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defaultThemeVersion="124226"/>
  <mc:AlternateContent xmlns:mc="http://schemas.openxmlformats.org/markup-compatibility/2006">
    <mc:Choice Requires="x15">
      <x15ac:absPath xmlns:x15ac="http://schemas.microsoft.com/office/spreadsheetml/2010/11/ac" url="C:\Users\a0234155\Documents\Catfish\"/>
    </mc:Choice>
  </mc:AlternateContent>
  <xr:revisionPtr revIDLastSave="0" documentId="13_ncr:1_{EA46A603-2177-4065-B697-1BF00DDA2D7C}" xr6:coauthVersionLast="47" xr6:coauthVersionMax="47" xr10:uidLastSave="{00000000-0000-0000-0000-000000000000}"/>
  <workbookProtection workbookAlgorithmName="SHA-512" workbookHashValue="u0rc5HQJVDI8T7VhZK/GMvollPotAMkUCTcO3K706DbO0Sa9Fa5LFPwrld2yJl4pT8w+jWuiyeZqEWUX05AFVg==" workbookSaltValue="zrmOQsgx1OdkMrAW9XHw2Q==" workbookSpinCount="100000" lockStructure="1"/>
  <bookViews>
    <workbookView xWindow="-120" yWindow="-120" windowWidth="29040" windowHeight="15720" activeTab="2" xr2:uid="{00000000-000D-0000-FFFF-FFFF00000000}"/>
  </bookViews>
  <sheets>
    <sheet name="Device Calculator" sheetId="3" r:id="rId1"/>
    <sheet name="Bode Plot" sheetId="16" state="hidden" r:id="rId2"/>
    <sheet name="Pin Detect Programming" sheetId="6" r:id="rId3"/>
    <sheet name="Schematic Checklist" sheetId="10" r:id="rId4"/>
    <sheet name="Layout Checklist" sheetId="11" r:id="rId5"/>
    <sheet name="Extra" sheetId="12" state="hidden" r:id="rId6"/>
    <sheet name="Pin Detect Programming (2)" sheetId="13" state="hidden" r:id="rId7"/>
    <sheet name="COMP_DECODE" sheetId="5" state="hidden" r:id="rId8"/>
    <sheet name="Pinstrap Reverse Lookup" sheetId="9" state="hidden" r:id="rId9"/>
    <sheet name="Compensation References" sheetId="2" state="hidden" r:id="rId10"/>
    <sheet name="Resistor References" sheetId="8" state="hidden" r:id="rId11"/>
    <sheet name="Resistor Selection" sheetId="7" state="hidden" r:id="rId12"/>
    <sheet name="Sheet2" sheetId="14" state="hidden" r:id="rId13"/>
    <sheet name="Concatenation" sheetId="15" state="hidden" r:id="rId14"/>
  </sheets>
  <externalReferences>
    <externalReference r:id="rId15"/>
    <externalReference r:id="rId16"/>
  </externalReferences>
  <definedNames>
    <definedName name="_xlnm._FilterDatabase" localSheetId="4" hidden="1">'Layout Checklist'!$A$1:$R$25</definedName>
    <definedName name="_xlnm._FilterDatabase" localSheetId="3" hidden="1">'Schematic Checklist'!$A$1:$O$60</definedName>
    <definedName name="Cin_cer" localSheetId="1">'Device Calculator'!$E$61</definedName>
    <definedName name="Cin_cer">'Device Calculator'!$E$61</definedName>
    <definedName name="Comp_Code" localSheetId="1">'Device Calculator'!$E$78</definedName>
    <definedName name="Comp_Code">'Device Calculator'!$E$78</definedName>
    <definedName name="Cout_bulk" localSheetId="1">'Device Calculator'!$F$41</definedName>
    <definedName name="Cout_bulk">'Device Calculator'!$F$41</definedName>
    <definedName name="Cout_cer" localSheetId="1">'Device Calculator'!$F$48</definedName>
    <definedName name="Cout_cer">'Device Calculator'!$F$48</definedName>
    <definedName name="Cout_max" localSheetId="1">'Device Calculator'!$D$52</definedName>
    <definedName name="Cout_max">'Device Calculator'!$D$52</definedName>
    <definedName name="Cout_total" localSheetId="1">'Device Calculator'!$F$50</definedName>
    <definedName name="Cout_total">'Device Calculator'!$F$50</definedName>
    <definedName name="CSA" localSheetId="1">'Device Calculator'!$D$67</definedName>
    <definedName name="CSA">'Device Calculator'!$D$67</definedName>
    <definedName name="ESR_bulk" localSheetId="1">'Device Calculator'!$F$42</definedName>
    <definedName name="ESR_bulk">'Device Calculator'!$F$42</definedName>
    <definedName name="ESR_cer" localSheetId="1">'Device Calculator'!$F$49</definedName>
    <definedName name="ESR_cer">'Device Calculator'!$F$49</definedName>
    <definedName name="fcoi_trgt" localSheetId="1">'Device Calculator'!$F$70</definedName>
    <definedName name="fcoi_trgt">'Device Calculator'!$F$70</definedName>
    <definedName name="fcov_trgt" localSheetId="1">'Device Calculator'!$F$73</definedName>
    <definedName name="fcov_trgt">'Device Calculator'!$F$73</definedName>
    <definedName name="fpi_trgt" localSheetId="1">'Device Calculator'!$D$95</definedName>
    <definedName name="fpi_trgt">'Device Calculator'!$D$95</definedName>
    <definedName name="fsw" localSheetId="1">'Device Calculator'!$C$16</definedName>
    <definedName name="fsw">'Device Calculator'!$C$16</definedName>
    <definedName name="fzi_trgt" localSheetId="1">'Device Calculator'!$D$94</definedName>
    <definedName name="fzi_trgt">'Device Calculator'!$D$94</definedName>
    <definedName name="GM_PS" localSheetId="1">'Device Calculator'!$D$68</definedName>
    <definedName name="GM_PS">'Device Calculator'!$D$68</definedName>
    <definedName name="ILOOP" localSheetId="1">'Device Calculator'!$F$106</definedName>
    <definedName name="ILOOP">'Device Calculator'!$F$106</definedName>
    <definedName name="ILOOP_trgt" localSheetId="1">'Device Calculator'!$D$93</definedName>
    <definedName name="ILOOP_trgt">'Device Calculator'!$D$93</definedName>
    <definedName name="Iout" localSheetId="1">'Device Calculator'!$C$9</definedName>
    <definedName name="Iout">'Device Calculator'!$C$9</definedName>
    <definedName name="Iphase" localSheetId="1">'Device Calculator'!$D$11</definedName>
    <definedName name="Iphase">'Device Calculator'!$D$11</definedName>
    <definedName name="Iripple" localSheetId="1">'Device Calculator'!$F$26</definedName>
    <definedName name="Iripple">'Device Calculator'!$F$26</definedName>
    <definedName name="Lout" localSheetId="1">'Device Calculator'!$F$25</definedName>
    <definedName name="Lout">'Device Calculator'!$F$25</definedName>
    <definedName name="Mod_ratio" localSheetId="1">'Device Calculator'!$D$66</definedName>
    <definedName name="Mod_ratio">'Device Calculator'!$D$66</definedName>
    <definedName name="Phases" localSheetId="1">'Device Calculator'!$C$10</definedName>
    <definedName name="Phases">'Device Calculator'!$C$10</definedName>
    <definedName name="Pvin" localSheetId="1">'Device Calculator'!$C$5</definedName>
    <definedName name="Pvin">'Device Calculator'!$C$5</definedName>
    <definedName name="VLOOP" localSheetId="1">'Device Calculator'!$F$121</definedName>
    <definedName name="VLOOP">'Device Calculator'!$F$121</definedName>
    <definedName name="VLOOP_trgt" localSheetId="1">'Device Calculator'!$D$111</definedName>
    <definedName name="VLOOP_trgt">'Device Calculator'!$D$111</definedName>
    <definedName name="VOSL" localSheetId="1">'Device Calculator'!$E$7</definedName>
    <definedName name="VOSL">'Device Calculator'!$E$7</definedName>
    <definedName name="Vout" localSheetId="1">'Device Calculator'!$C$6</definedName>
    <definedName name="Vout">'Device Calculator'!$C$6</definedName>
    <definedName name="Vref">'Device Calculator'!$F$8</definedName>
    <definedName name="Zout_fco_trgt" localSheetId="1">'Device Calculator'!$F$74</definedName>
    <definedName name="Zout_fco_trgt">'Device Calculator'!$F$74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 i="6" l="1"/>
  <c r="E61" i="3"/>
  <c r="C15" i="3"/>
  <c r="C14" i="3"/>
  <c r="C13" i="3"/>
  <c r="T43" i="16" l="1"/>
  <c r="B42" i="16"/>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B2045" i="16" s="1"/>
  <c r="B2046" i="16" s="1"/>
  <c r="B2047" i="16" s="1"/>
  <c r="B2048" i="16" s="1"/>
  <c r="B2049" i="16" s="1"/>
  <c r="B2050" i="16" s="1"/>
  <c r="B2051" i="16" s="1"/>
  <c r="B2052" i="16" s="1"/>
  <c r="B2053" i="16" s="1"/>
  <c r="B2054" i="16" s="1"/>
  <c r="B2055" i="16" s="1"/>
  <c r="B2056" i="16" s="1"/>
  <c r="B2057" i="16" s="1"/>
  <c r="B2058" i="16" s="1"/>
  <c r="B2059" i="16" s="1"/>
  <c r="B2060" i="16" s="1"/>
  <c r="B2061" i="16" s="1"/>
  <c r="B2062" i="16" s="1"/>
  <c r="B2063" i="16" s="1"/>
  <c r="B2064" i="16" s="1"/>
  <c r="B2065" i="16" s="1"/>
  <c r="B2066" i="16" s="1"/>
  <c r="B2067" i="16" s="1"/>
  <c r="B2068" i="16" s="1"/>
  <c r="B2069" i="16" s="1"/>
  <c r="B2070" i="16" s="1"/>
  <c r="B2071" i="16" s="1"/>
  <c r="B2072" i="16" s="1"/>
  <c r="B2073" i="16" s="1"/>
  <c r="B2074" i="16" s="1"/>
  <c r="B2075" i="16" s="1"/>
  <c r="B2076" i="16" s="1"/>
  <c r="B2077" i="16" s="1"/>
  <c r="B2078" i="16" s="1"/>
  <c r="B2079" i="16" s="1"/>
  <c r="B2080" i="16" s="1"/>
  <c r="B2081" i="16" s="1"/>
  <c r="B2082" i="16" s="1"/>
  <c r="B2083" i="16" s="1"/>
  <c r="B2084" i="16" s="1"/>
  <c r="B2085" i="16" s="1"/>
  <c r="B2086" i="16" s="1"/>
  <c r="B2087" i="16" s="1"/>
  <c r="B2088" i="16" s="1"/>
  <c r="B2089" i="16" s="1"/>
  <c r="B2090" i="16" s="1"/>
  <c r="B2091" i="16" s="1"/>
  <c r="B2092" i="16" s="1"/>
  <c r="B2093" i="16" s="1"/>
  <c r="B2094" i="16" s="1"/>
  <c r="B2095" i="16" s="1"/>
  <c r="B2096" i="16" s="1"/>
  <c r="B2097" i="16" s="1"/>
  <c r="B2098" i="16" s="1"/>
  <c r="B2099" i="16" s="1"/>
  <c r="B2100" i="16" s="1"/>
  <c r="B2101" i="16" s="1"/>
  <c r="B2102" i="16" s="1"/>
  <c r="B2103" i="16" s="1"/>
  <c r="B2104" i="16" s="1"/>
  <c r="B2105" i="16" s="1"/>
  <c r="B2106" i="16" s="1"/>
  <c r="B2107" i="16" s="1"/>
  <c r="B2108" i="16" s="1"/>
  <c r="B2109" i="16" s="1"/>
  <c r="B2110" i="16" s="1"/>
  <c r="B2111" i="16" s="1"/>
  <c r="B2112" i="16" s="1"/>
  <c r="B2113" i="16" s="1"/>
  <c r="B2114" i="16" s="1"/>
  <c r="B2115" i="16" s="1"/>
  <c r="B2116" i="16" s="1"/>
  <c r="B2117" i="16" s="1"/>
  <c r="B2118" i="16" s="1"/>
  <c r="B2119" i="16" s="1"/>
  <c r="B2120" i="16" s="1"/>
  <c r="B2121" i="16" s="1"/>
  <c r="B2122" i="16" s="1"/>
  <c r="B2123" i="16" s="1"/>
  <c r="B2124" i="16" s="1"/>
  <c r="B2125" i="16" s="1"/>
  <c r="B2126" i="16" s="1"/>
  <c r="B2127" i="16" s="1"/>
  <c r="B2128" i="16" s="1"/>
  <c r="B2129" i="16" s="1"/>
  <c r="B2130" i="16" s="1"/>
  <c r="B2131" i="16" s="1"/>
  <c r="B2132" i="16" s="1"/>
  <c r="B2133" i="16" s="1"/>
  <c r="B2134" i="16" s="1"/>
  <c r="B2135" i="16" s="1"/>
  <c r="B2136" i="16" s="1"/>
  <c r="B2137" i="16" s="1"/>
  <c r="B2138" i="16" s="1"/>
  <c r="B2139" i="16" s="1"/>
  <c r="B2140" i="16" s="1"/>
  <c r="B2141" i="16" s="1"/>
  <c r="B2142" i="16" s="1"/>
  <c r="B2143" i="16" s="1"/>
  <c r="B2144" i="16" s="1"/>
  <c r="B2145" i="16" s="1"/>
  <c r="B2146" i="16" s="1"/>
  <c r="B2147" i="16" s="1"/>
  <c r="B2148" i="16" s="1"/>
  <c r="B2149" i="16" s="1"/>
  <c r="B2150" i="16" s="1"/>
  <c r="B2151" i="16" s="1"/>
  <c r="B2152" i="16" s="1"/>
  <c r="B2153" i="16" s="1"/>
  <c r="B2154" i="16" s="1"/>
  <c r="B2155" i="16" s="1"/>
  <c r="B2156" i="16" s="1"/>
  <c r="B2157" i="16" s="1"/>
  <c r="B2158" i="16" s="1"/>
  <c r="B2159" i="16" s="1"/>
  <c r="B2160" i="16" s="1"/>
  <c r="B2161" i="16" s="1"/>
  <c r="B2162" i="16" s="1"/>
  <c r="B2163" i="16" s="1"/>
  <c r="B2164" i="16" s="1"/>
  <c r="B2165" i="16" s="1"/>
  <c r="B2166" i="16" s="1"/>
  <c r="B2167" i="16" s="1"/>
  <c r="B2168" i="16" s="1"/>
  <c r="B2169" i="16" s="1"/>
  <c r="B2170" i="16" s="1"/>
  <c r="B2171" i="16" s="1"/>
  <c r="B2172" i="16" s="1"/>
  <c r="B2173" i="16" s="1"/>
  <c r="B2174" i="16" s="1"/>
  <c r="B2175" i="16" s="1"/>
  <c r="B2176" i="16" s="1"/>
  <c r="B2177" i="16" s="1"/>
  <c r="B2178" i="16" s="1"/>
  <c r="B2179" i="16" s="1"/>
  <c r="B2180" i="16" s="1"/>
  <c r="B2181" i="16" s="1"/>
  <c r="B2182" i="16" s="1"/>
  <c r="B2183" i="16" s="1"/>
  <c r="B2184" i="16" s="1"/>
  <c r="B2185" i="16" s="1"/>
  <c r="B2186" i="16" s="1"/>
  <c r="B2187" i="16" s="1"/>
  <c r="B2188" i="16" s="1"/>
  <c r="B2189" i="16" s="1"/>
  <c r="B2190" i="16" s="1"/>
  <c r="B2191" i="16" s="1"/>
  <c r="B2192" i="16" s="1"/>
  <c r="B2193" i="16" s="1"/>
  <c r="B2194" i="16" s="1"/>
  <c r="B2195" i="16" s="1"/>
  <c r="B2196" i="16" s="1"/>
  <c r="B2197" i="16" s="1"/>
  <c r="B2198" i="16" s="1"/>
  <c r="B2199" i="16" s="1"/>
  <c r="B2200" i="16" s="1"/>
  <c r="B2201" i="16" s="1"/>
  <c r="B2202" i="16" s="1"/>
  <c r="B2203" i="16" s="1"/>
  <c r="B2204" i="16" s="1"/>
  <c r="B2205" i="16" s="1"/>
  <c r="B2206" i="16" s="1"/>
  <c r="B2207" i="16" s="1"/>
  <c r="B2208" i="16" s="1"/>
  <c r="B2209" i="16" s="1"/>
  <c r="B2210" i="16" s="1"/>
  <c r="B2211" i="16" s="1"/>
  <c r="B2212" i="16" s="1"/>
  <c r="B2213" i="16" s="1"/>
  <c r="B2214" i="16" s="1"/>
  <c r="B2215" i="16" s="1"/>
  <c r="B2216" i="16" s="1"/>
  <c r="B2217" i="16" s="1"/>
  <c r="B2218" i="16" s="1"/>
  <c r="B2219" i="16" s="1"/>
  <c r="B2220" i="16" s="1"/>
  <c r="B2221" i="16" s="1"/>
  <c r="B2222" i="16" s="1"/>
  <c r="B2223" i="16" s="1"/>
  <c r="B2224" i="16" s="1"/>
  <c r="B2225" i="16" s="1"/>
  <c r="B2226" i="16" s="1"/>
  <c r="B2227" i="16" s="1"/>
  <c r="B2228" i="16" s="1"/>
  <c r="B2229" i="16" s="1"/>
  <c r="B2230" i="16" s="1"/>
  <c r="B2231" i="16" s="1"/>
  <c r="B2232" i="16" s="1"/>
  <c r="B2233" i="16" s="1"/>
  <c r="B2234" i="16" s="1"/>
  <c r="B2235" i="16" s="1"/>
  <c r="B2236" i="16" s="1"/>
  <c r="B2237" i="16" s="1"/>
  <c r="B2238" i="16" s="1"/>
  <c r="B2239" i="16" s="1"/>
  <c r="B2240" i="16" s="1"/>
  <c r="B2241" i="16" s="1"/>
  <c r="B2242" i="16" s="1"/>
  <c r="B2243" i="16" s="1"/>
  <c r="B2244" i="16" s="1"/>
  <c r="B2245" i="16" s="1"/>
  <c r="B2246" i="16" s="1"/>
  <c r="B2247" i="16" s="1"/>
  <c r="B2248" i="16" s="1"/>
  <c r="B2249" i="16" s="1"/>
  <c r="B2250" i="16" s="1"/>
  <c r="B2251" i="16" s="1"/>
  <c r="B2252" i="16" s="1"/>
  <c r="B2253" i="16" s="1"/>
  <c r="B2254" i="16" s="1"/>
  <c r="B2255" i="16" s="1"/>
  <c r="B2256" i="16" s="1"/>
  <c r="B2257" i="16" s="1"/>
  <c r="B2258" i="16" s="1"/>
  <c r="B2259" i="16" s="1"/>
  <c r="B2260" i="16" s="1"/>
  <c r="B2261" i="16" s="1"/>
  <c r="B2262" i="16" s="1"/>
  <c r="B2263" i="16" s="1"/>
  <c r="B2264" i="16" s="1"/>
  <c r="B2265" i="16" s="1"/>
  <c r="B2266" i="16" s="1"/>
  <c r="B2267" i="16" s="1"/>
  <c r="B2268" i="16" s="1"/>
  <c r="B2269" i="16" s="1"/>
  <c r="B2270" i="16" s="1"/>
  <c r="B2271" i="16" s="1"/>
  <c r="B2272" i="16" s="1"/>
  <c r="B2273" i="16" s="1"/>
  <c r="B2274" i="16" s="1"/>
  <c r="B2275" i="16" s="1"/>
  <c r="B2276" i="16" s="1"/>
  <c r="B2277" i="16" s="1"/>
  <c r="B2278" i="16" s="1"/>
  <c r="B2279" i="16" s="1"/>
  <c r="B2280" i="16" s="1"/>
  <c r="B2281" i="16" s="1"/>
  <c r="B2282" i="16" s="1"/>
  <c r="B2283" i="16" s="1"/>
  <c r="B2284" i="16" s="1"/>
  <c r="B2285" i="16" s="1"/>
  <c r="B2286" i="16" s="1"/>
  <c r="B2287" i="16" s="1"/>
  <c r="B2288" i="16" s="1"/>
  <c r="B2289" i="16" s="1"/>
  <c r="B2290" i="16" s="1"/>
  <c r="B2291" i="16" s="1"/>
  <c r="B2292" i="16" s="1"/>
  <c r="B2293" i="16" s="1"/>
  <c r="B2294" i="16" s="1"/>
  <c r="B2295" i="16" s="1"/>
  <c r="B2296" i="16" s="1"/>
  <c r="B2297" i="16" s="1"/>
  <c r="B2298" i="16" s="1"/>
  <c r="B2299" i="16" s="1"/>
  <c r="B2300" i="16" s="1"/>
  <c r="B2301" i="16" s="1"/>
  <c r="B2302" i="16" s="1"/>
  <c r="B2303" i="16" s="1"/>
  <c r="B2304" i="16" s="1"/>
  <c r="B2305" i="16" s="1"/>
  <c r="B2306" i="16" s="1"/>
  <c r="B2307" i="16" s="1"/>
  <c r="B2308" i="16" s="1"/>
  <c r="B2309" i="16" s="1"/>
  <c r="B2310" i="16" s="1"/>
  <c r="B2311" i="16" s="1"/>
  <c r="B2312" i="16" s="1"/>
  <c r="B2313" i="16" s="1"/>
  <c r="B2314" i="16" s="1"/>
  <c r="B2315" i="16" s="1"/>
  <c r="B2316" i="16" s="1"/>
  <c r="B2317" i="16" s="1"/>
  <c r="B2318" i="16" s="1"/>
  <c r="B2319" i="16" s="1"/>
  <c r="B2320" i="16" s="1"/>
  <c r="B2321" i="16" s="1"/>
  <c r="B2322" i="16" s="1"/>
  <c r="B2323" i="16" s="1"/>
  <c r="B2324" i="16" s="1"/>
  <c r="B2325" i="16" s="1"/>
  <c r="B2326" i="16" s="1"/>
  <c r="B2327" i="16" s="1"/>
  <c r="B2328" i="16" s="1"/>
  <c r="B2329" i="16" s="1"/>
  <c r="B2330" i="16" s="1"/>
  <c r="B2331" i="16" s="1"/>
  <c r="B2332" i="16" s="1"/>
  <c r="B2333" i="16" s="1"/>
  <c r="B2334" i="16" s="1"/>
  <c r="B2335" i="16" s="1"/>
  <c r="B2336" i="16" s="1"/>
  <c r="B2337" i="16" s="1"/>
  <c r="B2338" i="16" s="1"/>
  <c r="B2339" i="16" s="1"/>
  <c r="B2340" i="16" s="1"/>
  <c r="B2341" i="16" s="1"/>
  <c r="B2342" i="16" s="1"/>
  <c r="B2343" i="16" s="1"/>
  <c r="B2344" i="16" s="1"/>
  <c r="B2345" i="16" s="1"/>
  <c r="B2346" i="16" s="1"/>
  <c r="B2347" i="16" s="1"/>
  <c r="B2348" i="16" s="1"/>
  <c r="B2349" i="16" s="1"/>
  <c r="B2350" i="16" s="1"/>
  <c r="B2351" i="16" s="1"/>
  <c r="B2352" i="16" s="1"/>
  <c r="B2353" i="16" s="1"/>
  <c r="B2354" i="16" s="1"/>
  <c r="B2355" i="16" s="1"/>
  <c r="B2356" i="16" s="1"/>
  <c r="B2357" i="16" s="1"/>
  <c r="B2358" i="16" s="1"/>
  <c r="B2359" i="16" s="1"/>
  <c r="B2360" i="16" s="1"/>
  <c r="B2361" i="16" s="1"/>
  <c r="B2362" i="16" s="1"/>
  <c r="B2363" i="16" s="1"/>
  <c r="B2364" i="16" s="1"/>
  <c r="B2365" i="16" s="1"/>
  <c r="B2366" i="16" s="1"/>
  <c r="B2367" i="16" s="1"/>
  <c r="B2368" i="16" s="1"/>
  <c r="B2369" i="16" s="1"/>
  <c r="B2370" i="16" s="1"/>
  <c r="B2371" i="16" s="1"/>
  <c r="B2372" i="16" s="1"/>
  <c r="B2373" i="16" s="1"/>
  <c r="B2374" i="16" s="1"/>
  <c r="B2375" i="16" s="1"/>
  <c r="B2376" i="16" s="1"/>
  <c r="B2377" i="16" s="1"/>
  <c r="B2378" i="16" s="1"/>
  <c r="B2379" i="16" s="1"/>
  <c r="B2380" i="16" s="1"/>
  <c r="B2381" i="16" s="1"/>
  <c r="B2382" i="16" s="1"/>
  <c r="B2383" i="16" s="1"/>
  <c r="B2384" i="16" s="1"/>
  <c r="B2385" i="16" s="1"/>
  <c r="B2386" i="16" s="1"/>
  <c r="B2387" i="16" s="1"/>
  <c r="B2388" i="16" s="1"/>
  <c r="B2389" i="16" s="1"/>
  <c r="B2390" i="16" s="1"/>
  <c r="B2391" i="16" s="1"/>
  <c r="B2392" i="16" s="1"/>
  <c r="B2393" i="16" s="1"/>
  <c r="B2394" i="16" s="1"/>
  <c r="B2395" i="16" s="1"/>
  <c r="B2396" i="16" s="1"/>
  <c r="B2397" i="16" s="1"/>
  <c r="B2398" i="16" s="1"/>
  <c r="B2399" i="16" s="1"/>
  <c r="B2400" i="16" s="1"/>
  <c r="B2401" i="16" s="1"/>
  <c r="B2402" i="16" s="1"/>
  <c r="B2403" i="16" s="1"/>
  <c r="B2404" i="16" s="1"/>
  <c r="B2405" i="16" s="1"/>
  <c r="B2406" i="16" s="1"/>
  <c r="B2407" i="16" s="1"/>
  <c r="B2408" i="16" s="1"/>
  <c r="B2409" i="16" s="1"/>
  <c r="B2410" i="16" s="1"/>
  <c r="B2411" i="16" s="1"/>
  <c r="B2412" i="16" s="1"/>
  <c r="B2413" i="16" s="1"/>
  <c r="B2414" i="16" s="1"/>
  <c r="B2415" i="16" s="1"/>
  <c r="B2416" i="16" s="1"/>
  <c r="B2417" i="16" s="1"/>
  <c r="B2418" i="16" s="1"/>
  <c r="B2419" i="16" s="1"/>
  <c r="B2420" i="16" s="1"/>
  <c r="B2421" i="16" s="1"/>
  <c r="B2422" i="16" s="1"/>
  <c r="B2423" i="16" s="1"/>
  <c r="B2424" i="16" s="1"/>
  <c r="B2425" i="16" s="1"/>
  <c r="B2426" i="16" s="1"/>
  <c r="B2427" i="16" s="1"/>
  <c r="B2428" i="16" s="1"/>
  <c r="B2429" i="16" s="1"/>
  <c r="B2430" i="16" s="1"/>
  <c r="B2431" i="16" s="1"/>
  <c r="B2432" i="16" s="1"/>
  <c r="B2433" i="16" s="1"/>
  <c r="B2434" i="16" s="1"/>
  <c r="B2435" i="16" s="1"/>
  <c r="B2436" i="16" s="1"/>
  <c r="B2437" i="16" s="1"/>
  <c r="B2438" i="16" s="1"/>
  <c r="B2439" i="16" s="1"/>
  <c r="B2440" i="16" s="1"/>
  <c r="B2441" i="16" s="1"/>
  <c r="B2442" i="16" s="1"/>
  <c r="B2443" i="16" s="1"/>
  <c r="B2444" i="16" s="1"/>
  <c r="B2445" i="16" s="1"/>
  <c r="B2446" i="16" s="1"/>
  <c r="B2447" i="16" s="1"/>
  <c r="B2448" i="16" s="1"/>
  <c r="B2449" i="16" s="1"/>
  <c r="B2450" i="16" s="1"/>
  <c r="B2451" i="16" s="1"/>
  <c r="B2452" i="16" s="1"/>
  <c r="B2453" i="16" s="1"/>
  <c r="B2454" i="16" s="1"/>
  <c r="B2455" i="16" s="1"/>
  <c r="B2456" i="16" s="1"/>
  <c r="B2457" i="16" s="1"/>
  <c r="B2458" i="16" s="1"/>
  <c r="B2459" i="16" s="1"/>
  <c r="B2460" i="16" s="1"/>
  <c r="B2461" i="16" s="1"/>
  <c r="B2462" i="16" s="1"/>
  <c r="B2463" i="16" s="1"/>
  <c r="B2464" i="16" s="1"/>
  <c r="B2465" i="16" s="1"/>
  <c r="B2466" i="16" s="1"/>
  <c r="B2467" i="16" s="1"/>
  <c r="B2468" i="16" s="1"/>
  <c r="B2469" i="16" s="1"/>
  <c r="B2470" i="16" s="1"/>
  <c r="B2471" i="16" s="1"/>
  <c r="B2472" i="16" s="1"/>
  <c r="B2473" i="16" s="1"/>
  <c r="B2474" i="16" s="1"/>
  <c r="B2475" i="16" s="1"/>
  <c r="B2476" i="16" s="1"/>
  <c r="B2477" i="16" s="1"/>
  <c r="B2478" i="16" s="1"/>
  <c r="B2479" i="16" s="1"/>
  <c r="B2480" i="16" s="1"/>
  <c r="B2481" i="16" s="1"/>
  <c r="B2482" i="16" s="1"/>
  <c r="B2483" i="16" s="1"/>
  <c r="B2484" i="16" s="1"/>
  <c r="B2485" i="16" s="1"/>
  <c r="B2486" i="16" s="1"/>
  <c r="B2487" i="16" s="1"/>
  <c r="B2488" i="16" s="1"/>
  <c r="B2489" i="16" s="1"/>
  <c r="B2490" i="16" s="1"/>
  <c r="B2491" i="16" s="1"/>
  <c r="B2492" i="16" s="1"/>
  <c r="B2493" i="16" s="1"/>
  <c r="B2494" i="16" s="1"/>
  <c r="B2495" i="16" s="1"/>
  <c r="B2496" i="16" s="1"/>
  <c r="B2497" i="16" s="1"/>
  <c r="B2498" i="16" s="1"/>
  <c r="B2499" i="16" s="1"/>
  <c r="B2500" i="16" s="1"/>
  <c r="B2501" i="16" s="1"/>
  <c r="B2502" i="16" s="1"/>
  <c r="B2503" i="16" s="1"/>
  <c r="B2504" i="16" s="1"/>
  <c r="B2505" i="16" s="1"/>
  <c r="B2506" i="16" s="1"/>
  <c r="B2507" i="16" s="1"/>
  <c r="B2508" i="16" s="1"/>
  <c r="B2509" i="16" s="1"/>
  <c r="B2510" i="16" s="1"/>
  <c r="B2511" i="16" s="1"/>
  <c r="B2512" i="16" s="1"/>
  <c r="B2513" i="16" s="1"/>
  <c r="B2514" i="16" s="1"/>
  <c r="B2515" i="16" s="1"/>
  <c r="B2516" i="16" s="1"/>
  <c r="B2517" i="16" s="1"/>
  <c r="B2518" i="16" s="1"/>
  <c r="B2519" i="16" s="1"/>
  <c r="B2520" i="16" s="1"/>
  <c r="B2521" i="16" s="1"/>
  <c r="B2522" i="16" s="1"/>
  <c r="B2523" i="16" s="1"/>
  <c r="B2524" i="16" s="1"/>
  <c r="B2525" i="16" s="1"/>
  <c r="B2526" i="16" s="1"/>
  <c r="B2527" i="16" s="1"/>
  <c r="B2528" i="16" s="1"/>
  <c r="B2529" i="16" s="1"/>
  <c r="B2530" i="16" s="1"/>
  <c r="B2531" i="16" s="1"/>
  <c r="B2532" i="16" s="1"/>
  <c r="B2533" i="16" s="1"/>
  <c r="B2534" i="16" s="1"/>
  <c r="B2535" i="16" s="1"/>
  <c r="B2536" i="16" s="1"/>
  <c r="B2537" i="16" s="1"/>
  <c r="B2538" i="16" s="1"/>
  <c r="B2539" i="16" s="1"/>
  <c r="B2540" i="16" s="1"/>
  <c r="B2541" i="16" s="1"/>
  <c r="B2542" i="16" s="1"/>
  <c r="B2543" i="16" s="1"/>
  <c r="B2544" i="16" s="1"/>
  <c r="B2545" i="16" s="1"/>
  <c r="B2546" i="16" s="1"/>
  <c r="B2547" i="16" s="1"/>
  <c r="B2548" i="16" s="1"/>
  <c r="B2549" i="16" s="1"/>
  <c r="B2550" i="16" s="1"/>
  <c r="B2551" i="16" s="1"/>
  <c r="B2552" i="16" s="1"/>
  <c r="B2553" i="16" s="1"/>
  <c r="B2554" i="16" s="1"/>
  <c r="B2555" i="16" s="1"/>
  <c r="B2556" i="16" s="1"/>
  <c r="B2557" i="16" s="1"/>
  <c r="B2558" i="16" s="1"/>
  <c r="B2559" i="16" s="1"/>
  <c r="B2560" i="16" s="1"/>
  <c r="B2561" i="16" s="1"/>
  <c r="B2562" i="16" s="1"/>
  <c r="B2563" i="16" s="1"/>
  <c r="B2564" i="16" s="1"/>
  <c r="B2565" i="16" s="1"/>
  <c r="B2566" i="16" s="1"/>
  <c r="B2567" i="16" s="1"/>
  <c r="B2568" i="16" s="1"/>
  <c r="B2569" i="16" s="1"/>
  <c r="B2570" i="16" s="1"/>
  <c r="B2571" i="16" s="1"/>
  <c r="B2572" i="16" s="1"/>
  <c r="B2573" i="16" s="1"/>
  <c r="B2574" i="16" s="1"/>
  <c r="B2575" i="16" s="1"/>
  <c r="B2576" i="16" s="1"/>
  <c r="B2577" i="16" s="1"/>
  <c r="B2578" i="16" s="1"/>
  <c r="B2579" i="16" s="1"/>
  <c r="B2580" i="16" s="1"/>
  <c r="B2581" i="16" s="1"/>
  <c r="B2582" i="16" s="1"/>
  <c r="B2583" i="16" s="1"/>
  <c r="B2584" i="16" s="1"/>
  <c r="B2585" i="16" s="1"/>
  <c r="B2586" i="16" s="1"/>
  <c r="B2587" i="16" s="1"/>
  <c r="B2588" i="16" s="1"/>
  <c r="B2589" i="16" s="1"/>
  <c r="B2590" i="16" s="1"/>
  <c r="B2591" i="16" s="1"/>
  <c r="B2592" i="16" s="1"/>
  <c r="B2593" i="16" s="1"/>
  <c r="B2594" i="16" s="1"/>
  <c r="B2595" i="16" s="1"/>
  <c r="B2596" i="16" s="1"/>
  <c r="B2597" i="16" s="1"/>
  <c r="B2598" i="16" s="1"/>
  <c r="B2599" i="16" s="1"/>
  <c r="B2600" i="16" s="1"/>
  <c r="B2601" i="16" s="1"/>
  <c r="B2602" i="16" s="1"/>
  <c r="B2603" i="16" s="1"/>
  <c r="B2604" i="16" s="1"/>
  <c r="B2605" i="16" s="1"/>
  <c r="B2606" i="16" s="1"/>
  <c r="B2607" i="16" s="1"/>
  <c r="B2608" i="16" s="1"/>
  <c r="B2609" i="16" s="1"/>
  <c r="B2610" i="16" s="1"/>
  <c r="B2611" i="16" s="1"/>
  <c r="B2612" i="16" s="1"/>
  <c r="B2613" i="16" s="1"/>
  <c r="B2614" i="16" s="1"/>
  <c r="B2615" i="16" s="1"/>
  <c r="B2616" i="16" s="1"/>
  <c r="B2617" i="16" s="1"/>
  <c r="B2618" i="16" s="1"/>
  <c r="B2619" i="16" s="1"/>
  <c r="B2620" i="16" s="1"/>
  <c r="B2621" i="16" s="1"/>
  <c r="B2622" i="16" s="1"/>
  <c r="B2623" i="16" s="1"/>
  <c r="B2624" i="16" s="1"/>
  <c r="B2625" i="16" s="1"/>
  <c r="B2626" i="16" s="1"/>
  <c r="B2627" i="16" s="1"/>
  <c r="B2628" i="16" s="1"/>
  <c r="B2629" i="16" s="1"/>
  <c r="B2630" i="16" s="1"/>
  <c r="B2631" i="16" s="1"/>
  <c r="B2632" i="16" s="1"/>
  <c r="B2633" i="16" s="1"/>
  <c r="B2634" i="16" s="1"/>
  <c r="B2635" i="16" s="1"/>
  <c r="B2636" i="16" s="1"/>
  <c r="B2637" i="16" s="1"/>
  <c r="B2638" i="16" s="1"/>
  <c r="B2639" i="16" s="1"/>
  <c r="B2640" i="16" s="1"/>
  <c r="B2641" i="16" s="1"/>
  <c r="B2642" i="16" s="1"/>
  <c r="B2643" i="16" s="1"/>
  <c r="B2644" i="16" s="1"/>
  <c r="B2645" i="16" s="1"/>
  <c r="B2646" i="16" s="1"/>
  <c r="B2647" i="16" s="1"/>
  <c r="B2648" i="16" s="1"/>
  <c r="B2649" i="16" s="1"/>
  <c r="B2650" i="16" s="1"/>
  <c r="B2651" i="16" s="1"/>
  <c r="B2652" i="16" s="1"/>
  <c r="B2653" i="16" s="1"/>
  <c r="B2654" i="16" s="1"/>
  <c r="B2655" i="16" s="1"/>
  <c r="B2656" i="16" s="1"/>
  <c r="B2657" i="16" s="1"/>
  <c r="B2658" i="16" s="1"/>
  <c r="B2659" i="16" s="1"/>
  <c r="B2660" i="16" s="1"/>
  <c r="B2661" i="16" s="1"/>
  <c r="B2662" i="16" s="1"/>
  <c r="B2663" i="16" s="1"/>
  <c r="B2664" i="16" s="1"/>
  <c r="B2665" i="16" s="1"/>
  <c r="B2666" i="16" s="1"/>
  <c r="B2667" i="16" s="1"/>
  <c r="B2668" i="16" s="1"/>
  <c r="B2669" i="16" s="1"/>
  <c r="B2670" i="16" s="1"/>
  <c r="B2671" i="16" s="1"/>
  <c r="B2672" i="16" s="1"/>
  <c r="B2673" i="16" s="1"/>
  <c r="B2674" i="16" s="1"/>
  <c r="B2675" i="16" s="1"/>
  <c r="B2676" i="16" s="1"/>
  <c r="B2677" i="16" s="1"/>
  <c r="B2678" i="16" s="1"/>
  <c r="B2679" i="16" s="1"/>
  <c r="B2680" i="16" s="1"/>
  <c r="B2681" i="16" s="1"/>
  <c r="B2682" i="16" s="1"/>
  <c r="B2683" i="16" s="1"/>
  <c r="B2684" i="16" s="1"/>
  <c r="B2685" i="16" s="1"/>
  <c r="B2686" i="16" s="1"/>
  <c r="B2687" i="16" s="1"/>
  <c r="B2688" i="16" s="1"/>
  <c r="B2689" i="16" s="1"/>
  <c r="B2690" i="16" s="1"/>
  <c r="B2691" i="16" s="1"/>
  <c r="B2692" i="16" s="1"/>
  <c r="B2693" i="16" s="1"/>
  <c r="B2694" i="16" s="1"/>
  <c r="B2695" i="16" s="1"/>
  <c r="B2696" i="16" s="1"/>
  <c r="B2697" i="16" s="1"/>
  <c r="B2698" i="16" s="1"/>
  <c r="B2699" i="16" s="1"/>
  <c r="B2700" i="16" s="1"/>
  <c r="B2701" i="16" s="1"/>
  <c r="B2702" i="16" s="1"/>
  <c r="B2703" i="16" s="1"/>
  <c r="B2704" i="16" s="1"/>
  <c r="B2705" i="16" s="1"/>
  <c r="B2706" i="16" s="1"/>
  <c r="B2707" i="16" s="1"/>
  <c r="B2708" i="16" s="1"/>
  <c r="B2709" i="16" s="1"/>
  <c r="B2710" i="16" s="1"/>
  <c r="B2711" i="16" s="1"/>
  <c r="B2712" i="16" s="1"/>
  <c r="B2713" i="16" s="1"/>
  <c r="B2714" i="16" s="1"/>
  <c r="B2715" i="16" s="1"/>
  <c r="B2716" i="16" s="1"/>
  <c r="B2717" i="16" s="1"/>
  <c r="B2718" i="16" s="1"/>
  <c r="B2719" i="16" s="1"/>
  <c r="B2720" i="16" s="1"/>
  <c r="B2721" i="16" s="1"/>
  <c r="B2722" i="16" s="1"/>
  <c r="B2723" i="16" s="1"/>
  <c r="B2724" i="16" s="1"/>
  <c r="B2725" i="16" s="1"/>
  <c r="B2726" i="16" s="1"/>
  <c r="B2727" i="16" s="1"/>
  <c r="B2728" i="16" s="1"/>
  <c r="B2729" i="16" s="1"/>
  <c r="B2730" i="16" s="1"/>
  <c r="B2731" i="16" s="1"/>
  <c r="B2732" i="16" s="1"/>
  <c r="B2733" i="16" s="1"/>
  <c r="B2734" i="16" s="1"/>
  <c r="B2735" i="16" s="1"/>
  <c r="B2736" i="16" s="1"/>
  <c r="B2737" i="16" s="1"/>
  <c r="B2738" i="16" s="1"/>
  <c r="B2739" i="16" s="1"/>
  <c r="B2740" i="16" s="1"/>
  <c r="B2741" i="16" s="1"/>
  <c r="B2742" i="16" s="1"/>
  <c r="B2743" i="16" s="1"/>
  <c r="B2744" i="16" s="1"/>
  <c r="B2745" i="16" s="1"/>
  <c r="B2746" i="16" s="1"/>
  <c r="B2747" i="16" s="1"/>
  <c r="B2748" i="16" s="1"/>
  <c r="B2749" i="16" s="1"/>
  <c r="B2750" i="16" s="1"/>
  <c r="B2751" i="16" s="1"/>
  <c r="B2752" i="16" s="1"/>
  <c r="B2753" i="16" s="1"/>
  <c r="B2754" i="16" s="1"/>
  <c r="B2755" i="16" s="1"/>
  <c r="B2756" i="16" s="1"/>
  <c r="B2757" i="16" s="1"/>
  <c r="B2758" i="16" s="1"/>
  <c r="B2759" i="16" s="1"/>
  <c r="B2760" i="16" s="1"/>
  <c r="B2761" i="16" s="1"/>
  <c r="B2762" i="16" s="1"/>
  <c r="B2763" i="16" s="1"/>
  <c r="B2764" i="16" s="1"/>
  <c r="B2765" i="16" s="1"/>
  <c r="B2766" i="16" s="1"/>
  <c r="B2767" i="16" s="1"/>
  <c r="B2768" i="16" s="1"/>
  <c r="B2769" i="16" s="1"/>
  <c r="B2770" i="16" s="1"/>
  <c r="B2771" i="16" s="1"/>
  <c r="B2772" i="16" s="1"/>
  <c r="B2773" i="16" s="1"/>
  <c r="B2774" i="16" s="1"/>
  <c r="B2775" i="16" s="1"/>
  <c r="B2776" i="16" s="1"/>
  <c r="B2777" i="16" s="1"/>
  <c r="B2778" i="16" s="1"/>
  <c r="B2779" i="16" s="1"/>
  <c r="B2780" i="16" s="1"/>
  <c r="B2781" i="16" s="1"/>
  <c r="B2782" i="16" s="1"/>
  <c r="B2783" i="16" s="1"/>
  <c r="B2784" i="16" s="1"/>
  <c r="B2785" i="16" s="1"/>
  <c r="B2786" i="16" s="1"/>
  <c r="B2787" i="16" s="1"/>
  <c r="B2788" i="16" s="1"/>
  <c r="B2789" i="16" s="1"/>
  <c r="B2790" i="16" s="1"/>
  <c r="B2791" i="16" s="1"/>
  <c r="B2792" i="16" s="1"/>
  <c r="B2793" i="16" s="1"/>
  <c r="B2794" i="16" s="1"/>
  <c r="B2795" i="16" s="1"/>
  <c r="B2796" i="16" s="1"/>
  <c r="B2797" i="16" s="1"/>
  <c r="B2798" i="16" s="1"/>
  <c r="B2799" i="16" s="1"/>
  <c r="B2800" i="16" s="1"/>
  <c r="B2801" i="16" s="1"/>
  <c r="B2802" i="16" s="1"/>
  <c r="B2803" i="16" s="1"/>
  <c r="B2804" i="16" s="1"/>
  <c r="B2805" i="16" s="1"/>
  <c r="B2806" i="16" s="1"/>
  <c r="B2807" i="16" s="1"/>
  <c r="B2808" i="16" s="1"/>
  <c r="B2809" i="16" s="1"/>
  <c r="B2810" i="16" s="1"/>
  <c r="B2811" i="16" s="1"/>
  <c r="B2812" i="16" s="1"/>
  <c r="B2813" i="16" s="1"/>
  <c r="B2814" i="16" s="1"/>
  <c r="B2815" i="16" s="1"/>
  <c r="B2816" i="16" s="1"/>
  <c r="B2817" i="16" s="1"/>
  <c r="B2818" i="16" s="1"/>
  <c r="B2819" i="16" s="1"/>
  <c r="B2820" i="16" s="1"/>
  <c r="B2821" i="16" s="1"/>
  <c r="B2822" i="16" s="1"/>
  <c r="B2823" i="16" s="1"/>
  <c r="B2824" i="16" s="1"/>
  <c r="B2825" i="16" s="1"/>
  <c r="B2826" i="16" s="1"/>
  <c r="B2827" i="16" s="1"/>
  <c r="B2828" i="16" s="1"/>
  <c r="B2829" i="16" s="1"/>
  <c r="B2830" i="16" s="1"/>
  <c r="B2831" i="16" s="1"/>
  <c r="B2832" i="16" s="1"/>
  <c r="B2833" i="16" s="1"/>
  <c r="B2834" i="16" s="1"/>
  <c r="B2835" i="16" s="1"/>
  <c r="B2836" i="16" s="1"/>
  <c r="B2837" i="16" s="1"/>
  <c r="B2838" i="16" s="1"/>
  <c r="B2839" i="16" s="1"/>
  <c r="B2840" i="16" s="1"/>
  <c r="B2841" i="16" s="1"/>
  <c r="B2842" i="16" s="1"/>
  <c r="B2843" i="16" s="1"/>
  <c r="B2844" i="16" s="1"/>
  <c r="B2845" i="16" s="1"/>
  <c r="B2846" i="16" s="1"/>
  <c r="B2847" i="16" s="1"/>
  <c r="B2848" i="16" s="1"/>
  <c r="B2849" i="16" s="1"/>
  <c r="B2850" i="16" s="1"/>
  <c r="B2851" i="16" s="1"/>
  <c r="B2852" i="16" s="1"/>
  <c r="B2853" i="16" s="1"/>
  <c r="B2854" i="16" s="1"/>
  <c r="B2855" i="16" s="1"/>
  <c r="B2856" i="16" s="1"/>
  <c r="B2857" i="16" s="1"/>
  <c r="B2858" i="16" s="1"/>
  <c r="B2859" i="16" s="1"/>
  <c r="B2860" i="16" s="1"/>
  <c r="B2861" i="16" s="1"/>
  <c r="B2862" i="16" s="1"/>
  <c r="B2863" i="16" s="1"/>
  <c r="B2864" i="16" s="1"/>
  <c r="B2865" i="16" s="1"/>
  <c r="B2866" i="16" s="1"/>
  <c r="B2867" i="16" s="1"/>
  <c r="B2868" i="16" s="1"/>
  <c r="B2869" i="16" s="1"/>
  <c r="B2870" i="16" s="1"/>
  <c r="B2871" i="16" s="1"/>
  <c r="B2872" i="16" s="1"/>
  <c r="B2873" i="16" s="1"/>
  <c r="B2874" i="16" s="1"/>
  <c r="B2875" i="16" s="1"/>
  <c r="B2876" i="16" s="1"/>
  <c r="B2877" i="16" s="1"/>
  <c r="B2878" i="16" s="1"/>
  <c r="B2879" i="16" s="1"/>
  <c r="B2880" i="16" s="1"/>
  <c r="B2881" i="16" s="1"/>
  <c r="B2882" i="16" s="1"/>
  <c r="B2883" i="16" s="1"/>
  <c r="B2884" i="16" s="1"/>
  <c r="B2885" i="16" s="1"/>
  <c r="B2886" i="16" s="1"/>
  <c r="B2887" i="16" s="1"/>
  <c r="B2888" i="16" s="1"/>
  <c r="B2889" i="16" s="1"/>
  <c r="B2890" i="16" s="1"/>
  <c r="B2891" i="16" s="1"/>
  <c r="B2892" i="16" s="1"/>
  <c r="B2893" i="16" s="1"/>
  <c r="B2894" i="16" s="1"/>
  <c r="B2895" i="16" s="1"/>
  <c r="B2896" i="16" s="1"/>
  <c r="B2897" i="16" s="1"/>
  <c r="B2898" i="16" s="1"/>
  <c r="B2899" i="16" s="1"/>
  <c r="B2900" i="16" s="1"/>
  <c r="B2901" i="16" s="1"/>
  <c r="B2902" i="16" s="1"/>
  <c r="B2903" i="16" s="1"/>
  <c r="B2904" i="16" s="1"/>
  <c r="B2905" i="16" s="1"/>
  <c r="B2906" i="16" s="1"/>
  <c r="B2907" i="16" s="1"/>
  <c r="B2908" i="16" s="1"/>
  <c r="B2909" i="16" s="1"/>
  <c r="B2910" i="16" s="1"/>
  <c r="B2911" i="16" s="1"/>
  <c r="B2912" i="16" s="1"/>
  <c r="B2913" i="16" s="1"/>
  <c r="B2914" i="16" s="1"/>
  <c r="B2915" i="16" s="1"/>
  <c r="B2916" i="16" s="1"/>
  <c r="B2917" i="16" s="1"/>
  <c r="B2918" i="16" s="1"/>
  <c r="B2919" i="16" s="1"/>
  <c r="B2920" i="16" s="1"/>
  <c r="B2921" i="16" s="1"/>
  <c r="B2922" i="16" s="1"/>
  <c r="B2923" i="16" s="1"/>
  <c r="B2924" i="16" s="1"/>
  <c r="B2925" i="16" s="1"/>
  <c r="B2926" i="16" s="1"/>
  <c r="B2927" i="16" s="1"/>
  <c r="B2928" i="16" s="1"/>
  <c r="B2929" i="16" s="1"/>
  <c r="B2930" i="16" s="1"/>
  <c r="B2931" i="16" s="1"/>
  <c r="B2932" i="16" s="1"/>
  <c r="B2933" i="16" s="1"/>
  <c r="B2934" i="16" s="1"/>
  <c r="B2935" i="16" s="1"/>
  <c r="B2936" i="16" s="1"/>
  <c r="B2937" i="16" s="1"/>
  <c r="B2938" i="16" s="1"/>
  <c r="B2939" i="16" s="1"/>
  <c r="B2940" i="16" s="1"/>
  <c r="B2941" i="16" s="1"/>
  <c r="B2942" i="16" s="1"/>
  <c r="B2943" i="16" s="1"/>
  <c r="B2944" i="16" s="1"/>
  <c r="B2945" i="16" s="1"/>
  <c r="B2946" i="16" s="1"/>
  <c r="B2947" i="16" s="1"/>
  <c r="B2948" i="16" s="1"/>
  <c r="B2949" i="16" s="1"/>
  <c r="B2950" i="16" s="1"/>
  <c r="B2951" i="16" s="1"/>
  <c r="B2952" i="16" s="1"/>
  <c r="B2953" i="16" s="1"/>
  <c r="B2954" i="16" s="1"/>
  <c r="B2955" i="16" s="1"/>
  <c r="B2956" i="16" s="1"/>
  <c r="B2957" i="16" s="1"/>
  <c r="B2958" i="16" s="1"/>
  <c r="B2959" i="16" s="1"/>
  <c r="B2960" i="16" s="1"/>
  <c r="B2961" i="16" s="1"/>
  <c r="B2962" i="16" s="1"/>
  <c r="B2963" i="16" s="1"/>
  <c r="B2964" i="16" s="1"/>
  <c r="B2965" i="16" s="1"/>
  <c r="B2966" i="16" s="1"/>
  <c r="B2967" i="16" s="1"/>
  <c r="B2968" i="16" s="1"/>
  <c r="B2969" i="16" s="1"/>
  <c r="B2970" i="16" s="1"/>
  <c r="B2971" i="16" s="1"/>
  <c r="B2972" i="16" s="1"/>
  <c r="B2973" i="16" s="1"/>
  <c r="B2974" i="16" s="1"/>
  <c r="B2975" i="16" s="1"/>
  <c r="B2976" i="16" s="1"/>
  <c r="B2977" i="16" s="1"/>
  <c r="B2978" i="16" s="1"/>
  <c r="B2979" i="16" s="1"/>
  <c r="B2980" i="16" s="1"/>
  <c r="B2981" i="16" s="1"/>
  <c r="B2982" i="16" s="1"/>
  <c r="B2983" i="16" s="1"/>
  <c r="B2984" i="16" s="1"/>
  <c r="B2985" i="16" s="1"/>
  <c r="B2986" i="16" s="1"/>
  <c r="B2987" i="16" s="1"/>
  <c r="B2988" i="16" s="1"/>
  <c r="B2989" i="16" s="1"/>
  <c r="B2990" i="16" s="1"/>
  <c r="B2991" i="16" s="1"/>
  <c r="B2992" i="16" s="1"/>
  <c r="B2993" i="16" s="1"/>
  <c r="B2994" i="16" s="1"/>
  <c r="B2995" i="16" s="1"/>
  <c r="B2996" i="16" s="1"/>
  <c r="B2997" i="16" s="1"/>
  <c r="B2998" i="16" s="1"/>
  <c r="B2999" i="16" s="1"/>
  <c r="B3000" i="16" s="1"/>
  <c r="B3001" i="16" s="1"/>
  <c r="B3002" i="16" s="1"/>
  <c r="B3003" i="16" s="1"/>
  <c r="B3004" i="16" s="1"/>
  <c r="B3005" i="16" s="1"/>
  <c r="B3006" i="16" s="1"/>
  <c r="B3007" i="16" s="1"/>
  <c r="B3008" i="16" s="1"/>
  <c r="B3009" i="16" s="1"/>
  <c r="B3010" i="16" s="1"/>
  <c r="B3011" i="16" s="1"/>
  <c r="B3012" i="16" s="1"/>
  <c r="B3013" i="16" s="1"/>
  <c r="B3014" i="16" s="1"/>
  <c r="B3015" i="16" s="1"/>
  <c r="B3016" i="16" s="1"/>
  <c r="B3017" i="16" s="1"/>
  <c r="B3018" i="16" s="1"/>
  <c r="B3019" i="16" s="1"/>
  <c r="B3020" i="16" s="1"/>
  <c r="B3021" i="16" s="1"/>
  <c r="B3022" i="16" s="1"/>
  <c r="B3023" i="16" s="1"/>
  <c r="B3024" i="16" s="1"/>
  <c r="B3025" i="16" s="1"/>
  <c r="B3026" i="16" s="1"/>
  <c r="B3027" i="16" s="1"/>
  <c r="B3028" i="16" s="1"/>
  <c r="B3029" i="16" s="1"/>
  <c r="B3030" i="16" s="1"/>
  <c r="B3031" i="16" s="1"/>
  <c r="B3032" i="16" s="1"/>
  <c r="B3033" i="16" s="1"/>
  <c r="B3034" i="16" s="1"/>
  <c r="B3035" i="16" s="1"/>
  <c r="B3036" i="16" s="1"/>
  <c r="B3037" i="16" s="1"/>
  <c r="B3038" i="16" s="1"/>
  <c r="B3039" i="16" s="1"/>
  <c r="B3040" i="16" s="1"/>
  <c r="B3041" i="16" s="1"/>
  <c r="B3042" i="16" s="1"/>
  <c r="B3043" i="16" s="1"/>
  <c r="B3044" i="16" s="1"/>
  <c r="B3045" i="16" s="1"/>
  <c r="B3046" i="16" s="1"/>
  <c r="B3047" i="16" s="1"/>
  <c r="B3048" i="16" s="1"/>
  <c r="B3049" i="16" s="1"/>
  <c r="B3050" i="16" s="1"/>
  <c r="B3051" i="16" s="1"/>
  <c r="B3052" i="16" s="1"/>
  <c r="B3053" i="16" s="1"/>
  <c r="B3054" i="16" s="1"/>
  <c r="B3055" i="16" s="1"/>
  <c r="B3056" i="16" s="1"/>
  <c r="B3057" i="16" s="1"/>
  <c r="B3058" i="16" s="1"/>
  <c r="B3059" i="16" s="1"/>
  <c r="B3060" i="16" s="1"/>
  <c r="B3061" i="16" s="1"/>
  <c r="B3062" i="16" s="1"/>
  <c r="B3063" i="16" s="1"/>
  <c r="B3064" i="16" s="1"/>
  <c r="B3065" i="16" s="1"/>
  <c r="B3066" i="16" s="1"/>
  <c r="B3067" i="16" s="1"/>
  <c r="B3068" i="16" s="1"/>
  <c r="B3069" i="16" s="1"/>
  <c r="B3070" i="16" s="1"/>
  <c r="B3071" i="16" s="1"/>
  <c r="B3072" i="16" s="1"/>
  <c r="B3073" i="16" s="1"/>
  <c r="B3074" i="16" s="1"/>
  <c r="B3075" i="16" s="1"/>
  <c r="B3076" i="16" s="1"/>
  <c r="B3077" i="16" s="1"/>
  <c r="B3078" i="16" s="1"/>
  <c r="B3079" i="16" s="1"/>
  <c r="B3080" i="16" s="1"/>
  <c r="B3081" i="16" s="1"/>
  <c r="B3082" i="16" s="1"/>
  <c r="B3083" i="16" s="1"/>
  <c r="B3084" i="16" s="1"/>
  <c r="B3085" i="16" s="1"/>
  <c r="B3086" i="16" s="1"/>
  <c r="B3087" i="16" s="1"/>
  <c r="B3088" i="16" s="1"/>
  <c r="B3089" i="16" s="1"/>
  <c r="B3090" i="16" s="1"/>
  <c r="B3091" i="16" s="1"/>
  <c r="B3092" i="16" s="1"/>
  <c r="B3093" i="16" s="1"/>
  <c r="B3094" i="16" s="1"/>
  <c r="B3095" i="16" s="1"/>
  <c r="B3096" i="16" s="1"/>
  <c r="B3097" i="16" s="1"/>
  <c r="B3098" i="16" s="1"/>
  <c r="B3099" i="16" s="1"/>
  <c r="B3100" i="16" s="1"/>
  <c r="B3101" i="16" s="1"/>
  <c r="B3102" i="16" s="1"/>
  <c r="B3103" i="16" s="1"/>
  <c r="B3104" i="16" s="1"/>
  <c r="B3105" i="16" s="1"/>
  <c r="B3106" i="16" s="1"/>
  <c r="B3107" i="16" s="1"/>
  <c r="B3108" i="16" s="1"/>
  <c r="B3109" i="16" s="1"/>
  <c r="B3110" i="16" s="1"/>
  <c r="B3111" i="16" s="1"/>
  <c r="B3112" i="16" s="1"/>
  <c r="B3113" i="16" s="1"/>
  <c r="B3114" i="16" s="1"/>
  <c r="B3115" i="16" s="1"/>
  <c r="B3116" i="16" s="1"/>
  <c r="B3117" i="16" s="1"/>
  <c r="B3118" i="16" s="1"/>
  <c r="B3119" i="16" s="1"/>
  <c r="B3120" i="16" s="1"/>
  <c r="B3121" i="16" s="1"/>
  <c r="B3122" i="16" s="1"/>
  <c r="B3123" i="16" s="1"/>
  <c r="B3124" i="16" s="1"/>
  <c r="B3125" i="16" s="1"/>
  <c r="B3126" i="16" s="1"/>
  <c r="B3127" i="16" s="1"/>
  <c r="B3128" i="16" s="1"/>
  <c r="B3129" i="16" s="1"/>
  <c r="B3130" i="16" s="1"/>
  <c r="B3131" i="16" s="1"/>
  <c r="B3132" i="16" s="1"/>
  <c r="B3133" i="16" s="1"/>
  <c r="B3134" i="16" s="1"/>
  <c r="B3135" i="16" s="1"/>
  <c r="B3136" i="16" s="1"/>
  <c r="B3137" i="16" s="1"/>
  <c r="B3138" i="16" s="1"/>
  <c r="B3139" i="16" s="1"/>
  <c r="B3140" i="16" s="1"/>
  <c r="B3141" i="16" s="1"/>
  <c r="B3142" i="16" s="1"/>
  <c r="B3143" i="16" s="1"/>
  <c r="B3144" i="16" s="1"/>
  <c r="B3145" i="16" s="1"/>
  <c r="B3146" i="16" s="1"/>
  <c r="B3147" i="16" s="1"/>
  <c r="B3148" i="16" s="1"/>
  <c r="B3149" i="16" s="1"/>
  <c r="B3150" i="16" s="1"/>
  <c r="B3151" i="16" s="1"/>
  <c r="B3152" i="16" s="1"/>
  <c r="B3153" i="16" s="1"/>
  <c r="B3154" i="16" s="1"/>
  <c r="B3155" i="16" s="1"/>
  <c r="B3156" i="16" s="1"/>
  <c r="B3157" i="16" s="1"/>
  <c r="B3158" i="16" s="1"/>
  <c r="B3159" i="16" s="1"/>
  <c r="B3160" i="16" s="1"/>
  <c r="B3161" i="16" s="1"/>
  <c r="B3162" i="16" s="1"/>
  <c r="B3163" i="16" s="1"/>
  <c r="B3164" i="16" s="1"/>
  <c r="B3165" i="16" s="1"/>
  <c r="B3166" i="16" s="1"/>
  <c r="B3167" i="16" s="1"/>
  <c r="B3168" i="16" s="1"/>
  <c r="B3169" i="16" s="1"/>
  <c r="B3170" i="16" s="1"/>
  <c r="B3171" i="16" s="1"/>
  <c r="B3172" i="16" s="1"/>
  <c r="B3173" i="16" s="1"/>
  <c r="B3174" i="16" s="1"/>
  <c r="B3175" i="16" s="1"/>
  <c r="B3176" i="16" s="1"/>
  <c r="B3177" i="16" s="1"/>
  <c r="B3178" i="16" s="1"/>
  <c r="B3179" i="16" s="1"/>
  <c r="B3180" i="16" s="1"/>
  <c r="B3181" i="16" s="1"/>
  <c r="B3182" i="16" s="1"/>
  <c r="B3183" i="16" s="1"/>
  <c r="B3184" i="16" s="1"/>
  <c r="B3185" i="16" s="1"/>
  <c r="B3186" i="16" s="1"/>
  <c r="B3187" i="16" s="1"/>
  <c r="B3188" i="16" s="1"/>
  <c r="B3189" i="16" s="1"/>
  <c r="B3190" i="16" s="1"/>
  <c r="B3191" i="16" s="1"/>
  <c r="B3192" i="16" s="1"/>
  <c r="B3193" i="16" s="1"/>
  <c r="B3194" i="16" s="1"/>
  <c r="B3195" i="16" s="1"/>
  <c r="B3196" i="16" s="1"/>
  <c r="B3197" i="16" s="1"/>
  <c r="B3198" i="16" s="1"/>
  <c r="B3199" i="16" s="1"/>
  <c r="B3200" i="16" s="1"/>
  <c r="B3201" i="16" s="1"/>
  <c r="B3202" i="16" s="1"/>
  <c r="B3203" i="16" s="1"/>
  <c r="B3204" i="16" s="1"/>
  <c r="B3205" i="16" s="1"/>
  <c r="B3206" i="16" s="1"/>
  <c r="B3207" i="16" s="1"/>
  <c r="B3208" i="16" s="1"/>
  <c r="B3209" i="16" s="1"/>
  <c r="B3210" i="16" s="1"/>
  <c r="B3211" i="16" s="1"/>
  <c r="B3212" i="16" s="1"/>
  <c r="B3213" i="16" s="1"/>
  <c r="B3214" i="16" s="1"/>
  <c r="B3215" i="16" s="1"/>
  <c r="B3216" i="16" s="1"/>
  <c r="B3217" i="16" s="1"/>
  <c r="B3218" i="16" s="1"/>
  <c r="B3219" i="16" s="1"/>
  <c r="B3220" i="16" s="1"/>
  <c r="B3221" i="16" s="1"/>
  <c r="B3222" i="16" s="1"/>
  <c r="B3223" i="16" s="1"/>
  <c r="B3224" i="16" s="1"/>
  <c r="B3225" i="16" s="1"/>
  <c r="B3226" i="16" s="1"/>
  <c r="B3227" i="16" s="1"/>
  <c r="B3228" i="16" s="1"/>
  <c r="B3229" i="16" s="1"/>
  <c r="B3230" i="16" s="1"/>
  <c r="B3231" i="16" s="1"/>
  <c r="B3232" i="16" s="1"/>
  <c r="B3233" i="16" s="1"/>
  <c r="B3234" i="16" s="1"/>
  <c r="B3235" i="16" s="1"/>
  <c r="B3236" i="16" s="1"/>
  <c r="B3237" i="16" s="1"/>
  <c r="B3238" i="16" s="1"/>
  <c r="B3239" i="16" s="1"/>
  <c r="B3240" i="16" s="1"/>
  <c r="B3241" i="16" s="1"/>
  <c r="B3242" i="16" s="1"/>
  <c r="B3243" i="16" s="1"/>
  <c r="B3244" i="16" s="1"/>
  <c r="B3245" i="16" s="1"/>
  <c r="B3246" i="16" s="1"/>
  <c r="B3247" i="16" s="1"/>
  <c r="B3248" i="16" s="1"/>
  <c r="B3249" i="16" s="1"/>
  <c r="B3250" i="16" s="1"/>
  <c r="B3251" i="16" s="1"/>
  <c r="B3252" i="16" s="1"/>
  <c r="B3253" i="16" s="1"/>
  <c r="B3254" i="16" s="1"/>
  <c r="B3255" i="16" s="1"/>
  <c r="B3256" i="16" s="1"/>
  <c r="B3257" i="16" s="1"/>
  <c r="B3258" i="16" s="1"/>
  <c r="B3259" i="16" s="1"/>
  <c r="B3260" i="16" s="1"/>
  <c r="B3261" i="16" s="1"/>
  <c r="B3262" i="16" s="1"/>
  <c r="B3263" i="16" s="1"/>
  <c r="B3264" i="16" s="1"/>
  <c r="B3265" i="16" s="1"/>
  <c r="B3266" i="16" s="1"/>
  <c r="B3267" i="16" s="1"/>
  <c r="B3268" i="16" s="1"/>
  <c r="B3269" i="16" s="1"/>
  <c r="B3270" i="16" s="1"/>
  <c r="B3271" i="16" s="1"/>
  <c r="B3272" i="16" s="1"/>
  <c r="B3273" i="16" s="1"/>
  <c r="B3274" i="16" s="1"/>
  <c r="B3275" i="16" s="1"/>
  <c r="B3276" i="16" s="1"/>
  <c r="B3277" i="16" s="1"/>
  <c r="B3278" i="16" s="1"/>
  <c r="B3279" i="16" s="1"/>
  <c r="B3280" i="16" s="1"/>
  <c r="B3281" i="16" s="1"/>
  <c r="B3282" i="16" s="1"/>
  <c r="B3283" i="16" s="1"/>
  <c r="B3284" i="16" s="1"/>
  <c r="B3285" i="16" s="1"/>
  <c r="B3286" i="16" s="1"/>
  <c r="B3287" i="16" s="1"/>
  <c r="B3288" i="16" s="1"/>
  <c r="B3289" i="16" s="1"/>
  <c r="B3290" i="16" s="1"/>
  <c r="B3291" i="16" s="1"/>
  <c r="B3292" i="16" s="1"/>
  <c r="B3293" i="16" s="1"/>
  <c r="B3294" i="16" s="1"/>
  <c r="B3295" i="16" s="1"/>
  <c r="B3296" i="16" s="1"/>
  <c r="B3297" i="16" s="1"/>
  <c r="B3298" i="16" s="1"/>
  <c r="B3299" i="16" s="1"/>
  <c r="B3300" i="16" s="1"/>
  <c r="B3301" i="16" s="1"/>
  <c r="B3302" i="16" s="1"/>
  <c r="B3303" i="16" s="1"/>
  <c r="B3304" i="16" s="1"/>
  <c r="B3305" i="16" s="1"/>
  <c r="B3306" i="16" s="1"/>
  <c r="B3307" i="16" s="1"/>
  <c r="B3308" i="16" s="1"/>
  <c r="B3309" i="16" s="1"/>
  <c r="B3310" i="16" s="1"/>
  <c r="B3311" i="16" s="1"/>
  <c r="B3312" i="16" s="1"/>
  <c r="B3313" i="16" s="1"/>
  <c r="B3314" i="16" s="1"/>
  <c r="B3315" i="16" s="1"/>
  <c r="B3316" i="16" s="1"/>
  <c r="B3317" i="16" s="1"/>
  <c r="B3318" i="16" s="1"/>
  <c r="B3319" i="16" s="1"/>
  <c r="B3320" i="16" s="1"/>
  <c r="B3321" i="16" s="1"/>
  <c r="B3322" i="16" s="1"/>
  <c r="B3323" i="16" s="1"/>
  <c r="B3324" i="16" s="1"/>
  <c r="B3325" i="16" s="1"/>
  <c r="B3326" i="16" s="1"/>
  <c r="B3327" i="16" s="1"/>
  <c r="B3328" i="16" s="1"/>
  <c r="B3329" i="16" s="1"/>
  <c r="B3330" i="16" s="1"/>
  <c r="B3331" i="16" s="1"/>
  <c r="B3332" i="16" s="1"/>
  <c r="B3333" i="16" s="1"/>
  <c r="B3334" i="16" s="1"/>
  <c r="B3335" i="16" s="1"/>
  <c r="B3336" i="16" s="1"/>
  <c r="B3337" i="16" s="1"/>
  <c r="B3338" i="16" s="1"/>
  <c r="B3339" i="16" s="1"/>
  <c r="B3340" i="16" s="1"/>
  <c r="B3341" i="16" s="1"/>
  <c r="B3342" i="16" s="1"/>
  <c r="B3343" i="16" s="1"/>
  <c r="B3344" i="16" s="1"/>
  <c r="B3345" i="16" s="1"/>
  <c r="B3346" i="16" s="1"/>
  <c r="B3347" i="16" s="1"/>
  <c r="B3348" i="16" s="1"/>
  <c r="B3349" i="16" s="1"/>
  <c r="B3350" i="16" s="1"/>
  <c r="B3351" i="16" s="1"/>
  <c r="B3352" i="16" s="1"/>
  <c r="B3353" i="16" s="1"/>
  <c r="B3354" i="16" s="1"/>
  <c r="B3355" i="16" s="1"/>
  <c r="B3356" i="16" s="1"/>
  <c r="B3357" i="16" s="1"/>
  <c r="B3358" i="16" s="1"/>
  <c r="B3359" i="16" s="1"/>
  <c r="B3360" i="16" s="1"/>
  <c r="B3361" i="16" s="1"/>
  <c r="B3362" i="16" s="1"/>
  <c r="B3363" i="16" s="1"/>
  <c r="B3364" i="16" s="1"/>
  <c r="B3365" i="16" s="1"/>
  <c r="B3366" i="16" s="1"/>
  <c r="B3367" i="16" s="1"/>
  <c r="B3368" i="16" s="1"/>
  <c r="B3369" i="16" s="1"/>
  <c r="B3370" i="16" s="1"/>
  <c r="B3371" i="16" s="1"/>
  <c r="B3372" i="16" s="1"/>
  <c r="B3373" i="16" s="1"/>
  <c r="B3374" i="16" s="1"/>
  <c r="B3375" i="16" s="1"/>
  <c r="B3376" i="16" s="1"/>
  <c r="B3377" i="16" s="1"/>
  <c r="B3378" i="16" s="1"/>
  <c r="B3379" i="16" s="1"/>
  <c r="B3380" i="16" s="1"/>
  <c r="B3381" i="16" s="1"/>
  <c r="B3382" i="16" s="1"/>
  <c r="B3383" i="16" s="1"/>
  <c r="B3384" i="16" s="1"/>
  <c r="B3385" i="16" s="1"/>
  <c r="B3386" i="16" s="1"/>
  <c r="B3387" i="16" s="1"/>
  <c r="B3388" i="16" s="1"/>
  <c r="B3389" i="16" s="1"/>
  <c r="B3390" i="16" s="1"/>
  <c r="B3391" i="16" s="1"/>
  <c r="B3392" i="16" s="1"/>
  <c r="B3393" i="16" s="1"/>
  <c r="B3394" i="16" s="1"/>
  <c r="B3395" i="16" s="1"/>
  <c r="B3396" i="16" s="1"/>
  <c r="B3397" i="16" s="1"/>
  <c r="B3398" i="16" s="1"/>
  <c r="B3399" i="16" s="1"/>
  <c r="B3400" i="16" s="1"/>
  <c r="B3401" i="16" s="1"/>
  <c r="B3402" i="16" s="1"/>
  <c r="B3403" i="16" s="1"/>
  <c r="B3404" i="16" s="1"/>
  <c r="B3405" i="16" s="1"/>
  <c r="B3406" i="16" s="1"/>
  <c r="B3407" i="16" s="1"/>
  <c r="B3408" i="16" s="1"/>
  <c r="B3409" i="16" s="1"/>
  <c r="B3410" i="16" s="1"/>
  <c r="B3411" i="16" s="1"/>
  <c r="B3412" i="16" s="1"/>
  <c r="B3413" i="16" s="1"/>
  <c r="B3414" i="16" s="1"/>
  <c r="B3415" i="16" s="1"/>
  <c r="B3416" i="16" s="1"/>
  <c r="B3417" i="16" s="1"/>
  <c r="B3418" i="16" s="1"/>
  <c r="B3419" i="16" s="1"/>
  <c r="B3420" i="16" s="1"/>
  <c r="B3421" i="16" s="1"/>
  <c r="B3422" i="16" s="1"/>
  <c r="B3423" i="16" s="1"/>
  <c r="B3424" i="16" s="1"/>
  <c r="B3425" i="16" s="1"/>
  <c r="B3426" i="16" s="1"/>
  <c r="B3427" i="16" s="1"/>
  <c r="B3428" i="16" s="1"/>
  <c r="B3429" i="16" s="1"/>
  <c r="B3430" i="16" s="1"/>
  <c r="B3431" i="16" s="1"/>
  <c r="B3432" i="16" s="1"/>
  <c r="B3433" i="16" s="1"/>
  <c r="B3434" i="16" s="1"/>
  <c r="B3435" i="16" s="1"/>
  <c r="B3436" i="16" s="1"/>
  <c r="B3437" i="16" s="1"/>
  <c r="B3438" i="16" s="1"/>
  <c r="B3439" i="16" s="1"/>
  <c r="B3440" i="16" s="1"/>
  <c r="B3441" i="16" s="1"/>
  <c r="B3442" i="16" s="1"/>
  <c r="B3443" i="16" s="1"/>
  <c r="B3444" i="16" s="1"/>
  <c r="B3445" i="16" s="1"/>
  <c r="B3446" i="16" s="1"/>
  <c r="B3447" i="16" s="1"/>
  <c r="B3448" i="16" s="1"/>
  <c r="B3449" i="16" s="1"/>
  <c r="B3450" i="16" s="1"/>
  <c r="B3451" i="16" s="1"/>
  <c r="B3452" i="16" s="1"/>
  <c r="B3453" i="16" s="1"/>
  <c r="B3454" i="16" s="1"/>
  <c r="B3455" i="16" s="1"/>
  <c r="B3456" i="16" s="1"/>
  <c r="B3457" i="16" s="1"/>
  <c r="B3458" i="16" s="1"/>
  <c r="B3459" i="16" s="1"/>
  <c r="B3460" i="16" s="1"/>
  <c r="B3461" i="16" s="1"/>
  <c r="B3462" i="16" s="1"/>
  <c r="B3463" i="16" s="1"/>
  <c r="B3464" i="16" s="1"/>
  <c r="B3465" i="16" s="1"/>
  <c r="B3466" i="16" s="1"/>
  <c r="B3467" i="16" s="1"/>
  <c r="B3468" i="16" s="1"/>
  <c r="B3469" i="16" s="1"/>
  <c r="B3470" i="16" s="1"/>
  <c r="B3471" i="16" s="1"/>
  <c r="B3472" i="16" s="1"/>
  <c r="B3473" i="16" s="1"/>
  <c r="B3474" i="16" s="1"/>
  <c r="B3475" i="16" s="1"/>
  <c r="B3476" i="16" s="1"/>
  <c r="B3477" i="16" s="1"/>
  <c r="B3478" i="16" s="1"/>
  <c r="B3479" i="16" s="1"/>
  <c r="B3480" i="16" s="1"/>
  <c r="B3481" i="16" s="1"/>
  <c r="B3482" i="16" s="1"/>
  <c r="B3483" i="16" s="1"/>
  <c r="B3484" i="16" s="1"/>
  <c r="B3485" i="16" s="1"/>
  <c r="B3486" i="16" s="1"/>
  <c r="B3487" i="16" s="1"/>
  <c r="B3488" i="16" s="1"/>
  <c r="B3489" i="16" s="1"/>
  <c r="B3490" i="16" s="1"/>
  <c r="B3491" i="16" s="1"/>
  <c r="B3492" i="16" s="1"/>
  <c r="B3493" i="16" s="1"/>
  <c r="B3494" i="16" s="1"/>
  <c r="B3495" i="16" s="1"/>
  <c r="B3496" i="16" s="1"/>
  <c r="B3497" i="16" s="1"/>
  <c r="B3498" i="16" s="1"/>
  <c r="B3499" i="16" s="1"/>
  <c r="B3500" i="16" s="1"/>
  <c r="B3501" i="16" s="1"/>
  <c r="B3502" i="16" s="1"/>
  <c r="B3503" i="16" s="1"/>
  <c r="B3504" i="16" s="1"/>
  <c r="B3505" i="16" s="1"/>
  <c r="B3506" i="16" s="1"/>
  <c r="B3507" i="16" s="1"/>
  <c r="B3508" i="16" s="1"/>
  <c r="B3509" i="16" s="1"/>
  <c r="B3510" i="16" s="1"/>
  <c r="B3511" i="16" s="1"/>
  <c r="B3512" i="16" s="1"/>
  <c r="B3513" i="16" s="1"/>
  <c r="B3514" i="16" s="1"/>
  <c r="B3515" i="16" s="1"/>
  <c r="B3516" i="16" s="1"/>
  <c r="B3517" i="16" s="1"/>
  <c r="B3518" i="16" s="1"/>
  <c r="B3519" i="16" s="1"/>
  <c r="B3520" i="16" s="1"/>
  <c r="B3521" i="16" s="1"/>
  <c r="B3522" i="16" s="1"/>
  <c r="B3523" i="16" s="1"/>
  <c r="B3524" i="16" s="1"/>
  <c r="B3525" i="16" s="1"/>
  <c r="B3526" i="16" s="1"/>
  <c r="B3527" i="16" s="1"/>
  <c r="B3528" i="16" s="1"/>
  <c r="B3529" i="16" s="1"/>
  <c r="B3530" i="16" s="1"/>
  <c r="B3531" i="16" s="1"/>
  <c r="B3532" i="16" s="1"/>
  <c r="B3533" i="16" s="1"/>
  <c r="B3534" i="16" s="1"/>
  <c r="B3535" i="16" s="1"/>
  <c r="B3536" i="16" s="1"/>
  <c r="B3537" i="16" s="1"/>
  <c r="B3538" i="16" s="1"/>
  <c r="B3539" i="16" s="1"/>
  <c r="B3540" i="16" s="1"/>
  <c r="B3541" i="16" s="1"/>
  <c r="B3542" i="16" s="1"/>
  <c r="B3543" i="16" s="1"/>
  <c r="B3544" i="16" s="1"/>
  <c r="B3545" i="16" s="1"/>
  <c r="B3546" i="16" s="1"/>
  <c r="B3547" i="16" s="1"/>
  <c r="B3548" i="16" s="1"/>
  <c r="B3549" i="16" s="1"/>
  <c r="B3550" i="16" s="1"/>
  <c r="B3551" i="16" s="1"/>
  <c r="B3552" i="16" s="1"/>
  <c r="B3553" i="16" s="1"/>
  <c r="B3554" i="16" s="1"/>
  <c r="B3555" i="16" s="1"/>
  <c r="B3556" i="16" s="1"/>
  <c r="B3557" i="16" s="1"/>
  <c r="B3558" i="16" s="1"/>
  <c r="B3559" i="16" s="1"/>
  <c r="B3560" i="16" s="1"/>
  <c r="B3561" i="16" s="1"/>
  <c r="B3562" i="16" s="1"/>
  <c r="B3563" i="16" s="1"/>
  <c r="B3564" i="16" s="1"/>
  <c r="B3565" i="16" s="1"/>
  <c r="B3566" i="16" s="1"/>
  <c r="B3567" i="16" s="1"/>
  <c r="B3568" i="16" s="1"/>
  <c r="B3569" i="16" s="1"/>
  <c r="B3570" i="16" s="1"/>
  <c r="B3571" i="16" s="1"/>
  <c r="B3572" i="16" s="1"/>
  <c r="B3573" i="16" s="1"/>
  <c r="B3574" i="16" s="1"/>
  <c r="B3575" i="16" s="1"/>
  <c r="B3576" i="16" s="1"/>
  <c r="B3577" i="16" s="1"/>
  <c r="B3578" i="16" s="1"/>
  <c r="B3579" i="16" s="1"/>
  <c r="B3580" i="16" s="1"/>
  <c r="B3581" i="16" s="1"/>
  <c r="B3582" i="16" s="1"/>
  <c r="B3583" i="16" s="1"/>
  <c r="B3584" i="16" s="1"/>
  <c r="B3585" i="16" s="1"/>
  <c r="B3586" i="16" s="1"/>
  <c r="B3587" i="16" s="1"/>
  <c r="B3588" i="16" s="1"/>
  <c r="B3589" i="16" s="1"/>
  <c r="B3590" i="16" s="1"/>
  <c r="B3591" i="16" s="1"/>
  <c r="B3592" i="16" s="1"/>
  <c r="B3593" i="16" s="1"/>
  <c r="B3594" i="16" s="1"/>
  <c r="B3595" i="16" s="1"/>
  <c r="B3596" i="16" s="1"/>
  <c r="B3597" i="16" s="1"/>
  <c r="B3598" i="16" s="1"/>
  <c r="B3599" i="16" s="1"/>
  <c r="B3600" i="16" s="1"/>
  <c r="B3601" i="16" s="1"/>
  <c r="B3602" i="16" s="1"/>
  <c r="B3603" i="16" s="1"/>
  <c r="B3604" i="16" s="1"/>
  <c r="B3605" i="16" s="1"/>
  <c r="B3606" i="16" s="1"/>
  <c r="B3607" i="16" s="1"/>
  <c r="B3608" i="16" s="1"/>
  <c r="B3609" i="16" s="1"/>
  <c r="B3610" i="16" s="1"/>
  <c r="B3611" i="16" s="1"/>
  <c r="B3612" i="16" s="1"/>
  <c r="B3613" i="16" s="1"/>
  <c r="B3614" i="16" s="1"/>
  <c r="B3615" i="16" s="1"/>
  <c r="B3616" i="16" s="1"/>
  <c r="B3617" i="16" s="1"/>
  <c r="B3618" i="16" s="1"/>
  <c r="B3619" i="16" s="1"/>
  <c r="B3620" i="16" s="1"/>
  <c r="B3621" i="16" s="1"/>
  <c r="B3622" i="16" s="1"/>
  <c r="B3623" i="16" s="1"/>
  <c r="B3624" i="16" s="1"/>
  <c r="B3625" i="16" s="1"/>
  <c r="B3626" i="16" s="1"/>
  <c r="B3627" i="16" s="1"/>
  <c r="B3628" i="16" s="1"/>
  <c r="B3629" i="16" s="1"/>
  <c r="B3630" i="16" s="1"/>
  <c r="B3631" i="16" s="1"/>
  <c r="B3632" i="16" s="1"/>
  <c r="B3633" i="16" s="1"/>
  <c r="B3634" i="16" s="1"/>
  <c r="B3635" i="16" s="1"/>
  <c r="B3636" i="16" s="1"/>
  <c r="B3637" i="16" s="1"/>
  <c r="B3638" i="16" s="1"/>
  <c r="B3639" i="16" s="1"/>
  <c r="B3640" i="16" s="1"/>
  <c r="B3641" i="16" s="1"/>
  <c r="B3642" i="16" s="1"/>
  <c r="B3643" i="16" s="1"/>
  <c r="B3644" i="16" s="1"/>
  <c r="B3645" i="16" s="1"/>
  <c r="B3646" i="16" s="1"/>
  <c r="B3647" i="16" s="1"/>
  <c r="B3648" i="16" s="1"/>
  <c r="B3649" i="16" s="1"/>
  <c r="B3650" i="16" s="1"/>
  <c r="B3651" i="16" s="1"/>
  <c r="B3652" i="16" s="1"/>
  <c r="B3653" i="16" s="1"/>
  <c r="B3654" i="16" s="1"/>
  <c r="B3655" i="16" s="1"/>
  <c r="B3656" i="16" s="1"/>
  <c r="B3657" i="16" s="1"/>
  <c r="B3658" i="16" s="1"/>
  <c r="B3659" i="16" s="1"/>
  <c r="B3660" i="16" s="1"/>
  <c r="B3661" i="16" s="1"/>
  <c r="B3662" i="16" s="1"/>
  <c r="B3663" i="16" s="1"/>
  <c r="B3664" i="16" s="1"/>
  <c r="B3665" i="16" s="1"/>
  <c r="B3666" i="16" s="1"/>
  <c r="B3667" i="16" s="1"/>
  <c r="B3668" i="16" s="1"/>
  <c r="B3669" i="16" s="1"/>
  <c r="B3670" i="16" s="1"/>
  <c r="B3671" i="16" s="1"/>
  <c r="B3672" i="16" s="1"/>
  <c r="B3673" i="16" s="1"/>
  <c r="B3674" i="16" s="1"/>
  <c r="B3675" i="16" s="1"/>
  <c r="B3676" i="16" s="1"/>
  <c r="B3677" i="16" s="1"/>
  <c r="B3678" i="16" s="1"/>
  <c r="B3679" i="16" s="1"/>
  <c r="B3680" i="16" s="1"/>
  <c r="B3681" i="16" s="1"/>
  <c r="B3682" i="16" s="1"/>
  <c r="B3683" i="16" s="1"/>
  <c r="B3684" i="16" s="1"/>
  <c r="B3685" i="16" s="1"/>
  <c r="B3686" i="16" s="1"/>
  <c r="B3687" i="16" s="1"/>
  <c r="B3688" i="16" s="1"/>
  <c r="B3689" i="16" s="1"/>
  <c r="B3690" i="16" s="1"/>
  <c r="B3691" i="16" s="1"/>
  <c r="B3692" i="16" s="1"/>
  <c r="B3693" i="16" s="1"/>
  <c r="B3694" i="16" s="1"/>
  <c r="B3695" i="16" s="1"/>
  <c r="B3696" i="16" s="1"/>
  <c r="B3697" i="16" s="1"/>
  <c r="B3698" i="16" s="1"/>
  <c r="B3699" i="16" s="1"/>
  <c r="B3700" i="16" s="1"/>
  <c r="B3701" i="16" s="1"/>
  <c r="B3702" i="16" s="1"/>
  <c r="B3703" i="16" s="1"/>
  <c r="B3704" i="16" s="1"/>
  <c r="B3705" i="16" s="1"/>
  <c r="B3706" i="16" s="1"/>
  <c r="B3707" i="16" s="1"/>
  <c r="B3708" i="16" s="1"/>
  <c r="B3709" i="16" s="1"/>
  <c r="B3710" i="16" s="1"/>
  <c r="B3711" i="16" s="1"/>
  <c r="B3712" i="16" s="1"/>
  <c r="B3713" i="16" s="1"/>
  <c r="B3714" i="16" s="1"/>
  <c r="B3715" i="16" s="1"/>
  <c r="B3716" i="16" s="1"/>
  <c r="B3717" i="16" s="1"/>
  <c r="B3718" i="16" s="1"/>
  <c r="B3719" i="16" s="1"/>
  <c r="B3720" i="16" s="1"/>
  <c r="B3721" i="16" s="1"/>
  <c r="B3722" i="16" s="1"/>
  <c r="B3723" i="16" s="1"/>
  <c r="B3724" i="16" s="1"/>
  <c r="B3725" i="16" s="1"/>
  <c r="B3726" i="16" s="1"/>
  <c r="B3727" i="16" s="1"/>
  <c r="B3728" i="16" s="1"/>
  <c r="B3729" i="16" s="1"/>
  <c r="B3730" i="16" s="1"/>
  <c r="B3731" i="16" s="1"/>
  <c r="B3732" i="16" s="1"/>
  <c r="B3733" i="16" s="1"/>
  <c r="B3734" i="16" s="1"/>
  <c r="B3735" i="16" s="1"/>
  <c r="B3736" i="16" s="1"/>
  <c r="B3737" i="16" s="1"/>
  <c r="B3738" i="16" s="1"/>
  <c r="B3739" i="16" s="1"/>
  <c r="B3740" i="16" s="1"/>
  <c r="B3741" i="16" s="1"/>
  <c r="B3742" i="16" s="1"/>
  <c r="B3743" i="16" s="1"/>
  <c r="B3744" i="16" s="1"/>
  <c r="B3745" i="16" s="1"/>
  <c r="B3746" i="16" s="1"/>
  <c r="B3747" i="16" s="1"/>
  <c r="B3748" i="16" s="1"/>
  <c r="B3749" i="16" s="1"/>
  <c r="B3750" i="16" s="1"/>
  <c r="B3751" i="16" s="1"/>
  <c r="B3752" i="16" s="1"/>
  <c r="B3753" i="16" s="1"/>
  <c r="B3754" i="16" s="1"/>
  <c r="B3755" i="16" s="1"/>
  <c r="B3756" i="16" s="1"/>
  <c r="B3757" i="16" s="1"/>
  <c r="B3758" i="16" s="1"/>
  <c r="B3759" i="16" s="1"/>
  <c r="B3760" i="16" s="1"/>
  <c r="B3761" i="16" s="1"/>
  <c r="B3762" i="16" s="1"/>
  <c r="B3763" i="16" s="1"/>
  <c r="B3764" i="16" s="1"/>
  <c r="B3765" i="16" s="1"/>
  <c r="B3766" i="16" s="1"/>
  <c r="B3767" i="16" s="1"/>
  <c r="B3768" i="16" s="1"/>
  <c r="B3769" i="16" s="1"/>
  <c r="B3770" i="16" s="1"/>
  <c r="B3771" i="16" s="1"/>
  <c r="B3772" i="16" s="1"/>
  <c r="B3773" i="16" s="1"/>
  <c r="B3774" i="16" s="1"/>
  <c r="B3775" i="16" s="1"/>
  <c r="B3776" i="16" s="1"/>
  <c r="B3777" i="16" s="1"/>
  <c r="B3778" i="16" s="1"/>
  <c r="B3779" i="16" s="1"/>
  <c r="B3780" i="16" s="1"/>
  <c r="B3781" i="16" s="1"/>
  <c r="B3782" i="16" s="1"/>
  <c r="B3783" i="16" s="1"/>
  <c r="B3784" i="16" s="1"/>
  <c r="B3785" i="16" s="1"/>
  <c r="B3786" i="16" s="1"/>
  <c r="B3787" i="16" s="1"/>
  <c r="B3788" i="16" s="1"/>
  <c r="B3789" i="16" s="1"/>
  <c r="B3790" i="16" s="1"/>
  <c r="B3791" i="16" s="1"/>
  <c r="B3792" i="16" s="1"/>
  <c r="B3793" i="16" s="1"/>
  <c r="B3794" i="16" s="1"/>
  <c r="B3795" i="16" s="1"/>
  <c r="B3796" i="16" s="1"/>
  <c r="B3797" i="16" s="1"/>
  <c r="B3798" i="16" s="1"/>
  <c r="B3799" i="16" s="1"/>
  <c r="B3800" i="16" s="1"/>
  <c r="B3801" i="16" s="1"/>
  <c r="B3802" i="16" s="1"/>
  <c r="B3803" i="16" s="1"/>
  <c r="B3804" i="16" s="1"/>
  <c r="B3805" i="16" s="1"/>
  <c r="B3806" i="16" s="1"/>
  <c r="B3807" i="16" s="1"/>
  <c r="B3808" i="16" s="1"/>
  <c r="B3809" i="16" s="1"/>
  <c r="B3810" i="16" s="1"/>
  <c r="B3811" i="16" s="1"/>
  <c r="B3812" i="16" s="1"/>
  <c r="B3813" i="16" s="1"/>
  <c r="B3814" i="16" s="1"/>
  <c r="B3815" i="16" s="1"/>
  <c r="B3816" i="16" s="1"/>
  <c r="B3817" i="16" s="1"/>
  <c r="B3818" i="16" s="1"/>
  <c r="B3819" i="16" s="1"/>
  <c r="B3820" i="16" s="1"/>
  <c r="B3821" i="16" s="1"/>
  <c r="B3822" i="16" s="1"/>
  <c r="B3823" i="16" s="1"/>
  <c r="B3824" i="16" s="1"/>
  <c r="B3825" i="16" s="1"/>
  <c r="B3826" i="16" s="1"/>
  <c r="B3827" i="16" s="1"/>
  <c r="B3828" i="16" s="1"/>
  <c r="B3829" i="16" s="1"/>
  <c r="B3830" i="16" s="1"/>
  <c r="B3831" i="16" s="1"/>
  <c r="B3832" i="16" s="1"/>
  <c r="B3833" i="16" s="1"/>
  <c r="B3834" i="16" s="1"/>
  <c r="B3835" i="16" s="1"/>
  <c r="B3836" i="16" s="1"/>
  <c r="B3837" i="16" s="1"/>
  <c r="B3838" i="16" s="1"/>
  <c r="B3839" i="16" s="1"/>
  <c r="B3840" i="16" s="1"/>
  <c r="B3841" i="16" s="1"/>
  <c r="B3842" i="16" s="1"/>
  <c r="B3843" i="16" s="1"/>
  <c r="B3844" i="16" s="1"/>
  <c r="B3845" i="16" s="1"/>
  <c r="S44" i="16"/>
  <c r="S46" i="16" l="1"/>
  <c r="S45" i="16"/>
  <c r="C41" i="16"/>
  <c r="S47" i="16" l="1"/>
  <c r="C34" i="16"/>
  <c r="C33" i="16"/>
  <c r="C32" i="16"/>
  <c r="C36" i="16" s="1"/>
  <c r="C26" i="16"/>
  <c r="C25" i="16"/>
  <c r="C22" i="16"/>
  <c r="C21" i="16"/>
  <c r="C12" i="16"/>
  <c r="C10" i="16"/>
  <c r="C9" i="16"/>
  <c r="C8" i="16"/>
  <c r="C11" i="16" s="1"/>
  <c r="A47" i="16"/>
  <c r="A46" i="16"/>
  <c r="A45" i="16"/>
  <c r="A44" i="16"/>
  <c r="C29" i="16"/>
  <c r="C6" i="16"/>
  <c r="C40" i="16" s="1"/>
  <c r="C5" i="16"/>
  <c r="C4" i="16"/>
  <c r="C3" i="16"/>
  <c r="S48" i="16" l="1"/>
  <c r="A48" i="16"/>
  <c r="C16" i="16"/>
  <c r="G44" i="16"/>
  <c r="C18" i="16"/>
  <c r="C39" i="16"/>
  <c r="G46" i="16"/>
  <c r="C14" i="16"/>
  <c r="C37" i="16"/>
  <c r="C38" i="16" s="1"/>
  <c r="G45" i="16"/>
  <c r="G47" i="16"/>
  <c r="G48" i="16" l="1"/>
  <c r="D48" i="16"/>
  <c r="S49" i="16"/>
  <c r="A49" i="16"/>
  <c r="D49" i="16" s="1"/>
  <c r="D44" i="16"/>
  <c r="D46" i="16"/>
  <c r="C15" i="16"/>
  <c r="F47" i="16" s="1"/>
  <c r="D47" i="16"/>
  <c r="D45" i="16"/>
  <c r="F44" i="16" l="1"/>
  <c r="F45" i="16"/>
  <c r="F48" i="16"/>
  <c r="F46" i="16"/>
  <c r="F49" i="16"/>
  <c r="S50" i="16"/>
  <c r="A50" i="16"/>
  <c r="G49" i="16"/>
  <c r="G50" i="16" l="1"/>
  <c r="F50" i="16"/>
  <c r="D50" i="16"/>
  <c r="S51" i="16"/>
  <c r="A51" i="16"/>
  <c r="G51" i="16" l="1"/>
  <c r="D51" i="16"/>
  <c r="F51" i="16"/>
  <c r="A52" i="16"/>
  <c r="S52" i="16"/>
  <c r="G52" i="16" l="1"/>
  <c r="F52" i="16"/>
  <c r="D52" i="16"/>
  <c r="A53" i="16"/>
  <c r="S53" i="16"/>
  <c r="S54" i="16" l="1"/>
  <c r="A54" i="16"/>
  <c r="G53" i="16"/>
  <c r="D53" i="16"/>
  <c r="F53" i="16"/>
  <c r="D54" i="16" l="1"/>
  <c r="G54" i="16"/>
  <c r="F54" i="16"/>
  <c r="S55" i="16"/>
  <c r="A55" i="16"/>
  <c r="S56" i="16" l="1"/>
  <c r="A56" i="16"/>
  <c r="F55" i="16"/>
  <c r="G55" i="16"/>
  <c r="D55" i="16"/>
  <c r="G56" i="16" l="1"/>
  <c r="D56" i="16"/>
  <c r="F56" i="16"/>
  <c r="S57" i="16"/>
  <c r="A57" i="16"/>
  <c r="F57" i="16" l="1"/>
  <c r="G57" i="16"/>
  <c r="D57" i="16"/>
  <c r="S58" i="16"/>
  <c r="A58" i="16"/>
  <c r="A59" i="16" l="1"/>
  <c r="S59" i="16"/>
  <c r="D58" i="16"/>
  <c r="G58" i="16"/>
  <c r="F58" i="16"/>
  <c r="S60" i="16" l="1"/>
  <c r="A60" i="16"/>
  <c r="F59" i="16"/>
  <c r="D59" i="16"/>
  <c r="G59" i="16"/>
  <c r="S61" i="16" l="1"/>
  <c r="A61" i="16"/>
  <c r="D60" i="16"/>
  <c r="G60" i="16"/>
  <c r="F60" i="16"/>
  <c r="A62" i="16" l="1"/>
  <c r="S62" i="16"/>
  <c r="G61" i="16"/>
  <c r="D61" i="16"/>
  <c r="F61" i="16"/>
  <c r="S63" i="16" l="1"/>
  <c r="A63" i="16"/>
  <c r="G62" i="16"/>
  <c r="F62" i="16"/>
  <c r="D62" i="16"/>
  <c r="D63" i="16" l="1"/>
  <c r="G63" i="16"/>
  <c r="F63" i="16"/>
  <c r="A64" i="16"/>
  <c r="S64" i="16"/>
  <c r="S65" i="16" l="1"/>
  <c r="A65" i="16"/>
  <c r="D64" i="16"/>
  <c r="F64" i="16"/>
  <c r="G64" i="16"/>
  <c r="S66" i="16" l="1"/>
  <c r="A66" i="16"/>
  <c r="D65" i="16"/>
  <c r="G65" i="16"/>
  <c r="F65" i="16"/>
  <c r="A67" i="16" l="1"/>
  <c r="S67" i="16"/>
  <c r="G66" i="16"/>
  <c r="D66" i="16"/>
  <c r="F66" i="16"/>
  <c r="S68" i="16" l="1"/>
  <c r="A68" i="16"/>
  <c r="D67" i="16"/>
  <c r="G67" i="16"/>
  <c r="F67" i="16"/>
  <c r="D68" i="16" l="1"/>
  <c r="G68" i="16"/>
  <c r="F68" i="16"/>
  <c r="A69" i="16"/>
  <c r="S69" i="16"/>
  <c r="S70" i="16" l="1"/>
  <c r="A70" i="16"/>
  <c r="G69" i="16"/>
  <c r="D69" i="16"/>
  <c r="F69" i="16"/>
  <c r="D70" i="16" l="1"/>
  <c r="F70" i="16"/>
  <c r="G70" i="16"/>
  <c r="A71" i="16"/>
  <c r="S71" i="16"/>
  <c r="G71" i="16" l="1"/>
  <c r="D71" i="16"/>
  <c r="F71" i="16"/>
  <c r="S72" i="16"/>
  <c r="A72" i="16"/>
  <c r="F72" i="16" l="1"/>
  <c r="D72" i="16"/>
  <c r="G72" i="16"/>
  <c r="S73" i="16"/>
  <c r="A73" i="16"/>
  <c r="S74" i="16" l="1"/>
  <c r="A74" i="16"/>
  <c r="G73" i="16"/>
  <c r="F73" i="16"/>
  <c r="D73" i="16"/>
  <c r="D74" i="16" l="1"/>
  <c r="G74" i="16"/>
  <c r="F74" i="16"/>
  <c r="S75" i="16"/>
  <c r="A75" i="16"/>
  <c r="D75" i="16" l="1"/>
  <c r="G75" i="16"/>
  <c r="F75" i="16"/>
  <c r="S76" i="16"/>
  <c r="A76" i="16"/>
  <c r="F76" i="16" l="1"/>
  <c r="D76" i="16"/>
  <c r="G76" i="16"/>
  <c r="S77" i="16"/>
  <c r="A77" i="16"/>
  <c r="S78" i="16" l="1"/>
  <c r="A78" i="16"/>
  <c r="G77" i="16"/>
  <c r="F77" i="16"/>
  <c r="D77" i="16"/>
  <c r="G78" i="16" l="1"/>
  <c r="F78" i="16"/>
  <c r="D78" i="16"/>
  <c r="S79" i="16"/>
  <c r="A79" i="16"/>
  <c r="A80" i="16" l="1"/>
  <c r="S80" i="16"/>
  <c r="F79" i="16"/>
  <c r="G79" i="16"/>
  <c r="D79" i="16"/>
  <c r="D80" i="16" l="1"/>
  <c r="G80" i="16"/>
  <c r="F80" i="16"/>
  <c r="S81" i="16"/>
  <c r="A81" i="16"/>
  <c r="S82" i="16" l="1"/>
  <c r="A82" i="16"/>
  <c r="G81" i="16"/>
  <c r="F81" i="16"/>
  <c r="D81" i="16"/>
  <c r="D82" i="16" l="1"/>
  <c r="G82" i="16"/>
  <c r="F82" i="16"/>
  <c r="S83" i="16"/>
  <c r="A83" i="16"/>
  <c r="G83" i="16" l="1"/>
  <c r="F83" i="16"/>
  <c r="D83" i="16"/>
  <c r="A84" i="16"/>
  <c r="S84" i="16"/>
  <c r="S85" i="16" l="1"/>
  <c r="A85" i="16"/>
  <c r="D84" i="16"/>
  <c r="F84" i="16"/>
  <c r="G84" i="16"/>
  <c r="D85" i="16" l="1"/>
  <c r="G85" i="16"/>
  <c r="F85" i="16"/>
  <c r="A86" i="16"/>
  <c r="S86" i="16"/>
  <c r="D86" i="16" l="1"/>
  <c r="G86" i="16"/>
  <c r="F86" i="16"/>
  <c r="S87" i="16"/>
  <c r="A87" i="16"/>
  <c r="D87" i="16" l="1"/>
  <c r="G87" i="16"/>
  <c r="F87" i="16"/>
  <c r="S88" i="16"/>
  <c r="A88" i="16"/>
  <c r="A89" i="16" l="1"/>
  <c r="S89" i="16"/>
  <c r="F88" i="16"/>
  <c r="D88" i="16"/>
  <c r="G88" i="16"/>
  <c r="A90" i="16" l="1"/>
  <c r="S90" i="16"/>
  <c r="F89" i="16"/>
  <c r="D89" i="16"/>
  <c r="G89" i="16"/>
  <c r="A91" i="16" l="1"/>
  <c r="S91" i="16"/>
  <c r="G90" i="16"/>
  <c r="F90" i="16"/>
  <c r="D90" i="16"/>
  <c r="F91" i="16" l="1"/>
  <c r="G91" i="16"/>
  <c r="D91" i="16"/>
  <c r="A92" i="16"/>
  <c r="S92" i="16"/>
  <c r="A93" i="16" l="1"/>
  <c r="S93" i="16"/>
  <c r="G92" i="16"/>
  <c r="D92" i="16"/>
  <c r="F92" i="16"/>
  <c r="F93" i="16" l="1"/>
  <c r="D93" i="16"/>
  <c r="G93" i="16"/>
  <c r="S94" i="16"/>
  <c r="A94" i="16"/>
  <c r="S95" i="16" l="1"/>
  <c r="A95" i="16"/>
  <c r="D94" i="16"/>
  <c r="F94" i="16"/>
  <c r="G94" i="16"/>
  <c r="D95" i="16" l="1"/>
  <c r="F95" i="16"/>
  <c r="G95" i="16"/>
  <c r="S96" i="16"/>
  <c r="A96" i="16"/>
  <c r="S97" i="16" l="1"/>
  <c r="A97" i="16"/>
  <c r="G96" i="16"/>
  <c r="D96" i="16"/>
  <c r="F96" i="16"/>
  <c r="D97" i="16" l="1"/>
  <c r="G97" i="16"/>
  <c r="F97" i="16"/>
  <c r="S98" i="16"/>
  <c r="A98" i="16"/>
  <c r="D98" i="16" l="1"/>
  <c r="F98" i="16"/>
  <c r="G98" i="16"/>
  <c r="S99" i="16"/>
  <c r="A99" i="16"/>
  <c r="A100" i="16" l="1"/>
  <c r="S100" i="16"/>
  <c r="F99" i="16"/>
  <c r="D99" i="16"/>
  <c r="G99" i="16"/>
  <c r="G100" i="16" l="1"/>
  <c r="F100" i="16"/>
  <c r="D100" i="16"/>
  <c r="S101" i="16"/>
  <c r="A101" i="16"/>
  <c r="G101" i="16" l="1"/>
  <c r="D101" i="16"/>
  <c r="F101" i="16"/>
  <c r="S102" i="16"/>
  <c r="A102" i="16"/>
  <c r="G102" i="16" l="1"/>
  <c r="F102" i="16"/>
  <c r="D102" i="16"/>
  <c r="A103" i="16"/>
  <c r="S103" i="16"/>
  <c r="D103" i="16" l="1"/>
  <c r="G103" i="16"/>
  <c r="F103" i="16"/>
  <c r="A104" i="16"/>
  <c r="S104" i="16"/>
  <c r="S105" i="16" l="1"/>
  <c r="A105" i="16"/>
  <c r="F104" i="16"/>
  <c r="G104" i="16"/>
  <c r="D104" i="16"/>
  <c r="F105" i="16" l="1"/>
  <c r="G105" i="16"/>
  <c r="D105" i="16"/>
  <c r="S106" i="16"/>
  <c r="A106" i="16"/>
  <c r="S107" i="16" l="1"/>
  <c r="A107" i="16"/>
  <c r="F106" i="16"/>
  <c r="D106" i="16"/>
  <c r="G106" i="16"/>
  <c r="S108" i="16" l="1"/>
  <c r="A108" i="16"/>
  <c r="D107" i="16"/>
  <c r="F107" i="16"/>
  <c r="G107" i="16"/>
  <c r="F108" i="16" l="1"/>
  <c r="G108" i="16"/>
  <c r="D108" i="16"/>
  <c r="S109" i="16"/>
  <c r="A109" i="16"/>
  <c r="S110" i="16" l="1"/>
  <c r="A110" i="16"/>
  <c r="F109" i="16"/>
  <c r="G109" i="16"/>
  <c r="D109" i="16"/>
  <c r="D110" i="16" l="1"/>
  <c r="G110" i="16"/>
  <c r="F110" i="16"/>
  <c r="S111" i="16"/>
  <c r="A111" i="16"/>
  <c r="D111" i="16" l="1"/>
  <c r="G111" i="16"/>
  <c r="F111" i="16"/>
  <c r="S112" i="16"/>
  <c r="A112" i="16"/>
  <c r="S113" i="16" l="1"/>
  <c r="A113" i="16"/>
  <c r="G112" i="16"/>
  <c r="D112" i="16"/>
  <c r="F112" i="16"/>
  <c r="G113" i="16" l="1"/>
  <c r="D113" i="16"/>
  <c r="F113" i="16"/>
  <c r="S114" i="16"/>
  <c r="A114" i="16"/>
  <c r="S115" i="16" l="1"/>
  <c r="A115" i="16"/>
  <c r="D114" i="16"/>
  <c r="F114" i="16"/>
  <c r="G114" i="16"/>
  <c r="F115" i="16" l="1"/>
  <c r="G115" i="16"/>
  <c r="D115" i="16"/>
  <c r="S116" i="16"/>
  <c r="A116" i="16"/>
  <c r="S117" i="16" l="1"/>
  <c r="A117" i="16"/>
  <c r="D116" i="16"/>
  <c r="F116" i="16"/>
  <c r="G116" i="16"/>
  <c r="G117" i="16" l="1"/>
  <c r="F117" i="16"/>
  <c r="D117" i="16"/>
  <c r="S118" i="16"/>
  <c r="A118" i="16"/>
  <c r="D118" i="16" l="1"/>
  <c r="G118" i="16"/>
  <c r="F118" i="16"/>
  <c r="A119" i="16"/>
  <c r="S119" i="16"/>
  <c r="S120" i="16" l="1"/>
  <c r="A120" i="16"/>
  <c r="G119" i="16"/>
  <c r="D119" i="16"/>
  <c r="F119" i="16"/>
  <c r="F120" i="16" l="1"/>
  <c r="G120" i="16"/>
  <c r="D120" i="16"/>
  <c r="S121" i="16"/>
  <c r="A121" i="16"/>
  <c r="S122" i="16" l="1"/>
  <c r="A122" i="16"/>
  <c r="G121" i="16"/>
  <c r="D121" i="16"/>
  <c r="F121" i="16"/>
  <c r="F122" i="16" l="1"/>
  <c r="D122" i="16"/>
  <c r="G122" i="16"/>
  <c r="A123" i="16"/>
  <c r="S123" i="16"/>
  <c r="A124" i="16" l="1"/>
  <c r="S124" i="16"/>
  <c r="F123" i="16"/>
  <c r="D123" i="16"/>
  <c r="G123" i="16"/>
  <c r="F124" i="16" l="1"/>
  <c r="D124" i="16"/>
  <c r="G124" i="16"/>
  <c r="S125" i="16"/>
  <c r="A125" i="16"/>
  <c r="A126" i="16" l="1"/>
  <c r="S126" i="16"/>
  <c r="G125" i="16"/>
  <c r="F125" i="16"/>
  <c r="D125" i="16"/>
  <c r="S127" i="16" l="1"/>
  <c r="A127" i="16"/>
  <c r="D126" i="16"/>
  <c r="F126" i="16"/>
  <c r="G126" i="16"/>
  <c r="G127" i="16" l="1"/>
  <c r="F127" i="16"/>
  <c r="D127" i="16"/>
  <c r="A128" i="16"/>
  <c r="S128" i="16"/>
  <c r="F128" i="16" l="1"/>
  <c r="G128" i="16"/>
  <c r="D128" i="16"/>
  <c r="S129" i="16"/>
  <c r="A129" i="16"/>
  <c r="S130" i="16" l="1"/>
  <c r="A130" i="16"/>
  <c r="D129" i="16"/>
  <c r="G129" i="16"/>
  <c r="F129" i="16"/>
  <c r="D130" i="16" l="1"/>
  <c r="F130" i="16"/>
  <c r="G130" i="16"/>
  <c r="S131" i="16"/>
  <c r="A131" i="16"/>
  <c r="F131" i="16" l="1"/>
  <c r="D131" i="16"/>
  <c r="G131" i="16"/>
  <c r="S132" i="16"/>
  <c r="A132" i="16"/>
  <c r="F132" i="16" l="1"/>
  <c r="G132" i="16"/>
  <c r="D132" i="16"/>
  <c r="S133" i="16"/>
  <c r="A133" i="16"/>
  <c r="S134" i="16" l="1"/>
  <c r="A134" i="16"/>
  <c r="G133" i="16"/>
  <c r="D133" i="16"/>
  <c r="F133" i="16"/>
  <c r="D134" i="16" l="1"/>
  <c r="F134" i="16"/>
  <c r="G134" i="16"/>
  <c r="S135" i="16"/>
  <c r="A135" i="16"/>
  <c r="F135" i="16" l="1"/>
  <c r="G135" i="16"/>
  <c r="D135" i="16"/>
  <c r="A136" i="16"/>
  <c r="S136" i="16"/>
  <c r="S137" i="16" l="1"/>
  <c r="A137" i="16"/>
  <c r="G136" i="16"/>
  <c r="F136" i="16"/>
  <c r="D136" i="16"/>
  <c r="S138" i="16" l="1"/>
  <c r="A138" i="16"/>
  <c r="G137" i="16"/>
  <c r="F137" i="16"/>
  <c r="D137" i="16"/>
  <c r="D138" i="16" l="1"/>
  <c r="G138" i="16"/>
  <c r="F138" i="16"/>
  <c r="S139" i="16"/>
  <c r="A139" i="16"/>
  <c r="F139" i="16" l="1"/>
  <c r="G139" i="16"/>
  <c r="D139" i="16"/>
  <c r="S140" i="16"/>
  <c r="A140" i="16"/>
  <c r="F140" i="16" l="1"/>
  <c r="G140" i="16"/>
  <c r="D140" i="16"/>
  <c r="A141" i="16"/>
  <c r="S141" i="16"/>
  <c r="D141" i="16" l="1"/>
  <c r="F141" i="16"/>
  <c r="G141" i="16"/>
  <c r="S142" i="16"/>
  <c r="A142" i="16"/>
  <c r="G142" i="16" l="1"/>
  <c r="D142" i="16"/>
  <c r="F142" i="16"/>
  <c r="S143" i="16"/>
  <c r="A143" i="16"/>
  <c r="G143" i="16" l="1"/>
  <c r="D143" i="16"/>
  <c r="F143" i="16"/>
  <c r="S144" i="16"/>
  <c r="A144" i="16"/>
  <c r="F144" i="16" l="1"/>
  <c r="G144" i="16"/>
  <c r="D144" i="16"/>
  <c r="A145" i="16"/>
  <c r="S145" i="16"/>
  <c r="S146" i="16" l="1"/>
  <c r="A146" i="16"/>
  <c r="F145" i="16"/>
  <c r="D145" i="16"/>
  <c r="G145" i="16"/>
  <c r="D146" i="16" l="1"/>
  <c r="G146" i="16"/>
  <c r="F146" i="16"/>
  <c r="S147" i="16"/>
  <c r="A147" i="16"/>
  <c r="D147" i="16" l="1"/>
  <c r="G147" i="16"/>
  <c r="F147" i="16"/>
  <c r="S148" i="16"/>
  <c r="A148" i="16"/>
  <c r="S149" i="16" l="1"/>
  <c r="A149" i="16"/>
  <c r="G148" i="16"/>
  <c r="F148" i="16"/>
  <c r="D148" i="16"/>
  <c r="D149" i="16" l="1"/>
  <c r="F149" i="16"/>
  <c r="G149" i="16"/>
  <c r="S150" i="16"/>
  <c r="A150" i="16"/>
  <c r="D150" i="16" l="1"/>
  <c r="G150" i="16"/>
  <c r="F150" i="16"/>
  <c r="S151" i="16"/>
  <c r="A151" i="16"/>
  <c r="F151" i="16" l="1"/>
  <c r="D151" i="16"/>
  <c r="G151" i="16"/>
  <c r="S152" i="16"/>
  <c r="A152" i="16"/>
  <c r="G152" i="16" l="1"/>
  <c r="F152" i="16"/>
  <c r="D152" i="16"/>
  <c r="S153" i="16"/>
  <c r="A153" i="16"/>
  <c r="S154" i="16" l="1"/>
  <c r="A154" i="16"/>
  <c r="G153" i="16"/>
  <c r="D153" i="16"/>
  <c r="F153" i="16"/>
  <c r="G154" i="16" l="1"/>
  <c r="D154" i="16"/>
  <c r="F154" i="16"/>
  <c r="S155" i="16"/>
  <c r="A155" i="16"/>
  <c r="S156" i="16" l="1"/>
  <c r="A156" i="16"/>
  <c r="G155" i="16"/>
  <c r="D155" i="16"/>
  <c r="F155" i="16"/>
  <c r="G156" i="16" l="1"/>
  <c r="D156" i="16"/>
  <c r="F156" i="16"/>
  <c r="S157" i="16"/>
  <c r="A157" i="16"/>
  <c r="S158" i="16" l="1"/>
  <c r="A158" i="16"/>
  <c r="D157" i="16"/>
  <c r="G157" i="16"/>
  <c r="F157" i="16"/>
  <c r="G158" i="16" l="1"/>
  <c r="F158" i="16"/>
  <c r="D158" i="16"/>
  <c r="A159" i="16"/>
  <c r="S159" i="16"/>
  <c r="S160" i="16" l="1"/>
  <c r="A160" i="16"/>
  <c r="G159" i="16"/>
  <c r="D159" i="16"/>
  <c r="F159" i="16"/>
  <c r="F160" i="16" l="1"/>
  <c r="G160" i="16"/>
  <c r="D160" i="16"/>
  <c r="S161" i="16"/>
  <c r="A161" i="16"/>
  <c r="A162" i="16" l="1"/>
  <c r="S162" i="16"/>
  <c r="D161" i="16"/>
  <c r="F161" i="16"/>
  <c r="G161" i="16"/>
  <c r="F162" i="16" l="1"/>
  <c r="D162" i="16"/>
  <c r="G162" i="16"/>
  <c r="S163" i="16"/>
  <c r="A163" i="16"/>
  <c r="S164" i="16" l="1"/>
  <c r="A164" i="16"/>
  <c r="F163" i="16"/>
  <c r="G163" i="16"/>
  <c r="D163" i="16"/>
  <c r="S165" i="16" l="1"/>
  <c r="A165" i="16"/>
  <c r="D164" i="16"/>
  <c r="F164" i="16"/>
  <c r="G164" i="16"/>
  <c r="D165" i="16" l="1"/>
  <c r="G165" i="16"/>
  <c r="F165" i="16"/>
  <c r="S166" i="16"/>
  <c r="A166" i="16"/>
  <c r="D166" i="16" l="1"/>
  <c r="G166" i="16"/>
  <c r="F166" i="16"/>
  <c r="A167" i="16"/>
  <c r="S167" i="16"/>
  <c r="F167" i="16" l="1"/>
  <c r="D167" i="16"/>
  <c r="G167" i="16"/>
  <c r="S168" i="16"/>
  <c r="A168" i="16"/>
  <c r="G168" i="16" l="1"/>
  <c r="D168" i="16"/>
  <c r="F168" i="16"/>
  <c r="S169" i="16"/>
  <c r="A169" i="16"/>
  <c r="G169" i="16" l="1"/>
  <c r="D169" i="16"/>
  <c r="F169" i="16"/>
  <c r="S170" i="16"/>
  <c r="A170" i="16"/>
  <c r="F170" i="16" l="1"/>
  <c r="D170" i="16"/>
  <c r="G170" i="16"/>
  <c r="S171" i="16"/>
  <c r="A171" i="16"/>
  <c r="D171" i="16" l="1"/>
  <c r="F171" i="16"/>
  <c r="G171" i="16"/>
  <c r="S172" i="16"/>
  <c r="A172" i="16"/>
  <c r="S173" i="16" l="1"/>
  <c r="A173" i="16"/>
  <c r="F172" i="16"/>
  <c r="D172" i="16"/>
  <c r="G172" i="16"/>
  <c r="D173" i="16" l="1"/>
  <c r="G173" i="16"/>
  <c r="F173" i="16"/>
  <c r="A174" i="16"/>
  <c r="S174" i="16"/>
  <c r="D174" i="16" l="1"/>
  <c r="F174" i="16"/>
  <c r="G174" i="16"/>
  <c r="S175" i="16"/>
  <c r="A175" i="16"/>
  <c r="F175" i="16" l="1"/>
  <c r="D175" i="16"/>
  <c r="G175" i="16"/>
  <c r="A176" i="16"/>
  <c r="S176" i="16"/>
  <c r="A177" i="16" l="1"/>
  <c r="S177" i="16"/>
  <c r="G176" i="16"/>
  <c r="D176" i="16"/>
  <c r="F176" i="16"/>
  <c r="S178" i="16" l="1"/>
  <c r="A178" i="16"/>
  <c r="G177" i="16"/>
  <c r="F177" i="16"/>
  <c r="D177" i="16"/>
  <c r="D178" i="16" l="1"/>
  <c r="G178" i="16"/>
  <c r="F178" i="16"/>
  <c r="S179" i="16"/>
  <c r="A179" i="16"/>
  <c r="S180" i="16" l="1"/>
  <c r="A180" i="16"/>
  <c r="G179" i="16"/>
  <c r="D179" i="16"/>
  <c r="F179" i="16"/>
  <c r="G180" i="16" l="1"/>
  <c r="F180" i="16"/>
  <c r="D180" i="16"/>
  <c r="A181" i="16"/>
  <c r="S181" i="16"/>
  <c r="D181" i="16" l="1"/>
  <c r="G181" i="16"/>
  <c r="F181" i="16"/>
  <c r="S182" i="16"/>
  <c r="A182" i="16"/>
  <c r="F182" i="16" l="1"/>
  <c r="D182" i="16"/>
  <c r="G182" i="16"/>
  <c r="A183" i="16"/>
  <c r="S183" i="16"/>
  <c r="S184" i="16" l="1"/>
  <c r="A184" i="16"/>
  <c r="F183" i="16"/>
  <c r="D183" i="16"/>
  <c r="G183" i="16"/>
  <c r="F184" i="16" l="1"/>
  <c r="D184" i="16"/>
  <c r="G184" i="16"/>
  <c r="A185" i="16"/>
  <c r="S185" i="16"/>
  <c r="D185" i="16" l="1"/>
  <c r="F185" i="16"/>
  <c r="G185" i="16"/>
  <c r="S186" i="16"/>
  <c r="A186" i="16"/>
  <c r="S187" i="16" l="1"/>
  <c r="A187" i="16"/>
  <c r="D186" i="16"/>
  <c r="G186" i="16"/>
  <c r="F186" i="16"/>
  <c r="D187" i="16" l="1"/>
  <c r="G187" i="16"/>
  <c r="F187" i="16"/>
  <c r="S188" i="16"/>
  <c r="A188" i="16"/>
  <c r="S189" i="16" l="1"/>
  <c r="A189" i="16"/>
  <c r="G188" i="16"/>
  <c r="D188" i="16"/>
  <c r="F188" i="16"/>
  <c r="D189" i="16" l="1"/>
  <c r="F189" i="16"/>
  <c r="G189" i="16"/>
  <c r="A190" i="16"/>
  <c r="S190" i="16"/>
  <c r="D190" i="16" l="1"/>
  <c r="F190" i="16"/>
  <c r="G190" i="16"/>
  <c r="S191" i="16"/>
  <c r="A191" i="16"/>
  <c r="G191" i="16" l="1"/>
  <c r="F191" i="16"/>
  <c r="D191" i="16"/>
  <c r="S192" i="16"/>
  <c r="A192" i="16"/>
  <c r="A193" i="16" l="1"/>
  <c r="S193" i="16"/>
  <c r="F192" i="16"/>
  <c r="G192" i="16"/>
  <c r="D192" i="16"/>
  <c r="S194" i="16" l="1"/>
  <c r="A194" i="16"/>
  <c r="D193" i="16"/>
  <c r="F193" i="16"/>
  <c r="G193" i="16"/>
  <c r="G194" i="16" l="1"/>
  <c r="F194" i="16"/>
  <c r="D194" i="16"/>
  <c r="S195" i="16"/>
  <c r="A195" i="16"/>
  <c r="G195" i="16" l="1"/>
  <c r="F195" i="16"/>
  <c r="D195" i="16"/>
  <c r="S196" i="16"/>
  <c r="A196" i="16"/>
  <c r="S197" i="16" l="1"/>
  <c r="A197" i="16"/>
  <c r="G196" i="16"/>
  <c r="F196" i="16"/>
  <c r="D196" i="16"/>
  <c r="A198" i="16" l="1"/>
  <c r="S198" i="16"/>
  <c r="G197" i="16"/>
  <c r="D197" i="16"/>
  <c r="F197" i="16"/>
  <c r="D198" i="16" l="1"/>
  <c r="G198" i="16"/>
  <c r="F198" i="16"/>
  <c r="A199" i="16"/>
  <c r="S199" i="16"/>
  <c r="F199" i="16" l="1"/>
  <c r="D199" i="16"/>
  <c r="G199" i="16"/>
  <c r="S200" i="16"/>
  <c r="A200" i="16"/>
  <c r="G200" i="16" l="1"/>
  <c r="D200" i="16"/>
  <c r="F200" i="16"/>
  <c r="S201" i="16"/>
  <c r="A201" i="16"/>
  <c r="S202" i="16" l="1"/>
  <c r="A202" i="16"/>
  <c r="F201" i="16"/>
  <c r="D201" i="16"/>
  <c r="G201" i="16"/>
  <c r="G202" i="16" l="1"/>
  <c r="D202" i="16"/>
  <c r="F202" i="16"/>
  <c r="S203" i="16"/>
  <c r="A203" i="16"/>
  <c r="S204" i="16" l="1"/>
  <c r="A204" i="16"/>
  <c r="F203" i="16"/>
  <c r="D203" i="16"/>
  <c r="G203" i="16"/>
  <c r="G204" i="16" l="1"/>
  <c r="F204" i="16"/>
  <c r="D204" i="16"/>
  <c r="S205" i="16"/>
  <c r="A205" i="16"/>
  <c r="S206" i="16" l="1"/>
  <c r="A206" i="16"/>
  <c r="F205" i="16"/>
  <c r="D205" i="16"/>
  <c r="G205" i="16"/>
  <c r="G206" i="16" l="1"/>
  <c r="F206" i="16"/>
  <c r="D206" i="16"/>
  <c r="S207" i="16"/>
  <c r="A207" i="16"/>
  <c r="D207" i="16" l="1"/>
  <c r="F207" i="16"/>
  <c r="G207" i="16"/>
  <c r="S208" i="16"/>
  <c r="A208" i="16"/>
  <c r="S209" i="16" l="1"/>
  <c r="A209" i="16"/>
  <c r="F208" i="16"/>
  <c r="D208" i="16"/>
  <c r="G208" i="16"/>
  <c r="G209" i="16" l="1"/>
  <c r="F209" i="16"/>
  <c r="D209" i="16"/>
  <c r="S210" i="16"/>
  <c r="A210" i="16"/>
  <c r="G210" i="16" l="1"/>
  <c r="F210" i="16"/>
  <c r="D210" i="16"/>
  <c r="S211" i="16"/>
  <c r="A211" i="16"/>
  <c r="G211" i="16" l="1"/>
  <c r="D211" i="16"/>
  <c r="F211" i="16"/>
  <c r="S212" i="16"/>
  <c r="A212" i="16"/>
  <c r="G212" i="16" l="1"/>
  <c r="D212" i="16"/>
  <c r="F212" i="16"/>
  <c r="S213" i="16"/>
  <c r="A213" i="16"/>
  <c r="D213" i="16" l="1"/>
  <c r="F213" i="16"/>
  <c r="G213" i="16"/>
  <c r="S214" i="16"/>
  <c r="A214" i="16"/>
  <c r="G214" i="16" l="1"/>
  <c r="D214" i="16"/>
  <c r="F214" i="16"/>
  <c r="A215" i="16"/>
  <c r="S215" i="16"/>
  <c r="F215" i="16" l="1"/>
  <c r="D215" i="16"/>
  <c r="G215" i="16"/>
  <c r="S216" i="16"/>
  <c r="A216" i="16"/>
  <c r="F216" i="16" l="1"/>
  <c r="D216" i="16"/>
  <c r="G216" i="16"/>
  <c r="S217" i="16"/>
  <c r="A217" i="16"/>
  <c r="A218" i="16" l="1"/>
  <c r="S218" i="16"/>
  <c r="G217" i="16"/>
  <c r="F217" i="16"/>
  <c r="D217" i="16"/>
  <c r="S219" i="16" l="1"/>
  <c r="A219" i="16"/>
  <c r="G218" i="16"/>
  <c r="F218" i="16"/>
  <c r="D218" i="16"/>
  <c r="D219" i="16" l="1"/>
  <c r="G219" i="16"/>
  <c r="F219" i="16"/>
  <c r="S220" i="16"/>
  <c r="A220" i="16"/>
  <c r="S221" i="16" l="1"/>
  <c r="A221" i="16"/>
  <c r="G220" i="16"/>
  <c r="F220" i="16"/>
  <c r="D220" i="16"/>
  <c r="G221" i="16" l="1"/>
  <c r="F221" i="16"/>
  <c r="D221" i="16"/>
  <c r="S222" i="16"/>
  <c r="A222" i="16"/>
  <c r="S223" i="16" l="1"/>
  <c r="A223" i="16"/>
  <c r="G222" i="16"/>
  <c r="F222" i="16"/>
  <c r="D222" i="16"/>
  <c r="D223" i="16" l="1"/>
  <c r="G223" i="16"/>
  <c r="F223" i="16"/>
  <c r="S224" i="16"/>
  <c r="A224" i="16"/>
  <c r="S225" i="16" l="1"/>
  <c r="A225" i="16"/>
  <c r="G224" i="16"/>
  <c r="D224" i="16"/>
  <c r="F224" i="16"/>
  <c r="S226" i="16" l="1"/>
  <c r="A226" i="16"/>
  <c r="D225" i="16"/>
  <c r="G225" i="16"/>
  <c r="F225" i="16"/>
  <c r="S227" i="16" l="1"/>
  <c r="A227" i="16"/>
  <c r="D226" i="16"/>
  <c r="F226" i="16"/>
  <c r="G226" i="16"/>
  <c r="S228" i="16" l="1"/>
  <c r="A228" i="16"/>
  <c r="F227" i="16"/>
  <c r="G227" i="16"/>
  <c r="D227" i="16"/>
  <c r="F228" i="16" l="1"/>
  <c r="D228" i="16"/>
  <c r="G228" i="16"/>
  <c r="S229" i="16"/>
  <c r="A229" i="16"/>
  <c r="S230" i="16" l="1"/>
  <c r="A230" i="16"/>
  <c r="D229" i="16"/>
  <c r="F229" i="16"/>
  <c r="G229" i="16"/>
  <c r="D230" i="16" l="1"/>
  <c r="G230" i="16"/>
  <c r="F230" i="16"/>
  <c r="A231" i="16"/>
  <c r="S231" i="16"/>
  <c r="A232" i="16" l="1"/>
  <c r="S232" i="16"/>
  <c r="D231" i="16"/>
  <c r="F231" i="16"/>
  <c r="G231" i="16"/>
  <c r="F232" i="16" l="1"/>
  <c r="D232" i="16"/>
  <c r="G232" i="16"/>
  <c r="S233" i="16"/>
  <c r="A233" i="16"/>
  <c r="G233" i="16" l="1"/>
  <c r="F233" i="16"/>
  <c r="D233" i="16"/>
  <c r="A234" i="16"/>
  <c r="S234" i="16"/>
  <c r="G234" i="16" l="1"/>
  <c r="F234" i="16"/>
  <c r="D234" i="16"/>
  <c r="S235" i="16"/>
  <c r="A235" i="16"/>
  <c r="G235" i="16" l="1"/>
  <c r="D235" i="16"/>
  <c r="F235" i="16"/>
  <c r="S236" i="16"/>
  <c r="A236" i="16"/>
  <c r="S237" i="16" l="1"/>
  <c r="A237" i="16"/>
  <c r="G236" i="16"/>
  <c r="D236" i="16"/>
  <c r="F236" i="16"/>
  <c r="D237" i="16" l="1"/>
  <c r="F237" i="16"/>
  <c r="G237" i="16"/>
  <c r="S238" i="16"/>
  <c r="A238" i="16"/>
  <c r="S239" i="16" l="1"/>
  <c r="A239" i="16"/>
  <c r="F238" i="16"/>
  <c r="D238" i="16"/>
  <c r="G238" i="16"/>
  <c r="F239" i="16" l="1"/>
  <c r="D239" i="16"/>
  <c r="G239" i="16"/>
  <c r="S240" i="16"/>
  <c r="A240" i="16"/>
  <c r="A241" i="16" l="1"/>
  <c r="S241" i="16"/>
  <c r="D240" i="16"/>
  <c r="F240" i="16"/>
  <c r="G240" i="16"/>
  <c r="D241" i="16" l="1"/>
  <c r="G241" i="16"/>
  <c r="F241" i="16"/>
  <c r="S242" i="16"/>
  <c r="A242" i="16"/>
  <c r="S243" i="16" l="1"/>
  <c r="A243" i="16"/>
  <c r="D242" i="16"/>
  <c r="F242" i="16"/>
  <c r="G242" i="16"/>
  <c r="S244" i="16" l="1"/>
  <c r="A244" i="16"/>
  <c r="F243" i="16"/>
  <c r="G243" i="16"/>
  <c r="D243" i="16"/>
  <c r="A245" i="16" l="1"/>
  <c r="S245" i="16"/>
  <c r="G244" i="16"/>
  <c r="D244" i="16"/>
  <c r="F244" i="16"/>
  <c r="G245" i="16" l="1"/>
  <c r="F245" i="16"/>
  <c r="D245" i="16"/>
  <c r="S246" i="16"/>
  <c r="A246" i="16"/>
  <c r="S247" i="16" l="1"/>
  <c r="A247" i="16"/>
  <c r="G246" i="16"/>
  <c r="D246" i="16"/>
  <c r="F246" i="16"/>
  <c r="D247" i="16" l="1"/>
  <c r="G247" i="16"/>
  <c r="F247" i="16"/>
  <c r="S248" i="16"/>
  <c r="A248" i="16"/>
  <c r="F248" i="16" l="1"/>
  <c r="D248" i="16"/>
  <c r="G248" i="16"/>
  <c r="A249" i="16"/>
  <c r="S249" i="16"/>
  <c r="D249" i="16" l="1"/>
  <c r="G249" i="16"/>
  <c r="F249" i="16"/>
  <c r="S250" i="16"/>
  <c r="A250" i="16"/>
  <c r="S251" i="16" l="1"/>
  <c r="A251" i="16"/>
  <c r="G250" i="16"/>
  <c r="F250" i="16"/>
  <c r="D250" i="16"/>
  <c r="G251" i="16" l="1"/>
  <c r="F251" i="16"/>
  <c r="D251" i="16"/>
  <c r="S252" i="16"/>
  <c r="A252" i="16"/>
  <c r="A253" i="16" l="1"/>
  <c r="S253" i="16"/>
  <c r="D252" i="16"/>
  <c r="G252" i="16"/>
  <c r="F252" i="16"/>
  <c r="S254" i="16" l="1"/>
  <c r="A254" i="16"/>
  <c r="F253" i="16"/>
  <c r="D253" i="16"/>
  <c r="G253" i="16"/>
  <c r="G254" i="16" l="1"/>
  <c r="D254" i="16"/>
  <c r="F254" i="16"/>
  <c r="S255" i="16"/>
  <c r="A255" i="16"/>
  <c r="F255" i="16" l="1"/>
  <c r="G255" i="16"/>
  <c r="D255" i="16"/>
  <c r="S256" i="16"/>
  <c r="A256" i="16"/>
  <c r="G256" i="16" l="1"/>
  <c r="F256" i="16"/>
  <c r="D256" i="16"/>
  <c r="S257" i="16"/>
  <c r="A257" i="16"/>
  <c r="G257" i="16" l="1"/>
  <c r="F257" i="16"/>
  <c r="D257" i="16"/>
  <c r="S258" i="16"/>
  <c r="A258" i="16"/>
  <c r="S259" i="16" l="1"/>
  <c r="A259" i="16"/>
  <c r="D258" i="16"/>
  <c r="G258" i="16"/>
  <c r="F258" i="16"/>
  <c r="G259" i="16" l="1"/>
  <c r="F259" i="16"/>
  <c r="D259" i="16"/>
  <c r="A260" i="16"/>
  <c r="S260" i="16"/>
  <c r="G260" i="16" l="1"/>
  <c r="F260" i="16"/>
  <c r="D260" i="16"/>
  <c r="S261" i="16"/>
  <c r="A261" i="16"/>
  <c r="S262" i="16" l="1"/>
  <c r="A262" i="16"/>
  <c r="G261" i="16"/>
  <c r="F261" i="16"/>
  <c r="D261" i="16"/>
  <c r="D262" i="16" l="1"/>
  <c r="G262" i="16"/>
  <c r="F262" i="16"/>
  <c r="A263" i="16"/>
  <c r="S263" i="16"/>
  <c r="G263" i="16" l="1"/>
  <c r="F263" i="16"/>
  <c r="D263" i="16"/>
  <c r="S264" i="16"/>
  <c r="A264" i="16"/>
  <c r="S265" i="16" l="1"/>
  <c r="A265" i="16"/>
  <c r="F264" i="16"/>
  <c r="D264" i="16"/>
  <c r="G264" i="16"/>
  <c r="D265" i="16" l="1"/>
  <c r="G265" i="16"/>
  <c r="F265" i="16"/>
  <c r="A266" i="16"/>
  <c r="S266" i="16"/>
  <c r="D266" i="16" l="1"/>
  <c r="G266" i="16"/>
  <c r="F266" i="16"/>
  <c r="S267" i="16"/>
  <c r="A267" i="16"/>
  <c r="S268" i="16" l="1"/>
  <c r="A268" i="16"/>
  <c r="D267" i="16"/>
  <c r="G267" i="16"/>
  <c r="F267" i="16"/>
  <c r="D268" i="16" l="1"/>
  <c r="F268" i="16"/>
  <c r="G268" i="16"/>
  <c r="S269" i="16"/>
  <c r="A269" i="16"/>
  <c r="G269" i="16" l="1"/>
  <c r="D269" i="16"/>
  <c r="F269" i="16"/>
  <c r="S270" i="16"/>
  <c r="A270" i="16"/>
  <c r="S271" i="16" l="1"/>
  <c r="A271" i="16"/>
  <c r="G270" i="16"/>
  <c r="F270" i="16"/>
  <c r="D270" i="16"/>
  <c r="F271" i="16" l="1"/>
  <c r="D271" i="16"/>
  <c r="G271" i="16"/>
  <c r="A272" i="16"/>
  <c r="S272" i="16"/>
  <c r="S273" i="16" l="1"/>
  <c r="A273" i="16"/>
  <c r="G272" i="16"/>
  <c r="D272" i="16"/>
  <c r="F272" i="16"/>
  <c r="D273" i="16" l="1"/>
  <c r="G273" i="16"/>
  <c r="F273" i="16"/>
  <c r="S274" i="16"/>
  <c r="A274" i="16"/>
  <c r="G274" i="16" l="1"/>
  <c r="F274" i="16"/>
  <c r="D274" i="16"/>
  <c r="S275" i="16"/>
  <c r="A275" i="16"/>
  <c r="F275" i="16" l="1"/>
  <c r="D275" i="16"/>
  <c r="G275" i="16"/>
  <c r="A276" i="16"/>
  <c r="S276" i="16"/>
  <c r="S277" i="16" l="1"/>
  <c r="A277" i="16"/>
  <c r="F276" i="16"/>
  <c r="D276" i="16"/>
  <c r="G276" i="16"/>
  <c r="D277" i="16" l="1"/>
  <c r="G277" i="16"/>
  <c r="F277" i="16"/>
  <c r="S278" i="16"/>
  <c r="A278" i="16"/>
  <c r="A279" i="16" l="1"/>
  <c r="S279" i="16"/>
  <c r="D278" i="16"/>
  <c r="G278" i="16"/>
  <c r="F278" i="16"/>
  <c r="D279" i="16" l="1"/>
  <c r="F279" i="16"/>
  <c r="G279" i="16"/>
  <c r="A280" i="16"/>
  <c r="S280" i="16"/>
  <c r="G280" i="16" l="1"/>
  <c r="D280" i="16"/>
  <c r="F280" i="16"/>
  <c r="A281" i="16"/>
  <c r="S281" i="16"/>
  <c r="D281" i="16" l="1"/>
  <c r="G281" i="16"/>
  <c r="F281" i="16"/>
  <c r="A282" i="16"/>
  <c r="S282" i="16"/>
  <c r="D282" i="16" l="1"/>
  <c r="F282" i="16"/>
  <c r="G282" i="16"/>
  <c r="S283" i="16"/>
  <c r="A283" i="16"/>
  <c r="D283" i="16" l="1"/>
  <c r="G283" i="16"/>
  <c r="F283" i="16"/>
  <c r="S284" i="16"/>
  <c r="A284" i="16"/>
  <c r="S285" i="16" l="1"/>
  <c r="A285" i="16"/>
  <c r="G284" i="16"/>
  <c r="D284" i="16"/>
  <c r="F284" i="16"/>
  <c r="F285" i="16" l="1"/>
  <c r="D285" i="16"/>
  <c r="G285" i="16"/>
  <c r="S286" i="16"/>
  <c r="A286" i="16"/>
  <c r="A287" i="16" l="1"/>
  <c r="S287" i="16"/>
  <c r="D286" i="16"/>
  <c r="G286" i="16"/>
  <c r="F286" i="16"/>
  <c r="F287" i="16" l="1"/>
  <c r="D287" i="16"/>
  <c r="G287" i="16"/>
  <c r="A288" i="16"/>
  <c r="S288" i="16"/>
  <c r="D288" i="16" l="1"/>
  <c r="F288" i="16"/>
  <c r="G288" i="16"/>
  <c r="A289" i="16"/>
  <c r="S289" i="16"/>
  <c r="S290" i="16" l="1"/>
  <c r="A290" i="16"/>
  <c r="G289" i="16"/>
  <c r="F289" i="16"/>
  <c r="D289" i="16"/>
  <c r="G290" i="16" l="1"/>
  <c r="D290" i="16"/>
  <c r="F290" i="16"/>
  <c r="S291" i="16"/>
  <c r="A291" i="16"/>
  <c r="D291" i="16" l="1"/>
  <c r="G291" i="16"/>
  <c r="F291" i="16"/>
  <c r="S292" i="16"/>
  <c r="A292" i="16"/>
  <c r="D292" i="16" l="1"/>
  <c r="G292" i="16"/>
  <c r="F292" i="16"/>
  <c r="S293" i="16"/>
  <c r="A293" i="16"/>
  <c r="S294" i="16" l="1"/>
  <c r="A294" i="16"/>
  <c r="D293" i="16"/>
  <c r="F293" i="16"/>
  <c r="G293" i="16"/>
  <c r="D294" i="16" l="1"/>
  <c r="F294" i="16"/>
  <c r="G294" i="16"/>
  <c r="A295" i="16"/>
  <c r="S295" i="16"/>
  <c r="A296" i="16" l="1"/>
  <c r="S296" i="16"/>
  <c r="D295" i="16"/>
  <c r="G295" i="16"/>
  <c r="F295" i="16"/>
  <c r="G296" i="16" l="1"/>
  <c r="D296" i="16"/>
  <c r="F296" i="16"/>
  <c r="S297" i="16"/>
  <c r="A297" i="16"/>
  <c r="S298" i="16" l="1"/>
  <c r="A298" i="16"/>
  <c r="D297" i="16"/>
  <c r="G297" i="16"/>
  <c r="F297" i="16"/>
  <c r="G298" i="16" l="1"/>
  <c r="F298" i="16"/>
  <c r="D298" i="16"/>
  <c r="S299" i="16"/>
  <c r="A299" i="16"/>
  <c r="G299" i="16" l="1"/>
  <c r="D299" i="16"/>
  <c r="F299" i="16"/>
  <c r="A300" i="16"/>
  <c r="S300" i="16"/>
  <c r="G300" i="16" l="1"/>
  <c r="F300" i="16"/>
  <c r="D300" i="16"/>
  <c r="S301" i="16"/>
  <c r="A301" i="16"/>
  <c r="A302" i="16" l="1"/>
  <c r="S302" i="16"/>
  <c r="D301" i="16"/>
  <c r="F301" i="16"/>
  <c r="G301" i="16"/>
  <c r="S303" i="16" l="1"/>
  <c r="A303" i="16"/>
  <c r="G302" i="16"/>
  <c r="D302" i="16"/>
  <c r="F302" i="16"/>
  <c r="F303" i="16" l="1"/>
  <c r="D303" i="16"/>
  <c r="G303" i="16"/>
  <c r="S304" i="16"/>
  <c r="A304" i="16"/>
  <c r="F304" i="16" l="1"/>
  <c r="D304" i="16"/>
  <c r="G304" i="16"/>
  <c r="S305" i="16"/>
  <c r="A305" i="16"/>
  <c r="S306" i="16" l="1"/>
  <c r="A306" i="16"/>
  <c r="F305" i="16"/>
  <c r="G305" i="16"/>
  <c r="D305" i="16"/>
  <c r="D306" i="16" l="1"/>
  <c r="F306" i="16"/>
  <c r="G306" i="16"/>
  <c r="S307" i="16"/>
  <c r="A307" i="16"/>
  <c r="D307" i="16" l="1"/>
  <c r="G307" i="16"/>
  <c r="F307" i="16"/>
  <c r="S308" i="16"/>
  <c r="A308" i="16"/>
  <c r="S309" i="16" l="1"/>
  <c r="A309" i="16"/>
  <c r="G308" i="16"/>
  <c r="F308" i="16"/>
  <c r="D308" i="16"/>
  <c r="D309" i="16" l="1"/>
  <c r="F309" i="16"/>
  <c r="G309" i="16"/>
  <c r="S310" i="16"/>
  <c r="A310" i="16"/>
  <c r="A311" i="16" l="1"/>
  <c r="S311" i="16"/>
  <c r="D310" i="16"/>
  <c r="G310" i="16"/>
  <c r="F310" i="16"/>
  <c r="S312" i="16" l="1"/>
  <c r="A312" i="16"/>
  <c r="F311" i="16"/>
  <c r="G311" i="16"/>
  <c r="D311" i="16"/>
  <c r="F312" i="16" l="1"/>
  <c r="D312" i="16"/>
  <c r="G312" i="16"/>
  <c r="S313" i="16"/>
  <c r="A313" i="16"/>
  <c r="S314" i="16" l="1"/>
  <c r="A314" i="16"/>
  <c r="D313" i="16"/>
  <c r="G313" i="16"/>
  <c r="F313" i="16"/>
  <c r="G314" i="16" l="1"/>
  <c r="F314" i="16"/>
  <c r="D314" i="16"/>
  <c r="S315" i="16"/>
  <c r="A315" i="16"/>
  <c r="S316" i="16" l="1"/>
  <c r="A316" i="16"/>
  <c r="F315" i="16"/>
  <c r="D315" i="16"/>
  <c r="G315" i="16"/>
  <c r="G316" i="16" l="1"/>
  <c r="F316" i="16"/>
  <c r="D316" i="16"/>
  <c r="S317" i="16"/>
  <c r="A317" i="16"/>
  <c r="D317" i="16" l="1"/>
  <c r="G317" i="16"/>
  <c r="F317" i="16"/>
  <c r="A318" i="16"/>
  <c r="S318" i="16"/>
  <c r="F318" i="16" l="1"/>
  <c r="G318" i="16"/>
  <c r="D318" i="16"/>
  <c r="S319" i="16"/>
  <c r="A319" i="16"/>
  <c r="D319" i="16" l="1"/>
  <c r="F319" i="16"/>
  <c r="G319" i="16"/>
  <c r="S320" i="16"/>
  <c r="A320" i="16"/>
  <c r="G320" i="16" l="1"/>
  <c r="F320" i="16"/>
  <c r="D320" i="16"/>
  <c r="S321" i="16"/>
  <c r="A321" i="16"/>
  <c r="G321" i="16" l="1"/>
  <c r="F321" i="16"/>
  <c r="D321" i="16"/>
  <c r="S322" i="16"/>
  <c r="A322" i="16"/>
  <c r="D322" i="16" l="1"/>
  <c r="G322" i="16"/>
  <c r="F322" i="16"/>
  <c r="A323" i="16"/>
  <c r="S323" i="16"/>
  <c r="S324" i="16" l="1"/>
  <c r="A324" i="16"/>
  <c r="G323" i="16"/>
  <c r="D323" i="16"/>
  <c r="F323" i="16"/>
  <c r="G324" i="16" l="1"/>
  <c r="F324" i="16"/>
  <c r="D324" i="16"/>
  <c r="S325" i="16"/>
  <c r="A325" i="16"/>
  <c r="S326" i="16" l="1"/>
  <c r="A326" i="16"/>
  <c r="D325" i="16"/>
  <c r="F325" i="16"/>
  <c r="G325" i="16"/>
  <c r="D326" i="16" l="1"/>
  <c r="F326" i="16"/>
  <c r="G326" i="16"/>
  <c r="S327" i="16"/>
  <c r="A327" i="16"/>
  <c r="S328" i="16" l="1"/>
  <c r="A328" i="16"/>
  <c r="F327" i="16"/>
  <c r="D327" i="16"/>
  <c r="G327" i="16"/>
  <c r="G328" i="16" l="1"/>
  <c r="D328" i="16"/>
  <c r="F328" i="16"/>
  <c r="S329" i="16"/>
  <c r="A329" i="16"/>
  <c r="G329" i="16" l="1"/>
  <c r="F329" i="16"/>
  <c r="D329" i="16"/>
  <c r="A330" i="16"/>
  <c r="S330" i="16"/>
  <c r="S331" i="16" l="1"/>
  <c r="A331" i="16"/>
  <c r="F330" i="16"/>
  <c r="D330" i="16"/>
  <c r="G330" i="16"/>
  <c r="F331" i="16" l="1"/>
  <c r="D331" i="16"/>
  <c r="G331" i="16"/>
  <c r="S332" i="16"/>
  <c r="A332" i="16"/>
  <c r="A333" i="16" l="1"/>
  <c r="S333" i="16"/>
  <c r="G332" i="16"/>
  <c r="F332" i="16"/>
  <c r="D332" i="16"/>
  <c r="S334" i="16" l="1"/>
  <c r="A334" i="16"/>
  <c r="G333" i="16"/>
  <c r="F333" i="16"/>
  <c r="D333" i="16"/>
  <c r="G334" i="16" l="1"/>
  <c r="D334" i="16"/>
  <c r="F334" i="16"/>
  <c r="A335" i="16"/>
  <c r="S335" i="16"/>
  <c r="F335" i="16" l="1"/>
  <c r="G335" i="16"/>
  <c r="D335" i="16"/>
  <c r="S336" i="16"/>
  <c r="A336" i="16"/>
  <c r="F336" i="16" l="1"/>
  <c r="G336" i="16"/>
  <c r="D336" i="16"/>
  <c r="S337" i="16"/>
  <c r="A337" i="16"/>
  <c r="D337" i="16" l="1"/>
  <c r="G337" i="16"/>
  <c r="F337" i="16"/>
  <c r="S338" i="16"/>
  <c r="A338" i="16"/>
  <c r="S339" i="16" l="1"/>
  <c r="A339" i="16"/>
  <c r="D338" i="16"/>
  <c r="G338" i="16"/>
  <c r="F338" i="16"/>
  <c r="F339" i="16" l="1"/>
  <c r="D339" i="16"/>
  <c r="G339" i="16"/>
  <c r="S340" i="16"/>
  <c r="A340" i="16"/>
  <c r="F340" i="16" l="1"/>
  <c r="D340" i="16"/>
  <c r="G340" i="16"/>
  <c r="A341" i="16"/>
  <c r="S341" i="16"/>
  <c r="G341" i="16" l="1"/>
  <c r="D341" i="16"/>
  <c r="F341" i="16"/>
  <c r="S342" i="16"/>
  <c r="A342" i="16"/>
  <c r="S343" i="16" l="1"/>
  <c r="A343" i="16"/>
  <c r="G342" i="16"/>
  <c r="F342" i="16"/>
  <c r="D342" i="16"/>
  <c r="S344" i="16" l="1"/>
  <c r="A344" i="16"/>
  <c r="D343" i="16"/>
  <c r="G343" i="16"/>
  <c r="F343" i="16"/>
  <c r="G344" i="16" l="1"/>
  <c r="D344" i="16"/>
  <c r="F344" i="16"/>
  <c r="S345" i="16"/>
  <c r="A345" i="16"/>
  <c r="D345" i="16" l="1"/>
  <c r="G345" i="16"/>
  <c r="F345" i="16"/>
  <c r="S346" i="16"/>
  <c r="A346" i="16"/>
  <c r="S347" i="16" l="1"/>
  <c r="A347" i="16"/>
  <c r="G346" i="16"/>
  <c r="F346" i="16"/>
  <c r="D346" i="16"/>
  <c r="G347" i="16" l="1"/>
  <c r="F347" i="16"/>
  <c r="D347" i="16"/>
  <c r="S348" i="16"/>
  <c r="A348" i="16"/>
  <c r="G348" i="16" l="1"/>
  <c r="F348" i="16"/>
  <c r="D348" i="16"/>
  <c r="S349" i="16"/>
  <c r="A349" i="16"/>
  <c r="G349" i="16" l="1"/>
  <c r="D349" i="16"/>
  <c r="F349" i="16"/>
  <c r="S350" i="16"/>
  <c r="A350" i="16"/>
  <c r="G350" i="16" l="1"/>
  <c r="D350" i="16"/>
  <c r="F350" i="16"/>
  <c r="A351" i="16"/>
  <c r="S351" i="16"/>
  <c r="S352" i="16" l="1"/>
  <c r="A352" i="16"/>
  <c r="F351" i="16"/>
  <c r="D351" i="16"/>
  <c r="G351" i="16"/>
  <c r="G352" i="16" l="1"/>
  <c r="D352" i="16"/>
  <c r="F352" i="16"/>
  <c r="S353" i="16"/>
  <c r="A353" i="16"/>
  <c r="G353" i="16" l="1"/>
  <c r="F353" i="16"/>
  <c r="D353" i="16"/>
  <c r="A354" i="16"/>
  <c r="S354" i="16"/>
  <c r="S355" i="16" l="1"/>
  <c r="A355" i="16"/>
  <c r="D354" i="16"/>
  <c r="G354" i="16"/>
  <c r="F354" i="16"/>
  <c r="S356" i="16" l="1"/>
  <c r="A356" i="16"/>
  <c r="F355" i="16"/>
  <c r="D355" i="16"/>
  <c r="G355" i="16"/>
  <c r="S357" i="16" l="1"/>
  <c r="A357" i="16"/>
  <c r="F356" i="16"/>
  <c r="D356" i="16"/>
  <c r="G356" i="16"/>
  <c r="G357" i="16" l="1"/>
  <c r="F357" i="16"/>
  <c r="D357" i="16"/>
  <c r="S358" i="16"/>
  <c r="A358" i="16"/>
  <c r="S359" i="16" l="1"/>
  <c r="A359" i="16"/>
  <c r="D358" i="16"/>
  <c r="G358" i="16"/>
  <c r="F358" i="16"/>
  <c r="D359" i="16" l="1"/>
  <c r="G359" i="16"/>
  <c r="F359" i="16"/>
  <c r="S360" i="16"/>
  <c r="A360" i="16"/>
  <c r="F360" i="16" l="1"/>
  <c r="D360" i="16"/>
  <c r="G360" i="16"/>
  <c r="S361" i="16"/>
  <c r="A361" i="16"/>
  <c r="A362" i="16" l="1"/>
  <c r="S362" i="16"/>
  <c r="D361" i="16"/>
  <c r="G361" i="16"/>
  <c r="F361" i="16"/>
  <c r="S363" i="16" l="1"/>
  <c r="A363" i="16"/>
  <c r="G362" i="16"/>
  <c r="F362" i="16"/>
  <c r="D362" i="16"/>
  <c r="D363" i="16" l="1"/>
  <c r="G363" i="16"/>
  <c r="F363" i="16"/>
  <c r="S364" i="16"/>
  <c r="A364" i="16"/>
  <c r="A365" i="16" l="1"/>
  <c r="S365" i="16"/>
  <c r="D364" i="16"/>
  <c r="F364" i="16"/>
  <c r="G364" i="16"/>
  <c r="S366" i="16" l="1"/>
  <c r="A366" i="16"/>
  <c r="D365" i="16"/>
  <c r="G365" i="16"/>
  <c r="F365" i="16"/>
  <c r="A367" i="16" l="1"/>
  <c r="S367" i="16"/>
  <c r="D366" i="16"/>
  <c r="G366" i="16"/>
  <c r="F366" i="16"/>
  <c r="S368" i="16" l="1"/>
  <c r="A368" i="16"/>
  <c r="D367" i="16"/>
  <c r="G367" i="16"/>
  <c r="F367" i="16"/>
  <c r="G368" i="16" l="1"/>
  <c r="D368" i="16"/>
  <c r="F368" i="16"/>
  <c r="S369" i="16"/>
  <c r="A369" i="16"/>
  <c r="D369" i="16" l="1"/>
  <c r="F369" i="16"/>
  <c r="G369" i="16"/>
  <c r="S370" i="16"/>
  <c r="A370" i="16"/>
  <c r="G370" i="16" l="1"/>
  <c r="D370" i="16"/>
  <c r="F370" i="16"/>
  <c r="A371" i="16"/>
  <c r="S371" i="16"/>
  <c r="S372" i="16" l="1"/>
  <c r="A372" i="16"/>
  <c r="G371" i="16"/>
  <c r="D371" i="16"/>
  <c r="F371" i="16"/>
  <c r="G372" i="16" l="1"/>
  <c r="D372" i="16"/>
  <c r="F372" i="16"/>
  <c r="S373" i="16"/>
  <c r="A373" i="16"/>
  <c r="A374" i="16" l="1"/>
  <c r="S374" i="16"/>
  <c r="G373" i="16"/>
  <c r="F373" i="16"/>
  <c r="D373" i="16"/>
  <c r="D374" i="16" l="1"/>
  <c r="G374" i="16"/>
  <c r="F374" i="16"/>
  <c r="A375" i="16"/>
  <c r="S375" i="16"/>
  <c r="F375" i="16" l="1"/>
  <c r="G375" i="16"/>
  <c r="D375" i="16"/>
  <c r="S376" i="16"/>
  <c r="A376" i="16"/>
  <c r="G376" i="16" l="1"/>
  <c r="F376" i="16"/>
  <c r="D376" i="16"/>
  <c r="S377" i="16"/>
  <c r="A377" i="16"/>
  <c r="A378" i="16" l="1"/>
  <c r="S378" i="16"/>
  <c r="D377" i="16"/>
  <c r="G377" i="16"/>
  <c r="F377" i="16"/>
  <c r="S379" i="16" l="1"/>
  <c r="A379" i="16"/>
  <c r="F378" i="16"/>
  <c r="G378" i="16"/>
  <c r="D378" i="16"/>
  <c r="F379" i="16" l="1"/>
  <c r="G379" i="16"/>
  <c r="D379" i="16"/>
  <c r="S380" i="16"/>
  <c r="A380" i="16"/>
  <c r="G380" i="16" l="1"/>
  <c r="F380" i="16"/>
  <c r="D380" i="16"/>
  <c r="S381" i="16"/>
  <c r="A381" i="16"/>
  <c r="S382" i="16" l="1"/>
  <c r="A382" i="16"/>
  <c r="D381" i="16"/>
  <c r="F381" i="16"/>
  <c r="G381" i="16"/>
  <c r="G382" i="16" l="1"/>
  <c r="F382" i="16"/>
  <c r="D382" i="16"/>
  <c r="A383" i="16"/>
  <c r="S383" i="16"/>
  <c r="S384" i="16" l="1"/>
  <c r="A384" i="16"/>
  <c r="F383" i="16"/>
  <c r="D383" i="16"/>
  <c r="G383" i="16"/>
  <c r="D384" i="16" l="1"/>
  <c r="G384" i="16"/>
  <c r="F384" i="16"/>
  <c r="S385" i="16"/>
  <c r="A385" i="16"/>
  <c r="S386" i="16" l="1"/>
  <c r="A386" i="16"/>
  <c r="D385" i="16"/>
  <c r="F385" i="16"/>
  <c r="G385" i="16"/>
  <c r="D386" i="16" l="1"/>
  <c r="G386" i="16"/>
  <c r="F386" i="16"/>
  <c r="S387" i="16"/>
  <c r="A387" i="16"/>
  <c r="G387" i="16" l="1"/>
  <c r="D387" i="16"/>
  <c r="F387" i="16"/>
  <c r="A388" i="16"/>
  <c r="S388" i="16"/>
  <c r="D388" i="16" l="1"/>
  <c r="F388" i="16"/>
  <c r="G388" i="16"/>
  <c r="S389" i="16"/>
  <c r="A389" i="16"/>
  <c r="D389" i="16" l="1"/>
  <c r="F389" i="16"/>
  <c r="G389" i="16"/>
  <c r="A390" i="16"/>
  <c r="S390" i="16"/>
  <c r="F390" i="16" l="1"/>
  <c r="G390" i="16"/>
  <c r="D390" i="16"/>
  <c r="S391" i="16"/>
  <c r="A391" i="16"/>
  <c r="F391" i="16" l="1"/>
  <c r="D391" i="16"/>
  <c r="G391" i="16"/>
  <c r="S392" i="16"/>
  <c r="A392" i="16"/>
  <c r="S393" i="16" l="1"/>
  <c r="A393" i="16"/>
  <c r="F392" i="16"/>
  <c r="D392" i="16"/>
  <c r="G392" i="16"/>
  <c r="A394" i="16" l="1"/>
  <c r="S394" i="16"/>
  <c r="D393" i="16"/>
  <c r="G393" i="16"/>
  <c r="F393" i="16"/>
  <c r="S395" i="16" l="1"/>
  <c r="A395" i="16"/>
  <c r="F394" i="16"/>
  <c r="G394" i="16"/>
  <c r="D394" i="16"/>
  <c r="F395" i="16" l="1"/>
  <c r="D395" i="16"/>
  <c r="G395" i="16"/>
  <c r="S396" i="16"/>
  <c r="A396" i="16"/>
  <c r="G396" i="16" l="1"/>
  <c r="F396" i="16"/>
  <c r="D396" i="16"/>
  <c r="S397" i="16"/>
  <c r="A397" i="16"/>
  <c r="S398" i="16" l="1"/>
  <c r="A398" i="16"/>
  <c r="D397" i="16"/>
  <c r="F397" i="16"/>
  <c r="G397" i="16"/>
  <c r="D398" i="16" l="1"/>
  <c r="F398" i="16"/>
  <c r="G398" i="16"/>
  <c r="S399" i="16"/>
  <c r="A399" i="16"/>
  <c r="F399" i="16" l="1"/>
  <c r="D399" i="16"/>
  <c r="G399" i="16"/>
  <c r="S400" i="16"/>
  <c r="A400" i="16"/>
  <c r="S401" i="16" l="1"/>
  <c r="A401" i="16"/>
  <c r="G400" i="16"/>
  <c r="F400" i="16"/>
  <c r="D400" i="16"/>
  <c r="D401" i="16" l="1"/>
  <c r="G401" i="16"/>
  <c r="F401" i="16"/>
  <c r="A402" i="16"/>
  <c r="S402" i="16"/>
  <c r="F402" i="16" l="1"/>
  <c r="D402" i="16"/>
  <c r="G402" i="16"/>
  <c r="S403" i="16"/>
  <c r="A403" i="16"/>
  <c r="F403" i="16" l="1"/>
  <c r="D403" i="16"/>
  <c r="G403" i="16"/>
  <c r="S404" i="16"/>
  <c r="A404" i="16"/>
  <c r="F404" i="16" l="1"/>
  <c r="D404" i="16"/>
  <c r="G404" i="16"/>
  <c r="A405" i="16"/>
  <c r="S405" i="16"/>
  <c r="G405" i="16" l="1"/>
  <c r="F405" i="16"/>
  <c r="D405" i="16"/>
  <c r="S406" i="16"/>
  <c r="A406" i="16"/>
  <c r="G406" i="16" l="1"/>
  <c r="D406" i="16"/>
  <c r="F406" i="16"/>
  <c r="A407" i="16"/>
  <c r="S407" i="16"/>
  <c r="D407" i="16" l="1"/>
  <c r="G407" i="16"/>
  <c r="F407" i="16"/>
  <c r="S408" i="16"/>
  <c r="A408" i="16"/>
  <c r="S409" i="16" l="1"/>
  <c r="A409" i="16"/>
  <c r="F408" i="16"/>
  <c r="G408" i="16"/>
  <c r="D408" i="16"/>
  <c r="D409" i="16" l="1"/>
  <c r="F409" i="16"/>
  <c r="G409" i="16"/>
  <c r="A410" i="16"/>
  <c r="S410" i="16"/>
  <c r="D410" i="16" l="1"/>
  <c r="F410" i="16"/>
  <c r="G410" i="16"/>
  <c r="S411" i="16"/>
  <c r="A411" i="16"/>
  <c r="S412" i="16" l="1"/>
  <c r="A412" i="16"/>
  <c r="D411" i="16"/>
  <c r="F411" i="16"/>
  <c r="G411" i="16"/>
  <c r="G412" i="16" l="1"/>
  <c r="F412" i="16"/>
  <c r="D412" i="16"/>
  <c r="S413" i="16"/>
  <c r="A413" i="16"/>
  <c r="S414" i="16" l="1"/>
  <c r="A414" i="16"/>
  <c r="G413" i="16"/>
  <c r="F413" i="16"/>
  <c r="D413" i="16"/>
  <c r="D414" i="16" l="1"/>
  <c r="G414" i="16"/>
  <c r="F414" i="16"/>
  <c r="A415" i="16"/>
  <c r="S415" i="16"/>
  <c r="S416" i="16" l="1"/>
  <c r="A416" i="16"/>
  <c r="F415" i="16"/>
  <c r="D415" i="16"/>
  <c r="G415" i="16"/>
  <c r="F416" i="16" l="1"/>
  <c r="G416" i="16"/>
  <c r="D416" i="16"/>
  <c r="S417" i="16"/>
  <c r="A417" i="16"/>
  <c r="A418" i="16" l="1"/>
  <c r="S418" i="16"/>
  <c r="D417" i="16"/>
  <c r="F417" i="16"/>
  <c r="G417" i="16"/>
  <c r="G418" i="16" l="1"/>
  <c r="F418" i="16"/>
  <c r="D418" i="16"/>
  <c r="S419" i="16"/>
  <c r="A419" i="16"/>
  <c r="S420" i="16" l="1"/>
  <c r="A420" i="16"/>
  <c r="F419" i="16"/>
  <c r="D419" i="16"/>
  <c r="G419" i="16"/>
  <c r="G420" i="16" l="1"/>
  <c r="D420" i="16"/>
  <c r="F420" i="16"/>
  <c r="A421" i="16"/>
  <c r="S421" i="16"/>
  <c r="D421" i="16" l="1"/>
  <c r="G421" i="16"/>
  <c r="F421" i="16"/>
  <c r="S422" i="16"/>
  <c r="A422" i="16"/>
  <c r="S423" i="16" l="1"/>
  <c r="A423" i="16"/>
  <c r="G422" i="16"/>
  <c r="D422" i="16"/>
  <c r="F422" i="16"/>
  <c r="S424" i="16" l="1"/>
  <c r="A424" i="16"/>
  <c r="F423" i="16"/>
  <c r="D423" i="16"/>
  <c r="G423" i="16"/>
  <c r="G424" i="16" l="1"/>
  <c r="D424" i="16"/>
  <c r="F424" i="16"/>
  <c r="S425" i="16"/>
  <c r="A425" i="16"/>
  <c r="F425" i="16" l="1"/>
  <c r="D425" i="16"/>
  <c r="G425" i="16"/>
  <c r="A426" i="16"/>
  <c r="S426" i="16"/>
  <c r="G426" i="16" l="1"/>
  <c r="F426" i="16"/>
  <c r="D426" i="16"/>
  <c r="A427" i="16"/>
  <c r="S427" i="16"/>
  <c r="S428" i="16" l="1"/>
  <c r="A428" i="16"/>
  <c r="D427" i="16"/>
  <c r="F427" i="16"/>
  <c r="G427" i="16"/>
  <c r="F428" i="16" l="1"/>
  <c r="G428" i="16"/>
  <c r="D428" i="16"/>
  <c r="S429" i="16"/>
  <c r="A429" i="16"/>
  <c r="S430" i="16" l="1"/>
  <c r="A430" i="16"/>
  <c r="D429" i="16"/>
  <c r="G429" i="16"/>
  <c r="F429" i="16"/>
  <c r="A431" i="16" l="1"/>
  <c r="S431" i="16"/>
  <c r="G430" i="16"/>
  <c r="D430" i="16"/>
  <c r="F430" i="16"/>
  <c r="F431" i="16" l="1"/>
  <c r="D431" i="16"/>
  <c r="G431" i="16"/>
  <c r="S432" i="16"/>
  <c r="A432" i="16"/>
  <c r="F432" i="16" l="1"/>
  <c r="D432" i="16"/>
  <c r="G432" i="16"/>
  <c r="S433" i="16"/>
  <c r="A433" i="16"/>
  <c r="F433" i="16" l="1"/>
  <c r="D433" i="16"/>
  <c r="G433" i="16"/>
  <c r="S434" i="16"/>
  <c r="A434" i="16"/>
  <c r="S435" i="16" l="1"/>
  <c r="A435" i="16"/>
  <c r="D434" i="16"/>
  <c r="G434" i="16"/>
  <c r="F434" i="16"/>
  <c r="S436" i="16" l="1"/>
  <c r="A436" i="16"/>
  <c r="G435" i="16"/>
  <c r="F435" i="16"/>
  <c r="D435" i="16"/>
  <c r="S437" i="16" l="1"/>
  <c r="A437" i="16"/>
  <c r="F436" i="16"/>
  <c r="D436" i="16"/>
  <c r="G436" i="16"/>
  <c r="G437" i="16" l="1"/>
  <c r="F437" i="16"/>
  <c r="D437" i="16"/>
  <c r="A438" i="16"/>
  <c r="S438" i="16"/>
  <c r="D438" i="16" l="1"/>
  <c r="G438" i="16"/>
  <c r="F438" i="16"/>
  <c r="S439" i="16"/>
  <c r="A439" i="16"/>
  <c r="S440" i="16" l="1"/>
  <c r="A440" i="16"/>
  <c r="D439" i="16"/>
  <c r="F439" i="16"/>
  <c r="G439" i="16"/>
  <c r="G440" i="16" l="1"/>
  <c r="F440" i="16"/>
  <c r="D440" i="16"/>
  <c r="S441" i="16"/>
  <c r="A441" i="16"/>
  <c r="D441" i="16" l="1"/>
  <c r="F441" i="16"/>
  <c r="G441" i="16"/>
  <c r="S442" i="16"/>
  <c r="A442" i="16"/>
  <c r="G442" i="16" l="1"/>
  <c r="F442" i="16"/>
  <c r="D442" i="16"/>
  <c r="S443" i="16"/>
  <c r="A443" i="16"/>
  <c r="D443" i="16" l="1"/>
  <c r="F443" i="16"/>
  <c r="G443" i="16"/>
  <c r="S444" i="16"/>
  <c r="A444" i="16"/>
  <c r="S445" i="16" l="1"/>
  <c r="A445" i="16"/>
  <c r="G444" i="16"/>
  <c r="F444" i="16"/>
  <c r="D444" i="16"/>
  <c r="S446" i="16" l="1"/>
  <c r="A446" i="16"/>
  <c r="G445" i="16"/>
  <c r="D445" i="16"/>
  <c r="F445" i="16"/>
  <c r="G446" i="16" l="1"/>
  <c r="F446" i="16"/>
  <c r="D446" i="16"/>
  <c r="S447" i="16"/>
  <c r="A447" i="16"/>
  <c r="S448" i="16" l="1"/>
  <c r="A448" i="16"/>
  <c r="F447" i="16"/>
  <c r="D447" i="16"/>
  <c r="G447" i="16"/>
  <c r="G448" i="16" l="1"/>
  <c r="F448" i="16"/>
  <c r="D448" i="16"/>
  <c r="S449" i="16"/>
  <c r="A449" i="16"/>
  <c r="D449" i="16" l="1"/>
  <c r="F449" i="16"/>
  <c r="G449" i="16"/>
  <c r="S450" i="16"/>
  <c r="A450" i="16"/>
  <c r="A451" i="16" l="1"/>
  <c r="S451" i="16"/>
  <c r="G450" i="16"/>
  <c r="F450" i="16"/>
  <c r="D450" i="16"/>
  <c r="F451" i="16" l="1"/>
  <c r="D451" i="16"/>
  <c r="G451" i="16"/>
  <c r="S452" i="16"/>
  <c r="A452" i="16"/>
  <c r="F452" i="16" l="1"/>
  <c r="D452" i="16"/>
  <c r="G452" i="16"/>
  <c r="S453" i="16"/>
  <c r="A453" i="16"/>
  <c r="D453" i="16" l="1"/>
  <c r="G453" i="16"/>
  <c r="F453" i="16"/>
  <c r="A454" i="16"/>
  <c r="S454" i="16"/>
  <c r="D454" i="16" l="1"/>
  <c r="F454" i="16"/>
  <c r="G454" i="16"/>
  <c r="A455" i="16"/>
  <c r="S455" i="16"/>
  <c r="S456" i="16" l="1"/>
  <c r="A456" i="16"/>
  <c r="D455" i="16"/>
  <c r="F455" i="16"/>
  <c r="G455" i="16"/>
  <c r="G456" i="16" l="1"/>
  <c r="F456" i="16"/>
  <c r="D456" i="16"/>
  <c r="A457" i="16"/>
  <c r="S457" i="16"/>
  <c r="S458" i="16" l="1"/>
  <c r="A458" i="16"/>
  <c r="G457" i="16"/>
  <c r="F457" i="16"/>
  <c r="D457" i="16"/>
  <c r="F458" i="16" l="1"/>
  <c r="G458" i="16"/>
  <c r="D458" i="16"/>
  <c r="S459" i="16"/>
  <c r="A459" i="16"/>
  <c r="A460" i="16" l="1"/>
  <c r="S460" i="16"/>
  <c r="F459" i="16"/>
  <c r="D459" i="16"/>
  <c r="G459" i="16"/>
  <c r="S461" i="16" l="1"/>
  <c r="A461" i="16"/>
  <c r="G460" i="16"/>
  <c r="D460" i="16"/>
  <c r="F460" i="16"/>
  <c r="D461" i="16" l="1"/>
  <c r="G461" i="16"/>
  <c r="F461" i="16"/>
  <c r="A462" i="16"/>
  <c r="S462" i="16"/>
  <c r="S463" i="16" l="1"/>
  <c r="A463" i="16"/>
  <c r="F462" i="16"/>
  <c r="G462" i="16"/>
  <c r="D462" i="16"/>
  <c r="D463" i="16" l="1"/>
  <c r="G463" i="16"/>
  <c r="F463" i="16"/>
  <c r="S464" i="16"/>
  <c r="A464" i="16"/>
  <c r="D464" i="16" l="1"/>
  <c r="G464" i="16"/>
  <c r="F464" i="16"/>
  <c r="S465" i="16"/>
  <c r="A465" i="16"/>
  <c r="S466" i="16" l="1"/>
  <c r="A466" i="16"/>
  <c r="F465" i="16"/>
  <c r="G465" i="16"/>
  <c r="D465" i="16"/>
  <c r="D466" i="16" l="1"/>
  <c r="G466" i="16"/>
  <c r="F466" i="16"/>
  <c r="S467" i="16"/>
  <c r="A467" i="16"/>
  <c r="D467" i="16" l="1"/>
  <c r="F467" i="16"/>
  <c r="G467" i="16"/>
  <c r="S468" i="16"/>
  <c r="A468" i="16"/>
  <c r="D468" i="16" l="1"/>
  <c r="F468" i="16"/>
  <c r="G468" i="16"/>
  <c r="S469" i="16"/>
  <c r="A469" i="16"/>
  <c r="S470" i="16" l="1"/>
  <c r="A470" i="16"/>
  <c r="G469" i="16"/>
  <c r="F469" i="16"/>
  <c r="D469" i="16"/>
  <c r="D470" i="16" l="1"/>
  <c r="G470" i="16"/>
  <c r="F470" i="16"/>
  <c r="S471" i="16"/>
  <c r="A471" i="16"/>
  <c r="S472" i="16" l="1"/>
  <c r="A472" i="16"/>
  <c r="G471" i="16"/>
  <c r="D471" i="16"/>
  <c r="F471" i="16"/>
  <c r="G472" i="16" l="1"/>
  <c r="D472" i="16"/>
  <c r="F472" i="16"/>
  <c r="S473" i="16"/>
  <c r="A473" i="16"/>
  <c r="A474" i="16" l="1"/>
  <c r="S474" i="16"/>
  <c r="D473" i="16"/>
  <c r="F473" i="16"/>
  <c r="G473" i="16"/>
  <c r="S475" i="16" l="1"/>
  <c r="A475" i="16"/>
  <c r="D474" i="16"/>
  <c r="G474" i="16"/>
  <c r="F474" i="16"/>
  <c r="F475" i="16" l="1"/>
  <c r="G475" i="16"/>
  <c r="D475" i="16"/>
  <c r="A476" i="16"/>
  <c r="S476" i="16"/>
  <c r="G476" i="16" l="1"/>
  <c r="D476" i="16"/>
  <c r="F476" i="16"/>
  <c r="S477" i="16"/>
  <c r="A477" i="16"/>
  <c r="D477" i="16" l="1"/>
  <c r="G477" i="16"/>
  <c r="F477" i="16"/>
  <c r="A478" i="16"/>
  <c r="S478" i="16"/>
  <c r="D478" i="16" l="1"/>
  <c r="G478" i="16"/>
  <c r="F478" i="16"/>
  <c r="S479" i="16"/>
  <c r="A479" i="16"/>
  <c r="S480" i="16" l="1"/>
  <c r="A480" i="16"/>
  <c r="G479" i="16"/>
  <c r="F479" i="16"/>
  <c r="D479" i="16"/>
  <c r="F480" i="16" l="1"/>
  <c r="G480" i="16"/>
  <c r="D480" i="16"/>
  <c r="S481" i="16"/>
  <c r="A481" i="16"/>
  <c r="G481" i="16" l="1"/>
  <c r="D481" i="16"/>
  <c r="F481" i="16"/>
  <c r="S482" i="16"/>
  <c r="A482" i="16"/>
  <c r="A483" i="16" l="1"/>
  <c r="S483" i="16"/>
  <c r="D482" i="16"/>
  <c r="G482" i="16"/>
  <c r="F482" i="16"/>
  <c r="G483" i="16" l="1"/>
  <c r="F483" i="16"/>
  <c r="D483" i="16"/>
  <c r="S484" i="16"/>
  <c r="A484" i="16"/>
  <c r="S485" i="16" l="1"/>
  <c r="A485" i="16"/>
  <c r="G484" i="16"/>
  <c r="F484" i="16"/>
  <c r="D484" i="16"/>
  <c r="G485" i="16" l="1"/>
  <c r="D485" i="16"/>
  <c r="F485" i="16"/>
  <c r="S486" i="16"/>
  <c r="A486" i="16"/>
  <c r="A487" i="16" l="1"/>
  <c r="S487" i="16"/>
  <c r="G486" i="16"/>
  <c r="F486" i="16"/>
  <c r="D486" i="16"/>
  <c r="F487" i="16" l="1"/>
  <c r="G487" i="16"/>
  <c r="D487" i="16"/>
  <c r="S488" i="16"/>
  <c r="A488" i="16"/>
  <c r="A489" i="16" l="1"/>
  <c r="S489" i="16"/>
  <c r="D488" i="16"/>
  <c r="F488" i="16"/>
  <c r="G488" i="16"/>
  <c r="G489" i="16" l="1"/>
  <c r="D489" i="16"/>
  <c r="F489" i="16"/>
  <c r="S490" i="16"/>
  <c r="A490" i="16"/>
  <c r="F490" i="16" l="1"/>
  <c r="D490" i="16"/>
  <c r="G490" i="16"/>
  <c r="S491" i="16"/>
  <c r="A491" i="16"/>
  <c r="S492" i="16" l="1"/>
  <c r="A492" i="16"/>
  <c r="D491" i="16"/>
  <c r="G491" i="16"/>
  <c r="F491" i="16"/>
  <c r="F492" i="16" l="1"/>
  <c r="D492" i="16"/>
  <c r="G492" i="16"/>
  <c r="S493" i="16"/>
  <c r="A493" i="16"/>
  <c r="S494" i="16" l="1"/>
  <c r="A494" i="16"/>
  <c r="D493" i="16"/>
  <c r="F493" i="16"/>
  <c r="G493" i="16"/>
  <c r="D494" i="16" l="1"/>
  <c r="G494" i="16"/>
  <c r="F494" i="16"/>
  <c r="A495" i="16"/>
  <c r="S495" i="16"/>
  <c r="S496" i="16" l="1"/>
  <c r="A496" i="16"/>
  <c r="D495" i="16"/>
  <c r="G495" i="16"/>
  <c r="F495" i="16"/>
  <c r="F496" i="16" l="1"/>
  <c r="G496" i="16"/>
  <c r="D496" i="16"/>
  <c r="S497" i="16"/>
  <c r="A497" i="16"/>
  <c r="S498" i="16" l="1"/>
  <c r="A498" i="16"/>
  <c r="G497" i="16"/>
  <c r="D497" i="16"/>
  <c r="F497" i="16"/>
  <c r="G498" i="16" l="1"/>
  <c r="F498" i="16"/>
  <c r="D498" i="16"/>
  <c r="S499" i="16"/>
  <c r="A499" i="16"/>
  <c r="G499" i="16" l="1"/>
  <c r="F499" i="16"/>
  <c r="D499" i="16"/>
  <c r="A500" i="16"/>
  <c r="S500" i="16"/>
  <c r="A501" i="16" l="1"/>
  <c r="S501" i="16"/>
  <c r="G500" i="16"/>
  <c r="D500" i="16"/>
  <c r="F500" i="16"/>
  <c r="S502" i="16" l="1"/>
  <c r="A502" i="16"/>
  <c r="D501" i="16"/>
  <c r="G501" i="16"/>
  <c r="F501" i="16"/>
  <c r="D502" i="16" l="1"/>
  <c r="F502" i="16"/>
  <c r="G502" i="16"/>
  <c r="S503" i="16"/>
  <c r="A503" i="16"/>
  <c r="S504" i="16" l="1"/>
  <c r="A504" i="16"/>
  <c r="D503" i="16"/>
  <c r="G503" i="16"/>
  <c r="F503" i="16"/>
  <c r="G504" i="16" l="1"/>
  <c r="F504" i="16"/>
  <c r="D504" i="16"/>
  <c r="S505" i="16"/>
  <c r="A505" i="16"/>
  <c r="S506" i="16" l="1"/>
  <c r="A506" i="16"/>
  <c r="D505" i="16"/>
  <c r="F505" i="16"/>
  <c r="G505" i="16"/>
  <c r="D506" i="16" l="1"/>
  <c r="G506" i="16"/>
  <c r="F506" i="16"/>
  <c r="S507" i="16"/>
  <c r="A507" i="16"/>
  <c r="S508" i="16" l="1"/>
  <c r="A508" i="16"/>
  <c r="D507" i="16"/>
  <c r="F507" i="16"/>
  <c r="G507" i="16"/>
  <c r="D508" i="16" l="1"/>
  <c r="G508" i="16"/>
  <c r="F508" i="16"/>
  <c r="A509" i="16"/>
  <c r="S509" i="16"/>
  <c r="D509" i="16" l="1"/>
  <c r="G509" i="16"/>
  <c r="F509" i="16"/>
  <c r="S510" i="16"/>
  <c r="A510" i="16"/>
  <c r="F510" i="16" l="1"/>
  <c r="G510" i="16"/>
  <c r="D510" i="16"/>
  <c r="S511" i="16"/>
  <c r="A511" i="16"/>
  <c r="F511" i="16" l="1"/>
  <c r="G511" i="16"/>
  <c r="D511" i="16"/>
  <c r="S512" i="16"/>
  <c r="A512" i="16"/>
  <c r="F512" i="16" l="1"/>
  <c r="D512" i="16"/>
  <c r="G512" i="16"/>
  <c r="S513" i="16"/>
  <c r="A513" i="16"/>
  <c r="D513" i="16" l="1"/>
  <c r="F513" i="16"/>
  <c r="G513" i="16"/>
  <c r="A514" i="16"/>
  <c r="S514" i="16"/>
  <c r="D514" i="16" l="1"/>
  <c r="F514" i="16"/>
  <c r="G514" i="16"/>
  <c r="S515" i="16"/>
  <c r="A515" i="16"/>
  <c r="G515" i="16" l="1"/>
  <c r="F515" i="16"/>
  <c r="D515" i="16"/>
  <c r="S516" i="16"/>
  <c r="A516" i="16"/>
  <c r="G516" i="16" l="1"/>
  <c r="D516" i="16"/>
  <c r="F516" i="16"/>
  <c r="A517" i="16"/>
  <c r="S517" i="16"/>
  <c r="S518" i="16" l="1"/>
  <c r="A518" i="16"/>
  <c r="D517" i="16"/>
  <c r="G517" i="16"/>
  <c r="F517" i="16"/>
  <c r="D518" i="16" l="1"/>
  <c r="G518" i="16"/>
  <c r="F518" i="16"/>
  <c r="A519" i="16"/>
  <c r="S519" i="16"/>
  <c r="F519" i="16" l="1"/>
  <c r="D519" i="16"/>
  <c r="G519" i="16"/>
  <c r="S520" i="16"/>
  <c r="A520" i="16"/>
  <c r="G520" i="16" l="1"/>
  <c r="F520" i="16"/>
  <c r="D520" i="16"/>
  <c r="S521" i="16"/>
  <c r="A521" i="16"/>
  <c r="S522" i="16" l="1"/>
  <c r="A522" i="16"/>
  <c r="D521" i="16"/>
  <c r="F521" i="16"/>
  <c r="G521" i="16"/>
  <c r="S523" i="16" l="1"/>
  <c r="A523" i="16"/>
  <c r="D522" i="16"/>
  <c r="F522" i="16"/>
  <c r="G522" i="16"/>
  <c r="D523" i="16" l="1"/>
  <c r="G523" i="16"/>
  <c r="F523" i="16"/>
  <c r="S524" i="16"/>
  <c r="A524" i="16"/>
  <c r="G524" i="16" l="1"/>
  <c r="D524" i="16"/>
  <c r="F524" i="16"/>
  <c r="S525" i="16"/>
  <c r="A525" i="16"/>
  <c r="D525" i="16" l="1"/>
  <c r="G525" i="16"/>
  <c r="F525" i="16"/>
  <c r="A526" i="16"/>
  <c r="S526" i="16"/>
  <c r="D526" i="16" l="1"/>
  <c r="G526" i="16"/>
  <c r="F526" i="16"/>
  <c r="S527" i="16"/>
  <c r="A527" i="16"/>
  <c r="F527" i="16" l="1"/>
  <c r="D527" i="16"/>
  <c r="G527" i="16"/>
  <c r="S528" i="16"/>
  <c r="A528" i="16"/>
  <c r="D528" i="16" l="1"/>
  <c r="F528" i="16"/>
  <c r="G528" i="16"/>
  <c r="A529" i="16"/>
  <c r="S529" i="16"/>
  <c r="S530" i="16" l="1"/>
  <c r="A530" i="16"/>
  <c r="D529" i="16"/>
  <c r="G529" i="16"/>
  <c r="F529" i="16"/>
  <c r="F530" i="16" l="1"/>
  <c r="G530" i="16"/>
  <c r="D530" i="16"/>
  <c r="S531" i="16"/>
  <c r="A531" i="16"/>
  <c r="A532" i="16" l="1"/>
  <c r="S532" i="16"/>
  <c r="F531" i="16"/>
  <c r="D531" i="16"/>
  <c r="G531" i="16"/>
  <c r="G532" i="16" l="1"/>
  <c r="F532" i="16"/>
  <c r="D532" i="16"/>
  <c r="S533" i="16"/>
  <c r="A533" i="16"/>
  <c r="S534" i="16" l="1"/>
  <c r="A534" i="16"/>
  <c r="D533" i="16"/>
  <c r="G533" i="16"/>
  <c r="F533" i="16"/>
  <c r="D534" i="16" l="1"/>
  <c r="F534" i="16"/>
  <c r="G534" i="16"/>
  <c r="S535" i="16"/>
  <c r="A535" i="16"/>
  <c r="A536" i="16" l="1"/>
  <c r="S536" i="16"/>
  <c r="D535" i="16"/>
  <c r="G535" i="16"/>
  <c r="F535" i="16"/>
  <c r="G536" i="16" l="1"/>
  <c r="F536" i="16"/>
  <c r="D536" i="16"/>
  <c r="S537" i="16"/>
  <c r="A537" i="16"/>
  <c r="A538" i="16" l="1"/>
  <c r="S538" i="16"/>
  <c r="G537" i="16"/>
  <c r="D537" i="16"/>
  <c r="F537" i="16"/>
  <c r="S539" i="16" l="1"/>
  <c r="A539" i="16"/>
  <c r="F538" i="16"/>
  <c r="D538" i="16"/>
  <c r="G538" i="16"/>
  <c r="D539" i="16" l="1"/>
  <c r="G539" i="16"/>
  <c r="F539" i="16"/>
  <c r="S540" i="16"/>
  <c r="A540" i="16"/>
  <c r="S541" i="16" l="1"/>
  <c r="A541" i="16"/>
  <c r="G540" i="16"/>
  <c r="F540" i="16"/>
  <c r="D540" i="16"/>
  <c r="D541" i="16" l="1"/>
  <c r="F541" i="16"/>
  <c r="G541" i="16"/>
  <c r="S542" i="16"/>
  <c r="A542" i="16"/>
  <c r="D542" i="16" l="1"/>
  <c r="F542" i="16"/>
  <c r="G542" i="16"/>
  <c r="S543" i="16"/>
  <c r="A543" i="16"/>
  <c r="S544" i="16" l="1"/>
  <c r="A544" i="16"/>
  <c r="F543" i="16"/>
  <c r="G543" i="16"/>
  <c r="D543" i="16"/>
  <c r="A545" i="16" l="1"/>
  <c r="S545" i="16"/>
  <c r="G544" i="16"/>
  <c r="D544" i="16"/>
  <c r="F544" i="16"/>
  <c r="S546" i="16" l="1"/>
  <c r="A546" i="16"/>
  <c r="D545" i="16"/>
  <c r="G545" i="16"/>
  <c r="F545" i="16"/>
  <c r="F546" i="16" l="1"/>
  <c r="D546" i="16"/>
  <c r="G546" i="16"/>
  <c r="S547" i="16"/>
  <c r="A547" i="16"/>
  <c r="S548" i="16" l="1"/>
  <c r="A548" i="16"/>
  <c r="D547" i="16"/>
  <c r="G547" i="16"/>
  <c r="F547" i="16"/>
  <c r="G548" i="16" l="1"/>
  <c r="F548" i="16"/>
  <c r="D548" i="16"/>
  <c r="S549" i="16"/>
  <c r="A549" i="16"/>
  <c r="G549" i="16" l="1"/>
  <c r="F549" i="16"/>
  <c r="D549" i="16"/>
  <c r="S550" i="16"/>
  <c r="A550" i="16"/>
  <c r="A551" i="16" l="1"/>
  <c r="S551" i="16"/>
  <c r="G550" i="16"/>
  <c r="F550" i="16"/>
  <c r="D550" i="16"/>
  <c r="S552" i="16" l="1"/>
  <c r="A552" i="16"/>
  <c r="G551" i="16"/>
  <c r="D551" i="16"/>
  <c r="F551" i="16"/>
  <c r="F552" i="16" l="1"/>
  <c r="D552" i="16"/>
  <c r="G552" i="16"/>
  <c r="S553" i="16"/>
  <c r="A553" i="16"/>
  <c r="S554" i="16" l="1"/>
  <c r="A554" i="16"/>
  <c r="D553" i="16"/>
  <c r="G553" i="16"/>
  <c r="F553" i="16"/>
  <c r="F554" i="16" l="1"/>
  <c r="G554" i="16"/>
  <c r="D554" i="16"/>
  <c r="S555" i="16"/>
  <c r="A555" i="16"/>
  <c r="F555" i="16" l="1"/>
  <c r="D555" i="16"/>
  <c r="G555" i="16"/>
  <c r="S556" i="16"/>
  <c r="A556" i="16"/>
  <c r="F556" i="16" l="1"/>
  <c r="G556" i="16"/>
  <c r="D556" i="16"/>
  <c r="S557" i="16"/>
  <c r="A557" i="16"/>
  <c r="F557" i="16" l="1"/>
  <c r="G557" i="16"/>
  <c r="D557" i="16"/>
  <c r="S558" i="16"/>
  <c r="A558" i="16"/>
  <c r="F558" i="16" l="1"/>
  <c r="G558" i="16"/>
  <c r="D558" i="16"/>
  <c r="S559" i="16"/>
  <c r="A559" i="16"/>
  <c r="F559" i="16" l="1"/>
  <c r="D559" i="16"/>
  <c r="G559" i="16"/>
  <c r="S560" i="16"/>
  <c r="A560" i="16"/>
  <c r="D560" i="16" l="1"/>
  <c r="G560" i="16"/>
  <c r="F560" i="16"/>
  <c r="A561" i="16"/>
  <c r="S561" i="16"/>
  <c r="S562" i="16" l="1"/>
  <c r="A562" i="16"/>
  <c r="G561" i="16"/>
  <c r="F561" i="16"/>
  <c r="D561" i="16"/>
  <c r="G562" i="16" l="1"/>
  <c r="F562" i="16"/>
  <c r="D562" i="16"/>
  <c r="S563" i="16"/>
  <c r="A563" i="16"/>
  <c r="S564" i="16" l="1"/>
  <c r="A564" i="16"/>
  <c r="F563" i="16"/>
  <c r="D563" i="16"/>
  <c r="G563" i="16"/>
  <c r="G564" i="16" l="1"/>
  <c r="F564" i="16"/>
  <c r="D564" i="16"/>
  <c r="S565" i="16"/>
  <c r="A565" i="16"/>
  <c r="D565" i="16" l="1"/>
  <c r="F565" i="16"/>
  <c r="G565" i="16"/>
  <c r="S566" i="16"/>
  <c r="A566" i="16"/>
  <c r="G566" i="16" l="1"/>
  <c r="D566" i="16"/>
  <c r="F566" i="16"/>
  <c r="S567" i="16"/>
  <c r="A567" i="16"/>
  <c r="S568" i="16" l="1"/>
  <c r="A568" i="16"/>
  <c r="D567" i="16"/>
  <c r="F567" i="16"/>
  <c r="G567" i="16"/>
  <c r="D568" i="16" l="1"/>
  <c r="G568" i="16"/>
  <c r="F568" i="16"/>
  <c r="A569" i="16"/>
  <c r="S569" i="16"/>
  <c r="A570" i="16" l="1"/>
  <c r="S570" i="16"/>
  <c r="G569" i="16"/>
  <c r="F569" i="16"/>
  <c r="D569" i="16"/>
  <c r="D570" i="16" l="1"/>
  <c r="F570" i="16"/>
  <c r="G570" i="16"/>
  <c r="A571" i="16"/>
  <c r="S571" i="16"/>
  <c r="A572" i="16" l="1"/>
  <c r="S572" i="16"/>
  <c r="G571" i="16"/>
  <c r="F571" i="16"/>
  <c r="D571" i="16"/>
  <c r="S573" i="16" l="1"/>
  <c r="A573" i="16"/>
  <c r="G572" i="16"/>
  <c r="D572" i="16"/>
  <c r="F572" i="16"/>
  <c r="G573" i="16" l="1"/>
  <c r="D573" i="16"/>
  <c r="F573" i="16"/>
  <c r="S574" i="16"/>
  <c r="A574" i="16"/>
  <c r="S575" i="16" l="1"/>
  <c r="A575" i="16"/>
  <c r="D574" i="16"/>
  <c r="G574" i="16"/>
  <c r="F574" i="16"/>
  <c r="D575" i="16" l="1"/>
  <c r="G575" i="16"/>
  <c r="F575" i="16"/>
  <c r="S576" i="16"/>
  <c r="A576" i="16"/>
  <c r="S577" i="16" l="1"/>
  <c r="A577" i="16"/>
  <c r="G576" i="16"/>
  <c r="F576" i="16"/>
  <c r="D576" i="16"/>
  <c r="G577" i="16" l="1"/>
  <c r="F577" i="16"/>
  <c r="D577" i="16"/>
  <c r="S578" i="16"/>
  <c r="A578" i="16"/>
  <c r="A579" i="16" l="1"/>
  <c r="S579" i="16"/>
  <c r="G578" i="16"/>
  <c r="F578" i="16"/>
  <c r="D578" i="16"/>
  <c r="D579" i="16" l="1"/>
  <c r="G579" i="16"/>
  <c r="F579" i="16"/>
  <c r="S580" i="16"/>
  <c r="A580" i="16"/>
  <c r="A581" i="16" l="1"/>
  <c r="S581" i="16"/>
  <c r="G580" i="16"/>
  <c r="F580" i="16"/>
  <c r="D580" i="16"/>
  <c r="S582" i="16" l="1"/>
  <c r="A582" i="16"/>
  <c r="G581" i="16"/>
  <c r="F581" i="16"/>
  <c r="D581" i="16"/>
  <c r="D582" i="16" l="1"/>
  <c r="F582" i="16"/>
  <c r="G582" i="16"/>
  <c r="S583" i="16"/>
  <c r="A583" i="16"/>
  <c r="S584" i="16" l="1"/>
  <c r="A584" i="16"/>
  <c r="F583" i="16"/>
  <c r="D583" i="16"/>
  <c r="G583" i="16"/>
  <c r="D584" i="16" l="1"/>
  <c r="G584" i="16"/>
  <c r="F584" i="16"/>
  <c r="S585" i="16"/>
  <c r="A585" i="16"/>
  <c r="D585" i="16" l="1"/>
  <c r="G585" i="16"/>
  <c r="F585" i="16"/>
  <c r="S586" i="16"/>
  <c r="A586" i="16"/>
  <c r="S587" i="16" l="1"/>
  <c r="A587" i="16"/>
  <c r="G586" i="16"/>
  <c r="D586" i="16"/>
  <c r="F586" i="16"/>
  <c r="S588" i="16" l="1"/>
  <c r="A588" i="16"/>
  <c r="F587" i="16"/>
  <c r="D587" i="16"/>
  <c r="G587" i="16"/>
  <c r="S589" i="16" l="1"/>
  <c r="A589" i="16"/>
  <c r="D588" i="16"/>
  <c r="G588" i="16"/>
  <c r="F588" i="16"/>
  <c r="G589" i="16" l="1"/>
  <c r="F589" i="16"/>
  <c r="D589" i="16"/>
  <c r="A590" i="16"/>
  <c r="S590" i="16"/>
  <c r="A591" i="16" l="1"/>
  <c r="S591" i="16"/>
  <c r="D590" i="16"/>
  <c r="F590" i="16"/>
  <c r="G590" i="16"/>
  <c r="G591" i="16" l="1"/>
  <c r="D591" i="16"/>
  <c r="F591" i="16"/>
  <c r="S592" i="16"/>
  <c r="A592" i="16"/>
  <c r="G592" i="16" l="1"/>
  <c r="D592" i="16"/>
  <c r="F592" i="16"/>
  <c r="S593" i="16"/>
  <c r="A593" i="16"/>
  <c r="S594" i="16" l="1"/>
  <c r="A594" i="16"/>
  <c r="G593" i="16"/>
  <c r="F593" i="16"/>
  <c r="D593" i="16"/>
  <c r="D594" i="16" l="1"/>
  <c r="G594" i="16"/>
  <c r="F594" i="16"/>
  <c r="S595" i="16"/>
  <c r="A595" i="16"/>
  <c r="S596" i="16" l="1"/>
  <c r="A596" i="16"/>
  <c r="F595" i="16"/>
  <c r="G595" i="16"/>
  <c r="D595" i="16"/>
  <c r="D596" i="16" l="1"/>
  <c r="F596" i="16"/>
  <c r="G596" i="16"/>
  <c r="A597" i="16"/>
  <c r="S597" i="16"/>
  <c r="D597" i="16" l="1"/>
  <c r="G597" i="16"/>
  <c r="F597" i="16"/>
  <c r="S598" i="16"/>
  <c r="A598" i="16"/>
  <c r="D598" i="16" l="1"/>
  <c r="G598" i="16"/>
  <c r="F598" i="16"/>
  <c r="S599" i="16"/>
  <c r="A599" i="16"/>
  <c r="D599" i="16" l="1"/>
  <c r="G599" i="16"/>
  <c r="F599" i="16"/>
  <c r="S600" i="16"/>
  <c r="A600" i="16"/>
  <c r="D600" i="16" l="1"/>
  <c r="F600" i="16"/>
  <c r="G600" i="16"/>
  <c r="S601" i="16"/>
  <c r="A601" i="16"/>
  <c r="A602" i="16" l="1"/>
  <c r="S602" i="16"/>
  <c r="D601" i="16"/>
  <c r="F601" i="16"/>
  <c r="G601" i="16"/>
  <c r="G602" i="16" l="1"/>
  <c r="F602" i="16"/>
  <c r="D602" i="16"/>
  <c r="S603" i="16"/>
  <c r="A603" i="16"/>
  <c r="D603" i="16" l="1"/>
  <c r="F603" i="16"/>
  <c r="G603" i="16"/>
  <c r="S604" i="16"/>
  <c r="A604" i="16"/>
  <c r="F604" i="16" l="1"/>
  <c r="D604" i="16"/>
  <c r="G604" i="16"/>
  <c r="S605" i="16"/>
  <c r="A605" i="16"/>
  <c r="A606" i="16" l="1"/>
  <c r="S606" i="16"/>
  <c r="D605" i="16"/>
  <c r="F605" i="16"/>
  <c r="G605" i="16"/>
  <c r="D606" i="16" l="1"/>
  <c r="G606" i="16"/>
  <c r="F606" i="16"/>
  <c r="S607" i="16"/>
  <c r="A607" i="16"/>
  <c r="D607" i="16" l="1"/>
  <c r="F607" i="16"/>
  <c r="G607" i="16"/>
  <c r="S608" i="16"/>
  <c r="A608" i="16"/>
  <c r="S609" i="16" l="1"/>
  <c r="A609" i="16"/>
  <c r="F608" i="16"/>
  <c r="D608" i="16"/>
  <c r="G608" i="16"/>
  <c r="F609" i="16" l="1"/>
  <c r="D609" i="16"/>
  <c r="G609" i="16"/>
  <c r="S610" i="16"/>
  <c r="A610" i="16"/>
  <c r="D610" i="16" l="1"/>
  <c r="G610" i="16"/>
  <c r="F610" i="16"/>
  <c r="S611" i="16"/>
  <c r="A611" i="16"/>
  <c r="S612" i="16" l="1"/>
  <c r="A612" i="16"/>
  <c r="D611" i="16"/>
  <c r="G611" i="16"/>
  <c r="F611" i="16"/>
  <c r="S613" i="16" l="1"/>
  <c r="A613" i="16"/>
  <c r="F612" i="16"/>
  <c r="G612" i="16"/>
  <c r="D612" i="16"/>
  <c r="S614" i="16" l="1"/>
  <c r="A614" i="16"/>
  <c r="D613" i="16"/>
  <c r="G613" i="16"/>
  <c r="F613" i="16"/>
  <c r="S615" i="16" l="1"/>
  <c r="A615" i="16"/>
  <c r="G614" i="16"/>
  <c r="F614" i="16"/>
  <c r="D614" i="16"/>
  <c r="F615" i="16" l="1"/>
  <c r="D615" i="16"/>
  <c r="G615" i="16"/>
  <c r="A616" i="16"/>
  <c r="S616" i="16"/>
  <c r="F616" i="16" l="1"/>
  <c r="D616" i="16"/>
  <c r="G616" i="16"/>
  <c r="S617" i="16"/>
  <c r="A617" i="16"/>
  <c r="S618" i="16" l="1"/>
  <c r="A618" i="16"/>
  <c r="G617" i="16"/>
  <c r="F617" i="16"/>
  <c r="D617" i="16"/>
  <c r="G618" i="16" l="1"/>
  <c r="F618" i="16"/>
  <c r="D618" i="16"/>
  <c r="S619" i="16"/>
  <c r="A619" i="16"/>
  <c r="D619" i="16" l="1"/>
  <c r="G619" i="16"/>
  <c r="F619" i="16"/>
  <c r="S620" i="16"/>
  <c r="A620" i="16"/>
  <c r="D620" i="16" l="1"/>
  <c r="G620" i="16"/>
  <c r="F620" i="16"/>
  <c r="S621" i="16"/>
  <c r="A621" i="16"/>
  <c r="S622" i="16" l="1"/>
  <c r="A622" i="16"/>
  <c r="D621" i="16"/>
  <c r="G621" i="16"/>
  <c r="F621" i="16"/>
  <c r="F622" i="16" l="1"/>
  <c r="G622" i="16"/>
  <c r="D622" i="16"/>
  <c r="A623" i="16"/>
  <c r="S623" i="16"/>
  <c r="D623" i="16" l="1"/>
  <c r="G623" i="16"/>
  <c r="F623" i="16"/>
  <c r="S624" i="16"/>
  <c r="A624" i="16"/>
  <c r="D624" i="16" l="1"/>
  <c r="G624" i="16"/>
  <c r="F624" i="16"/>
  <c r="S625" i="16"/>
  <c r="A625" i="16"/>
  <c r="S626" i="16" l="1"/>
  <c r="A626" i="16"/>
  <c r="D625" i="16"/>
  <c r="F625" i="16"/>
  <c r="G625" i="16"/>
  <c r="F626" i="16" l="1"/>
  <c r="D626" i="16"/>
  <c r="G626" i="16"/>
  <c r="S627" i="16"/>
  <c r="A627" i="16"/>
  <c r="D627" i="16" l="1"/>
  <c r="F627" i="16"/>
  <c r="G627" i="16"/>
  <c r="A628" i="16"/>
  <c r="S628" i="16"/>
  <c r="A629" i="16" l="1"/>
  <c r="S629" i="16"/>
  <c r="D628" i="16"/>
  <c r="F628" i="16"/>
  <c r="G628" i="16"/>
  <c r="G629" i="16" l="1"/>
  <c r="F629" i="16"/>
  <c r="D629" i="16"/>
  <c r="S630" i="16"/>
  <c r="A630" i="16"/>
  <c r="F630" i="16" l="1"/>
  <c r="D630" i="16"/>
  <c r="G630" i="16"/>
  <c r="S631" i="16"/>
  <c r="A631" i="16"/>
  <c r="G631" i="16" l="1"/>
  <c r="D631" i="16"/>
  <c r="F631" i="16"/>
  <c r="S632" i="16"/>
  <c r="A632" i="16"/>
  <c r="A633" i="16" l="1"/>
  <c r="S633" i="16"/>
  <c r="D632" i="16"/>
  <c r="G632" i="16"/>
  <c r="F632" i="16"/>
  <c r="D633" i="16" l="1"/>
  <c r="G633" i="16"/>
  <c r="F633" i="16"/>
  <c r="S634" i="16"/>
  <c r="A634" i="16"/>
  <c r="A635" i="16" l="1"/>
  <c r="S635" i="16"/>
  <c r="D634" i="16"/>
  <c r="G634" i="16"/>
  <c r="F634" i="16"/>
  <c r="S636" i="16" l="1"/>
  <c r="A636" i="16"/>
  <c r="F635" i="16"/>
  <c r="G635" i="16"/>
  <c r="D635" i="16"/>
  <c r="A637" i="16" l="1"/>
  <c r="S637" i="16"/>
  <c r="G636" i="16"/>
  <c r="D636" i="16"/>
  <c r="F636" i="16"/>
  <c r="S638" i="16" l="1"/>
  <c r="A638" i="16"/>
  <c r="D637" i="16"/>
  <c r="G637" i="16"/>
  <c r="F637" i="16"/>
  <c r="A639" i="16" l="1"/>
  <c r="S639" i="16"/>
  <c r="D638" i="16"/>
  <c r="G638" i="16"/>
  <c r="F638" i="16"/>
  <c r="S640" i="16" l="1"/>
  <c r="A640" i="16"/>
  <c r="D639" i="16"/>
  <c r="G639" i="16"/>
  <c r="F639" i="16"/>
  <c r="S641" i="16" l="1"/>
  <c r="A641" i="16"/>
  <c r="G640" i="16"/>
  <c r="D640" i="16"/>
  <c r="F640" i="16"/>
  <c r="D641" i="16" l="1"/>
  <c r="G641" i="16"/>
  <c r="F641" i="16"/>
  <c r="S642" i="16"/>
  <c r="A642" i="16"/>
  <c r="S643" i="16" l="1"/>
  <c r="A643" i="16"/>
  <c r="F642" i="16"/>
  <c r="G642" i="16"/>
  <c r="D642" i="16"/>
  <c r="F643" i="16" l="1"/>
  <c r="G643" i="16"/>
  <c r="D643" i="16"/>
  <c r="A644" i="16"/>
  <c r="S644" i="16"/>
  <c r="F644" i="16" l="1"/>
  <c r="G644" i="16"/>
  <c r="D644" i="16"/>
  <c r="S645" i="16"/>
  <c r="A645" i="16"/>
  <c r="S646" i="16" l="1"/>
  <c r="A646" i="16"/>
  <c r="F645" i="16"/>
  <c r="G645" i="16"/>
  <c r="D645" i="16"/>
  <c r="G646" i="16" l="1"/>
  <c r="D646" i="16"/>
  <c r="F646" i="16"/>
  <c r="S647" i="16"/>
  <c r="A647" i="16"/>
  <c r="F647" i="16" l="1"/>
  <c r="D647" i="16"/>
  <c r="G647" i="16"/>
  <c r="S648" i="16"/>
  <c r="A648" i="16"/>
  <c r="D648" i="16" l="1"/>
  <c r="G648" i="16"/>
  <c r="F648" i="16"/>
  <c r="A649" i="16"/>
  <c r="S649" i="16"/>
  <c r="G649" i="16" l="1"/>
  <c r="F649" i="16"/>
  <c r="D649" i="16"/>
  <c r="A650" i="16"/>
  <c r="S650" i="16"/>
  <c r="S651" i="16" l="1"/>
  <c r="A651" i="16"/>
  <c r="G650" i="16"/>
  <c r="D650" i="16"/>
  <c r="F650" i="16"/>
  <c r="F651" i="16" l="1"/>
  <c r="G651" i="16"/>
  <c r="D651" i="16"/>
  <c r="S652" i="16"/>
  <c r="A652" i="16"/>
  <c r="S653" i="16" l="1"/>
  <c r="A653" i="16"/>
  <c r="F652" i="16"/>
  <c r="G652" i="16"/>
  <c r="D652" i="16"/>
  <c r="S654" i="16" l="1"/>
  <c r="A654" i="16"/>
  <c r="D653" i="16"/>
  <c r="G653" i="16"/>
  <c r="F653" i="16"/>
  <c r="S655" i="16" l="1"/>
  <c r="A655" i="16"/>
  <c r="D654" i="16"/>
  <c r="G654" i="16"/>
  <c r="F654" i="16"/>
  <c r="D655" i="16" l="1"/>
  <c r="G655" i="16"/>
  <c r="F655" i="16"/>
  <c r="S656" i="16"/>
  <c r="A656" i="16"/>
  <c r="G656" i="16" l="1"/>
  <c r="F656" i="16"/>
  <c r="D656" i="16"/>
  <c r="S657" i="16"/>
  <c r="A657" i="16"/>
  <c r="S658" i="16" l="1"/>
  <c r="A658" i="16"/>
  <c r="D657" i="16"/>
  <c r="G657" i="16"/>
  <c r="F657" i="16"/>
  <c r="F658" i="16" l="1"/>
  <c r="G658" i="16"/>
  <c r="D658" i="16"/>
  <c r="S659" i="16"/>
  <c r="A659" i="16"/>
  <c r="A660" i="16" l="1"/>
  <c r="S660" i="16"/>
  <c r="F659" i="16"/>
  <c r="G659" i="16"/>
  <c r="D659" i="16"/>
  <c r="G660" i="16" l="1"/>
  <c r="F660" i="16"/>
  <c r="D660" i="16"/>
  <c r="S661" i="16"/>
  <c r="A661" i="16"/>
  <c r="A662" i="16" l="1"/>
  <c r="S662" i="16"/>
  <c r="G661" i="16"/>
  <c r="D661" i="16"/>
  <c r="F661" i="16"/>
  <c r="G662" i="16" l="1"/>
  <c r="D662" i="16"/>
  <c r="F662" i="16"/>
  <c r="A663" i="16"/>
  <c r="S663" i="16"/>
  <c r="F663" i="16" l="1"/>
  <c r="D663" i="16"/>
  <c r="G663" i="16"/>
  <c r="S664" i="16"/>
  <c r="A664" i="16"/>
  <c r="F664" i="16" l="1"/>
  <c r="G664" i="16"/>
  <c r="D664" i="16"/>
  <c r="S665" i="16"/>
  <c r="A665" i="16"/>
  <c r="S666" i="16" l="1"/>
  <c r="A666" i="16"/>
  <c r="D665" i="16"/>
  <c r="G665" i="16"/>
  <c r="F665" i="16"/>
  <c r="D666" i="16" l="1"/>
  <c r="G666" i="16"/>
  <c r="F666" i="16"/>
  <c r="A667" i="16"/>
  <c r="S667" i="16"/>
  <c r="A668" i="16" l="1"/>
  <c r="S668" i="16"/>
  <c r="G667" i="16"/>
  <c r="D667" i="16"/>
  <c r="F667" i="16"/>
  <c r="F668" i="16" l="1"/>
  <c r="D668" i="16"/>
  <c r="G668" i="16"/>
  <c r="S669" i="16"/>
  <c r="A669" i="16"/>
  <c r="S670" i="16" l="1"/>
  <c r="A670" i="16"/>
  <c r="D669" i="16"/>
  <c r="F669" i="16"/>
  <c r="G669" i="16"/>
  <c r="F670" i="16" l="1"/>
  <c r="G670" i="16"/>
  <c r="D670" i="16"/>
  <c r="S671" i="16"/>
  <c r="A671" i="16"/>
  <c r="A672" i="16" l="1"/>
  <c r="S672" i="16"/>
  <c r="F671" i="16"/>
  <c r="G671" i="16"/>
  <c r="D671" i="16"/>
  <c r="S673" i="16" l="1"/>
  <c r="A673" i="16"/>
  <c r="G672" i="16"/>
  <c r="F672" i="16"/>
  <c r="D672" i="16"/>
  <c r="G673" i="16" l="1"/>
  <c r="D673" i="16"/>
  <c r="F673" i="16"/>
  <c r="A674" i="16"/>
  <c r="S674" i="16"/>
  <c r="F674" i="16" l="1"/>
  <c r="D674" i="16"/>
  <c r="G674" i="16"/>
  <c r="S675" i="16"/>
  <c r="A675" i="16"/>
  <c r="S676" i="16" l="1"/>
  <c r="A676" i="16"/>
  <c r="F675" i="16"/>
  <c r="G675" i="16"/>
  <c r="D675" i="16"/>
  <c r="D676" i="16" l="1"/>
  <c r="G676" i="16"/>
  <c r="F676" i="16"/>
  <c r="A677" i="16"/>
  <c r="S677" i="16"/>
  <c r="S678" i="16" l="1"/>
  <c r="A678" i="16"/>
  <c r="D677" i="16"/>
  <c r="G677" i="16"/>
  <c r="F677" i="16"/>
  <c r="G678" i="16" l="1"/>
  <c r="F678" i="16"/>
  <c r="D678" i="16"/>
  <c r="S679" i="16"/>
  <c r="A679" i="16"/>
  <c r="S680" i="16" l="1"/>
  <c r="A680" i="16"/>
  <c r="G679" i="16"/>
  <c r="D679" i="16"/>
  <c r="F679" i="16"/>
  <c r="S681" i="16" l="1"/>
  <c r="A681" i="16"/>
  <c r="G680" i="16"/>
  <c r="D680" i="16"/>
  <c r="F680" i="16"/>
  <c r="F681" i="16" l="1"/>
  <c r="G681" i="16"/>
  <c r="D681" i="16"/>
  <c r="A682" i="16"/>
  <c r="S682" i="16"/>
  <c r="G682" i="16" l="1"/>
  <c r="F682" i="16"/>
  <c r="D682" i="16"/>
  <c r="A683" i="16"/>
  <c r="S683" i="16"/>
  <c r="G683" i="16" l="1"/>
  <c r="F683" i="16"/>
  <c r="D683" i="16"/>
  <c r="S684" i="16"/>
  <c r="A684" i="16"/>
  <c r="G684" i="16" l="1"/>
  <c r="F684" i="16"/>
  <c r="D684" i="16"/>
  <c r="S685" i="16"/>
  <c r="A685" i="16"/>
  <c r="G685" i="16" l="1"/>
  <c r="F685" i="16"/>
  <c r="D685" i="16"/>
  <c r="S686" i="16"/>
  <c r="A686" i="16"/>
  <c r="G686" i="16" l="1"/>
  <c r="F686" i="16"/>
  <c r="D686" i="16"/>
  <c r="S687" i="16"/>
  <c r="A687" i="16"/>
  <c r="A688" i="16" l="1"/>
  <c r="S688" i="16"/>
  <c r="G687" i="16"/>
  <c r="D687" i="16"/>
  <c r="F687" i="16"/>
  <c r="S689" i="16" l="1"/>
  <c r="A689" i="16"/>
  <c r="G688" i="16"/>
  <c r="F688" i="16"/>
  <c r="D688" i="16"/>
  <c r="D689" i="16" l="1"/>
  <c r="F689" i="16"/>
  <c r="G689" i="16"/>
  <c r="S690" i="16"/>
  <c r="A690" i="16"/>
  <c r="S691" i="16" l="1"/>
  <c r="A691" i="16"/>
  <c r="F690" i="16"/>
  <c r="D690" i="16"/>
  <c r="G690" i="16"/>
  <c r="F691" i="16" l="1"/>
  <c r="D691" i="16"/>
  <c r="G691" i="16"/>
  <c r="A692" i="16"/>
  <c r="S692" i="16"/>
  <c r="G692" i="16" l="1"/>
  <c r="D692" i="16"/>
  <c r="F692" i="16"/>
  <c r="A693" i="16"/>
  <c r="S693" i="16"/>
  <c r="D693" i="16" l="1"/>
  <c r="G693" i="16"/>
  <c r="F693" i="16"/>
  <c r="S694" i="16"/>
  <c r="A694" i="16"/>
  <c r="S695" i="16" l="1"/>
  <c r="A695" i="16"/>
  <c r="G694" i="16"/>
  <c r="F694" i="16"/>
  <c r="D694" i="16"/>
  <c r="F695" i="16" l="1"/>
  <c r="G695" i="16"/>
  <c r="D695" i="16"/>
  <c r="S696" i="16"/>
  <c r="A696" i="16"/>
  <c r="S697" i="16" l="1"/>
  <c r="A697" i="16"/>
  <c r="F696" i="16"/>
  <c r="G696" i="16"/>
  <c r="D696" i="16"/>
  <c r="S698" i="16" l="1"/>
  <c r="A698" i="16"/>
  <c r="F697" i="16"/>
  <c r="G697" i="16"/>
  <c r="D697" i="16"/>
  <c r="G698" i="16" l="1"/>
  <c r="D698" i="16"/>
  <c r="F698" i="16"/>
  <c r="S699" i="16"/>
  <c r="A699" i="16"/>
  <c r="F699" i="16" l="1"/>
  <c r="D699" i="16"/>
  <c r="G699" i="16"/>
  <c r="S700" i="16"/>
  <c r="A700" i="16"/>
  <c r="G700" i="16" l="1"/>
  <c r="D700" i="16"/>
  <c r="F700" i="16"/>
  <c r="S701" i="16"/>
  <c r="A701" i="16"/>
  <c r="G701" i="16" l="1"/>
  <c r="D701" i="16"/>
  <c r="F701" i="16"/>
  <c r="S702" i="16"/>
  <c r="A702" i="16"/>
  <c r="G702" i="16" l="1"/>
  <c r="F702" i="16"/>
  <c r="D702" i="16"/>
  <c r="S703" i="16"/>
  <c r="A703" i="16"/>
  <c r="A704" i="16" l="1"/>
  <c r="S704" i="16"/>
  <c r="F703" i="16"/>
  <c r="D703" i="16"/>
  <c r="G703" i="16"/>
  <c r="A705" i="16" l="1"/>
  <c r="S705" i="16"/>
  <c r="G704" i="16"/>
  <c r="F704" i="16"/>
  <c r="D704" i="16"/>
  <c r="D705" i="16" l="1"/>
  <c r="G705" i="16"/>
  <c r="F705" i="16"/>
  <c r="A706" i="16"/>
  <c r="S706" i="16"/>
  <c r="A707" i="16" l="1"/>
  <c r="S707" i="16"/>
  <c r="F706" i="16"/>
  <c r="G706" i="16"/>
  <c r="D706" i="16"/>
  <c r="F707" i="16" l="1"/>
  <c r="D707" i="16"/>
  <c r="G707" i="16"/>
  <c r="S708" i="16"/>
  <c r="A708" i="16"/>
  <c r="F708" i="16" l="1"/>
  <c r="D708" i="16"/>
  <c r="G708" i="16"/>
  <c r="S709" i="16"/>
  <c r="A709" i="16"/>
  <c r="D709" i="16" l="1"/>
  <c r="G709" i="16"/>
  <c r="F709" i="16"/>
  <c r="A710" i="16"/>
  <c r="S710" i="16"/>
  <c r="F710" i="16" l="1"/>
  <c r="G710" i="16"/>
  <c r="D710" i="16"/>
  <c r="S711" i="16"/>
  <c r="A711" i="16"/>
  <c r="S712" i="16" l="1"/>
  <c r="A712" i="16"/>
  <c r="D711" i="16"/>
  <c r="G711" i="16"/>
  <c r="F711" i="16"/>
  <c r="D712" i="16" l="1"/>
  <c r="G712" i="16"/>
  <c r="F712" i="16"/>
  <c r="S713" i="16"/>
  <c r="A713" i="16"/>
  <c r="S714" i="16" l="1"/>
  <c r="A714" i="16"/>
  <c r="D713" i="16"/>
  <c r="G713" i="16"/>
  <c r="F713" i="16"/>
  <c r="G714" i="16" l="1"/>
  <c r="D714" i="16"/>
  <c r="F714" i="16"/>
  <c r="S715" i="16"/>
  <c r="A715" i="16"/>
  <c r="S716" i="16" l="1"/>
  <c r="A716" i="16"/>
  <c r="F715" i="16"/>
  <c r="D715" i="16"/>
  <c r="G715" i="16"/>
  <c r="D716" i="16" l="1"/>
  <c r="F716" i="16"/>
  <c r="G716" i="16"/>
  <c r="S717" i="16"/>
  <c r="A717" i="16"/>
  <c r="D717" i="16" l="1"/>
  <c r="G717" i="16"/>
  <c r="F717" i="16"/>
  <c r="S718" i="16"/>
  <c r="A718" i="16"/>
  <c r="F718" i="16" l="1"/>
  <c r="G718" i="16"/>
  <c r="D718" i="16"/>
  <c r="S719" i="16"/>
  <c r="A719" i="16"/>
  <c r="F719" i="16" l="1"/>
  <c r="D719" i="16"/>
  <c r="G719" i="16"/>
  <c r="S720" i="16"/>
  <c r="A720" i="16"/>
  <c r="S721" i="16" l="1"/>
  <c r="A721" i="16"/>
  <c r="G720" i="16"/>
  <c r="F720" i="16"/>
  <c r="D720" i="16"/>
  <c r="G721" i="16" l="1"/>
  <c r="D721" i="16"/>
  <c r="F721" i="16"/>
  <c r="A722" i="16"/>
  <c r="S722" i="16"/>
  <c r="D722" i="16" l="1"/>
  <c r="F722" i="16"/>
  <c r="G722" i="16"/>
  <c r="S723" i="16"/>
  <c r="A723" i="16"/>
  <c r="S724" i="16" l="1"/>
  <c r="A724" i="16"/>
  <c r="G723" i="16"/>
  <c r="D723" i="16"/>
  <c r="F723" i="16"/>
  <c r="A725" i="16" l="1"/>
  <c r="S725" i="16"/>
  <c r="F724" i="16"/>
  <c r="G724" i="16"/>
  <c r="D724" i="16"/>
  <c r="S726" i="16" l="1"/>
  <c r="A726" i="16"/>
  <c r="D725" i="16"/>
  <c r="G725" i="16"/>
  <c r="F725" i="16"/>
  <c r="F726" i="16" l="1"/>
  <c r="D726" i="16"/>
  <c r="G726" i="16"/>
  <c r="S727" i="16"/>
  <c r="A727" i="16"/>
  <c r="S728" i="16" l="1"/>
  <c r="A728" i="16"/>
  <c r="D727" i="16"/>
  <c r="G727" i="16"/>
  <c r="F727" i="16"/>
  <c r="D728" i="16" l="1"/>
  <c r="G728" i="16"/>
  <c r="F728" i="16"/>
  <c r="S729" i="16"/>
  <c r="A729" i="16"/>
  <c r="D729" i="16" l="1"/>
  <c r="F729" i="16"/>
  <c r="G729" i="16"/>
  <c r="S730" i="16"/>
  <c r="A730" i="16"/>
  <c r="D730" i="16" l="1"/>
  <c r="G730" i="16"/>
  <c r="F730" i="16"/>
  <c r="S731" i="16"/>
  <c r="A731" i="16"/>
  <c r="S732" i="16" l="1"/>
  <c r="A732" i="16"/>
  <c r="D731" i="16"/>
  <c r="F731" i="16"/>
  <c r="G731" i="16"/>
  <c r="G732" i="16" l="1"/>
  <c r="D732" i="16"/>
  <c r="F732" i="16"/>
  <c r="S733" i="16"/>
  <c r="A733" i="16"/>
  <c r="S734" i="16" l="1"/>
  <c r="A734" i="16"/>
  <c r="G733" i="16"/>
  <c r="D733" i="16"/>
  <c r="F733" i="16"/>
  <c r="F734" i="16" l="1"/>
  <c r="G734" i="16"/>
  <c r="D734" i="16"/>
  <c r="S735" i="16"/>
  <c r="A735" i="16"/>
  <c r="F735" i="16" l="1"/>
  <c r="G735" i="16"/>
  <c r="D735" i="16"/>
  <c r="A736" i="16"/>
  <c r="S736" i="16"/>
  <c r="S737" i="16" l="1"/>
  <c r="A737" i="16"/>
  <c r="G736" i="16"/>
  <c r="D736" i="16"/>
  <c r="F736" i="16"/>
  <c r="F737" i="16" l="1"/>
  <c r="G737" i="16"/>
  <c r="D737" i="16"/>
  <c r="A738" i="16"/>
  <c r="S738" i="16"/>
  <c r="D738" i="16" l="1"/>
  <c r="G738" i="16"/>
  <c r="F738" i="16"/>
  <c r="S739" i="16"/>
  <c r="A739" i="16"/>
  <c r="F739" i="16" l="1"/>
  <c r="G739" i="16"/>
  <c r="D739" i="16"/>
  <c r="S740" i="16"/>
  <c r="A740" i="16"/>
  <c r="A741" i="16" l="1"/>
  <c r="S741" i="16"/>
  <c r="F740" i="16"/>
  <c r="G740" i="16"/>
  <c r="D740" i="16"/>
  <c r="D741" i="16" l="1"/>
  <c r="G741" i="16"/>
  <c r="F741" i="16"/>
  <c r="A742" i="16"/>
  <c r="S742" i="16"/>
  <c r="S743" i="16" l="1"/>
  <c r="A743" i="16"/>
  <c r="D742" i="16"/>
  <c r="F742" i="16"/>
  <c r="G742" i="16"/>
  <c r="A744" i="16" l="1"/>
  <c r="S744" i="16"/>
  <c r="F743" i="16"/>
  <c r="D743" i="16"/>
  <c r="G743" i="16"/>
  <c r="F744" i="16" l="1"/>
  <c r="G744" i="16"/>
  <c r="D744" i="16"/>
  <c r="A745" i="16"/>
  <c r="S745" i="16"/>
  <c r="G745" i="16" l="1"/>
  <c r="F745" i="16"/>
  <c r="D745" i="16"/>
  <c r="S746" i="16"/>
  <c r="A746" i="16"/>
  <c r="A747" i="16" l="1"/>
  <c r="S747" i="16"/>
  <c r="G746" i="16"/>
  <c r="D746" i="16"/>
  <c r="F746" i="16"/>
  <c r="F747" i="16" l="1"/>
  <c r="D747" i="16"/>
  <c r="G747" i="16"/>
  <c r="S748" i="16"/>
  <c r="A748" i="16"/>
  <c r="G748" i="16" l="1"/>
  <c r="F748" i="16"/>
  <c r="D748" i="16"/>
  <c r="S749" i="16"/>
  <c r="A749" i="16"/>
  <c r="D749" i="16" l="1"/>
  <c r="G749" i="16"/>
  <c r="F749" i="16"/>
  <c r="S750" i="16"/>
  <c r="A750" i="16"/>
  <c r="S751" i="16" l="1"/>
  <c r="A751" i="16"/>
  <c r="G750" i="16"/>
  <c r="F750" i="16"/>
  <c r="D750" i="16"/>
  <c r="D751" i="16" l="1"/>
  <c r="G751" i="16"/>
  <c r="F751" i="16"/>
  <c r="S752" i="16"/>
  <c r="A752" i="16"/>
  <c r="S753" i="16" l="1"/>
  <c r="A753" i="16"/>
  <c r="G752" i="16"/>
  <c r="D752" i="16"/>
  <c r="F752" i="16"/>
  <c r="D753" i="16" l="1"/>
  <c r="F753" i="16"/>
  <c r="G753" i="16"/>
  <c r="A754" i="16"/>
  <c r="S754" i="16"/>
  <c r="G754" i="16" l="1"/>
  <c r="D754" i="16"/>
  <c r="F754" i="16"/>
  <c r="S755" i="16"/>
  <c r="A755" i="16"/>
  <c r="S756" i="16" l="1"/>
  <c r="A756" i="16"/>
  <c r="F755" i="16"/>
  <c r="D755" i="16"/>
  <c r="G755" i="16"/>
  <c r="G756" i="16" l="1"/>
  <c r="D756" i="16"/>
  <c r="F756" i="16"/>
  <c r="S757" i="16"/>
  <c r="A757" i="16"/>
  <c r="S758" i="16" l="1"/>
  <c r="A758" i="16"/>
  <c r="G757" i="16"/>
  <c r="D757" i="16"/>
  <c r="F757" i="16"/>
  <c r="F758" i="16" l="1"/>
  <c r="D758" i="16"/>
  <c r="G758" i="16"/>
  <c r="A759" i="16"/>
  <c r="S759" i="16"/>
  <c r="S760" i="16" l="1"/>
  <c r="A760" i="16"/>
  <c r="D759" i="16"/>
  <c r="G759" i="16"/>
  <c r="F759" i="16"/>
  <c r="F760" i="16" l="1"/>
  <c r="D760" i="16"/>
  <c r="G760" i="16"/>
  <c r="A761" i="16"/>
  <c r="S761" i="16"/>
  <c r="A762" i="16" l="1"/>
  <c r="S762" i="16"/>
  <c r="F761" i="16"/>
  <c r="G761" i="16"/>
  <c r="D761" i="16"/>
  <c r="G762" i="16" l="1"/>
  <c r="D762" i="16"/>
  <c r="F762" i="16"/>
  <c r="S763" i="16"/>
  <c r="A763" i="16"/>
  <c r="S764" i="16" l="1"/>
  <c r="A764" i="16"/>
  <c r="F763" i="16"/>
  <c r="G763" i="16"/>
  <c r="D763" i="16"/>
  <c r="F764" i="16" l="1"/>
  <c r="D764" i="16"/>
  <c r="G764" i="16"/>
  <c r="S765" i="16"/>
  <c r="A765" i="16"/>
  <c r="S766" i="16" l="1"/>
  <c r="A766" i="16"/>
  <c r="G765" i="16"/>
  <c r="F765" i="16"/>
  <c r="D765" i="16"/>
  <c r="F766" i="16" l="1"/>
  <c r="G766" i="16"/>
  <c r="D766" i="16"/>
  <c r="A767" i="16"/>
  <c r="S767" i="16"/>
  <c r="G767" i="16" l="1"/>
  <c r="F767" i="16"/>
  <c r="D767" i="16"/>
  <c r="S768" i="16"/>
  <c r="A768" i="16"/>
  <c r="S769" i="16" l="1"/>
  <c r="A769" i="16"/>
  <c r="F768" i="16"/>
  <c r="G768" i="16"/>
  <c r="D768" i="16"/>
  <c r="F769" i="16" l="1"/>
  <c r="G769" i="16"/>
  <c r="D769" i="16"/>
  <c r="S770" i="16"/>
  <c r="A770" i="16"/>
  <c r="D770" i="16" l="1"/>
  <c r="F770" i="16"/>
  <c r="G770" i="16"/>
  <c r="S771" i="16"/>
  <c r="A771" i="16"/>
  <c r="A772" i="16" l="1"/>
  <c r="S772" i="16"/>
  <c r="G771" i="16"/>
  <c r="D771" i="16"/>
  <c r="F771" i="16"/>
  <c r="S773" i="16" l="1"/>
  <c r="A773" i="16"/>
  <c r="G772" i="16"/>
  <c r="F772" i="16"/>
  <c r="D772" i="16"/>
  <c r="D773" i="16" l="1"/>
  <c r="G773" i="16"/>
  <c r="F773" i="16"/>
  <c r="S774" i="16"/>
  <c r="A774" i="16"/>
  <c r="S775" i="16" l="1"/>
  <c r="A775" i="16"/>
  <c r="G774" i="16"/>
  <c r="F774" i="16"/>
  <c r="D774" i="16"/>
  <c r="G775" i="16" l="1"/>
  <c r="D775" i="16"/>
  <c r="F775" i="16"/>
  <c r="A776" i="16"/>
  <c r="S776" i="16"/>
  <c r="G776" i="16" l="1"/>
  <c r="F776" i="16"/>
  <c r="D776" i="16"/>
  <c r="S777" i="16"/>
  <c r="A777" i="16"/>
  <c r="D777" i="16" l="1"/>
  <c r="G777" i="16"/>
  <c r="F777" i="16"/>
  <c r="S778" i="16"/>
  <c r="A778" i="16"/>
  <c r="G778" i="16" l="1"/>
  <c r="F778" i="16"/>
  <c r="D778" i="16"/>
  <c r="A779" i="16"/>
  <c r="S779" i="16"/>
  <c r="S780" i="16" l="1"/>
  <c r="A780" i="16"/>
  <c r="F779" i="16"/>
  <c r="D779" i="16"/>
  <c r="G779" i="16"/>
  <c r="F780" i="16" l="1"/>
  <c r="D780" i="16"/>
  <c r="G780" i="16"/>
  <c r="A781" i="16"/>
  <c r="S781" i="16"/>
  <c r="F781" i="16" l="1"/>
  <c r="G781" i="16"/>
  <c r="D781" i="16"/>
  <c r="S782" i="16"/>
  <c r="A782" i="16"/>
  <c r="S783" i="16" l="1"/>
  <c r="A783" i="16"/>
  <c r="G782" i="16"/>
  <c r="F782" i="16"/>
  <c r="D782" i="16"/>
  <c r="F783" i="16" l="1"/>
  <c r="D783" i="16"/>
  <c r="G783" i="16"/>
  <c r="S784" i="16"/>
  <c r="A784" i="16"/>
  <c r="S785" i="16" l="1"/>
  <c r="A785" i="16"/>
  <c r="F784" i="16"/>
  <c r="G784" i="16"/>
  <c r="D784" i="16"/>
  <c r="D785" i="16" l="1"/>
  <c r="G785" i="16"/>
  <c r="F785" i="16"/>
  <c r="S786" i="16"/>
  <c r="A786" i="16"/>
  <c r="S787" i="16" l="1"/>
  <c r="A787" i="16"/>
  <c r="F786" i="16"/>
  <c r="D786" i="16"/>
  <c r="G786" i="16"/>
  <c r="D787" i="16" l="1"/>
  <c r="G787" i="16"/>
  <c r="F787" i="16"/>
  <c r="A788" i="16"/>
  <c r="S788" i="16"/>
  <c r="F788" i="16" l="1"/>
  <c r="G788" i="16"/>
  <c r="D788" i="16"/>
  <c r="S789" i="16"/>
  <c r="A789" i="16"/>
  <c r="D789" i="16" l="1"/>
  <c r="G789" i="16"/>
  <c r="F789" i="16"/>
  <c r="S790" i="16"/>
  <c r="A790" i="16"/>
  <c r="A791" i="16" l="1"/>
  <c r="S791" i="16"/>
  <c r="D790" i="16"/>
  <c r="F790" i="16"/>
  <c r="G790" i="16"/>
  <c r="S792" i="16" l="1"/>
  <c r="A792" i="16"/>
  <c r="F791" i="16"/>
  <c r="G791" i="16"/>
  <c r="D791" i="16"/>
  <c r="D792" i="16" l="1"/>
  <c r="F792" i="16"/>
  <c r="G792" i="16"/>
  <c r="A793" i="16"/>
  <c r="S793" i="16"/>
  <c r="D793" i="16" l="1"/>
  <c r="G793" i="16"/>
  <c r="F793" i="16"/>
  <c r="S794" i="16"/>
  <c r="A794" i="16"/>
  <c r="A795" i="16" l="1"/>
  <c r="S795" i="16"/>
  <c r="F794" i="16"/>
  <c r="D794" i="16"/>
  <c r="G794" i="16"/>
  <c r="S796" i="16" l="1"/>
  <c r="A796" i="16"/>
  <c r="D795" i="16"/>
  <c r="F795" i="16"/>
  <c r="G795" i="16"/>
  <c r="D796" i="16" l="1"/>
  <c r="G796" i="16"/>
  <c r="F796" i="16"/>
  <c r="A797" i="16"/>
  <c r="S797" i="16"/>
  <c r="A798" i="16" l="1"/>
  <c r="S798" i="16"/>
  <c r="D797" i="16"/>
  <c r="G797" i="16"/>
  <c r="F797" i="16"/>
  <c r="A799" i="16" l="1"/>
  <c r="S799" i="16"/>
  <c r="D798" i="16"/>
  <c r="G798" i="16"/>
  <c r="F798" i="16"/>
  <c r="S800" i="16" l="1"/>
  <c r="A800" i="16"/>
  <c r="F799" i="16"/>
  <c r="D799" i="16"/>
  <c r="G799" i="16"/>
  <c r="F800" i="16" l="1"/>
  <c r="G800" i="16"/>
  <c r="D800" i="16"/>
  <c r="S801" i="16"/>
  <c r="A801" i="16"/>
  <c r="S802" i="16" l="1"/>
  <c r="A802" i="16"/>
  <c r="D801" i="16"/>
  <c r="G801" i="16"/>
  <c r="F801" i="16"/>
  <c r="D802" i="16" l="1"/>
  <c r="G802" i="16"/>
  <c r="F802" i="16"/>
  <c r="S803" i="16"/>
  <c r="A803" i="16"/>
  <c r="S804" i="16" l="1"/>
  <c r="A804" i="16"/>
  <c r="G803" i="16"/>
  <c r="F803" i="16"/>
  <c r="D803" i="16"/>
  <c r="F804" i="16" l="1"/>
  <c r="D804" i="16"/>
  <c r="G804" i="16"/>
  <c r="S805" i="16"/>
  <c r="A805" i="16"/>
  <c r="G805" i="16" l="1"/>
  <c r="F805" i="16"/>
  <c r="D805" i="16"/>
  <c r="S806" i="16"/>
  <c r="A806" i="16"/>
  <c r="S807" i="16" l="1"/>
  <c r="A807" i="16"/>
  <c r="G806" i="16"/>
  <c r="F806" i="16"/>
  <c r="D806" i="16"/>
  <c r="G807" i="16" l="1"/>
  <c r="F807" i="16"/>
  <c r="D807" i="16"/>
  <c r="A808" i="16"/>
  <c r="S808" i="16"/>
  <c r="G808" i="16" l="1"/>
  <c r="F808" i="16"/>
  <c r="D808" i="16"/>
  <c r="S809" i="16"/>
  <c r="A809" i="16"/>
  <c r="A810" i="16" l="1"/>
  <c r="S810" i="16"/>
  <c r="D809" i="16"/>
  <c r="G809" i="16"/>
  <c r="F809" i="16"/>
  <c r="D810" i="16" l="1"/>
  <c r="G810" i="16"/>
  <c r="F810" i="16"/>
  <c r="A811" i="16"/>
  <c r="S811" i="16"/>
  <c r="G811" i="16" l="1"/>
  <c r="F811" i="16"/>
  <c r="D811" i="16"/>
  <c r="S812" i="16"/>
  <c r="A812" i="16"/>
  <c r="S813" i="16" l="1"/>
  <c r="A813" i="16"/>
  <c r="F812" i="16"/>
  <c r="D812" i="16"/>
  <c r="G812" i="16"/>
  <c r="G813" i="16" l="1"/>
  <c r="D813" i="16"/>
  <c r="F813" i="16"/>
  <c r="S814" i="16"/>
  <c r="A814" i="16"/>
  <c r="S815" i="16" l="1"/>
  <c r="A815" i="16"/>
  <c r="G814" i="16"/>
  <c r="F814" i="16"/>
  <c r="D814" i="16"/>
  <c r="D815" i="16" l="1"/>
  <c r="G815" i="16"/>
  <c r="F815" i="16"/>
  <c r="S816" i="16"/>
  <c r="A816" i="16"/>
  <c r="A817" i="16" l="1"/>
  <c r="S817" i="16"/>
  <c r="D816" i="16"/>
  <c r="G816" i="16"/>
  <c r="F816" i="16"/>
  <c r="G817" i="16" l="1"/>
  <c r="D817" i="16"/>
  <c r="F817" i="16"/>
  <c r="S818" i="16"/>
  <c r="A818" i="16"/>
  <c r="S819" i="16" l="1"/>
  <c r="A819" i="16"/>
  <c r="D818" i="16"/>
  <c r="G818" i="16"/>
  <c r="F818" i="16"/>
  <c r="D819" i="16" l="1"/>
  <c r="G819" i="16"/>
  <c r="F819" i="16"/>
  <c r="S820" i="16"/>
  <c r="A820" i="16"/>
  <c r="G820" i="16" l="1"/>
  <c r="D820" i="16"/>
  <c r="F820" i="16"/>
  <c r="S821" i="16"/>
  <c r="A821" i="16"/>
  <c r="F821" i="16" l="1"/>
  <c r="D821" i="16"/>
  <c r="G821" i="16"/>
  <c r="S822" i="16"/>
  <c r="A822" i="16"/>
  <c r="A823" i="16" l="1"/>
  <c r="S823" i="16"/>
  <c r="D822" i="16"/>
  <c r="G822" i="16"/>
  <c r="F822" i="16"/>
  <c r="S824" i="16" l="1"/>
  <c r="A824" i="16"/>
  <c r="F823" i="16"/>
  <c r="G823" i="16"/>
  <c r="D823" i="16"/>
  <c r="G824" i="16" l="1"/>
  <c r="D824" i="16"/>
  <c r="F824" i="16"/>
  <c r="S825" i="16"/>
  <c r="A825" i="16"/>
  <c r="G825" i="16" l="1"/>
  <c r="F825" i="16"/>
  <c r="D825" i="16"/>
  <c r="A826" i="16"/>
  <c r="S826" i="16"/>
  <c r="S827" i="16" l="1"/>
  <c r="A827" i="16"/>
  <c r="D826" i="16"/>
  <c r="G826" i="16"/>
  <c r="F826" i="16"/>
  <c r="G827" i="16" l="1"/>
  <c r="D827" i="16"/>
  <c r="F827" i="16"/>
  <c r="S828" i="16"/>
  <c r="A828" i="16"/>
  <c r="S829" i="16" l="1"/>
  <c r="A829" i="16"/>
  <c r="G828" i="16"/>
  <c r="F828" i="16"/>
  <c r="D828" i="16"/>
  <c r="G829" i="16" l="1"/>
  <c r="F829" i="16"/>
  <c r="D829" i="16"/>
  <c r="S830" i="16"/>
  <c r="A830" i="16"/>
  <c r="D830" i="16" l="1"/>
  <c r="F830" i="16"/>
  <c r="G830" i="16"/>
  <c r="S831" i="16"/>
  <c r="A831" i="16"/>
  <c r="F831" i="16" l="1"/>
  <c r="D831" i="16"/>
  <c r="G831" i="16"/>
  <c r="S832" i="16"/>
  <c r="A832" i="16"/>
  <c r="S833" i="16" l="1"/>
  <c r="A833" i="16"/>
  <c r="G832" i="16"/>
  <c r="F832" i="16"/>
  <c r="D832" i="16"/>
  <c r="D833" i="16" l="1"/>
  <c r="F833" i="16"/>
  <c r="G833" i="16"/>
  <c r="S834" i="16"/>
  <c r="A834" i="16"/>
  <c r="D834" i="16" l="1"/>
  <c r="G834" i="16"/>
  <c r="F834" i="16"/>
  <c r="S835" i="16"/>
  <c r="A835" i="16"/>
  <c r="A836" i="16" l="1"/>
  <c r="S836" i="16"/>
  <c r="D835" i="16"/>
  <c r="G835" i="16"/>
  <c r="F835" i="16"/>
  <c r="G836" i="16" l="1"/>
  <c r="F836" i="16"/>
  <c r="D836" i="16"/>
  <c r="S837" i="16"/>
  <c r="A837" i="16"/>
  <c r="S838" i="16" l="1"/>
  <c r="A838" i="16"/>
  <c r="G837" i="16"/>
  <c r="F837" i="16"/>
  <c r="D837" i="16"/>
  <c r="F838" i="16" l="1"/>
  <c r="G838" i="16"/>
  <c r="D838" i="16"/>
  <c r="S839" i="16"/>
  <c r="A839" i="16"/>
  <c r="A840" i="16" l="1"/>
  <c r="S840" i="16"/>
  <c r="F839" i="16"/>
  <c r="D839" i="16"/>
  <c r="G839" i="16"/>
  <c r="D840" i="16" l="1"/>
  <c r="F840" i="16"/>
  <c r="G840" i="16"/>
  <c r="S841" i="16"/>
  <c r="A841" i="16"/>
  <c r="G841" i="16" l="1"/>
  <c r="D841" i="16"/>
  <c r="F841" i="16"/>
  <c r="A842" i="16"/>
  <c r="S842" i="16"/>
  <c r="D842" i="16" l="1"/>
  <c r="G842" i="16"/>
  <c r="F842" i="16"/>
  <c r="S843" i="16"/>
  <c r="A843" i="16"/>
  <c r="F843" i="16" l="1"/>
  <c r="G843" i="16"/>
  <c r="D843" i="16"/>
  <c r="S844" i="16"/>
  <c r="A844" i="16"/>
  <c r="S845" i="16" l="1"/>
  <c r="A845" i="16"/>
  <c r="F844" i="16"/>
  <c r="D844" i="16"/>
  <c r="G844" i="16"/>
  <c r="D845" i="16" l="1"/>
  <c r="G845" i="16"/>
  <c r="F845" i="16"/>
  <c r="S846" i="16"/>
  <c r="A846" i="16"/>
  <c r="D846" i="16" l="1"/>
  <c r="G846" i="16"/>
  <c r="F846" i="16"/>
  <c r="A847" i="16"/>
  <c r="S847" i="16"/>
  <c r="D847" i="16" l="1"/>
  <c r="F847" i="16"/>
  <c r="G847" i="16"/>
  <c r="S848" i="16"/>
  <c r="A848" i="16"/>
  <c r="F848" i="16" l="1"/>
  <c r="G848" i="16"/>
  <c r="D848" i="16"/>
  <c r="S849" i="16"/>
  <c r="A849" i="16"/>
  <c r="S850" i="16" l="1"/>
  <c r="A850" i="16"/>
  <c r="G849" i="16"/>
  <c r="F849" i="16"/>
  <c r="D849" i="16"/>
  <c r="D850" i="16" l="1"/>
  <c r="F850" i="16"/>
  <c r="G850" i="16"/>
  <c r="S851" i="16"/>
  <c r="A851" i="16"/>
  <c r="G851" i="16" l="1"/>
  <c r="F851" i="16"/>
  <c r="D851" i="16"/>
  <c r="A852" i="16"/>
  <c r="S852" i="16"/>
  <c r="G852" i="16" l="1"/>
  <c r="D852" i="16"/>
  <c r="F852" i="16"/>
  <c r="S853" i="16"/>
  <c r="A853" i="16"/>
  <c r="D853" i="16" l="1"/>
  <c r="F853" i="16"/>
  <c r="G853" i="16"/>
  <c r="S854" i="16"/>
  <c r="A854" i="16"/>
  <c r="D854" i="16" l="1"/>
  <c r="F854" i="16"/>
  <c r="G854" i="16"/>
  <c r="S855" i="16"/>
  <c r="A855" i="16"/>
  <c r="G855" i="16" l="1"/>
  <c r="D855" i="16"/>
  <c r="F855" i="16"/>
  <c r="S856" i="16"/>
  <c r="A856" i="16"/>
  <c r="F856" i="16" l="1"/>
  <c r="G856" i="16"/>
  <c r="D856" i="16"/>
  <c r="S857" i="16"/>
  <c r="A857" i="16"/>
  <c r="D857" i="16" l="1"/>
  <c r="G857" i="16"/>
  <c r="F857" i="16"/>
  <c r="A858" i="16"/>
  <c r="S858" i="16"/>
  <c r="S859" i="16" l="1"/>
  <c r="A859" i="16"/>
  <c r="D858" i="16"/>
  <c r="G858" i="16"/>
  <c r="F858" i="16"/>
  <c r="G859" i="16" l="1"/>
  <c r="D859" i="16"/>
  <c r="F859" i="16"/>
  <c r="S860" i="16"/>
  <c r="A860" i="16"/>
  <c r="A861" i="16" l="1"/>
  <c r="S861" i="16"/>
  <c r="F860" i="16"/>
  <c r="D860" i="16"/>
  <c r="G860" i="16"/>
  <c r="F861" i="16" l="1"/>
  <c r="D861" i="16"/>
  <c r="G861" i="16"/>
  <c r="A862" i="16"/>
  <c r="S862" i="16"/>
  <c r="S863" i="16" l="1"/>
  <c r="A863" i="16"/>
  <c r="G862" i="16"/>
  <c r="D862" i="16"/>
  <c r="F862" i="16"/>
  <c r="D863" i="16" l="1"/>
  <c r="G863" i="16"/>
  <c r="F863" i="16"/>
  <c r="S864" i="16"/>
  <c r="A864" i="16"/>
  <c r="G864" i="16" l="1"/>
  <c r="D864" i="16"/>
  <c r="F864" i="16"/>
  <c r="A865" i="16"/>
  <c r="S865" i="16"/>
  <c r="G865" i="16" l="1"/>
  <c r="F865" i="16"/>
  <c r="D865" i="16"/>
  <c r="S866" i="16"/>
  <c r="A866" i="16"/>
  <c r="G866" i="16" l="1"/>
  <c r="F866" i="16"/>
  <c r="D866" i="16"/>
  <c r="A867" i="16"/>
  <c r="S867" i="16"/>
  <c r="F867" i="16" l="1"/>
  <c r="D867" i="16"/>
  <c r="G867" i="16"/>
  <c r="A868" i="16"/>
  <c r="S868" i="16"/>
  <c r="S869" i="16" l="1"/>
  <c r="A869" i="16"/>
  <c r="G868" i="16"/>
  <c r="D868" i="16"/>
  <c r="F868" i="16"/>
  <c r="D869" i="16" l="1"/>
  <c r="G869" i="16"/>
  <c r="F869" i="16"/>
  <c r="A870" i="16"/>
  <c r="S870" i="16"/>
  <c r="F870" i="16" l="1"/>
  <c r="D870" i="16"/>
  <c r="G870" i="16"/>
  <c r="A871" i="16"/>
  <c r="S871" i="16"/>
  <c r="S872" i="16" l="1"/>
  <c r="A872" i="16"/>
  <c r="F871" i="16"/>
  <c r="D871" i="16"/>
  <c r="G871" i="16"/>
  <c r="D872" i="16" l="1"/>
  <c r="F872" i="16"/>
  <c r="G872" i="16"/>
  <c r="S873" i="16"/>
  <c r="A873" i="16"/>
  <c r="S874" i="16" l="1"/>
  <c r="A874" i="16"/>
  <c r="D873" i="16"/>
  <c r="G873" i="16"/>
  <c r="F873" i="16"/>
  <c r="D874" i="16" l="1"/>
  <c r="G874" i="16"/>
  <c r="F874" i="16"/>
  <c r="S875" i="16"/>
  <c r="A875" i="16"/>
  <c r="G875" i="16" l="1"/>
  <c r="F875" i="16"/>
  <c r="D875" i="16"/>
  <c r="A876" i="16"/>
  <c r="S876" i="16"/>
  <c r="F876" i="16" l="1"/>
  <c r="D876" i="16"/>
  <c r="G876" i="16"/>
  <c r="S877" i="16"/>
  <c r="A877" i="16"/>
  <c r="D877" i="16" l="1"/>
  <c r="G877" i="16"/>
  <c r="F877" i="16"/>
  <c r="S878" i="16"/>
  <c r="A878" i="16"/>
  <c r="D878" i="16" l="1"/>
  <c r="G878" i="16"/>
  <c r="F878" i="16"/>
  <c r="S879" i="16"/>
  <c r="A879" i="16"/>
  <c r="S880" i="16" l="1"/>
  <c r="A880" i="16"/>
  <c r="F879" i="16"/>
  <c r="D879" i="16"/>
  <c r="G879" i="16"/>
  <c r="G880" i="16" l="1"/>
  <c r="F880" i="16"/>
  <c r="D880" i="16"/>
  <c r="A881" i="16"/>
  <c r="S881" i="16"/>
  <c r="D881" i="16" l="1"/>
  <c r="G881" i="16"/>
  <c r="F881" i="16"/>
  <c r="S882" i="16"/>
  <c r="A882" i="16"/>
  <c r="G882" i="16" l="1"/>
  <c r="F882" i="16"/>
  <c r="D882" i="16"/>
  <c r="A883" i="16"/>
  <c r="S883" i="16"/>
  <c r="S884" i="16" l="1"/>
  <c r="A884" i="16"/>
  <c r="D883" i="16"/>
  <c r="G883" i="16"/>
  <c r="F883" i="16"/>
  <c r="D884" i="16" l="1"/>
  <c r="F884" i="16"/>
  <c r="G884" i="16"/>
  <c r="S885" i="16"/>
  <c r="A885" i="16"/>
  <c r="A886" i="16" l="1"/>
  <c r="S886" i="16"/>
  <c r="D885" i="16"/>
  <c r="F885" i="16"/>
  <c r="G885" i="16"/>
  <c r="S887" i="16" l="1"/>
  <c r="A887" i="16"/>
  <c r="G886" i="16"/>
  <c r="F886" i="16"/>
  <c r="D886" i="16"/>
  <c r="G887" i="16" l="1"/>
  <c r="F887" i="16"/>
  <c r="D887" i="16"/>
  <c r="S888" i="16"/>
  <c r="A888" i="16"/>
  <c r="S889" i="16" l="1"/>
  <c r="A889" i="16"/>
  <c r="G888" i="16"/>
  <c r="D888" i="16"/>
  <c r="F888" i="16"/>
  <c r="D889" i="16" l="1"/>
  <c r="G889" i="16"/>
  <c r="F889" i="16"/>
  <c r="A890" i="16"/>
  <c r="S890" i="16"/>
  <c r="A891" i="16" l="1"/>
  <c r="S891" i="16"/>
  <c r="D890" i="16"/>
  <c r="G890" i="16"/>
  <c r="F890" i="16"/>
  <c r="A892" i="16" l="1"/>
  <c r="S892" i="16"/>
  <c r="G891" i="16"/>
  <c r="F891" i="16"/>
  <c r="D891" i="16"/>
  <c r="F892" i="16" l="1"/>
  <c r="G892" i="16"/>
  <c r="D892" i="16"/>
  <c r="S893" i="16"/>
  <c r="A893" i="16"/>
  <c r="D893" i="16" l="1"/>
  <c r="F893" i="16"/>
  <c r="G893" i="16"/>
  <c r="S894" i="16"/>
  <c r="A894" i="16"/>
  <c r="G894" i="16" l="1"/>
  <c r="D894" i="16"/>
  <c r="F894" i="16"/>
  <c r="A895" i="16"/>
  <c r="S895" i="16"/>
  <c r="F895" i="16" l="1"/>
  <c r="D895" i="16"/>
  <c r="G895" i="16"/>
  <c r="S896" i="16"/>
  <c r="A896" i="16"/>
  <c r="S897" i="16" l="1"/>
  <c r="A897" i="16"/>
  <c r="G896" i="16"/>
  <c r="F896" i="16"/>
  <c r="D896" i="16"/>
  <c r="G897" i="16" l="1"/>
  <c r="D897" i="16"/>
  <c r="F897" i="16"/>
  <c r="S898" i="16"/>
  <c r="A898" i="16"/>
  <c r="G898" i="16" l="1"/>
  <c r="F898" i="16"/>
  <c r="D898" i="16"/>
  <c r="S899" i="16"/>
  <c r="A899" i="16"/>
  <c r="G899" i="16" l="1"/>
  <c r="F899" i="16"/>
  <c r="D899" i="16"/>
  <c r="A900" i="16"/>
  <c r="S900" i="16"/>
  <c r="G900" i="16" l="1"/>
  <c r="F900" i="16"/>
  <c r="D900" i="16"/>
  <c r="S901" i="16"/>
  <c r="A901" i="16"/>
  <c r="G901" i="16" l="1"/>
  <c r="F901" i="16"/>
  <c r="D901" i="16"/>
  <c r="A902" i="16"/>
  <c r="S902" i="16"/>
  <c r="D902" i="16" l="1"/>
  <c r="G902" i="16"/>
  <c r="F902" i="16"/>
  <c r="S903" i="16"/>
  <c r="A903" i="16"/>
  <c r="S904" i="16" l="1"/>
  <c r="A904" i="16"/>
  <c r="F903" i="16"/>
  <c r="G903" i="16"/>
  <c r="D903" i="16"/>
  <c r="G904" i="16" l="1"/>
  <c r="D904" i="16"/>
  <c r="F904" i="16"/>
  <c r="A905" i="16"/>
  <c r="S905" i="16"/>
  <c r="S906" i="16" l="1"/>
  <c r="A906" i="16"/>
  <c r="D905" i="16"/>
  <c r="G905" i="16"/>
  <c r="F905" i="16"/>
  <c r="G906" i="16" l="1"/>
  <c r="F906" i="16"/>
  <c r="D906" i="16"/>
  <c r="S907" i="16"/>
  <c r="A907" i="16"/>
  <c r="D907" i="16" l="1"/>
  <c r="G907" i="16"/>
  <c r="F907" i="16"/>
  <c r="S908" i="16"/>
  <c r="A908" i="16"/>
  <c r="G908" i="16" l="1"/>
  <c r="D908" i="16"/>
  <c r="F908" i="16"/>
  <c r="S909" i="16"/>
  <c r="A909" i="16"/>
  <c r="D909" i="16" l="1"/>
  <c r="G909" i="16"/>
  <c r="F909" i="16"/>
  <c r="A910" i="16"/>
  <c r="S910" i="16"/>
  <c r="S911" i="16" l="1"/>
  <c r="A911" i="16"/>
  <c r="D910" i="16"/>
  <c r="F910" i="16"/>
  <c r="G910" i="16"/>
  <c r="A912" i="16" l="1"/>
  <c r="S912" i="16"/>
  <c r="F911" i="16"/>
  <c r="D911" i="16"/>
  <c r="G911" i="16"/>
  <c r="G912" i="16" l="1"/>
  <c r="F912" i="16"/>
  <c r="D912" i="16"/>
  <c r="S913" i="16"/>
  <c r="A913" i="16"/>
  <c r="S914" i="16" l="1"/>
  <c r="A914" i="16"/>
  <c r="F913" i="16"/>
  <c r="G913" i="16"/>
  <c r="D913" i="16"/>
  <c r="D914" i="16" l="1"/>
  <c r="F914" i="16"/>
  <c r="G914" i="16"/>
  <c r="A915" i="16"/>
  <c r="S915" i="16"/>
  <c r="D915" i="16" l="1"/>
  <c r="G915" i="16"/>
  <c r="F915" i="16"/>
  <c r="S916" i="16"/>
  <c r="A916" i="16"/>
  <c r="S917" i="16" l="1"/>
  <c r="A917" i="16"/>
  <c r="F916" i="16"/>
  <c r="G916" i="16"/>
  <c r="D916" i="16"/>
  <c r="G917" i="16" l="1"/>
  <c r="D917" i="16"/>
  <c r="F917" i="16"/>
  <c r="S918" i="16"/>
  <c r="A918" i="16"/>
  <c r="S919" i="16" l="1"/>
  <c r="A919" i="16"/>
  <c r="G918" i="16"/>
  <c r="F918" i="16"/>
  <c r="D918" i="16"/>
  <c r="D919" i="16" l="1"/>
  <c r="F919" i="16"/>
  <c r="G919" i="16"/>
  <c r="S920" i="16"/>
  <c r="A920" i="16"/>
  <c r="D920" i="16" l="1"/>
  <c r="G920" i="16"/>
  <c r="F920" i="16"/>
  <c r="A921" i="16"/>
  <c r="S921" i="16"/>
  <c r="D921" i="16" l="1"/>
  <c r="G921" i="16"/>
  <c r="F921" i="16"/>
  <c r="S922" i="16"/>
  <c r="A922" i="16"/>
  <c r="A923" i="16" l="1"/>
  <c r="S923" i="16"/>
  <c r="G922" i="16"/>
  <c r="D922" i="16"/>
  <c r="F922" i="16"/>
  <c r="D923" i="16" l="1"/>
  <c r="G923" i="16"/>
  <c r="F923" i="16"/>
  <c r="S924" i="16"/>
  <c r="A924" i="16"/>
  <c r="S925" i="16" l="1"/>
  <c r="A925" i="16"/>
  <c r="G924" i="16"/>
  <c r="F924" i="16"/>
  <c r="D924" i="16"/>
  <c r="D925" i="16" l="1"/>
  <c r="G925" i="16"/>
  <c r="F925" i="16"/>
  <c r="S926" i="16"/>
  <c r="A926" i="16"/>
  <c r="S927" i="16" l="1"/>
  <c r="A927" i="16"/>
  <c r="G926" i="16"/>
  <c r="D926" i="16"/>
  <c r="F926" i="16"/>
  <c r="F927" i="16" l="1"/>
  <c r="G927" i="16"/>
  <c r="D927" i="16"/>
  <c r="S928" i="16"/>
  <c r="A928" i="16"/>
  <c r="A929" i="16" l="1"/>
  <c r="S929" i="16"/>
  <c r="G928" i="16"/>
  <c r="D928" i="16"/>
  <c r="F928" i="16"/>
  <c r="A930" i="16" l="1"/>
  <c r="S930" i="16"/>
  <c r="F929" i="16"/>
  <c r="D929" i="16"/>
  <c r="G929" i="16"/>
  <c r="A931" i="16" l="1"/>
  <c r="S931" i="16"/>
  <c r="G930" i="16"/>
  <c r="F930" i="16"/>
  <c r="D930" i="16"/>
  <c r="S932" i="16" l="1"/>
  <c r="A932" i="16"/>
  <c r="G931" i="16"/>
  <c r="F931" i="16"/>
  <c r="D931" i="16"/>
  <c r="G932" i="16" l="1"/>
  <c r="D932" i="16"/>
  <c r="F932" i="16"/>
  <c r="S933" i="16"/>
  <c r="A933" i="16"/>
  <c r="A934" i="16" l="1"/>
  <c r="S934" i="16"/>
  <c r="G933" i="16"/>
  <c r="F933" i="16"/>
  <c r="D933" i="16"/>
  <c r="S935" i="16" l="1"/>
  <c r="A935" i="16"/>
  <c r="D934" i="16"/>
  <c r="G934" i="16"/>
  <c r="F934" i="16"/>
  <c r="F935" i="16" l="1"/>
  <c r="D935" i="16"/>
  <c r="G935" i="16"/>
  <c r="S936" i="16"/>
  <c r="A936" i="16"/>
  <c r="S937" i="16" l="1"/>
  <c r="A937" i="16"/>
  <c r="G936" i="16"/>
  <c r="F936" i="16"/>
  <c r="D936" i="16"/>
  <c r="D937" i="16" l="1"/>
  <c r="G937" i="16"/>
  <c r="F937" i="16"/>
  <c r="A938" i="16"/>
  <c r="S938" i="16"/>
  <c r="D938" i="16" l="1"/>
  <c r="G938" i="16"/>
  <c r="F938" i="16"/>
  <c r="S939" i="16"/>
  <c r="A939" i="16"/>
  <c r="F939" i="16" l="1"/>
  <c r="G939" i="16"/>
  <c r="D939" i="16"/>
  <c r="S940" i="16"/>
  <c r="A940" i="16"/>
  <c r="D940" i="16" l="1"/>
  <c r="G940" i="16"/>
  <c r="F940" i="16"/>
  <c r="A941" i="16"/>
  <c r="S941" i="16"/>
  <c r="S942" i="16" l="1"/>
  <c r="A942" i="16"/>
  <c r="G941" i="16"/>
  <c r="D941" i="16"/>
  <c r="F941" i="16"/>
  <c r="G942" i="16" l="1"/>
  <c r="F942" i="16"/>
  <c r="D942" i="16"/>
  <c r="A943" i="16"/>
  <c r="S943" i="16"/>
  <c r="S944" i="16" l="1"/>
  <c r="A944" i="16"/>
  <c r="F943" i="16"/>
  <c r="G943" i="16"/>
  <c r="D943" i="16"/>
  <c r="F944" i="16" l="1"/>
  <c r="D944" i="16"/>
  <c r="G944" i="16"/>
  <c r="S945" i="16"/>
  <c r="A945" i="16"/>
  <c r="F945" i="16" l="1"/>
  <c r="G945" i="16"/>
  <c r="D945" i="16"/>
  <c r="S946" i="16"/>
  <c r="A946" i="16"/>
  <c r="D946" i="16" l="1"/>
  <c r="G946" i="16"/>
  <c r="F946" i="16"/>
  <c r="A947" i="16"/>
  <c r="S947" i="16"/>
  <c r="F947" i="16" l="1"/>
  <c r="D947" i="16"/>
  <c r="G947" i="16"/>
  <c r="S948" i="16"/>
  <c r="A948" i="16"/>
  <c r="G948" i="16" l="1"/>
  <c r="F948" i="16"/>
  <c r="D948" i="16"/>
  <c r="S949" i="16"/>
  <c r="A949" i="16"/>
  <c r="D949" i="16" l="1"/>
  <c r="G949" i="16"/>
  <c r="F949" i="16"/>
  <c r="S950" i="16"/>
  <c r="A950" i="16"/>
  <c r="S951" i="16" l="1"/>
  <c r="A951" i="16"/>
  <c r="D950" i="16"/>
  <c r="F950" i="16"/>
  <c r="G950" i="16"/>
  <c r="F951" i="16" l="1"/>
  <c r="G951" i="16"/>
  <c r="D951" i="16"/>
  <c r="A952" i="16"/>
  <c r="S952" i="16"/>
  <c r="S953" i="16" l="1"/>
  <c r="A953" i="16"/>
  <c r="F952" i="16"/>
  <c r="G952" i="16"/>
  <c r="D952" i="16"/>
  <c r="D953" i="16" l="1"/>
  <c r="G953" i="16"/>
  <c r="F953" i="16"/>
  <c r="S954" i="16"/>
  <c r="A954" i="16"/>
  <c r="F954" i="16" l="1"/>
  <c r="D954" i="16"/>
  <c r="G954" i="16"/>
  <c r="S955" i="16"/>
  <c r="A955" i="16"/>
  <c r="F955" i="16" l="1"/>
  <c r="G955" i="16"/>
  <c r="D955" i="16"/>
  <c r="S956" i="16"/>
  <c r="A956" i="16"/>
  <c r="F956" i="16" l="1"/>
  <c r="D956" i="16"/>
  <c r="G956" i="16"/>
  <c r="A957" i="16"/>
  <c r="S957" i="16"/>
  <c r="G957" i="16" l="1"/>
  <c r="D957" i="16"/>
  <c r="F957" i="16"/>
  <c r="S958" i="16"/>
  <c r="A958" i="16"/>
  <c r="S959" i="16" l="1"/>
  <c r="A959" i="16"/>
  <c r="D958" i="16"/>
  <c r="F958" i="16"/>
  <c r="G958" i="16"/>
  <c r="G959" i="16" l="1"/>
  <c r="D959" i="16"/>
  <c r="F959" i="16"/>
  <c r="S960" i="16"/>
  <c r="A960" i="16"/>
  <c r="F960" i="16" l="1"/>
  <c r="G960" i="16"/>
  <c r="D960" i="16"/>
  <c r="A961" i="16"/>
  <c r="S961" i="16"/>
  <c r="G961" i="16" l="1"/>
  <c r="D961" i="16"/>
  <c r="F961" i="16"/>
  <c r="S962" i="16"/>
  <c r="A962" i="16"/>
  <c r="S963" i="16" l="1"/>
  <c r="A963" i="16"/>
  <c r="F962" i="16"/>
  <c r="G962" i="16"/>
  <c r="D962" i="16"/>
  <c r="S964" i="16" l="1"/>
  <c r="A964" i="16"/>
  <c r="D963" i="16"/>
  <c r="G963" i="16"/>
  <c r="F963" i="16"/>
  <c r="S965" i="16" l="1"/>
  <c r="A965" i="16"/>
  <c r="F964" i="16"/>
  <c r="D964" i="16"/>
  <c r="G964" i="16"/>
  <c r="D965" i="16" l="1"/>
  <c r="G965" i="16"/>
  <c r="F965" i="16"/>
  <c r="S966" i="16"/>
  <c r="A966" i="16"/>
  <c r="S967" i="16" l="1"/>
  <c r="A967" i="16"/>
  <c r="F966" i="16"/>
  <c r="D966" i="16"/>
  <c r="G966" i="16"/>
  <c r="F967" i="16" l="1"/>
  <c r="D967" i="16"/>
  <c r="G967" i="16"/>
  <c r="S968" i="16"/>
  <c r="A968" i="16"/>
  <c r="S969" i="16" l="1"/>
  <c r="A969" i="16"/>
  <c r="D968" i="16"/>
  <c r="G968" i="16"/>
  <c r="F968" i="16"/>
  <c r="D969" i="16" l="1"/>
  <c r="G969" i="16"/>
  <c r="F969" i="16"/>
  <c r="A970" i="16"/>
  <c r="S970" i="16"/>
  <c r="S971" i="16" l="1"/>
  <c r="A971" i="16"/>
  <c r="G970" i="16"/>
  <c r="F970" i="16"/>
  <c r="D970" i="16"/>
  <c r="S972" i="16" l="1"/>
  <c r="A972" i="16"/>
  <c r="F971" i="16"/>
  <c r="G971" i="16"/>
  <c r="D971" i="16"/>
  <c r="G972" i="16" l="1"/>
  <c r="D972" i="16"/>
  <c r="F972" i="16"/>
  <c r="S973" i="16"/>
  <c r="A973" i="16"/>
  <c r="D973" i="16" l="1"/>
  <c r="F973" i="16"/>
  <c r="G973" i="16"/>
  <c r="S974" i="16"/>
  <c r="A974" i="16"/>
  <c r="G974" i="16" l="1"/>
  <c r="F974" i="16"/>
  <c r="D974" i="16"/>
  <c r="S975" i="16"/>
  <c r="A975" i="16"/>
  <c r="G975" i="16" l="1"/>
  <c r="F975" i="16"/>
  <c r="D975" i="16"/>
  <c r="S976" i="16"/>
  <c r="A976" i="16"/>
  <c r="G976" i="16" l="1"/>
  <c r="D976" i="16"/>
  <c r="F976" i="16"/>
  <c r="S977" i="16"/>
  <c r="A977" i="16"/>
  <c r="G977" i="16" l="1"/>
  <c r="D977" i="16"/>
  <c r="F977" i="16"/>
  <c r="A978" i="16"/>
  <c r="S978" i="16"/>
  <c r="D978" i="16" l="1"/>
  <c r="G978" i="16"/>
  <c r="F978" i="16"/>
  <c r="S979" i="16"/>
  <c r="A979" i="16"/>
  <c r="F979" i="16" l="1"/>
  <c r="G979" i="16"/>
  <c r="D979" i="16"/>
  <c r="S980" i="16"/>
  <c r="A980" i="16"/>
  <c r="S981" i="16" l="1"/>
  <c r="A981" i="16"/>
  <c r="D980" i="16"/>
  <c r="F980" i="16"/>
  <c r="G980" i="16"/>
  <c r="D981" i="16" l="1"/>
  <c r="F981" i="16"/>
  <c r="G981" i="16"/>
  <c r="S982" i="16"/>
  <c r="A982" i="16"/>
  <c r="A983" i="16" l="1"/>
  <c r="S983" i="16"/>
  <c r="D982" i="16"/>
  <c r="F982" i="16"/>
  <c r="G982" i="16"/>
  <c r="A984" i="16" l="1"/>
  <c r="S984" i="16"/>
  <c r="G983" i="16"/>
  <c r="D983" i="16"/>
  <c r="F983" i="16"/>
  <c r="S985" i="16" l="1"/>
  <c r="A985" i="16"/>
  <c r="F984" i="16"/>
  <c r="G984" i="16"/>
  <c r="D984" i="16"/>
  <c r="G985" i="16" l="1"/>
  <c r="D985" i="16"/>
  <c r="F985" i="16"/>
  <c r="S986" i="16"/>
  <c r="A986" i="16"/>
  <c r="D986" i="16" l="1"/>
  <c r="G986" i="16"/>
  <c r="F986" i="16"/>
  <c r="S987" i="16"/>
  <c r="A987" i="16"/>
  <c r="F987" i="16" l="1"/>
  <c r="D987" i="16"/>
  <c r="G987" i="16"/>
  <c r="S988" i="16"/>
  <c r="A988" i="16"/>
  <c r="G988" i="16" l="1"/>
  <c r="F988" i="16"/>
  <c r="D988" i="16"/>
  <c r="S989" i="16"/>
  <c r="A989" i="16"/>
  <c r="S990" i="16" l="1"/>
  <c r="A990" i="16"/>
  <c r="G989" i="16"/>
  <c r="F989" i="16"/>
  <c r="D989" i="16"/>
  <c r="A991" i="16" l="1"/>
  <c r="S991" i="16"/>
  <c r="F990" i="16"/>
  <c r="G990" i="16"/>
  <c r="D990" i="16"/>
  <c r="D991" i="16" l="1"/>
  <c r="G991" i="16"/>
  <c r="F991" i="16"/>
  <c r="S992" i="16"/>
  <c r="A992" i="16"/>
  <c r="D992" i="16" l="1"/>
  <c r="F992" i="16"/>
  <c r="G992" i="16"/>
  <c r="S993" i="16"/>
  <c r="A993" i="16"/>
  <c r="F993" i="16" l="1"/>
  <c r="D993" i="16"/>
  <c r="G993" i="16"/>
  <c r="S994" i="16"/>
  <c r="A994" i="16"/>
  <c r="S995" i="16" l="1"/>
  <c r="A995" i="16"/>
  <c r="D994" i="16"/>
  <c r="G994" i="16"/>
  <c r="F994" i="16"/>
  <c r="S996" i="16" l="1"/>
  <c r="A996" i="16"/>
  <c r="D995" i="16"/>
  <c r="F995" i="16"/>
  <c r="G995" i="16"/>
  <c r="D996" i="16" l="1"/>
  <c r="G996" i="16"/>
  <c r="F996" i="16"/>
  <c r="S997" i="16"/>
  <c r="A997" i="16"/>
  <c r="D997" i="16" l="1"/>
  <c r="G997" i="16"/>
  <c r="F997" i="16"/>
  <c r="S998" i="16"/>
  <c r="A998" i="16"/>
  <c r="S999" i="16" l="1"/>
  <c r="A999" i="16"/>
  <c r="D998" i="16"/>
  <c r="F998" i="16"/>
  <c r="G998" i="16"/>
  <c r="F999" i="16" l="1"/>
  <c r="G999" i="16"/>
  <c r="D999" i="16"/>
  <c r="A1000" i="16"/>
  <c r="S1000" i="16"/>
  <c r="G1000" i="16" l="1"/>
  <c r="F1000" i="16"/>
  <c r="D1000" i="16"/>
  <c r="S1001" i="16"/>
  <c r="A1001" i="16"/>
  <c r="D1001" i="16" l="1"/>
  <c r="F1001" i="16"/>
  <c r="G1001" i="16"/>
  <c r="S1002" i="16"/>
  <c r="A1002" i="16"/>
  <c r="S1003" i="16" l="1"/>
  <c r="A1003" i="16"/>
  <c r="G1002" i="16"/>
  <c r="D1002" i="16"/>
  <c r="F1002" i="16"/>
  <c r="G1003" i="16" l="1"/>
  <c r="F1003" i="16"/>
  <c r="D1003" i="16"/>
  <c r="A1004" i="16"/>
  <c r="S1004" i="16"/>
  <c r="S1005" i="16" l="1"/>
  <c r="A1005" i="16"/>
  <c r="G1004" i="16"/>
  <c r="F1004" i="16"/>
  <c r="D1004" i="16"/>
  <c r="G1005" i="16" l="1"/>
  <c r="F1005" i="16"/>
  <c r="D1005" i="16"/>
  <c r="A1006" i="16"/>
  <c r="S1006" i="16"/>
  <c r="G1006" i="16" l="1"/>
  <c r="D1006" i="16"/>
  <c r="F1006" i="16"/>
  <c r="S1007" i="16"/>
  <c r="A1007" i="16"/>
  <c r="F1007" i="16" l="1"/>
  <c r="D1007" i="16"/>
  <c r="G1007" i="16"/>
  <c r="S1008" i="16"/>
  <c r="A1008" i="16"/>
  <c r="S1009" i="16" l="1"/>
  <c r="A1009" i="16"/>
  <c r="F1008" i="16"/>
  <c r="G1008" i="16"/>
  <c r="D1008" i="16"/>
  <c r="G1009" i="16" l="1"/>
  <c r="F1009" i="16"/>
  <c r="D1009" i="16"/>
  <c r="S1010" i="16"/>
  <c r="A1010" i="16"/>
  <c r="S1011" i="16" l="1"/>
  <c r="A1011" i="16"/>
  <c r="G1010" i="16"/>
  <c r="D1010" i="16"/>
  <c r="F1010" i="16"/>
  <c r="A1012" i="16" l="1"/>
  <c r="S1012" i="16"/>
  <c r="F1011" i="16"/>
  <c r="G1011" i="16"/>
  <c r="D1011" i="16"/>
  <c r="A1013" i="16" l="1"/>
  <c r="S1013" i="16"/>
  <c r="F1012" i="16"/>
  <c r="D1012" i="16"/>
  <c r="G1012" i="16"/>
  <c r="G1013" i="16" l="1"/>
  <c r="F1013" i="16"/>
  <c r="D1013" i="16"/>
  <c r="S1014" i="16"/>
  <c r="A1014" i="16"/>
  <c r="D1014" i="16" l="1"/>
  <c r="G1014" i="16"/>
  <c r="F1014" i="16"/>
  <c r="S1015" i="16"/>
  <c r="A1015" i="16"/>
  <c r="F1015" i="16" l="1"/>
  <c r="D1015" i="16"/>
  <c r="G1015" i="16"/>
  <c r="A1016" i="16"/>
  <c r="S1016" i="16"/>
  <c r="F1016" i="16" l="1"/>
  <c r="G1016" i="16"/>
  <c r="D1016" i="16"/>
  <c r="S1017" i="16"/>
  <c r="A1017" i="16"/>
  <c r="D1017" i="16" l="1"/>
  <c r="G1017" i="16"/>
  <c r="F1017" i="16"/>
  <c r="A1018" i="16"/>
  <c r="S1018" i="16"/>
  <c r="S1019" i="16" l="1"/>
  <c r="A1019" i="16"/>
  <c r="G1018" i="16"/>
  <c r="F1018" i="16"/>
  <c r="D1018" i="16"/>
  <c r="S1020" i="16" l="1"/>
  <c r="A1020" i="16"/>
  <c r="D1019" i="16"/>
  <c r="G1019" i="16"/>
  <c r="F1019" i="16"/>
  <c r="G1020" i="16" l="1"/>
  <c r="D1020" i="16"/>
  <c r="F1020" i="16"/>
  <c r="S1021" i="16"/>
  <c r="A1021" i="16"/>
  <c r="F1021" i="16" l="1"/>
  <c r="G1021" i="16"/>
  <c r="D1021" i="16"/>
  <c r="S1022" i="16"/>
  <c r="A1022" i="16"/>
  <c r="S1023" i="16" l="1"/>
  <c r="A1023" i="16"/>
  <c r="G1022" i="16"/>
  <c r="D1022" i="16"/>
  <c r="F1022" i="16"/>
  <c r="G1023" i="16" l="1"/>
  <c r="D1023" i="16"/>
  <c r="F1023" i="16"/>
  <c r="S1024" i="16"/>
  <c r="A1024" i="16"/>
  <c r="S1025" i="16" l="1"/>
  <c r="A1025" i="16"/>
  <c r="F1024" i="16"/>
  <c r="D1024" i="16"/>
  <c r="G1024" i="16"/>
  <c r="F1025" i="16" l="1"/>
  <c r="D1025" i="16"/>
  <c r="G1025" i="16"/>
  <c r="S1026" i="16"/>
  <c r="A1026" i="16"/>
  <c r="D1026" i="16" l="1"/>
  <c r="F1026" i="16"/>
  <c r="G1026" i="16"/>
  <c r="S1027" i="16"/>
  <c r="A1027" i="16"/>
  <c r="A1028" i="16" l="1"/>
  <c r="S1028" i="16"/>
  <c r="F1027" i="16"/>
  <c r="G1027" i="16"/>
  <c r="D1027" i="16"/>
  <c r="G1028" i="16" l="1"/>
  <c r="F1028" i="16"/>
  <c r="D1028" i="16"/>
  <c r="S1029" i="16"/>
  <c r="A1029" i="16"/>
  <c r="G1029" i="16" l="1"/>
  <c r="F1029" i="16"/>
  <c r="D1029" i="16"/>
  <c r="S1030" i="16"/>
  <c r="A1030" i="16"/>
  <c r="S1031" i="16" l="1"/>
  <c r="A1031" i="16"/>
  <c r="G1030" i="16"/>
  <c r="F1030" i="16"/>
  <c r="D1030" i="16"/>
  <c r="G1031" i="16" l="1"/>
  <c r="F1031" i="16"/>
  <c r="D1031" i="16"/>
  <c r="A1032" i="16"/>
  <c r="S1032" i="16"/>
  <c r="G1032" i="16" l="1"/>
  <c r="F1032" i="16"/>
  <c r="D1032" i="16"/>
  <c r="S1033" i="16"/>
  <c r="A1033" i="16"/>
  <c r="F1033" i="16" l="1"/>
  <c r="G1033" i="16"/>
  <c r="D1033" i="16"/>
  <c r="A1034" i="16"/>
  <c r="S1034" i="16"/>
  <c r="S1035" i="16" l="1"/>
  <c r="A1035" i="16"/>
  <c r="D1034" i="16"/>
  <c r="G1034" i="16"/>
  <c r="F1034" i="16"/>
  <c r="D1035" i="16" l="1"/>
  <c r="G1035" i="16"/>
  <c r="F1035" i="16"/>
  <c r="S1036" i="16"/>
  <c r="A1036" i="16"/>
  <c r="G1036" i="16" l="1"/>
  <c r="F1036" i="16"/>
  <c r="D1036" i="16"/>
  <c r="S1037" i="16"/>
  <c r="A1037" i="16"/>
  <c r="A1038" i="16" l="1"/>
  <c r="S1038" i="16"/>
  <c r="G1037" i="16"/>
  <c r="F1037" i="16"/>
  <c r="D1037" i="16"/>
  <c r="D1038" i="16" l="1"/>
  <c r="G1038" i="16"/>
  <c r="F1038" i="16"/>
  <c r="A1039" i="16"/>
  <c r="S1039" i="16"/>
  <c r="S1040" i="16" l="1"/>
  <c r="A1040" i="16"/>
  <c r="D1039" i="16"/>
  <c r="G1039" i="16"/>
  <c r="F1039" i="16"/>
  <c r="G1040" i="16" l="1"/>
  <c r="D1040" i="16"/>
  <c r="F1040" i="16"/>
  <c r="S1041" i="16"/>
  <c r="A1041" i="16"/>
  <c r="A1042" i="16" l="1"/>
  <c r="S1042" i="16"/>
  <c r="D1041" i="16"/>
  <c r="F1041" i="16"/>
  <c r="G1041" i="16"/>
  <c r="D1042" i="16" l="1"/>
  <c r="G1042" i="16"/>
  <c r="F1042" i="16"/>
  <c r="S1043" i="16"/>
  <c r="A1043" i="16"/>
  <c r="S1044" i="16" l="1"/>
  <c r="A1044" i="16"/>
  <c r="D1043" i="16"/>
  <c r="G1043" i="16"/>
  <c r="F1043" i="16"/>
  <c r="G1044" i="16" l="1"/>
  <c r="F1044" i="16"/>
  <c r="D1044" i="16"/>
  <c r="S1045" i="16"/>
  <c r="A1045" i="16"/>
  <c r="G1045" i="16" l="1"/>
  <c r="F1045" i="16"/>
  <c r="D1045" i="16"/>
  <c r="A1046" i="16"/>
  <c r="S1046" i="16"/>
  <c r="S1047" i="16" l="1"/>
  <c r="A1047" i="16"/>
  <c r="D1046" i="16"/>
  <c r="G1046" i="16"/>
  <c r="F1046" i="16"/>
  <c r="D1047" i="16" l="1"/>
  <c r="G1047" i="16"/>
  <c r="F1047" i="16"/>
  <c r="S1048" i="16"/>
  <c r="A1048" i="16"/>
  <c r="F1048" i="16" l="1"/>
  <c r="G1048" i="16"/>
  <c r="D1048" i="16"/>
  <c r="S1049" i="16"/>
  <c r="A1049" i="16"/>
  <c r="S1050" i="16" l="1"/>
  <c r="A1050" i="16"/>
  <c r="D1049" i="16"/>
  <c r="G1049" i="16"/>
  <c r="F1049" i="16"/>
  <c r="G1050" i="16" l="1"/>
  <c r="F1050" i="16"/>
  <c r="D1050" i="16"/>
  <c r="A1051" i="16"/>
  <c r="S1051" i="16"/>
  <c r="D1051" i="16" l="1"/>
  <c r="F1051" i="16"/>
  <c r="G1051" i="16"/>
  <c r="S1052" i="16"/>
  <c r="A1052" i="16"/>
  <c r="D1052" i="16" l="1"/>
  <c r="G1052" i="16"/>
  <c r="F1052" i="16"/>
  <c r="S1053" i="16"/>
  <c r="A1053" i="16"/>
  <c r="D1053" i="16" l="1"/>
  <c r="F1053" i="16"/>
  <c r="G1053" i="16"/>
  <c r="S1054" i="16"/>
  <c r="A1054" i="16"/>
  <c r="D1054" i="16" l="1"/>
  <c r="G1054" i="16"/>
  <c r="F1054" i="16"/>
  <c r="S1055" i="16"/>
  <c r="A1055" i="16"/>
  <c r="F1055" i="16" l="1"/>
  <c r="D1055" i="16"/>
  <c r="G1055" i="16"/>
  <c r="S1056" i="16"/>
  <c r="A1056" i="16"/>
  <c r="S1057" i="16" l="1"/>
  <c r="A1057" i="16"/>
  <c r="G1056" i="16"/>
  <c r="D1056" i="16"/>
  <c r="F1056" i="16"/>
  <c r="G1057" i="16" l="1"/>
  <c r="D1057" i="16"/>
  <c r="F1057" i="16"/>
  <c r="A1058" i="16"/>
  <c r="S1058" i="16"/>
  <c r="S1059" i="16" l="1"/>
  <c r="A1059" i="16"/>
  <c r="D1058" i="16"/>
  <c r="F1058" i="16"/>
  <c r="G1058" i="16"/>
  <c r="F1059" i="16" l="1"/>
  <c r="D1059" i="16"/>
  <c r="G1059" i="16"/>
  <c r="A1060" i="16"/>
  <c r="S1060" i="16"/>
  <c r="S1061" i="16" l="1"/>
  <c r="A1061" i="16"/>
  <c r="G1060" i="16"/>
  <c r="D1060" i="16"/>
  <c r="F1060" i="16"/>
  <c r="G1061" i="16" l="1"/>
  <c r="F1061" i="16"/>
  <c r="D1061" i="16"/>
  <c r="A1062" i="16"/>
  <c r="S1062" i="16"/>
  <c r="S1063" i="16" l="1"/>
  <c r="A1063" i="16"/>
  <c r="D1062" i="16"/>
  <c r="F1062" i="16"/>
  <c r="G1062" i="16"/>
  <c r="F1063" i="16" l="1"/>
  <c r="D1063" i="16"/>
  <c r="G1063" i="16"/>
  <c r="S1064" i="16"/>
  <c r="A1064" i="16"/>
  <c r="A1065" i="16" l="1"/>
  <c r="S1065" i="16"/>
  <c r="G1064" i="16"/>
  <c r="D1064" i="16"/>
  <c r="F1064" i="16"/>
  <c r="S1066" i="16" l="1"/>
  <c r="A1066" i="16"/>
  <c r="D1065" i="16"/>
  <c r="G1065" i="16"/>
  <c r="F1065" i="16"/>
  <c r="F1066" i="16" l="1"/>
  <c r="G1066" i="16"/>
  <c r="D1066" i="16"/>
  <c r="S1067" i="16"/>
  <c r="A1067" i="16"/>
  <c r="F1067" i="16" l="1"/>
  <c r="D1067" i="16"/>
  <c r="G1067" i="16"/>
  <c r="S1068" i="16"/>
  <c r="A1068" i="16"/>
  <c r="S1069" i="16" l="1"/>
  <c r="A1069" i="16"/>
  <c r="G1068" i="16"/>
  <c r="F1068" i="16"/>
  <c r="D1068" i="16"/>
  <c r="G1069" i="16" l="1"/>
  <c r="F1069" i="16"/>
  <c r="D1069" i="16"/>
  <c r="S1070" i="16"/>
  <c r="A1070" i="16"/>
  <c r="S1071" i="16" l="1"/>
  <c r="A1071" i="16"/>
  <c r="D1070" i="16"/>
  <c r="G1070" i="16"/>
  <c r="F1070" i="16"/>
  <c r="D1071" i="16" l="1"/>
  <c r="F1071" i="16"/>
  <c r="G1071" i="16"/>
  <c r="S1072" i="16"/>
  <c r="A1072" i="16"/>
  <c r="S1073" i="16" l="1"/>
  <c r="A1073" i="16"/>
  <c r="F1072" i="16"/>
  <c r="D1072" i="16"/>
  <c r="G1072" i="16"/>
  <c r="G1073" i="16" l="1"/>
  <c r="D1073" i="16"/>
  <c r="F1073" i="16"/>
  <c r="S1074" i="16"/>
  <c r="A1074" i="16"/>
  <c r="S1075" i="16" l="1"/>
  <c r="A1075" i="16"/>
  <c r="F1074" i="16"/>
  <c r="D1074" i="16"/>
  <c r="G1074" i="16"/>
  <c r="D1075" i="16" l="1"/>
  <c r="G1075" i="16"/>
  <c r="F1075" i="16"/>
  <c r="S1076" i="16"/>
  <c r="A1076" i="16"/>
  <c r="F1076" i="16" l="1"/>
  <c r="G1076" i="16"/>
  <c r="D1076" i="16"/>
  <c r="A1077" i="16"/>
  <c r="S1077" i="16"/>
  <c r="G1077" i="16" l="1"/>
  <c r="F1077" i="16"/>
  <c r="D1077" i="16"/>
  <c r="S1078" i="16"/>
  <c r="A1078" i="16"/>
  <c r="G1078" i="16" l="1"/>
  <c r="F1078" i="16"/>
  <c r="D1078" i="16"/>
  <c r="A1079" i="16"/>
  <c r="S1079" i="16"/>
  <c r="S1080" i="16" l="1"/>
  <c r="A1080" i="16"/>
  <c r="D1079" i="16"/>
  <c r="G1079" i="16"/>
  <c r="F1079" i="16"/>
  <c r="F1080" i="16" l="1"/>
  <c r="D1080" i="16"/>
  <c r="G1080" i="16"/>
  <c r="S1081" i="16"/>
  <c r="A1081" i="16"/>
  <c r="A1082" i="16" l="1"/>
  <c r="S1082" i="16"/>
  <c r="G1081" i="16"/>
  <c r="D1081" i="16"/>
  <c r="F1081" i="16"/>
  <c r="F1082" i="16" l="1"/>
  <c r="D1082" i="16"/>
  <c r="G1082" i="16"/>
  <c r="S1083" i="16"/>
  <c r="A1083" i="16"/>
  <c r="F1083" i="16" l="1"/>
  <c r="G1083" i="16"/>
  <c r="D1083" i="16"/>
  <c r="A1084" i="16"/>
  <c r="S1084" i="16"/>
  <c r="D1084" i="16" l="1"/>
  <c r="F1084" i="16"/>
  <c r="G1084" i="16"/>
  <c r="S1085" i="16"/>
  <c r="A1085" i="16"/>
  <c r="S1086" i="16" l="1"/>
  <c r="A1086" i="16"/>
  <c r="D1085" i="16"/>
  <c r="G1085" i="16"/>
  <c r="F1085" i="16"/>
  <c r="F1086" i="16" l="1"/>
  <c r="D1086" i="16"/>
  <c r="G1086" i="16"/>
  <c r="S1087" i="16"/>
  <c r="A1087" i="16"/>
  <c r="G1087" i="16" l="1"/>
  <c r="F1087" i="16"/>
  <c r="D1087" i="16"/>
  <c r="S1088" i="16"/>
  <c r="A1088" i="16"/>
  <c r="S1089" i="16" l="1"/>
  <c r="A1089" i="16"/>
  <c r="F1088" i="16"/>
  <c r="D1088" i="16"/>
  <c r="G1088" i="16"/>
  <c r="D1089" i="16" l="1"/>
  <c r="G1089" i="16"/>
  <c r="F1089" i="16"/>
  <c r="A1090" i="16"/>
  <c r="S1090" i="16"/>
  <c r="G1090" i="16" l="1"/>
  <c r="D1090" i="16"/>
  <c r="F1090" i="16"/>
  <c r="S1091" i="16"/>
  <c r="A1091" i="16"/>
  <c r="S1092" i="16" l="1"/>
  <c r="A1092" i="16"/>
  <c r="F1091" i="16"/>
  <c r="G1091" i="16"/>
  <c r="D1091" i="16"/>
  <c r="G1092" i="16" l="1"/>
  <c r="F1092" i="16"/>
  <c r="D1092" i="16"/>
  <c r="S1093" i="16"/>
  <c r="A1093" i="16"/>
  <c r="G1093" i="16" l="1"/>
  <c r="F1093" i="16"/>
  <c r="D1093" i="16"/>
  <c r="S1094" i="16"/>
  <c r="A1094" i="16"/>
  <c r="S1095" i="16" l="1"/>
  <c r="A1095" i="16"/>
  <c r="D1094" i="16"/>
  <c r="F1094" i="16"/>
  <c r="G1094" i="16"/>
  <c r="F1095" i="16" l="1"/>
  <c r="G1095" i="16"/>
  <c r="D1095" i="16"/>
  <c r="A1096" i="16"/>
  <c r="S1096" i="16"/>
  <c r="G1096" i="16" l="1"/>
  <c r="F1096" i="16"/>
  <c r="D1096" i="16"/>
  <c r="S1097" i="16"/>
  <c r="A1097" i="16"/>
  <c r="D1097" i="16" l="1"/>
  <c r="F1097" i="16"/>
  <c r="G1097" i="16"/>
  <c r="A1098" i="16"/>
  <c r="S1098" i="16"/>
  <c r="G1098" i="16" l="1"/>
  <c r="D1098" i="16"/>
  <c r="F1098" i="16"/>
  <c r="S1099" i="16"/>
  <c r="A1099" i="16"/>
  <c r="F1099" i="16" l="1"/>
  <c r="D1099" i="16"/>
  <c r="G1099" i="16"/>
  <c r="S1100" i="16"/>
  <c r="A1100" i="16"/>
  <c r="D1100" i="16" l="1"/>
  <c r="G1100" i="16"/>
  <c r="F1100" i="16"/>
  <c r="S1101" i="16"/>
  <c r="A1101" i="16"/>
  <c r="D1101" i="16" l="1"/>
  <c r="G1101" i="16"/>
  <c r="F1101" i="16"/>
  <c r="S1102" i="16"/>
  <c r="A1102" i="16"/>
  <c r="S1103" i="16" l="1"/>
  <c r="A1103" i="16"/>
  <c r="F1102" i="16"/>
  <c r="D1102" i="16"/>
  <c r="G1102" i="16"/>
  <c r="G1103" i="16" l="1"/>
  <c r="F1103" i="16"/>
  <c r="D1103" i="16"/>
  <c r="S1104" i="16"/>
  <c r="A1104" i="16"/>
  <c r="G1104" i="16" l="1"/>
  <c r="D1104" i="16"/>
  <c r="F1104" i="16"/>
  <c r="S1105" i="16"/>
  <c r="A1105" i="16"/>
  <c r="S1106" i="16" l="1"/>
  <c r="A1106" i="16"/>
  <c r="G1105" i="16"/>
  <c r="F1105" i="16"/>
  <c r="D1105" i="16"/>
  <c r="D1106" i="16" l="1"/>
  <c r="G1106" i="16"/>
  <c r="F1106" i="16"/>
  <c r="S1107" i="16"/>
  <c r="A1107" i="16"/>
  <c r="S1108" i="16" l="1"/>
  <c r="A1108" i="16"/>
  <c r="F1107" i="16"/>
  <c r="D1107" i="16"/>
  <c r="G1107" i="16"/>
  <c r="G1108" i="16" l="1"/>
  <c r="D1108" i="16"/>
  <c r="F1108" i="16"/>
  <c r="A1109" i="16"/>
  <c r="S1109" i="16"/>
  <c r="G1109" i="16" l="1"/>
  <c r="F1109" i="16"/>
  <c r="D1109" i="16"/>
  <c r="A1110" i="16"/>
  <c r="S1110" i="16"/>
  <c r="A1111" i="16" l="1"/>
  <c r="S1111" i="16"/>
  <c r="F1110" i="16"/>
  <c r="D1110" i="16"/>
  <c r="G1110" i="16"/>
  <c r="F1111" i="16" l="1"/>
  <c r="D1111" i="16"/>
  <c r="G1111" i="16"/>
  <c r="A1112" i="16"/>
  <c r="S1112" i="16"/>
  <c r="F1112" i="16" l="1"/>
  <c r="G1112" i="16"/>
  <c r="D1112" i="16"/>
  <c r="S1113" i="16"/>
  <c r="A1113" i="16"/>
  <c r="S1114" i="16" l="1"/>
  <c r="A1114" i="16"/>
  <c r="G1113" i="16"/>
  <c r="D1113" i="16"/>
  <c r="F1113" i="16"/>
  <c r="S1115" i="16" l="1"/>
  <c r="A1115" i="16"/>
  <c r="D1114" i="16"/>
  <c r="F1114" i="16"/>
  <c r="G1114" i="16"/>
  <c r="D1115" i="16" l="1"/>
  <c r="G1115" i="16"/>
  <c r="F1115" i="16"/>
  <c r="S1116" i="16"/>
  <c r="A1116" i="16"/>
  <c r="G1116" i="16" l="1"/>
  <c r="F1116" i="16"/>
  <c r="D1116" i="16"/>
  <c r="S1117" i="16"/>
  <c r="A1117" i="16"/>
  <c r="D1117" i="16" l="1"/>
  <c r="G1117" i="16"/>
  <c r="F1117" i="16"/>
  <c r="A1118" i="16"/>
  <c r="S1118" i="16"/>
  <c r="S1119" i="16" l="1"/>
  <c r="A1119" i="16"/>
  <c r="G1118" i="16"/>
  <c r="D1118" i="16"/>
  <c r="F1118" i="16"/>
  <c r="F1119" i="16" l="1"/>
  <c r="D1119" i="16"/>
  <c r="G1119" i="16"/>
  <c r="S1120" i="16"/>
  <c r="A1120" i="16"/>
  <c r="S1121" i="16" l="1"/>
  <c r="A1121" i="16"/>
  <c r="F1120" i="16"/>
  <c r="G1120" i="16"/>
  <c r="D1120" i="16"/>
  <c r="S1122" i="16" l="1"/>
  <c r="A1122" i="16"/>
  <c r="D1121" i="16"/>
  <c r="G1121" i="16"/>
  <c r="F1121" i="16"/>
  <c r="A1123" i="16" l="1"/>
  <c r="S1123" i="16"/>
  <c r="D1122" i="16"/>
  <c r="G1122" i="16"/>
  <c r="F1122" i="16"/>
  <c r="F1123" i="16" l="1"/>
  <c r="D1123" i="16"/>
  <c r="G1123" i="16"/>
  <c r="S1124" i="16"/>
  <c r="A1124" i="16"/>
  <c r="S1125" i="16" l="1"/>
  <c r="A1125" i="16"/>
  <c r="G1124" i="16"/>
  <c r="F1124" i="16"/>
  <c r="D1124" i="16"/>
  <c r="D1125" i="16" l="1"/>
  <c r="F1125" i="16"/>
  <c r="G1125" i="16"/>
  <c r="S1126" i="16"/>
  <c r="A1126" i="16"/>
  <c r="F1126" i="16" l="1"/>
  <c r="D1126" i="16"/>
  <c r="G1126" i="16"/>
  <c r="S1127" i="16"/>
  <c r="A1127" i="16"/>
  <c r="D1127" i="16" l="1"/>
  <c r="F1127" i="16"/>
  <c r="G1127" i="16"/>
  <c r="S1128" i="16"/>
  <c r="A1128" i="16"/>
  <c r="F1128" i="16" l="1"/>
  <c r="D1128" i="16"/>
  <c r="G1128" i="16"/>
  <c r="S1129" i="16"/>
  <c r="A1129" i="16"/>
  <c r="S1130" i="16" l="1"/>
  <c r="A1130" i="16"/>
  <c r="D1129" i="16"/>
  <c r="G1129" i="16"/>
  <c r="F1129" i="16"/>
  <c r="G1130" i="16" l="1"/>
  <c r="D1130" i="16"/>
  <c r="F1130" i="16"/>
  <c r="S1131" i="16"/>
  <c r="A1131" i="16"/>
  <c r="A1132" i="16" l="1"/>
  <c r="S1132" i="16"/>
  <c r="F1131" i="16"/>
  <c r="D1131" i="16"/>
  <c r="G1131" i="16"/>
  <c r="A1133" i="16" l="1"/>
  <c r="S1133" i="16"/>
  <c r="G1132" i="16"/>
  <c r="F1132" i="16"/>
  <c r="D1132" i="16"/>
  <c r="S1134" i="16" l="1"/>
  <c r="A1134" i="16"/>
  <c r="G1133" i="16"/>
  <c r="F1133" i="16"/>
  <c r="D1133" i="16"/>
  <c r="G1134" i="16" l="1"/>
  <c r="D1134" i="16"/>
  <c r="F1134" i="16"/>
  <c r="S1135" i="16"/>
  <c r="A1135" i="16"/>
  <c r="G1135" i="16" l="1"/>
  <c r="D1135" i="16"/>
  <c r="F1135" i="16"/>
  <c r="A1136" i="16"/>
  <c r="S1136" i="16"/>
  <c r="S1137" i="16" l="1"/>
  <c r="A1137" i="16"/>
  <c r="G1136" i="16"/>
  <c r="F1136" i="16"/>
  <c r="D1136" i="16"/>
  <c r="G1137" i="16" l="1"/>
  <c r="F1137" i="16"/>
  <c r="D1137" i="16"/>
  <c r="S1138" i="16"/>
  <c r="A1138" i="16"/>
  <c r="D1138" i="16" l="1"/>
  <c r="G1138" i="16"/>
  <c r="F1138" i="16"/>
  <c r="A1139" i="16"/>
  <c r="S1139" i="16"/>
  <c r="A1140" i="16" l="1"/>
  <c r="S1140" i="16"/>
  <c r="G1139" i="16"/>
  <c r="F1139" i="16"/>
  <c r="D1139" i="16"/>
  <c r="F1140" i="16" l="1"/>
  <c r="D1140" i="16"/>
  <c r="G1140" i="16"/>
  <c r="A1141" i="16"/>
  <c r="S1141" i="16"/>
  <c r="A1142" i="16" l="1"/>
  <c r="S1142" i="16"/>
  <c r="F1141" i="16"/>
  <c r="D1141" i="16"/>
  <c r="G1141" i="16"/>
  <c r="A1143" i="16" l="1"/>
  <c r="S1143" i="16"/>
  <c r="G1142" i="16"/>
  <c r="F1142" i="16"/>
  <c r="D1142" i="16"/>
  <c r="F1143" i="16" l="1"/>
  <c r="D1143" i="16"/>
  <c r="G1143" i="16"/>
  <c r="S1144" i="16"/>
  <c r="A1144" i="16"/>
  <c r="S1145" i="16" l="1"/>
  <c r="A1145" i="16"/>
  <c r="G1144" i="16"/>
  <c r="D1144" i="16"/>
  <c r="F1144" i="16"/>
  <c r="A1146" i="16" l="1"/>
  <c r="S1146" i="16"/>
  <c r="F1145" i="16"/>
  <c r="D1145" i="16"/>
  <c r="G1145" i="16"/>
  <c r="S1147" i="16" l="1"/>
  <c r="A1147" i="16"/>
  <c r="G1146" i="16"/>
  <c r="F1146" i="16"/>
  <c r="D1146" i="16"/>
  <c r="F1147" i="16" l="1"/>
  <c r="D1147" i="16"/>
  <c r="G1147" i="16"/>
  <c r="S1148" i="16"/>
  <c r="A1148" i="16"/>
  <c r="G1148" i="16" l="1"/>
  <c r="D1148" i="16"/>
  <c r="F1148" i="16"/>
  <c r="S1149" i="16"/>
  <c r="A1149" i="16"/>
  <c r="D1149" i="16" l="1"/>
  <c r="F1149" i="16"/>
  <c r="G1149" i="16"/>
  <c r="A1150" i="16"/>
  <c r="S1150" i="16"/>
  <c r="S1151" i="16" l="1"/>
  <c r="A1151" i="16"/>
  <c r="D1150" i="16"/>
  <c r="G1150" i="16"/>
  <c r="F1150" i="16"/>
  <c r="D1151" i="16" l="1"/>
  <c r="G1151" i="16"/>
  <c r="F1151" i="16"/>
  <c r="A1152" i="16"/>
  <c r="S1152" i="16"/>
  <c r="S1153" i="16" l="1"/>
  <c r="A1153" i="16"/>
  <c r="F1152" i="16"/>
  <c r="D1152" i="16"/>
  <c r="G1152" i="16"/>
  <c r="D1153" i="16" l="1"/>
  <c r="G1153" i="16"/>
  <c r="F1153" i="16"/>
  <c r="A1154" i="16"/>
  <c r="S1154" i="16"/>
  <c r="G1154" i="16" l="1"/>
  <c r="D1154" i="16"/>
  <c r="F1154" i="16"/>
  <c r="A1155" i="16"/>
  <c r="S1155" i="16"/>
  <c r="F1155" i="16" l="1"/>
  <c r="D1155" i="16"/>
  <c r="G1155" i="16"/>
  <c r="A1156" i="16"/>
  <c r="S1156" i="16"/>
  <c r="G1156" i="16" l="1"/>
  <c r="F1156" i="16"/>
  <c r="D1156" i="16"/>
  <c r="A1157" i="16"/>
  <c r="S1157" i="16"/>
  <c r="G1157" i="16" l="1"/>
  <c r="F1157" i="16"/>
  <c r="D1157" i="16"/>
  <c r="S1158" i="16"/>
  <c r="A1158" i="16"/>
  <c r="S1159" i="16" l="1"/>
  <c r="A1159" i="16"/>
  <c r="F1158" i="16"/>
  <c r="D1158" i="16"/>
  <c r="G1158" i="16"/>
  <c r="F1159" i="16" l="1"/>
  <c r="G1159" i="16"/>
  <c r="D1159" i="16"/>
  <c r="S1160" i="16"/>
  <c r="A1160" i="16"/>
  <c r="A1161" i="16" l="1"/>
  <c r="S1161" i="16"/>
  <c r="G1160" i="16"/>
  <c r="F1160" i="16"/>
  <c r="D1160" i="16"/>
  <c r="S1162" i="16" l="1"/>
  <c r="A1162" i="16"/>
  <c r="D1161" i="16"/>
  <c r="F1161" i="16"/>
  <c r="G1161" i="16"/>
  <c r="D1162" i="16" l="1"/>
  <c r="F1162" i="16"/>
  <c r="G1162" i="16"/>
  <c r="S1163" i="16"/>
  <c r="A1163" i="16"/>
  <c r="S1164" i="16" l="1"/>
  <c r="A1164" i="16"/>
  <c r="F1163" i="16"/>
  <c r="D1163" i="16"/>
  <c r="G1163" i="16"/>
  <c r="F1164" i="16" l="1"/>
  <c r="G1164" i="16"/>
  <c r="D1164" i="16"/>
  <c r="S1165" i="16"/>
  <c r="A1165" i="16"/>
  <c r="S1166" i="16" l="1"/>
  <c r="A1166" i="16"/>
  <c r="D1165" i="16"/>
  <c r="G1165" i="16"/>
  <c r="F1165" i="16"/>
  <c r="A1167" i="16" l="1"/>
  <c r="S1167" i="16"/>
  <c r="G1166" i="16"/>
  <c r="F1166" i="16"/>
  <c r="D1166" i="16"/>
  <c r="S1168" i="16" l="1"/>
  <c r="A1168" i="16"/>
  <c r="F1167" i="16"/>
  <c r="D1167" i="16"/>
  <c r="G1167" i="16"/>
  <c r="S1169" i="16" l="1"/>
  <c r="A1169" i="16"/>
  <c r="F1168" i="16"/>
  <c r="D1168" i="16"/>
  <c r="G1168" i="16"/>
  <c r="G1169" i="16" l="1"/>
  <c r="F1169" i="16"/>
  <c r="D1169" i="16"/>
  <c r="S1170" i="16"/>
  <c r="A1170" i="16"/>
  <c r="A1171" i="16" l="1"/>
  <c r="S1171" i="16"/>
  <c r="D1170" i="16"/>
  <c r="F1170" i="16"/>
  <c r="G1170" i="16"/>
  <c r="S1172" i="16" l="1"/>
  <c r="A1172" i="16"/>
  <c r="F1171" i="16"/>
  <c r="D1171" i="16"/>
  <c r="G1171" i="16"/>
  <c r="F1172" i="16" l="1"/>
  <c r="D1172" i="16"/>
  <c r="G1172" i="16"/>
  <c r="S1173" i="16"/>
  <c r="A1173" i="16"/>
  <c r="A1174" i="16" l="1"/>
  <c r="S1174" i="16"/>
  <c r="G1173" i="16"/>
  <c r="D1173" i="16"/>
  <c r="F1173" i="16"/>
  <c r="G1174" i="16" l="1"/>
  <c r="D1174" i="16"/>
  <c r="F1174" i="16"/>
  <c r="A1175" i="16"/>
  <c r="S1175" i="16"/>
  <c r="F1175" i="16" l="1"/>
  <c r="G1175" i="16"/>
  <c r="D1175" i="16"/>
  <c r="S1176" i="16"/>
  <c r="A1176" i="16"/>
  <c r="G1176" i="16" l="1"/>
  <c r="F1176" i="16"/>
  <c r="D1176" i="16"/>
  <c r="S1177" i="16"/>
  <c r="A1177" i="16"/>
  <c r="F1177" i="16" l="1"/>
  <c r="D1177" i="16"/>
  <c r="G1177" i="16"/>
  <c r="S1178" i="16"/>
  <c r="A1178" i="16"/>
  <c r="S1179" i="16" l="1"/>
  <c r="A1179" i="16"/>
  <c r="D1178" i="16"/>
  <c r="G1178" i="16"/>
  <c r="F1178" i="16"/>
  <c r="D1179" i="16" l="1"/>
  <c r="G1179" i="16"/>
  <c r="F1179" i="16"/>
  <c r="S1180" i="16"/>
  <c r="A1180" i="16"/>
  <c r="S1181" i="16" l="1"/>
  <c r="A1181" i="16"/>
  <c r="G1180" i="16"/>
  <c r="F1180" i="16"/>
  <c r="D1180" i="16"/>
  <c r="S1182" i="16" l="1"/>
  <c r="A1182" i="16"/>
  <c r="F1181" i="16"/>
  <c r="G1181" i="16"/>
  <c r="D1181" i="16"/>
  <c r="D1182" i="16" l="1"/>
  <c r="G1182" i="16"/>
  <c r="F1182" i="16"/>
  <c r="S1183" i="16"/>
  <c r="A1183" i="16"/>
  <c r="S1184" i="16" l="1"/>
  <c r="A1184" i="16"/>
  <c r="F1183" i="16"/>
  <c r="D1183" i="16"/>
  <c r="G1183" i="16"/>
  <c r="F1184" i="16" l="1"/>
  <c r="G1184" i="16"/>
  <c r="D1184" i="16"/>
  <c r="S1185" i="16"/>
  <c r="A1185" i="16"/>
  <c r="S1186" i="16" l="1"/>
  <c r="A1186" i="16"/>
  <c r="G1185" i="16"/>
  <c r="D1185" i="16"/>
  <c r="F1185" i="16"/>
  <c r="D1186" i="16" l="1"/>
  <c r="G1186" i="16"/>
  <c r="F1186" i="16"/>
  <c r="S1187" i="16"/>
  <c r="A1187" i="16"/>
  <c r="S1188" i="16" l="1"/>
  <c r="A1188" i="16"/>
  <c r="D1187" i="16"/>
  <c r="F1187" i="16"/>
  <c r="G1187" i="16"/>
  <c r="D1188" i="16" l="1"/>
  <c r="G1188" i="16"/>
  <c r="F1188" i="16"/>
  <c r="S1189" i="16"/>
  <c r="A1189" i="16"/>
  <c r="G1189" i="16" l="1"/>
  <c r="D1189" i="16"/>
  <c r="F1189" i="16"/>
  <c r="A1190" i="16"/>
  <c r="S1190" i="16"/>
  <c r="S1191" i="16" l="1"/>
  <c r="A1191" i="16"/>
  <c r="D1190" i="16"/>
  <c r="G1190" i="16"/>
  <c r="F1190" i="16"/>
  <c r="D1191" i="16" l="1"/>
  <c r="G1191" i="16"/>
  <c r="F1191" i="16"/>
  <c r="S1192" i="16"/>
  <c r="A1192" i="16"/>
  <c r="G1192" i="16" l="1"/>
  <c r="D1192" i="16"/>
  <c r="F1192" i="16"/>
  <c r="A1193" i="16"/>
  <c r="S1193" i="16"/>
  <c r="D1193" i="16" l="1"/>
  <c r="F1193" i="16"/>
  <c r="G1193" i="16"/>
  <c r="S1194" i="16"/>
  <c r="A1194" i="16"/>
  <c r="S1195" i="16" l="1"/>
  <c r="A1195" i="16"/>
  <c r="F1194" i="16"/>
  <c r="G1194" i="16"/>
  <c r="D1194" i="16"/>
  <c r="F1195" i="16" l="1"/>
  <c r="D1195" i="16"/>
  <c r="G1195" i="16"/>
  <c r="S1196" i="16"/>
  <c r="A1196" i="16"/>
  <c r="F1196" i="16" l="1"/>
  <c r="G1196" i="16"/>
  <c r="D1196" i="16"/>
  <c r="S1197" i="16"/>
  <c r="A1197" i="16"/>
  <c r="S1198" i="16" l="1"/>
  <c r="A1198" i="16"/>
  <c r="D1197" i="16"/>
  <c r="F1197" i="16"/>
  <c r="G1197" i="16"/>
  <c r="A1199" i="16" l="1"/>
  <c r="S1199" i="16"/>
  <c r="D1198" i="16"/>
  <c r="F1198" i="16"/>
  <c r="G1198" i="16"/>
  <c r="S1200" i="16" l="1"/>
  <c r="A1200" i="16"/>
  <c r="F1199" i="16"/>
  <c r="D1199" i="16"/>
  <c r="G1199" i="16"/>
  <c r="G1200" i="16" l="1"/>
  <c r="F1200" i="16"/>
  <c r="D1200" i="16"/>
  <c r="S1201" i="16"/>
  <c r="A1201" i="16"/>
  <c r="G1201" i="16" l="1"/>
  <c r="F1201" i="16"/>
  <c r="D1201" i="16"/>
  <c r="S1202" i="16"/>
  <c r="A1202" i="16"/>
  <c r="D1202" i="16" l="1"/>
  <c r="F1202" i="16"/>
  <c r="G1202" i="16"/>
  <c r="A1203" i="16"/>
  <c r="S1203" i="16"/>
  <c r="F1203" i="16" l="1"/>
  <c r="D1203" i="16"/>
  <c r="G1203" i="16"/>
  <c r="S1204" i="16"/>
  <c r="A1204" i="16"/>
  <c r="F1204" i="16" l="1"/>
  <c r="D1204" i="16"/>
  <c r="G1204" i="16"/>
  <c r="S1205" i="16"/>
  <c r="A1205" i="16"/>
  <c r="S1206" i="16" l="1"/>
  <c r="A1206" i="16"/>
  <c r="G1205" i="16"/>
  <c r="F1205" i="16"/>
  <c r="D1205" i="16"/>
  <c r="D1206" i="16" l="1"/>
  <c r="G1206" i="16"/>
  <c r="F1206" i="16"/>
  <c r="S1207" i="16"/>
  <c r="A1207" i="16"/>
  <c r="A1208" i="16" l="1"/>
  <c r="S1208" i="16"/>
  <c r="F1207" i="16"/>
  <c r="G1207" i="16"/>
  <c r="D1207" i="16"/>
  <c r="F1208" i="16" l="1"/>
  <c r="G1208" i="16"/>
  <c r="D1208" i="16"/>
  <c r="S1209" i="16"/>
  <c r="A1209" i="16"/>
  <c r="G1209" i="16" l="1"/>
  <c r="F1209" i="16"/>
  <c r="D1209" i="16"/>
  <c r="A1210" i="16"/>
  <c r="S1210" i="16"/>
  <c r="D1210" i="16" l="1"/>
  <c r="G1210" i="16"/>
  <c r="F1210" i="16"/>
  <c r="S1211" i="16"/>
  <c r="A1211" i="16"/>
  <c r="S1212" i="16" l="1"/>
  <c r="A1212" i="16"/>
  <c r="F1211" i="16"/>
  <c r="G1211" i="16"/>
  <c r="D1211" i="16"/>
  <c r="F1212" i="16" l="1"/>
  <c r="G1212" i="16"/>
  <c r="D1212" i="16"/>
  <c r="S1213" i="16"/>
  <c r="A1213" i="16"/>
  <c r="D1213" i="16" l="1"/>
  <c r="G1213" i="16"/>
  <c r="F1213" i="16"/>
  <c r="S1214" i="16"/>
  <c r="A1214" i="16"/>
  <c r="S1215" i="16" l="1"/>
  <c r="A1215" i="16"/>
  <c r="D1214" i="16"/>
  <c r="G1214" i="16"/>
  <c r="F1214" i="16"/>
  <c r="F1215" i="16" l="1"/>
  <c r="G1215" i="16"/>
  <c r="D1215" i="16"/>
  <c r="S1216" i="16"/>
  <c r="A1216" i="16"/>
  <c r="D1216" i="16" l="1"/>
  <c r="G1216" i="16"/>
  <c r="F1216" i="16"/>
  <c r="S1217" i="16"/>
  <c r="A1217" i="16"/>
  <c r="S1218" i="16" l="1"/>
  <c r="A1218" i="16"/>
  <c r="G1217" i="16"/>
  <c r="F1217" i="16"/>
  <c r="D1217" i="16"/>
  <c r="D1218" i="16" l="1"/>
  <c r="G1218" i="16"/>
  <c r="F1218" i="16"/>
  <c r="S1219" i="16"/>
  <c r="A1219" i="16"/>
  <c r="S1220" i="16" l="1"/>
  <c r="A1220" i="16"/>
  <c r="F1219" i="16"/>
  <c r="D1219" i="16"/>
  <c r="G1219" i="16"/>
  <c r="D1220" i="16" l="1"/>
  <c r="G1220" i="16"/>
  <c r="F1220" i="16"/>
  <c r="S1221" i="16"/>
  <c r="A1221" i="16"/>
  <c r="S1222" i="16" l="1"/>
  <c r="A1222" i="16"/>
  <c r="D1221" i="16"/>
  <c r="G1221" i="16"/>
  <c r="F1221" i="16"/>
  <c r="D1222" i="16" l="1"/>
  <c r="F1222" i="16"/>
  <c r="G1222" i="16"/>
  <c r="S1223" i="16"/>
  <c r="A1223" i="16"/>
  <c r="D1223" i="16" l="1"/>
  <c r="G1223" i="16"/>
  <c r="F1223" i="16"/>
  <c r="S1224" i="16"/>
  <c r="A1224" i="16"/>
  <c r="F1224" i="16" l="1"/>
  <c r="G1224" i="16"/>
  <c r="D1224" i="16"/>
  <c r="S1225" i="16"/>
  <c r="A1225" i="16"/>
  <c r="S1226" i="16" l="1"/>
  <c r="A1226" i="16"/>
  <c r="F1225" i="16"/>
  <c r="D1225" i="16"/>
  <c r="G1225" i="16"/>
  <c r="A1227" i="16" l="1"/>
  <c r="S1227" i="16"/>
  <c r="D1226" i="16"/>
  <c r="F1226" i="16"/>
  <c r="G1226" i="16"/>
  <c r="F1227" i="16" l="1"/>
  <c r="D1227" i="16"/>
  <c r="G1227" i="16"/>
  <c r="A1228" i="16"/>
  <c r="S1228" i="16"/>
  <c r="A1229" i="16" l="1"/>
  <c r="S1229" i="16"/>
  <c r="G1228" i="16"/>
  <c r="F1228" i="16"/>
  <c r="D1228" i="16"/>
  <c r="A1230" i="16" l="1"/>
  <c r="S1230" i="16"/>
  <c r="D1229" i="16"/>
  <c r="F1229" i="16"/>
  <c r="G1229" i="16"/>
  <c r="S1231" i="16" l="1"/>
  <c r="A1231" i="16"/>
  <c r="G1230" i="16"/>
  <c r="D1230" i="16"/>
  <c r="F1230" i="16"/>
  <c r="D1231" i="16" l="1"/>
  <c r="G1231" i="16"/>
  <c r="F1231" i="16"/>
  <c r="S1232" i="16"/>
  <c r="A1232" i="16"/>
  <c r="A1233" i="16" l="1"/>
  <c r="S1233" i="16"/>
  <c r="D1232" i="16"/>
  <c r="F1232" i="16"/>
  <c r="G1232" i="16"/>
  <c r="S1234" i="16" l="1"/>
  <c r="A1234" i="16"/>
  <c r="G1233" i="16"/>
  <c r="F1233" i="16"/>
  <c r="D1233" i="16"/>
  <c r="D1234" i="16" l="1"/>
  <c r="G1234" i="16"/>
  <c r="F1234" i="16"/>
  <c r="S1235" i="16"/>
  <c r="A1235" i="16"/>
  <c r="S1236" i="16" l="1"/>
  <c r="A1236" i="16"/>
  <c r="F1235" i="16"/>
  <c r="G1235" i="16"/>
  <c r="D1235" i="16"/>
  <c r="F1236" i="16" l="1"/>
  <c r="D1236" i="16"/>
  <c r="G1236" i="16"/>
  <c r="A1237" i="16"/>
  <c r="S1237" i="16"/>
  <c r="S1238" i="16" l="1"/>
  <c r="A1238" i="16"/>
  <c r="G1237" i="16"/>
  <c r="D1237" i="16"/>
  <c r="F1237" i="16"/>
  <c r="D1238" i="16" l="1"/>
  <c r="F1238" i="16"/>
  <c r="G1238" i="16"/>
  <c r="S1239" i="16"/>
  <c r="A1239" i="16"/>
  <c r="S1240" i="16" l="1"/>
  <c r="A1240" i="16"/>
  <c r="F1239" i="16"/>
  <c r="D1239" i="16"/>
  <c r="G1239" i="16"/>
  <c r="S1241" i="16" l="1"/>
  <c r="A1241" i="16"/>
  <c r="G1240" i="16"/>
  <c r="D1240" i="16"/>
  <c r="F1240" i="16"/>
  <c r="G1241" i="16" l="1"/>
  <c r="D1241" i="16"/>
  <c r="F1241" i="16"/>
  <c r="S1242" i="16"/>
  <c r="A1242" i="16"/>
  <c r="S1243" i="16" l="1"/>
  <c r="A1243" i="16"/>
  <c r="D1242" i="16"/>
  <c r="G1242" i="16"/>
  <c r="F1242" i="16"/>
  <c r="D1243" i="16" l="1"/>
  <c r="G1243" i="16"/>
  <c r="F1243" i="16"/>
  <c r="S1244" i="16"/>
  <c r="A1244" i="16"/>
  <c r="S1245" i="16" l="1"/>
  <c r="A1245" i="16"/>
  <c r="F1244" i="16"/>
  <c r="D1244" i="16"/>
  <c r="G1244" i="16"/>
  <c r="F1245" i="16" l="1"/>
  <c r="G1245" i="16"/>
  <c r="D1245" i="16"/>
  <c r="S1246" i="16"/>
  <c r="A1246" i="16"/>
  <c r="D1246" i="16" l="1"/>
  <c r="G1246" i="16"/>
  <c r="F1246" i="16"/>
  <c r="S1247" i="16"/>
  <c r="A1247" i="16"/>
  <c r="G1247" i="16" l="1"/>
  <c r="D1247" i="16"/>
  <c r="F1247" i="16"/>
  <c r="S1248" i="16"/>
  <c r="A1248" i="16"/>
  <c r="G1248" i="16" l="1"/>
  <c r="F1248" i="16"/>
  <c r="D1248" i="16"/>
  <c r="S1249" i="16"/>
  <c r="A1249" i="16"/>
  <c r="G1249" i="16" l="1"/>
  <c r="F1249" i="16"/>
  <c r="D1249" i="16"/>
  <c r="S1250" i="16"/>
  <c r="A1250" i="16"/>
  <c r="D1250" i="16" l="1"/>
  <c r="G1250" i="16"/>
  <c r="F1250" i="16"/>
  <c r="S1251" i="16"/>
  <c r="A1251" i="16"/>
  <c r="S1252" i="16" l="1"/>
  <c r="A1252" i="16"/>
  <c r="F1251" i="16"/>
  <c r="D1251" i="16"/>
  <c r="G1251" i="16"/>
  <c r="F1252" i="16" l="1"/>
  <c r="G1252" i="16"/>
  <c r="D1252" i="16"/>
  <c r="S1253" i="16"/>
  <c r="A1253" i="16"/>
  <c r="G1253" i="16" l="1"/>
  <c r="F1253" i="16"/>
  <c r="D1253" i="16"/>
  <c r="A1254" i="16"/>
  <c r="S1254" i="16"/>
  <c r="D1254" i="16" l="1"/>
  <c r="F1254" i="16"/>
  <c r="G1254" i="16"/>
  <c r="A1255" i="16"/>
  <c r="S1255" i="16"/>
  <c r="S1256" i="16" l="1"/>
  <c r="A1256" i="16"/>
  <c r="F1255" i="16"/>
  <c r="D1255" i="16"/>
  <c r="G1255" i="16"/>
  <c r="D1256" i="16" l="1"/>
  <c r="G1256" i="16"/>
  <c r="F1256" i="16"/>
  <c r="S1257" i="16"/>
  <c r="A1257" i="16"/>
  <c r="D1257" i="16" l="1"/>
  <c r="G1257" i="16"/>
  <c r="F1257" i="16"/>
  <c r="A1258" i="16"/>
  <c r="S1258" i="16"/>
  <c r="D1258" i="16" l="1"/>
  <c r="G1258" i="16"/>
  <c r="F1258" i="16"/>
  <c r="S1259" i="16"/>
  <c r="A1259" i="16"/>
  <c r="F1259" i="16" l="1"/>
  <c r="G1259" i="16"/>
  <c r="D1259" i="16"/>
  <c r="S1260" i="16"/>
  <c r="A1260" i="16"/>
  <c r="S1261" i="16" l="1"/>
  <c r="A1261" i="16"/>
  <c r="G1260" i="16"/>
  <c r="F1260" i="16"/>
  <c r="D1260" i="16"/>
  <c r="G1261" i="16" l="1"/>
  <c r="D1261" i="16"/>
  <c r="F1261" i="16"/>
  <c r="S1262" i="16"/>
  <c r="A1262" i="16"/>
  <c r="A1263" i="16" l="1"/>
  <c r="S1263" i="16"/>
  <c r="D1262" i="16"/>
  <c r="F1262" i="16"/>
  <c r="G1262" i="16"/>
  <c r="G1263" i="16" l="1"/>
  <c r="F1263" i="16"/>
  <c r="D1263" i="16"/>
  <c r="S1264" i="16"/>
  <c r="A1264" i="16"/>
  <c r="F1264" i="16" l="1"/>
  <c r="G1264" i="16"/>
  <c r="D1264" i="16"/>
  <c r="S1265" i="16"/>
  <c r="A1265" i="16"/>
  <c r="F1265" i="16" l="1"/>
  <c r="D1265" i="16"/>
  <c r="G1265" i="16"/>
  <c r="S1266" i="16"/>
  <c r="A1266" i="16"/>
  <c r="D1266" i="16" l="1"/>
  <c r="F1266" i="16"/>
  <c r="G1266" i="16"/>
  <c r="S1267" i="16"/>
  <c r="A1267" i="16"/>
  <c r="F1267" i="16" l="1"/>
  <c r="D1267" i="16"/>
  <c r="G1267" i="16"/>
  <c r="S1268" i="16"/>
  <c r="A1268" i="16"/>
  <c r="S1269" i="16" l="1"/>
  <c r="A1269" i="16"/>
  <c r="G1268" i="16"/>
  <c r="F1268" i="16"/>
  <c r="D1268" i="16"/>
  <c r="F1269" i="16" l="1"/>
  <c r="D1269" i="16"/>
  <c r="G1269" i="16"/>
  <c r="A1270" i="16"/>
  <c r="S1270" i="16"/>
  <c r="G1270" i="16" l="1"/>
  <c r="D1270" i="16"/>
  <c r="F1270" i="16"/>
  <c r="S1271" i="16"/>
  <c r="A1271" i="16"/>
  <c r="S1272" i="16" l="1"/>
  <c r="A1272" i="16"/>
  <c r="F1271" i="16"/>
  <c r="G1271" i="16"/>
  <c r="D1271" i="16"/>
  <c r="D1272" i="16" l="1"/>
  <c r="F1272" i="16"/>
  <c r="G1272" i="16"/>
  <c r="S1273" i="16"/>
  <c r="A1273" i="16"/>
  <c r="S1274" i="16" l="1"/>
  <c r="A1274" i="16"/>
  <c r="D1273" i="16"/>
  <c r="G1273" i="16"/>
  <c r="F1273" i="16"/>
  <c r="D1274" i="16" l="1"/>
  <c r="F1274" i="16"/>
  <c r="G1274" i="16"/>
  <c r="A1275" i="16"/>
  <c r="S1275" i="16"/>
  <c r="G1275" i="16" l="1"/>
  <c r="F1275" i="16"/>
  <c r="D1275" i="16"/>
  <c r="S1276" i="16"/>
  <c r="A1276" i="16"/>
  <c r="G1276" i="16" l="1"/>
  <c r="F1276" i="16"/>
  <c r="D1276" i="16"/>
  <c r="S1277" i="16"/>
  <c r="A1277" i="16"/>
  <c r="D1277" i="16" l="1"/>
  <c r="G1277" i="16"/>
  <c r="F1277" i="16"/>
  <c r="A1278" i="16"/>
  <c r="S1278" i="16"/>
  <c r="S1279" i="16" l="1"/>
  <c r="A1279" i="16"/>
  <c r="D1278" i="16"/>
  <c r="G1278" i="16"/>
  <c r="F1278" i="16"/>
  <c r="F1279" i="16" l="1"/>
  <c r="G1279" i="16"/>
  <c r="D1279" i="16"/>
  <c r="S1280" i="16"/>
  <c r="A1280" i="16"/>
  <c r="A1281" i="16" l="1"/>
  <c r="S1281" i="16"/>
  <c r="D1280" i="16"/>
  <c r="F1280" i="16"/>
  <c r="G1280" i="16"/>
  <c r="S1282" i="16" l="1"/>
  <c r="A1282" i="16"/>
  <c r="G1281" i="16"/>
  <c r="D1281" i="16"/>
  <c r="F1281" i="16"/>
  <c r="F1282" i="16" l="1"/>
  <c r="G1282" i="16"/>
  <c r="D1282" i="16"/>
  <c r="A1283" i="16"/>
  <c r="S1283" i="16"/>
  <c r="G1283" i="16" l="1"/>
  <c r="F1283" i="16"/>
  <c r="D1283" i="16"/>
  <c r="S1284" i="16"/>
  <c r="A1284" i="16"/>
  <c r="G1284" i="16" l="1"/>
  <c r="F1284" i="16"/>
  <c r="D1284" i="16"/>
  <c r="S1285" i="16"/>
  <c r="A1285" i="16"/>
  <c r="S1286" i="16" l="1"/>
  <c r="A1286" i="16"/>
  <c r="G1285" i="16"/>
  <c r="F1285" i="16"/>
  <c r="D1285" i="16"/>
  <c r="D1286" i="16" l="1"/>
  <c r="G1286" i="16"/>
  <c r="F1286" i="16"/>
  <c r="S1287" i="16"/>
  <c r="A1287" i="16"/>
  <c r="D1287" i="16" l="1"/>
  <c r="F1287" i="16"/>
  <c r="G1287" i="16"/>
  <c r="A1288" i="16"/>
  <c r="S1288" i="16"/>
  <c r="D1288" i="16" l="1"/>
  <c r="G1288" i="16"/>
  <c r="F1288" i="16"/>
  <c r="S1289" i="16"/>
  <c r="A1289" i="16"/>
  <c r="D1289" i="16" l="1"/>
  <c r="F1289" i="16"/>
  <c r="G1289" i="16"/>
  <c r="S1290" i="16"/>
  <c r="A1290" i="16"/>
  <c r="S1291" i="16" l="1"/>
  <c r="A1291" i="16"/>
  <c r="D1290" i="16"/>
  <c r="G1290" i="16"/>
  <c r="F1290" i="16"/>
  <c r="G1291" i="16" l="1"/>
  <c r="F1291" i="16"/>
  <c r="D1291" i="16"/>
  <c r="S1292" i="16"/>
  <c r="A1292" i="16"/>
  <c r="A1293" i="16" l="1"/>
  <c r="S1293" i="16"/>
  <c r="G1292" i="16"/>
  <c r="F1292" i="16"/>
  <c r="D1292" i="16"/>
  <c r="G1293" i="16" l="1"/>
  <c r="F1293" i="16"/>
  <c r="D1293" i="16"/>
  <c r="S1294" i="16"/>
  <c r="A1294" i="16"/>
  <c r="D1294" i="16" l="1"/>
  <c r="F1294" i="16"/>
  <c r="G1294" i="16"/>
  <c r="S1295" i="16"/>
  <c r="A1295" i="16"/>
  <c r="D1295" i="16" l="1"/>
  <c r="G1295" i="16"/>
  <c r="F1295" i="16"/>
  <c r="S1296" i="16"/>
  <c r="A1296" i="16"/>
  <c r="G1296" i="16" l="1"/>
  <c r="F1296" i="16"/>
  <c r="D1296" i="16"/>
  <c r="S1297" i="16"/>
  <c r="A1297" i="16"/>
  <c r="S1298" i="16" l="1"/>
  <c r="A1298" i="16"/>
  <c r="G1297" i="16"/>
  <c r="D1297" i="16"/>
  <c r="F1297" i="16"/>
  <c r="F1298" i="16" l="1"/>
  <c r="D1298" i="16"/>
  <c r="G1298" i="16"/>
  <c r="A1299" i="16"/>
  <c r="S1299" i="16"/>
  <c r="S1300" i="16" l="1"/>
  <c r="A1300" i="16"/>
  <c r="F1299" i="16"/>
  <c r="D1299" i="16"/>
  <c r="G1299" i="16"/>
  <c r="S1301" i="16" l="1"/>
  <c r="A1301" i="16"/>
  <c r="G1300" i="16"/>
  <c r="F1300" i="16"/>
  <c r="D1300" i="16"/>
  <c r="D1301" i="16" l="1"/>
  <c r="G1301" i="16"/>
  <c r="F1301" i="16"/>
  <c r="S1302" i="16"/>
  <c r="A1302" i="16"/>
  <c r="S1303" i="16" l="1"/>
  <c r="A1303" i="16"/>
  <c r="D1302" i="16"/>
  <c r="F1302" i="16"/>
  <c r="G1302" i="16"/>
  <c r="G1303" i="16" l="1"/>
  <c r="D1303" i="16"/>
  <c r="F1303" i="16"/>
  <c r="S1304" i="16"/>
  <c r="A1304" i="16"/>
  <c r="G1304" i="16" l="1"/>
  <c r="D1304" i="16"/>
  <c r="F1304" i="16"/>
  <c r="S1305" i="16"/>
  <c r="A1305" i="16"/>
  <c r="D1305" i="16" l="1"/>
  <c r="G1305" i="16"/>
  <c r="F1305" i="16"/>
  <c r="S1306" i="16"/>
  <c r="A1306" i="16"/>
  <c r="S1307" i="16" l="1"/>
  <c r="A1307" i="16"/>
  <c r="D1306" i="16"/>
  <c r="G1306" i="16"/>
  <c r="F1306" i="16"/>
  <c r="D1307" i="16" l="1"/>
  <c r="F1307" i="16"/>
  <c r="G1307" i="16"/>
  <c r="S1308" i="16"/>
  <c r="A1308" i="16"/>
  <c r="D1308" i="16" l="1"/>
  <c r="G1308" i="16"/>
  <c r="F1308" i="16"/>
  <c r="S1309" i="16"/>
  <c r="A1309" i="16"/>
  <c r="G1309" i="16" l="1"/>
  <c r="D1309" i="16"/>
  <c r="F1309" i="16"/>
  <c r="A1310" i="16"/>
  <c r="S1310" i="16"/>
  <c r="S1311" i="16" l="1"/>
  <c r="A1311" i="16"/>
  <c r="G1310" i="16"/>
  <c r="D1310" i="16"/>
  <c r="F1310" i="16"/>
  <c r="D1311" i="16" l="1"/>
  <c r="F1311" i="16"/>
  <c r="G1311" i="16"/>
  <c r="S1312" i="16"/>
  <c r="A1312" i="16"/>
  <c r="G1312" i="16" l="1"/>
  <c r="F1312" i="16"/>
  <c r="D1312" i="16"/>
  <c r="S1313" i="16"/>
  <c r="A1313" i="16"/>
  <c r="D1313" i="16" l="1"/>
  <c r="G1313" i="16"/>
  <c r="F1313" i="16"/>
  <c r="A1314" i="16"/>
  <c r="S1314" i="16"/>
  <c r="G1314" i="16" l="1"/>
  <c r="D1314" i="16"/>
  <c r="F1314" i="16"/>
  <c r="A1315" i="16"/>
  <c r="S1315" i="16"/>
  <c r="G1315" i="16" l="1"/>
  <c r="F1315" i="16"/>
  <c r="D1315" i="16"/>
  <c r="S1316" i="16"/>
  <c r="A1316" i="16"/>
  <c r="S1317" i="16" l="1"/>
  <c r="A1317" i="16"/>
  <c r="G1316" i="16"/>
  <c r="D1316" i="16"/>
  <c r="F1316" i="16"/>
  <c r="D1317" i="16" l="1"/>
  <c r="G1317" i="16"/>
  <c r="F1317" i="16"/>
  <c r="S1318" i="16"/>
  <c r="A1318" i="16"/>
  <c r="S1319" i="16" l="1"/>
  <c r="A1319" i="16"/>
  <c r="D1318" i="16"/>
  <c r="F1318" i="16"/>
  <c r="G1318" i="16"/>
  <c r="S1320" i="16" l="1"/>
  <c r="A1320" i="16"/>
  <c r="F1319" i="16"/>
  <c r="D1319" i="16"/>
  <c r="G1319" i="16"/>
  <c r="S1321" i="16" l="1"/>
  <c r="A1321" i="16"/>
  <c r="G1320" i="16"/>
  <c r="F1320" i="16"/>
  <c r="D1320" i="16"/>
  <c r="F1321" i="16" l="1"/>
  <c r="D1321" i="16"/>
  <c r="G1321" i="16"/>
  <c r="S1322" i="16"/>
  <c r="A1322" i="16"/>
  <c r="S1323" i="16" l="1"/>
  <c r="A1323" i="16"/>
  <c r="G1322" i="16"/>
  <c r="D1322" i="16"/>
  <c r="F1322" i="16"/>
  <c r="S1324" i="16" l="1"/>
  <c r="A1324" i="16"/>
  <c r="F1323" i="16"/>
  <c r="D1323" i="16"/>
  <c r="G1323" i="16"/>
  <c r="A1325" i="16" l="1"/>
  <c r="S1325" i="16"/>
  <c r="G1324" i="16"/>
  <c r="D1324" i="16"/>
  <c r="F1324" i="16"/>
  <c r="S1326" i="16" l="1"/>
  <c r="A1326" i="16"/>
  <c r="D1325" i="16"/>
  <c r="G1325" i="16"/>
  <c r="F1325" i="16"/>
  <c r="D1326" i="16" l="1"/>
  <c r="F1326" i="16"/>
  <c r="G1326" i="16"/>
  <c r="S1327" i="16"/>
  <c r="A1327" i="16"/>
  <c r="D1327" i="16" l="1"/>
  <c r="G1327" i="16"/>
  <c r="F1327" i="16"/>
  <c r="S1328" i="16"/>
  <c r="A1328" i="16"/>
  <c r="S1329" i="16" l="1"/>
  <c r="A1329" i="16"/>
  <c r="F1328" i="16"/>
  <c r="D1328" i="16"/>
  <c r="G1328" i="16"/>
  <c r="G1329" i="16" l="1"/>
  <c r="D1329" i="16"/>
  <c r="F1329" i="16"/>
  <c r="S1330" i="16"/>
  <c r="A1330" i="16"/>
  <c r="G1330" i="16" l="1"/>
  <c r="D1330" i="16"/>
  <c r="F1330" i="16"/>
  <c r="A1331" i="16"/>
  <c r="S1331" i="16"/>
  <c r="F1331" i="16" l="1"/>
  <c r="D1331" i="16"/>
  <c r="G1331" i="16"/>
  <c r="A1332" i="16"/>
  <c r="S1332" i="16"/>
  <c r="A1333" i="16" l="1"/>
  <c r="S1333" i="16"/>
  <c r="F1332" i="16"/>
  <c r="D1332" i="16"/>
  <c r="G1332" i="16"/>
  <c r="S1334" i="16" l="1"/>
  <c r="A1334" i="16"/>
  <c r="G1333" i="16"/>
  <c r="F1333" i="16"/>
  <c r="D1333" i="16"/>
  <c r="S1335" i="16" l="1"/>
  <c r="A1335" i="16"/>
  <c r="D1334" i="16"/>
  <c r="G1334" i="16"/>
  <c r="F1334" i="16"/>
  <c r="D1335" i="16" l="1"/>
  <c r="G1335" i="16"/>
  <c r="F1335" i="16"/>
  <c r="A1336" i="16"/>
  <c r="S1336" i="16"/>
  <c r="S1337" i="16" l="1"/>
  <c r="A1337" i="16"/>
  <c r="D1336" i="16"/>
  <c r="G1336" i="16"/>
  <c r="F1336" i="16"/>
  <c r="G1337" i="16" l="1"/>
  <c r="D1337" i="16"/>
  <c r="F1337" i="16"/>
  <c r="S1338" i="16"/>
  <c r="A1338" i="16"/>
  <c r="G1338" i="16" l="1"/>
  <c r="F1338" i="16"/>
  <c r="D1338" i="16"/>
  <c r="A1339" i="16"/>
  <c r="S1339" i="16"/>
  <c r="S1340" i="16" l="1"/>
  <c r="A1340" i="16"/>
  <c r="D1339" i="16"/>
  <c r="G1339" i="16"/>
  <c r="F1339" i="16"/>
  <c r="G1340" i="16" l="1"/>
  <c r="D1340" i="16"/>
  <c r="F1340" i="16"/>
  <c r="S1341" i="16"/>
  <c r="A1341" i="16"/>
  <c r="D1341" i="16" l="1"/>
  <c r="G1341" i="16"/>
  <c r="F1341" i="16"/>
  <c r="S1342" i="16"/>
  <c r="A1342" i="16"/>
  <c r="F1342" i="16" l="1"/>
  <c r="D1342" i="16"/>
  <c r="G1342" i="16"/>
  <c r="A1343" i="16"/>
  <c r="S1343" i="16"/>
  <c r="S1344" i="16" l="1"/>
  <c r="A1344" i="16"/>
  <c r="G1343" i="16"/>
  <c r="F1343" i="16"/>
  <c r="D1343" i="16"/>
  <c r="G1344" i="16" l="1"/>
  <c r="D1344" i="16"/>
  <c r="F1344" i="16"/>
  <c r="S1345" i="16"/>
  <c r="A1345" i="16"/>
  <c r="D1345" i="16" l="1"/>
  <c r="F1345" i="16"/>
  <c r="G1345" i="16"/>
  <c r="A1346" i="16"/>
  <c r="S1346" i="16"/>
  <c r="S1347" i="16" l="1"/>
  <c r="A1347" i="16"/>
  <c r="G1346" i="16"/>
  <c r="F1346" i="16"/>
  <c r="D1346" i="16"/>
  <c r="F1347" i="16" l="1"/>
  <c r="D1347" i="16"/>
  <c r="G1347" i="16"/>
  <c r="A1348" i="16"/>
  <c r="S1348" i="16"/>
  <c r="G1348" i="16" l="1"/>
  <c r="D1348" i="16"/>
  <c r="F1348" i="16"/>
  <c r="A1349" i="16"/>
  <c r="S1349" i="16"/>
  <c r="G1349" i="16" l="1"/>
  <c r="F1349" i="16"/>
  <c r="D1349" i="16"/>
  <c r="S1350" i="16"/>
  <c r="A1350" i="16"/>
  <c r="A1351" i="16" l="1"/>
  <c r="S1351" i="16"/>
  <c r="G1350" i="16"/>
  <c r="F1350" i="16"/>
  <c r="D1350" i="16"/>
  <c r="F1351" i="16" l="1"/>
  <c r="D1351" i="16"/>
  <c r="G1351" i="16"/>
  <c r="A1352" i="16"/>
  <c r="S1352" i="16"/>
  <c r="D1352" i="16" l="1"/>
  <c r="F1352" i="16"/>
  <c r="G1352" i="16"/>
  <c r="S1353" i="16"/>
  <c r="A1353" i="16"/>
  <c r="G1353" i="16" l="1"/>
  <c r="F1353" i="16"/>
  <c r="D1353" i="16"/>
  <c r="S1354" i="16"/>
  <c r="A1354" i="16"/>
  <c r="A1355" i="16" l="1"/>
  <c r="S1355" i="16"/>
  <c r="G1354" i="16"/>
  <c r="F1354" i="16"/>
  <c r="D1354" i="16"/>
  <c r="S1356" i="16" l="1"/>
  <c r="A1356" i="16"/>
  <c r="F1355" i="16"/>
  <c r="D1355" i="16"/>
  <c r="G1355" i="16"/>
  <c r="S1357" i="16" l="1"/>
  <c r="A1357" i="16"/>
  <c r="G1356" i="16"/>
  <c r="F1356" i="16"/>
  <c r="D1356" i="16"/>
  <c r="D1357" i="16" l="1"/>
  <c r="G1357" i="16"/>
  <c r="F1357" i="16"/>
  <c r="S1358" i="16"/>
  <c r="A1358" i="16"/>
  <c r="D1358" i="16" l="1"/>
  <c r="F1358" i="16"/>
  <c r="G1358" i="16"/>
  <c r="A1359" i="16"/>
  <c r="S1359" i="16"/>
  <c r="F1359" i="16" l="1"/>
  <c r="D1359" i="16"/>
  <c r="G1359" i="16"/>
  <c r="S1360" i="16"/>
  <c r="A1360" i="16"/>
  <c r="G1360" i="16" l="1"/>
  <c r="F1360" i="16"/>
  <c r="D1360" i="16"/>
  <c r="S1361" i="16"/>
  <c r="A1361" i="16"/>
  <c r="S1362" i="16" l="1"/>
  <c r="A1362" i="16"/>
  <c r="D1361" i="16"/>
  <c r="G1361" i="16"/>
  <c r="F1361" i="16"/>
  <c r="G1362" i="16" l="1"/>
  <c r="D1362" i="16"/>
  <c r="F1362" i="16"/>
  <c r="S1363" i="16"/>
  <c r="A1363" i="16"/>
  <c r="A1364" i="16" l="1"/>
  <c r="S1364" i="16"/>
  <c r="D1363" i="16"/>
  <c r="G1363" i="16"/>
  <c r="F1363" i="16"/>
  <c r="G1364" i="16" l="1"/>
  <c r="D1364" i="16"/>
  <c r="F1364" i="16"/>
  <c r="S1365" i="16"/>
  <c r="A1365" i="16"/>
  <c r="A1366" i="16" l="1"/>
  <c r="S1366" i="16"/>
  <c r="F1365" i="16"/>
  <c r="D1365" i="16"/>
  <c r="G1365" i="16"/>
  <c r="S1367" i="16" l="1"/>
  <c r="A1367" i="16"/>
  <c r="D1366" i="16"/>
  <c r="F1366" i="16"/>
  <c r="G1366" i="16"/>
  <c r="F1367" i="16" l="1"/>
  <c r="G1367" i="16"/>
  <c r="D1367" i="16"/>
  <c r="S1368" i="16"/>
  <c r="A1368" i="16"/>
  <c r="S1369" i="16" l="1"/>
  <c r="A1369" i="16"/>
  <c r="G1368" i="16"/>
  <c r="D1368" i="16"/>
  <c r="F1368" i="16"/>
  <c r="F1369" i="16" l="1"/>
  <c r="D1369" i="16"/>
  <c r="G1369" i="16"/>
  <c r="A1370" i="16"/>
  <c r="S1370" i="16"/>
  <c r="F1370" i="16" l="1"/>
  <c r="G1370" i="16"/>
  <c r="D1370" i="16"/>
  <c r="A1371" i="16"/>
  <c r="S1371" i="16"/>
  <c r="F1371" i="16" l="1"/>
  <c r="G1371" i="16"/>
  <c r="D1371" i="16"/>
  <c r="S1372" i="16"/>
  <c r="A1372" i="16"/>
  <c r="D1372" i="16" l="1"/>
  <c r="F1372" i="16"/>
  <c r="G1372" i="16"/>
  <c r="S1373" i="16"/>
  <c r="A1373" i="16"/>
  <c r="G1373" i="16" l="1"/>
  <c r="D1373" i="16"/>
  <c r="F1373" i="16"/>
  <c r="A1374" i="16"/>
  <c r="S1374" i="16"/>
  <c r="D1374" i="16" l="1"/>
  <c r="F1374" i="16"/>
  <c r="G1374" i="16"/>
  <c r="S1375" i="16"/>
  <c r="A1375" i="16"/>
  <c r="S1376" i="16" l="1"/>
  <c r="A1376" i="16"/>
  <c r="D1375" i="16"/>
  <c r="F1375" i="16"/>
  <c r="G1375" i="16"/>
  <c r="D1376" i="16" l="1"/>
  <c r="G1376" i="16"/>
  <c r="F1376" i="16"/>
  <c r="S1377" i="16"/>
  <c r="A1377" i="16"/>
  <c r="G1377" i="16" l="1"/>
  <c r="F1377" i="16"/>
  <c r="D1377" i="16"/>
  <c r="S1378" i="16"/>
  <c r="A1378" i="16"/>
  <c r="S1379" i="16" l="1"/>
  <c r="A1379" i="16"/>
  <c r="D1378" i="16"/>
  <c r="F1378" i="16"/>
  <c r="G1378" i="16"/>
  <c r="D1379" i="16" l="1"/>
  <c r="F1379" i="16"/>
  <c r="G1379" i="16"/>
  <c r="S1380" i="16"/>
  <c r="A1380" i="16"/>
  <c r="F1380" i="16" l="1"/>
  <c r="G1380" i="16"/>
  <c r="D1380" i="16"/>
  <c r="S1381" i="16"/>
  <c r="A1381" i="16"/>
  <c r="D1381" i="16" l="1"/>
  <c r="G1381" i="16"/>
  <c r="F1381" i="16"/>
  <c r="S1382" i="16"/>
  <c r="A1382" i="16"/>
  <c r="F1382" i="16" l="1"/>
  <c r="D1382" i="16"/>
  <c r="G1382" i="16"/>
  <c r="A1383" i="16"/>
  <c r="S1383" i="16"/>
  <c r="D1383" i="16" l="1"/>
  <c r="F1383" i="16"/>
  <c r="G1383" i="16"/>
  <c r="S1384" i="16"/>
  <c r="A1384" i="16"/>
  <c r="S1385" i="16" l="1"/>
  <c r="A1385" i="16"/>
  <c r="G1384" i="16"/>
  <c r="F1384" i="16"/>
  <c r="D1384" i="16"/>
  <c r="D1385" i="16" l="1"/>
  <c r="G1385" i="16"/>
  <c r="F1385" i="16"/>
  <c r="A1386" i="16"/>
  <c r="S1386" i="16"/>
  <c r="S1387" i="16" l="1"/>
  <c r="A1387" i="16"/>
  <c r="D1386" i="16"/>
  <c r="G1386" i="16"/>
  <c r="F1386" i="16"/>
  <c r="F1387" i="16" l="1"/>
  <c r="D1387" i="16"/>
  <c r="G1387" i="16"/>
  <c r="S1388" i="16"/>
  <c r="A1388" i="16"/>
  <c r="G1388" i="16" l="1"/>
  <c r="D1388" i="16"/>
  <c r="F1388" i="16"/>
  <c r="S1389" i="16"/>
  <c r="A1389" i="16"/>
  <c r="S1390" i="16" l="1"/>
  <c r="A1390" i="16"/>
  <c r="G1389" i="16"/>
  <c r="F1389" i="16"/>
  <c r="D1389" i="16"/>
  <c r="F1390" i="16" l="1"/>
  <c r="D1390" i="16"/>
  <c r="G1390" i="16"/>
  <c r="A1391" i="16"/>
  <c r="S1391" i="16"/>
  <c r="F1391" i="16" l="1"/>
  <c r="D1391" i="16"/>
  <c r="G1391" i="16"/>
  <c r="S1392" i="16"/>
  <c r="A1392" i="16"/>
  <c r="G1392" i="16" l="1"/>
  <c r="F1392" i="16"/>
  <c r="D1392" i="16"/>
  <c r="S1393" i="16"/>
  <c r="A1393" i="16"/>
  <c r="F1393" i="16" l="1"/>
  <c r="D1393" i="16"/>
  <c r="G1393" i="16"/>
  <c r="A1394" i="16"/>
  <c r="S1394" i="16"/>
  <c r="S1395" i="16" l="1"/>
  <c r="A1395" i="16"/>
  <c r="D1394" i="16"/>
  <c r="G1394" i="16"/>
  <c r="F1394" i="16"/>
  <c r="G1395" i="16" l="1"/>
  <c r="F1395" i="16"/>
  <c r="D1395" i="16"/>
  <c r="S1396" i="16"/>
  <c r="A1396" i="16"/>
  <c r="G1396" i="16" l="1"/>
  <c r="F1396" i="16"/>
  <c r="D1396" i="16"/>
  <c r="S1397" i="16"/>
  <c r="A1397" i="16"/>
  <c r="D1397" i="16" l="1"/>
  <c r="G1397" i="16"/>
  <c r="F1397" i="16"/>
  <c r="S1398" i="16"/>
  <c r="A1398" i="16"/>
  <c r="A1399" i="16" l="1"/>
  <c r="S1399" i="16"/>
  <c r="F1398" i="16"/>
  <c r="G1398" i="16"/>
  <c r="D1398" i="16"/>
  <c r="S1400" i="16" l="1"/>
  <c r="A1400" i="16"/>
  <c r="F1399" i="16"/>
  <c r="G1399" i="16"/>
  <c r="D1399" i="16"/>
  <c r="G1400" i="16" l="1"/>
  <c r="D1400" i="16"/>
  <c r="F1400" i="16"/>
  <c r="A1401" i="16"/>
  <c r="S1401" i="16"/>
  <c r="G1401" i="16" l="1"/>
  <c r="F1401" i="16"/>
  <c r="D1401" i="16"/>
  <c r="A1402" i="16"/>
  <c r="S1402" i="16"/>
  <c r="S1403" i="16" l="1"/>
  <c r="A1403" i="16"/>
  <c r="F1402" i="16"/>
  <c r="D1402" i="16"/>
  <c r="G1402" i="16"/>
  <c r="D1403" i="16" l="1"/>
  <c r="F1403" i="16"/>
  <c r="G1403" i="16"/>
  <c r="A1404" i="16"/>
  <c r="S1404" i="16"/>
  <c r="F1404" i="16" l="1"/>
  <c r="D1404" i="16"/>
  <c r="G1404" i="16"/>
  <c r="S1405" i="16"/>
  <c r="A1405" i="16"/>
  <c r="S1406" i="16" l="1"/>
  <c r="A1406" i="16"/>
  <c r="F1405" i="16"/>
  <c r="G1405" i="16"/>
  <c r="D1405" i="16"/>
  <c r="S1407" i="16" l="1"/>
  <c r="A1407" i="16"/>
  <c r="G1406" i="16"/>
  <c r="D1406" i="16"/>
  <c r="F1406" i="16"/>
  <c r="F1407" i="16" l="1"/>
  <c r="D1407" i="16"/>
  <c r="G1407" i="16"/>
  <c r="S1408" i="16"/>
  <c r="A1408" i="16"/>
  <c r="D1408" i="16" l="1"/>
  <c r="F1408" i="16"/>
  <c r="G1408" i="16"/>
  <c r="S1409" i="16"/>
  <c r="A1409" i="16"/>
  <c r="S1410" i="16" l="1"/>
  <c r="A1410" i="16"/>
  <c r="G1409" i="16"/>
  <c r="D1409" i="16"/>
  <c r="F1409" i="16"/>
  <c r="D1410" i="16" l="1"/>
  <c r="G1410" i="16"/>
  <c r="F1410" i="16"/>
  <c r="S1411" i="16"/>
  <c r="A1411" i="16"/>
  <c r="S1412" i="16" l="1"/>
  <c r="A1412" i="16"/>
  <c r="F1411" i="16"/>
  <c r="G1411" i="16"/>
  <c r="D1411" i="16"/>
  <c r="S1413" i="16" l="1"/>
  <c r="A1413" i="16"/>
  <c r="F1412" i="16"/>
  <c r="G1412" i="16"/>
  <c r="D1412" i="16"/>
  <c r="S1414" i="16" l="1"/>
  <c r="A1414" i="16"/>
  <c r="D1413" i="16"/>
  <c r="F1413" i="16"/>
  <c r="G1413" i="16"/>
  <c r="D1414" i="16" l="1"/>
  <c r="G1414" i="16"/>
  <c r="F1414" i="16"/>
  <c r="S1415" i="16"/>
  <c r="A1415" i="16"/>
  <c r="S1416" i="16" l="1"/>
  <c r="A1416" i="16"/>
  <c r="F1415" i="16"/>
  <c r="G1415" i="16"/>
  <c r="D1415" i="16"/>
  <c r="D1416" i="16" l="1"/>
  <c r="G1416" i="16"/>
  <c r="F1416" i="16"/>
  <c r="A1417" i="16"/>
  <c r="S1417" i="16"/>
  <c r="D1417" i="16" l="1"/>
  <c r="F1417" i="16"/>
  <c r="G1417" i="16"/>
  <c r="S1418" i="16"/>
  <c r="A1418" i="16"/>
  <c r="S1419" i="16" l="1"/>
  <c r="A1419" i="16"/>
  <c r="G1418" i="16"/>
  <c r="F1418" i="16"/>
  <c r="D1418" i="16"/>
  <c r="G1419" i="16" l="1"/>
  <c r="D1419" i="16"/>
  <c r="F1419" i="16"/>
  <c r="A1420" i="16"/>
  <c r="S1420" i="16"/>
  <c r="S1421" i="16" l="1"/>
  <c r="A1421" i="16"/>
  <c r="G1420" i="16"/>
  <c r="D1420" i="16"/>
  <c r="F1420" i="16"/>
  <c r="D1421" i="16" l="1"/>
  <c r="G1421" i="16"/>
  <c r="F1421" i="16"/>
  <c r="S1422" i="16"/>
  <c r="A1422" i="16"/>
  <c r="D1422" i="16" l="1"/>
  <c r="G1422" i="16"/>
  <c r="F1422" i="16"/>
  <c r="A1423" i="16"/>
  <c r="S1423" i="16"/>
  <c r="S1424" i="16" l="1"/>
  <c r="A1424" i="16"/>
  <c r="F1423" i="16"/>
  <c r="D1423" i="16"/>
  <c r="G1423" i="16"/>
  <c r="F1424" i="16" l="1"/>
  <c r="G1424" i="16"/>
  <c r="D1424" i="16"/>
  <c r="S1425" i="16"/>
  <c r="A1425" i="16"/>
  <c r="D1425" i="16" l="1"/>
  <c r="G1425" i="16"/>
  <c r="F1425" i="16"/>
  <c r="S1426" i="16"/>
  <c r="A1426" i="16"/>
  <c r="S1427" i="16" l="1"/>
  <c r="A1427" i="16"/>
  <c r="D1426" i="16"/>
  <c r="G1426" i="16"/>
  <c r="F1426" i="16"/>
  <c r="G1427" i="16" l="1"/>
  <c r="F1427" i="16"/>
  <c r="D1427" i="16"/>
  <c r="S1428" i="16"/>
  <c r="A1428" i="16"/>
  <c r="F1428" i="16" l="1"/>
  <c r="D1428" i="16"/>
  <c r="G1428" i="16"/>
  <c r="S1429" i="16"/>
  <c r="A1429" i="16"/>
  <c r="D1429" i="16" l="1"/>
  <c r="G1429" i="16"/>
  <c r="F1429" i="16"/>
  <c r="S1430" i="16"/>
  <c r="A1430" i="16"/>
  <c r="D1430" i="16" l="1"/>
  <c r="G1430" i="16"/>
  <c r="F1430" i="16"/>
  <c r="S1431" i="16"/>
  <c r="A1431" i="16"/>
  <c r="F1431" i="16" l="1"/>
  <c r="G1431" i="16"/>
  <c r="D1431" i="16"/>
  <c r="S1432" i="16"/>
  <c r="A1432" i="16"/>
  <c r="F1432" i="16" l="1"/>
  <c r="G1432" i="16"/>
  <c r="D1432" i="16"/>
  <c r="S1433" i="16"/>
  <c r="A1433" i="16"/>
  <c r="S1434" i="16" l="1"/>
  <c r="A1434" i="16"/>
  <c r="D1433" i="16"/>
  <c r="G1433" i="16"/>
  <c r="F1433" i="16"/>
  <c r="D1434" i="16" l="1"/>
  <c r="G1434" i="16"/>
  <c r="F1434" i="16"/>
  <c r="S1435" i="16"/>
  <c r="A1435" i="16"/>
  <c r="S1436" i="16" l="1"/>
  <c r="A1436" i="16"/>
  <c r="G1435" i="16"/>
  <c r="D1435" i="16"/>
  <c r="F1435" i="16"/>
  <c r="G1436" i="16" l="1"/>
  <c r="D1436" i="16"/>
  <c r="F1436" i="16"/>
  <c r="A1437" i="16"/>
  <c r="S1437" i="16"/>
  <c r="D1437" i="16" l="1"/>
  <c r="G1437" i="16"/>
  <c r="F1437" i="16"/>
  <c r="A1438" i="16"/>
  <c r="S1438" i="16"/>
  <c r="A1439" i="16" l="1"/>
  <c r="S1439" i="16"/>
  <c r="G1438" i="16"/>
  <c r="D1438" i="16"/>
  <c r="F1438" i="16"/>
  <c r="F1439" i="16" l="1"/>
  <c r="D1439" i="16"/>
  <c r="G1439" i="16"/>
  <c r="S1440" i="16"/>
  <c r="A1440" i="16"/>
  <c r="S1441" i="16" l="1"/>
  <c r="A1441" i="16"/>
  <c r="G1440" i="16"/>
  <c r="F1440" i="16"/>
  <c r="D1440" i="16"/>
  <c r="F1441" i="16" l="1"/>
  <c r="G1441" i="16"/>
  <c r="D1441" i="16"/>
  <c r="S1442" i="16"/>
  <c r="A1442" i="16"/>
  <c r="A1443" i="16" l="1"/>
  <c r="S1443" i="16"/>
  <c r="G1442" i="16"/>
  <c r="D1442" i="16"/>
  <c r="F1442" i="16"/>
  <c r="F1443" i="16" l="1"/>
  <c r="D1443" i="16"/>
  <c r="G1443" i="16"/>
  <c r="S1444" i="16"/>
  <c r="A1444" i="16"/>
  <c r="A1445" i="16" l="1"/>
  <c r="S1445" i="16"/>
  <c r="G1444" i="16"/>
  <c r="D1444" i="16"/>
  <c r="F1444" i="16"/>
  <c r="F1445" i="16" l="1"/>
  <c r="G1445" i="16"/>
  <c r="D1445" i="16"/>
  <c r="S1446" i="16"/>
  <c r="A1446" i="16"/>
  <c r="A1447" i="16" l="1"/>
  <c r="S1447" i="16"/>
  <c r="D1446" i="16"/>
  <c r="G1446" i="16"/>
  <c r="F1446" i="16"/>
  <c r="D1447" i="16" l="1"/>
  <c r="G1447" i="16"/>
  <c r="F1447" i="16"/>
  <c r="S1448" i="16"/>
  <c r="A1448" i="16"/>
  <c r="G1448" i="16" l="1"/>
  <c r="F1448" i="16"/>
  <c r="D1448" i="16"/>
  <c r="A1449" i="16"/>
  <c r="S1449" i="16"/>
  <c r="A1450" i="16" l="1"/>
  <c r="S1450" i="16"/>
  <c r="F1449" i="16"/>
  <c r="D1449" i="16"/>
  <c r="G1449" i="16"/>
  <c r="G1450" i="16" l="1"/>
  <c r="F1450" i="16"/>
  <c r="D1450" i="16"/>
  <c r="A1451" i="16"/>
  <c r="S1451" i="16"/>
  <c r="S1452" i="16" l="1"/>
  <c r="A1452" i="16"/>
  <c r="D1451" i="16"/>
  <c r="G1451" i="16"/>
  <c r="F1451" i="16"/>
  <c r="D1452" i="16" l="1"/>
  <c r="G1452" i="16"/>
  <c r="F1452" i="16"/>
  <c r="S1453" i="16"/>
  <c r="A1453" i="16"/>
  <c r="A1454" i="16" l="1"/>
  <c r="S1454" i="16"/>
  <c r="F1453" i="16"/>
  <c r="G1453" i="16"/>
  <c r="D1453" i="16"/>
  <c r="G1454" i="16" l="1"/>
  <c r="F1454" i="16"/>
  <c r="D1454" i="16"/>
  <c r="S1455" i="16"/>
  <c r="A1455" i="16"/>
  <c r="S1456" i="16" l="1"/>
  <c r="A1456" i="16"/>
  <c r="G1455" i="16"/>
  <c r="F1455" i="16"/>
  <c r="D1455" i="16"/>
  <c r="S1457" i="16" l="1"/>
  <c r="A1457" i="16"/>
  <c r="G1456" i="16"/>
  <c r="F1456" i="16"/>
  <c r="D1456" i="16"/>
  <c r="S1458" i="16" l="1"/>
  <c r="A1458" i="16"/>
  <c r="D1457" i="16"/>
  <c r="F1457" i="16"/>
  <c r="G1457" i="16"/>
  <c r="G1458" i="16" l="1"/>
  <c r="D1458" i="16"/>
  <c r="F1458" i="16"/>
  <c r="S1459" i="16"/>
  <c r="A1459" i="16"/>
  <c r="S1460" i="16" l="1"/>
  <c r="A1460" i="16"/>
  <c r="F1459" i="16"/>
  <c r="D1459" i="16"/>
  <c r="G1459" i="16"/>
  <c r="D1460" i="16" l="1"/>
  <c r="G1460" i="16"/>
  <c r="F1460" i="16"/>
  <c r="S1461" i="16"/>
  <c r="A1461" i="16"/>
  <c r="D1461" i="16" l="1"/>
  <c r="F1461" i="16"/>
  <c r="G1461" i="16"/>
  <c r="S1462" i="16"/>
  <c r="A1462" i="16"/>
  <c r="G1462" i="16" l="1"/>
  <c r="D1462" i="16"/>
  <c r="F1462" i="16"/>
  <c r="A1463" i="16"/>
  <c r="S1463" i="16"/>
  <c r="F1463" i="16" l="1"/>
  <c r="D1463" i="16"/>
  <c r="G1463" i="16"/>
  <c r="S1464" i="16"/>
  <c r="A1464" i="16"/>
  <c r="G1464" i="16" l="1"/>
  <c r="F1464" i="16"/>
  <c r="D1464" i="16"/>
  <c r="S1465" i="16"/>
  <c r="A1465" i="16"/>
  <c r="S1466" i="16" l="1"/>
  <c r="A1466" i="16"/>
  <c r="G1465" i="16"/>
  <c r="D1465" i="16"/>
  <c r="F1465" i="16"/>
  <c r="G1466" i="16" l="1"/>
  <c r="F1466" i="16"/>
  <c r="D1466" i="16"/>
  <c r="S1467" i="16"/>
  <c r="A1467" i="16"/>
  <c r="A1468" i="16" l="1"/>
  <c r="S1468" i="16"/>
  <c r="G1467" i="16"/>
  <c r="F1467" i="16"/>
  <c r="D1467" i="16"/>
  <c r="S1469" i="16" l="1"/>
  <c r="A1469" i="16"/>
  <c r="F1468" i="16"/>
  <c r="D1468" i="16"/>
  <c r="G1468" i="16"/>
  <c r="D1469" i="16" l="1"/>
  <c r="G1469" i="16"/>
  <c r="F1469" i="16"/>
  <c r="S1470" i="16"/>
  <c r="A1470" i="16"/>
  <c r="S1471" i="16" l="1"/>
  <c r="A1471" i="16"/>
  <c r="F1470" i="16"/>
  <c r="G1470" i="16"/>
  <c r="D1470" i="16"/>
  <c r="G1471" i="16" l="1"/>
  <c r="D1471" i="16"/>
  <c r="F1471" i="16"/>
  <c r="A1472" i="16"/>
  <c r="S1472" i="16"/>
  <c r="S1473" i="16" l="1"/>
  <c r="A1473" i="16"/>
  <c r="D1472" i="16"/>
  <c r="F1472" i="16"/>
  <c r="G1472" i="16"/>
  <c r="F1473" i="16" l="1"/>
  <c r="D1473" i="16"/>
  <c r="G1473" i="16"/>
  <c r="S1474" i="16"/>
  <c r="A1474" i="16"/>
  <c r="S1475" i="16" l="1"/>
  <c r="A1475" i="16"/>
  <c r="D1474" i="16"/>
  <c r="F1474" i="16"/>
  <c r="G1474" i="16"/>
  <c r="F1475" i="16" l="1"/>
  <c r="D1475" i="16"/>
  <c r="G1475" i="16"/>
  <c r="S1476" i="16"/>
  <c r="A1476" i="16"/>
  <c r="S1477" i="16" l="1"/>
  <c r="A1477" i="16"/>
  <c r="F1476" i="16"/>
  <c r="G1476" i="16"/>
  <c r="D1476" i="16"/>
  <c r="D1477" i="16" l="1"/>
  <c r="F1477" i="16"/>
  <c r="G1477" i="16"/>
  <c r="S1478" i="16"/>
  <c r="A1478" i="16"/>
  <c r="A1479" i="16" l="1"/>
  <c r="S1479" i="16"/>
  <c r="G1478" i="16"/>
  <c r="F1478" i="16"/>
  <c r="D1478" i="16"/>
  <c r="F1479" i="16" l="1"/>
  <c r="G1479" i="16"/>
  <c r="D1479" i="16"/>
  <c r="S1480" i="16"/>
  <c r="A1480" i="16"/>
  <c r="G1480" i="16" l="1"/>
  <c r="F1480" i="16"/>
  <c r="D1480" i="16"/>
  <c r="S1481" i="16"/>
  <c r="A1481" i="16"/>
  <c r="S1482" i="16" l="1"/>
  <c r="A1482" i="16"/>
  <c r="G1481" i="16"/>
  <c r="D1481" i="16"/>
  <c r="F1481" i="16"/>
  <c r="D1482" i="16" l="1"/>
  <c r="G1482" i="16"/>
  <c r="F1482" i="16"/>
  <c r="A1483" i="16"/>
  <c r="S1483" i="16"/>
  <c r="S1484" i="16" l="1"/>
  <c r="A1484" i="16"/>
  <c r="D1483" i="16"/>
  <c r="G1483" i="16"/>
  <c r="F1483" i="16"/>
  <c r="D1484" i="16" l="1"/>
  <c r="F1484" i="16"/>
  <c r="G1484" i="16"/>
  <c r="A1485" i="16"/>
  <c r="S1485" i="16"/>
  <c r="D1485" i="16" l="1"/>
  <c r="G1485" i="16"/>
  <c r="F1485" i="16"/>
  <c r="S1486" i="16"/>
  <c r="A1486" i="16"/>
  <c r="S1487" i="16" l="1"/>
  <c r="A1487" i="16"/>
  <c r="D1486" i="16"/>
  <c r="G1486" i="16"/>
  <c r="F1486" i="16"/>
  <c r="G1487" i="16" l="1"/>
  <c r="F1487" i="16"/>
  <c r="D1487" i="16"/>
  <c r="S1488" i="16"/>
  <c r="A1488" i="16"/>
  <c r="D1488" i="16" l="1"/>
  <c r="G1488" i="16"/>
  <c r="F1488" i="16"/>
  <c r="S1489" i="16"/>
  <c r="A1489" i="16"/>
  <c r="F1489" i="16" l="1"/>
  <c r="G1489" i="16"/>
  <c r="D1489" i="16"/>
  <c r="S1490" i="16"/>
  <c r="A1490" i="16"/>
  <c r="G1490" i="16" l="1"/>
  <c r="F1490" i="16"/>
  <c r="D1490" i="16"/>
  <c r="S1491" i="16"/>
  <c r="A1491" i="16"/>
  <c r="F1491" i="16" l="1"/>
  <c r="D1491" i="16"/>
  <c r="G1491" i="16"/>
  <c r="S1492" i="16"/>
  <c r="A1492" i="16"/>
  <c r="S1493" i="16" l="1"/>
  <c r="A1493" i="16"/>
  <c r="F1492" i="16"/>
  <c r="D1492" i="16"/>
  <c r="G1492" i="16"/>
  <c r="F1493" i="16" l="1"/>
  <c r="D1493" i="16"/>
  <c r="G1493" i="16"/>
  <c r="A1494" i="16"/>
  <c r="S1494" i="16"/>
  <c r="G1494" i="16" l="1"/>
  <c r="F1494" i="16"/>
  <c r="D1494" i="16"/>
  <c r="S1495" i="16"/>
  <c r="A1495" i="16"/>
  <c r="A1496" i="16" l="1"/>
  <c r="S1496" i="16"/>
  <c r="D1495" i="16"/>
  <c r="F1495" i="16"/>
  <c r="G1495" i="16"/>
  <c r="G1496" i="16" l="1"/>
  <c r="F1496" i="16"/>
  <c r="D1496" i="16"/>
  <c r="S1497" i="16"/>
  <c r="A1497" i="16"/>
  <c r="S1498" i="16" l="1"/>
  <c r="A1498" i="16"/>
  <c r="D1497" i="16"/>
  <c r="F1497" i="16"/>
  <c r="G1497" i="16"/>
  <c r="F1498" i="16" l="1"/>
  <c r="D1498" i="16"/>
  <c r="G1498" i="16"/>
  <c r="A1499" i="16"/>
  <c r="S1499" i="16"/>
  <c r="D1499" i="16" l="1"/>
  <c r="F1499" i="16"/>
  <c r="G1499" i="16"/>
  <c r="A1500" i="16"/>
  <c r="S1500" i="16"/>
  <c r="F1500" i="16" l="1"/>
  <c r="D1500" i="16"/>
  <c r="G1500" i="16"/>
  <c r="S1501" i="16"/>
  <c r="A1501" i="16"/>
  <c r="S1502" i="16" l="1"/>
  <c r="A1502" i="16"/>
  <c r="D1501" i="16"/>
  <c r="F1501" i="16"/>
  <c r="G1501" i="16"/>
  <c r="D1502" i="16" l="1"/>
  <c r="G1502" i="16"/>
  <c r="F1502" i="16"/>
  <c r="S1503" i="16"/>
  <c r="A1503" i="16"/>
  <c r="A1504" i="16" l="1"/>
  <c r="S1504" i="16"/>
  <c r="D1503" i="16"/>
  <c r="G1503" i="16"/>
  <c r="F1503" i="16"/>
  <c r="F1504" i="16" l="1"/>
  <c r="D1504" i="16"/>
  <c r="G1504" i="16"/>
  <c r="S1505" i="16"/>
  <c r="A1505" i="16"/>
  <c r="D1505" i="16" l="1"/>
  <c r="G1505" i="16"/>
  <c r="F1505" i="16"/>
  <c r="S1506" i="16"/>
  <c r="A1506" i="16"/>
  <c r="S1507" i="16" l="1"/>
  <c r="A1507" i="16"/>
  <c r="D1506" i="16"/>
  <c r="G1506" i="16"/>
  <c r="F1506" i="16"/>
  <c r="G1507" i="16" l="1"/>
  <c r="F1507" i="16"/>
  <c r="D1507" i="16"/>
  <c r="A1508" i="16"/>
  <c r="S1508" i="16"/>
  <c r="G1508" i="16" l="1"/>
  <c r="D1508" i="16"/>
  <c r="F1508" i="16"/>
  <c r="S1509" i="16"/>
  <c r="A1509" i="16"/>
  <c r="F1509" i="16" l="1"/>
  <c r="D1509" i="16"/>
  <c r="G1509" i="16"/>
  <c r="S1510" i="16"/>
  <c r="A1510" i="16"/>
  <c r="G1510" i="16" l="1"/>
  <c r="F1510" i="16"/>
  <c r="D1510" i="16"/>
  <c r="S1511" i="16"/>
  <c r="A1511" i="16"/>
  <c r="G1511" i="16" l="1"/>
  <c r="D1511" i="16"/>
  <c r="F1511" i="16"/>
  <c r="S1512" i="16"/>
  <c r="A1512" i="16"/>
  <c r="S1513" i="16" l="1"/>
  <c r="A1513" i="16"/>
  <c r="F1512" i="16"/>
  <c r="D1512" i="16"/>
  <c r="G1512" i="16"/>
  <c r="G1513" i="16" l="1"/>
  <c r="D1513" i="16"/>
  <c r="F1513" i="16"/>
  <c r="S1514" i="16"/>
  <c r="A1514" i="16"/>
  <c r="A1515" i="16" l="1"/>
  <c r="S1515" i="16"/>
  <c r="D1514" i="16"/>
  <c r="F1514" i="16"/>
  <c r="G1514" i="16"/>
  <c r="S1516" i="16" l="1"/>
  <c r="A1516" i="16"/>
  <c r="F1515" i="16"/>
  <c r="G1515" i="16"/>
  <c r="D1515" i="16"/>
  <c r="D1516" i="16" l="1"/>
  <c r="F1516" i="16"/>
  <c r="G1516" i="16"/>
  <c r="A1517" i="16"/>
  <c r="S1517" i="16"/>
  <c r="G1517" i="16" l="1"/>
  <c r="D1517" i="16"/>
  <c r="F1517" i="16"/>
  <c r="S1518" i="16"/>
  <c r="A1518" i="16"/>
  <c r="G1518" i="16" l="1"/>
  <c r="F1518" i="16"/>
  <c r="D1518" i="16"/>
  <c r="S1519" i="16"/>
  <c r="A1519" i="16"/>
  <c r="A1520" i="16" l="1"/>
  <c r="S1520" i="16"/>
  <c r="F1519" i="16"/>
  <c r="D1519" i="16"/>
  <c r="G1519" i="16"/>
  <c r="S1521" i="16" l="1"/>
  <c r="A1521" i="16"/>
  <c r="F1520" i="16"/>
  <c r="D1520" i="16"/>
  <c r="G1520" i="16"/>
  <c r="G1521" i="16" l="1"/>
  <c r="F1521" i="16"/>
  <c r="D1521" i="16"/>
  <c r="S1522" i="16"/>
  <c r="A1522" i="16"/>
  <c r="D1522" i="16" l="1"/>
  <c r="G1522" i="16"/>
  <c r="F1522" i="16"/>
  <c r="S1523" i="16"/>
  <c r="A1523" i="16"/>
  <c r="F1523" i="16" l="1"/>
  <c r="G1523" i="16"/>
  <c r="D1523" i="16"/>
  <c r="S1524" i="16"/>
  <c r="A1524" i="16"/>
  <c r="S1525" i="16" l="1"/>
  <c r="A1525" i="16"/>
  <c r="G1524" i="16"/>
  <c r="F1524" i="16"/>
  <c r="D1524" i="16"/>
  <c r="G1525" i="16" l="1"/>
  <c r="D1525" i="16"/>
  <c r="F1525" i="16"/>
  <c r="S1526" i="16"/>
  <c r="A1526" i="16"/>
  <c r="G1526" i="16" l="1"/>
  <c r="F1526" i="16"/>
  <c r="D1526" i="16"/>
  <c r="S1527" i="16"/>
  <c r="A1527" i="16"/>
  <c r="F1527" i="16" l="1"/>
  <c r="D1527" i="16"/>
  <c r="G1527" i="16"/>
  <c r="S1528" i="16"/>
  <c r="A1528" i="16"/>
  <c r="S1529" i="16" l="1"/>
  <c r="A1529" i="16"/>
  <c r="G1528" i="16"/>
  <c r="F1528" i="16"/>
  <c r="D1528" i="16"/>
  <c r="S1530" i="16" l="1"/>
  <c r="A1530" i="16"/>
  <c r="D1529" i="16"/>
  <c r="G1529" i="16"/>
  <c r="F1529" i="16"/>
  <c r="D1530" i="16" l="1"/>
  <c r="G1530" i="16"/>
  <c r="F1530" i="16"/>
  <c r="A1531" i="16"/>
  <c r="S1531" i="16"/>
  <c r="D1531" i="16" l="1"/>
  <c r="F1531" i="16"/>
  <c r="G1531" i="16"/>
  <c r="S1532" i="16"/>
  <c r="A1532" i="16"/>
  <c r="A1533" i="16" l="1"/>
  <c r="S1533" i="16"/>
  <c r="G1532" i="16"/>
  <c r="F1532" i="16"/>
  <c r="D1532" i="16"/>
  <c r="S1534" i="16" l="1"/>
  <c r="A1534" i="16"/>
  <c r="G1533" i="16"/>
  <c r="F1533" i="16"/>
  <c r="D1533" i="16"/>
  <c r="D1534" i="16" l="1"/>
  <c r="G1534" i="16"/>
  <c r="F1534" i="16"/>
  <c r="S1535" i="16"/>
  <c r="A1535" i="16"/>
  <c r="D1535" i="16" l="1"/>
  <c r="G1535" i="16"/>
  <c r="F1535" i="16"/>
  <c r="S1536" i="16"/>
  <c r="A1536" i="16"/>
  <c r="F1536" i="16" l="1"/>
  <c r="D1536" i="16"/>
  <c r="G1536" i="16"/>
  <c r="A1537" i="16"/>
  <c r="S1537" i="16"/>
  <c r="S1538" i="16" l="1"/>
  <c r="A1538" i="16"/>
  <c r="D1537" i="16"/>
  <c r="F1537" i="16"/>
  <c r="G1537" i="16"/>
  <c r="D1538" i="16" l="1"/>
  <c r="G1538" i="16"/>
  <c r="F1538" i="16"/>
  <c r="S1539" i="16"/>
  <c r="A1539" i="16"/>
  <c r="S1540" i="16" l="1"/>
  <c r="A1540" i="16"/>
  <c r="F1539" i="16"/>
  <c r="G1539" i="16"/>
  <c r="D1539" i="16"/>
  <c r="F1540" i="16" l="1"/>
  <c r="G1540" i="16"/>
  <c r="D1540" i="16"/>
  <c r="A1541" i="16"/>
  <c r="S1541" i="16"/>
  <c r="G1541" i="16" l="1"/>
  <c r="F1541" i="16"/>
  <c r="D1541" i="16"/>
  <c r="S1542" i="16"/>
  <c r="A1542" i="16"/>
  <c r="F1542" i="16" l="1"/>
  <c r="G1542" i="16"/>
  <c r="D1542" i="16"/>
  <c r="S1543" i="16"/>
  <c r="A1543" i="16"/>
  <c r="D1543" i="16" l="1"/>
  <c r="G1543" i="16"/>
  <c r="F1543" i="16"/>
  <c r="S1544" i="16"/>
  <c r="A1544" i="16"/>
  <c r="D1544" i="16" l="1"/>
  <c r="G1544" i="16"/>
  <c r="F1544" i="16"/>
  <c r="A1545" i="16"/>
  <c r="S1545" i="16"/>
  <c r="A1546" i="16" l="1"/>
  <c r="S1546" i="16"/>
  <c r="D1545" i="16"/>
  <c r="G1545" i="16"/>
  <c r="F1545" i="16"/>
  <c r="G1546" i="16" l="1"/>
  <c r="F1546" i="16"/>
  <c r="D1546" i="16"/>
  <c r="S1547" i="16"/>
  <c r="A1547" i="16"/>
  <c r="S1548" i="16" l="1"/>
  <c r="A1548" i="16"/>
  <c r="D1547" i="16"/>
  <c r="G1547" i="16"/>
  <c r="F1547" i="16"/>
  <c r="A1549" i="16" l="1"/>
  <c r="S1549" i="16"/>
  <c r="D1548" i="16"/>
  <c r="F1548" i="16"/>
  <c r="G1548" i="16"/>
  <c r="S1550" i="16" l="1"/>
  <c r="A1550" i="16"/>
  <c r="D1549" i="16"/>
  <c r="G1549" i="16"/>
  <c r="F1549" i="16"/>
  <c r="D1550" i="16" l="1"/>
  <c r="G1550" i="16"/>
  <c r="F1550" i="16"/>
  <c r="S1551" i="16"/>
  <c r="A1551" i="16"/>
  <c r="D1551" i="16" l="1"/>
  <c r="G1551" i="16"/>
  <c r="F1551" i="16"/>
  <c r="S1552" i="16"/>
  <c r="A1552" i="16"/>
  <c r="F1552" i="16" l="1"/>
  <c r="G1552" i="16"/>
  <c r="D1552" i="16"/>
  <c r="S1553" i="16"/>
  <c r="A1553" i="16"/>
  <c r="S1554" i="16" l="1"/>
  <c r="A1554" i="16"/>
  <c r="G1553" i="16"/>
  <c r="F1553" i="16"/>
  <c r="D1553" i="16"/>
  <c r="D1554" i="16" l="1"/>
  <c r="G1554" i="16"/>
  <c r="F1554" i="16"/>
  <c r="S1555" i="16"/>
  <c r="A1555" i="16"/>
  <c r="D1555" i="16" l="1"/>
  <c r="G1555" i="16"/>
  <c r="F1555" i="16"/>
  <c r="A1556" i="16"/>
  <c r="S1556" i="16"/>
  <c r="S1557" i="16" l="1"/>
  <c r="A1557" i="16"/>
  <c r="G1556" i="16"/>
  <c r="D1556" i="16"/>
  <c r="F1556" i="16"/>
  <c r="D1557" i="16" l="1"/>
  <c r="G1557" i="16"/>
  <c r="F1557" i="16"/>
  <c r="S1558" i="16"/>
  <c r="A1558" i="16"/>
  <c r="D1558" i="16" l="1"/>
  <c r="G1558" i="16"/>
  <c r="F1558" i="16"/>
  <c r="S1559" i="16"/>
  <c r="A1559" i="16"/>
  <c r="G1559" i="16" l="1"/>
  <c r="F1559" i="16"/>
  <c r="D1559" i="16"/>
  <c r="S1560" i="16"/>
  <c r="A1560" i="16"/>
  <c r="S1561" i="16" l="1"/>
  <c r="A1561" i="16"/>
  <c r="G1560" i="16"/>
  <c r="D1560" i="16"/>
  <c r="F1560" i="16"/>
  <c r="D1561" i="16" l="1"/>
  <c r="G1561" i="16"/>
  <c r="F1561" i="16"/>
  <c r="S1562" i="16"/>
  <c r="A1562" i="16"/>
  <c r="A1563" i="16" l="1"/>
  <c r="S1563" i="16"/>
  <c r="G1562" i="16"/>
  <c r="D1562" i="16"/>
  <c r="F1562" i="16"/>
  <c r="A1564" i="16" l="1"/>
  <c r="S1564" i="16"/>
  <c r="F1563" i="16"/>
  <c r="D1563" i="16"/>
  <c r="G1563" i="16"/>
  <c r="S1565" i="16" l="1"/>
  <c r="A1565" i="16"/>
  <c r="F1564" i="16"/>
  <c r="D1564" i="16"/>
  <c r="G1564" i="16"/>
  <c r="D1565" i="16" l="1"/>
  <c r="G1565" i="16"/>
  <c r="F1565" i="16"/>
  <c r="S1566" i="16"/>
  <c r="A1566" i="16"/>
  <c r="F1566" i="16" l="1"/>
  <c r="D1566" i="16"/>
  <c r="G1566" i="16"/>
  <c r="A1567" i="16"/>
  <c r="S1567" i="16"/>
  <c r="S1568" i="16" l="1"/>
  <c r="A1568" i="16"/>
  <c r="D1567" i="16"/>
  <c r="F1567" i="16"/>
  <c r="G1567" i="16"/>
  <c r="G1568" i="16" l="1"/>
  <c r="F1568" i="16"/>
  <c r="D1568" i="16"/>
  <c r="S1569" i="16"/>
  <c r="A1569" i="16"/>
  <c r="G1569" i="16" l="1"/>
  <c r="F1569" i="16"/>
  <c r="D1569" i="16"/>
  <c r="S1570" i="16"/>
  <c r="A1570" i="16"/>
  <c r="F1570" i="16" l="1"/>
  <c r="D1570" i="16"/>
  <c r="G1570" i="16"/>
  <c r="S1571" i="16"/>
  <c r="A1571" i="16"/>
  <c r="A1572" i="16" l="1"/>
  <c r="S1572" i="16"/>
  <c r="G1571" i="16"/>
  <c r="F1571" i="16"/>
  <c r="D1571" i="16"/>
  <c r="G1572" i="16" l="1"/>
  <c r="D1572" i="16"/>
  <c r="F1572" i="16"/>
  <c r="S1573" i="16"/>
  <c r="A1573" i="16"/>
  <c r="G1573" i="16" l="1"/>
  <c r="F1573" i="16"/>
  <c r="D1573" i="16"/>
  <c r="S1574" i="16"/>
  <c r="A1574" i="16"/>
  <c r="S1575" i="16" l="1"/>
  <c r="A1575" i="16"/>
  <c r="G1574" i="16"/>
  <c r="D1574" i="16"/>
  <c r="F1574" i="16"/>
  <c r="F1575" i="16" l="1"/>
  <c r="D1575" i="16"/>
  <c r="G1575" i="16"/>
  <c r="S1576" i="16"/>
  <c r="A1576" i="16"/>
  <c r="F1576" i="16" l="1"/>
  <c r="D1576" i="16"/>
  <c r="G1576" i="16"/>
  <c r="S1577" i="16"/>
  <c r="A1577" i="16"/>
  <c r="S1578" i="16" l="1"/>
  <c r="A1578" i="16"/>
  <c r="F1577" i="16"/>
  <c r="D1577" i="16"/>
  <c r="G1577" i="16"/>
  <c r="G1578" i="16" l="1"/>
  <c r="F1578" i="16"/>
  <c r="D1578" i="16"/>
  <c r="S1579" i="16"/>
  <c r="A1579" i="16"/>
  <c r="D1579" i="16" l="1"/>
  <c r="G1579" i="16"/>
  <c r="F1579" i="16"/>
  <c r="S1580" i="16"/>
  <c r="A1580" i="16"/>
  <c r="G1580" i="16" l="1"/>
  <c r="D1580" i="16"/>
  <c r="F1580" i="16"/>
  <c r="S1581" i="16"/>
  <c r="A1581" i="16"/>
  <c r="S1582" i="16" l="1"/>
  <c r="A1582" i="16"/>
  <c r="D1581" i="16"/>
  <c r="G1581" i="16"/>
  <c r="F1581" i="16"/>
  <c r="G1582" i="16" l="1"/>
  <c r="F1582" i="16"/>
  <c r="D1582" i="16"/>
  <c r="A1583" i="16"/>
  <c r="S1583" i="16"/>
  <c r="S1584" i="16" l="1"/>
  <c r="A1584" i="16"/>
  <c r="D1583" i="16"/>
  <c r="G1583" i="16"/>
  <c r="F1583" i="16"/>
  <c r="S1585" i="16" l="1"/>
  <c r="A1585" i="16"/>
  <c r="G1584" i="16"/>
  <c r="F1584" i="16"/>
  <c r="D1584" i="16"/>
  <c r="D1585" i="16" l="1"/>
  <c r="G1585" i="16"/>
  <c r="F1585" i="16"/>
  <c r="A1586" i="16"/>
  <c r="S1586" i="16"/>
  <c r="S1587" i="16" l="1"/>
  <c r="A1587" i="16"/>
  <c r="F1586" i="16"/>
  <c r="G1586" i="16"/>
  <c r="D1586" i="16"/>
  <c r="G1587" i="16" l="1"/>
  <c r="D1587" i="16"/>
  <c r="F1587" i="16"/>
  <c r="S1588" i="16"/>
  <c r="A1588" i="16"/>
  <c r="D1588" i="16" l="1"/>
  <c r="G1588" i="16"/>
  <c r="F1588" i="16"/>
  <c r="S1589" i="16"/>
  <c r="A1589" i="16"/>
  <c r="F1589" i="16" l="1"/>
  <c r="D1589" i="16"/>
  <c r="G1589" i="16"/>
  <c r="S1590" i="16"/>
  <c r="A1590" i="16"/>
  <c r="G1590" i="16" l="1"/>
  <c r="D1590" i="16"/>
  <c r="F1590" i="16"/>
  <c r="S1591" i="16"/>
  <c r="A1591" i="16"/>
  <c r="G1591" i="16" l="1"/>
  <c r="F1591" i="16"/>
  <c r="D1591" i="16"/>
  <c r="S1592" i="16"/>
  <c r="A1592" i="16"/>
  <c r="F1592" i="16" l="1"/>
  <c r="G1592" i="16"/>
  <c r="D1592" i="16"/>
  <c r="S1593" i="16"/>
  <c r="A1593" i="16"/>
  <c r="F1593" i="16" l="1"/>
  <c r="D1593" i="16"/>
  <c r="G1593" i="16"/>
  <c r="S1594" i="16"/>
  <c r="A1594" i="16"/>
  <c r="D1594" i="16" l="1"/>
  <c r="F1594" i="16"/>
  <c r="G1594" i="16"/>
  <c r="S1595" i="16"/>
  <c r="A1595" i="16"/>
  <c r="G1595" i="16" l="1"/>
  <c r="D1595" i="16"/>
  <c r="F1595" i="16"/>
  <c r="S1596" i="16"/>
  <c r="A1596" i="16"/>
  <c r="A1597" i="16" l="1"/>
  <c r="S1597" i="16"/>
  <c r="D1596" i="16"/>
  <c r="G1596" i="16"/>
  <c r="F1596" i="16"/>
  <c r="A1598" i="16" l="1"/>
  <c r="S1598" i="16"/>
  <c r="G1597" i="16"/>
  <c r="F1597" i="16"/>
  <c r="D1597" i="16"/>
  <c r="S1599" i="16" l="1"/>
  <c r="A1599" i="16"/>
  <c r="F1598" i="16"/>
  <c r="G1598" i="16"/>
  <c r="D1598" i="16"/>
  <c r="G1599" i="16" l="1"/>
  <c r="D1599" i="16"/>
  <c r="F1599" i="16"/>
  <c r="S1600" i="16"/>
  <c r="A1600" i="16"/>
  <c r="D1600" i="16" l="1"/>
  <c r="G1600" i="16"/>
  <c r="F1600" i="16"/>
  <c r="A1601" i="16"/>
  <c r="S1601" i="16"/>
  <c r="D1601" i="16" l="1"/>
  <c r="F1601" i="16"/>
  <c r="G1601" i="16"/>
  <c r="A1602" i="16"/>
  <c r="S1602" i="16"/>
  <c r="G1602" i="16" l="1"/>
  <c r="F1602" i="16"/>
  <c r="D1602" i="16"/>
  <c r="S1603" i="16"/>
  <c r="A1603" i="16"/>
  <c r="S1604" i="16" l="1"/>
  <c r="A1604" i="16"/>
  <c r="G1603" i="16"/>
  <c r="F1603" i="16"/>
  <c r="D1603" i="16"/>
  <c r="G1604" i="16" l="1"/>
  <c r="F1604" i="16"/>
  <c r="D1604" i="16"/>
  <c r="S1605" i="16"/>
  <c r="A1605" i="16"/>
  <c r="F1605" i="16" l="1"/>
  <c r="D1605" i="16"/>
  <c r="G1605" i="16"/>
  <c r="A1606" i="16"/>
  <c r="S1606" i="16"/>
  <c r="G1606" i="16" l="1"/>
  <c r="D1606" i="16"/>
  <c r="F1606" i="16"/>
  <c r="S1607" i="16"/>
  <c r="A1607" i="16"/>
  <c r="D1607" i="16" l="1"/>
  <c r="G1607" i="16"/>
  <c r="F1607" i="16"/>
  <c r="S1608" i="16"/>
  <c r="A1608" i="16"/>
  <c r="G1608" i="16" l="1"/>
  <c r="D1608" i="16"/>
  <c r="F1608" i="16"/>
  <c r="S1609" i="16"/>
  <c r="A1609" i="16"/>
  <c r="F1609" i="16" l="1"/>
  <c r="G1609" i="16"/>
  <c r="D1609" i="16"/>
  <c r="S1610" i="16"/>
  <c r="A1610" i="16"/>
  <c r="F1610" i="16" l="1"/>
  <c r="D1610" i="16"/>
  <c r="G1610" i="16"/>
  <c r="S1611" i="16"/>
  <c r="A1611" i="16"/>
  <c r="A1612" i="16" l="1"/>
  <c r="S1612" i="16"/>
  <c r="D1611" i="16"/>
  <c r="G1611" i="16"/>
  <c r="F1611" i="16"/>
  <c r="S1613" i="16" l="1"/>
  <c r="A1613" i="16"/>
  <c r="D1612" i="16"/>
  <c r="G1612" i="16"/>
  <c r="F1612" i="16"/>
  <c r="F1613" i="16" l="1"/>
  <c r="D1613" i="16"/>
  <c r="G1613" i="16"/>
  <c r="S1614" i="16"/>
  <c r="A1614" i="16"/>
  <c r="G1614" i="16" l="1"/>
  <c r="F1614" i="16"/>
  <c r="D1614" i="16"/>
  <c r="S1615" i="16"/>
  <c r="A1615" i="16"/>
  <c r="A1616" i="16" l="1"/>
  <c r="S1616" i="16"/>
  <c r="D1615" i="16"/>
  <c r="G1615" i="16"/>
  <c r="F1615" i="16"/>
  <c r="D1616" i="16" l="1"/>
  <c r="G1616" i="16"/>
  <c r="F1616" i="16"/>
  <c r="S1617" i="16"/>
  <c r="A1617" i="16"/>
  <c r="A1618" i="16" l="1"/>
  <c r="S1618" i="16"/>
  <c r="F1617" i="16"/>
  <c r="D1617" i="16"/>
  <c r="G1617" i="16"/>
  <c r="A1619" i="16" l="1"/>
  <c r="S1619" i="16"/>
  <c r="G1618" i="16"/>
  <c r="D1618" i="16"/>
  <c r="F1618" i="16"/>
  <c r="A1620" i="16" l="1"/>
  <c r="S1620" i="16"/>
  <c r="F1619" i="16"/>
  <c r="D1619" i="16"/>
  <c r="G1619" i="16"/>
  <c r="S1621" i="16" l="1"/>
  <c r="A1621" i="16"/>
  <c r="G1620" i="16"/>
  <c r="F1620" i="16"/>
  <c r="D1620" i="16"/>
  <c r="F1621" i="16" l="1"/>
  <c r="D1621" i="16"/>
  <c r="G1621" i="16"/>
  <c r="A1622" i="16"/>
  <c r="S1622" i="16"/>
  <c r="S1623" i="16" l="1"/>
  <c r="A1623" i="16"/>
  <c r="F1622" i="16"/>
  <c r="G1622" i="16"/>
  <c r="D1622" i="16"/>
  <c r="G1623" i="16" l="1"/>
  <c r="D1623" i="16"/>
  <c r="F1623" i="16"/>
  <c r="S1624" i="16"/>
  <c r="A1624" i="16"/>
  <c r="F1624" i="16" l="1"/>
  <c r="G1624" i="16"/>
  <c r="D1624" i="16"/>
  <c r="S1625" i="16"/>
  <c r="A1625" i="16"/>
  <c r="F1625" i="16" l="1"/>
  <c r="D1625" i="16"/>
  <c r="G1625" i="16"/>
  <c r="S1626" i="16"/>
  <c r="A1626" i="16"/>
  <c r="S1627" i="16" l="1"/>
  <c r="A1627" i="16"/>
  <c r="G1626" i="16"/>
  <c r="D1626" i="16"/>
  <c r="F1626" i="16"/>
  <c r="F1627" i="16" l="1"/>
  <c r="D1627" i="16"/>
  <c r="G1627" i="16"/>
  <c r="S1628" i="16"/>
  <c r="A1628" i="16"/>
  <c r="D1628" i="16" l="1"/>
  <c r="F1628" i="16"/>
  <c r="G1628" i="16"/>
  <c r="A1629" i="16"/>
  <c r="S1629" i="16"/>
  <c r="F1629" i="16" l="1"/>
  <c r="D1629" i="16"/>
  <c r="G1629" i="16"/>
  <c r="S1630" i="16"/>
  <c r="A1630" i="16"/>
  <c r="G1630" i="16" l="1"/>
  <c r="D1630" i="16"/>
  <c r="F1630" i="16"/>
  <c r="A1631" i="16"/>
  <c r="S1631" i="16"/>
  <c r="D1631" i="16" l="1"/>
  <c r="F1631" i="16"/>
  <c r="G1631" i="16"/>
  <c r="A1632" i="16"/>
  <c r="S1632" i="16"/>
  <c r="G1632" i="16" l="1"/>
  <c r="D1632" i="16"/>
  <c r="F1632" i="16"/>
  <c r="S1633" i="16"/>
  <c r="A1633" i="16"/>
  <c r="S1634" i="16" l="1"/>
  <c r="A1634" i="16"/>
  <c r="F1633" i="16"/>
  <c r="D1633" i="16"/>
  <c r="G1633" i="16"/>
  <c r="G1634" i="16" l="1"/>
  <c r="D1634" i="16"/>
  <c r="F1634" i="16"/>
  <c r="A1635" i="16"/>
  <c r="S1635" i="16"/>
  <c r="A1636" i="16" l="1"/>
  <c r="S1636" i="16"/>
  <c r="F1635" i="16"/>
  <c r="D1635" i="16"/>
  <c r="G1635" i="16"/>
  <c r="D1636" i="16" l="1"/>
  <c r="G1636" i="16"/>
  <c r="F1636" i="16"/>
  <c r="A1637" i="16"/>
  <c r="S1637" i="16"/>
  <c r="D1637" i="16" l="1"/>
  <c r="F1637" i="16"/>
  <c r="G1637" i="16"/>
  <c r="S1638" i="16"/>
  <c r="A1638" i="16"/>
  <c r="D1638" i="16" l="1"/>
  <c r="G1638" i="16"/>
  <c r="F1638" i="16"/>
  <c r="A1639" i="16"/>
  <c r="S1639" i="16"/>
  <c r="D1639" i="16" l="1"/>
  <c r="G1639" i="16"/>
  <c r="F1639" i="16"/>
  <c r="S1640" i="16"/>
  <c r="A1640" i="16"/>
  <c r="G1640" i="16" l="1"/>
  <c r="D1640" i="16"/>
  <c r="F1640" i="16"/>
  <c r="S1641" i="16"/>
  <c r="A1641" i="16"/>
  <c r="F1641" i="16" l="1"/>
  <c r="G1641" i="16"/>
  <c r="D1641" i="16"/>
  <c r="A1642" i="16"/>
  <c r="S1642" i="16"/>
  <c r="S1643" i="16" l="1"/>
  <c r="A1643" i="16"/>
  <c r="F1642" i="16"/>
  <c r="D1642" i="16"/>
  <c r="G1642" i="16"/>
  <c r="G1643" i="16" l="1"/>
  <c r="F1643" i="16"/>
  <c r="D1643" i="16"/>
  <c r="A1644" i="16"/>
  <c r="S1644" i="16"/>
  <c r="S1645" i="16" l="1"/>
  <c r="A1645" i="16"/>
  <c r="G1644" i="16"/>
  <c r="D1644" i="16"/>
  <c r="F1644" i="16"/>
  <c r="D1645" i="16" l="1"/>
  <c r="G1645" i="16"/>
  <c r="F1645" i="16"/>
  <c r="S1646" i="16"/>
  <c r="A1646" i="16"/>
  <c r="A1647" i="16" l="1"/>
  <c r="S1647" i="16"/>
  <c r="G1646" i="16"/>
  <c r="F1646" i="16"/>
  <c r="D1646" i="16"/>
  <c r="D1647" i="16" l="1"/>
  <c r="G1647" i="16"/>
  <c r="F1647" i="16"/>
  <c r="S1648" i="16"/>
  <c r="A1648" i="16"/>
  <c r="A1649" i="16" l="1"/>
  <c r="S1649" i="16"/>
  <c r="D1648" i="16"/>
  <c r="G1648" i="16"/>
  <c r="F1648" i="16"/>
  <c r="G1649" i="16" l="1"/>
  <c r="F1649" i="16"/>
  <c r="D1649" i="16"/>
  <c r="S1650" i="16"/>
  <c r="A1650" i="16"/>
  <c r="S1651" i="16" l="1"/>
  <c r="A1651" i="16"/>
  <c r="G1650" i="16"/>
  <c r="F1650" i="16"/>
  <c r="D1650" i="16"/>
  <c r="F1651" i="16" l="1"/>
  <c r="D1651" i="16"/>
  <c r="G1651" i="16"/>
  <c r="S1652" i="16"/>
  <c r="A1652" i="16"/>
  <c r="A1653" i="16" l="1"/>
  <c r="S1653" i="16"/>
  <c r="D1652" i="16"/>
  <c r="F1652" i="16"/>
  <c r="G1652" i="16"/>
  <c r="S1654" i="16" l="1"/>
  <c r="A1654" i="16"/>
  <c r="D1653" i="16"/>
  <c r="G1653" i="16"/>
  <c r="F1653" i="16"/>
  <c r="G1654" i="16" l="1"/>
  <c r="D1654" i="16"/>
  <c r="F1654" i="16"/>
  <c r="S1655" i="16"/>
  <c r="A1655" i="16"/>
  <c r="A1656" i="16" l="1"/>
  <c r="S1656" i="16"/>
  <c r="D1655" i="16"/>
  <c r="F1655" i="16"/>
  <c r="G1655" i="16"/>
  <c r="D1656" i="16" l="1"/>
  <c r="G1656" i="16"/>
  <c r="F1656" i="16"/>
  <c r="S1657" i="16"/>
  <c r="A1657" i="16"/>
  <c r="F1657" i="16" l="1"/>
  <c r="G1657" i="16"/>
  <c r="D1657" i="16"/>
  <c r="S1658" i="16"/>
  <c r="A1658" i="16"/>
  <c r="S1659" i="16" l="1"/>
  <c r="A1659" i="16"/>
  <c r="F1658" i="16"/>
  <c r="D1658" i="16"/>
  <c r="G1658" i="16"/>
  <c r="D1659" i="16" l="1"/>
  <c r="G1659" i="16"/>
  <c r="F1659" i="16"/>
  <c r="S1660" i="16"/>
  <c r="A1660" i="16"/>
  <c r="D1660" i="16" l="1"/>
  <c r="F1660" i="16"/>
  <c r="G1660" i="16"/>
  <c r="A1661" i="16"/>
  <c r="S1661" i="16"/>
  <c r="S1662" i="16" l="1"/>
  <c r="A1662" i="16"/>
  <c r="F1661" i="16"/>
  <c r="G1661" i="16"/>
  <c r="D1661" i="16"/>
  <c r="F1662" i="16" l="1"/>
  <c r="D1662" i="16"/>
  <c r="G1662" i="16"/>
  <c r="A1663" i="16"/>
  <c r="S1663" i="16"/>
  <c r="D1663" i="16" l="1"/>
  <c r="G1663" i="16"/>
  <c r="F1663" i="16"/>
  <c r="S1664" i="16"/>
  <c r="A1664" i="16"/>
  <c r="D1664" i="16" l="1"/>
  <c r="F1664" i="16"/>
  <c r="G1664" i="16"/>
  <c r="A1665" i="16"/>
  <c r="S1665" i="16"/>
  <c r="A1666" i="16" l="1"/>
  <c r="S1666" i="16"/>
  <c r="F1665" i="16"/>
  <c r="G1665" i="16"/>
  <c r="D1665" i="16"/>
  <c r="F1666" i="16" l="1"/>
  <c r="D1666" i="16"/>
  <c r="G1666" i="16"/>
  <c r="S1667" i="16"/>
  <c r="A1667" i="16"/>
  <c r="D1667" i="16" l="1"/>
  <c r="G1667" i="16"/>
  <c r="F1667" i="16"/>
  <c r="A1668" i="16"/>
  <c r="S1668" i="16"/>
  <c r="D1668" i="16" l="1"/>
  <c r="G1668" i="16"/>
  <c r="F1668" i="16"/>
  <c r="S1669" i="16"/>
  <c r="A1669" i="16"/>
  <c r="D1669" i="16" l="1"/>
  <c r="F1669" i="16"/>
  <c r="G1669" i="16"/>
  <c r="S1670" i="16"/>
  <c r="A1670" i="16"/>
  <c r="S1671" i="16" l="1"/>
  <c r="A1671" i="16"/>
  <c r="G1670" i="16"/>
  <c r="F1670" i="16"/>
  <c r="D1670" i="16"/>
  <c r="D1671" i="16" l="1"/>
  <c r="G1671" i="16"/>
  <c r="F1671" i="16"/>
  <c r="A1672" i="16"/>
  <c r="S1672" i="16"/>
  <c r="D1672" i="16" l="1"/>
  <c r="G1672" i="16"/>
  <c r="F1672" i="16"/>
  <c r="S1673" i="16"/>
  <c r="A1673" i="16"/>
  <c r="D1673" i="16" l="1"/>
  <c r="G1673" i="16"/>
  <c r="F1673" i="16"/>
  <c r="S1674" i="16"/>
  <c r="A1674" i="16"/>
  <c r="G1674" i="16" l="1"/>
  <c r="F1674" i="16"/>
  <c r="D1674" i="16"/>
  <c r="S1675" i="16"/>
  <c r="A1675" i="16"/>
  <c r="G1675" i="16" l="1"/>
  <c r="F1675" i="16"/>
  <c r="D1675" i="16"/>
  <c r="A1676" i="16"/>
  <c r="S1676" i="16"/>
  <c r="G1676" i="16" l="1"/>
  <c r="F1676" i="16"/>
  <c r="D1676" i="16"/>
  <c r="S1677" i="16"/>
  <c r="A1677" i="16"/>
  <c r="S1678" i="16" l="1"/>
  <c r="A1678" i="16"/>
  <c r="D1677" i="16"/>
  <c r="G1677" i="16"/>
  <c r="F1677" i="16"/>
  <c r="F1678" i="16" l="1"/>
  <c r="D1678" i="16"/>
  <c r="G1678" i="16"/>
  <c r="S1679" i="16"/>
  <c r="A1679" i="16"/>
  <c r="S1680" i="16" l="1"/>
  <c r="A1680" i="16"/>
  <c r="G1679" i="16"/>
  <c r="F1679" i="16"/>
  <c r="D1679" i="16"/>
  <c r="F1680" i="16" l="1"/>
  <c r="G1680" i="16"/>
  <c r="D1680" i="16"/>
  <c r="S1681" i="16"/>
  <c r="A1681" i="16"/>
  <c r="F1681" i="16" l="1"/>
  <c r="D1681" i="16"/>
  <c r="G1681" i="16"/>
  <c r="S1682" i="16"/>
  <c r="A1682" i="16"/>
  <c r="D1682" i="16" l="1"/>
  <c r="G1682" i="16"/>
  <c r="F1682" i="16"/>
  <c r="A1683" i="16"/>
  <c r="S1683" i="16"/>
  <c r="A1684" i="16" l="1"/>
  <c r="S1684" i="16"/>
  <c r="F1683" i="16"/>
  <c r="G1683" i="16"/>
  <c r="D1683" i="16"/>
  <c r="D1684" i="16" l="1"/>
  <c r="G1684" i="16"/>
  <c r="F1684" i="16"/>
  <c r="S1685" i="16"/>
  <c r="A1685" i="16"/>
  <c r="D1685" i="16" l="1"/>
  <c r="G1685" i="16"/>
  <c r="F1685" i="16"/>
  <c r="A1686" i="16"/>
  <c r="S1686" i="16"/>
  <c r="G1686" i="16" l="1"/>
  <c r="F1686" i="16"/>
  <c r="D1686" i="16"/>
  <c r="S1687" i="16"/>
  <c r="A1687" i="16"/>
  <c r="A1688" i="16" l="1"/>
  <c r="S1688" i="16"/>
  <c r="D1687" i="16"/>
  <c r="G1687" i="16"/>
  <c r="F1687" i="16"/>
  <c r="F1688" i="16" l="1"/>
  <c r="D1688" i="16"/>
  <c r="G1688" i="16"/>
  <c r="S1689" i="16"/>
  <c r="A1689" i="16"/>
  <c r="F1689" i="16" l="1"/>
  <c r="D1689" i="16"/>
  <c r="G1689" i="16"/>
  <c r="S1690" i="16"/>
  <c r="A1690" i="16"/>
  <c r="G1690" i="16" l="1"/>
  <c r="F1690" i="16"/>
  <c r="D1690" i="16"/>
  <c r="A1691" i="16"/>
  <c r="S1691" i="16"/>
  <c r="A1692" i="16" l="1"/>
  <c r="S1692" i="16"/>
  <c r="D1691" i="16"/>
  <c r="G1691" i="16"/>
  <c r="F1691" i="16"/>
  <c r="S1693" i="16" l="1"/>
  <c r="A1693" i="16"/>
  <c r="D1692" i="16"/>
  <c r="G1692" i="16"/>
  <c r="F1692" i="16"/>
  <c r="G1693" i="16" l="1"/>
  <c r="F1693" i="16"/>
  <c r="D1693" i="16"/>
  <c r="S1694" i="16"/>
  <c r="A1694" i="16"/>
  <c r="G1694" i="16" l="1"/>
  <c r="F1694" i="16"/>
  <c r="D1694" i="16"/>
  <c r="S1695" i="16"/>
  <c r="A1695" i="16"/>
  <c r="S1696" i="16" l="1"/>
  <c r="A1696" i="16"/>
  <c r="D1695" i="16"/>
  <c r="G1695" i="16"/>
  <c r="F1695" i="16"/>
  <c r="D1696" i="16" l="1"/>
  <c r="G1696" i="16"/>
  <c r="F1696" i="16"/>
  <c r="S1697" i="16"/>
  <c r="A1697" i="16"/>
  <c r="D1697" i="16" l="1"/>
  <c r="F1697" i="16"/>
  <c r="G1697" i="16"/>
  <c r="S1698" i="16"/>
  <c r="A1698" i="16"/>
  <c r="S1699" i="16" l="1"/>
  <c r="A1699" i="16"/>
  <c r="F1698" i="16"/>
  <c r="D1698" i="16"/>
  <c r="G1698" i="16"/>
  <c r="S1700" i="16" l="1"/>
  <c r="A1700" i="16"/>
  <c r="D1699" i="16"/>
  <c r="F1699" i="16"/>
  <c r="G1699" i="16"/>
  <c r="G1700" i="16" l="1"/>
  <c r="F1700" i="16"/>
  <c r="D1700" i="16"/>
  <c r="S1701" i="16"/>
  <c r="A1701" i="16"/>
  <c r="F1701" i="16" l="1"/>
  <c r="D1701" i="16"/>
  <c r="G1701" i="16"/>
  <c r="S1702" i="16"/>
  <c r="A1702" i="16"/>
  <c r="S1703" i="16" l="1"/>
  <c r="A1703" i="16"/>
  <c r="D1702" i="16"/>
  <c r="F1702" i="16"/>
  <c r="G1702" i="16"/>
  <c r="D1703" i="16" l="1"/>
  <c r="G1703" i="16"/>
  <c r="F1703" i="16"/>
  <c r="S1704" i="16"/>
  <c r="A1704" i="16"/>
  <c r="D1704" i="16" l="1"/>
  <c r="G1704" i="16"/>
  <c r="F1704" i="16"/>
  <c r="A1705" i="16"/>
  <c r="S1705" i="16"/>
  <c r="F1705" i="16" l="1"/>
  <c r="G1705" i="16"/>
  <c r="D1705" i="16"/>
  <c r="S1706" i="16"/>
  <c r="A1706" i="16"/>
  <c r="G1706" i="16" l="1"/>
  <c r="D1706" i="16"/>
  <c r="F1706" i="16"/>
  <c r="S1707" i="16"/>
  <c r="A1707" i="16"/>
  <c r="G1707" i="16" l="1"/>
  <c r="D1707" i="16"/>
  <c r="F1707" i="16"/>
  <c r="A1708" i="16"/>
  <c r="S1708" i="16"/>
  <c r="S1709" i="16" l="1"/>
  <c r="A1709" i="16"/>
  <c r="D1708" i="16"/>
  <c r="G1708" i="16"/>
  <c r="F1708" i="16"/>
  <c r="D1709" i="16" l="1"/>
  <c r="G1709" i="16"/>
  <c r="F1709" i="16"/>
  <c r="A1710" i="16"/>
  <c r="S1710" i="16"/>
  <c r="G1710" i="16" l="1"/>
  <c r="F1710" i="16"/>
  <c r="D1710" i="16"/>
  <c r="S1711" i="16"/>
  <c r="A1711" i="16"/>
  <c r="S1712" i="16" l="1"/>
  <c r="A1712" i="16"/>
  <c r="G1711" i="16"/>
  <c r="F1711" i="16"/>
  <c r="D1711" i="16"/>
  <c r="S1713" i="16" l="1"/>
  <c r="A1713" i="16"/>
  <c r="D1712" i="16"/>
  <c r="G1712" i="16"/>
  <c r="F1712" i="16"/>
  <c r="F1713" i="16" l="1"/>
  <c r="D1713" i="16"/>
  <c r="G1713" i="16"/>
  <c r="S1714" i="16"/>
  <c r="A1714" i="16"/>
  <c r="S1715" i="16" l="1"/>
  <c r="A1715" i="16"/>
  <c r="D1714" i="16"/>
  <c r="F1714" i="16"/>
  <c r="G1714" i="16"/>
  <c r="D1715" i="16" l="1"/>
  <c r="G1715" i="16"/>
  <c r="F1715" i="16"/>
  <c r="A1716" i="16"/>
  <c r="S1716" i="16"/>
  <c r="G1716" i="16" l="1"/>
  <c r="D1716" i="16"/>
  <c r="F1716" i="16"/>
  <c r="S1717" i="16"/>
  <c r="A1717" i="16"/>
  <c r="G1717" i="16" l="1"/>
  <c r="F1717" i="16"/>
  <c r="D1717" i="16"/>
  <c r="S1718" i="16"/>
  <c r="A1718" i="16"/>
  <c r="A1719" i="16" l="1"/>
  <c r="S1719" i="16"/>
  <c r="F1718" i="16"/>
  <c r="G1718" i="16"/>
  <c r="D1718" i="16"/>
  <c r="F1719" i="16" l="1"/>
  <c r="G1719" i="16"/>
  <c r="D1719" i="16"/>
  <c r="S1720" i="16"/>
  <c r="A1720" i="16"/>
  <c r="D1720" i="16" l="1"/>
  <c r="F1720" i="16"/>
  <c r="G1720" i="16"/>
  <c r="S1721" i="16"/>
  <c r="A1721" i="16"/>
  <c r="D1721" i="16" l="1"/>
  <c r="F1721" i="16"/>
  <c r="G1721" i="16"/>
  <c r="S1722" i="16"/>
  <c r="A1722" i="16"/>
  <c r="F1722" i="16" l="1"/>
  <c r="G1722" i="16"/>
  <c r="D1722" i="16"/>
  <c r="S1723" i="16"/>
  <c r="A1723" i="16"/>
  <c r="A1724" i="16" l="1"/>
  <c r="S1724" i="16"/>
  <c r="G1723" i="16"/>
  <c r="F1723" i="16"/>
  <c r="D1723" i="16"/>
  <c r="S1725" i="16" l="1"/>
  <c r="A1725" i="16"/>
  <c r="G1724" i="16"/>
  <c r="F1724" i="16"/>
  <c r="D1724" i="16"/>
  <c r="F1725" i="16" l="1"/>
  <c r="G1725" i="16"/>
  <c r="D1725" i="16"/>
  <c r="S1726" i="16"/>
  <c r="A1726" i="16"/>
  <c r="A1727" i="16" l="1"/>
  <c r="S1727" i="16"/>
  <c r="F1726" i="16"/>
  <c r="D1726" i="16"/>
  <c r="G1726" i="16"/>
  <c r="D1727" i="16" l="1"/>
  <c r="G1727" i="16"/>
  <c r="F1727" i="16"/>
  <c r="A1728" i="16"/>
  <c r="S1728" i="16"/>
  <c r="G1728" i="16" l="1"/>
  <c r="D1728" i="16"/>
  <c r="F1728" i="16"/>
  <c r="S1729" i="16"/>
  <c r="A1729" i="16"/>
  <c r="S1730" i="16" l="1"/>
  <c r="A1730" i="16"/>
  <c r="F1729" i="16"/>
  <c r="D1729" i="16"/>
  <c r="G1729" i="16"/>
  <c r="F1730" i="16" l="1"/>
  <c r="G1730" i="16"/>
  <c r="D1730" i="16"/>
  <c r="S1731" i="16"/>
  <c r="A1731" i="16"/>
  <c r="S1732" i="16" l="1"/>
  <c r="A1732" i="16"/>
  <c r="D1731" i="16"/>
  <c r="G1731" i="16"/>
  <c r="F1731" i="16"/>
  <c r="F1732" i="16" l="1"/>
  <c r="G1732" i="16"/>
  <c r="D1732" i="16"/>
  <c r="A1733" i="16"/>
  <c r="S1733" i="16"/>
  <c r="D1733" i="16" l="1"/>
  <c r="G1733" i="16"/>
  <c r="F1733" i="16"/>
  <c r="A1734" i="16"/>
  <c r="S1734" i="16"/>
  <c r="S1735" i="16" l="1"/>
  <c r="A1735" i="16"/>
  <c r="F1734" i="16"/>
  <c r="D1734" i="16"/>
  <c r="G1734" i="16"/>
  <c r="D1735" i="16" l="1"/>
  <c r="F1735" i="16"/>
  <c r="G1735" i="16"/>
  <c r="S1736" i="16"/>
  <c r="A1736" i="16"/>
  <c r="G1736" i="16" l="1"/>
  <c r="F1736" i="16"/>
  <c r="D1736" i="16"/>
  <c r="S1737" i="16"/>
  <c r="A1737" i="16"/>
  <c r="A1738" i="16" l="1"/>
  <c r="S1738" i="16"/>
  <c r="F1737" i="16"/>
  <c r="D1737" i="16"/>
  <c r="G1737" i="16"/>
  <c r="F1738" i="16" l="1"/>
  <c r="G1738" i="16"/>
  <c r="D1738" i="16"/>
  <c r="S1739" i="16"/>
  <c r="A1739" i="16"/>
  <c r="D1739" i="16" l="1"/>
  <c r="G1739" i="16"/>
  <c r="F1739" i="16"/>
  <c r="S1740" i="16"/>
  <c r="A1740" i="16"/>
  <c r="A1741" i="16" l="1"/>
  <c r="S1741" i="16"/>
  <c r="G1740" i="16"/>
  <c r="F1740" i="16"/>
  <c r="D1740" i="16"/>
  <c r="D1741" i="16" l="1"/>
  <c r="G1741" i="16"/>
  <c r="F1741" i="16"/>
  <c r="A1742" i="16"/>
  <c r="S1742" i="16"/>
  <c r="F1742" i="16" l="1"/>
  <c r="D1742" i="16"/>
  <c r="G1742" i="16"/>
  <c r="S1743" i="16"/>
  <c r="A1743" i="16"/>
  <c r="A1744" i="16" l="1"/>
  <c r="S1744" i="16"/>
  <c r="D1743" i="16"/>
  <c r="F1743" i="16"/>
  <c r="G1743" i="16"/>
  <c r="S1745" i="16" l="1"/>
  <c r="A1745" i="16"/>
  <c r="D1744" i="16"/>
  <c r="F1744" i="16"/>
  <c r="G1744" i="16"/>
  <c r="S1746" i="16" l="1"/>
  <c r="A1746" i="16"/>
  <c r="G1745" i="16"/>
  <c r="F1745" i="16"/>
  <c r="D1745" i="16"/>
  <c r="F1746" i="16" l="1"/>
  <c r="D1746" i="16"/>
  <c r="G1746" i="16"/>
  <c r="A1747" i="16"/>
  <c r="S1747" i="16"/>
  <c r="F1747" i="16" l="1"/>
  <c r="D1747" i="16"/>
  <c r="G1747" i="16"/>
  <c r="S1748" i="16"/>
  <c r="A1748" i="16"/>
  <c r="F1748" i="16" l="1"/>
  <c r="D1748" i="16"/>
  <c r="G1748" i="16"/>
  <c r="S1749" i="16"/>
  <c r="A1749" i="16"/>
  <c r="F1749" i="16" l="1"/>
  <c r="D1749" i="16"/>
  <c r="G1749" i="16"/>
  <c r="A1750" i="16"/>
  <c r="S1750" i="16"/>
  <c r="G1750" i="16" l="1"/>
  <c r="F1750" i="16"/>
  <c r="D1750" i="16"/>
  <c r="S1751" i="16"/>
  <c r="A1751" i="16"/>
  <c r="D1751" i="16" l="1"/>
  <c r="F1751" i="16"/>
  <c r="G1751" i="16"/>
  <c r="S1752" i="16"/>
  <c r="A1752" i="16"/>
  <c r="S1753" i="16" l="1"/>
  <c r="A1753" i="16"/>
  <c r="G1752" i="16"/>
  <c r="F1752" i="16"/>
  <c r="D1752" i="16"/>
  <c r="G1753" i="16" l="1"/>
  <c r="D1753" i="16"/>
  <c r="F1753" i="16"/>
  <c r="S1754" i="16"/>
  <c r="A1754" i="16"/>
  <c r="A1755" i="16" l="1"/>
  <c r="S1755" i="16"/>
  <c r="G1754" i="16"/>
  <c r="F1754" i="16"/>
  <c r="D1754" i="16"/>
  <c r="F1755" i="16" l="1"/>
  <c r="D1755" i="16"/>
  <c r="G1755" i="16"/>
  <c r="A1756" i="16"/>
  <c r="S1756" i="16"/>
  <c r="D1756" i="16" l="1"/>
  <c r="G1756" i="16"/>
  <c r="F1756" i="16"/>
  <c r="S1757" i="16"/>
  <c r="A1757" i="16"/>
  <c r="G1757" i="16" l="1"/>
  <c r="F1757" i="16"/>
  <c r="D1757" i="16"/>
  <c r="S1758" i="16"/>
  <c r="A1758" i="16"/>
  <c r="A1759" i="16" l="1"/>
  <c r="S1759" i="16"/>
  <c r="F1758" i="16"/>
  <c r="D1758" i="16"/>
  <c r="G1758" i="16"/>
  <c r="D1759" i="16" l="1"/>
  <c r="G1759" i="16"/>
  <c r="F1759" i="16"/>
  <c r="S1760" i="16"/>
  <c r="A1760" i="16"/>
  <c r="D1760" i="16" l="1"/>
  <c r="F1760" i="16"/>
  <c r="G1760" i="16"/>
  <c r="S1761" i="16"/>
  <c r="A1761" i="16"/>
  <c r="S1762" i="16" l="1"/>
  <c r="A1762" i="16"/>
  <c r="D1761" i="16"/>
  <c r="G1761" i="16"/>
  <c r="F1761" i="16"/>
  <c r="D1762" i="16" l="1"/>
  <c r="G1762" i="16"/>
  <c r="F1762" i="16"/>
  <c r="S1763" i="16"/>
  <c r="A1763" i="16"/>
  <c r="G1763" i="16" l="1"/>
  <c r="D1763" i="16"/>
  <c r="F1763" i="16"/>
  <c r="S1764" i="16"/>
  <c r="A1764" i="16"/>
  <c r="S1765" i="16" l="1"/>
  <c r="A1765" i="16"/>
  <c r="G1764" i="16"/>
  <c r="F1764" i="16"/>
  <c r="D1764" i="16"/>
  <c r="F1765" i="16" l="1"/>
  <c r="G1765" i="16"/>
  <c r="D1765" i="16"/>
  <c r="S1766" i="16"/>
  <c r="A1766" i="16"/>
  <c r="A1767" i="16" l="1"/>
  <c r="S1767" i="16"/>
  <c r="F1766" i="16"/>
  <c r="D1766" i="16"/>
  <c r="G1766" i="16"/>
  <c r="S1768" i="16" l="1"/>
  <c r="A1768" i="16"/>
  <c r="D1767" i="16"/>
  <c r="F1767" i="16"/>
  <c r="G1767" i="16"/>
  <c r="A1769" i="16" l="1"/>
  <c r="S1769" i="16"/>
  <c r="D1768" i="16"/>
  <c r="G1768" i="16"/>
  <c r="F1768" i="16"/>
  <c r="S1770" i="16" l="1"/>
  <c r="A1770" i="16"/>
  <c r="F1769" i="16"/>
  <c r="D1769" i="16"/>
  <c r="G1769" i="16"/>
  <c r="A1771" i="16" l="1"/>
  <c r="S1771" i="16"/>
  <c r="D1770" i="16"/>
  <c r="G1770" i="16"/>
  <c r="F1770" i="16"/>
  <c r="S1772" i="16" l="1"/>
  <c r="A1772" i="16"/>
  <c r="G1771" i="16"/>
  <c r="F1771" i="16"/>
  <c r="D1771" i="16"/>
  <c r="S1773" i="16" l="1"/>
  <c r="A1773" i="16"/>
  <c r="D1772" i="16"/>
  <c r="G1772" i="16"/>
  <c r="F1772" i="16"/>
  <c r="G1773" i="16" l="1"/>
  <c r="D1773" i="16"/>
  <c r="F1773" i="16"/>
  <c r="S1774" i="16"/>
  <c r="A1774" i="16"/>
  <c r="S1775" i="16" l="1"/>
  <c r="A1775" i="16"/>
  <c r="G1774" i="16"/>
  <c r="F1774" i="16"/>
  <c r="D1774" i="16"/>
  <c r="S1776" i="16" l="1"/>
  <c r="A1776" i="16"/>
  <c r="G1775" i="16"/>
  <c r="D1775" i="16"/>
  <c r="F1775" i="16"/>
  <c r="G1776" i="16" l="1"/>
  <c r="F1776" i="16"/>
  <c r="D1776" i="16"/>
  <c r="S1777" i="16"/>
  <c r="A1777" i="16"/>
  <c r="F1777" i="16" l="1"/>
  <c r="D1777" i="16"/>
  <c r="G1777" i="16"/>
  <c r="S1778" i="16"/>
  <c r="A1778" i="16"/>
  <c r="A1779" i="16" l="1"/>
  <c r="S1779" i="16"/>
  <c r="F1778" i="16"/>
  <c r="D1778" i="16"/>
  <c r="G1778" i="16"/>
  <c r="D1779" i="16" l="1"/>
  <c r="F1779" i="16"/>
  <c r="G1779" i="16"/>
  <c r="S1780" i="16"/>
  <c r="A1780" i="16"/>
  <c r="S1781" i="16" l="1"/>
  <c r="A1781" i="16"/>
  <c r="D1780" i="16"/>
  <c r="F1780" i="16"/>
  <c r="G1780" i="16"/>
  <c r="D1781" i="16" l="1"/>
  <c r="G1781" i="16"/>
  <c r="F1781" i="16"/>
  <c r="A1782" i="16"/>
  <c r="S1782" i="16"/>
  <c r="A1783" i="16" l="1"/>
  <c r="S1783" i="16"/>
  <c r="F1782" i="16"/>
  <c r="G1782" i="16"/>
  <c r="D1782" i="16"/>
  <c r="D1783" i="16" l="1"/>
  <c r="G1783" i="16"/>
  <c r="F1783" i="16"/>
  <c r="S1784" i="16"/>
  <c r="A1784" i="16"/>
  <c r="F1784" i="16" l="1"/>
  <c r="G1784" i="16"/>
  <c r="D1784" i="16"/>
  <c r="A1785" i="16"/>
  <c r="S1785" i="16"/>
  <c r="S1786" i="16" l="1"/>
  <c r="A1786" i="16"/>
  <c r="G1785" i="16"/>
  <c r="F1785" i="16"/>
  <c r="D1785" i="16"/>
  <c r="F1786" i="16" l="1"/>
  <c r="D1786" i="16"/>
  <c r="G1786" i="16"/>
  <c r="S1787" i="16"/>
  <c r="A1787" i="16"/>
  <c r="S1788" i="16" l="1"/>
  <c r="A1788" i="16"/>
  <c r="D1787" i="16"/>
  <c r="G1787" i="16"/>
  <c r="F1787" i="16"/>
  <c r="G1788" i="16" l="1"/>
  <c r="D1788" i="16"/>
  <c r="F1788" i="16"/>
  <c r="S1789" i="16"/>
  <c r="A1789" i="16"/>
  <c r="S1790" i="16" l="1"/>
  <c r="A1790" i="16"/>
  <c r="D1789" i="16"/>
  <c r="G1789" i="16"/>
  <c r="F1789" i="16"/>
  <c r="G1790" i="16" l="1"/>
  <c r="F1790" i="16"/>
  <c r="D1790" i="16"/>
  <c r="S1791" i="16"/>
  <c r="A1791" i="16"/>
  <c r="S1792" i="16" l="1"/>
  <c r="A1792" i="16"/>
  <c r="F1791" i="16"/>
  <c r="D1791" i="16"/>
  <c r="G1791" i="16"/>
  <c r="S1793" i="16" l="1"/>
  <c r="A1793" i="16"/>
  <c r="G1792" i="16"/>
  <c r="D1792" i="16"/>
  <c r="F1792" i="16"/>
  <c r="G1793" i="16" l="1"/>
  <c r="D1793" i="16"/>
  <c r="F1793" i="16"/>
  <c r="S1794" i="16"/>
  <c r="A1794" i="16"/>
  <c r="G1794" i="16" l="1"/>
  <c r="F1794" i="16"/>
  <c r="D1794" i="16"/>
  <c r="S1795" i="16"/>
  <c r="A1795" i="16"/>
  <c r="F1795" i="16" l="1"/>
  <c r="D1795" i="16"/>
  <c r="G1795" i="16"/>
  <c r="S1796" i="16"/>
  <c r="A1796" i="16"/>
  <c r="S1797" i="16" l="1"/>
  <c r="A1797" i="16"/>
  <c r="D1796" i="16"/>
  <c r="G1796" i="16"/>
  <c r="F1796" i="16"/>
  <c r="F1797" i="16" l="1"/>
  <c r="G1797" i="16"/>
  <c r="D1797" i="16"/>
  <c r="A1798" i="16"/>
  <c r="S1798" i="16"/>
  <c r="G1798" i="16" l="1"/>
  <c r="F1798" i="16"/>
  <c r="D1798" i="16"/>
  <c r="S1799" i="16"/>
  <c r="A1799" i="16"/>
  <c r="F1799" i="16" l="1"/>
  <c r="D1799" i="16"/>
  <c r="G1799" i="16"/>
  <c r="A1800" i="16"/>
  <c r="S1800" i="16"/>
  <c r="A1801" i="16" l="1"/>
  <c r="S1801" i="16"/>
  <c r="D1800" i="16"/>
  <c r="G1800" i="16"/>
  <c r="F1800" i="16"/>
  <c r="F1801" i="16" l="1"/>
  <c r="D1801" i="16"/>
  <c r="G1801" i="16"/>
  <c r="S1802" i="16"/>
  <c r="A1802" i="16"/>
  <c r="S1803" i="16" l="1"/>
  <c r="A1803" i="16"/>
  <c r="F1802" i="16"/>
  <c r="D1802" i="16"/>
  <c r="G1802" i="16"/>
  <c r="D1803" i="16" l="1"/>
  <c r="G1803" i="16"/>
  <c r="F1803" i="16"/>
  <c r="S1804" i="16"/>
  <c r="A1804" i="16"/>
  <c r="G1804" i="16" l="1"/>
  <c r="D1804" i="16"/>
  <c r="F1804" i="16"/>
  <c r="S1805" i="16"/>
  <c r="A1805" i="16"/>
  <c r="F1805" i="16" l="1"/>
  <c r="G1805" i="16"/>
  <c r="D1805" i="16"/>
  <c r="S1806" i="16"/>
  <c r="A1806" i="16"/>
  <c r="D1806" i="16" l="1"/>
  <c r="G1806" i="16"/>
  <c r="F1806" i="16"/>
  <c r="S1807" i="16"/>
  <c r="A1807" i="16"/>
  <c r="D1807" i="16" l="1"/>
  <c r="G1807" i="16"/>
  <c r="F1807" i="16"/>
  <c r="A1808" i="16"/>
  <c r="S1808" i="16"/>
  <c r="G1808" i="16" l="1"/>
  <c r="F1808" i="16"/>
  <c r="D1808" i="16"/>
  <c r="S1809" i="16"/>
  <c r="A1809" i="16"/>
  <c r="G1809" i="16" l="1"/>
  <c r="F1809" i="16"/>
  <c r="D1809" i="16"/>
  <c r="S1810" i="16"/>
  <c r="A1810" i="16"/>
  <c r="S1811" i="16" l="1"/>
  <c r="A1811" i="16"/>
  <c r="G1810" i="16"/>
  <c r="F1810" i="16"/>
  <c r="D1810" i="16"/>
  <c r="D1811" i="16" l="1"/>
  <c r="G1811" i="16"/>
  <c r="F1811" i="16"/>
  <c r="S1812" i="16"/>
  <c r="A1812" i="16"/>
  <c r="D1812" i="16" l="1"/>
  <c r="G1812" i="16"/>
  <c r="F1812" i="16"/>
  <c r="A1813" i="16"/>
  <c r="S1813" i="16"/>
  <c r="D1813" i="16" l="1"/>
  <c r="G1813" i="16"/>
  <c r="F1813" i="16"/>
  <c r="A1814" i="16"/>
  <c r="S1814" i="16"/>
  <c r="S1815" i="16" l="1"/>
  <c r="A1815" i="16"/>
  <c r="D1814" i="16"/>
  <c r="G1814" i="16"/>
  <c r="F1814" i="16"/>
  <c r="D1815" i="16" l="1"/>
  <c r="G1815" i="16"/>
  <c r="F1815" i="16"/>
  <c r="A1816" i="16"/>
  <c r="S1816" i="16"/>
  <c r="D1816" i="16" l="1"/>
  <c r="G1816" i="16"/>
  <c r="F1816" i="16"/>
  <c r="A1817" i="16"/>
  <c r="S1817" i="16"/>
  <c r="F1817" i="16" l="1"/>
  <c r="D1817" i="16"/>
  <c r="G1817" i="16"/>
  <c r="A1818" i="16"/>
  <c r="S1818" i="16"/>
  <c r="A1819" i="16" l="1"/>
  <c r="S1819" i="16"/>
  <c r="G1818" i="16"/>
  <c r="F1818" i="16"/>
  <c r="D1818" i="16"/>
  <c r="F1819" i="16" l="1"/>
  <c r="D1819" i="16"/>
  <c r="G1819" i="16"/>
  <c r="S1820" i="16"/>
  <c r="A1820" i="16"/>
  <c r="D1820" i="16" l="1"/>
  <c r="G1820" i="16"/>
  <c r="F1820" i="16"/>
  <c r="S1821" i="16"/>
  <c r="A1821" i="16"/>
  <c r="F1821" i="16" l="1"/>
  <c r="D1821" i="16"/>
  <c r="G1821" i="16"/>
  <c r="S1822" i="16"/>
  <c r="A1822" i="16"/>
  <c r="D1822" i="16" l="1"/>
  <c r="G1822" i="16"/>
  <c r="F1822" i="16"/>
  <c r="S1823" i="16"/>
  <c r="A1823" i="16"/>
  <c r="S1824" i="16" l="1"/>
  <c r="A1824" i="16"/>
  <c r="D1823" i="16"/>
  <c r="G1823" i="16"/>
  <c r="F1823" i="16"/>
  <c r="F1824" i="16" l="1"/>
  <c r="D1824" i="16"/>
  <c r="G1824" i="16"/>
  <c r="S1825" i="16"/>
  <c r="A1825" i="16"/>
  <c r="F1825" i="16" l="1"/>
  <c r="D1825" i="16"/>
  <c r="G1825" i="16"/>
  <c r="S1826" i="16"/>
  <c r="A1826" i="16"/>
  <c r="A1827" i="16" l="1"/>
  <c r="S1827" i="16"/>
  <c r="D1826" i="16"/>
  <c r="G1826" i="16"/>
  <c r="F1826" i="16"/>
  <c r="S1828" i="16" l="1"/>
  <c r="A1828" i="16"/>
  <c r="G1827" i="16"/>
  <c r="F1827" i="16"/>
  <c r="D1827" i="16"/>
  <c r="S1829" i="16" l="1"/>
  <c r="A1829" i="16"/>
  <c r="F1828" i="16"/>
  <c r="G1828" i="16"/>
  <c r="D1828" i="16"/>
  <c r="D1829" i="16" l="1"/>
  <c r="F1829" i="16"/>
  <c r="G1829" i="16"/>
  <c r="S1830" i="16"/>
  <c r="A1830" i="16"/>
  <c r="G1830" i="16" l="1"/>
  <c r="D1830" i="16"/>
  <c r="F1830" i="16"/>
  <c r="A1831" i="16"/>
  <c r="S1831" i="16"/>
  <c r="S1832" i="16" l="1"/>
  <c r="A1832" i="16"/>
  <c r="F1831" i="16"/>
  <c r="D1831" i="16"/>
  <c r="G1831" i="16"/>
  <c r="A1833" i="16" l="1"/>
  <c r="S1833" i="16"/>
  <c r="D1832" i="16"/>
  <c r="F1832" i="16"/>
  <c r="G1832" i="16"/>
  <c r="S1834" i="16" l="1"/>
  <c r="A1834" i="16"/>
  <c r="F1833" i="16"/>
  <c r="D1833" i="16"/>
  <c r="G1833" i="16"/>
  <c r="G1834" i="16" l="1"/>
  <c r="F1834" i="16"/>
  <c r="D1834" i="16"/>
  <c r="A1835" i="16"/>
  <c r="S1835" i="16"/>
  <c r="S1836" i="16" l="1"/>
  <c r="A1836" i="16"/>
  <c r="F1835" i="16"/>
  <c r="D1835" i="16"/>
  <c r="G1835" i="16"/>
  <c r="G1836" i="16" l="1"/>
  <c r="F1836" i="16"/>
  <c r="D1836" i="16"/>
  <c r="S1837" i="16"/>
  <c r="A1837" i="16"/>
  <c r="F1837" i="16" l="1"/>
  <c r="D1837" i="16"/>
  <c r="G1837" i="16"/>
  <c r="S1838" i="16"/>
  <c r="A1838" i="16"/>
  <c r="F1838" i="16" l="1"/>
  <c r="D1838" i="16"/>
  <c r="G1838" i="16"/>
  <c r="S1839" i="16"/>
  <c r="A1839" i="16"/>
  <c r="G1839" i="16" l="1"/>
  <c r="D1839" i="16"/>
  <c r="F1839" i="16"/>
  <c r="S1840" i="16"/>
  <c r="A1840" i="16"/>
  <c r="A1841" i="16" l="1"/>
  <c r="S1841" i="16"/>
  <c r="F1840" i="16"/>
  <c r="G1840" i="16"/>
  <c r="D1840" i="16"/>
  <c r="F1841" i="16" l="1"/>
  <c r="D1841" i="16"/>
  <c r="G1841" i="16"/>
  <c r="S1842" i="16"/>
  <c r="A1842" i="16"/>
  <c r="S1843" i="16" l="1"/>
  <c r="A1843" i="16"/>
  <c r="G1842" i="16"/>
  <c r="F1842" i="16"/>
  <c r="D1842" i="16"/>
  <c r="D1843" i="16" l="1"/>
  <c r="G1843" i="16"/>
  <c r="F1843" i="16"/>
  <c r="S1844" i="16"/>
  <c r="A1844" i="16"/>
  <c r="G1844" i="16" l="1"/>
  <c r="F1844" i="16"/>
  <c r="D1844" i="16"/>
  <c r="S1845" i="16"/>
  <c r="A1845" i="16"/>
  <c r="S1846" i="16" l="1"/>
  <c r="A1846" i="16"/>
  <c r="D1845" i="16"/>
  <c r="F1845" i="16"/>
  <c r="G1845" i="16"/>
  <c r="G1846" i="16" l="1"/>
  <c r="D1846" i="16"/>
  <c r="F1846" i="16"/>
  <c r="S1847" i="16"/>
  <c r="A1847" i="16"/>
  <c r="G1847" i="16" l="1"/>
  <c r="F1847" i="16"/>
  <c r="D1847" i="16"/>
  <c r="A1848" i="16"/>
  <c r="S1848" i="16"/>
  <c r="S1849" i="16" l="1"/>
  <c r="A1849" i="16"/>
  <c r="D1848" i="16"/>
  <c r="G1848" i="16"/>
  <c r="F1848" i="16"/>
  <c r="F1849" i="16" l="1"/>
  <c r="G1849" i="16"/>
  <c r="D1849" i="16"/>
  <c r="S1850" i="16"/>
  <c r="A1850" i="16"/>
  <c r="D1850" i="16" l="1"/>
  <c r="G1850" i="16"/>
  <c r="F1850" i="16"/>
  <c r="S1851" i="16"/>
  <c r="A1851" i="16"/>
  <c r="D1851" i="16" l="1"/>
  <c r="F1851" i="16"/>
  <c r="G1851" i="16"/>
  <c r="S1852" i="16"/>
  <c r="A1852" i="16"/>
  <c r="A1853" i="16" l="1"/>
  <c r="S1853" i="16"/>
  <c r="F1852" i="16"/>
  <c r="G1852" i="16"/>
  <c r="D1852" i="16"/>
  <c r="D1853" i="16" l="1"/>
  <c r="F1853" i="16"/>
  <c r="G1853" i="16"/>
  <c r="S1854" i="16"/>
  <c r="A1854" i="16"/>
  <c r="S1855" i="16" l="1"/>
  <c r="A1855" i="16"/>
  <c r="F1854" i="16"/>
  <c r="D1854" i="16"/>
  <c r="G1854" i="16"/>
  <c r="G1855" i="16" l="1"/>
  <c r="F1855" i="16"/>
  <c r="D1855" i="16"/>
  <c r="S1856" i="16"/>
  <c r="A1856" i="16"/>
  <c r="G1856" i="16" l="1"/>
  <c r="F1856" i="16"/>
  <c r="D1856" i="16"/>
  <c r="S1857" i="16"/>
  <c r="A1857" i="16"/>
  <c r="S1858" i="16" l="1"/>
  <c r="A1858" i="16"/>
  <c r="D1857" i="16"/>
  <c r="F1857" i="16"/>
  <c r="G1857" i="16"/>
  <c r="F1858" i="16" l="1"/>
  <c r="D1858" i="16"/>
  <c r="G1858" i="16"/>
  <c r="S1859" i="16"/>
  <c r="A1859" i="16"/>
  <c r="D1859" i="16" l="1"/>
  <c r="G1859" i="16"/>
  <c r="F1859" i="16"/>
  <c r="S1860" i="16"/>
  <c r="A1860" i="16"/>
  <c r="S1861" i="16" l="1"/>
  <c r="A1861" i="16"/>
  <c r="G1860" i="16"/>
  <c r="D1860" i="16"/>
  <c r="F1860" i="16"/>
  <c r="G1861" i="16" l="1"/>
  <c r="F1861" i="16"/>
  <c r="D1861" i="16"/>
  <c r="S1862" i="16"/>
  <c r="A1862" i="16"/>
  <c r="G1862" i="16" l="1"/>
  <c r="D1862" i="16"/>
  <c r="F1862" i="16"/>
  <c r="A1863" i="16"/>
  <c r="S1863" i="16"/>
  <c r="D1863" i="16" l="1"/>
  <c r="G1863" i="16"/>
  <c r="F1863" i="16"/>
  <c r="S1864" i="16"/>
  <c r="A1864" i="16"/>
  <c r="A1865" i="16" l="1"/>
  <c r="S1865" i="16"/>
  <c r="D1864" i="16"/>
  <c r="G1864" i="16"/>
  <c r="F1864" i="16"/>
  <c r="G1865" i="16" l="1"/>
  <c r="D1865" i="16"/>
  <c r="F1865" i="16"/>
  <c r="S1866" i="16"/>
  <c r="A1866" i="16"/>
  <c r="G1866" i="16" l="1"/>
  <c r="F1866" i="16"/>
  <c r="D1866" i="16"/>
  <c r="S1867" i="16"/>
  <c r="A1867" i="16"/>
  <c r="D1867" i="16" l="1"/>
  <c r="F1867" i="16"/>
  <c r="G1867" i="16"/>
  <c r="S1868" i="16"/>
  <c r="A1868" i="16"/>
  <c r="A1869" i="16" l="1"/>
  <c r="S1869" i="16"/>
  <c r="F1868" i="16"/>
  <c r="G1868" i="16"/>
  <c r="D1868" i="16"/>
  <c r="S1870" i="16" l="1"/>
  <c r="A1870" i="16"/>
  <c r="F1869" i="16"/>
  <c r="G1869" i="16"/>
  <c r="D1869" i="16"/>
  <c r="G1870" i="16" l="1"/>
  <c r="D1870" i="16"/>
  <c r="F1870" i="16"/>
  <c r="S1871" i="16"/>
  <c r="A1871" i="16"/>
  <c r="D1871" i="16" l="1"/>
  <c r="F1871" i="16"/>
  <c r="G1871" i="16"/>
  <c r="S1872" i="16"/>
  <c r="A1872" i="16"/>
  <c r="A1873" i="16" l="1"/>
  <c r="S1873" i="16"/>
  <c r="G1872" i="16"/>
  <c r="F1872" i="16"/>
  <c r="D1872" i="16"/>
  <c r="D1873" i="16" l="1"/>
  <c r="F1873" i="16"/>
  <c r="G1873" i="16"/>
  <c r="S1874" i="16"/>
  <c r="A1874" i="16"/>
  <c r="G1874" i="16" l="1"/>
  <c r="F1874" i="16"/>
  <c r="D1874" i="16"/>
  <c r="A1875" i="16"/>
  <c r="S1875" i="16"/>
  <c r="D1875" i="16" l="1"/>
  <c r="F1875" i="16"/>
  <c r="G1875" i="16"/>
  <c r="S1876" i="16"/>
  <c r="A1876" i="16"/>
  <c r="D1876" i="16" l="1"/>
  <c r="G1876" i="16"/>
  <c r="F1876" i="16"/>
  <c r="S1877" i="16"/>
  <c r="A1877" i="16"/>
  <c r="S1878" i="16" l="1"/>
  <c r="A1878" i="16"/>
  <c r="F1877" i="16"/>
  <c r="D1877" i="16"/>
  <c r="G1877" i="16"/>
  <c r="F1878" i="16" l="1"/>
  <c r="D1878" i="16"/>
  <c r="G1878" i="16"/>
  <c r="A1879" i="16"/>
  <c r="S1879" i="16"/>
  <c r="D1879" i="16" l="1"/>
  <c r="G1879" i="16"/>
  <c r="F1879" i="16"/>
  <c r="A1880" i="16"/>
  <c r="S1880" i="16"/>
  <c r="F1880" i="16" l="1"/>
  <c r="G1880" i="16"/>
  <c r="D1880" i="16"/>
  <c r="A1881" i="16"/>
  <c r="S1881" i="16"/>
  <c r="F1881" i="16" l="1"/>
  <c r="G1881" i="16"/>
  <c r="D1881" i="16"/>
  <c r="S1882" i="16"/>
  <c r="A1882" i="16"/>
  <c r="S1883" i="16" l="1"/>
  <c r="A1883" i="16"/>
  <c r="F1882" i="16"/>
  <c r="D1882" i="16"/>
  <c r="G1882" i="16"/>
  <c r="G1883" i="16" l="1"/>
  <c r="F1883" i="16"/>
  <c r="D1883" i="16"/>
  <c r="A1884" i="16"/>
  <c r="S1884" i="16"/>
  <c r="S1885" i="16" l="1"/>
  <c r="A1885" i="16"/>
  <c r="G1884" i="16"/>
  <c r="D1884" i="16"/>
  <c r="F1884" i="16"/>
  <c r="F1885" i="16" l="1"/>
  <c r="G1885" i="16"/>
  <c r="D1885" i="16"/>
  <c r="S1886" i="16"/>
  <c r="A1886" i="16"/>
  <c r="G1886" i="16" l="1"/>
  <c r="F1886" i="16"/>
  <c r="D1886" i="16"/>
  <c r="S1887" i="16"/>
  <c r="A1887" i="16"/>
  <c r="D1887" i="16" l="1"/>
  <c r="G1887" i="16"/>
  <c r="F1887" i="16"/>
  <c r="S1888" i="16"/>
  <c r="A1888" i="16"/>
  <c r="A1889" i="16" l="1"/>
  <c r="S1889" i="16"/>
  <c r="D1888" i="16"/>
  <c r="G1888" i="16"/>
  <c r="F1888" i="16"/>
  <c r="G1889" i="16" l="1"/>
  <c r="F1889" i="16"/>
  <c r="D1889" i="16"/>
  <c r="S1890" i="16"/>
  <c r="A1890" i="16"/>
  <c r="G1890" i="16" l="1"/>
  <c r="F1890" i="16"/>
  <c r="D1890" i="16"/>
  <c r="S1891" i="16"/>
  <c r="A1891" i="16"/>
  <c r="S1892" i="16" l="1"/>
  <c r="A1892" i="16"/>
  <c r="G1891" i="16"/>
  <c r="F1891" i="16"/>
  <c r="D1891" i="16"/>
  <c r="G1892" i="16" l="1"/>
  <c r="D1892" i="16"/>
  <c r="F1892" i="16"/>
  <c r="S1893" i="16"/>
  <c r="A1893" i="16"/>
  <c r="D1893" i="16" l="1"/>
  <c r="G1893" i="16"/>
  <c r="F1893" i="16"/>
  <c r="S1894" i="16"/>
  <c r="A1894" i="16"/>
  <c r="S1895" i="16" l="1"/>
  <c r="A1895" i="16"/>
  <c r="G1894" i="16"/>
  <c r="D1894" i="16"/>
  <c r="F1894" i="16"/>
  <c r="G1895" i="16" l="1"/>
  <c r="F1895" i="16"/>
  <c r="D1895" i="16"/>
  <c r="S1896" i="16"/>
  <c r="A1896" i="16"/>
  <c r="D1896" i="16" l="1"/>
  <c r="G1896" i="16"/>
  <c r="F1896" i="16"/>
  <c r="S1897" i="16"/>
  <c r="A1897" i="16"/>
  <c r="S1898" i="16" l="1"/>
  <c r="A1898" i="16"/>
  <c r="F1897" i="16"/>
  <c r="D1897" i="16"/>
  <c r="G1897" i="16"/>
  <c r="F1898" i="16" l="1"/>
  <c r="G1898" i="16"/>
  <c r="D1898" i="16"/>
  <c r="A1899" i="16"/>
  <c r="S1899" i="16"/>
  <c r="S1900" i="16" l="1"/>
  <c r="A1900" i="16"/>
  <c r="G1899" i="16"/>
  <c r="F1899" i="16"/>
  <c r="D1899" i="16"/>
  <c r="D1900" i="16" l="1"/>
  <c r="G1900" i="16"/>
  <c r="F1900" i="16"/>
  <c r="A1901" i="16"/>
  <c r="S1901" i="16"/>
  <c r="S1902" i="16" l="1"/>
  <c r="A1902" i="16"/>
  <c r="G1901" i="16"/>
  <c r="D1901" i="16"/>
  <c r="F1901" i="16"/>
  <c r="F1902" i="16" l="1"/>
  <c r="D1902" i="16"/>
  <c r="G1902" i="16"/>
  <c r="S1903" i="16"/>
  <c r="A1903" i="16"/>
  <c r="G1903" i="16" l="1"/>
  <c r="F1903" i="16"/>
  <c r="D1903" i="16"/>
  <c r="S1904" i="16"/>
  <c r="A1904" i="16"/>
  <c r="S1905" i="16" l="1"/>
  <c r="A1905" i="16"/>
  <c r="G1904" i="16"/>
  <c r="F1904" i="16"/>
  <c r="D1904" i="16"/>
  <c r="F1905" i="16" l="1"/>
  <c r="G1905" i="16"/>
  <c r="D1905" i="16"/>
  <c r="S1906" i="16"/>
  <c r="A1906" i="16"/>
  <c r="G1906" i="16" l="1"/>
  <c r="F1906" i="16"/>
  <c r="D1906" i="16"/>
  <c r="S1907" i="16"/>
  <c r="A1907" i="16"/>
  <c r="S1908" i="16" l="1"/>
  <c r="A1908" i="16"/>
  <c r="G1907" i="16"/>
  <c r="F1907" i="16"/>
  <c r="D1907" i="16"/>
  <c r="G1908" i="16" l="1"/>
  <c r="D1908" i="16"/>
  <c r="F1908" i="16"/>
  <c r="A1909" i="16"/>
  <c r="S1909" i="16"/>
  <c r="S1910" i="16" l="1"/>
  <c r="A1910" i="16"/>
  <c r="F1909" i="16"/>
  <c r="D1909" i="16"/>
  <c r="G1909" i="16"/>
  <c r="G1910" i="16" l="1"/>
  <c r="D1910" i="16"/>
  <c r="F1910" i="16"/>
  <c r="A1911" i="16"/>
  <c r="S1911" i="16"/>
  <c r="S1912" i="16" l="1"/>
  <c r="A1912" i="16"/>
  <c r="G1911" i="16"/>
  <c r="D1911" i="16"/>
  <c r="F1911" i="16"/>
  <c r="D1912" i="16" l="1"/>
  <c r="G1912" i="16"/>
  <c r="F1912" i="16"/>
  <c r="A1913" i="16"/>
  <c r="S1913" i="16"/>
  <c r="F1913" i="16" l="1"/>
  <c r="D1913" i="16"/>
  <c r="G1913" i="16"/>
  <c r="S1914" i="16"/>
  <c r="A1914" i="16"/>
  <c r="S1915" i="16" l="1"/>
  <c r="A1915" i="16"/>
  <c r="G1914" i="16"/>
  <c r="D1914" i="16"/>
  <c r="F1914" i="16"/>
  <c r="F1915" i="16" l="1"/>
  <c r="D1915" i="16"/>
  <c r="G1915" i="16"/>
  <c r="S1916" i="16"/>
  <c r="A1916" i="16"/>
  <c r="S1917" i="16" l="1"/>
  <c r="A1917" i="16"/>
  <c r="D1916" i="16"/>
  <c r="G1916" i="16"/>
  <c r="F1916" i="16"/>
  <c r="D1917" i="16" l="1"/>
  <c r="F1917" i="16"/>
  <c r="G1917" i="16"/>
  <c r="S1918" i="16"/>
  <c r="A1918" i="16"/>
  <c r="D1918" i="16" l="1"/>
  <c r="G1918" i="16"/>
  <c r="F1918" i="16"/>
  <c r="A1919" i="16"/>
  <c r="S1919" i="16"/>
  <c r="D1919" i="16" l="1"/>
  <c r="G1919" i="16"/>
  <c r="F1919" i="16"/>
  <c r="S1920" i="16"/>
  <c r="A1920" i="16"/>
  <c r="G1920" i="16" l="1"/>
  <c r="D1920" i="16"/>
  <c r="F1920" i="16"/>
  <c r="S1921" i="16"/>
  <c r="A1921" i="16"/>
  <c r="F1921" i="16" l="1"/>
  <c r="D1921" i="16"/>
  <c r="G1921" i="16"/>
  <c r="A1922" i="16"/>
  <c r="S1922" i="16"/>
  <c r="S1923" i="16" l="1"/>
  <c r="A1923" i="16"/>
  <c r="F1922" i="16"/>
  <c r="D1922" i="16"/>
  <c r="G1922" i="16"/>
  <c r="G1923" i="16" l="1"/>
  <c r="F1923" i="16"/>
  <c r="D1923" i="16"/>
  <c r="S1924" i="16"/>
  <c r="A1924" i="16"/>
  <c r="G1924" i="16" l="1"/>
  <c r="D1924" i="16"/>
  <c r="F1924" i="16"/>
  <c r="A1925" i="16"/>
  <c r="S1925" i="16"/>
  <c r="F1925" i="16" l="1"/>
  <c r="D1925" i="16"/>
  <c r="G1925" i="16"/>
  <c r="S1926" i="16"/>
  <c r="A1926" i="16"/>
  <c r="F1926" i="16" l="1"/>
  <c r="D1926" i="16"/>
  <c r="G1926" i="16"/>
  <c r="S1927" i="16"/>
  <c r="A1927" i="16"/>
  <c r="S1928" i="16" l="1"/>
  <c r="A1928" i="16"/>
  <c r="G1927" i="16"/>
  <c r="D1927" i="16"/>
  <c r="F1927" i="16"/>
  <c r="D1928" i="16" l="1"/>
  <c r="G1928" i="16"/>
  <c r="F1928" i="16"/>
  <c r="S1929" i="16"/>
  <c r="A1929" i="16"/>
  <c r="D1929" i="16" l="1"/>
  <c r="G1929" i="16"/>
  <c r="F1929" i="16"/>
  <c r="S1930" i="16"/>
  <c r="A1930" i="16"/>
  <c r="S1931" i="16" l="1"/>
  <c r="A1931" i="16"/>
  <c r="F1930" i="16"/>
  <c r="D1930" i="16"/>
  <c r="G1930" i="16"/>
  <c r="D1931" i="16" l="1"/>
  <c r="F1931" i="16"/>
  <c r="G1931" i="16"/>
  <c r="A1932" i="16"/>
  <c r="S1932" i="16"/>
  <c r="S1933" i="16" l="1"/>
  <c r="A1933" i="16"/>
  <c r="D1932" i="16"/>
  <c r="G1932" i="16"/>
  <c r="F1932" i="16"/>
  <c r="F1933" i="16" l="1"/>
  <c r="D1933" i="16"/>
  <c r="G1933" i="16"/>
  <c r="S1934" i="16"/>
  <c r="A1934" i="16"/>
  <c r="A1935" i="16" l="1"/>
  <c r="S1935" i="16"/>
  <c r="F1934" i="16"/>
  <c r="G1934" i="16"/>
  <c r="D1934" i="16"/>
  <c r="D1935" i="16" l="1"/>
  <c r="F1935" i="16"/>
  <c r="G1935" i="16"/>
  <c r="S1936" i="16"/>
  <c r="A1936" i="16"/>
  <c r="F1936" i="16" l="1"/>
  <c r="D1936" i="16"/>
  <c r="G1936" i="16"/>
  <c r="S1937" i="16"/>
  <c r="A1937" i="16"/>
  <c r="F1937" i="16" l="1"/>
  <c r="D1937" i="16"/>
  <c r="G1937" i="16"/>
  <c r="S1938" i="16"/>
  <c r="A1938" i="16"/>
  <c r="S1939" i="16" l="1"/>
  <c r="A1939" i="16"/>
  <c r="F1938" i="16"/>
  <c r="G1938" i="16"/>
  <c r="D1938" i="16"/>
  <c r="D1939" i="16" l="1"/>
  <c r="G1939" i="16"/>
  <c r="F1939" i="16"/>
  <c r="S1940" i="16"/>
  <c r="A1940" i="16"/>
  <c r="G1940" i="16" l="1"/>
  <c r="F1940" i="16"/>
  <c r="D1940" i="16"/>
  <c r="S1941" i="16"/>
  <c r="A1941" i="16"/>
  <c r="F1941" i="16" l="1"/>
  <c r="D1941" i="16"/>
  <c r="G1941" i="16"/>
  <c r="S1942" i="16"/>
  <c r="A1942" i="16"/>
  <c r="S1943" i="16" l="1"/>
  <c r="A1943" i="16"/>
  <c r="D1942" i="16"/>
  <c r="G1942" i="16"/>
  <c r="F1942" i="16"/>
  <c r="D1943" i="16" l="1"/>
  <c r="G1943" i="16"/>
  <c r="F1943" i="16"/>
  <c r="A1944" i="16"/>
  <c r="S1944" i="16"/>
  <c r="S1945" i="16" l="1"/>
  <c r="A1945" i="16"/>
  <c r="F1944" i="16"/>
  <c r="G1944" i="16"/>
  <c r="D1944" i="16"/>
  <c r="G1945" i="16" l="1"/>
  <c r="F1945" i="16"/>
  <c r="D1945" i="16"/>
  <c r="S1946" i="16"/>
  <c r="A1946" i="16"/>
  <c r="A1947" i="16" l="1"/>
  <c r="S1947" i="16"/>
  <c r="G1946" i="16"/>
  <c r="F1946" i="16"/>
  <c r="D1946" i="16"/>
  <c r="F1947" i="16" l="1"/>
  <c r="D1947" i="16"/>
  <c r="G1947" i="16"/>
  <c r="S1948" i="16"/>
  <c r="A1948" i="16"/>
  <c r="S1949" i="16" l="1"/>
  <c r="A1949" i="16"/>
  <c r="F1948" i="16"/>
  <c r="D1948" i="16"/>
  <c r="G1948" i="16"/>
  <c r="G1949" i="16" l="1"/>
  <c r="F1949" i="16"/>
  <c r="D1949" i="16"/>
  <c r="A1950" i="16"/>
  <c r="S1950" i="16"/>
  <c r="S1951" i="16" l="1"/>
  <c r="A1951" i="16"/>
  <c r="D1950" i="16"/>
  <c r="G1950" i="16"/>
  <c r="F1950" i="16"/>
  <c r="D1951" i="16" l="1"/>
  <c r="G1951" i="16"/>
  <c r="F1951" i="16"/>
  <c r="S1952" i="16"/>
  <c r="A1952" i="16"/>
  <c r="S1953" i="16" l="1"/>
  <c r="A1953" i="16"/>
  <c r="F1952" i="16"/>
  <c r="G1952" i="16"/>
  <c r="D1952" i="16"/>
  <c r="F1953" i="16" l="1"/>
  <c r="G1953" i="16"/>
  <c r="D1953" i="16"/>
  <c r="S1954" i="16"/>
  <c r="A1954" i="16"/>
  <c r="S1955" i="16" l="1"/>
  <c r="A1955" i="16"/>
  <c r="F1954" i="16"/>
  <c r="G1954" i="16"/>
  <c r="D1954" i="16"/>
  <c r="G1955" i="16" l="1"/>
  <c r="F1955" i="16"/>
  <c r="D1955" i="16"/>
  <c r="S1956" i="16"/>
  <c r="A1956" i="16"/>
  <c r="S1957" i="16" l="1"/>
  <c r="A1957" i="16"/>
  <c r="G1956" i="16"/>
  <c r="D1956" i="16"/>
  <c r="F1956" i="16"/>
  <c r="G1957" i="16" l="1"/>
  <c r="F1957" i="16"/>
  <c r="D1957" i="16"/>
  <c r="S1958" i="16"/>
  <c r="A1958" i="16"/>
  <c r="A1959" i="16" l="1"/>
  <c r="S1959" i="16"/>
  <c r="D1958" i="16"/>
  <c r="F1958" i="16"/>
  <c r="G1958" i="16"/>
  <c r="G1959" i="16" l="1"/>
  <c r="F1959" i="16"/>
  <c r="D1959" i="16"/>
  <c r="S1960" i="16"/>
  <c r="A1960" i="16"/>
  <c r="S1961" i="16" l="1"/>
  <c r="A1961" i="16"/>
  <c r="F1960" i="16"/>
  <c r="G1960" i="16"/>
  <c r="D1960" i="16"/>
  <c r="G1961" i="16" l="1"/>
  <c r="F1961" i="16"/>
  <c r="D1961" i="16"/>
  <c r="S1962" i="16"/>
  <c r="A1962" i="16"/>
  <c r="F1962" i="16" l="1"/>
  <c r="G1962" i="16"/>
  <c r="D1962" i="16"/>
  <c r="S1963" i="16"/>
  <c r="A1963" i="16"/>
  <c r="D1963" i="16" l="1"/>
  <c r="F1963" i="16"/>
  <c r="G1963" i="16"/>
  <c r="S1964" i="16"/>
  <c r="A1964" i="16"/>
  <c r="G1964" i="16" l="1"/>
  <c r="F1964" i="16"/>
  <c r="D1964" i="16"/>
  <c r="S1965" i="16"/>
  <c r="A1965" i="16"/>
  <c r="G1965" i="16" l="1"/>
  <c r="F1965" i="16"/>
  <c r="D1965" i="16"/>
  <c r="S1966" i="16"/>
  <c r="A1966" i="16"/>
  <c r="A1967" i="16" l="1"/>
  <c r="S1967" i="16"/>
  <c r="D1966" i="16"/>
  <c r="F1966" i="16"/>
  <c r="G1966" i="16"/>
  <c r="D1967" i="16" l="1"/>
  <c r="G1967" i="16"/>
  <c r="F1967" i="16"/>
  <c r="A1968" i="16"/>
  <c r="S1968" i="16"/>
  <c r="S1969" i="16" l="1"/>
  <c r="A1969" i="16"/>
  <c r="G1968" i="16"/>
  <c r="D1968" i="16"/>
  <c r="F1968" i="16"/>
  <c r="G1969" i="16" l="1"/>
  <c r="D1969" i="16"/>
  <c r="F1969" i="16"/>
  <c r="S1970" i="16"/>
  <c r="A1970" i="16"/>
  <c r="S1971" i="16" l="1"/>
  <c r="A1971" i="16"/>
  <c r="G1970" i="16"/>
  <c r="F1970" i="16"/>
  <c r="D1970" i="16"/>
  <c r="G1971" i="16" l="1"/>
  <c r="D1971" i="16"/>
  <c r="F1971" i="16"/>
  <c r="S1972" i="16"/>
  <c r="A1972" i="16"/>
  <c r="F1972" i="16" l="1"/>
  <c r="G1972" i="16"/>
  <c r="D1972" i="16"/>
  <c r="S1973" i="16"/>
  <c r="A1973" i="16"/>
  <c r="G1973" i="16" l="1"/>
  <c r="F1973" i="16"/>
  <c r="D1973" i="16"/>
  <c r="S1974" i="16"/>
  <c r="A1974" i="16"/>
  <c r="D1974" i="16" l="1"/>
  <c r="G1974" i="16"/>
  <c r="F1974" i="16"/>
  <c r="A1975" i="16"/>
  <c r="S1975" i="16"/>
  <c r="S1976" i="16" l="1"/>
  <c r="A1976" i="16"/>
  <c r="D1975" i="16"/>
  <c r="G1975" i="16"/>
  <c r="F1975" i="16"/>
  <c r="G1976" i="16" l="1"/>
  <c r="D1976" i="16"/>
  <c r="F1976" i="16"/>
  <c r="A1977" i="16"/>
  <c r="S1977" i="16"/>
  <c r="S1978" i="16" l="1"/>
  <c r="A1978" i="16"/>
  <c r="G1977" i="16"/>
  <c r="F1977" i="16"/>
  <c r="D1977" i="16"/>
  <c r="A1979" i="16" l="1"/>
  <c r="S1979" i="16"/>
  <c r="D1978" i="16"/>
  <c r="G1978" i="16"/>
  <c r="F1978" i="16"/>
  <c r="D1979" i="16" l="1"/>
  <c r="G1979" i="16"/>
  <c r="F1979" i="16"/>
  <c r="S1980" i="16"/>
  <c r="A1980" i="16"/>
  <c r="A1981" i="16" l="1"/>
  <c r="S1981" i="16"/>
  <c r="F1980" i="16"/>
  <c r="D1980" i="16"/>
  <c r="G1980" i="16"/>
  <c r="F1981" i="16" l="1"/>
  <c r="G1981" i="16"/>
  <c r="D1981" i="16"/>
  <c r="S1982" i="16"/>
  <c r="A1982" i="16"/>
  <c r="G1982" i="16" l="1"/>
  <c r="F1982" i="16"/>
  <c r="D1982" i="16"/>
  <c r="A1983" i="16"/>
  <c r="S1983" i="16"/>
  <c r="F1983" i="16" l="1"/>
  <c r="G1983" i="16"/>
  <c r="D1983" i="16"/>
  <c r="S1984" i="16"/>
  <c r="A1984" i="16"/>
  <c r="S1985" i="16" l="1"/>
  <c r="A1985" i="16"/>
  <c r="D1984" i="16"/>
  <c r="F1984" i="16"/>
  <c r="G1984" i="16"/>
  <c r="G1985" i="16" l="1"/>
  <c r="F1985" i="16"/>
  <c r="D1985" i="16"/>
  <c r="S1986" i="16"/>
  <c r="A1986" i="16"/>
  <c r="S1987" i="16" l="1"/>
  <c r="A1987" i="16"/>
  <c r="F1986" i="16"/>
  <c r="G1986" i="16"/>
  <c r="D1986" i="16"/>
  <c r="A1988" i="16" l="1"/>
  <c r="S1988" i="16"/>
  <c r="G1987" i="16"/>
  <c r="D1987" i="16"/>
  <c r="F1987" i="16"/>
  <c r="S1989" i="16" l="1"/>
  <c r="A1989" i="16"/>
  <c r="F1988" i="16"/>
  <c r="D1988" i="16"/>
  <c r="G1988" i="16"/>
  <c r="F1989" i="16" l="1"/>
  <c r="G1989" i="16"/>
  <c r="D1989" i="16"/>
  <c r="S1990" i="16"/>
  <c r="A1990" i="16"/>
  <c r="S1991" i="16" l="1"/>
  <c r="A1991" i="16"/>
  <c r="G1990" i="16"/>
  <c r="D1990" i="16"/>
  <c r="F1990" i="16"/>
  <c r="D1991" i="16" l="1"/>
  <c r="F1991" i="16"/>
  <c r="G1991" i="16"/>
  <c r="S1992" i="16"/>
  <c r="A1992" i="16"/>
  <c r="S1993" i="16" l="1"/>
  <c r="A1993" i="16"/>
  <c r="F1992" i="16"/>
  <c r="D1992" i="16"/>
  <c r="G1992" i="16"/>
  <c r="F1993" i="16" l="1"/>
  <c r="G1993" i="16"/>
  <c r="D1993" i="16"/>
  <c r="S1994" i="16"/>
  <c r="A1994" i="16"/>
  <c r="A1995" i="16" l="1"/>
  <c r="S1995" i="16"/>
  <c r="D1994" i="16"/>
  <c r="F1994" i="16"/>
  <c r="G1994" i="16"/>
  <c r="F1995" i="16" l="1"/>
  <c r="D1995" i="16"/>
  <c r="G1995" i="16"/>
  <c r="S1996" i="16"/>
  <c r="A1996" i="16"/>
  <c r="S1997" i="16" l="1"/>
  <c r="A1997" i="16"/>
  <c r="F1996" i="16"/>
  <c r="D1996" i="16"/>
  <c r="G1996" i="16"/>
  <c r="F1997" i="16" l="1"/>
  <c r="G1997" i="16"/>
  <c r="D1997" i="16"/>
  <c r="S1998" i="16"/>
  <c r="A1998" i="16"/>
  <c r="S1999" i="16" l="1"/>
  <c r="A1999" i="16"/>
  <c r="G1998" i="16"/>
  <c r="F1998" i="16"/>
  <c r="D1998" i="16"/>
  <c r="G1999" i="16" l="1"/>
  <c r="F1999" i="16"/>
  <c r="D1999" i="16"/>
  <c r="S2000" i="16"/>
  <c r="A2000" i="16"/>
  <c r="G2000" i="16" l="1"/>
  <c r="F2000" i="16"/>
  <c r="D2000" i="16"/>
  <c r="A2001" i="16"/>
  <c r="S2001" i="16"/>
  <c r="S2002" i="16" l="1"/>
  <c r="A2002" i="16"/>
  <c r="F2001" i="16"/>
  <c r="G2001" i="16"/>
  <c r="D2001" i="16"/>
  <c r="D2002" i="16" l="1"/>
  <c r="G2002" i="16"/>
  <c r="F2002" i="16"/>
  <c r="A2003" i="16"/>
  <c r="S2003" i="16"/>
  <c r="G2003" i="16" l="1"/>
  <c r="F2003" i="16"/>
  <c r="D2003" i="16"/>
  <c r="S2004" i="16"/>
  <c r="A2004" i="16"/>
  <c r="A2005" i="16" l="1"/>
  <c r="S2005" i="16"/>
  <c r="D2004" i="16"/>
  <c r="G2004" i="16"/>
  <c r="F2004" i="16"/>
  <c r="F2005" i="16" l="1"/>
  <c r="G2005" i="16"/>
  <c r="D2005" i="16"/>
  <c r="S2006" i="16"/>
  <c r="A2006" i="16"/>
  <c r="D2006" i="16" l="1"/>
  <c r="G2006" i="16"/>
  <c r="F2006" i="16"/>
  <c r="S2007" i="16"/>
  <c r="A2007" i="16"/>
  <c r="S2008" i="16" l="1"/>
  <c r="A2008" i="16"/>
  <c r="D2007" i="16"/>
  <c r="F2007" i="16"/>
  <c r="G2007" i="16"/>
  <c r="F2008" i="16" l="1"/>
  <c r="G2008" i="16"/>
  <c r="D2008" i="16"/>
  <c r="A2009" i="16"/>
  <c r="S2009" i="16"/>
  <c r="G2009" i="16" l="1"/>
  <c r="F2009" i="16"/>
  <c r="D2009" i="16"/>
  <c r="S2010" i="16"/>
  <c r="A2010" i="16"/>
  <c r="D2010" i="16" l="1"/>
  <c r="F2010" i="16"/>
  <c r="G2010" i="16"/>
  <c r="S2011" i="16"/>
  <c r="A2011" i="16"/>
  <c r="F2011" i="16" l="1"/>
  <c r="D2011" i="16"/>
  <c r="G2011" i="16"/>
  <c r="A2012" i="16"/>
  <c r="S2012" i="16"/>
  <c r="F2012" i="16" l="1"/>
  <c r="G2012" i="16"/>
  <c r="D2012" i="16"/>
  <c r="S2013" i="16"/>
  <c r="A2013" i="16"/>
  <c r="S2014" i="16" l="1"/>
  <c r="A2014" i="16"/>
  <c r="D2013" i="16"/>
  <c r="G2013" i="16"/>
  <c r="F2013" i="16"/>
  <c r="F2014" i="16" l="1"/>
  <c r="D2014" i="16"/>
  <c r="G2014" i="16"/>
  <c r="A2015" i="16"/>
  <c r="S2015" i="16"/>
  <c r="D2015" i="16" l="1"/>
  <c r="F2015" i="16"/>
  <c r="G2015" i="16"/>
  <c r="S2016" i="16"/>
  <c r="A2016" i="16"/>
  <c r="S2017" i="16" l="1"/>
  <c r="A2017" i="16"/>
  <c r="F2016" i="16"/>
  <c r="G2016" i="16"/>
  <c r="D2016" i="16"/>
  <c r="F2017" i="16" l="1"/>
  <c r="G2017" i="16"/>
  <c r="D2017" i="16"/>
  <c r="S2018" i="16"/>
  <c r="A2018" i="16"/>
  <c r="G2018" i="16" l="1"/>
  <c r="D2018" i="16"/>
  <c r="F2018" i="16"/>
  <c r="S2019" i="16"/>
  <c r="A2019" i="16"/>
  <c r="S2020" i="16" l="1"/>
  <c r="A2020" i="16"/>
  <c r="G2019" i="16"/>
  <c r="D2019" i="16"/>
  <c r="F2019" i="16"/>
  <c r="F2020" i="16" l="1"/>
  <c r="D2020" i="16"/>
  <c r="G2020" i="16"/>
  <c r="S2021" i="16"/>
  <c r="A2021" i="16"/>
  <c r="S2022" i="16" l="1"/>
  <c r="A2022" i="16"/>
  <c r="D2021" i="16"/>
  <c r="G2021" i="16"/>
  <c r="F2021" i="16"/>
  <c r="F2022" i="16" l="1"/>
  <c r="D2022" i="16"/>
  <c r="G2022" i="16"/>
  <c r="A2023" i="16"/>
  <c r="S2023" i="16"/>
  <c r="F2023" i="16" l="1"/>
  <c r="G2023" i="16"/>
  <c r="D2023" i="16"/>
  <c r="S2024" i="16"/>
  <c r="A2024" i="16"/>
  <c r="F2024" i="16" l="1"/>
  <c r="D2024" i="16"/>
  <c r="G2024" i="16"/>
  <c r="S2025" i="16"/>
  <c r="A2025" i="16"/>
  <c r="S2026" i="16" l="1"/>
  <c r="A2026" i="16"/>
  <c r="F2025" i="16"/>
  <c r="G2025" i="16"/>
  <c r="D2025" i="16"/>
  <c r="D2026" i="16" l="1"/>
  <c r="F2026" i="16"/>
  <c r="G2026" i="16"/>
  <c r="S2027" i="16"/>
  <c r="A2027" i="16"/>
  <c r="D2027" i="16" l="1"/>
  <c r="F2027" i="16"/>
  <c r="G2027" i="16"/>
  <c r="S2028" i="16"/>
  <c r="A2028" i="16"/>
  <c r="A2029" i="16" l="1"/>
  <c r="S2029" i="16"/>
  <c r="F2028" i="16"/>
  <c r="D2028" i="16"/>
  <c r="G2028" i="16"/>
  <c r="S2030" i="16" l="1"/>
  <c r="A2030" i="16"/>
  <c r="G2029" i="16"/>
  <c r="D2029" i="16"/>
  <c r="F2029" i="16"/>
  <c r="D2030" i="16" l="1"/>
  <c r="G2030" i="16"/>
  <c r="F2030" i="16"/>
  <c r="S2031" i="16"/>
  <c r="A2031" i="16"/>
  <c r="A2032" i="16" l="1"/>
  <c r="S2032" i="16"/>
  <c r="F2031" i="16"/>
  <c r="G2031" i="16"/>
  <c r="D2031" i="16"/>
  <c r="A2033" i="16" l="1"/>
  <c r="S2033" i="16"/>
  <c r="G2032" i="16"/>
  <c r="D2032" i="16"/>
  <c r="F2032" i="16"/>
  <c r="S2034" i="16" l="1"/>
  <c r="A2034" i="16"/>
  <c r="F2033" i="16"/>
  <c r="D2033" i="16"/>
  <c r="G2033" i="16"/>
  <c r="F2034" i="16" l="1"/>
  <c r="G2034" i="16"/>
  <c r="D2034" i="16"/>
  <c r="S2035" i="16"/>
  <c r="A2035" i="16"/>
  <c r="S2036" i="16" l="1"/>
  <c r="A2036" i="16"/>
  <c r="G2035" i="16"/>
  <c r="F2035" i="16"/>
  <c r="D2035" i="16"/>
  <c r="F2036" i="16" l="1"/>
  <c r="D2036" i="16"/>
  <c r="G2036" i="16"/>
  <c r="S2037" i="16"/>
  <c r="A2037" i="16"/>
  <c r="D2037" i="16" l="1"/>
  <c r="G2037" i="16"/>
  <c r="F2037" i="16"/>
  <c r="A2038" i="16"/>
  <c r="S2038" i="16"/>
  <c r="F2038" i="16" l="1"/>
  <c r="D2038" i="16"/>
  <c r="G2038" i="16"/>
  <c r="A2039" i="16"/>
  <c r="S2039" i="16"/>
  <c r="S2040" i="16" l="1"/>
  <c r="A2040" i="16"/>
  <c r="G2039" i="16"/>
  <c r="D2039" i="16"/>
  <c r="F2039" i="16"/>
  <c r="D2040" i="16" l="1"/>
  <c r="G2040" i="16"/>
  <c r="F2040" i="16"/>
  <c r="S2041" i="16"/>
  <c r="A2041" i="16"/>
  <c r="G2041" i="16" l="1"/>
  <c r="F2041" i="16"/>
  <c r="D2041" i="16"/>
  <c r="A2042" i="16"/>
  <c r="S2042" i="16"/>
  <c r="D2042" i="16" l="1"/>
  <c r="G2042" i="16"/>
  <c r="F2042" i="16"/>
  <c r="A2043" i="16"/>
  <c r="S2043" i="16"/>
  <c r="G2043" i="16" l="1"/>
  <c r="F2043" i="16"/>
  <c r="D2043" i="16"/>
  <c r="S2044" i="16"/>
  <c r="A2044" i="16"/>
  <c r="F2044" i="16" l="1"/>
  <c r="D2044" i="16"/>
  <c r="G2044" i="16"/>
  <c r="S2045" i="16"/>
  <c r="A2045" i="16"/>
  <c r="G2045" i="16" l="1"/>
  <c r="F2045" i="16"/>
  <c r="D2045" i="16"/>
  <c r="S2046" i="16"/>
  <c r="A2046" i="16"/>
  <c r="D2046" i="16" l="1"/>
  <c r="G2046" i="16"/>
  <c r="F2046" i="16"/>
  <c r="S2047" i="16"/>
  <c r="A2047" i="16"/>
  <c r="D2047" i="16" l="1"/>
  <c r="G2047" i="16"/>
  <c r="F2047" i="16"/>
  <c r="S2048" i="16"/>
  <c r="A2048" i="16"/>
  <c r="A2049" i="16" l="1"/>
  <c r="S2049" i="16"/>
  <c r="F2048" i="16"/>
  <c r="G2048" i="16"/>
  <c r="D2048" i="16"/>
  <c r="G2049" i="16" l="1"/>
  <c r="D2049" i="16"/>
  <c r="F2049" i="16"/>
  <c r="A2050" i="16"/>
  <c r="S2050" i="16"/>
  <c r="S2051" i="16" l="1"/>
  <c r="A2051" i="16"/>
  <c r="D2050" i="16"/>
  <c r="G2050" i="16"/>
  <c r="F2050" i="16"/>
  <c r="D2051" i="16" l="1"/>
  <c r="G2051" i="16"/>
  <c r="F2051" i="16"/>
  <c r="S2052" i="16"/>
  <c r="A2052" i="16"/>
  <c r="S2053" i="16" l="1"/>
  <c r="A2053" i="16"/>
  <c r="G2052" i="16"/>
  <c r="F2052" i="16"/>
  <c r="D2052" i="16"/>
  <c r="G2053" i="16" l="1"/>
  <c r="D2053" i="16"/>
  <c r="F2053" i="16"/>
  <c r="S2054" i="16"/>
  <c r="A2054" i="16"/>
  <c r="S2055" i="16" l="1"/>
  <c r="A2055" i="16"/>
  <c r="D2054" i="16"/>
  <c r="F2054" i="16"/>
  <c r="G2054" i="16"/>
  <c r="F2055" i="16" l="1"/>
  <c r="D2055" i="16"/>
  <c r="G2055" i="16"/>
  <c r="S2056" i="16"/>
  <c r="A2056" i="16"/>
  <c r="S2057" i="16" l="1"/>
  <c r="A2057" i="16"/>
  <c r="F2056" i="16"/>
  <c r="D2056" i="16"/>
  <c r="G2056" i="16"/>
  <c r="G2057" i="16" l="1"/>
  <c r="F2057" i="16"/>
  <c r="D2057" i="16"/>
  <c r="S2058" i="16"/>
  <c r="A2058" i="16"/>
  <c r="G2058" i="16" l="1"/>
  <c r="F2058" i="16"/>
  <c r="D2058" i="16"/>
  <c r="A2059" i="16"/>
  <c r="S2059" i="16"/>
  <c r="S2060" i="16" l="1"/>
  <c r="A2060" i="16"/>
  <c r="G2059" i="16"/>
  <c r="F2059" i="16"/>
  <c r="D2059" i="16"/>
  <c r="F2060" i="16" l="1"/>
  <c r="D2060" i="16"/>
  <c r="G2060" i="16"/>
  <c r="A2061" i="16"/>
  <c r="S2061" i="16"/>
  <c r="F2061" i="16" l="1"/>
  <c r="D2061" i="16"/>
  <c r="G2061" i="16"/>
  <c r="S2062" i="16"/>
  <c r="A2062" i="16"/>
  <c r="G2062" i="16" l="1"/>
  <c r="D2062" i="16"/>
  <c r="F2062" i="16"/>
  <c r="S2063" i="16"/>
  <c r="A2063" i="16"/>
  <c r="S2064" i="16" l="1"/>
  <c r="A2064" i="16"/>
  <c r="D2063" i="16"/>
  <c r="G2063" i="16"/>
  <c r="F2063" i="16"/>
  <c r="F2064" i="16" l="1"/>
  <c r="D2064" i="16"/>
  <c r="G2064" i="16"/>
  <c r="S2065" i="16"/>
  <c r="A2065" i="16"/>
  <c r="A2066" i="16" l="1"/>
  <c r="S2066" i="16"/>
  <c r="G2065" i="16"/>
  <c r="F2065" i="16"/>
  <c r="D2065" i="16"/>
  <c r="D2066" i="16" l="1"/>
  <c r="F2066" i="16"/>
  <c r="G2066" i="16"/>
  <c r="S2067" i="16"/>
  <c r="A2067" i="16"/>
  <c r="S2068" i="16" l="1"/>
  <c r="A2068" i="16"/>
  <c r="D2067" i="16"/>
  <c r="G2067" i="16"/>
  <c r="F2067" i="16"/>
  <c r="D2068" i="16" l="1"/>
  <c r="G2068" i="16"/>
  <c r="F2068" i="16"/>
  <c r="S2069" i="16"/>
  <c r="A2069" i="16"/>
  <c r="F2069" i="16" l="1"/>
  <c r="D2069" i="16"/>
  <c r="G2069" i="16"/>
  <c r="S2070" i="16"/>
  <c r="A2070" i="16"/>
  <c r="F2070" i="16" l="1"/>
  <c r="D2070" i="16"/>
  <c r="G2070" i="16"/>
  <c r="S2071" i="16"/>
  <c r="A2071" i="16"/>
  <c r="G2071" i="16" l="1"/>
  <c r="F2071" i="16"/>
  <c r="D2071" i="16"/>
  <c r="A2072" i="16"/>
  <c r="S2072" i="16"/>
  <c r="S2073" i="16" l="1"/>
  <c r="A2073" i="16"/>
  <c r="D2072" i="16"/>
  <c r="G2072" i="16"/>
  <c r="F2072" i="16"/>
  <c r="F2073" i="16" l="1"/>
  <c r="D2073" i="16"/>
  <c r="G2073" i="16"/>
  <c r="S2074" i="16"/>
  <c r="A2074" i="16"/>
  <c r="A2075" i="16" l="1"/>
  <c r="S2075" i="16"/>
  <c r="F2074" i="16"/>
  <c r="G2074" i="16"/>
  <c r="D2074" i="16"/>
  <c r="G2075" i="16" l="1"/>
  <c r="F2075" i="16"/>
  <c r="D2075" i="16"/>
  <c r="S2076" i="16"/>
  <c r="A2076" i="16"/>
  <c r="S2077" i="16" l="1"/>
  <c r="A2077" i="16"/>
  <c r="F2076" i="16"/>
  <c r="D2076" i="16"/>
  <c r="G2076" i="16"/>
  <c r="F2077" i="16" l="1"/>
  <c r="D2077" i="16"/>
  <c r="G2077" i="16"/>
  <c r="S2078" i="16"/>
  <c r="A2078" i="16"/>
  <c r="D2078" i="16" l="1"/>
  <c r="F2078" i="16"/>
  <c r="G2078" i="16"/>
  <c r="S2079" i="16"/>
  <c r="A2079" i="16"/>
  <c r="S2080" i="16" l="1"/>
  <c r="A2080" i="16"/>
  <c r="G2079" i="16"/>
  <c r="F2079" i="16"/>
  <c r="D2079" i="16"/>
  <c r="F2080" i="16" l="1"/>
  <c r="D2080" i="16"/>
  <c r="G2080" i="16"/>
  <c r="S2081" i="16"/>
  <c r="A2081" i="16"/>
  <c r="G2081" i="16" l="1"/>
  <c r="D2081" i="16"/>
  <c r="F2081" i="16"/>
  <c r="S2082" i="16"/>
  <c r="A2082" i="16"/>
  <c r="S2083" i="16" l="1"/>
  <c r="A2083" i="16"/>
  <c r="F2082" i="16"/>
  <c r="D2082" i="16"/>
  <c r="G2082" i="16"/>
  <c r="F2083" i="16" l="1"/>
  <c r="D2083" i="16"/>
  <c r="G2083" i="16"/>
  <c r="A2084" i="16"/>
  <c r="S2084" i="16"/>
  <c r="F2084" i="16" l="1"/>
  <c r="D2084" i="16"/>
  <c r="G2084" i="16"/>
  <c r="S2085" i="16"/>
  <c r="A2085" i="16"/>
  <c r="G2085" i="16" l="1"/>
  <c r="D2085" i="16"/>
  <c r="F2085" i="16"/>
  <c r="S2086" i="16"/>
  <c r="A2086" i="16"/>
  <c r="S2087" i="16" l="1"/>
  <c r="A2087" i="16"/>
  <c r="D2086" i="16"/>
  <c r="G2086" i="16"/>
  <c r="F2086" i="16"/>
  <c r="D2087" i="16" l="1"/>
  <c r="G2087" i="16"/>
  <c r="F2087" i="16"/>
  <c r="S2088" i="16"/>
  <c r="A2088" i="16"/>
  <c r="S2089" i="16" l="1"/>
  <c r="A2089" i="16"/>
  <c r="G2088" i="16"/>
  <c r="F2088" i="16"/>
  <c r="D2088" i="16"/>
  <c r="F2089" i="16" l="1"/>
  <c r="G2089" i="16"/>
  <c r="D2089" i="16"/>
  <c r="S2090" i="16"/>
  <c r="A2090" i="16"/>
  <c r="D2090" i="16" l="1"/>
  <c r="G2090" i="16"/>
  <c r="F2090" i="16"/>
  <c r="A2091" i="16"/>
  <c r="S2091" i="16"/>
  <c r="S2092" i="16" l="1"/>
  <c r="A2092" i="16"/>
  <c r="G2091" i="16"/>
  <c r="F2091" i="16"/>
  <c r="D2091" i="16"/>
  <c r="F2092" i="16" l="1"/>
  <c r="G2092" i="16"/>
  <c r="D2092" i="16"/>
  <c r="S2093" i="16"/>
  <c r="A2093" i="16"/>
  <c r="F2093" i="16" l="1"/>
  <c r="D2093" i="16"/>
  <c r="G2093" i="16"/>
  <c r="S2094" i="16"/>
  <c r="A2094" i="16"/>
  <c r="S2095" i="16" l="1"/>
  <c r="A2095" i="16"/>
  <c r="G2094" i="16"/>
  <c r="F2094" i="16"/>
  <c r="D2094" i="16"/>
  <c r="D2095" i="16" l="1"/>
  <c r="F2095" i="16"/>
  <c r="G2095" i="16"/>
  <c r="S2096" i="16"/>
  <c r="A2096" i="16"/>
  <c r="S2097" i="16" l="1"/>
  <c r="A2097" i="16"/>
  <c r="D2096" i="16"/>
  <c r="F2096" i="16"/>
  <c r="G2096" i="16"/>
  <c r="G2097" i="16" l="1"/>
  <c r="F2097" i="16"/>
  <c r="D2097" i="16"/>
  <c r="S2098" i="16"/>
  <c r="A2098" i="16"/>
  <c r="S2099" i="16" l="1"/>
  <c r="A2099" i="16"/>
  <c r="G2098" i="16"/>
  <c r="D2098" i="16"/>
  <c r="F2098" i="16"/>
  <c r="G2099" i="16" l="1"/>
  <c r="D2099" i="16"/>
  <c r="F2099" i="16"/>
  <c r="S2100" i="16"/>
  <c r="A2100" i="16"/>
  <c r="D2100" i="16" l="1"/>
  <c r="F2100" i="16"/>
  <c r="G2100" i="16"/>
  <c r="S2101" i="16"/>
  <c r="A2101" i="16"/>
  <c r="S2102" i="16" l="1"/>
  <c r="A2102" i="16"/>
  <c r="G2101" i="16"/>
  <c r="F2101" i="16"/>
  <c r="D2101" i="16"/>
  <c r="G2102" i="16" l="1"/>
  <c r="F2102" i="16"/>
  <c r="D2102" i="16"/>
  <c r="S2103" i="16"/>
  <c r="A2103" i="16"/>
  <c r="S2104" i="16" l="1"/>
  <c r="A2104" i="16"/>
  <c r="D2103" i="16"/>
  <c r="G2103" i="16"/>
  <c r="F2103" i="16"/>
  <c r="F2104" i="16" l="1"/>
  <c r="G2104" i="16"/>
  <c r="D2104" i="16"/>
  <c r="S2105" i="16"/>
  <c r="A2105" i="16"/>
  <c r="A2106" i="16" l="1"/>
  <c r="S2106" i="16"/>
  <c r="D2105" i="16"/>
  <c r="G2105" i="16"/>
  <c r="F2105" i="16"/>
  <c r="F2106" i="16" l="1"/>
  <c r="G2106" i="16"/>
  <c r="D2106" i="16"/>
  <c r="S2107" i="16"/>
  <c r="A2107" i="16"/>
  <c r="F2107" i="16" l="1"/>
  <c r="G2107" i="16"/>
  <c r="D2107" i="16"/>
  <c r="S2108" i="16"/>
  <c r="A2108" i="16"/>
  <c r="D2108" i="16" l="1"/>
  <c r="F2108" i="16"/>
  <c r="G2108" i="16"/>
  <c r="S2109" i="16"/>
  <c r="A2109" i="16"/>
  <c r="F2109" i="16" l="1"/>
  <c r="D2109" i="16"/>
  <c r="G2109" i="16"/>
  <c r="A2110" i="16"/>
  <c r="S2110" i="16"/>
  <c r="S2111" i="16" l="1"/>
  <c r="A2111" i="16"/>
  <c r="D2110" i="16"/>
  <c r="G2110" i="16"/>
  <c r="F2110" i="16"/>
  <c r="G2111" i="16" l="1"/>
  <c r="F2111" i="16"/>
  <c r="D2111" i="16"/>
  <c r="S2112" i="16"/>
  <c r="A2112" i="16"/>
  <c r="S2113" i="16" l="1"/>
  <c r="A2113" i="16"/>
  <c r="F2112" i="16"/>
  <c r="G2112" i="16"/>
  <c r="D2112" i="16"/>
  <c r="D2113" i="16" l="1"/>
  <c r="F2113" i="16"/>
  <c r="G2113" i="16"/>
  <c r="S2114" i="16"/>
  <c r="A2114" i="16"/>
  <c r="S2115" i="16" l="1"/>
  <c r="A2115" i="16"/>
  <c r="G2114" i="16"/>
  <c r="F2114" i="16"/>
  <c r="D2114" i="16"/>
  <c r="F2115" i="16" l="1"/>
  <c r="D2115" i="16"/>
  <c r="G2115" i="16"/>
  <c r="S2116" i="16"/>
  <c r="A2116" i="16"/>
  <c r="F2116" i="16" l="1"/>
  <c r="D2116" i="16"/>
  <c r="G2116" i="16"/>
  <c r="S2117" i="16"/>
  <c r="A2117" i="16"/>
  <c r="S2118" i="16" l="1"/>
  <c r="A2118" i="16"/>
  <c r="F2117" i="16"/>
  <c r="G2117" i="16"/>
  <c r="D2117" i="16"/>
  <c r="D2118" i="16" l="1"/>
  <c r="G2118" i="16"/>
  <c r="F2118" i="16"/>
  <c r="S2119" i="16"/>
  <c r="A2119" i="16"/>
  <c r="S2120" i="16" l="1"/>
  <c r="A2120" i="16"/>
  <c r="F2119" i="16"/>
  <c r="D2119" i="16"/>
  <c r="G2119" i="16"/>
  <c r="G2120" i="16" l="1"/>
  <c r="F2120" i="16"/>
  <c r="D2120" i="16"/>
  <c r="S2121" i="16"/>
  <c r="A2121" i="16"/>
  <c r="S2122" i="16" l="1"/>
  <c r="A2122" i="16"/>
  <c r="F2121" i="16"/>
  <c r="G2121" i="16"/>
  <c r="D2121" i="16"/>
  <c r="D2122" i="16" l="1"/>
  <c r="G2122" i="16"/>
  <c r="F2122" i="16"/>
  <c r="S2123" i="16"/>
  <c r="A2123" i="16"/>
  <c r="D2123" i="16" l="1"/>
  <c r="G2123" i="16"/>
  <c r="F2123" i="16"/>
  <c r="S2124" i="16"/>
  <c r="A2124" i="16"/>
  <c r="G2124" i="16" l="1"/>
  <c r="F2124" i="16"/>
  <c r="D2124" i="16"/>
  <c r="S2125" i="16"/>
  <c r="A2125" i="16"/>
  <c r="S2126" i="16" l="1"/>
  <c r="A2126" i="16"/>
  <c r="F2125" i="16"/>
  <c r="D2125" i="16"/>
  <c r="G2125" i="16"/>
  <c r="F2126" i="16" l="1"/>
  <c r="D2126" i="16"/>
  <c r="G2126" i="16"/>
  <c r="S2127" i="16"/>
  <c r="A2127" i="16"/>
  <c r="S2128" i="16" l="1"/>
  <c r="A2128" i="16"/>
  <c r="D2127" i="16"/>
  <c r="F2127" i="16"/>
  <c r="G2127" i="16"/>
  <c r="D2128" i="16" l="1"/>
  <c r="F2128" i="16"/>
  <c r="G2128" i="16"/>
  <c r="S2129" i="16"/>
  <c r="A2129" i="16"/>
  <c r="G2129" i="16" l="1"/>
  <c r="F2129" i="16"/>
  <c r="D2129" i="16"/>
  <c r="A2130" i="16"/>
  <c r="S2130" i="16"/>
  <c r="S2131" i="16" l="1"/>
  <c r="A2131" i="16"/>
  <c r="G2130" i="16"/>
  <c r="F2130" i="16"/>
  <c r="D2130" i="16"/>
  <c r="G2131" i="16" l="1"/>
  <c r="F2131" i="16"/>
  <c r="D2131" i="16"/>
  <c r="S2132" i="16"/>
  <c r="A2132" i="16"/>
  <c r="D2132" i="16" l="1"/>
  <c r="G2132" i="16"/>
  <c r="F2132" i="16"/>
  <c r="S2133" i="16"/>
  <c r="A2133" i="16"/>
  <c r="S2134" i="16" l="1"/>
  <c r="A2134" i="16"/>
  <c r="G2133" i="16"/>
  <c r="F2133" i="16"/>
  <c r="D2133" i="16"/>
  <c r="G2134" i="16" l="1"/>
  <c r="F2134" i="16"/>
  <c r="D2134" i="16"/>
  <c r="A2135" i="16"/>
  <c r="S2135" i="16"/>
  <c r="G2135" i="16" l="1"/>
  <c r="F2135" i="16"/>
  <c r="D2135" i="16"/>
  <c r="A2136" i="16"/>
  <c r="S2136" i="16"/>
  <c r="S2137" i="16" l="1"/>
  <c r="A2137" i="16"/>
  <c r="D2136" i="16"/>
  <c r="G2136" i="16"/>
  <c r="F2136" i="16"/>
  <c r="F2137" i="16" l="1"/>
  <c r="D2137" i="16"/>
  <c r="G2137" i="16"/>
  <c r="S2138" i="16"/>
  <c r="A2138" i="16"/>
  <c r="S2139" i="16" l="1"/>
  <c r="A2139" i="16"/>
  <c r="D2138" i="16"/>
  <c r="G2138" i="16"/>
  <c r="F2138" i="16"/>
  <c r="F2139" i="16" l="1"/>
  <c r="G2139" i="16"/>
  <c r="D2139" i="16"/>
  <c r="A2140" i="16"/>
  <c r="S2140" i="16"/>
  <c r="F2140" i="16" l="1"/>
  <c r="D2140" i="16"/>
  <c r="G2140" i="16"/>
  <c r="S2141" i="16"/>
  <c r="A2141" i="16"/>
  <c r="G2141" i="16" l="1"/>
  <c r="F2141" i="16"/>
  <c r="D2141" i="16"/>
  <c r="S2142" i="16"/>
  <c r="A2142" i="16"/>
  <c r="D2142" i="16" l="1"/>
  <c r="G2142" i="16"/>
  <c r="F2142" i="16"/>
  <c r="S2143" i="16"/>
  <c r="A2143" i="16"/>
  <c r="S2144" i="16" l="1"/>
  <c r="A2144" i="16"/>
  <c r="G2143" i="16"/>
  <c r="F2143" i="16"/>
  <c r="D2143" i="16"/>
  <c r="F2144" i="16" l="1"/>
  <c r="D2144" i="16"/>
  <c r="G2144" i="16"/>
  <c r="S2145" i="16"/>
  <c r="A2145" i="16"/>
  <c r="S2146" i="16" l="1"/>
  <c r="A2146" i="16"/>
  <c r="G2145" i="16"/>
  <c r="D2145" i="16"/>
  <c r="F2145" i="16"/>
  <c r="A2147" i="16" l="1"/>
  <c r="S2147" i="16"/>
  <c r="G2146" i="16"/>
  <c r="D2146" i="16"/>
  <c r="F2146" i="16"/>
  <c r="A2148" i="16" l="1"/>
  <c r="S2148" i="16"/>
  <c r="F2147" i="16"/>
  <c r="D2147" i="16"/>
  <c r="G2147" i="16"/>
  <c r="F2148" i="16" l="1"/>
  <c r="D2148" i="16"/>
  <c r="G2148" i="16"/>
  <c r="S2149" i="16"/>
  <c r="A2149" i="16"/>
  <c r="S2150" i="16" l="1"/>
  <c r="A2150" i="16"/>
  <c r="F2149" i="16"/>
  <c r="G2149" i="16"/>
  <c r="D2149" i="16"/>
  <c r="D2150" i="16" l="1"/>
  <c r="G2150" i="16"/>
  <c r="F2150" i="16"/>
  <c r="S2151" i="16"/>
  <c r="A2151" i="16"/>
  <c r="D2151" i="16" l="1"/>
  <c r="F2151" i="16"/>
  <c r="G2151" i="16"/>
  <c r="S2152" i="16"/>
  <c r="A2152" i="16"/>
  <c r="F2152" i="16" l="1"/>
  <c r="G2152" i="16"/>
  <c r="D2152" i="16"/>
  <c r="S2153" i="16"/>
  <c r="A2153" i="16"/>
  <c r="S2154" i="16" l="1"/>
  <c r="A2154" i="16"/>
  <c r="F2153" i="16"/>
  <c r="D2153" i="16"/>
  <c r="G2153" i="16"/>
  <c r="G2154" i="16" l="1"/>
  <c r="D2154" i="16"/>
  <c r="F2154" i="16"/>
  <c r="S2155" i="16"/>
  <c r="A2155" i="16"/>
  <c r="S2156" i="16" l="1"/>
  <c r="A2156" i="16"/>
  <c r="D2155" i="16"/>
  <c r="F2155" i="16"/>
  <c r="G2155" i="16"/>
  <c r="D2156" i="16" l="1"/>
  <c r="G2156" i="16"/>
  <c r="F2156" i="16"/>
  <c r="S2157" i="16"/>
  <c r="A2157" i="16"/>
  <c r="F2157" i="16" l="1"/>
  <c r="D2157" i="16"/>
  <c r="G2157" i="16"/>
  <c r="S2158" i="16"/>
  <c r="A2158" i="16"/>
  <c r="F2158" i="16" l="1"/>
  <c r="D2158" i="16"/>
  <c r="G2158" i="16"/>
  <c r="S2159" i="16"/>
  <c r="A2159" i="16"/>
  <c r="G2159" i="16" l="1"/>
  <c r="F2159" i="16"/>
  <c r="D2159" i="16"/>
  <c r="S2160" i="16"/>
  <c r="A2160" i="16"/>
  <c r="F2160" i="16" l="1"/>
  <c r="D2160" i="16"/>
  <c r="G2160" i="16"/>
  <c r="S2161" i="16"/>
  <c r="A2161" i="16"/>
  <c r="S2162" i="16" l="1"/>
  <c r="A2162" i="16"/>
  <c r="D2161" i="16"/>
  <c r="G2161" i="16"/>
  <c r="F2161" i="16"/>
  <c r="D2162" i="16" l="1"/>
  <c r="G2162" i="16"/>
  <c r="F2162" i="16"/>
  <c r="S2163" i="16"/>
  <c r="A2163" i="16"/>
  <c r="A2164" i="16" l="1"/>
  <c r="S2164" i="16"/>
  <c r="G2163" i="16"/>
  <c r="F2163" i="16"/>
  <c r="D2163" i="16"/>
  <c r="F2164" i="16" l="1"/>
  <c r="G2164" i="16"/>
  <c r="D2164" i="16"/>
  <c r="A2165" i="16"/>
  <c r="S2165" i="16"/>
  <c r="A2166" i="16" l="1"/>
  <c r="S2166" i="16"/>
  <c r="F2165" i="16"/>
  <c r="D2165" i="16"/>
  <c r="G2165" i="16"/>
  <c r="D2166" i="16" l="1"/>
  <c r="G2166" i="16"/>
  <c r="F2166" i="16"/>
  <c r="S2167" i="16"/>
  <c r="A2167" i="16"/>
  <c r="F2167" i="16" l="1"/>
  <c r="G2167" i="16"/>
  <c r="D2167" i="16"/>
  <c r="S2168" i="16"/>
  <c r="A2168" i="16"/>
  <c r="F2168" i="16" l="1"/>
  <c r="D2168" i="16"/>
  <c r="G2168" i="16"/>
  <c r="S2169" i="16"/>
  <c r="A2169" i="16"/>
  <c r="G2169" i="16" l="1"/>
  <c r="F2169" i="16"/>
  <c r="D2169" i="16"/>
  <c r="S2170" i="16"/>
  <c r="A2170" i="16"/>
  <c r="S2171" i="16" l="1"/>
  <c r="A2171" i="16"/>
  <c r="D2170" i="16"/>
  <c r="G2170" i="16"/>
  <c r="F2170" i="16"/>
  <c r="D2171" i="16" l="1"/>
  <c r="F2171" i="16"/>
  <c r="G2171" i="16"/>
  <c r="S2172" i="16"/>
  <c r="A2172" i="16"/>
  <c r="S2173" i="16" l="1"/>
  <c r="A2173" i="16"/>
  <c r="F2172" i="16"/>
  <c r="D2172" i="16"/>
  <c r="G2172" i="16"/>
  <c r="S2174" i="16" l="1"/>
  <c r="A2174" i="16"/>
  <c r="G2173" i="16"/>
  <c r="D2173" i="16"/>
  <c r="F2173" i="16"/>
  <c r="F2174" i="16" l="1"/>
  <c r="G2174" i="16"/>
  <c r="D2174" i="16"/>
  <c r="S2175" i="16"/>
  <c r="A2175" i="16"/>
  <c r="S2176" i="16" l="1"/>
  <c r="A2176" i="16"/>
  <c r="G2175" i="16"/>
  <c r="D2175" i="16"/>
  <c r="F2175" i="16"/>
  <c r="F2176" i="16" l="1"/>
  <c r="D2176" i="16"/>
  <c r="G2176" i="16"/>
  <c r="A2177" i="16"/>
  <c r="S2177" i="16"/>
  <c r="A2178" i="16" l="1"/>
  <c r="S2178" i="16"/>
  <c r="F2177" i="16"/>
  <c r="G2177" i="16"/>
  <c r="D2177" i="16"/>
  <c r="F2178" i="16" l="1"/>
  <c r="D2178" i="16"/>
  <c r="G2178" i="16"/>
  <c r="A2179" i="16"/>
  <c r="S2179" i="16"/>
  <c r="A2180" i="16" l="1"/>
  <c r="S2180" i="16"/>
  <c r="D2179" i="16"/>
  <c r="G2179" i="16"/>
  <c r="F2179" i="16"/>
  <c r="F2180" i="16" l="1"/>
  <c r="D2180" i="16"/>
  <c r="G2180" i="16"/>
  <c r="S2181" i="16"/>
  <c r="A2181" i="16"/>
  <c r="D2181" i="16" l="1"/>
  <c r="G2181" i="16"/>
  <c r="F2181" i="16"/>
  <c r="A2182" i="16"/>
  <c r="S2182" i="16"/>
  <c r="D2182" i="16" l="1"/>
  <c r="G2182" i="16"/>
  <c r="F2182" i="16"/>
  <c r="S2183" i="16"/>
  <c r="A2183" i="16"/>
  <c r="S2184" i="16" l="1"/>
  <c r="A2184" i="16"/>
  <c r="D2183" i="16"/>
  <c r="F2183" i="16"/>
  <c r="G2183" i="16"/>
  <c r="G2184" i="16" l="1"/>
  <c r="D2184" i="16"/>
  <c r="F2184" i="16"/>
  <c r="S2185" i="16"/>
  <c r="A2185" i="16"/>
  <c r="F2185" i="16" l="1"/>
  <c r="D2185" i="16"/>
  <c r="G2185" i="16"/>
  <c r="S2186" i="16"/>
  <c r="A2186" i="16"/>
  <c r="G2186" i="16" l="1"/>
  <c r="F2186" i="16"/>
  <c r="D2186" i="16"/>
  <c r="S2187" i="16"/>
  <c r="A2187" i="16"/>
  <c r="F2187" i="16" l="1"/>
  <c r="G2187" i="16"/>
  <c r="D2187" i="16"/>
  <c r="S2188" i="16"/>
  <c r="A2188" i="16"/>
  <c r="F2188" i="16" l="1"/>
  <c r="G2188" i="16"/>
  <c r="D2188" i="16"/>
  <c r="S2189" i="16"/>
  <c r="A2189" i="16"/>
  <c r="S2190" i="16" l="1"/>
  <c r="A2190" i="16"/>
  <c r="G2189" i="16"/>
  <c r="D2189" i="16"/>
  <c r="F2189" i="16"/>
  <c r="F2190" i="16" l="1"/>
  <c r="D2190" i="16"/>
  <c r="G2190" i="16"/>
  <c r="S2191" i="16"/>
  <c r="A2191" i="16"/>
  <c r="S2192" i="16" l="1"/>
  <c r="A2192" i="16"/>
  <c r="G2191" i="16"/>
  <c r="F2191" i="16"/>
  <c r="D2191" i="16"/>
  <c r="D2192" i="16" l="1"/>
  <c r="G2192" i="16"/>
  <c r="F2192" i="16"/>
  <c r="S2193" i="16"/>
  <c r="A2193" i="16"/>
  <c r="G2193" i="16" l="1"/>
  <c r="F2193" i="16"/>
  <c r="D2193" i="16"/>
  <c r="A2194" i="16"/>
  <c r="S2194" i="16"/>
  <c r="S2195" i="16" l="1"/>
  <c r="A2195" i="16"/>
  <c r="F2194" i="16"/>
  <c r="G2194" i="16"/>
  <c r="D2194" i="16"/>
  <c r="F2195" i="16" l="1"/>
  <c r="G2195" i="16"/>
  <c r="D2195" i="16"/>
  <c r="S2196" i="16"/>
  <c r="A2196" i="16"/>
  <c r="D2196" i="16" l="1"/>
  <c r="F2196" i="16"/>
  <c r="G2196" i="16"/>
  <c r="S2197" i="16"/>
  <c r="A2197" i="16"/>
  <c r="D2197" i="16" l="1"/>
  <c r="G2197" i="16"/>
  <c r="F2197" i="16"/>
  <c r="S2198" i="16"/>
  <c r="A2198" i="16"/>
  <c r="A2199" i="16" l="1"/>
  <c r="S2199" i="16"/>
  <c r="D2198" i="16"/>
  <c r="G2198" i="16"/>
  <c r="F2198" i="16"/>
  <c r="G2199" i="16" l="1"/>
  <c r="F2199" i="16"/>
  <c r="D2199" i="16"/>
  <c r="S2200" i="16"/>
  <c r="A2200" i="16"/>
  <c r="G2200" i="16" l="1"/>
  <c r="D2200" i="16"/>
  <c r="F2200" i="16"/>
  <c r="S2201" i="16"/>
  <c r="A2201" i="16"/>
  <c r="S2202" i="16" l="1"/>
  <c r="A2202" i="16"/>
  <c r="F2201" i="16"/>
  <c r="D2201" i="16"/>
  <c r="G2201" i="16"/>
  <c r="D2202" i="16" l="1"/>
  <c r="F2202" i="16"/>
  <c r="G2202" i="16"/>
  <c r="A2203" i="16"/>
  <c r="S2203" i="16"/>
  <c r="S2204" i="16" l="1"/>
  <c r="A2204" i="16"/>
  <c r="G2203" i="16"/>
  <c r="F2203" i="16"/>
  <c r="D2203" i="16"/>
  <c r="F2204" i="16" l="1"/>
  <c r="G2204" i="16"/>
  <c r="D2204" i="16"/>
  <c r="S2205" i="16"/>
  <c r="A2205" i="16"/>
  <c r="G2205" i="16" l="1"/>
  <c r="D2205" i="16"/>
  <c r="F2205" i="16"/>
  <c r="S2206" i="16"/>
  <c r="A2206" i="16"/>
  <c r="F2206" i="16" l="1"/>
  <c r="G2206" i="16"/>
  <c r="D2206" i="16"/>
  <c r="S2207" i="16"/>
  <c r="A2207" i="16"/>
  <c r="S2208" i="16" l="1"/>
  <c r="A2208" i="16"/>
  <c r="F2207" i="16"/>
  <c r="G2207" i="16"/>
  <c r="D2207" i="16"/>
  <c r="S2209" i="16" l="1"/>
  <c r="A2209" i="16"/>
  <c r="F2208" i="16"/>
  <c r="G2208" i="16"/>
  <c r="D2208" i="16"/>
  <c r="F2209" i="16" l="1"/>
  <c r="D2209" i="16"/>
  <c r="G2209" i="16"/>
  <c r="S2210" i="16"/>
  <c r="A2210" i="16"/>
  <c r="S2211" i="16" l="1"/>
  <c r="A2211" i="16"/>
  <c r="G2210" i="16"/>
  <c r="F2210" i="16"/>
  <c r="D2210" i="16"/>
  <c r="G2211" i="16" l="1"/>
  <c r="D2211" i="16"/>
  <c r="F2211" i="16"/>
  <c r="S2212" i="16"/>
  <c r="A2212" i="16"/>
  <c r="S2213" i="16" l="1"/>
  <c r="A2213" i="16"/>
  <c r="F2212" i="16"/>
  <c r="G2212" i="16"/>
  <c r="D2212" i="16"/>
  <c r="F2213" i="16" l="1"/>
  <c r="D2213" i="16"/>
  <c r="G2213" i="16"/>
  <c r="S2214" i="16"/>
  <c r="A2214" i="16"/>
  <c r="A2215" i="16" l="1"/>
  <c r="S2215" i="16"/>
  <c r="D2214" i="16"/>
  <c r="G2214" i="16"/>
  <c r="F2214" i="16"/>
  <c r="F2215" i="16" l="1"/>
  <c r="D2215" i="16"/>
  <c r="G2215" i="16"/>
  <c r="A2216" i="16"/>
  <c r="S2216" i="16"/>
  <c r="G2216" i="16" l="1"/>
  <c r="F2216" i="16"/>
  <c r="D2216" i="16"/>
  <c r="S2217" i="16"/>
  <c r="A2217" i="16"/>
  <c r="F2217" i="16" l="1"/>
  <c r="G2217" i="16"/>
  <c r="D2217" i="16"/>
  <c r="S2218" i="16"/>
  <c r="A2218" i="16"/>
  <c r="A2219" i="16" l="1"/>
  <c r="S2219" i="16"/>
  <c r="D2218" i="16"/>
  <c r="F2218" i="16"/>
  <c r="G2218" i="16"/>
  <c r="S2220" i="16" l="1"/>
  <c r="A2220" i="16"/>
  <c r="D2219" i="16"/>
  <c r="F2219" i="16"/>
  <c r="G2219" i="16"/>
  <c r="S2221" i="16" l="1"/>
  <c r="A2221" i="16"/>
  <c r="D2220" i="16"/>
  <c r="F2220" i="16"/>
  <c r="G2220" i="16"/>
  <c r="D2221" i="16" l="1"/>
  <c r="F2221" i="16"/>
  <c r="G2221" i="16"/>
  <c r="S2222" i="16"/>
  <c r="A2222" i="16"/>
  <c r="S2223" i="16" l="1"/>
  <c r="A2223" i="16"/>
  <c r="G2222" i="16"/>
  <c r="D2222" i="16"/>
  <c r="F2222" i="16"/>
  <c r="G2223" i="16" l="1"/>
  <c r="D2223" i="16"/>
  <c r="F2223" i="16"/>
  <c r="S2224" i="16"/>
  <c r="A2224" i="16"/>
  <c r="G2224" i="16" l="1"/>
  <c r="F2224" i="16"/>
  <c r="D2224" i="16"/>
  <c r="S2225" i="16"/>
  <c r="A2225" i="16"/>
  <c r="G2225" i="16" l="1"/>
  <c r="F2225" i="16"/>
  <c r="D2225" i="16"/>
  <c r="S2226" i="16"/>
  <c r="A2226" i="16"/>
  <c r="S2227" i="16" l="1"/>
  <c r="A2227" i="16"/>
  <c r="G2226" i="16"/>
  <c r="F2226" i="16"/>
  <c r="D2226" i="16"/>
  <c r="G2227" i="16" l="1"/>
  <c r="D2227" i="16"/>
  <c r="F2227" i="16"/>
  <c r="S2228" i="16"/>
  <c r="A2228" i="16"/>
  <c r="G2228" i="16" l="1"/>
  <c r="F2228" i="16"/>
  <c r="D2228" i="16"/>
  <c r="A2229" i="16"/>
  <c r="S2229" i="16"/>
  <c r="S2230" i="16" l="1"/>
  <c r="A2230" i="16"/>
  <c r="G2229" i="16"/>
  <c r="D2229" i="16"/>
  <c r="F2229" i="16"/>
  <c r="D2230" i="16" l="1"/>
  <c r="G2230" i="16"/>
  <c r="F2230" i="16"/>
  <c r="A2231" i="16"/>
  <c r="S2231" i="16"/>
  <c r="D2231" i="16" l="1"/>
  <c r="F2231" i="16"/>
  <c r="G2231" i="16"/>
  <c r="A2232" i="16"/>
  <c r="S2232" i="16"/>
  <c r="S2233" i="16" l="1"/>
  <c r="A2233" i="16"/>
  <c r="F2232" i="16"/>
  <c r="D2232" i="16"/>
  <c r="G2232" i="16"/>
  <c r="G2233" i="16" l="1"/>
  <c r="F2233" i="16"/>
  <c r="D2233" i="16"/>
  <c r="A2234" i="16"/>
  <c r="S2234" i="16"/>
  <c r="S2235" i="16" l="1"/>
  <c r="A2235" i="16"/>
  <c r="D2234" i="16"/>
  <c r="G2234" i="16"/>
  <c r="F2234" i="16"/>
  <c r="D2235" i="16" l="1"/>
  <c r="G2235" i="16"/>
  <c r="F2235" i="16"/>
  <c r="S2236" i="16"/>
  <c r="A2236" i="16"/>
  <c r="F2236" i="16" l="1"/>
  <c r="D2236" i="16"/>
  <c r="G2236" i="16"/>
  <c r="S2237" i="16"/>
  <c r="A2237" i="16"/>
  <c r="G2237" i="16" l="1"/>
  <c r="F2237" i="16"/>
  <c r="D2237" i="16"/>
  <c r="S2238" i="16"/>
  <c r="A2238" i="16"/>
  <c r="S2239" i="16" l="1"/>
  <c r="A2239" i="16"/>
  <c r="D2238" i="16"/>
  <c r="F2238" i="16"/>
  <c r="G2238" i="16"/>
  <c r="G2239" i="16" l="1"/>
  <c r="D2239" i="16"/>
  <c r="F2239" i="16"/>
  <c r="S2240" i="16"/>
  <c r="A2240" i="16"/>
  <c r="S2241" i="16" l="1"/>
  <c r="A2241" i="16"/>
  <c r="D2240" i="16"/>
  <c r="G2240" i="16"/>
  <c r="F2240" i="16"/>
  <c r="S2242" i="16" l="1"/>
  <c r="A2242" i="16"/>
  <c r="F2241" i="16"/>
  <c r="D2241" i="16"/>
  <c r="G2241" i="16"/>
  <c r="D2242" i="16" l="1"/>
  <c r="F2242" i="16"/>
  <c r="G2242" i="16"/>
  <c r="S2243" i="16"/>
  <c r="A2243" i="16"/>
  <c r="S2244" i="16" l="1"/>
  <c r="A2244" i="16"/>
  <c r="D2243" i="16"/>
  <c r="G2243" i="16"/>
  <c r="F2243" i="16"/>
  <c r="G2244" i="16" l="1"/>
  <c r="D2244" i="16"/>
  <c r="F2244" i="16"/>
  <c r="A2245" i="16"/>
  <c r="S2245" i="16"/>
  <c r="G2245" i="16" l="1"/>
  <c r="F2245" i="16"/>
  <c r="D2245" i="16"/>
  <c r="S2246" i="16"/>
  <c r="A2246" i="16"/>
  <c r="F2246" i="16" l="1"/>
  <c r="G2246" i="16"/>
  <c r="D2246" i="16"/>
  <c r="S2247" i="16"/>
  <c r="A2247" i="16"/>
  <c r="D2247" i="16" l="1"/>
  <c r="F2247" i="16"/>
  <c r="G2247" i="16"/>
  <c r="S2248" i="16"/>
  <c r="A2248" i="16"/>
  <c r="A2249" i="16" l="1"/>
  <c r="S2249" i="16"/>
  <c r="D2248" i="16"/>
  <c r="G2248" i="16"/>
  <c r="F2248" i="16"/>
  <c r="S2250" i="16" l="1"/>
  <c r="A2250" i="16"/>
  <c r="F2249" i="16"/>
  <c r="D2249" i="16"/>
  <c r="G2249" i="16"/>
  <c r="D2250" i="16" l="1"/>
  <c r="G2250" i="16"/>
  <c r="F2250" i="16"/>
  <c r="S2251" i="16"/>
  <c r="A2251" i="16"/>
  <c r="S2252" i="16" l="1"/>
  <c r="A2252" i="16"/>
  <c r="F2251" i="16"/>
  <c r="G2251" i="16"/>
  <c r="D2251" i="16"/>
  <c r="D2252" i="16" l="1"/>
  <c r="F2252" i="16"/>
  <c r="G2252" i="16"/>
  <c r="A2253" i="16"/>
  <c r="S2253" i="16"/>
  <c r="G2253" i="16" l="1"/>
  <c r="D2253" i="16"/>
  <c r="F2253" i="16"/>
  <c r="S2254" i="16"/>
  <c r="A2254" i="16"/>
  <c r="D2254" i="16" l="1"/>
  <c r="G2254" i="16"/>
  <c r="F2254" i="16"/>
  <c r="S2255" i="16"/>
  <c r="A2255" i="16"/>
  <c r="D2255" i="16" l="1"/>
  <c r="G2255" i="16"/>
  <c r="F2255" i="16"/>
  <c r="S2256" i="16"/>
  <c r="A2256" i="16"/>
  <c r="A2257" i="16" l="1"/>
  <c r="S2257" i="16"/>
  <c r="F2256" i="16"/>
  <c r="D2256" i="16"/>
  <c r="G2256" i="16"/>
  <c r="A2258" i="16" l="1"/>
  <c r="S2258" i="16"/>
  <c r="F2257" i="16"/>
  <c r="G2257" i="16"/>
  <c r="D2257" i="16"/>
  <c r="F2258" i="16" l="1"/>
  <c r="D2258" i="16"/>
  <c r="G2258" i="16"/>
  <c r="A2259" i="16"/>
  <c r="S2259" i="16"/>
  <c r="S2260" i="16" l="1"/>
  <c r="A2260" i="16"/>
  <c r="D2259" i="16"/>
  <c r="F2259" i="16"/>
  <c r="G2259" i="16"/>
  <c r="G2260" i="16" l="1"/>
  <c r="F2260" i="16"/>
  <c r="D2260" i="16"/>
  <c r="S2261" i="16"/>
  <c r="A2261" i="16"/>
  <c r="S2262" i="16" l="1"/>
  <c r="A2262" i="16"/>
  <c r="D2261" i="16"/>
  <c r="F2261" i="16"/>
  <c r="G2261" i="16"/>
  <c r="D2262" i="16" l="1"/>
  <c r="G2262" i="16"/>
  <c r="F2262" i="16"/>
  <c r="S2263" i="16"/>
  <c r="A2263" i="16"/>
  <c r="A2264" i="16" l="1"/>
  <c r="S2264" i="16"/>
  <c r="D2263" i="16"/>
  <c r="F2263" i="16"/>
  <c r="G2263" i="16"/>
  <c r="F2264" i="16" l="1"/>
  <c r="D2264" i="16"/>
  <c r="G2264" i="16"/>
  <c r="S2265" i="16"/>
  <c r="A2265" i="16"/>
  <c r="S2266" i="16" l="1"/>
  <c r="A2266" i="16"/>
  <c r="F2265" i="16"/>
  <c r="D2265" i="16"/>
  <c r="G2265" i="16"/>
  <c r="D2266" i="16" l="1"/>
  <c r="G2266" i="16"/>
  <c r="F2266" i="16"/>
  <c r="S2267" i="16"/>
  <c r="A2267" i="16"/>
  <c r="A2268" i="16" l="1"/>
  <c r="S2268" i="16"/>
  <c r="G2267" i="16"/>
  <c r="F2267" i="16"/>
  <c r="D2267" i="16"/>
  <c r="S2269" i="16" l="1"/>
  <c r="A2269" i="16"/>
  <c r="F2268" i="16"/>
  <c r="G2268" i="16"/>
  <c r="D2268" i="16"/>
  <c r="G2269" i="16" l="1"/>
  <c r="F2269" i="16"/>
  <c r="D2269" i="16"/>
  <c r="S2270" i="16"/>
  <c r="A2270" i="16"/>
  <c r="F2270" i="16" l="1"/>
  <c r="D2270" i="16"/>
  <c r="G2270" i="16"/>
  <c r="S2271" i="16"/>
  <c r="A2271" i="16"/>
  <c r="S2272" i="16" l="1"/>
  <c r="A2272" i="16"/>
  <c r="G2271" i="16"/>
  <c r="D2271" i="16"/>
  <c r="F2271" i="16"/>
  <c r="G2272" i="16" l="1"/>
  <c r="D2272" i="16"/>
  <c r="F2272" i="16"/>
  <c r="A2273" i="16"/>
  <c r="S2273" i="16"/>
  <c r="S2274" i="16" l="1"/>
  <c r="A2274" i="16"/>
  <c r="D2273" i="16"/>
  <c r="F2273" i="16"/>
  <c r="G2273" i="16"/>
  <c r="G2274" i="16" l="1"/>
  <c r="D2274" i="16"/>
  <c r="F2274" i="16"/>
  <c r="S2275" i="16"/>
  <c r="A2275" i="16"/>
  <c r="F2275" i="16" l="1"/>
  <c r="G2275" i="16"/>
  <c r="D2275" i="16"/>
  <c r="S2276" i="16"/>
  <c r="A2276" i="16"/>
  <c r="S2277" i="16" l="1"/>
  <c r="A2277" i="16"/>
  <c r="F2276" i="16"/>
  <c r="D2276" i="16"/>
  <c r="G2276" i="16"/>
  <c r="D2277" i="16" l="1"/>
  <c r="G2277" i="16"/>
  <c r="F2277" i="16"/>
  <c r="A2278" i="16"/>
  <c r="S2278" i="16"/>
  <c r="D2278" i="16" l="1"/>
  <c r="G2278" i="16"/>
  <c r="F2278" i="16"/>
  <c r="S2279" i="16"/>
  <c r="A2279" i="16"/>
  <c r="G2279" i="16" l="1"/>
  <c r="F2279" i="16"/>
  <c r="D2279" i="16"/>
  <c r="A2280" i="16"/>
  <c r="S2280" i="16"/>
  <c r="G2280" i="16" l="1"/>
  <c r="F2280" i="16"/>
  <c r="D2280" i="16"/>
  <c r="A2281" i="16"/>
  <c r="S2281" i="16"/>
  <c r="D2281" i="16" l="1"/>
  <c r="G2281" i="16"/>
  <c r="F2281" i="16"/>
  <c r="S2282" i="16"/>
  <c r="A2282" i="16"/>
  <c r="S2283" i="16" l="1"/>
  <c r="A2283" i="16"/>
  <c r="G2282" i="16"/>
  <c r="F2282" i="16"/>
  <c r="D2282" i="16"/>
  <c r="G2283" i="16" l="1"/>
  <c r="F2283" i="16"/>
  <c r="D2283" i="16"/>
  <c r="S2284" i="16"/>
  <c r="A2284" i="16"/>
  <c r="D2284" i="16" l="1"/>
  <c r="G2284" i="16"/>
  <c r="F2284" i="16"/>
  <c r="S2285" i="16"/>
  <c r="A2285" i="16"/>
  <c r="S2286" i="16" l="1"/>
  <c r="A2286" i="16"/>
  <c r="F2285" i="16"/>
  <c r="G2285" i="16"/>
  <c r="D2285" i="16"/>
  <c r="F2286" i="16" l="1"/>
  <c r="G2286" i="16"/>
  <c r="D2286" i="16"/>
  <c r="S2287" i="16"/>
  <c r="A2287" i="16"/>
  <c r="G2287" i="16" l="1"/>
  <c r="D2287" i="16"/>
  <c r="F2287" i="16"/>
  <c r="S2288" i="16"/>
  <c r="A2288" i="16"/>
  <c r="A2289" i="16" l="1"/>
  <c r="S2289" i="16"/>
  <c r="D2288" i="16"/>
  <c r="G2288" i="16"/>
  <c r="F2288" i="16"/>
  <c r="S2290" i="16" l="1"/>
  <c r="A2290" i="16"/>
  <c r="D2289" i="16"/>
  <c r="F2289" i="16"/>
  <c r="G2289" i="16"/>
  <c r="D2290" i="16" l="1"/>
  <c r="F2290" i="16"/>
  <c r="G2290" i="16"/>
  <c r="S2291" i="16"/>
  <c r="A2291" i="16"/>
  <c r="S2292" i="16" l="1"/>
  <c r="A2292" i="16"/>
  <c r="G2291" i="16"/>
  <c r="D2291" i="16"/>
  <c r="F2291" i="16"/>
  <c r="S2293" i="16" l="1"/>
  <c r="A2293" i="16"/>
  <c r="G2292" i="16"/>
  <c r="D2292" i="16"/>
  <c r="F2292" i="16"/>
  <c r="D2293" i="16" l="1"/>
  <c r="G2293" i="16"/>
  <c r="F2293" i="16"/>
  <c r="S2294" i="16"/>
  <c r="A2294" i="16"/>
  <c r="S2295" i="16" l="1"/>
  <c r="A2295" i="16"/>
  <c r="F2294" i="16"/>
  <c r="D2294" i="16"/>
  <c r="G2294" i="16"/>
  <c r="D2295" i="16" l="1"/>
  <c r="F2295" i="16"/>
  <c r="G2295" i="16"/>
  <c r="S2296" i="16"/>
  <c r="A2296" i="16"/>
  <c r="S2297" i="16" l="1"/>
  <c r="A2297" i="16"/>
  <c r="D2296" i="16"/>
  <c r="G2296" i="16"/>
  <c r="F2296" i="16"/>
  <c r="G2297" i="16" l="1"/>
  <c r="F2297" i="16"/>
  <c r="D2297" i="16"/>
  <c r="S2298" i="16"/>
  <c r="A2298" i="16"/>
  <c r="A2299" i="16" l="1"/>
  <c r="S2299" i="16"/>
  <c r="G2298" i="16"/>
  <c r="D2298" i="16"/>
  <c r="F2298" i="16"/>
  <c r="S2300" i="16" l="1"/>
  <c r="A2300" i="16"/>
  <c r="F2299" i="16"/>
  <c r="G2299" i="16"/>
  <c r="D2299" i="16"/>
  <c r="S2301" i="16" l="1"/>
  <c r="A2301" i="16"/>
  <c r="F2300" i="16"/>
  <c r="G2300" i="16"/>
  <c r="D2300" i="16"/>
  <c r="D2301" i="16" l="1"/>
  <c r="F2301" i="16"/>
  <c r="G2301" i="16"/>
  <c r="S2302" i="16"/>
  <c r="A2302" i="16"/>
  <c r="S2303" i="16" l="1"/>
  <c r="A2303" i="16"/>
  <c r="G2302" i="16"/>
  <c r="F2302" i="16"/>
  <c r="D2302" i="16"/>
  <c r="G2303" i="16" l="1"/>
  <c r="D2303" i="16"/>
  <c r="F2303" i="16"/>
  <c r="S2304" i="16"/>
  <c r="A2304" i="16"/>
  <c r="G2304" i="16" l="1"/>
  <c r="F2304" i="16"/>
  <c r="D2304" i="16"/>
  <c r="S2305" i="16"/>
  <c r="A2305" i="16"/>
  <c r="S2306" i="16" l="1"/>
  <c r="A2306" i="16"/>
  <c r="F2305" i="16"/>
  <c r="D2305" i="16"/>
  <c r="G2305" i="16"/>
  <c r="D2306" i="16" l="1"/>
  <c r="F2306" i="16"/>
  <c r="G2306" i="16"/>
  <c r="S2307" i="16"/>
  <c r="A2307" i="16"/>
  <c r="S2308" i="16" l="1"/>
  <c r="A2308" i="16"/>
  <c r="D2307" i="16"/>
  <c r="F2307" i="16"/>
  <c r="G2307" i="16"/>
  <c r="G2308" i="16" l="1"/>
  <c r="D2308" i="16"/>
  <c r="F2308" i="16"/>
  <c r="S2309" i="16"/>
  <c r="A2309" i="16"/>
  <c r="S2310" i="16" l="1"/>
  <c r="A2310" i="16"/>
  <c r="D2309" i="16"/>
  <c r="G2309" i="16"/>
  <c r="F2309" i="16"/>
  <c r="S2311" i="16" l="1"/>
  <c r="A2311" i="16"/>
  <c r="D2310" i="16"/>
  <c r="F2310" i="16"/>
  <c r="G2310" i="16"/>
  <c r="F2311" i="16" l="1"/>
  <c r="D2311" i="16"/>
  <c r="G2311" i="16"/>
  <c r="S2312" i="16"/>
  <c r="A2312" i="16"/>
  <c r="G2312" i="16" l="1"/>
  <c r="D2312" i="16"/>
  <c r="F2312" i="16"/>
  <c r="S2313" i="16"/>
  <c r="A2313" i="16"/>
  <c r="D2313" i="16" l="1"/>
  <c r="F2313" i="16"/>
  <c r="G2313" i="16"/>
  <c r="S2314" i="16"/>
  <c r="A2314" i="16"/>
  <c r="S2315" i="16" l="1"/>
  <c r="A2315" i="16"/>
  <c r="D2314" i="16"/>
  <c r="G2314" i="16"/>
  <c r="F2314" i="16"/>
  <c r="F2315" i="16" l="1"/>
  <c r="G2315" i="16"/>
  <c r="D2315" i="16"/>
  <c r="S2316" i="16"/>
  <c r="A2316" i="16"/>
  <c r="F2316" i="16" l="1"/>
  <c r="D2316" i="16"/>
  <c r="G2316" i="16"/>
  <c r="A2317" i="16"/>
  <c r="S2317" i="16"/>
  <c r="S2318" i="16" l="1"/>
  <c r="A2318" i="16"/>
  <c r="F2317" i="16"/>
  <c r="D2317" i="16"/>
  <c r="G2317" i="16"/>
  <c r="F2318" i="16" l="1"/>
  <c r="D2318" i="16"/>
  <c r="G2318" i="16"/>
  <c r="A2319" i="16"/>
  <c r="S2319" i="16"/>
  <c r="S2320" i="16" l="1"/>
  <c r="A2320" i="16"/>
  <c r="F2319" i="16"/>
  <c r="D2319" i="16"/>
  <c r="G2319" i="16"/>
  <c r="G2320" i="16" l="1"/>
  <c r="F2320" i="16"/>
  <c r="D2320" i="16"/>
  <c r="S2321" i="16"/>
  <c r="A2321" i="16"/>
  <c r="S2322" i="16" l="1"/>
  <c r="A2322" i="16"/>
  <c r="F2321" i="16"/>
  <c r="D2321" i="16"/>
  <c r="G2321" i="16"/>
  <c r="D2322" i="16" l="1"/>
  <c r="G2322" i="16"/>
  <c r="F2322" i="16"/>
  <c r="S2323" i="16"/>
  <c r="A2323" i="16"/>
  <c r="A2324" i="16" l="1"/>
  <c r="S2324" i="16"/>
  <c r="G2323" i="16"/>
  <c r="F2323" i="16"/>
  <c r="D2323" i="16"/>
  <c r="G2324" i="16" l="1"/>
  <c r="F2324" i="16"/>
  <c r="D2324" i="16"/>
  <c r="S2325" i="16"/>
  <c r="A2325" i="16"/>
  <c r="A2326" i="16" l="1"/>
  <c r="S2326" i="16"/>
  <c r="F2325" i="16"/>
  <c r="G2325" i="16"/>
  <c r="D2325" i="16"/>
  <c r="G2326" i="16" l="1"/>
  <c r="D2326" i="16"/>
  <c r="F2326" i="16"/>
  <c r="S2327" i="16"/>
  <c r="A2327" i="16"/>
  <c r="G2327" i="16" l="1"/>
  <c r="F2327" i="16"/>
  <c r="D2327" i="16"/>
  <c r="S2328" i="16"/>
  <c r="A2328" i="16"/>
  <c r="S2329" i="16" l="1"/>
  <c r="A2329" i="16"/>
  <c r="F2328" i="16"/>
  <c r="D2328" i="16"/>
  <c r="G2328" i="16"/>
  <c r="G2329" i="16" l="1"/>
  <c r="F2329" i="16"/>
  <c r="D2329" i="16"/>
  <c r="A2330" i="16"/>
  <c r="S2330" i="16"/>
  <c r="S2331" i="16" l="1"/>
  <c r="A2331" i="16"/>
  <c r="G2330" i="16"/>
  <c r="D2330" i="16"/>
  <c r="F2330" i="16"/>
  <c r="F2331" i="16" l="1"/>
  <c r="D2331" i="16"/>
  <c r="G2331" i="16"/>
  <c r="A2332" i="16"/>
  <c r="S2332" i="16"/>
  <c r="A2333" i="16" l="1"/>
  <c r="S2333" i="16"/>
  <c r="F2332" i="16"/>
  <c r="G2332" i="16"/>
  <c r="D2332" i="16"/>
  <c r="D2333" i="16" l="1"/>
  <c r="G2333" i="16"/>
  <c r="F2333" i="16"/>
  <c r="S2334" i="16"/>
  <c r="A2334" i="16"/>
  <c r="D2334" i="16" l="1"/>
  <c r="F2334" i="16"/>
  <c r="G2334" i="16"/>
  <c r="S2335" i="16"/>
  <c r="A2335" i="16"/>
  <c r="S2336" i="16" l="1"/>
  <c r="A2336" i="16"/>
  <c r="D2335" i="16"/>
  <c r="G2335" i="16"/>
  <c r="F2335" i="16"/>
  <c r="G2336" i="16" l="1"/>
  <c r="D2336" i="16"/>
  <c r="F2336" i="16"/>
  <c r="S2337" i="16"/>
  <c r="A2337" i="16"/>
  <c r="S2338" i="16" l="1"/>
  <c r="A2338" i="16"/>
  <c r="D2337" i="16"/>
  <c r="F2337" i="16"/>
  <c r="G2337" i="16"/>
  <c r="S2339" i="16" l="1"/>
  <c r="A2339" i="16"/>
  <c r="D2338" i="16"/>
  <c r="F2338" i="16"/>
  <c r="G2338" i="16"/>
  <c r="D2339" i="16" l="1"/>
  <c r="G2339" i="16"/>
  <c r="F2339" i="16"/>
  <c r="S2340" i="16"/>
  <c r="A2340" i="16"/>
  <c r="S2341" i="16" l="1"/>
  <c r="A2341" i="16"/>
  <c r="F2340" i="16"/>
  <c r="G2340" i="16"/>
  <c r="D2340" i="16"/>
  <c r="D2341" i="16" l="1"/>
  <c r="F2341" i="16"/>
  <c r="G2341" i="16"/>
  <c r="S2342" i="16"/>
  <c r="A2342" i="16"/>
  <c r="F2342" i="16" l="1"/>
  <c r="D2342" i="16"/>
  <c r="G2342" i="16"/>
  <c r="A2343" i="16"/>
  <c r="S2343" i="16"/>
  <c r="D2343" i="16" l="1"/>
  <c r="G2343" i="16"/>
  <c r="F2343" i="16"/>
  <c r="S2344" i="16"/>
  <c r="A2344" i="16"/>
  <c r="S2345" i="16" l="1"/>
  <c r="A2345" i="16"/>
  <c r="G2344" i="16"/>
  <c r="F2344" i="16"/>
  <c r="D2344" i="16"/>
  <c r="G2345" i="16" l="1"/>
  <c r="D2345" i="16"/>
  <c r="F2345" i="16"/>
  <c r="A2346" i="16"/>
  <c r="S2346" i="16"/>
  <c r="S2347" i="16" l="1"/>
  <c r="A2347" i="16"/>
  <c r="G2346" i="16"/>
  <c r="F2346" i="16"/>
  <c r="D2346" i="16"/>
  <c r="F2347" i="16" l="1"/>
  <c r="D2347" i="16"/>
  <c r="G2347" i="16"/>
  <c r="A2348" i="16"/>
  <c r="S2348" i="16"/>
  <c r="G2348" i="16" l="1"/>
  <c r="F2348" i="16"/>
  <c r="D2348" i="16"/>
  <c r="S2349" i="16"/>
  <c r="A2349" i="16"/>
  <c r="S2350" i="16" l="1"/>
  <c r="A2350" i="16"/>
  <c r="F2349" i="16"/>
  <c r="D2349" i="16"/>
  <c r="G2349" i="16"/>
  <c r="D2350" i="16" l="1"/>
  <c r="F2350" i="16"/>
  <c r="G2350" i="16"/>
  <c r="S2351" i="16"/>
  <c r="A2351" i="16"/>
  <c r="A2352" i="16" l="1"/>
  <c r="S2352" i="16"/>
  <c r="G2351" i="16"/>
  <c r="D2351" i="16"/>
  <c r="F2351" i="16"/>
  <c r="F2352" i="16" l="1"/>
  <c r="D2352" i="16"/>
  <c r="G2352" i="16"/>
  <c r="S2353" i="16"/>
  <c r="A2353" i="16"/>
  <c r="G2353" i="16" l="1"/>
  <c r="F2353" i="16"/>
  <c r="D2353" i="16"/>
  <c r="A2354" i="16"/>
  <c r="S2354" i="16"/>
  <c r="S2355" i="16" l="1"/>
  <c r="A2355" i="16"/>
  <c r="D2354" i="16"/>
  <c r="G2354" i="16"/>
  <c r="F2354" i="16"/>
  <c r="G2355" i="16" l="1"/>
  <c r="F2355" i="16"/>
  <c r="D2355" i="16"/>
  <c r="S2356" i="16"/>
  <c r="A2356" i="16"/>
  <c r="A2357" i="16" l="1"/>
  <c r="S2357" i="16"/>
  <c r="G2356" i="16"/>
  <c r="F2356" i="16"/>
  <c r="D2356" i="16"/>
  <c r="S2358" i="16" l="1"/>
  <c r="A2358" i="16"/>
  <c r="D2357" i="16"/>
  <c r="F2357" i="16"/>
  <c r="G2357" i="16"/>
  <c r="S2359" i="16" l="1"/>
  <c r="A2359" i="16"/>
  <c r="D2358" i="16"/>
  <c r="F2358" i="16"/>
  <c r="G2358" i="16"/>
  <c r="F2359" i="16" l="1"/>
  <c r="D2359" i="16"/>
  <c r="G2359" i="16"/>
  <c r="S2360" i="16"/>
  <c r="A2360" i="16"/>
  <c r="A2361" i="16" l="1"/>
  <c r="S2361" i="16"/>
  <c r="G2360" i="16"/>
  <c r="F2360" i="16"/>
  <c r="D2360" i="16"/>
  <c r="S2362" i="16" l="1"/>
  <c r="A2362" i="16"/>
  <c r="D2361" i="16"/>
  <c r="G2361" i="16"/>
  <c r="F2361" i="16"/>
  <c r="D2362" i="16" l="1"/>
  <c r="F2362" i="16"/>
  <c r="G2362" i="16"/>
  <c r="S2363" i="16"/>
  <c r="A2363" i="16"/>
  <c r="S2364" i="16" l="1"/>
  <c r="A2364" i="16"/>
  <c r="D2363" i="16"/>
  <c r="G2363" i="16"/>
  <c r="F2363" i="16"/>
  <c r="S2365" i="16" l="1"/>
  <c r="A2365" i="16"/>
  <c r="D2364" i="16"/>
  <c r="F2364" i="16"/>
  <c r="G2364" i="16"/>
  <c r="G2365" i="16" l="1"/>
  <c r="F2365" i="16"/>
  <c r="D2365" i="16"/>
  <c r="S2366" i="16"/>
  <c r="A2366" i="16"/>
  <c r="G2366" i="16" l="1"/>
  <c r="F2366" i="16"/>
  <c r="D2366" i="16"/>
  <c r="S2367" i="16"/>
  <c r="A2367" i="16"/>
  <c r="S2368" i="16" l="1"/>
  <c r="A2368" i="16"/>
  <c r="F2367" i="16"/>
  <c r="G2367" i="16"/>
  <c r="D2367" i="16"/>
  <c r="G2368" i="16" l="1"/>
  <c r="D2368" i="16"/>
  <c r="F2368" i="16"/>
  <c r="S2369" i="16"/>
  <c r="A2369" i="16"/>
  <c r="D2369" i="16" l="1"/>
  <c r="G2369" i="16"/>
  <c r="F2369" i="16"/>
  <c r="S2370" i="16"/>
  <c r="A2370" i="16"/>
  <c r="F2370" i="16" l="1"/>
  <c r="G2370" i="16"/>
  <c r="D2370" i="16"/>
  <c r="S2371" i="16"/>
  <c r="A2371" i="16"/>
  <c r="S2372" i="16" l="1"/>
  <c r="A2372" i="16"/>
  <c r="F2371" i="16"/>
  <c r="G2371" i="16"/>
  <c r="D2371" i="16"/>
  <c r="G2372" i="16" l="1"/>
  <c r="D2372" i="16"/>
  <c r="F2372" i="16"/>
  <c r="S2373" i="16"/>
  <c r="A2373" i="16"/>
  <c r="G2373" i="16" l="1"/>
  <c r="F2373" i="16"/>
  <c r="D2373" i="16"/>
  <c r="A2374" i="16"/>
  <c r="S2374" i="16"/>
  <c r="S2375" i="16" l="1"/>
  <c r="A2375" i="16"/>
  <c r="F2374" i="16"/>
  <c r="G2374" i="16"/>
  <c r="D2374" i="16"/>
  <c r="D2375" i="16" l="1"/>
  <c r="G2375" i="16"/>
  <c r="F2375" i="16"/>
  <c r="S2376" i="16"/>
  <c r="A2376" i="16"/>
  <c r="S2377" i="16" l="1"/>
  <c r="A2377" i="16"/>
  <c r="G2376" i="16"/>
  <c r="F2376" i="16"/>
  <c r="D2376" i="16"/>
  <c r="D2377" i="16" l="1"/>
  <c r="F2377" i="16"/>
  <c r="G2377" i="16"/>
  <c r="A2378" i="16"/>
  <c r="S2378" i="16"/>
  <c r="S2379" i="16" l="1"/>
  <c r="A2379" i="16"/>
  <c r="F2378" i="16"/>
  <c r="G2378" i="16"/>
  <c r="D2378" i="16"/>
  <c r="D2379" i="16" l="1"/>
  <c r="F2379" i="16"/>
  <c r="G2379" i="16"/>
  <c r="S2380" i="16"/>
  <c r="A2380" i="16"/>
  <c r="D2380" i="16" l="1"/>
  <c r="G2380" i="16"/>
  <c r="F2380" i="16"/>
  <c r="S2381" i="16"/>
  <c r="A2381" i="16"/>
  <c r="F2381" i="16" l="1"/>
  <c r="D2381" i="16"/>
  <c r="G2381" i="16"/>
  <c r="A2382" i="16"/>
  <c r="S2382" i="16"/>
  <c r="S2383" i="16" l="1"/>
  <c r="A2383" i="16"/>
  <c r="D2382" i="16"/>
  <c r="G2382" i="16"/>
  <c r="F2382" i="16"/>
  <c r="F2383" i="16" l="1"/>
  <c r="D2383" i="16"/>
  <c r="G2383" i="16"/>
  <c r="S2384" i="16"/>
  <c r="A2384" i="16"/>
  <c r="D2384" i="16" l="1"/>
  <c r="G2384" i="16"/>
  <c r="F2384" i="16"/>
  <c r="S2385" i="16"/>
  <c r="A2385" i="16"/>
  <c r="S2386" i="16" l="1"/>
  <c r="A2386" i="16"/>
  <c r="D2385" i="16"/>
  <c r="F2385" i="16"/>
  <c r="G2385" i="16"/>
  <c r="G2386" i="16" l="1"/>
  <c r="F2386" i="16"/>
  <c r="D2386" i="16"/>
  <c r="S2387" i="16"/>
  <c r="A2387" i="16"/>
  <c r="D2387" i="16" l="1"/>
  <c r="F2387" i="16"/>
  <c r="G2387" i="16"/>
  <c r="S2388" i="16"/>
  <c r="A2388" i="16"/>
  <c r="F2388" i="16" l="1"/>
  <c r="D2388" i="16"/>
  <c r="G2388" i="16"/>
  <c r="S2389" i="16"/>
  <c r="A2389" i="16"/>
  <c r="S2390" i="16" l="1"/>
  <c r="A2390" i="16"/>
  <c r="F2389" i="16"/>
  <c r="G2389" i="16"/>
  <c r="D2389" i="16"/>
  <c r="D2390" i="16" l="1"/>
  <c r="G2390" i="16"/>
  <c r="F2390" i="16"/>
  <c r="S2391" i="16"/>
  <c r="A2391" i="16"/>
  <c r="F2391" i="16" l="1"/>
  <c r="D2391" i="16"/>
  <c r="G2391" i="16"/>
  <c r="S2392" i="16"/>
  <c r="A2392" i="16"/>
  <c r="D2392" i="16" l="1"/>
  <c r="F2392" i="16"/>
  <c r="G2392" i="16"/>
  <c r="A2393" i="16"/>
  <c r="S2393" i="16"/>
  <c r="D2393" i="16" l="1"/>
  <c r="G2393" i="16"/>
  <c r="F2393" i="16"/>
  <c r="S2394" i="16"/>
  <c r="A2394" i="16"/>
  <c r="G2394" i="16" l="1"/>
  <c r="F2394" i="16"/>
  <c r="D2394" i="16"/>
  <c r="S2395" i="16"/>
  <c r="A2395" i="16"/>
  <c r="S2396" i="16" l="1"/>
  <c r="A2396" i="16"/>
  <c r="F2395" i="16"/>
  <c r="D2395" i="16"/>
  <c r="G2395" i="16"/>
  <c r="G2396" i="16" l="1"/>
  <c r="F2396" i="16"/>
  <c r="D2396" i="16"/>
  <c r="S2397" i="16"/>
  <c r="A2397" i="16"/>
  <c r="G2397" i="16" l="1"/>
  <c r="D2397" i="16"/>
  <c r="F2397" i="16"/>
  <c r="S2398" i="16"/>
  <c r="A2398" i="16"/>
  <c r="F2398" i="16" l="1"/>
  <c r="D2398" i="16"/>
  <c r="G2398" i="16"/>
  <c r="S2399" i="16"/>
  <c r="A2399" i="16"/>
  <c r="S2400" i="16" l="1"/>
  <c r="A2400" i="16"/>
  <c r="G2399" i="16"/>
  <c r="D2399" i="16"/>
  <c r="F2399" i="16"/>
  <c r="G2400" i="16" l="1"/>
  <c r="F2400" i="16"/>
  <c r="D2400" i="16"/>
  <c r="S2401" i="16"/>
  <c r="A2401" i="16"/>
  <c r="D2401" i="16" l="1"/>
  <c r="G2401" i="16"/>
  <c r="F2401" i="16"/>
  <c r="S2402" i="16"/>
  <c r="A2402" i="16"/>
  <c r="F2402" i="16" l="1"/>
  <c r="D2402" i="16"/>
  <c r="G2402" i="16"/>
  <c r="S2403" i="16"/>
  <c r="A2403" i="16"/>
  <c r="S2404" i="16" l="1"/>
  <c r="A2404" i="16"/>
  <c r="G2403" i="16"/>
  <c r="F2403" i="16"/>
  <c r="D2403" i="16"/>
  <c r="D2404" i="16" l="1"/>
  <c r="F2404" i="16"/>
  <c r="G2404" i="16"/>
  <c r="S2405" i="16"/>
  <c r="A2405" i="16"/>
  <c r="A2406" i="16" l="1"/>
  <c r="S2406" i="16"/>
  <c r="F2405" i="16"/>
  <c r="G2405" i="16"/>
  <c r="D2405" i="16"/>
  <c r="A2407" i="16" l="1"/>
  <c r="S2407" i="16"/>
  <c r="G2406" i="16"/>
  <c r="F2406" i="16"/>
  <c r="D2406" i="16"/>
  <c r="G2407" i="16" l="1"/>
  <c r="F2407" i="16"/>
  <c r="D2407" i="16"/>
  <c r="S2408" i="16"/>
  <c r="A2408" i="16"/>
  <c r="G2408" i="16" l="1"/>
  <c r="D2408" i="16"/>
  <c r="F2408" i="16"/>
  <c r="S2409" i="16"/>
  <c r="A2409" i="16"/>
  <c r="S2410" i="16" l="1"/>
  <c r="A2410" i="16"/>
  <c r="G2409" i="16"/>
  <c r="F2409" i="16"/>
  <c r="D2409" i="16"/>
  <c r="D2410" i="16" l="1"/>
  <c r="F2410" i="16"/>
  <c r="G2410" i="16"/>
  <c r="S2411" i="16"/>
  <c r="A2411" i="16"/>
  <c r="S2412" i="16" l="1"/>
  <c r="A2412" i="16"/>
  <c r="D2411" i="16"/>
  <c r="G2411" i="16"/>
  <c r="F2411" i="16"/>
  <c r="D2412" i="16" l="1"/>
  <c r="F2412" i="16"/>
  <c r="G2412" i="16"/>
  <c r="S2413" i="16"/>
  <c r="A2413" i="16"/>
  <c r="S2414" i="16" l="1"/>
  <c r="A2414" i="16"/>
  <c r="F2413" i="16"/>
  <c r="D2413" i="16"/>
  <c r="G2413" i="16"/>
  <c r="D2414" i="16" l="1"/>
  <c r="G2414" i="16"/>
  <c r="F2414" i="16"/>
  <c r="S2415" i="16"/>
  <c r="A2415" i="16"/>
  <c r="S2416" i="16" l="1"/>
  <c r="A2416" i="16"/>
  <c r="F2415" i="16"/>
  <c r="D2415" i="16"/>
  <c r="G2415" i="16"/>
  <c r="F2416" i="16" l="1"/>
  <c r="D2416" i="16"/>
  <c r="G2416" i="16"/>
  <c r="S2417" i="16"/>
  <c r="A2417" i="16"/>
  <c r="F2417" i="16" l="1"/>
  <c r="G2417" i="16"/>
  <c r="D2417" i="16"/>
  <c r="S2418" i="16"/>
  <c r="A2418" i="16"/>
  <c r="D2418" i="16" l="1"/>
  <c r="G2418" i="16"/>
  <c r="F2418" i="16"/>
  <c r="S2419" i="16"/>
  <c r="A2419" i="16"/>
  <c r="A2420" i="16" l="1"/>
  <c r="S2420" i="16"/>
  <c r="D2419" i="16"/>
  <c r="F2419" i="16"/>
  <c r="G2419" i="16"/>
  <c r="S2421" i="16" l="1"/>
  <c r="A2421" i="16"/>
  <c r="G2420" i="16"/>
  <c r="F2420" i="16"/>
  <c r="D2420" i="16"/>
  <c r="D2421" i="16" l="1"/>
  <c r="G2421" i="16"/>
  <c r="F2421" i="16"/>
  <c r="S2422" i="16"/>
  <c r="A2422" i="16"/>
  <c r="A2423" i="16" l="1"/>
  <c r="S2423" i="16"/>
  <c r="F2422" i="16"/>
  <c r="D2422" i="16"/>
  <c r="G2422" i="16"/>
  <c r="G2423" i="16" l="1"/>
  <c r="F2423" i="16"/>
  <c r="D2423" i="16"/>
  <c r="S2424" i="16"/>
  <c r="A2424" i="16"/>
  <c r="S2425" i="16" l="1"/>
  <c r="A2425" i="16"/>
  <c r="D2424" i="16"/>
  <c r="F2424" i="16"/>
  <c r="G2424" i="16"/>
  <c r="F2425" i="16" l="1"/>
  <c r="D2425" i="16"/>
  <c r="G2425" i="16"/>
  <c r="S2426" i="16"/>
  <c r="A2426" i="16"/>
  <c r="F2426" i="16" l="1"/>
  <c r="G2426" i="16"/>
  <c r="D2426" i="16"/>
  <c r="S2427" i="16"/>
  <c r="A2427" i="16"/>
  <c r="D2427" i="16" l="1"/>
  <c r="F2427" i="16"/>
  <c r="G2427" i="16"/>
  <c r="A2428" i="16"/>
  <c r="S2428" i="16"/>
  <c r="D2428" i="16" l="1"/>
  <c r="G2428" i="16"/>
  <c r="F2428" i="16"/>
  <c r="A2429" i="16"/>
  <c r="S2429" i="16"/>
  <c r="D2429" i="16" l="1"/>
  <c r="G2429" i="16"/>
  <c r="F2429" i="16"/>
  <c r="S2430" i="16"/>
  <c r="A2430" i="16"/>
  <c r="S2431" i="16" l="1"/>
  <c r="A2431" i="16"/>
  <c r="D2430" i="16"/>
  <c r="G2430" i="16"/>
  <c r="F2430" i="16"/>
  <c r="S2432" i="16" l="1"/>
  <c r="A2432" i="16"/>
  <c r="F2431" i="16"/>
  <c r="G2431" i="16"/>
  <c r="D2431" i="16"/>
  <c r="G2432" i="16" l="1"/>
  <c r="D2432" i="16"/>
  <c r="F2432" i="16"/>
  <c r="S2433" i="16"/>
  <c r="A2433" i="16"/>
  <c r="F2433" i="16" l="1"/>
  <c r="D2433" i="16"/>
  <c r="G2433" i="16"/>
  <c r="S2434" i="16"/>
  <c r="A2434" i="16"/>
  <c r="F2434" i="16" l="1"/>
  <c r="D2434" i="16"/>
  <c r="G2434" i="16"/>
  <c r="S2435" i="16"/>
  <c r="A2435" i="16"/>
  <c r="G2435" i="16" l="1"/>
  <c r="D2435" i="16"/>
  <c r="F2435" i="16"/>
  <c r="S2436" i="16"/>
  <c r="A2436" i="16"/>
  <c r="S2437" i="16" l="1"/>
  <c r="A2437" i="16"/>
  <c r="D2436" i="16"/>
  <c r="G2436" i="16"/>
  <c r="F2436" i="16"/>
  <c r="F2437" i="16" l="1"/>
  <c r="D2437" i="16"/>
  <c r="G2437" i="16"/>
  <c r="S2438" i="16"/>
  <c r="A2438" i="16"/>
  <c r="S2439" i="16" l="1"/>
  <c r="A2439" i="16"/>
  <c r="F2438" i="16"/>
  <c r="D2438" i="16"/>
  <c r="G2438" i="16"/>
  <c r="A2440" i="16" l="1"/>
  <c r="S2440" i="16"/>
  <c r="F2439" i="16"/>
  <c r="D2439" i="16"/>
  <c r="G2439" i="16"/>
  <c r="F2440" i="16" l="1"/>
  <c r="G2440" i="16"/>
  <c r="D2440" i="16"/>
  <c r="S2441" i="16"/>
  <c r="A2441" i="16"/>
  <c r="G2441" i="16" l="1"/>
  <c r="D2441" i="16"/>
  <c r="F2441" i="16"/>
  <c r="S2442" i="16"/>
  <c r="A2442" i="16"/>
  <c r="S2443" i="16" l="1"/>
  <c r="A2443" i="16"/>
  <c r="G2442" i="16"/>
  <c r="F2442" i="16"/>
  <c r="D2442" i="16"/>
  <c r="D2443" i="16" l="1"/>
  <c r="G2443" i="16"/>
  <c r="F2443" i="16"/>
  <c r="S2444" i="16"/>
  <c r="A2444" i="16"/>
  <c r="D2444" i="16" l="1"/>
  <c r="G2444" i="16"/>
  <c r="F2444" i="16"/>
  <c r="S2445" i="16"/>
  <c r="A2445" i="16"/>
  <c r="S2446" i="16" l="1"/>
  <c r="A2446" i="16"/>
  <c r="D2445" i="16"/>
  <c r="F2445" i="16"/>
  <c r="G2445" i="16"/>
  <c r="F2446" i="16" l="1"/>
  <c r="G2446" i="16"/>
  <c r="D2446" i="16"/>
  <c r="S2447" i="16"/>
  <c r="A2447" i="16"/>
  <c r="F2447" i="16" l="1"/>
  <c r="G2447" i="16"/>
  <c r="D2447" i="16"/>
  <c r="S2448" i="16"/>
  <c r="A2448" i="16"/>
  <c r="D2448" i="16" l="1"/>
  <c r="F2448" i="16"/>
  <c r="G2448" i="16"/>
  <c r="S2449" i="16"/>
  <c r="A2449" i="16"/>
  <c r="F2449" i="16" l="1"/>
  <c r="D2449" i="16"/>
  <c r="G2449" i="16"/>
  <c r="S2450" i="16"/>
  <c r="A2450" i="16"/>
  <c r="S2451" i="16" l="1"/>
  <c r="A2451" i="16"/>
  <c r="D2450" i="16"/>
  <c r="F2450" i="16"/>
  <c r="G2450" i="16"/>
  <c r="F2451" i="16" l="1"/>
  <c r="D2451" i="16"/>
  <c r="G2451" i="16"/>
  <c r="S2452" i="16"/>
  <c r="A2452" i="16"/>
  <c r="A2453" i="16" l="1"/>
  <c r="S2453" i="16"/>
  <c r="D2452" i="16"/>
  <c r="F2452" i="16"/>
  <c r="G2452" i="16"/>
  <c r="S2454" i="16" l="1"/>
  <c r="A2454" i="16"/>
  <c r="G2453" i="16"/>
  <c r="D2453" i="16"/>
  <c r="F2453" i="16"/>
  <c r="F2454" i="16" l="1"/>
  <c r="D2454" i="16"/>
  <c r="G2454" i="16"/>
  <c r="A2455" i="16"/>
  <c r="S2455" i="16"/>
  <c r="S2456" i="16" l="1"/>
  <c r="A2456" i="16"/>
  <c r="F2455" i="16"/>
  <c r="D2455" i="16"/>
  <c r="G2455" i="16"/>
  <c r="F2456" i="16" l="1"/>
  <c r="D2456" i="16"/>
  <c r="G2456" i="16"/>
  <c r="A2457" i="16"/>
  <c r="S2457" i="16"/>
  <c r="S2458" i="16" l="1"/>
  <c r="A2458" i="16"/>
  <c r="G2457" i="16"/>
  <c r="D2457" i="16"/>
  <c r="F2457" i="16"/>
  <c r="G2458" i="16" l="1"/>
  <c r="F2458" i="16"/>
  <c r="D2458" i="16"/>
  <c r="S2459" i="16"/>
  <c r="A2459" i="16"/>
  <c r="S2460" i="16" l="1"/>
  <c r="A2460" i="16"/>
  <c r="D2459" i="16"/>
  <c r="F2459" i="16"/>
  <c r="G2459" i="16"/>
  <c r="G2460" i="16" l="1"/>
  <c r="F2460" i="16"/>
  <c r="D2460" i="16"/>
  <c r="S2461" i="16"/>
  <c r="A2461" i="16"/>
  <c r="G2461" i="16" l="1"/>
  <c r="F2461" i="16"/>
  <c r="D2461" i="16"/>
  <c r="A2462" i="16"/>
  <c r="S2462" i="16"/>
  <c r="D2462" i="16" l="1"/>
  <c r="G2462" i="16"/>
  <c r="F2462" i="16"/>
  <c r="S2463" i="16"/>
  <c r="A2463" i="16"/>
  <c r="G2463" i="16" l="1"/>
  <c r="D2463" i="16"/>
  <c r="F2463" i="16"/>
  <c r="A2464" i="16"/>
  <c r="S2464" i="16"/>
  <c r="D2464" i="16" l="1"/>
  <c r="G2464" i="16"/>
  <c r="F2464" i="16"/>
  <c r="A2465" i="16"/>
  <c r="S2465" i="16"/>
  <c r="G2465" i="16" l="1"/>
  <c r="F2465" i="16"/>
  <c r="D2465" i="16"/>
  <c r="A2466" i="16"/>
  <c r="S2466" i="16"/>
  <c r="S2467" i="16" l="1"/>
  <c r="A2467" i="16"/>
  <c r="G2466" i="16"/>
  <c r="F2466" i="16"/>
  <c r="D2466" i="16"/>
  <c r="D2467" i="16" l="1"/>
  <c r="F2467" i="16"/>
  <c r="G2467" i="16"/>
  <c r="S2468" i="16"/>
  <c r="A2468" i="16"/>
  <c r="S2469" i="16" l="1"/>
  <c r="A2469" i="16"/>
  <c r="G2468" i="16"/>
  <c r="F2468" i="16"/>
  <c r="D2468" i="16"/>
  <c r="G2469" i="16" l="1"/>
  <c r="F2469" i="16"/>
  <c r="D2469" i="16"/>
  <c r="A2470" i="16"/>
  <c r="S2470" i="16"/>
  <c r="A2471" i="16" l="1"/>
  <c r="S2471" i="16"/>
  <c r="G2470" i="16"/>
  <c r="F2470" i="16"/>
  <c r="D2470" i="16"/>
  <c r="D2471" i="16" l="1"/>
  <c r="G2471" i="16"/>
  <c r="F2471" i="16"/>
  <c r="S2472" i="16"/>
  <c r="A2472" i="16"/>
  <c r="G2472" i="16" l="1"/>
  <c r="D2472" i="16"/>
  <c r="F2472" i="16"/>
  <c r="A2473" i="16"/>
  <c r="S2473" i="16"/>
  <c r="F2473" i="16" l="1"/>
  <c r="D2473" i="16"/>
  <c r="G2473" i="16"/>
  <c r="A2474" i="16"/>
  <c r="S2474" i="16"/>
  <c r="G2474" i="16" l="1"/>
  <c r="F2474" i="16"/>
  <c r="D2474" i="16"/>
  <c r="A2475" i="16"/>
  <c r="S2475" i="16"/>
  <c r="F2475" i="16" l="1"/>
  <c r="D2475" i="16"/>
  <c r="G2475" i="16"/>
  <c r="S2476" i="16"/>
  <c r="A2476" i="16"/>
  <c r="D2476" i="16" l="1"/>
  <c r="F2476" i="16"/>
  <c r="G2476" i="16"/>
  <c r="S2477" i="16"/>
  <c r="A2477" i="16"/>
  <c r="F2477" i="16" l="1"/>
  <c r="G2477" i="16"/>
  <c r="D2477" i="16"/>
  <c r="S2478" i="16"/>
  <c r="A2478" i="16"/>
  <c r="F2478" i="16" l="1"/>
  <c r="D2478" i="16"/>
  <c r="G2478" i="16"/>
  <c r="S2479" i="16"/>
  <c r="A2479" i="16"/>
  <c r="D2479" i="16" l="1"/>
  <c r="F2479" i="16"/>
  <c r="G2479" i="16"/>
  <c r="S2480" i="16"/>
  <c r="A2480" i="16"/>
  <c r="F2480" i="16" l="1"/>
  <c r="D2480" i="16"/>
  <c r="G2480" i="16"/>
  <c r="S2481" i="16"/>
  <c r="A2481" i="16"/>
  <c r="D2481" i="16" l="1"/>
  <c r="G2481" i="16"/>
  <c r="F2481" i="16"/>
  <c r="S2482" i="16"/>
  <c r="A2482" i="16"/>
  <c r="S2483" i="16" l="1"/>
  <c r="A2483" i="16"/>
  <c r="F2482" i="16"/>
  <c r="D2482" i="16"/>
  <c r="G2482" i="16"/>
  <c r="D2483" i="16" l="1"/>
  <c r="F2483" i="16"/>
  <c r="G2483" i="16"/>
  <c r="S2484" i="16"/>
  <c r="A2484" i="16"/>
  <c r="S2485" i="16" l="1"/>
  <c r="A2485" i="16"/>
  <c r="D2484" i="16"/>
  <c r="F2484" i="16"/>
  <c r="G2484" i="16"/>
  <c r="S2486" i="16" l="1"/>
  <c r="A2486" i="16"/>
  <c r="F2485" i="16"/>
  <c r="G2485" i="16"/>
  <c r="D2485" i="16"/>
  <c r="F2486" i="16" l="1"/>
  <c r="D2486" i="16"/>
  <c r="G2486" i="16"/>
  <c r="S2487" i="16"/>
  <c r="A2487" i="16"/>
  <c r="G2487" i="16" l="1"/>
  <c r="F2487" i="16"/>
  <c r="D2487" i="16"/>
  <c r="S2488" i="16"/>
  <c r="A2488" i="16"/>
  <c r="S2489" i="16" l="1"/>
  <c r="A2489" i="16"/>
  <c r="D2488" i="16"/>
  <c r="F2488" i="16"/>
  <c r="G2488" i="16"/>
  <c r="D2489" i="16" l="1"/>
  <c r="F2489" i="16"/>
  <c r="G2489" i="16"/>
  <c r="S2490" i="16"/>
  <c r="A2490" i="16"/>
  <c r="G2490" i="16" l="1"/>
  <c r="F2490" i="16"/>
  <c r="D2490" i="16"/>
  <c r="S2491" i="16"/>
  <c r="A2491" i="16"/>
  <c r="D2491" i="16" l="1"/>
  <c r="G2491" i="16"/>
  <c r="F2491" i="16"/>
  <c r="S2492" i="16"/>
  <c r="A2492" i="16"/>
  <c r="S2493" i="16" l="1"/>
  <c r="A2493" i="16"/>
  <c r="G2492" i="16"/>
  <c r="D2492" i="16"/>
  <c r="F2492" i="16"/>
  <c r="G2493" i="16" l="1"/>
  <c r="F2493" i="16"/>
  <c r="D2493" i="16"/>
  <c r="S2494" i="16"/>
  <c r="A2494" i="16"/>
  <c r="D2494" i="16" l="1"/>
  <c r="G2494" i="16"/>
  <c r="F2494" i="16"/>
  <c r="S2495" i="16"/>
  <c r="A2495" i="16"/>
  <c r="F2495" i="16" l="1"/>
  <c r="D2495" i="16"/>
  <c r="G2495" i="16"/>
  <c r="S2496" i="16"/>
  <c r="A2496" i="16"/>
  <c r="D2496" i="16" l="1"/>
  <c r="F2496" i="16"/>
  <c r="G2496" i="16"/>
  <c r="A2497" i="16"/>
  <c r="S2497" i="16"/>
  <c r="S2498" i="16" l="1"/>
  <c r="A2498" i="16"/>
  <c r="F2497" i="16"/>
  <c r="D2497" i="16"/>
  <c r="G2497" i="16"/>
  <c r="D2498" i="16" l="1"/>
  <c r="G2498" i="16"/>
  <c r="F2498" i="16"/>
  <c r="S2499" i="16"/>
  <c r="A2499" i="16"/>
  <c r="G2499" i="16" l="1"/>
  <c r="D2499" i="16"/>
  <c r="F2499" i="16"/>
  <c r="S2500" i="16"/>
  <c r="A2500" i="16"/>
  <c r="F2500" i="16" l="1"/>
  <c r="D2500" i="16"/>
  <c r="G2500" i="16"/>
  <c r="S2501" i="16"/>
  <c r="A2501" i="16"/>
  <c r="G2501" i="16" l="1"/>
  <c r="D2501" i="16"/>
  <c r="F2501" i="16"/>
  <c r="S2502" i="16"/>
  <c r="A2502" i="16"/>
  <c r="S2503" i="16" l="1"/>
  <c r="A2503" i="16"/>
  <c r="D2502" i="16"/>
  <c r="G2502" i="16"/>
  <c r="F2502" i="16"/>
  <c r="G2503" i="16" l="1"/>
  <c r="F2503" i="16"/>
  <c r="D2503" i="16"/>
  <c r="S2504" i="16"/>
  <c r="A2504" i="16"/>
  <c r="S2505" i="16" l="1"/>
  <c r="A2505" i="16"/>
  <c r="D2504" i="16"/>
  <c r="G2504" i="16"/>
  <c r="F2504" i="16"/>
  <c r="D2505" i="16" l="1"/>
  <c r="G2505" i="16"/>
  <c r="F2505" i="16"/>
  <c r="A2506" i="16"/>
  <c r="S2506" i="16"/>
  <c r="S2507" i="16" l="1"/>
  <c r="A2507" i="16"/>
  <c r="F2506" i="16"/>
  <c r="D2506" i="16"/>
  <c r="G2506" i="16"/>
  <c r="G2507" i="16" l="1"/>
  <c r="D2507" i="16"/>
  <c r="F2507" i="16"/>
  <c r="S2508" i="16"/>
  <c r="A2508" i="16"/>
  <c r="S2509" i="16" l="1"/>
  <c r="A2509" i="16"/>
  <c r="D2508" i="16"/>
  <c r="G2508" i="16"/>
  <c r="F2508" i="16"/>
  <c r="F2509" i="16" l="1"/>
  <c r="D2509" i="16"/>
  <c r="G2509" i="16"/>
  <c r="S2510" i="16"/>
  <c r="A2510" i="16"/>
  <c r="S2511" i="16" l="1"/>
  <c r="A2511" i="16"/>
  <c r="F2510" i="16"/>
  <c r="G2510" i="16"/>
  <c r="D2510" i="16"/>
  <c r="F2511" i="16" l="1"/>
  <c r="D2511" i="16"/>
  <c r="G2511" i="16"/>
  <c r="S2512" i="16"/>
  <c r="A2512" i="16"/>
  <c r="S2513" i="16" l="1"/>
  <c r="A2513" i="16"/>
  <c r="D2512" i="16"/>
  <c r="F2512" i="16"/>
  <c r="G2512" i="16"/>
  <c r="G2513" i="16" l="1"/>
  <c r="F2513" i="16"/>
  <c r="D2513" i="16"/>
  <c r="S2514" i="16"/>
  <c r="A2514" i="16"/>
  <c r="S2515" i="16" l="1"/>
  <c r="A2515" i="16"/>
  <c r="F2514" i="16"/>
  <c r="D2514" i="16"/>
  <c r="G2514" i="16"/>
  <c r="D2515" i="16" l="1"/>
  <c r="G2515" i="16"/>
  <c r="F2515" i="16"/>
  <c r="S2516" i="16"/>
  <c r="A2516" i="16"/>
  <c r="A2517" i="16" l="1"/>
  <c r="S2517" i="16"/>
  <c r="D2516" i="16"/>
  <c r="G2516" i="16"/>
  <c r="F2516" i="16"/>
  <c r="S2518" i="16" l="1"/>
  <c r="A2518" i="16"/>
  <c r="F2517" i="16"/>
  <c r="D2517" i="16"/>
  <c r="G2517" i="16"/>
  <c r="F2518" i="16" l="1"/>
  <c r="D2518" i="16"/>
  <c r="G2518" i="16"/>
  <c r="S2519" i="16"/>
  <c r="A2519" i="16"/>
  <c r="F2519" i="16" l="1"/>
  <c r="G2519" i="16"/>
  <c r="D2519" i="16"/>
  <c r="S2520" i="16"/>
  <c r="A2520" i="16"/>
  <c r="F2520" i="16" l="1"/>
  <c r="D2520" i="16"/>
  <c r="G2520" i="16"/>
  <c r="A2521" i="16"/>
  <c r="S2521" i="16"/>
  <c r="D2521" i="16" l="1"/>
  <c r="F2521" i="16"/>
  <c r="G2521" i="16"/>
  <c r="S2522" i="16"/>
  <c r="A2522" i="16"/>
  <c r="F2522" i="16" l="1"/>
  <c r="G2522" i="16"/>
  <c r="D2522" i="16"/>
  <c r="S2523" i="16"/>
  <c r="A2523" i="16"/>
  <c r="S2524" i="16" l="1"/>
  <c r="A2524" i="16"/>
  <c r="D2523" i="16"/>
  <c r="F2523" i="16"/>
  <c r="G2523" i="16"/>
  <c r="D2524" i="16" l="1"/>
  <c r="F2524" i="16"/>
  <c r="G2524" i="16"/>
  <c r="S2525" i="16"/>
  <c r="A2525" i="16"/>
  <c r="G2525" i="16" l="1"/>
  <c r="F2525" i="16"/>
  <c r="D2525" i="16"/>
  <c r="A2526" i="16"/>
  <c r="S2526" i="16"/>
  <c r="G2526" i="16" l="1"/>
  <c r="D2526" i="16"/>
  <c r="F2526" i="16"/>
  <c r="A2527" i="16"/>
  <c r="S2527" i="16"/>
  <c r="G2527" i="16" l="1"/>
  <c r="F2527" i="16"/>
  <c r="D2527" i="16"/>
  <c r="S2528" i="16"/>
  <c r="A2528" i="16"/>
  <c r="F2528" i="16" l="1"/>
  <c r="G2528" i="16"/>
  <c r="D2528" i="16"/>
  <c r="S2529" i="16"/>
  <c r="A2529" i="16"/>
  <c r="F2529" i="16" l="1"/>
  <c r="G2529" i="16"/>
  <c r="D2529" i="16"/>
  <c r="S2530" i="16"/>
  <c r="A2530" i="16"/>
  <c r="D2530" i="16" l="1"/>
  <c r="G2530" i="16"/>
  <c r="F2530" i="16"/>
  <c r="S2531" i="16"/>
  <c r="A2531" i="16"/>
  <c r="G2531" i="16" l="1"/>
  <c r="D2531" i="16"/>
  <c r="F2531" i="16"/>
  <c r="S2532" i="16"/>
  <c r="A2532" i="16"/>
  <c r="S2533" i="16" l="1"/>
  <c r="A2533" i="16"/>
  <c r="G2532" i="16"/>
  <c r="F2532" i="16"/>
  <c r="D2532" i="16"/>
  <c r="D2533" i="16" l="1"/>
  <c r="G2533" i="16"/>
  <c r="F2533" i="16"/>
  <c r="A2534" i="16"/>
  <c r="S2534" i="16"/>
  <c r="F2534" i="16" l="1"/>
  <c r="G2534" i="16"/>
  <c r="D2534" i="16"/>
  <c r="S2535" i="16"/>
  <c r="A2535" i="16"/>
  <c r="D2535" i="16" l="1"/>
  <c r="F2535" i="16"/>
  <c r="G2535" i="16"/>
  <c r="S2536" i="16"/>
  <c r="A2536" i="16"/>
  <c r="D2536" i="16" l="1"/>
  <c r="F2536" i="16"/>
  <c r="G2536" i="16"/>
  <c r="S2537" i="16"/>
  <c r="A2537" i="16"/>
  <c r="D2537" i="16" l="1"/>
  <c r="G2537" i="16"/>
  <c r="F2537" i="16"/>
  <c r="S2538" i="16"/>
  <c r="A2538" i="16"/>
  <c r="A2539" i="16" l="1"/>
  <c r="S2539" i="16"/>
  <c r="F2538" i="16"/>
  <c r="D2538" i="16"/>
  <c r="G2538" i="16"/>
  <c r="D2539" i="16" l="1"/>
  <c r="F2539" i="16"/>
  <c r="G2539" i="16"/>
  <c r="S2540" i="16"/>
  <c r="A2540" i="16"/>
  <c r="F2540" i="16" l="1"/>
  <c r="G2540" i="16"/>
  <c r="D2540" i="16"/>
  <c r="S2541" i="16"/>
  <c r="A2541" i="16"/>
  <c r="G2541" i="16" l="1"/>
  <c r="F2541" i="16"/>
  <c r="D2541" i="16"/>
  <c r="A2542" i="16"/>
  <c r="S2542" i="16"/>
  <c r="F2542" i="16" l="1"/>
  <c r="D2542" i="16"/>
  <c r="G2542" i="16"/>
  <c r="A2543" i="16"/>
  <c r="S2543" i="16"/>
  <c r="S2544" i="16" l="1"/>
  <c r="A2544" i="16"/>
  <c r="G2543" i="16"/>
  <c r="F2543" i="16"/>
  <c r="D2543" i="16"/>
  <c r="D2544" i="16" l="1"/>
  <c r="G2544" i="16"/>
  <c r="F2544" i="16"/>
  <c r="S2545" i="16"/>
  <c r="A2545" i="16"/>
  <c r="G2545" i="16" l="1"/>
  <c r="F2545" i="16"/>
  <c r="D2545" i="16"/>
  <c r="A2546" i="16"/>
  <c r="S2546" i="16"/>
  <c r="D2546" i="16" l="1"/>
  <c r="F2546" i="16"/>
  <c r="G2546" i="16"/>
  <c r="S2547" i="16"/>
  <c r="A2547" i="16"/>
  <c r="A2548" i="16" l="1"/>
  <c r="S2548" i="16"/>
  <c r="F2547" i="16"/>
  <c r="G2547" i="16"/>
  <c r="D2547" i="16"/>
  <c r="D2548" i="16" l="1"/>
  <c r="F2548" i="16"/>
  <c r="G2548" i="16"/>
  <c r="S2549" i="16"/>
  <c r="A2549" i="16"/>
  <c r="S2550" i="16" l="1"/>
  <c r="A2550" i="16"/>
  <c r="D2549" i="16"/>
  <c r="F2549" i="16"/>
  <c r="G2549" i="16"/>
  <c r="S2551" i="16" l="1"/>
  <c r="A2551" i="16"/>
  <c r="F2550" i="16"/>
  <c r="D2550" i="16"/>
  <c r="G2550" i="16"/>
  <c r="G2551" i="16" l="1"/>
  <c r="D2551" i="16"/>
  <c r="F2551" i="16"/>
  <c r="S2552" i="16"/>
  <c r="A2552" i="16"/>
  <c r="G2552" i="16" l="1"/>
  <c r="D2552" i="16"/>
  <c r="F2552" i="16"/>
  <c r="A2553" i="16"/>
  <c r="S2553" i="16"/>
  <c r="S2554" i="16" l="1"/>
  <c r="A2554" i="16"/>
  <c r="F2553" i="16"/>
  <c r="D2553" i="16"/>
  <c r="G2553" i="16"/>
  <c r="G2554" i="16" l="1"/>
  <c r="F2554" i="16"/>
  <c r="D2554" i="16"/>
  <c r="S2555" i="16"/>
  <c r="A2555" i="16"/>
  <c r="S2556" i="16" l="1"/>
  <c r="A2556" i="16"/>
  <c r="G2555" i="16"/>
  <c r="D2555" i="16"/>
  <c r="F2555" i="16"/>
  <c r="F2556" i="16" l="1"/>
  <c r="D2556" i="16"/>
  <c r="G2556" i="16"/>
  <c r="S2557" i="16"/>
  <c r="A2557" i="16"/>
  <c r="G2557" i="16" l="1"/>
  <c r="F2557" i="16"/>
  <c r="D2557" i="16"/>
  <c r="S2558" i="16"/>
  <c r="A2558" i="16"/>
  <c r="S2559" i="16" l="1"/>
  <c r="A2559" i="16"/>
  <c r="G2558" i="16"/>
  <c r="F2558" i="16"/>
  <c r="D2558" i="16"/>
  <c r="F2559" i="16" l="1"/>
  <c r="G2559" i="16"/>
  <c r="D2559" i="16"/>
  <c r="S2560" i="16"/>
  <c r="A2560" i="16"/>
  <c r="S2561" i="16" l="1"/>
  <c r="A2561" i="16"/>
  <c r="F2560" i="16"/>
  <c r="G2560" i="16"/>
  <c r="D2560" i="16"/>
  <c r="S2562" i="16" l="1"/>
  <c r="A2562" i="16"/>
  <c r="F2561" i="16"/>
  <c r="D2561" i="16"/>
  <c r="G2561" i="16"/>
  <c r="F2562" i="16" l="1"/>
  <c r="G2562" i="16"/>
  <c r="D2562" i="16"/>
  <c r="S2563" i="16"/>
  <c r="A2563" i="16"/>
  <c r="F2563" i="16" l="1"/>
  <c r="G2563" i="16"/>
  <c r="D2563" i="16"/>
  <c r="A2564" i="16"/>
  <c r="S2564" i="16"/>
  <c r="S2565" i="16" l="1"/>
  <c r="A2565" i="16"/>
  <c r="F2564" i="16"/>
  <c r="G2564" i="16"/>
  <c r="D2564" i="16"/>
  <c r="D2565" i="16" l="1"/>
  <c r="G2565" i="16"/>
  <c r="F2565" i="16"/>
  <c r="S2566" i="16"/>
  <c r="A2566" i="16"/>
  <c r="F2566" i="16" l="1"/>
  <c r="D2566" i="16"/>
  <c r="G2566" i="16"/>
  <c r="S2567" i="16"/>
  <c r="A2567" i="16"/>
  <c r="S2568" i="16" l="1"/>
  <c r="A2568" i="16"/>
  <c r="F2567" i="16"/>
  <c r="D2567" i="16"/>
  <c r="G2567" i="16"/>
  <c r="S2569" i="16" l="1"/>
  <c r="A2569" i="16"/>
  <c r="G2568" i="16"/>
  <c r="D2568" i="16"/>
  <c r="F2568" i="16"/>
  <c r="F2569" i="16" l="1"/>
  <c r="G2569" i="16"/>
  <c r="D2569" i="16"/>
  <c r="S2570" i="16"/>
  <c r="A2570" i="16"/>
  <c r="S2571" i="16" l="1"/>
  <c r="A2571" i="16"/>
  <c r="G2570" i="16"/>
  <c r="F2570" i="16"/>
  <c r="D2570" i="16"/>
  <c r="D2571" i="16" l="1"/>
  <c r="F2571" i="16"/>
  <c r="G2571" i="16"/>
  <c r="S2572" i="16"/>
  <c r="A2572" i="16"/>
  <c r="S2573" i="16" l="1"/>
  <c r="A2573" i="16"/>
  <c r="G2572" i="16"/>
  <c r="D2572" i="16"/>
  <c r="F2572" i="16"/>
  <c r="F2573" i="16" l="1"/>
  <c r="G2573" i="16"/>
  <c r="D2573" i="16"/>
  <c r="S2574" i="16"/>
  <c r="A2574" i="16"/>
  <c r="S2575" i="16" l="1"/>
  <c r="A2575" i="16"/>
  <c r="D2574" i="16"/>
  <c r="G2574" i="16"/>
  <c r="F2574" i="16"/>
  <c r="S2576" i="16" l="1"/>
  <c r="A2576" i="16"/>
  <c r="F2575" i="16"/>
  <c r="D2575" i="16"/>
  <c r="G2575" i="16"/>
  <c r="D2576" i="16" l="1"/>
  <c r="F2576" i="16"/>
  <c r="G2576" i="16"/>
  <c r="A2577" i="16"/>
  <c r="S2577" i="16"/>
  <c r="G2577" i="16" l="1"/>
  <c r="F2577" i="16"/>
  <c r="D2577" i="16"/>
  <c r="S2578" i="16"/>
  <c r="A2578" i="16"/>
  <c r="S2579" i="16" l="1"/>
  <c r="A2579" i="16"/>
  <c r="D2578" i="16"/>
  <c r="F2578" i="16"/>
  <c r="G2578" i="16"/>
  <c r="A2580" i="16" l="1"/>
  <c r="S2580" i="16"/>
  <c r="D2579" i="16"/>
  <c r="F2579" i="16"/>
  <c r="G2579" i="16"/>
  <c r="A2581" i="16" l="1"/>
  <c r="S2581" i="16"/>
  <c r="G2580" i="16"/>
  <c r="D2580" i="16"/>
  <c r="F2580" i="16"/>
  <c r="G2581" i="16" l="1"/>
  <c r="D2581" i="16"/>
  <c r="F2581" i="16"/>
  <c r="S2582" i="16"/>
  <c r="A2582" i="16"/>
  <c r="D2582" i="16" l="1"/>
  <c r="F2582" i="16"/>
  <c r="G2582" i="16"/>
  <c r="A2583" i="16"/>
  <c r="S2583" i="16"/>
  <c r="S2584" i="16" l="1"/>
  <c r="A2584" i="16"/>
  <c r="F2583" i="16"/>
  <c r="D2583" i="16"/>
  <c r="G2583" i="16"/>
  <c r="D2584" i="16" l="1"/>
  <c r="F2584" i="16"/>
  <c r="G2584" i="16"/>
  <c r="A2585" i="16"/>
  <c r="S2585" i="16"/>
  <c r="S2586" i="16" l="1"/>
  <c r="A2586" i="16"/>
  <c r="F2585" i="16"/>
  <c r="D2585" i="16"/>
  <c r="G2585" i="16"/>
  <c r="S2587" i="16" l="1"/>
  <c r="A2587" i="16"/>
  <c r="G2586" i="16"/>
  <c r="D2586" i="16"/>
  <c r="F2586" i="16"/>
  <c r="D2587" i="16" l="1"/>
  <c r="F2587" i="16"/>
  <c r="G2587" i="16"/>
  <c r="S2588" i="16"/>
  <c r="A2588" i="16"/>
  <c r="S2589" i="16" l="1"/>
  <c r="A2589" i="16"/>
  <c r="F2588" i="16"/>
  <c r="G2588" i="16"/>
  <c r="D2588" i="16"/>
  <c r="G2589" i="16" l="1"/>
  <c r="F2589" i="16"/>
  <c r="D2589" i="16"/>
  <c r="A2590" i="16"/>
  <c r="S2590" i="16"/>
  <c r="S2591" i="16" l="1"/>
  <c r="A2591" i="16"/>
  <c r="G2590" i="16"/>
  <c r="D2590" i="16"/>
  <c r="F2590" i="16"/>
  <c r="G2591" i="16" l="1"/>
  <c r="F2591" i="16"/>
  <c r="D2591" i="16"/>
  <c r="A2592" i="16"/>
  <c r="S2592" i="16"/>
  <c r="S2593" i="16" l="1"/>
  <c r="A2593" i="16"/>
  <c r="D2592" i="16"/>
  <c r="F2592" i="16"/>
  <c r="G2592" i="16"/>
  <c r="D2593" i="16" l="1"/>
  <c r="G2593" i="16"/>
  <c r="F2593" i="16"/>
  <c r="S2594" i="16"/>
  <c r="A2594" i="16"/>
  <c r="S2595" i="16" l="1"/>
  <c r="A2595" i="16"/>
  <c r="D2594" i="16"/>
  <c r="F2594" i="16"/>
  <c r="G2594" i="16"/>
  <c r="F2595" i="16" l="1"/>
  <c r="G2595" i="16"/>
  <c r="D2595" i="16"/>
  <c r="S2596" i="16"/>
  <c r="A2596" i="16"/>
  <c r="G2596" i="16" l="1"/>
  <c r="D2596" i="16"/>
  <c r="F2596" i="16"/>
  <c r="S2597" i="16"/>
  <c r="A2597" i="16"/>
  <c r="G2597" i="16" l="1"/>
  <c r="D2597" i="16"/>
  <c r="F2597" i="16"/>
  <c r="S2598" i="16"/>
  <c r="A2598" i="16"/>
  <c r="S2599" i="16" l="1"/>
  <c r="A2599" i="16"/>
  <c r="D2598" i="16"/>
  <c r="F2598" i="16"/>
  <c r="G2598" i="16"/>
  <c r="G2599" i="16" l="1"/>
  <c r="F2599" i="16"/>
  <c r="D2599" i="16"/>
  <c r="S2600" i="16"/>
  <c r="A2600" i="16"/>
  <c r="S2601" i="16" l="1"/>
  <c r="A2601" i="16"/>
  <c r="D2600" i="16"/>
  <c r="G2600" i="16"/>
  <c r="F2600" i="16"/>
  <c r="D2601" i="16" l="1"/>
  <c r="F2601" i="16"/>
  <c r="G2601" i="16"/>
  <c r="S2602" i="16"/>
  <c r="A2602" i="16"/>
  <c r="A2603" i="16" l="1"/>
  <c r="S2603" i="16"/>
  <c r="D2602" i="16"/>
  <c r="F2602" i="16"/>
  <c r="G2602" i="16"/>
  <c r="F2603" i="16" l="1"/>
  <c r="D2603" i="16"/>
  <c r="G2603" i="16"/>
  <c r="A2604" i="16"/>
  <c r="S2604" i="16"/>
  <c r="F2604" i="16" l="1"/>
  <c r="D2604" i="16"/>
  <c r="G2604" i="16"/>
  <c r="S2605" i="16"/>
  <c r="A2605" i="16"/>
  <c r="D2605" i="16" l="1"/>
  <c r="F2605" i="16"/>
  <c r="G2605" i="16"/>
  <c r="S2606" i="16"/>
  <c r="A2606" i="16"/>
  <c r="F2606" i="16" l="1"/>
  <c r="G2606" i="16"/>
  <c r="D2606" i="16"/>
  <c r="S2607" i="16"/>
  <c r="A2607" i="16"/>
  <c r="F2607" i="16" l="1"/>
  <c r="D2607" i="16"/>
  <c r="G2607" i="16"/>
  <c r="S2608" i="16"/>
  <c r="A2608" i="16"/>
  <c r="F2608" i="16" l="1"/>
  <c r="G2608" i="16"/>
  <c r="D2608" i="16"/>
  <c r="S2609" i="16"/>
  <c r="A2609" i="16"/>
  <c r="F2609" i="16" l="1"/>
  <c r="D2609" i="16"/>
  <c r="G2609" i="16"/>
  <c r="A2610" i="16"/>
  <c r="S2610" i="16"/>
  <c r="S2611" i="16" l="1"/>
  <c r="A2611" i="16"/>
  <c r="F2610" i="16"/>
  <c r="D2610" i="16"/>
  <c r="G2610" i="16"/>
  <c r="G2611" i="16" l="1"/>
  <c r="D2611" i="16"/>
  <c r="F2611" i="16"/>
  <c r="S2612" i="16"/>
  <c r="A2612" i="16"/>
  <c r="S2613" i="16" l="1"/>
  <c r="A2613" i="16"/>
  <c r="D2612" i="16"/>
  <c r="F2612" i="16"/>
  <c r="G2612" i="16"/>
  <c r="G2613" i="16" l="1"/>
  <c r="F2613" i="16"/>
  <c r="D2613" i="16"/>
  <c r="A2614" i="16"/>
  <c r="S2614" i="16"/>
  <c r="D2614" i="16" l="1"/>
  <c r="F2614" i="16"/>
  <c r="G2614" i="16"/>
  <c r="A2615" i="16"/>
  <c r="S2615" i="16"/>
  <c r="G2615" i="16" l="1"/>
  <c r="F2615" i="16"/>
  <c r="D2615" i="16"/>
  <c r="S2616" i="16"/>
  <c r="A2616" i="16"/>
  <c r="G2616" i="16" l="1"/>
  <c r="D2616" i="16"/>
  <c r="F2616" i="16"/>
  <c r="A2617" i="16"/>
  <c r="S2617" i="16"/>
  <c r="F2617" i="16" l="1"/>
  <c r="D2617" i="16"/>
  <c r="G2617" i="16"/>
  <c r="S2618" i="16"/>
  <c r="A2618" i="16"/>
  <c r="G2618" i="16" l="1"/>
  <c r="D2618" i="16"/>
  <c r="F2618" i="16"/>
  <c r="S2619" i="16"/>
  <c r="A2619" i="16"/>
  <c r="G2619" i="16" l="1"/>
  <c r="D2619" i="16"/>
  <c r="F2619" i="16"/>
  <c r="S2620" i="16"/>
  <c r="A2620" i="16"/>
  <c r="G2620" i="16" l="1"/>
  <c r="F2620" i="16"/>
  <c r="D2620" i="16"/>
  <c r="A2621" i="16"/>
  <c r="S2621" i="16"/>
  <c r="A2622" i="16" l="1"/>
  <c r="S2622" i="16"/>
  <c r="D2621" i="16"/>
  <c r="G2621" i="16"/>
  <c r="F2621" i="16"/>
  <c r="S2623" i="16" l="1"/>
  <c r="A2623" i="16"/>
  <c r="D2622" i="16"/>
  <c r="G2622" i="16"/>
  <c r="F2622" i="16"/>
  <c r="D2623" i="16" l="1"/>
  <c r="F2623" i="16"/>
  <c r="G2623" i="16"/>
  <c r="S2624" i="16"/>
  <c r="A2624" i="16"/>
  <c r="D2624" i="16" l="1"/>
  <c r="F2624" i="16"/>
  <c r="G2624" i="16"/>
  <c r="A2625" i="16"/>
  <c r="S2625" i="16"/>
  <c r="D2625" i="16" l="1"/>
  <c r="F2625" i="16"/>
  <c r="G2625" i="16"/>
  <c r="A2626" i="16"/>
  <c r="S2626" i="16"/>
  <c r="G2626" i="16" l="1"/>
  <c r="F2626" i="16"/>
  <c r="D2626" i="16"/>
  <c r="S2627" i="16"/>
  <c r="A2627" i="16"/>
  <c r="D2627" i="16" l="1"/>
  <c r="G2627" i="16"/>
  <c r="F2627" i="16"/>
  <c r="S2628" i="16"/>
  <c r="A2628" i="16"/>
  <c r="S2629" i="16" l="1"/>
  <c r="A2629" i="16"/>
  <c r="F2628" i="16"/>
  <c r="D2628" i="16"/>
  <c r="G2628" i="16"/>
  <c r="D2629" i="16" l="1"/>
  <c r="G2629" i="16"/>
  <c r="F2629" i="16"/>
  <c r="S2630" i="16"/>
  <c r="A2630" i="16"/>
  <c r="A2631" i="16" l="1"/>
  <c r="S2631" i="16"/>
  <c r="G2630" i="16"/>
  <c r="D2630" i="16"/>
  <c r="F2630" i="16"/>
  <c r="S2632" i="16" l="1"/>
  <c r="A2632" i="16"/>
  <c r="G2631" i="16"/>
  <c r="F2631" i="16"/>
  <c r="D2631" i="16"/>
  <c r="G2632" i="16" l="1"/>
  <c r="D2632" i="16"/>
  <c r="F2632" i="16"/>
  <c r="S2633" i="16"/>
  <c r="A2633" i="16"/>
  <c r="D2633" i="16" l="1"/>
  <c r="G2633" i="16"/>
  <c r="F2633" i="16"/>
  <c r="S2634" i="16"/>
  <c r="A2634" i="16"/>
  <c r="F2634" i="16" l="1"/>
  <c r="G2634" i="16"/>
  <c r="D2634" i="16"/>
  <c r="S2635" i="16"/>
  <c r="A2635" i="16"/>
  <c r="S2636" i="16" l="1"/>
  <c r="A2636" i="16"/>
  <c r="F2635" i="16"/>
  <c r="G2635" i="16"/>
  <c r="D2635" i="16"/>
  <c r="D2636" i="16" l="1"/>
  <c r="G2636" i="16"/>
  <c r="F2636" i="16"/>
  <c r="S2637" i="16"/>
  <c r="A2637" i="16"/>
  <c r="A2638" i="16" l="1"/>
  <c r="S2638" i="16"/>
  <c r="F2637" i="16"/>
  <c r="D2637" i="16"/>
  <c r="G2637" i="16"/>
  <c r="S2639" i="16" l="1"/>
  <c r="A2639" i="16"/>
  <c r="D2638" i="16"/>
  <c r="F2638" i="16"/>
  <c r="G2638" i="16"/>
  <c r="D2639" i="16" l="1"/>
  <c r="G2639" i="16"/>
  <c r="F2639" i="16"/>
  <c r="S2640" i="16"/>
  <c r="A2640" i="16"/>
  <c r="S2641" i="16" l="1"/>
  <c r="A2641" i="16"/>
  <c r="G2640" i="16"/>
  <c r="F2640" i="16"/>
  <c r="D2640" i="16"/>
  <c r="G2641" i="16" l="1"/>
  <c r="D2641" i="16"/>
  <c r="F2641" i="16"/>
  <c r="S2642" i="16"/>
  <c r="A2642" i="16"/>
  <c r="G2642" i="16" l="1"/>
  <c r="D2642" i="16"/>
  <c r="F2642" i="16"/>
  <c r="S2643" i="16"/>
  <c r="A2643" i="16"/>
  <c r="G2643" i="16" l="1"/>
  <c r="F2643" i="16"/>
  <c r="D2643" i="16"/>
  <c r="S2644" i="16"/>
  <c r="A2644" i="16"/>
  <c r="A2645" i="16" l="1"/>
  <c r="S2645" i="16"/>
  <c r="D2644" i="16"/>
  <c r="G2644" i="16"/>
  <c r="F2644" i="16"/>
  <c r="F2645" i="16" l="1"/>
  <c r="D2645" i="16"/>
  <c r="G2645" i="16"/>
  <c r="S2646" i="16"/>
  <c r="A2646" i="16"/>
  <c r="S2647" i="16" l="1"/>
  <c r="A2647" i="16"/>
  <c r="F2646" i="16"/>
  <c r="G2646" i="16"/>
  <c r="D2646" i="16"/>
  <c r="G2647" i="16" l="1"/>
  <c r="D2647" i="16"/>
  <c r="F2647" i="16"/>
  <c r="S2648" i="16"/>
  <c r="A2648" i="16"/>
  <c r="S2649" i="16" l="1"/>
  <c r="A2649" i="16"/>
  <c r="D2648" i="16"/>
  <c r="F2648" i="16"/>
  <c r="G2648" i="16"/>
  <c r="D2649" i="16" l="1"/>
  <c r="G2649" i="16"/>
  <c r="F2649" i="16"/>
  <c r="S2650" i="16"/>
  <c r="A2650" i="16"/>
  <c r="S2651" i="16" l="1"/>
  <c r="A2651" i="16"/>
  <c r="F2650" i="16"/>
  <c r="G2650" i="16"/>
  <c r="D2650" i="16"/>
  <c r="D2651" i="16" l="1"/>
  <c r="F2651" i="16"/>
  <c r="G2651" i="16"/>
  <c r="S2652" i="16"/>
  <c r="A2652" i="16"/>
  <c r="A2653" i="16" l="1"/>
  <c r="S2653" i="16"/>
  <c r="G2652" i="16"/>
  <c r="F2652" i="16"/>
  <c r="D2652" i="16"/>
  <c r="G2653" i="16" l="1"/>
  <c r="F2653" i="16"/>
  <c r="D2653" i="16"/>
  <c r="S2654" i="16"/>
  <c r="A2654" i="16"/>
  <c r="S2655" i="16" l="1"/>
  <c r="A2655" i="16"/>
  <c r="D2654" i="16"/>
  <c r="G2654" i="16"/>
  <c r="F2654" i="16"/>
  <c r="G2655" i="16" l="1"/>
  <c r="D2655" i="16"/>
  <c r="F2655" i="16"/>
  <c r="S2656" i="16"/>
  <c r="A2656" i="16"/>
  <c r="S2657" i="16" l="1"/>
  <c r="A2657" i="16"/>
  <c r="G2656" i="16"/>
  <c r="D2656" i="16"/>
  <c r="F2656" i="16"/>
  <c r="D2657" i="16" l="1"/>
  <c r="F2657" i="16"/>
  <c r="G2657" i="16"/>
  <c r="S2658" i="16"/>
  <c r="A2658" i="16"/>
  <c r="G2658" i="16" l="1"/>
  <c r="F2658" i="16"/>
  <c r="D2658" i="16"/>
  <c r="A2659" i="16"/>
  <c r="S2659" i="16"/>
  <c r="G2659" i="16" l="1"/>
  <c r="D2659" i="16"/>
  <c r="F2659" i="16"/>
  <c r="S2660" i="16"/>
  <c r="A2660" i="16"/>
  <c r="S2661" i="16" l="1"/>
  <c r="A2661" i="16"/>
  <c r="G2660" i="16"/>
  <c r="D2660" i="16"/>
  <c r="F2660" i="16"/>
  <c r="D2661" i="16" l="1"/>
  <c r="G2661" i="16"/>
  <c r="F2661" i="16"/>
  <c r="S2662" i="16"/>
  <c r="A2662" i="16"/>
  <c r="F2662" i="16" l="1"/>
  <c r="G2662" i="16"/>
  <c r="D2662" i="16"/>
  <c r="S2663" i="16"/>
  <c r="A2663" i="16"/>
  <c r="G2663" i="16" l="1"/>
  <c r="F2663" i="16"/>
  <c r="D2663" i="16"/>
  <c r="A2664" i="16"/>
  <c r="S2664" i="16"/>
  <c r="S2665" i="16" l="1"/>
  <c r="A2665" i="16"/>
  <c r="D2664" i="16"/>
  <c r="G2664" i="16"/>
  <c r="F2664" i="16"/>
  <c r="D2665" i="16" l="1"/>
  <c r="G2665" i="16"/>
  <c r="F2665" i="16"/>
  <c r="S2666" i="16"/>
  <c r="A2666" i="16"/>
  <c r="S2667" i="16" l="1"/>
  <c r="A2667" i="16"/>
  <c r="F2666" i="16"/>
  <c r="G2666" i="16"/>
  <c r="D2666" i="16"/>
  <c r="F2667" i="16" l="1"/>
  <c r="D2667" i="16"/>
  <c r="G2667" i="16"/>
  <c r="A2668" i="16"/>
  <c r="S2668" i="16"/>
  <c r="D2668" i="16" l="1"/>
  <c r="F2668" i="16"/>
  <c r="G2668" i="16"/>
  <c r="S2669" i="16"/>
  <c r="A2669" i="16"/>
  <c r="G2669" i="16" l="1"/>
  <c r="F2669" i="16"/>
  <c r="D2669" i="16"/>
  <c r="S2670" i="16"/>
  <c r="A2670" i="16"/>
  <c r="S2671" i="16" l="1"/>
  <c r="A2671" i="16"/>
  <c r="D2670" i="16"/>
  <c r="G2670" i="16"/>
  <c r="F2670" i="16"/>
  <c r="F2671" i="16" l="1"/>
  <c r="D2671" i="16"/>
  <c r="G2671" i="16"/>
  <c r="S2672" i="16"/>
  <c r="A2672" i="16"/>
  <c r="S2673" i="16" l="1"/>
  <c r="A2673" i="16"/>
  <c r="F2672" i="16"/>
  <c r="G2672" i="16"/>
  <c r="D2672" i="16"/>
  <c r="F2673" i="16" l="1"/>
  <c r="D2673" i="16"/>
  <c r="G2673" i="16"/>
  <c r="S2674" i="16"/>
  <c r="A2674" i="16"/>
  <c r="F2674" i="16" l="1"/>
  <c r="D2674" i="16"/>
  <c r="G2674" i="16"/>
  <c r="A2675" i="16"/>
  <c r="S2675" i="16"/>
  <c r="D2675" i="16" l="1"/>
  <c r="G2675" i="16"/>
  <c r="F2675" i="16"/>
  <c r="A2676" i="16"/>
  <c r="S2676" i="16"/>
  <c r="F2676" i="16" l="1"/>
  <c r="G2676" i="16"/>
  <c r="D2676" i="16"/>
  <c r="S2677" i="16"/>
  <c r="A2677" i="16"/>
  <c r="D2677" i="16" l="1"/>
  <c r="F2677" i="16"/>
  <c r="G2677" i="16"/>
  <c r="A2678" i="16"/>
  <c r="S2678" i="16"/>
  <c r="F2678" i="16" l="1"/>
  <c r="D2678" i="16"/>
  <c r="G2678" i="16"/>
  <c r="S2679" i="16"/>
  <c r="A2679" i="16"/>
  <c r="S2680" i="16" l="1"/>
  <c r="A2680" i="16"/>
  <c r="F2679" i="16"/>
  <c r="G2679" i="16"/>
  <c r="D2679" i="16"/>
  <c r="D2680" i="16" l="1"/>
  <c r="G2680" i="16"/>
  <c r="F2680" i="16"/>
  <c r="S2681" i="16"/>
  <c r="A2681" i="16"/>
  <c r="S2682" i="16" l="1"/>
  <c r="A2682" i="16"/>
  <c r="G2681" i="16"/>
  <c r="F2681" i="16"/>
  <c r="D2681" i="16"/>
  <c r="F2682" i="16" l="1"/>
  <c r="D2682" i="16"/>
  <c r="G2682" i="16"/>
  <c r="S2683" i="16"/>
  <c r="A2683" i="16"/>
  <c r="G2683" i="16" l="1"/>
  <c r="D2683" i="16"/>
  <c r="F2683" i="16"/>
  <c r="S2684" i="16"/>
  <c r="A2684" i="16"/>
  <c r="F2684" i="16" l="1"/>
  <c r="G2684" i="16"/>
  <c r="D2684" i="16"/>
  <c r="S2685" i="16"/>
  <c r="A2685" i="16"/>
  <c r="G2685" i="16" l="1"/>
  <c r="F2685" i="16"/>
  <c r="D2685" i="16"/>
  <c r="S2686" i="16"/>
  <c r="A2686" i="16"/>
  <c r="F2686" i="16" l="1"/>
  <c r="D2686" i="16"/>
  <c r="G2686" i="16"/>
  <c r="S2687" i="16"/>
  <c r="A2687" i="16"/>
  <c r="S2688" i="16" l="1"/>
  <c r="A2688" i="16"/>
  <c r="G2687" i="16"/>
  <c r="D2687" i="16"/>
  <c r="F2687" i="16"/>
  <c r="F2688" i="16" l="1"/>
  <c r="D2688" i="16"/>
  <c r="G2688" i="16"/>
  <c r="A2689" i="16"/>
  <c r="S2689" i="16"/>
  <c r="S2690" i="16" l="1"/>
  <c r="A2690" i="16"/>
  <c r="D2689" i="16"/>
  <c r="F2689" i="16"/>
  <c r="G2689" i="16"/>
  <c r="G2690" i="16" l="1"/>
  <c r="D2690" i="16"/>
  <c r="F2690" i="16"/>
  <c r="A2691" i="16"/>
  <c r="S2691" i="16"/>
  <c r="F2691" i="16" l="1"/>
  <c r="G2691" i="16"/>
  <c r="D2691" i="16"/>
  <c r="S2692" i="16"/>
  <c r="A2692" i="16"/>
  <c r="S2693" i="16" l="1"/>
  <c r="A2693" i="16"/>
  <c r="G2692" i="16"/>
  <c r="F2692" i="16"/>
  <c r="D2692" i="16"/>
  <c r="F2693" i="16" l="1"/>
  <c r="G2693" i="16"/>
  <c r="D2693" i="16"/>
  <c r="S2694" i="16"/>
  <c r="A2694" i="16"/>
  <c r="S2695" i="16" l="1"/>
  <c r="A2695" i="16"/>
  <c r="G2694" i="16"/>
  <c r="D2694" i="16"/>
  <c r="F2694" i="16"/>
  <c r="G2695" i="16" l="1"/>
  <c r="D2695" i="16"/>
  <c r="F2695" i="16"/>
  <c r="S2696" i="16"/>
  <c r="A2696" i="16"/>
  <c r="D2696" i="16" l="1"/>
  <c r="F2696" i="16"/>
  <c r="G2696" i="16"/>
  <c r="S2697" i="16"/>
  <c r="A2697" i="16"/>
  <c r="S2698" i="16" l="1"/>
  <c r="A2698" i="16"/>
  <c r="G2697" i="16"/>
  <c r="F2697" i="16"/>
  <c r="D2697" i="16"/>
  <c r="D2698" i="16" l="1"/>
  <c r="G2698" i="16"/>
  <c r="F2698" i="16"/>
  <c r="S2699" i="16"/>
  <c r="A2699" i="16"/>
  <c r="D2699" i="16" l="1"/>
  <c r="G2699" i="16"/>
  <c r="F2699" i="16"/>
  <c r="S2700" i="16"/>
  <c r="A2700" i="16"/>
  <c r="D2700" i="16" l="1"/>
  <c r="F2700" i="16"/>
  <c r="G2700" i="16"/>
  <c r="S2701" i="16"/>
  <c r="A2701" i="16"/>
  <c r="F2701" i="16" l="1"/>
  <c r="D2701" i="16"/>
  <c r="G2701" i="16"/>
  <c r="S2702" i="16"/>
  <c r="A2702" i="16"/>
  <c r="F2702" i="16" l="1"/>
  <c r="G2702" i="16"/>
  <c r="D2702" i="16"/>
  <c r="S2703" i="16"/>
  <c r="A2703" i="16"/>
  <c r="G2703" i="16" l="1"/>
  <c r="D2703" i="16"/>
  <c r="F2703" i="16"/>
  <c r="S2704" i="16"/>
  <c r="A2704" i="16"/>
  <c r="F2704" i="16" l="1"/>
  <c r="D2704" i="16"/>
  <c r="G2704" i="16"/>
  <c r="S2705" i="16"/>
  <c r="A2705" i="16"/>
  <c r="D2705" i="16" l="1"/>
  <c r="G2705" i="16"/>
  <c r="F2705" i="16"/>
  <c r="A2706" i="16"/>
  <c r="S2706" i="16"/>
  <c r="A2707" i="16" l="1"/>
  <c r="S2707" i="16"/>
  <c r="D2706" i="16"/>
  <c r="G2706" i="16"/>
  <c r="F2706" i="16"/>
  <c r="S2708" i="16" l="1"/>
  <c r="A2708" i="16"/>
  <c r="G2707" i="16"/>
  <c r="F2707" i="16"/>
  <c r="D2707" i="16"/>
  <c r="D2708" i="16" l="1"/>
  <c r="F2708" i="16"/>
  <c r="G2708" i="16"/>
  <c r="S2709" i="16"/>
  <c r="A2709" i="16"/>
  <c r="S2710" i="16" l="1"/>
  <c r="A2710" i="16"/>
  <c r="G2709" i="16"/>
  <c r="D2709" i="16"/>
  <c r="F2709" i="16"/>
  <c r="A2711" i="16" l="1"/>
  <c r="S2711" i="16"/>
  <c r="D2710" i="16"/>
  <c r="G2710" i="16"/>
  <c r="F2710" i="16"/>
  <c r="D2711" i="16" l="1"/>
  <c r="G2711" i="16"/>
  <c r="F2711" i="16"/>
  <c r="A2712" i="16"/>
  <c r="S2712" i="16"/>
  <c r="S2713" i="16" l="1"/>
  <c r="A2713" i="16"/>
  <c r="D2712" i="16"/>
  <c r="F2712" i="16"/>
  <c r="G2712" i="16"/>
  <c r="D2713" i="16" l="1"/>
  <c r="G2713" i="16"/>
  <c r="F2713" i="16"/>
  <c r="S2714" i="16"/>
  <c r="A2714" i="16"/>
  <c r="S2715" i="16" l="1"/>
  <c r="A2715" i="16"/>
  <c r="F2714" i="16"/>
  <c r="G2714" i="16"/>
  <c r="D2714" i="16"/>
  <c r="D2715" i="16" l="1"/>
  <c r="F2715" i="16"/>
  <c r="G2715" i="16"/>
  <c r="S2716" i="16"/>
  <c r="A2716" i="16"/>
  <c r="D2716" i="16" l="1"/>
  <c r="G2716" i="16"/>
  <c r="F2716" i="16"/>
  <c r="S2717" i="16"/>
  <c r="A2717" i="16"/>
  <c r="A2718" i="16" l="1"/>
  <c r="S2718" i="16"/>
  <c r="D2717" i="16"/>
  <c r="G2717" i="16"/>
  <c r="F2717" i="16"/>
  <c r="F2718" i="16" l="1"/>
  <c r="D2718" i="16"/>
  <c r="G2718" i="16"/>
  <c r="S2719" i="16"/>
  <c r="A2719" i="16"/>
  <c r="S2720" i="16" l="1"/>
  <c r="A2720" i="16"/>
  <c r="G2719" i="16"/>
  <c r="F2719" i="16"/>
  <c r="D2719" i="16"/>
  <c r="S2721" i="16" l="1"/>
  <c r="A2721" i="16"/>
  <c r="D2720" i="16"/>
  <c r="F2720" i="16"/>
  <c r="G2720" i="16"/>
  <c r="D2721" i="16" l="1"/>
  <c r="G2721" i="16"/>
  <c r="F2721" i="16"/>
  <c r="A2722" i="16"/>
  <c r="S2722" i="16"/>
  <c r="S2723" i="16" l="1"/>
  <c r="A2723" i="16"/>
  <c r="G2722" i="16"/>
  <c r="F2722" i="16"/>
  <c r="D2722" i="16"/>
  <c r="G2723" i="16" l="1"/>
  <c r="D2723" i="16"/>
  <c r="F2723" i="16"/>
  <c r="S2724" i="16"/>
  <c r="A2724" i="16"/>
  <c r="G2724" i="16" l="1"/>
  <c r="D2724" i="16"/>
  <c r="F2724" i="16"/>
  <c r="A2725" i="16"/>
  <c r="S2725" i="16"/>
  <c r="S2726" i="16" l="1"/>
  <c r="A2726" i="16"/>
  <c r="F2725" i="16"/>
  <c r="G2725" i="16"/>
  <c r="D2725" i="16"/>
  <c r="G2726" i="16" l="1"/>
  <c r="D2726" i="16"/>
  <c r="F2726" i="16"/>
  <c r="S2727" i="16"/>
  <c r="A2727" i="16"/>
  <c r="S2728" i="16" l="1"/>
  <c r="A2728" i="16"/>
  <c r="G2727" i="16"/>
  <c r="F2727" i="16"/>
  <c r="D2727" i="16"/>
  <c r="D2728" i="16" l="1"/>
  <c r="F2728" i="16"/>
  <c r="G2728" i="16"/>
  <c r="S2729" i="16"/>
  <c r="A2729" i="16"/>
  <c r="A2730" i="16" l="1"/>
  <c r="S2730" i="16"/>
  <c r="F2729" i="16"/>
  <c r="D2729" i="16"/>
  <c r="G2729" i="16"/>
  <c r="A2731" i="16" l="1"/>
  <c r="S2731" i="16"/>
  <c r="D2730" i="16"/>
  <c r="F2730" i="16"/>
  <c r="G2730" i="16"/>
  <c r="S2732" i="16" l="1"/>
  <c r="A2732" i="16"/>
  <c r="G2731" i="16"/>
  <c r="D2731" i="16"/>
  <c r="F2731" i="16"/>
  <c r="F2732" i="16" l="1"/>
  <c r="D2732" i="16"/>
  <c r="G2732" i="16"/>
  <c r="A2733" i="16"/>
  <c r="S2733" i="16"/>
  <c r="G2733" i="16" l="1"/>
  <c r="D2733" i="16"/>
  <c r="F2733" i="16"/>
  <c r="S2734" i="16"/>
  <c r="A2734" i="16"/>
  <c r="S2735" i="16" l="1"/>
  <c r="A2735" i="16"/>
  <c r="D2734" i="16"/>
  <c r="F2734" i="16"/>
  <c r="G2734" i="16"/>
  <c r="D2735" i="16" l="1"/>
  <c r="F2735" i="16"/>
  <c r="G2735" i="16"/>
  <c r="A2736" i="16"/>
  <c r="S2736" i="16"/>
  <c r="S2737" i="16" l="1"/>
  <c r="A2737" i="16"/>
  <c r="D2736" i="16"/>
  <c r="G2736" i="16"/>
  <c r="F2736" i="16"/>
  <c r="D2737" i="16" l="1"/>
  <c r="G2737" i="16"/>
  <c r="F2737" i="16"/>
  <c r="S2738" i="16"/>
  <c r="A2738" i="16"/>
  <c r="G2738" i="16" l="1"/>
  <c r="D2738" i="16"/>
  <c r="F2738" i="16"/>
  <c r="S2739" i="16"/>
  <c r="A2739" i="16"/>
  <c r="S2740" i="16" l="1"/>
  <c r="A2740" i="16"/>
  <c r="G2739" i="16"/>
  <c r="D2739" i="16"/>
  <c r="F2739" i="16"/>
  <c r="S2741" i="16" l="1"/>
  <c r="A2741" i="16"/>
  <c r="G2740" i="16"/>
  <c r="F2740" i="16"/>
  <c r="D2740" i="16"/>
  <c r="F2741" i="16" l="1"/>
  <c r="D2741" i="16"/>
  <c r="G2741" i="16"/>
  <c r="S2742" i="16"/>
  <c r="A2742" i="16"/>
  <c r="S2743" i="16" l="1"/>
  <c r="A2743" i="16"/>
  <c r="D2742" i="16"/>
  <c r="G2742" i="16"/>
  <c r="F2742" i="16"/>
  <c r="G2743" i="16" l="1"/>
  <c r="F2743" i="16"/>
  <c r="D2743" i="16"/>
  <c r="S2744" i="16"/>
  <c r="A2744" i="16"/>
  <c r="S2745" i="16" l="1"/>
  <c r="A2745" i="16"/>
  <c r="G2744" i="16"/>
  <c r="F2744" i="16"/>
  <c r="D2744" i="16"/>
  <c r="G2745" i="16" l="1"/>
  <c r="D2745" i="16"/>
  <c r="F2745" i="16"/>
  <c r="S2746" i="16"/>
  <c r="A2746" i="16"/>
  <c r="D2746" i="16" l="1"/>
  <c r="G2746" i="16"/>
  <c r="F2746" i="16"/>
  <c r="S2747" i="16"/>
  <c r="A2747" i="16"/>
  <c r="S2748" i="16" l="1"/>
  <c r="A2748" i="16"/>
  <c r="F2747" i="16"/>
  <c r="D2747" i="16"/>
  <c r="G2747" i="16"/>
  <c r="F2748" i="16" l="1"/>
  <c r="D2748" i="16"/>
  <c r="G2748" i="16"/>
  <c r="S2749" i="16"/>
  <c r="A2749" i="16"/>
  <c r="D2749" i="16" l="1"/>
  <c r="G2749" i="16"/>
  <c r="F2749" i="16"/>
  <c r="S2750" i="16"/>
  <c r="A2750" i="16"/>
  <c r="S2751" i="16" l="1"/>
  <c r="A2751" i="16"/>
  <c r="D2750" i="16"/>
  <c r="F2750" i="16"/>
  <c r="G2750" i="16"/>
  <c r="D2751" i="16" l="1"/>
  <c r="G2751" i="16"/>
  <c r="F2751" i="16"/>
  <c r="S2752" i="16"/>
  <c r="A2752" i="16"/>
  <c r="F2752" i="16" l="1"/>
  <c r="D2752" i="16"/>
  <c r="G2752" i="16"/>
  <c r="S2753" i="16"/>
  <c r="A2753" i="16"/>
  <c r="S2754" i="16" l="1"/>
  <c r="A2754" i="16"/>
  <c r="D2753" i="16"/>
  <c r="G2753" i="16"/>
  <c r="F2753" i="16"/>
  <c r="D2754" i="16" l="1"/>
  <c r="G2754" i="16"/>
  <c r="F2754" i="16"/>
  <c r="S2755" i="16"/>
  <c r="A2755" i="16"/>
  <c r="F2755" i="16" l="1"/>
  <c r="D2755" i="16"/>
  <c r="G2755" i="16"/>
  <c r="S2756" i="16"/>
  <c r="A2756" i="16"/>
  <c r="S2757" i="16" l="1"/>
  <c r="A2757" i="16"/>
  <c r="F2756" i="16"/>
  <c r="G2756" i="16"/>
  <c r="D2756" i="16"/>
  <c r="A2758" i="16" l="1"/>
  <c r="S2758" i="16"/>
  <c r="D2757" i="16"/>
  <c r="G2757" i="16"/>
  <c r="F2757" i="16"/>
  <c r="S2759" i="16" l="1"/>
  <c r="A2759" i="16"/>
  <c r="F2758" i="16"/>
  <c r="D2758" i="16"/>
  <c r="G2758" i="16"/>
  <c r="S2760" i="16" l="1"/>
  <c r="A2760" i="16"/>
  <c r="F2759" i="16"/>
  <c r="G2759" i="16"/>
  <c r="D2759" i="16"/>
  <c r="D2760" i="16" l="1"/>
  <c r="G2760" i="16"/>
  <c r="F2760" i="16"/>
  <c r="S2761" i="16"/>
  <c r="A2761" i="16"/>
  <c r="S2762" i="16" l="1"/>
  <c r="A2762" i="16"/>
  <c r="G2761" i="16"/>
  <c r="F2761" i="16"/>
  <c r="D2761" i="16"/>
  <c r="G2762" i="16" l="1"/>
  <c r="F2762" i="16"/>
  <c r="D2762" i="16"/>
  <c r="S2763" i="16"/>
  <c r="A2763" i="16"/>
  <c r="S2764" i="16" l="1"/>
  <c r="A2764" i="16"/>
  <c r="F2763" i="16"/>
  <c r="G2763" i="16"/>
  <c r="D2763" i="16"/>
  <c r="D2764" i="16" l="1"/>
  <c r="G2764" i="16"/>
  <c r="F2764" i="16"/>
  <c r="S2765" i="16"/>
  <c r="A2765" i="16"/>
  <c r="S2766" i="16" l="1"/>
  <c r="A2766" i="16"/>
  <c r="D2765" i="16"/>
  <c r="G2765" i="16"/>
  <c r="F2765" i="16"/>
  <c r="F2766" i="16" l="1"/>
  <c r="D2766" i="16"/>
  <c r="G2766" i="16"/>
  <c r="S2767" i="16"/>
  <c r="A2767" i="16"/>
  <c r="F2767" i="16" l="1"/>
  <c r="D2767" i="16"/>
  <c r="G2767" i="16"/>
  <c r="A2768" i="16"/>
  <c r="S2768" i="16"/>
  <c r="D2768" i="16" l="1"/>
  <c r="G2768" i="16"/>
  <c r="F2768" i="16"/>
  <c r="S2769" i="16"/>
  <c r="A2769" i="16"/>
  <c r="F2769" i="16" l="1"/>
  <c r="D2769" i="16"/>
  <c r="G2769" i="16"/>
  <c r="A2770" i="16"/>
  <c r="S2770" i="16"/>
  <c r="S2771" i="16" l="1"/>
  <c r="A2771" i="16"/>
  <c r="F2770" i="16"/>
  <c r="D2770" i="16"/>
  <c r="G2770" i="16"/>
  <c r="F2771" i="16" l="1"/>
  <c r="D2771" i="16"/>
  <c r="G2771" i="16"/>
  <c r="S2772" i="16"/>
  <c r="A2772" i="16"/>
  <c r="D2772" i="16" l="1"/>
  <c r="F2772" i="16"/>
  <c r="G2772" i="16"/>
  <c r="S2773" i="16"/>
  <c r="A2773" i="16"/>
  <c r="S2774" i="16" l="1"/>
  <c r="A2774" i="16"/>
  <c r="F2773" i="16"/>
  <c r="G2773" i="16"/>
  <c r="D2773" i="16"/>
  <c r="A2775" i="16" l="1"/>
  <c r="S2775" i="16"/>
  <c r="F2774" i="16"/>
  <c r="D2774" i="16"/>
  <c r="G2774" i="16"/>
  <c r="S2776" i="16" l="1"/>
  <c r="A2776" i="16"/>
  <c r="G2775" i="16"/>
  <c r="D2775" i="16"/>
  <c r="F2775" i="16"/>
  <c r="D2776" i="16" l="1"/>
  <c r="G2776" i="16"/>
  <c r="F2776" i="16"/>
  <c r="S2777" i="16"/>
  <c r="A2777" i="16"/>
  <c r="G2777" i="16" l="1"/>
  <c r="D2777" i="16"/>
  <c r="F2777" i="16"/>
  <c r="S2778" i="16"/>
  <c r="A2778" i="16"/>
  <c r="S2779" i="16" l="1"/>
  <c r="A2779" i="16"/>
  <c r="D2778" i="16"/>
  <c r="G2778" i="16"/>
  <c r="F2778" i="16"/>
  <c r="D2779" i="16" l="1"/>
  <c r="G2779" i="16"/>
  <c r="F2779" i="16"/>
  <c r="S2780" i="16"/>
  <c r="A2780" i="16"/>
  <c r="S2781" i="16" l="1"/>
  <c r="A2781" i="16"/>
  <c r="D2780" i="16"/>
  <c r="G2780" i="16"/>
  <c r="F2780" i="16"/>
  <c r="G2781" i="16" l="1"/>
  <c r="D2781" i="16"/>
  <c r="F2781" i="16"/>
  <c r="S2782" i="16"/>
  <c r="A2782" i="16"/>
  <c r="F2782" i="16" l="1"/>
  <c r="G2782" i="16"/>
  <c r="D2782" i="16"/>
  <c r="S2783" i="16"/>
  <c r="A2783" i="16"/>
  <c r="S2784" i="16" l="1"/>
  <c r="A2784" i="16"/>
  <c r="D2783" i="16"/>
  <c r="G2783" i="16"/>
  <c r="F2783" i="16"/>
  <c r="F2784" i="16" l="1"/>
  <c r="G2784" i="16"/>
  <c r="D2784" i="16"/>
  <c r="S2785" i="16"/>
  <c r="A2785" i="16"/>
  <c r="D2785" i="16" l="1"/>
  <c r="F2785" i="16"/>
  <c r="G2785" i="16"/>
  <c r="S2786" i="16"/>
  <c r="A2786" i="16"/>
  <c r="D2786" i="16" l="1"/>
  <c r="G2786" i="16"/>
  <c r="F2786" i="16"/>
  <c r="S2787" i="16"/>
  <c r="A2787" i="16"/>
  <c r="D2787" i="16" l="1"/>
  <c r="F2787" i="16"/>
  <c r="G2787" i="16"/>
  <c r="A2788" i="16"/>
  <c r="S2788" i="16"/>
  <c r="D2788" i="16" l="1"/>
  <c r="G2788" i="16"/>
  <c r="F2788" i="16"/>
  <c r="S2789" i="16"/>
  <c r="A2789" i="16"/>
  <c r="A2790" i="16" l="1"/>
  <c r="S2790" i="16"/>
  <c r="D2789" i="16"/>
  <c r="F2789" i="16"/>
  <c r="G2789" i="16"/>
  <c r="F2790" i="16" l="1"/>
  <c r="D2790" i="16"/>
  <c r="G2790" i="16"/>
  <c r="A2791" i="16"/>
  <c r="S2791" i="16"/>
  <c r="S2792" i="16" l="1"/>
  <c r="A2792" i="16"/>
  <c r="G2791" i="16"/>
  <c r="F2791" i="16"/>
  <c r="D2791" i="16"/>
  <c r="S2793" i="16" l="1"/>
  <c r="A2793" i="16"/>
  <c r="G2792" i="16"/>
  <c r="D2792" i="16"/>
  <c r="F2792" i="16"/>
  <c r="S2794" i="16" l="1"/>
  <c r="A2794" i="16"/>
  <c r="D2793" i="16"/>
  <c r="G2793" i="16"/>
  <c r="F2793" i="16"/>
  <c r="G2794" i="16" l="1"/>
  <c r="D2794" i="16"/>
  <c r="F2794" i="16"/>
  <c r="S2795" i="16"/>
  <c r="A2795" i="16"/>
  <c r="D2795" i="16" l="1"/>
  <c r="G2795" i="16"/>
  <c r="F2795" i="16"/>
  <c r="S2796" i="16"/>
  <c r="A2796" i="16"/>
  <c r="D2796" i="16" l="1"/>
  <c r="G2796" i="16"/>
  <c r="F2796" i="16"/>
  <c r="S2797" i="16"/>
  <c r="A2797" i="16"/>
  <c r="D2797" i="16" l="1"/>
  <c r="G2797" i="16"/>
  <c r="F2797" i="16"/>
  <c r="S2798" i="16"/>
  <c r="A2798" i="16"/>
  <c r="F2798" i="16" l="1"/>
  <c r="G2798" i="16"/>
  <c r="D2798" i="16"/>
  <c r="S2799" i="16"/>
  <c r="A2799" i="16"/>
  <c r="F2799" i="16" l="1"/>
  <c r="D2799" i="16"/>
  <c r="G2799" i="16"/>
  <c r="S2800" i="16"/>
  <c r="A2800" i="16"/>
  <c r="S2801" i="16" l="1"/>
  <c r="A2801" i="16"/>
  <c r="D2800" i="16"/>
  <c r="G2800" i="16"/>
  <c r="F2800" i="16"/>
  <c r="G2801" i="16" l="1"/>
  <c r="D2801" i="16"/>
  <c r="F2801" i="16"/>
  <c r="S2802" i="16"/>
  <c r="A2802" i="16"/>
  <c r="S2803" i="16" l="1"/>
  <c r="A2803" i="16"/>
  <c r="D2802" i="16"/>
  <c r="F2802" i="16"/>
  <c r="G2802" i="16"/>
  <c r="F2803" i="16" l="1"/>
  <c r="G2803" i="16"/>
  <c r="D2803" i="16"/>
  <c r="S2804" i="16"/>
  <c r="A2804" i="16"/>
  <c r="A2805" i="16" l="1"/>
  <c r="S2805" i="16"/>
  <c r="G2804" i="16"/>
  <c r="D2804" i="16"/>
  <c r="F2804" i="16"/>
  <c r="D2805" i="16" l="1"/>
  <c r="G2805" i="16"/>
  <c r="F2805" i="16"/>
  <c r="S2806" i="16"/>
  <c r="A2806" i="16"/>
  <c r="F2806" i="16" l="1"/>
  <c r="G2806" i="16"/>
  <c r="D2806" i="16"/>
  <c r="S2807" i="16"/>
  <c r="A2807" i="16"/>
  <c r="D2807" i="16" l="1"/>
  <c r="G2807" i="16"/>
  <c r="F2807" i="16"/>
  <c r="S2808" i="16"/>
  <c r="A2808" i="16"/>
  <c r="D2808" i="16" l="1"/>
  <c r="G2808" i="16"/>
  <c r="F2808" i="16"/>
  <c r="A2809" i="16"/>
  <c r="S2809" i="16"/>
  <c r="S2810" i="16" l="1"/>
  <c r="A2810" i="16"/>
  <c r="F2809" i="16"/>
  <c r="D2809" i="16"/>
  <c r="G2809" i="16"/>
  <c r="D2810" i="16" l="1"/>
  <c r="G2810" i="16"/>
  <c r="F2810" i="16"/>
  <c r="S2811" i="16"/>
  <c r="A2811" i="16"/>
  <c r="F2811" i="16" l="1"/>
  <c r="D2811" i="16"/>
  <c r="G2811" i="16"/>
  <c r="S2812" i="16"/>
  <c r="A2812" i="16"/>
  <c r="S2813" i="16" l="1"/>
  <c r="A2813" i="16"/>
  <c r="F2812" i="16"/>
  <c r="D2812" i="16"/>
  <c r="G2812" i="16"/>
  <c r="F2813" i="16" l="1"/>
  <c r="D2813" i="16"/>
  <c r="G2813" i="16"/>
  <c r="A2814" i="16"/>
  <c r="S2814" i="16"/>
  <c r="S2815" i="16" l="1"/>
  <c r="A2815" i="16"/>
  <c r="G2814" i="16"/>
  <c r="D2814" i="16"/>
  <c r="F2814" i="16"/>
  <c r="G2815" i="16" l="1"/>
  <c r="F2815" i="16"/>
  <c r="D2815" i="16"/>
  <c r="S2816" i="16"/>
  <c r="A2816" i="16"/>
  <c r="G2816" i="16" l="1"/>
  <c r="F2816" i="16"/>
  <c r="D2816" i="16"/>
  <c r="A2817" i="16"/>
  <c r="S2817" i="16"/>
  <c r="G2817" i="16" l="1"/>
  <c r="F2817" i="16"/>
  <c r="D2817" i="16"/>
  <c r="S2818" i="16"/>
  <c r="A2818" i="16"/>
  <c r="A2819" i="16" l="1"/>
  <c r="S2819" i="16"/>
  <c r="D2818" i="16"/>
  <c r="F2818" i="16"/>
  <c r="G2818" i="16"/>
  <c r="S2820" i="16" l="1"/>
  <c r="A2820" i="16"/>
  <c r="G2819" i="16"/>
  <c r="F2819" i="16"/>
  <c r="D2819" i="16"/>
  <c r="S2821" i="16" l="1"/>
  <c r="A2821" i="16"/>
  <c r="G2820" i="16"/>
  <c r="D2820" i="16"/>
  <c r="F2820" i="16"/>
  <c r="D2821" i="16" l="1"/>
  <c r="G2821" i="16"/>
  <c r="F2821" i="16"/>
  <c r="A2822" i="16"/>
  <c r="S2822" i="16"/>
  <c r="S2823" i="16" l="1"/>
  <c r="A2823" i="16"/>
  <c r="D2822" i="16"/>
  <c r="G2822" i="16"/>
  <c r="F2822" i="16"/>
  <c r="S2824" i="16" l="1"/>
  <c r="A2824" i="16"/>
  <c r="G2823" i="16"/>
  <c r="D2823" i="16"/>
  <c r="F2823" i="16"/>
  <c r="D2824" i="16" l="1"/>
  <c r="G2824" i="16"/>
  <c r="F2824" i="16"/>
  <c r="S2825" i="16"/>
  <c r="A2825" i="16"/>
  <c r="D2825" i="16" l="1"/>
  <c r="G2825" i="16"/>
  <c r="F2825" i="16"/>
  <c r="S2826" i="16"/>
  <c r="A2826" i="16"/>
  <c r="F2826" i="16" l="1"/>
  <c r="D2826" i="16"/>
  <c r="G2826" i="16"/>
  <c r="S2827" i="16"/>
  <c r="A2827" i="16"/>
  <c r="S2828" i="16" l="1"/>
  <c r="A2828" i="16"/>
  <c r="F2827" i="16"/>
  <c r="D2827" i="16"/>
  <c r="G2827" i="16"/>
  <c r="D2828" i="16" l="1"/>
  <c r="F2828" i="16"/>
  <c r="G2828" i="16"/>
  <c r="S2829" i="16"/>
  <c r="A2829" i="16"/>
  <c r="G2829" i="16" l="1"/>
  <c r="F2829" i="16"/>
  <c r="D2829" i="16"/>
  <c r="A2830" i="16"/>
  <c r="S2830" i="16"/>
  <c r="G2830" i="16" l="1"/>
  <c r="F2830" i="16"/>
  <c r="D2830" i="16"/>
  <c r="S2831" i="16"/>
  <c r="A2831" i="16"/>
  <c r="A2832" i="16" l="1"/>
  <c r="S2832" i="16"/>
  <c r="D2831" i="16"/>
  <c r="F2831" i="16"/>
  <c r="G2831" i="16"/>
  <c r="D2832" i="16" l="1"/>
  <c r="G2832" i="16"/>
  <c r="F2832" i="16"/>
  <c r="S2833" i="16"/>
  <c r="A2833" i="16"/>
  <c r="A2834" i="16" l="1"/>
  <c r="S2834" i="16"/>
  <c r="G2833" i="16"/>
  <c r="F2833" i="16"/>
  <c r="D2833" i="16"/>
  <c r="S2835" i="16" l="1"/>
  <c r="A2835" i="16"/>
  <c r="F2834" i="16"/>
  <c r="D2834" i="16"/>
  <c r="G2834" i="16"/>
  <c r="S2836" i="16" l="1"/>
  <c r="A2836" i="16"/>
  <c r="G2835" i="16"/>
  <c r="F2835" i="16"/>
  <c r="D2835" i="16"/>
  <c r="F2836" i="16" l="1"/>
  <c r="G2836" i="16"/>
  <c r="D2836" i="16"/>
  <c r="S2837" i="16"/>
  <c r="A2837" i="16"/>
  <c r="S2838" i="16" l="1"/>
  <c r="A2838" i="16"/>
  <c r="D2837" i="16"/>
  <c r="F2837" i="16"/>
  <c r="G2837" i="16"/>
  <c r="F2838" i="16" l="1"/>
  <c r="G2838" i="16"/>
  <c r="D2838" i="16"/>
  <c r="A2839" i="16"/>
  <c r="S2839" i="16"/>
  <c r="D2839" i="16" l="1"/>
  <c r="F2839" i="16"/>
  <c r="G2839" i="16"/>
  <c r="A2840" i="16"/>
  <c r="S2840" i="16"/>
  <c r="S2841" i="16" l="1"/>
  <c r="A2841" i="16"/>
  <c r="G2840" i="16"/>
  <c r="F2840" i="16"/>
  <c r="D2840" i="16"/>
  <c r="F2841" i="16" l="1"/>
  <c r="G2841" i="16"/>
  <c r="D2841" i="16"/>
  <c r="A2842" i="16"/>
  <c r="S2842" i="16"/>
  <c r="G2842" i="16" l="1"/>
  <c r="F2842" i="16"/>
  <c r="D2842" i="16"/>
  <c r="A2843" i="16"/>
  <c r="S2843" i="16"/>
  <c r="S2844" i="16" l="1"/>
  <c r="A2844" i="16"/>
  <c r="D2843" i="16"/>
  <c r="G2843" i="16"/>
  <c r="F2843" i="16"/>
  <c r="D2844" i="16" l="1"/>
  <c r="G2844" i="16"/>
  <c r="F2844" i="16"/>
  <c r="A2845" i="16"/>
  <c r="S2845" i="16"/>
  <c r="G2845" i="16" l="1"/>
  <c r="F2845" i="16"/>
  <c r="D2845" i="16"/>
  <c r="S2846" i="16"/>
  <c r="A2846" i="16"/>
  <c r="S2847" i="16" l="1"/>
  <c r="A2847" i="16"/>
  <c r="G2846" i="16"/>
  <c r="F2846" i="16"/>
  <c r="D2846" i="16"/>
  <c r="S2848" i="16" l="1"/>
  <c r="A2848" i="16"/>
  <c r="D2847" i="16"/>
  <c r="G2847" i="16"/>
  <c r="F2847" i="16"/>
  <c r="G2848" i="16" l="1"/>
  <c r="F2848" i="16"/>
  <c r="D2848" i="16"/>
  <c r="S2849" i="16"/>
  <c r="A2849" i="16"/>
  <c r="G2849" i="16" l="1"/>
  <c r="F2849" i="16"/>
  <c r="D2849" i="16"/>
  <c r="S2850" i="16"/>
  <c r="A2850" i="16"/>
  <c r="F2850" i="16" l="1"/>
  <c r="D2850" i="16"/>
  <c r="G2850" i="16"/>
  <c r="S2851" i="16"/>
  <c r="A2851" i="16"/>
  <c r="F2851" i="16" l="1"/>
  <c r="D2851" i="16"/>
  <c r="G2851" i="16"/>
  <c r="S2852" i="16"/>
  <c r="A2852" i="16"/>
  <c r="G2852" i="16" l="1"/>
  <c r="F2852" i="16"/>
  <c r="D2852" i="16"/>
  <c r="A2853" i="16"/>
  <c r="S2853" i="16"/>
  <c r="A2854" i="16" l="1"/>
  <c r="S2854" i="16"/>
  <c r="D2853" i="16"/>
  <c r="F2853" i="16"/>
  <c r="G2853" i="16"/>
  <c r="G2854" i="16" l="1"/>
  <c r="D2854" i="16"/>
  <c r="F2854" i="16"/>
  <c r="S2855" i="16"/>
  <c r="A2855" i="16"/>
  <c r="S2856" i="16" l="1"/>
  <c r="A2856" i="16"/>
  <c r="G2855" i="16"/>
  <c r="F2855" i="16"/>
  <c r="D2855" i="16"/>
  <c r="F2856" i="16" l="1"/>
  <c r="D2856" i="16"/>
  <c r="G2856" i="16"/>
  <c r="A2857" i="16"/>
  <c r="S2857" i="16"/>
  <c r="A2858" i="16" l="1"/>
  <c r="S2858" i="16"/>
  <c r="D2857" i="16"/>
  <c r="G2857" i="16"/>
  <c r="F2857" i="16"/>
  <c r="S2859" i="16" l="1"/>
  <c r="A2859" i="16"/>
  <c r="F2858" i="16"/>
  <c r="D2858" i="16"/>
  <c r="G2858" i="16"/>
  <c r="F2859" i="16" l="1"/>
  <c r="D2859" i="16"/>
  <c r="G2859" i="16"/>
  <c r="A2860" i="16"/>
  <c r="S2860" i="16"/>
  <c r="S2861" i="16" l="1"/>
  <c r="A2861" i="16"/>
  <c r="D2860" i="16"/>
  <c r="F2860" i="16"/>
  <c r="G2860" i="16"/>
  <c r="F2861" i="16" l="1"/>
  <c r="D2861" i="16"/>
  <c r="G2861" i="16"/>
  <c r="S2862" i="16"/>
  <c r="A2862" i="16"/>
  <c r="S2863" i="16" l="1"/>
  <c r="A2863" i="16"/>
  <c r="G2862" i="16"/>
  <c r="F2862" i="16"/>
  <c r="D2862" i="16"/>
  <c r="F2863" i="16" l="1"/>
  <c r="D2863" i="16"/>
  <c r="G2863" i="16"/>
  <c r="S2864" i="16"/>
  <c r="A2864" i="16"/>
  <c r="F2864" i="16" l="1"/>
  <c r="G2864" i="16"/>
  <c r="D2864" i="16"/>
  <c r="S2865" i="16"/>
  <c r="A2865" i="16"/>
  <c r="D2865" i="16" l="1"/>
  <c r="G2865" i="16"/>
  <c r="F2865" i="16"/>
  <c r="S2866" i="16"/>
  <c r="A2866" i="16"/>
  <c r="F2866" i="16" l="1"/>
  <c r="D2866" i="16"/>
  <c r="G2866" i="16"/>
  <c r="S2867" i="16"/>
  <c r="A2867" i="16"/>
  <c r="S2868" i="16" l="1"/>
  <c r="A2868" i="16"/>
  <c r="G2867" i="16"/>
  <c r="F2867" i="16"/>
  <c r="D2867" i="16"/>
  <c r="F2868" i="16" l="1"/>
  <c r="D2868" i="16"/>
  <c r="G2868" i="16"/>
  <c r="S2869" i="16"/>
  <c r="A2869" i="16"/>
  <c r="G2869" i="16" l="1"/>
  <c r="D2869" i="16"/>
  <c r="F2869" i="16"/>
  <c r="S2870" i="16"/>
  <c r="A2870" i="16"/>
  <c r="A2871" i="16" l="1"/>
  <c r="S2871" i="16"/>
  <c r="G2870" i="16"/>
  <c r="F2870" i="16"/>
  <c r="D2870" i="16"/>
  <c r="S2872" i="16" l="1"/>
  <c r="A2872" i="16"/>
  <c r="D2871" i="16"/>
  <c r="G2871" i="16"/>
  <c r="F2871" i="16"/>
  <c r="D2872" i="16" l="1"/>
  <c r="G2872" i="16"/>
  <c r="F2872" i="16"/>
  <c r="S2873" i="16"/>
  <c r="A2873" i="16"/>
  <c r="D2873" i="16" l="1"/>
  <c r="G2873" i="16"/>
  <c r="F2873" i="16"/>
  <c r="S2874" i="16"/>
  <c r="A2874" i="16"/>
  <c r="G2874" i="16" l="1"/>
  <c r="F2874" i="16"/>
  <c r="D2874" i="16"/>
  <c r="S2875" i="16"/>
  <c r="A2875" i="16"/>
  <c r="A2876" i="16" l="1"/>
  <c r="S2876" i="16"/>
  <c r="D2875" i="16"/>
  <c r="G2875" i="16"/>
  <c r="F2875" i="16"/>
  <c r="S2877" i="16" l="1"/>
  <c r="A2877" i="16"/>
  <c r="F2876" i="16"/>
  <c r="G2876" i="16"/>
  <c r="D2876" i="16"/>
  <c r="D2877" i="16" l="1"/>
  <c r="F2877" i="16"/>
  <c r="G2877" i="16"/>
  <c r="A2878" i="16"/>
  <c r="S2878" i="16"/>
  <c r="S2879" i="16" l="1"/>
  <c r="A2879" i="16"/>
  <c r="D2878" i="16"/>
  <c r="F2878" i="16"/>
  <c r="G2878" i="16"/>
  <c r="F2879" i="16" l="1"/>
  <c r="G2879" i="16"/>
  <c r="D2879" i="16"/>
  <c r="A2880" i="16"/>
  <c r="S2880" i="16"/>
  <c r="D2880" i="16" l="1"/>
  <c r="F2880" i="16"/>
  <c r="G2880" i="16"/>
  <c r="S2881" i="16"/>
  <c r="A2881" i="16"/>
  <c r="S2882" i="16" l="1"/>
  <c r="A2882" i="16"/>
  <c r="D2881" i="16"/>
  <c r="G2881" i="16"/>
  <c r="F2881" i="16"/>
  <c r="D2882" i="16" l="1"/>
  <c r="F2882" i="16"/>
  <c r="G2882" i="16"/>
  <c r="A2883" i="16"/>
  <c r="S2883" i="16"/>
  <c r="D2883" i="16" l="1"/>
  <c r="G2883" i="16"/>
  <c r="F2883" i="16"/>
  <c r="A2884" i="16"/>
  <c r="S2884" i="16"/>
  <c r="F2884" i="16" l="1"/>
  <c r="D2884" i="16"/>
  <c r="G2884" i="16"/>
  <c r="S2885" i="16"/>
  <c r="A2885" i="16"/>
  <c r="F2885" i="16" l="1"/>
  <c r="G2885" i="16"/>
  <c r="D2885" i="16"/>
  <c r="A2886" i="16"/>
  <c r="S2886" i="16"/>
  <c r="F2886" i="16" l="1"/>
  <c r="G2886" i="16"/>
  <c r="D2886" i="16"/>
  <c r="S2887" i="16"/>
  <c r="A2887" i="16"/>
  <c r="G2887" i="16" l="1"/>
  <c r="D2887" i="16"/>
  <c r="F2887" i="16"/>
  <c r="S2888" i="16"/>
  <c r="A2888" i="16"/>
  <c r="G2888" i="16" l="1"/>
  <c r="D2888" i="16"/>
  <c r="F2888" i="16"/>
  <c r="S2889" i="16"/>
  <c r="A2889" i="16"/>
  <c r="F2889" i="16" l="1"/>
  <c r="D2889" i="16"/>
  <c r="G2889" i="16"/>
  <c r="A2890" i="16"/>
  <c r="S2890" i="16"/>
  <c r="A2891" i="16" l="1"/>
  <c r="S2891" i="16"/>
  <c r="D2890" i="16"/>
  <c r="G2890" i="16"/>
  <c r="F2890" i="16"/>
  <c r="A2892" i="16" l="1"/>
  <c r="S2892" i="16"/>
  <c r="D2891" i="16"/>
  <c r="G2891" i="16"/>
  <c r="F2891" i="16"/>
  <c r="G2892" i="16" l="1"/>
  <c r="D2892" i="16"/>
  <c r="F2892" i="16"/>
  <c r="S2893" i="16"/>
  <c r="A2893" i="16"/>
  <c r="D2893" i="16" l="1"/>
  <c r="G2893" i="16"/>
  <c r="F2893" i="16"/>
  <c r="S2894" i="16"/>
  <c r="A2894" i="16"/>
  <c r="A2895" i="16" l="1"/>
  <c r="S2895" i="16"/>
  <c r="F2894" i="16"/>
  <c r="D2894" i="16"/>
  <c r="G2894" i="16"/>
  <c r="G2895" i="16" l="1"/>
  <c r="F2895" i="16"/>
  <c r="D2895" i="16"/>
  <c r="S2896" i="16"/>
  <c r="A2896" i="16"/>
  <c r="S2897" i="16" l="1"/>
  <c r="A2897" i="16"/>
  <c r="D2896" i="16"/>
  <c r="G2896" i="16"/>
  <c r="F2896" i="16"/>
  <c r="D2897" i="16" l="1"/>
  <c r="G2897" i="16"/>
  <c r="F2897" i="16"/>
  <c r="S2898" i="16"/>
  <c r="A2898" i="16"/>
  <c r="S2899" i="16" l="1"/>
  <c r="A2899" i="16"/>
  <c r="F2898" i="16"/>
  <c r="D2898" i="16"/>
  <c r="G2898" i="16"/>
  <c r="D2899" i="16" l="1"/>
  <c r="G2899" i="16"/>
  <c r="F2899" i="16"/>
  <c r="A2900" i="16"/>
  <c r="S2900" i="16"/>
  <c r="S2901" i="16" l="1"/>
  <c r="A2901" i="16"/>
  <c r="D2900" i="16"/>
  <c r="F2900" i="16"/>
  <c r="G2900" i="16"/>
  <c r="F2901" i="16" l="1"/>
  <c r="D2901" i="16"/>
  <c r="G2901" i="16"/>
  <c r="S2902" i="16"/>
  <c r="A2902" i="16"/>
  <c r="A2903" i="16" l="1"/>
  <c r="S2903" i="16"/>
  <c r="G2902" i="16"/>
  <c r="F2902" i="16"/>
  <c r="D2902" i="16"/>
  <c r="S2904" i="16" l="1"/>
  <c r="A2904" i="16"/>
  <c r="D2903" i="16"/>
  <c r="G2903" i="16"/>
  <c r="F2903" i="16"/>
  <c r="A2905" i="16" l="1"/>
  <c r="S2905" i="16"/>
  <c r="D2904" i="16"/>
  <c r="G2904" i="16"/>
  <c r="F2904" i="16"/>
  <c r="S2906" i="16" l="1"/>
  <c r="A2906" i="16"/>
  <c r="G2905" i="16"/>
  <c r="D2905" i="16"/>
  <c r="F2905" i="16"/>
  <c r="G2906" i="16" l="1"/>
  <c r="D2906" i="16"/>
  <c r="F2906" i="16"/>
  <c r="A2907" i="16"/>
  <c r="S2907" i="16"/>
  <c r="D2907" i="16" l="1"/>
  <c r="G2907" i="16"/>
  <c r="F2907" i="16"/>
  <c r="S2908" i="16"/>
  <c r="A2908" i="16"/>
  <c r="F2908" i="16" l="1"/>
  <c r="G2908" i="16"/>
  <c r="D2908" i="16"/>
  <c r="A2909" i="16"/>
  <c r="S2909" i="16"/>
  <c r="G2909" i="16" l="1"/>
  <c r="D2909" i="16"/>
  <c r="F2909" i="16"/>
  <c r="S2910" i="16"/>
  <c r="A2910" i="16"/>
  <c r="F2910" i="16" l="1"/>
  <c r="G2910" i="16"/>
  <c r="D2910" i="16"/>
  <c r="S2911" i="16"/>
  <c r="A2911" i="16"/>
  <c r="S2912" i="16" l="1"/>
  <c r="A2912" i="16"/>
  <c r="G2911" i="16"/>
  <c r="F2911" i="16"/>
  <c r="D2911" i="16"/>
  <c r="F2912" i="16" l="1"/>
  <c r="D2912" i="16"/>
  <c r="G2912" i="16"/>
  <c r="S2913" i="16"/>
  <c r="A2913" i="16"/>
  <c r="A2914" i="16" l="1"/>
  <c r="S2914" i="16"/>
  <c r="D2913" i="16"/>
  <c r="G2913" i="16"/>
  <c r="F2913" i="16"/>
  <c r="D2914" i="16" l="1"/>
  <c r="F2914" i="16"/>
  <c r="G2914" i="16"/>
  <c r="S2915" i="16"/>
  <c r="A2915" i="16"/>
  <c r="S2916" i="16" l="1"/>
  <c r="A2916" i="16"/>
  <c r="G2915" i="16"/>
  <c r="F2915" i="16"/>
  <c r="D2915" i="16"/>
  <c r="F2916" i="16" l="1"/>
  <c r="D2916" i="16"/>
  <c r="G2916" i="16"/>
  <c r="S2917" i="16"/>
  <c r="A2917" i="16"/>
  <c r="S2918" i="16" l="1"/>
  <c r="A2918" i="16"/>
  <c r="F2917" i="16"/>
  <c r="D2917" i="16"/>
  <c r="G2917" i="16"/>
  <c r="D2918" i="16" l="1"/>
  <c r="G2918" i="16"/>
  <c r="F2918" i="16"/>
  <c r="S2919" i="16"/>
  <c r="A2919" i="16"/>
  <c r="G2919" i="16" l="1"/>
  <c r="D2919" i="16"/>
  <c r="F2919" i="16"/>
  <c r="A2920" i="16"/>
  <c r="S2920" i="16"/>
  <c r="G2920" i="16" l="1"/>
  <c r="F2920" i="16"/>
  <c r="D2920" i="16"/>
  <c r="S2921" i="16"/>
  <c r="A2921" i="16"/>
  <c r="A2922" i="16" l="1"/>
  <c r="S2922" i="16"/>
  <c r="F2921" i="16"/>
  <c r="D2921" i="16"/>
  <c r="G2921" i="16"/>
  <c r="G2922" i="16" l="1"/>
  <c r="F2922" i="16"/>
  <c r="D2922" i="16"/>
  <c r="S2923" i="16"/>
  <c r="A2923" i="16"/>
  <c r="S2924" i="16" l="1"/>
  <c r="A2924" i="16"/>
  <c r="G2923" i="16"/>
  <c r="F2923" i="16"/>
  <c r="D2923" i="16"/>
  <c r="F2924" i="16" l="1"/>
  <c r="G2924" i="16"/>
  <c r="D2924" i="16"/>
  <c r="S2925" i="16"/>
  <c r="A2925" i="16"/>
  <c r="G2925" i="16" l="1"/>
  <c r="F2925" i="16"/>
  <c r="D2925" i="16"/>
  <c r="A2926" i="16"/>
  <c r="S2926" i="16"/>
  <c r="D2926" i="16" l="1"/>
  <c r="F2926" i="16"/>
  <c r="G2926" i="16"/>
  <c r="S2927" i="16"/>
  <c r="A2927" i="16"/>
  <c r="S2928" i="16" l="1"/>
  <c r="A2928" i="16"/>
  <c r="D2927" i="16"/>
  <c r="G2927" i="16"/>
  <c r="F2927" i="16"/>
  <c r="G2928" i="16" l="1"/>
  <c r="D2928" i="16"/>
  <c r="F2928" i="16"/>
  <c r="A2929" i="16"/>
  <c r="S2929" i="16"/>
  <c r="S2930" i="16" l="1"/>
  <c r="A2930" i="16"/>
  <c r="F2929" i="16"/>
  <c r="D2929" i="16"/>
  <c r="G2929" i="16"/>
  <c r="G2930" i="16" l="1"/>
  <c r="F2930" i="16"/>
  <c r="D2930" i="16"/>
  <c r="S2931" i="16"/>
  <c r="A2931" i="16"/>
  <c r="A2932" i="16" l="1"/>
  <c r="S2932" i="16"/>
  <c r="D2931" i="16"/>
  <c r="F2931" i="16"/>
  <c r="G2931" i="16"/>
  <c r="D2932" i="16" l="1"/>
  <c r="G2932" i="16"/>
  <c r="F2932" i="16"/>
  <c r="S2933" i="16"/>
  <c r="A2933" i="16"/>
  <c r="F2933" i="16" l="1"/>
  <c r="D2933" i="16"/>
  <c r="G2933" i="16"/>
  <c r="S2934" i="16"/>
  <c r="A2934" i="16"/>
  <c r="D2934" i="16" l="1"/>
  <c r="G2934" i="16"/>
  <c r="F2934" i="16"/>
  <c r="A2935" i="16"/>
  <c r="S2935" i="16"/>
  <c r="G2935" i="16" l="1"/>
  <c r="F2935" i="16"/>
  <c r="D2935" i="16"/>
  <c r="S2936" i="16"/>
  <c r="A2936" i="16"/>
  <c r="S2937" i="16" l="1"/>
  <c r="A2937" i="16"/>
  <c r="G2936" i="16"/>
  <c r="F2936" i="16"/>
  <c r="D2936" i="16"/>
  <c r="F2937" i="16" l="1"/>
  <c r="D2937" i="16"/>
  <c r="G2937" i="16"/>
  <c r="S2938" i="16"/>
  <c r="A2938" i="16"/>
  <c r="D2938" i="16" l="1"/>
  <c r="G2938" i="16"/>
  <c r="F2938" i="16"/>
  <c r="S2939" i="16"/>
  <c r="A2939" i="16"/>
  <c r="D2939" i="16" l="1"/>
  <c r="G2939" i="16"/>
  <c r="F2939" i="16"/>
  <c r="A2940" i="16"/>
  <c r="S2940" i="16"/>
  <c r="D2940" i="16" l="1"/>
  <c r="G2940" i="16"/>
  <c r="F2940" i="16"/>
  <c r="S2941" i="16"/>
  <c r="A2941" i="16"/>
  <c r="D2941" i="16" l="1"/>
  <c r="G2941" i="16"/>
  <c r="F2941" i="16"/>
  <c r="A2942" i="16"/>
  <c r="S2942" i="16"/>
  <c r="G2942" i="16" l="1"/>
  <c r="D2942" i="16"/>
  <c r="F2942" i="16"/>
  <c r="S2943" i="16"/>
  <c r="A2943" i="16"/>
  <c r="G2943" i="16" l="1"/>
  <c r="F2943" i="16"/>
  <c r="D2943" i="16"/>
  <c r="A2944" i="16"/>
  <c r="S2944" i="16"/>
  <c r="D2944" i="16" l="1"/>
  <c r="F2944" i="16"/>
  <c r="G2944" i="16"/>
  <c r="S2945" i="16"/>
  <c r="A2945" i="16"/>
  <c r="F2945" i="16" l="1"/>
  <c r="D2945" i="16"/>
  <c r="G2945" i="16"/>
  <c r="S2946" i="16"/>
  <c r="A2946" i="16"/>
  <c r="S2947" i="16" l="1"/>
  <c r="A2947" i="16"/>
  <c r="F2946" i="16"/>
  <c r="G2946" i="16"/>
  <c r="D2946" i="16"/>
  <c r="D2947" i="16" l="1"/>
  <c r="G2947" i="16"/>
  <c r="F2947" i="16"/>
  <c r="S2948" i="16"/>
  <c r="A2948" i="16"/>
  <c r="S2949" i="16" l="1"/>
  <c r="A2949" i="16"/>
  <c r="D2948" i="16"/>
  <c r="F2948" i="16"/>
  <c r="G2948" i="16"/>
  <c r="D2949" i="16" l="1"/>
  <c r="G2949" i="16"/>
  <c r="F2949" i="16"/>
  <c r="S2950" i="16"/>
  <c r="A2950" i="16"/>
  <c r="G2950" i="16" l="1"/>
  <c r="F2950" i="16"/>
  <c r="D2950" i="16"/>
  <c r="S2951" i="16"/>
  <c r="A2951" i="16"/>
  <c r="S2952" i="16" l="1"/>
  <c r="A2952" i="16"/>
  <c r="G2951" i="16"/>
  <c r="F2951" i="16"/>
  <c r="D2951" i="16"/>
  <c r="D2952" i="16" l="1"/>
  <c r="G2952" i="16"/>
  <c r="F2952" i="16"/>
  <c r="A2953" i="16"/>
  <c r="S2953" i="16"/>
  <c r="F2953" i="16" l="1"/>
  <c r="G2953" i="16"/>
  <c r="D2953" i="16"/>
  <c r="S2954" i="16"/>
  <c r="A2954" i="16"/>
  <c r="G2954" i="16" l="1"/>
  <c r="F2954" i="16"/>
  <c r="D2954" i="16"/>
  <c r="S2955" i="16"/>
  <c r="A2955" i="16"/>
  <c r="G2955" i="16" l="1"/>
  <c r="F2955" i="16"/>
  <c r="D2955" i="16"/>
  <c r="A2956" i="16"/>
  <c r="S2956" i="16"/>
  <c r="S2957" i="16" l="1"/>
  <c r="A2957" i="16"/>
  <c r="F2956" i="16"/>
  <c r="G2956" i="16"/>
  <c r="D2956" i="16"/>
  <c r="F2957" i="16" l="1"/>
  <c r="G2957" i="16"/>
  <c r="D2957" i="16"/>
  <c r="S2958" i="16"/>
  <c r="A2958" i="16"/>
  <c r="F2958" i="16" l="1"/>
  <c r="D2958" i="16"/>
  <c r="G2958" i="16"/>
  <c r="A2959" i="16"/>
  <c r="S2959" i="16"/>
  <c r="A2960" i="16" l="1"/>
  <c r="S2960" i="16"/>
  <c r="D2959" i="16"/>
  <c r="G2959" i="16"/>
  <c r="F2959" i="16"/>
  <c r="S2961" i="16" l="1"/>
  <c r="A2961" i="16"/>
  <c r="F2960" i="16"/>
  <c r="D2960" i="16"/>
  <c r="G2960" i="16"/>
  <c r="S2962" i="16" l="1"/>
  <c r="A2962" i="16"/>
  <c r="D2961" i="16"/>
  <c r="G2961" i="16"/>
  <c r="F2961" i="16"/>
  <c r="G2962" i="16" l="1"/>
  <c r="D2962" i="16"/>
  <c r="F2962" i="16"/>
  <c r="S2963" i="16"/>
  <c r="A2963" i="16"/>
  <c r="G2963" i="16" l="1"/>
  <c r="F2963" i="16"/>
  <c r="D2963" i="16"/>
  <c r="S2964" i="16"/>
  <c r="A2964" i="16"/>
  <c r="S2965" i="16" l="1"/>
  <c r="A2965" i="16"/>
  <c r="D2964" i="16"/>
  <c r="F2964" i="16"/>
  <c r="G2964" i="16"/>
  <c r="G2965" i="16" l="1"/>
  <c r="F2965" i="16"/>
  <c r="D2965" i="16"/>
  <c r="A2966" i="16"/>
  <c r="S2966" i="16"/>
  <c r="D2966" i="16" l="1"/>
  <c r="G2966" i="16"/>
  <c r="F2966" i="16"/>
  <c r="S2967" i="16"/>
  <c r="A2967" i="16"/>
  <c r="F2967" i="16" l="1"/>
  <c r="G2967" i="16"/>
  <c r="D2967" i="16"/>
  <c r="S2968" i="16"/>
  <c r="A2968" i="16"/>
  <c r="D2968" i="16" l="1"/>
  <c r="F2968" i="16"/>
  <c r="G2968" i="16"/>
  <c r="S2969" i="16"/>
  <c r="A2969" i="16"/>
  <c r="S2970" i="16" l="1"/>
  <c r="A2970" i="16"/>
  <c r="D2969" i="16"/>
  <c r="G2969" i="16"/>
  <c r="F2969" i="16"/>
  <c r="D2970" i="16" l="1"/>
  <c r="G2970" i="16"/>
  <c r="F2970" i="16"/>
  <c r="S2971" i="16"/>
  <c r="A2971" i="16"/>
  <c r="D2971" i="16" l="1"/>
  <c r="G2971" i="16"/>
  <c r="F2971" i="16"/>
  <c r="S2972" i="16"/>
  <c r="A2972" i="16"/>
  <c r="G2972" i="16" l="1"/>
  <c r="F2972" i="16"/>
  <c r="D2972" i="16"/>
  <c r="S2973" i="16"/>
  <c r="A2973" i="16"/>
  <c r="S2974" i="16" l="1"/>
  <c r="A2974" i="16"/>
  <c r="D2973" i="16"/>
  <c r="G2973" i="16"/>
  <c r="F2973" i="16"/>
  <c r="G2974" i="16" l="1"/>
  <c r="F2974" i="16"/>
  <c r="D2974" i="16"/>
  <c r="S2975" i="16"/>
  <c r="A2975" i="16"/>
  <c r="G2975" i="16" l="1"/>
  <c r="D2975" i="16"/>
  <c r="F2975" i="16"/>
  <c r="A2976" i="16"/>
  <c r="S2976" i="16"/>
  <c r="S2977" i="16" l="1"/>
  <c r="A2977" i="16"/>
  <c r="D2976" i="16"/>
  <c r="F2976" i="16"/>
  <c r="G2976" i="16"/>
  <c r="F2977" i="16" l="1"/>
  <c r="G2977" i="16"/>
  <c r="D2977" i="16"/>
  <c r="S2978" i="16"/>
  <c r="A2978" i="16"/>
  <c r="D2978" i="16" l="1"/>
  <c r="G2978" i="16"/>
  <c r="F2978" i="16"/>
  <c r="S2979" i="16"/>
  <c r="A2979" i="16"/>
  <c r="F2979" i="16" l="1"/>
  <c r="D2979" i="16"/>
  <c r="G2979" i="16"/>
  <c r="S2980" i="16"/>
  <c r="A2980" i="16"/>
  <c r="S2981" i="16" l="1"/>
  <c r="A2981" i="16"/>
  <c r="F2980" i="16"/>
  <c r="D2980" i="16"/>
  <c r="G2980" i="16"/>
  <c r="D2981" i="16" l="1"/>
  <c r="F2981" i="16"/>
  <c r="G2981" i="16"/>
  <c r="S2982" i="16"/>
  <c r="A2982" i="16"/>
  <c r="S2983" i="16" l="1"/>
  <c r="A2983" i="16"/>
  <c r="G2982" i="16"/>
  <c r="F2982" i="16"/>
  <c r="D2982" i="16"/>
  <c r="F2983" i="16" l="1"/>
  <c r="D2983" i="16"/>
  <c r="G2983" i="16"/>
  <c r="S2984" i="16"/>
  <c r="A2984" i="16"/>
  <c r="D2984" i="16" l="1"/>
  <c r="G2984" i="16"/>
  <c r="F2984" i="16"/>
  <c r="S2985" i="16"/>
  <c r="A2985" i="16"/>
  <c r="F2985" i="16" l="1"/>
  <c r="D2985" i="16"/>
  <c r="G2985" i="16"/>
  <c r="S2986" i="16"/>
  <c r="A2986" i="16"/>
  <c r="F2986" i="16" l="1"/>
  <c r="D2986" i="16"/>
  <c r="G2986" i="16"/>
  <c r="A2987" i="16"/>
  <c r="S2987" i="16"/>
  <c r="D2987" i="16" l="1"/>
  <c r="G2987" i="16"/>
  <c r="F2987" i="16"/>
  <c r="S2988" i="16"/>
  <c r="A2988" i="16"/>
  <c r="D2988" i="16" l="1"/>
  <c r="F2988" i="16"/>
  <c r="G2988" i="16"/>
  <c r="A2989" i="16"/>
  <c r="S2989" i="16"/>
  <c r="F2989" i="16" l="1"/>
  <c r="D2989" i="16"/>
  <c r="G2989" i="16"/>
  <c r="S2990" i="16"/>
  <c r="A2990" i="16"/>
  <c r="S2991" i="16" l="1"/>
  <c r="A2991" i="16"/>
  <c r="G2990" i="16"/>
  <c r="F2990" i="16"/>
  <c r="D2990" i="16"/>
  <c r="D2991" i="16" l="1"/>
  <c r="G2991" i="16"/>
  <c r="F2991" i="16"/>
  <c r="S2992" i="16"/>
  <c r="A2992" i="16"/>
  <c r="G2992" i="16" l="1"/>
  <c r="F2992" i="16"/>
  <c r="D2992" i="16"/>
  <c r="S2993" i="16"/>
  <c r="A2993" i="16"/>
  <c r="F2993" i="16" l="1"/>
  <c r="D2993" i="16"/>
  <c r="G2993" i="16"/>
  <c r="S2994" i="16"/>
  <c r="A2994" i="16"/>
  <c r="D2994" i="16" l="1"/>
  <c r="G2994" i="16"/>
  <c r="F2994" i="16"/>
  <c r="S2995" i="16"/>
  <c r="A2995" i="16"/>
  <c r="D2995" i="16" l="1"/>
  <c r="F2995" i="16"/>
  <c r="G2995" i="16"/>
  <c r="S2996" i="16"/>
  <c r="A2996" i="16"/>
  <c r="F2996" i="16" l="1"/>
  <c r="G2996" i="16"/>
  <c r="D2996" i="16"/>
  <c r="S2997" i="16"/>
  <c r="A2997" i="16"/>
  <c r="F2997" i="16" l="1"/>
  <c r="D2997" i="16"/>
  <c r="G2997" i="16"/>
  <c r="S2998" i="16"/>
  <c r="A2998" i="16"/>
  <c r="G2998" i="16" l="1"/>
  <c r="F2998" i="16"/>
  <c r="D2998" i="16"/>
  <c r="A2999" i="16"/>
  <c r="S2999" i="16"/>
  <c r="S3000" i="16" l="1"/>
  <c r="A3000" i="16"/>
  <c r="D2999" i="16"/>
  <c r="F2999" i="16"/>
  <c r="G2999" i="16"/>
  <c r="F3000" i="16" l="1"/>
  <c r="D3000" i="16"/>
  <c r="G3000" i="16"/>
  <c r="S3001" i="16"/>
  <c r="A3001" i="16"/>
  <c r="F3001" i="16" l="1"/>
  <c r="D3001" i="16"/>
  <c r="G3001" i="16"/>
  <c r="S3002" i="16"/>
  <c r="A3002" i="16"/>
  <c r="S3003" i="16" l="1"/>
  <c r="A3003" i="16"/>
  <c r="D3002" i="16"/>
  <c r="F3002" i="16"/>
  <c r="G3002" i="16"/>
  <c r="G3003" i="16" l="1"/>
  <c r="D3003" i="16"/>
  <c r="F3003" i="16"/>
  <c r="S3004" i="16"/>
  <c r="A3004" i="16"/>
  <c r="D3004" i="16" l="1"/>
  <c r="G3004" i="16"/>
  <c r="F3004" i="16"/>
  <c r="S3005" i="16"/>
  <c r="A3005" i="16"/>
  <c r="F3005" i="16" l="1"/>
  <c r="G3005" i="16"/>
  <c r="D3005" i="16"/>
  <c r="S3006" i="16"/>
  <c r="A3006" i="16"/>
  <c r="A3007" i="16" l="1"/>
  <c r="S3007" i="16"/>
  <c r="G3006" i="16"/>
  <c r="D3006" i="16"/>
  <c r="F3006" i="16"/>
  <c r="F3007" i="16" l="1"/>
  <c r="D3007" i="16"/>
  <c r="G3007" i="16"/>
  <c r="S3008" i="16"/>
  <c r="A3008" i="16"/>
  <c r="D3008" i="16" l="1"/>
  <c r="F3008" i="16"/>
  <c r="G3008" i="16"/>
  <c r="S3009" i="16"/>
  <c r="A3009" i="16"/>
  <c r="D3009" i="16" l="1"/>
  <c r="F3009" i="16"/>
  <c r="G3009" i="16"/>
  <c r="S3010" i="16"/>
  <c r="A3010" i="16"/>
  <c r="F3010" i="16" l="1"/>
  <c r="G3010" i="16"/>
  <c r="D3010" i="16"/>
  <c r="A3011" i="16"/>
  <c r="S3011" i="16"/>
  <c r="D3011" i="16" l="1"/>
  <c r="F3011" i="16"/>
  <c r="G3011" i="16"/>
  <c r="S3012" i="16"/>
  <c r="A3012" i="16"/>
  <c r="A3013" i="16" l="1"/>
  <c r="S3013" i="16"/>
  <c r="D3012" i="16"/>
  <c r="G3012" i="16"/>
  <c r="F3012" i="16"/>
  <c r="S3014" i="16" l="1"/>
  <c r="A3014" i="16"/>
  <c r="G3013" i="16"/>
  <c r="D3013" i="16"/>
  <c r="F3013" i="16"/>
  <c r="G3014" i="16" l="1"/>
  <c r="F3014" i="16"/>
  <c r="D3014" i="16"/>
  <c r="S3015" i="16"/>
  <c r="A3015" i="16"/>
  <c r="D3015" i="16" l="1"/>
  <c r="G3015" i="16"/>
  <c r="F3015" i="16"/>
  <c r="S3016" i="16"/>
  <c r="A3016" i="16"/>
  <c r="D3016" i="16" l="1"/>
  <c r="G3016" i="16"/>
  <c r="F3016" i="16"/>
  <c r="S3017" i="16"/>
  <c r="A3017" i="16"/>
  <c r="D3017" i="16" l="1"/>
  <c r="G3017" i="16"/>
  <c r="F3017" i="16"/>
  <c r="S3018" i="16"/>
  <c r="A3018" i="16"/>
  <c r="F3018" i="16" l="1"/>
  <c r="D3018" i="16"/>
  <c r="G3018" i="16"/>
  <c r="A3019" i="16"/>
  <c r="S3019" i="16"/>
  <c r="S3020" i="16" l="1"/>
  <c r="A3020" i="16"/>
  <c r="F3019" i="16"/>
  <c r="D3019" i="16"/>
  <c r="G3019" i="16"/>
  <c r="F3020" i="16" l="1"/>
  <c r="D3020" i="16"/>
  <c r="G3020" i="16"/>
  <c r="S3021" i="16"/>
  <c r="A3021" i="16"/>
  <c r="S3022" i="16" l="1"/>
  <c r="A3022" i="16"/>
  <c r="D3021" i="16"/>
  <c r="F3021" i="16"/>
  <c r="G3021" i="16"/>
  <c r="G3022" i="16" l="1"/>
  <c r="F3022" i="16"/>
  <c r="D3022" i="16"/>
  <c r="S3023" i="16"/>
  <c r="A3023" i="16"/>
  <c r="S3024" i="16" l="1"/>
  <c r="A3024" i="16"/>
  <c r="F3023" i="16"/>
  <c r="D3023" i="16"/>
  <c r="G3023" i="16"/>
  <c r="G3024" i="16" l="1"/>
  <c r="F3024" i="16"/>
  <c r="D3024" i="16"/>
  <c r="S3025" i="16"/>
  <c r="A3025" i="16"/>
  <c r="S3026" i="16" l="1"/>
  <c r="A3026" i="16"/>
  <c r="D3025" i="16"/>
  <c r="G3025" i="16"/>
  <c r="F3025" i="16"/>
  <c r="G3026" i="16" l="1"/>
  <c r="D3026" i="16"/>
  <c r="F3026" i="16"/>
  <c r="S3027" i="16"/>
  <c r="A3027" i="16"/>
  <c r="F3027" i="16" l="1"/>
  <c r="D3027" i="16"/>
  <c r="G3027" i="16"/>
  <c r="S3028" i="16"/>
  <c r="A3028" i="16"/>
  <c r="G3028" i="16" l="1"/>
  <c r="D3028" i="16"/>
  <c r="F3028" i="16"/>
  <c r="S3029" i="16"/>
  <c r="A3029" i="16"/>
  <c r="A3030" i="16" l="1"/>
  <c r="S3030" i="16"/>
  <c r="G3029" i="16"/>
  <c r="F3029" i="16"/>
  <c r="D3029" i="16"/>
  <c r="F3030" i="16" l="1"/>
  <c r="G3030" i="16"/>
  <c r="D3030" i="16"/>
  <c r="S3031" i="16"/>
  <c r="A3031" i="16"/>
  <c r="S3032" i="16" l="1"/>
  <c r="A3032" i="16"/>
  <c r="G3031" i="16"/>
  <c r="F3031" i="16"/>
  <c r="D3031" i="16"/>
  <c r="G3032" i="16" l="1"/>
  <c r="F3032" i="16"/>
  <c r="D3032" i="16"/>
  <c r="S3033" i="16"/>
  <c r="A3033" i="16"/>
  <c r="G3033" i="16" l="1"/>
  <c r="F3033" i="16"/>
  <c r="D3033" i="16"/>
  <c r="A3034" i="16"/>
  <c r="S3034" i="16"/>
  <c r="G3034" i="16" l="1"/>
  <c r="F3034" i="16"/>
  <c r="D3034" i="16"/>
  <c r="A3035" i="16"/>
  <c r="S3035" i="16"/>
  <c r="S3036" i="16" l="1"/>
  <c r="A3036" i="16"/>
  <c r="F3035" i="16"/>
  <c r="G3035" i="16"/>
  <c r="D3035" i="16"/>
  <c r="G3036" i="16" l="1"/>
  <c r="D3036" i="16"/>
  <c r="F3036" i="16"/>
  <c r="S3037" i="16"/>
  <c r="A3037" i="16"/>
  <c r="D3037" i="16" l="1"/>
  <c r="G3037" i="16"/>
  <c r="F3037" i="16"/>
  <c r="S3038" i="16"/>
  <c r="A3038" i="16"/>
  <c r="A3039" i="16" l="1"/>
  <c r="S3039" i="16"/>
  <c r="F3038" i="16"/>
  <c r="D3038" i="16"/>
  <c r="G3038" i="16"/>
  <c r="A3040" i="16" l="1"/>
  <c r="S3040" i="16"/>
  <c r="D3039" i="16"/>
  <c r="F3039" i="16"/>
  <c r="G3039" i="16"/>
  <c r="S3041" i="16" l="1"/>
  <c r="A3041" i="16"/>
  <c r="F3040" i="16"/>
  <c r="D3040" i="16"/>
  <c r="G3040" i="16"/>
  <c r="D3041" i="16" l="1"/>
  <c r="F3041" i="16"/>
  <c r="G3041" i="16"/>
  <c r="S3042" i="16"/>
  <c r="A3042" i="16"/>
  <c r="F3042" i="16" l="1"/>
  <c r="G3042" i="16"/>
  <c r="D3042" i="16"/>
  <c r="A3043" i="16"/>
  <c r="S3043" i="16"/>
  <c r="F3043" i="16" l="1"/>
  <c r="D3043" i="16"/>
  <c r="G3043" i="16"/>
  <c r="S3044" i="16"/>
  <c r="A3044" i="16"/>
  <c r="S3045" i="16" l="1"/>
  <c r="A3045" i="16"/>
  <c r="D3044" i="16"/>
  <c r="F3044" i="16"/>
  <c r="G3044" i="16"/>
  <c r="D3045" i="16" l="1"/>
  <c r="G3045" i="16"/>
  <c r="F3045" i="16"/>
  <c r="S3046" i="16"/>
  <c r="A3046" i="16"/>
  <c r="G3046" i="16" l="1"/>
  <c r="D3046" i="16"/>
  <c r="F3046" i="16"/>
  <c r="S3047" i="16"/>
  <c r="A3047" i="16"/>
  <c r="D3047" i="16" l="1"/>
  <c r="G3047" i="16"/>
  <c r="F3047" i="16"/>
  <c r="A3048" i="16"/>
  <c r="S3048" i="16"/>
  <c r="D3048" i="16" l="1"/>
  <c r="G3048" i="16"/>
  <c r="F3048" i="16"/>
  <c r="S3049" i="16"/>
  <c r="A3049" i="16"/>
  <c r="S3050" i="16" l="1"/>
  <c r="A3050" i="16"/>
  <c r="G3049" i="16"/>
  <c r="F3049" i="16"/>
  <c r="D3049" i="16"/>
  <c r="G3050" i="16" l="1"/>
  <c r="F3050" i="16"/>
  <c r="D3050" i="16"/>
  <c r="S3051" i="16"/>
  <c r="A3051" i="16"/>
  <c r="S3052" i="16" l="1"/>
  <c r="A3052" i="16"/>
  <c r="F3051" i="16"/>
  <c r="G3051" i="16"/>
  <c r="D3051" i="16"/>
  <c r="G3052" i="16" l="1"/>
  <c r="F3052" i="16"/>
  <c r="D3052" i="16"/>
  <c r="S3053" i="16"/>
  <c r="A3053" i="16"/>
  <c r="S3054" i="16" l="1"/>
  <c r="A3054" i="16"/>
  <c r="F3053" i="16"/>
  <c r="G3053" i="16"/>
  <c r="D3053" i="16"/>
  <c r="G3054" i="16" l="1"/>
  <c r="F3054" i="16"/>
  <c r="D3054" i="16"/>
  <c r="S3055" i="16"/>
  <c r="A3055" i="16"/>
  <c r="S3056" i="16" l="1"/>
  <c r="A3056" i="16"/>
  <c r="F3055" i="16"/>
  <c r="D3055" i="16"/>
  <c r="G3055" i="16"/>
  <c r="F3056" i="16" l="1"/>
  <c r="D3056" i="16"/>
  <c r="G3056" i="16"/>
  <c r="S3057" i="16"/>
  <c r="A3057" i="16"/>
  <c r="F3057" i="16" l="1"/>
  <c r="G3057" i="16"/>
  <c r="D3057" i="16"/>
  <c r="S3058" i="16"/>
  <c r="A3058" i="16"/>
  <c r="S3059" i="16" l="1"/>
  <c r="A3059" i="16"/>
  <c r="G3058" i="16"/>
  <c r="D3058" i="16"/>
  <c r="F3058" i="16"/>
  <c r="G3059" i="16" l="1"/>
  <c r="D3059" i="16"/>
  <c r="F3059" i="16"/>
  <c r="A3060" i="16"/>
  <c r="S3060" i="16"/>
  <c r="D3060" i="16" l="1"/>
  <c r="F3060" i="16"/>
  <c r="G3060" i="16"/>
  <c r="S3061" i="16"/>
  <c r="A3061" i="16"/>
  <c r="S3062" i="16" l="1"/>
  <c r="A3062" i="16"/>
  <c r="D3061" i="16"/>
  <c r="F3061" i="16"/>
  <c r="G3061" i="16"/>
  <c r="G3062" i="16" l="1"/>
  <c r="F3062" i="16"/>
  <c r="D3062" i="16"/>
  <c r="S3063" i="16"/>
  <c r="A3063" i="16"/>
  <c r="S3064" i="16" l="1"/>
  <c r="A3064" i="16"/>
  <c r="G3063" i="16"/>
  <c r="F3063" i="16"/>
  <c r="D3063" i="16"/>
  <c r="D3064" i="16" l="1"/>
  <c r="G3064" i="16"/>
  <c r="F3064" i="16"/>
  <c r="S3065" i="16"/>
  <c r="A3065" i="16"/>
  <c r="F3065" i="16" l="1"/>
  <c r="G3065" i="16"/>
  <c r="D3065" i="16"/>
  <c r="S3066" i="16"/>
  <c r="A3066" i="16"/>
  <c r="G3066" i="16" l="1"/>
  <c r="D3066" i="16"/>
  <c r="F3066" i="16"/>
  <c r="S3067" i="16"/>
  <c r="A3067" i="16"/>
  <c r="F3067" i="16" l="1"/>
  <c r="G3067" i="16"/>
  <c r="D3067" i="16"/>
  <c r="A3068" i="16"/>
  <c r="S3068" i="16"/>
  <c r="D3068" i="16" l="1"/>
  <c r="G3068" i="16"/>
  <c r="F3068" i="16"/>
  <c r="S3069" i="16"/>
  <c r="A3069" i="16"/>
  <c r="A3070" i="16" l="1"/>
  <c r="S3070" i="16"/>
  <c r="F3069" i="16"/>
  <c r="G3069" i="16"/>
  <c r="D3069" i="16"/>
  <c r="S3071" i="16" l="1"/>
  <c r="A3071" i="16"/>
  <c r="F3070" i="16"/>
  <c r="D3070" i="16"/>
  <c r="G3070" i="16"/>
  <c r="S3072" i="16" l="1"/>
  <c r="A3072" i="16"/>
  <c r="G3071" i="16"/>
  <c r="D3071" i="16"/>
  <c r="F3071" i="16"/>
  <c r="D3072" i="16" l="1"/>
  <c r="F3072" i="16"/>
  <c r="G3072" i="16"/>
  <c r="S3073" i="16"/>
  <c r="A3073" i="16"/>
  <c r="S3074" i="16" l="1"/>
  <c r="A3074" i="16"/>
  <c r="F3073" i="16"/>
  <c r="G3073" i="16"/>
  <c r="D3073" i="16"/>
  <c r="G3074" i="16" l="1"/>
  <c r="D3074" i="16"/>
  <c r="F3074" i="16"/>
  <c r="S3075" i="16"/>
  <c r="A3075" i="16"/>
  <c r="G3075" i="16" l="1"/>
  <c r="F3075" i="16"/>
  <c r="D3075" i="16"/>
  <c r="S3076" i="16"/>
  <c r="A3076" i="16"/>
  <c r="S3077" i="16" l="1"/>
  <c r="A3077" i="16"/>
  <c r="D3076" i="16"/>
  <c r="G3076" i="16"/>
  <c r="F3076" i="16"/>
  <c r="F3077" i="16" l="1"/>
  <c r="D3077" i="16"/>
  <c r="G3077" i="16"/>
  <c r="S3078" i="16"/>
  <c r="A3078" i="16"/>
  <c r="S3079" i="16" l="1"/>
  <c r="A3079" i="16"/>
  <c r="G3078" i="16"/>
  <c r="D3078" i="16"/>
  <c r="F3078" i="16"/>
  <c r="G3079" i="16" l="1"/>
  <c r="D3079" i="16"/>
  <c r="F3079" i="16"/>
  <c r="S3080" i="16"/>
  <c r="A3080" i="16"/>
  <c r="D3080" i="16" l="1"/>
  <c r="G3080" i="16"/>
  <c r="F3080" i="16"/>
  <c r="A3081" i="16"/>
  <c r="S3081" i="16"/>
  <c r="S3082" i="16" l="1"/>
  <c r="A3082" i="16"/>
  <c r="D3081" i="16"/>
  <c r="F3081" i="16"/>
  <c r="G3081" i="16"/>
  <c r="G3082" i="16" l="1"/>
  <c r="F3082" i="16"/>
  <c r="D3082" i="16"/>
  <c r="S3083" i="16"/>
  <c r="A3083" i="16"/>
  <c r="D3083" i="16" l="1"/>
  <c r="F3083" i="16"/>
  <c r="G3083" i="16"/>
  <c r="S3084" i="16"/>
  <c r="A3084" i="16"/>
  <c r="F3084" i="16" l="1"/>
  <c r="D3084" i="16"/>
  <c r="G3084" i="16"/>
  <c r="S3085" i="16"/>
  <c r="A3085" i="16"/>
  <c r="D3085" i="16" l="1"/>
  <c r="F3085" i="16"/>
  <c r="G3085" i="16"/>
  <c r="A3086" i="16"/>
  <c r="S3086" i="16"/>
  <c r="S3087" i="16" l="1"/>
  <c r="A3087" i="16"/>
  <c r="D3086" i="16"/>
  <c r="F3086" i="16"/>
  <c r="G3086" i="16"/>
  <c r="D3087" i="16" l="1"/>
  <c r="G3087" i="16"/>
  <c r="F3087" i="16"/>
  <c r="S3088" i="16"/>
  <c r="A3088" i="16"/>
  <c r="F3088" i="16" l="1"/>
  <c r="D3088" i="16"/>
  <c r="G3088" i="16"/>
  <c r="A3089" i="16"/>
  <c r="S3089" i="16"/>
  <c r="S3090" i="16" l="1"/>
  <c r="A3090" i="16"/>
  <c r="D3089" i="16"/>
  <c r="G3089" i="16"/>
  <c r="F3089" i="16"/>
  <c r="G3090" i="16" l="1"/>
  <c r="F3090" i="16"/>
  <c r="D3090" i="16"/>
  <c r="S3091" i="16"/>
  <c r="A3091" i="16"/>
  <c r="S3092" i="16" l="1"/>
  <c r="A3092" i="16"/>
  <c r="G3091" i="16"/>
  <c r="F3091" i="16"/>
  <c r="D3091" i="16"/>
  <c r="D3092" i="16" l="1"/>
  <c r="G3092" i="16"/>
  <c r="F3092" i="16"/>
  <c r="S3093" i="16"/>
  <c r="A3093" i="16"/>
  <c r="G3093" i="16" l="1"/>
  <c r="F3093" i="16"/>
  <c r="D3093" i="16"/>
  <c r="S3094" i="16"/>
  <c r="A3094" i="16"/>
  <c r="S3095" i="16" l="1"/>
  <c r="A3095" i="16"/>
  <c r="G3094" i="16"/>
  <c r="F3094" i="16"/>
  <c r="D3094" i="16"/>
  <c r="G3095" i="16" l="1"/>
  <c r="F3095" i="16"/>
  <c r="D3095" i="16"/>
  <c r="S3096" i="16"/>
  <c r="A3096" i="16"/>
  <c r="D3096" i="16" l="1"/>
  <c r="G3096" i="16"/>
  <c r="F3096" i="16"/>
  <c r="S3097" i="16"/>
  <c r="A3097" i="16"/>
  <c r="F3097" i="16" l="1"/>
  <c r="G3097" i="16"/>
  <c r="D3097" i="16"/>
  <c r="A3098" i="16"/>
  <c r="S3098" i="16"/>
  <c r="S3099" i="16" l="1"/>
  <c r="A3099" i="16"/>
  <c r="D3098" i="16"/>
  <c r="F3098" i="16"/>
  <c r="G3098" i="16"/>
  <c r="F3099" i="16" l="1"/>
  <c r="G3099" i="16"/>
  <c r="D3099" i="16"/>
  <c r="S3100" i="16"/>
  <c r="A3100" i="16"/>
  <c r="S3101" i="16" l="1"/>
  <c r="A3101" i="16"/>
  <c r="F3100" i="16"/>
  <c r="G3100" i="16"/>
  <c r="D3100" i="16"/>
  <c r="F3101" i="16" l="1"/>
  <c r="D3101" i="16"/>
  <c r="G3101" i="16"/>
  <c r="S3102" i="16"/>
  <c r="A3102" i="16"/>
  <c r="S3103" i="16" l="1"/>
  <c r="A3103" i="16"/>
  <c r="G3102" i="16"/>
  <c r="F3102" i="16"/>
  <c r="D3102" i="16"/>
  <c r="G3103" i="16" l="1"/>
  <c r="F3103" i="16"/>
  <c r="D3103" i="16"/>
  <c r="S3104" i="16"/>
  <c r="A3104" i="16"/>
  <c r="G3104" i="16" l="1"/>
  <c r="D3104" i="16"/>
  <c r="F3104" i="16"/>
  <c r="S3105" i="16"/>
  <c r="A3105" i="16"/>
  <c r="F3105" i="16" l="1"/>
  <c r="D3105" i="16"/>
  <c r="G3105" i="16"/>
  <c r="A3106" i="16"/>
  <c r="S3106" i="16"/>
  <c r="F3106" i="16" l="1"/>
  <c r="G3106" i="16"/>
  <c r="D3106" i="16"/>
  <c r="A3107" i="16"/>
  <c r="S3107" i="16"/>
  <c r="S3108" i="16" l="1"/>
  <c r="A3108" i="16"/>
  <c r="G3107" i="16"/>
  <c r="F3107" i="16"/>
  <c r="D3107" i="16"/>
  <c r="G3108" i="16" l="1"/>
  <c r="D3108" i="16"/>
  <c r="F3108" i="16"/>
  <c r="S3109" i="16"/>
  <c r="A3109" i="16"/>
  <c r="F3109" i="16" l="1"/>
  <c r="D3109" i="16"/>
  <c r="G3109" i="16"/>
  <c r="A3110" i="16"/>
  <c r="S3110" i="16"/>
  <c r="G3110" i="16" l="1"/>
  <c r="F3110" i="16"/>
  <c r="D3110" i="16"/>
  <c r="S3111" i="16"/>
  <c r="A3111" i="16"/>
  <c r="S3112" i="16" l="1"/>
  <c r="A3112" i="16"/>
  <c r="D3111" i="16"/>
  <c r="G3111" i="16"/>
  <c r="F3111" i="16"/>
  <c r="D3112" i="16" l="1"/>
  <c r="G3112" i="16"/>
  <c r="F3112" i="16"/>
  <c r="S3113" i="16"/>
  <c r="A3113" i="16"/>
  <c r="D3113" i="16" l="1"/>
  <c r="G3113" i="16"/>
  <c r="F3113" i="16"/>
  <c r="S3114" i="16"/>
  <c r="A3114" i="16"/>
  <c r="D3114" i="16" l="1"/>
  <c r="F3114" i="16"/>
  <c r="G3114" i="16"/>
  <c r="S3115" i="16"/>
  <c r="A3115" i="16"/>
  <c r="A3116" i="16" l="1"/>
  <c r="S3116" i="16"/>
  <c r="F3115" i="16"/>
  <c r="G3115" i="16"/>
  <c r="D3115" i="16"/>
  <c r="S3117" i="16" l="1"/>
  <c r="A3117" i="16"/>
  <c r="D3116" i="16"/>
  <c r="G3116" i="16"/>
  <c r="F3116" i="16"/>
  <c r="F3117" i="16" l="1"/>
  <c r="D3117" i="16"/>
  <c r="G3117" i="16"/>
  <c r="S3118" i="16"/>
  <c r="A3118" i="16"/>
  <c r="D3118" i="16" l="1"/>
  <c r="G3118" i="16"/>
  <c r="F3118" i="16"/>
  <c r="A3119" i="16"/>
  <c r="S3119" i="16"/>
  <c r="D3119" i="16" l="1"/>
  <c r="F3119" i="16"/>
  <c r="G3119" i="16"/>
  <c r="S3120" i="16"/>
  <c r="A3120" i="16"/>
  <c r="S3121" i="16" l="1"/>
  <c r="A3121" i="16"/>
  <c r="G3120" i="16"/>
  <c r="F3120" i="16"/>
  <c r="D3120" i="16"/>
  <c r="F3121" i="16" l="1"/>
  <c r="D3121" i="16"/>
  <c r="G3121" i="16"/>
  <c r="S3122" i="16"/>
  <c r="A3122" i="16"/>
  <c r="F3122" i="16" l="1"/>
  <c r="D3122" i="16"/>
  <c r="G3122" i="16"/>
  <c r="S3123" i="16"/>
  <c r="A3123" i="16"/>
  <c r="F3123" i="16" l="1"/>
  <c r="G3123" i="16"/>
  <c r="D3123" i="16"/>
  <c r="S3124" i="16"/>
  <c r="A3124" i="16"/>
  <c r="G3124" i="16" l="1"/>
  <c r="F3124" i="16"/>
  <c r="D3124" i="16"/>
  <c r="S3125" i="16"/>
  <c r="A3125" i="16"/>
  <c r="S3126" i="16" l="1"/>
  <c r="A3126" i="16"/>
  <c r="F3125" i="16"/>
  <c r="D3125" i="16"/>
  <c r="G3125" i="16"/>
  <c r="S3127" i="16" l="1"/>
  <c r="A3127" i="16"/>
  <c r="F3126" i="16"/>
  <c r="D3126" i="16"/>
  <c r="G3126" i="16"/>
  <c r="F3127" i="16" l="1"/>
  <c r="G3127" i="16"/>
  <c r="D3127" i="16"/>
  <c r="S3128" i="16"/>
  <c r="A3128" i="16"/>
  <c r="S3129" i="16" l="1"/>
  <c r="A3129" i="16"/>
  <c r="G3128" i="16"/>
  <c r="F3128" i="16"/>
  <c r="D3128" i="16"/>
  <c r="F3129" i="16" l="1"/>
  <c r="D3129" i="16"/>
  <c r="G3129" i="16"/>
  <c r="S3130" i="16"/>
  <c r="A3130" i="16"/>
  <c r="F3130" i="16" l="1"/>
  <c r="G3130" i="16"/>
  <c r="D3130" i="16"/>
  <c r="S3131" i="16"/>
  <c r="A3131" i="16"/>
  <c r="D3131" i="16" l="1"/>
  <c r="G3131" i="16"/>
  <c r="F3131" i="16"/>
  <c r="S3132" i="16"/>
  <c r="A3132" i="16"/>
  <c r="S3133" i="16" l="1"/>
  <c r="A3133" i="16"/>
  <c r="F3132" i="16"/>
  <c r="G3132" i="16"/>
  <c r="D3132" i="16"/>
  <c r="F3133" i="16" l="1"/>
  <c r="D3133" i="16"/>
  <c r="G3133" i="16"/>
  <c r="S3134" i="16"/>
  <c r="A3134" i="16"/>
  <c r="G3134" i="16" l="1"/>
  <c r="D3134" i="16"/>
  <c r="F3134" i="16"/>
  <c r="S3135" i="16"/>
  <c r="A3135" i="16"/>
  <c r="F3135" i="16" l="1"/>
  <c r="G3135" i="16"/>
  <c r="D3135" i="16"/>
  <c r="S3136" i="16"/>
  <c r="A3136" i="16"/>
  <c r="A3137" i="16" l="1"/>
  <c r="S3137" i="16"/>
  <c r="G3136" i="16"/>
  <c r="D3136" i="16"/>
  <c r="F3136" i="16"/>
  <c r="S3138" i="16" l="1"/>
  <c r="A3138" i="16"/>
  <c r="D3137" i="16"/>
  <c r="F3137" i="16"/>
  <c r="G3137" i="16"/>
  <c r="S3139" i="16" l="1"/>
  <c r="A3139" i="16"/>
  <c r="G3138" i="16"/>
  <c r="D3138" i="16"/>
  <c r="F3138" i="16"/>
  <c r="D3139" i="16" l="1"/>
  <c r="F3139" i="16"/>
  <c r="G3139" i="16"/>
  <c r="S3140" i="16"/>
  <c r="A3140" i="16"/>
  <c r="G3140" i="16" l="1"/>
  <c r="F3140" i="16"/>
  <c r="D3140" i="16"/>
  <c r="S3141" i="16"/>
  <c r="A3141" i="16"/>
  <c r="F3141" i="16" l="1"/>
  <c r="D3141" i="16"/>
  <c r="G3141" i="16"/>
  <c r="S3142" i="16"/>
  <c r="A3142" i="16"/>
  <c r="G3142" i="16" l="1"/>
  <c r="D3142" i="16"/>
  <c r="F3142" i="16"/>
  <c r="S3143" i="16"/>
  <c r="A3143" i="16"/>
  <c r="G3143" i="16" l="1"/>
  <c r="F3143" i="16"/>
  <c r="D3143" i="16"/>
  <c r="S3144" i="16"/>
  <c r="A3144" i="16"/>
  <c r="D3144" i="16" l="1"/>
  <c r="F3144" i="16"/>
  <c r="G3144" i="16"/>
  <c r="S3145" i="16"/>
  <c r="A3145" i="16"/>
  <c r="G3145" i="16" l="1"/>
  <c r="F3145" i="16"/>
  <c r="D3145" i="16"/>
  <c r="A3146" i="16"/>
  <c r="S3146" i="16"/>
  <c r="D3146" i="16" l="1"/>
  <c r="F3146" i="16"/>
  <c r="G3146" i="16"/>
  <c r="A3147" i="16"/>
  <c r="S3147" i="16"/>
  <c r="D3147" i="16" l="1"/>
  <c r="F3147" i="16"/>
  <c r="G3147" i="16"/>
  <c r="S3148" i="16"/>
  <c r="A3148" i="16"/>
  <c r="G3148" i="16" l="1"/>
  <c r="F3148" i="16"/>
  <c r="D3148" i="16"/>
  <c r="S3149" i="16"/>
  <c r="A3149" i="16"/>
  <c r="S3150" i="16" l="1"/>
  <c r="A3150" i="16"/>
  <c r="G3149" i="16"/>
  <c r="F3149" i="16"/>
  <c r="D3149" i="16"/>
  <c r="G3150" i="16" l="1"/>
  <c r="F3150" i="16"/>
  <c r="D3150" i="16"/>
  <c r="S3151" i="16"/>
  <c r="A3151" i="16"/>
  <c r="S3152" i="16" l="1"/>
  <c r="A3152" i="16"/>
  <c r="F3151" i="16"/>
  <c r="G3151" i="16"/>
  <c r="D3151" i="16"/>
  <c r="D3152" i="16" l="1"/>
  <c r="G3152" i="16"/>
  <c r="F3152" i="16"/>
  <c r="A3153" i="16"/>
  <c r="S3153" i="16"/>
  <c r="S3154" i="16" l="1"/>
  <c r="A3154" i="16"/>
  <c r="D3153" i="16"/>
  <c r="F3153" i="16"/>
  <c r="G3153" i="16"/>
  <c r="G3154" i="16" l="1"/>
  <c r="F3154" i="16"/>
  <c r="D3154" i="16"/>
  <c r="S3155" i="16"/>
  <c r="A3155" i="16"/>
  <c r="D3155" i="16" l="1"/>
  <c r="G3155" i="16"/>
  <c r="F3155" i="16"/>
  <c r="A3156" i="16"/>
  <c r="S3156" i="16"/>
  <c r="S3157" i="16" l="1"/>
  <c r="A3157" i="16"/>
  <c r="D3156" i="16"/>
  <c r="G3156" i="16"/>
  <c r="F3156" i="16"/>
  <c r="F3157" i="16" l="1"/>
  <c r="G3157" i="16"/>
  <c r="D3157" i="16"/>
  <c r="A3158" i="16"/>
  <c r="S3158" i="16"/>
  <c r="D3158" i="16" l="1"/>
  <c r="G3158" i="16"/>
  <c r="F3158" i="16"/>
  <c r="S3159" i="16"/>
  <c r="A3159" i="16"/>
  <c r="S3160" i="16" l="1"/>
  <c r="A3160" i="16"/>
  <c r="D3159" i="16"/>
  <c r="G3159" i="16"/>
  <c r="F3159" i="16"/>
  <c r="D3160" i="16" l="1"/>
  <c r="F3160" i="16"/>
  <c r="G3160" i="16"/>
  <c r="S3161" i="16"/>
  <c r="A3161" i="16"/>
  <c r="G3161" i="16" l="1"/>
  <c r="F3161" i="16"/>
  <c r="D3161" i="16"/>
  <c r="S3162" i="16"/>
  <c r="A3162" i="16"/>
  <c r="G3162" i="16" l="1"/>
  <c r="F3162" i="16"/>
  <c r="D3162" i="16"/>
  <c r="S3163" i="16"/>
  <c r="A3163" i="16"/>
  <c r="S3164" i="16" l="1"/>
  <c r="A3164" i="16"/>
  <c r="D3163" i="16"/>
  <c r="G3163" i="16"/>
  <c r="F3163" i="16"/>
  <c r="D3164" i="16" l="1"/>
  <c r="F3164" i="16"/>
  <c r="G3164" i="16"/>
  <c r="S3165" i="16"/>
  <c r="A3165" i="16"/>
  <c r="S3166" i="16" l="1"/>
  <c r="A3166" i="16"/>
  <c r="G3165" i="16"/>
  <c r="F3165" i="16"/>
  <c r="D3165" i="16"/>
  <c r="G3166" i="16" l="1"/>
  <c r="F3166" i="16"/>
  <c r="D3166" i="16"/>
  <c r="A3167" i="16"/>
  <c r="S3167" i="16"/>
  <c r="S3168" i="16" l="1"/>
  <c r="A3168" i="16"/>
  <c r="D3167" i="16"/>
  <c r="G3167" i="16"/>
  <c r="F3167" i="16"/>
  <c r="G3168" i="16" l="1"/>
  <c r="D3168" i="16"/>
  <c r="F3168" i="16"/>
  <c r="A3169" i="16"/>
  <c r="S3169" i="16"/>
  <c r="S3170" i="16" l="1"/>
  <c r="A3170" i="16"/>
  <c r="F3169" i="16"/>
  <c r="G3169" i="16"/>
  <c r="D3169" i="16"/>
  <c r="G3170" i="16" l="1"/>
  <c r="F3170" i="16"/>
  <c r="D3170" i="16"/>
  <c r="S3171" i="16"/>
  <c r="A3171" i="16"/>
  <c r="A3172" i="16" l="1"/>
  <c r="S3172" i="16"/>
  <c r="G3171" i="16"/>
  <c r="D3171" i="16"/>
  <c r="F3171" i="16"/>
  <c r="D3172" i="16" l="1"/>
  <c r="G3172" i="16"/>
  <c r="F3172" i="16"/>
  <c r="S3173" i="16"/>
  <c r="A3173" i="16"/>
  <c r="F3173" i="16" l="1"/>
  <c r="D3173" i="16"/>
  <c r="G3173" i="16"/>
  <c r="S3174" i="16"/>
  <c r="A3174" i="16"/>
  <c r="D3174" i="16" l="1"/>
  <c r="G3174" i="16"/>
  <c r="F3174" i="16"/>
  <c r="S3175" i="16"/>
  <c r="A3175" i="16"/>
  <c r="D3175" i="16" l="1"/>
  <c r="G3175" i="16"/>
  <c r="F3175" i="16"/>
  <c r="S3176" i="16"/>
  <c r="A3176" i="16"/>
  <c r="S3177" i="16" l="1"/>
  <c r="A3177" i="16"/>
  <c r="D3176" i="16"/>
  <c r="F3176" i="16"/>
  <c r="G3176" i="16"/>
  <c r="A3178" i="16" l="1"/>
  <c r="S3178" i="16"/>
  <c r="F3177" i="16"/>
  <c r="G3177" i="16"/>
  <c r="D3177" i="16"/>
  <c r="S3179" i="16" l="1"/>
  <c r="A3179" i="16"/>
  <c r="G3178" i="16"/>
  <c r="F3178" i="16"/>
  <c r="D3178" i="16"/>
  <c r="D3179" i="16" l="1"/>
  <c r="F3179" i="16"/>
  <c r="G3179" i="16"/>
  <c r="A3180" i="16"/>
  <c r="S3180" i="16"/>
  <c r="F3180" i="16" l="1"/>
  <c r="D3180" i="16"/>
  <c r="G3180" i="16"/>
  <c r="S3181" i="16"/>
  <c r="A3181" i="16"/>
  <c r="D3181" i="16" l="1"/>
  <c r="G3181" i="16"/>
  <c r="F3181" i="16"/>
  <c r="S3182" i="16"/>
  <c r="A3182" i="16"/>
  <c r="A3183" i="16" l="1"/>
  <c r="S3183" i="16"/>
  <c r="F3182" i="16"/>
  <c r="G3182" i="16"/>
  <c r="D3182" i="16"/>
  <c r="D3183" i="16" l="1"/>
  <c r="G3183" i="16"/>
  <c r="F3183" i="16"/>
  <c r="S3184" i="16"/>
  <c r="A3184" i="16"/>
  <c r="S3185" i="16" l="1"/>
  <c r="A3185" i="16"/>
  <c r="G3184" i="16"/>
  <c r="F3184" i="16"/>
  <c r="D3184" i="16"/>
  <c r="F3185" i="16" l="1"/>
  <c r="D3185" i="16"/>
  <c r="G3185" i="16"/>
  <c r="A3186" i="16"/>
  <c r="S3186" i="16"/>
  <c r="S3187" i="16" l="1"/>
  <c r="A3187" i="16"/>
  <c r="G3186" i="16"/>
  <c r="D3186" i="16"/>
  <c r="F3186" i="16"/>
  <c r="G3187" i="16" l="1"/>
  <c r="F3187" i="16"/>
  <c r="D3187" i="16"/>
  <c r="A3188" i="16"/>
  <c r="S3188" i="16"/>
  <c r="D3188" i="16" l="1"/>
  <c r="G3188" i="16"/>
  <c r="F3188" i="16"/>
  <c r="S3189" i="16"/>
  <c r="A3189" i="16"/>
  <c r="G3189" i="16" l="1"/>
  <c r="F3189" i="16"/>
  <c r="D3189" i="16"/>
  <c r="A3190" i="16"/>
  <c r="S3190" i="16"/>
  <c r="D3190" i="16" l="1"/>
  <c r="G3190" i="16"/>
  <c r="F3190" i="16"/>
  <c r="S3191" i="16"/>
  <c r="A3191" i="16"/>
  <c r="A3192" i="16" l="1"/>
  <c r="S3192" i="16"/>
  <c r="D3191" i="16"/>
  <c r="G3191" i="16"/>
  <c r="F3191" i="16"/>
  <c r="S3193" i="16" l="1"/>
  <c r="A3193" i="16"/>
  <c r="D3192" i="16"/>
  <c r="G3192" i="16"/>
  <c r="F3192" i="16"/>
  <c r="S3194" i="16" l="1"/>
  <c r="A3194" i="16"/>
  <c r="G3193" i="16"/>
  <c r="D3193" i="16"/>
  <c r="F3193" i="16"/>
  <c r="S3195" i="16" l="1"/>
  <c r="A3195" i="16"/>
  <c r="F3194" i="16"/>
  <c r="D3194" i="16"/>
  <c r="G3194" i="16"/>
  <c r="D3195" i="16" l="1"/>
  <c r="F3195" i="16"/>
  <c r="G3195" i="16"/>
  <c r="S3196" i="16"/>
  <c r="A3196" i="16"/>
  <c r="S3197" i="16" l="1"/>
  <c r="A3197" i="16"/>
  <c r="F3196" i="16"/>
  <c r="D3196" i="16"/>
  <c r="G3196" i="16"/>
  <c r="D3197" i="16" l="1"/>
  <c r="G3197" i="16"/>
  <c r="F3197" i="16"/>
  <c r="A3198" i="16"/>
  <c r="S3198" i="16"/>
  <c r="S3199" i="16" l="1"/>
  <c r="A3199" i="16"/>
  <c r="G3198" i="16"/>
  <c r="F3198" i="16"/>
  <c r="D3198" i="16"/>
  <c r="F3199" i="16" l="1"/>
  <c r="G3199" i="16"/>
  <c r="D3199" i="16"/>
  <c r="S3200" i="16"/>
  <c r="A3200" i="16"/>
  <c r="A3201" i="16" l="1"/>
  <c r="S3201" i="16"/>
  <c r="F3200" i="16"/>
  <c r="G3200" i="16"/>
  <c r="D3200" i="16"/>
  <c r="D3201" i="16" l="1"/>
  <c r="G3201" i="16"/>
  <c r="F3201" i="16"/>
  <c r="S3202" i="16"/>
  <c r="A3202" i="16"/>
  <c r="D3202" i="16" l="1"/>
  <c r="G3202" i="16"/>
  <c r="F3202" i="16"/>
  <c r="S3203" i="16"/>
  <c r="A3203" i="16"/>
  <c r="D3203" i="16" l="1"/>
  <c r="F3203" i="16"/>
  <c r="G3203" i="16"/>
  <c r="S3204" i="16"/>
  <c r="A3204" i="16"/>
  <c r="D3204" i="16" l="1"/>
  <c r="F3204" i="16"/>
  <c r="G3204" i="16"/>
  <c r="S3205" i="16"/>
  <c r="A3205" i="16"/>
  <c r="S3206" i="16" l="1"/>
  <c r="A3206" i="16"/>
  <c r="D3205" i="16"/>
  <c r="G3205" i="16"/>
  <c r="F3205" i="16"/>
  <c r="F3206" i="16" l="1"/>
  <c r="D3206" i="16"/>
  <c r="G3206" i="16"/>
  <c r="A3207" i="16"/>
  <c r="S3207" i="16"/>
  <c r="F3207" i="16" l="1"/>
  <c r="D3207" i="16"/>
  <c r="G3207" i="16"/>
  <c r="S3208" i="16"/>
  <c r="A3208" i="16"/>
  <c r="S3209" i="16" l="1"/>
  <c r="A3209" i="16"/>
  <c r="F3208" i="16"/>
  <c r="G3208" i="16"/>
  <c r="D3208" i="16"/>
  <c r="F3209" i="16" l="1"/>
  <c r="G3209" i="16"/>
  <c r="D3209" i="16"/>
  <c r="S3210" i="16"/>
  <c r="A3210" i="16"/>
  <c r="S3211" i="16" l="1"/>
  <c r="A3211" i="16"/>
  <c r="F3210" i="16"/>
  <c r="D3210" i="16"/>
  <c r="G3210" i="16"/>
  <c r="F3211" i="16" l="1"/>
  <c r="G3211" i="16"/>
  <c r="D3211" i="16"/>
  <c r="S3212" i="16"/>
  <c r="A3212" i="16"/>
  <c r="S3213" i="16" l="1"/>
  <c r="A3213" i="16"/>
  <c r="D3212" i="16"/>
  <c r="F3212" i="16"/>
  <c r="G3212" i="16"/>
  <c r="D3213" i="16" l="1"/>
  <c r="F3213" i="16"/>
  <c r="G3213" i="16"/>
  <c r="A3214" i="16"/>
  <c r="S3214" i="16"/>
  <c r="A3215" i="16" l="1"/>
  <c r="S3215" i="16"/>
  <c r="D3214" i="16"/>
  <c r="G3214" i="16"/>
  <c r="F3214" i="16"/>
  <c r="A3216" i="16" l="1"/>
  <c r="S3216" i="16"/>
  <c r="F3215" i="16"/>
  <c r="D3215" i="16"/>
  <c r="G3215" i="16"/>
  <c r="F3216" i="16" l="1"/>
  <c r="D3216" i="16"/>
  <c r="G3216" i="16"/>
  <c r="S3217" i="16"/>
  <c r="A3217" i="16"/>
  <c r="A3218" i="16" l="1"/>
  <c r="S3218" i="16"/>
  <c r="G3217" i="16"/>
  <c r="F3217" i="16"/>
  <c r="D3217" i="16"/>
  <c r="S3219" i="16" l="1"/>
  <c r="A3219" i="16"/>
  <c r="D3218" i="16"/>
  <c r="G3218" i="16"/>
  <c r="F3218" i="16"/>
  <c r="F3219" i="16" l="1"/>
  <c r="G3219" i="16"/>
  <c r="D3219" i="16"/>
  <c r="S3220" i="16"/>
  <c r="A3220" i="16"/>
  <c r="D3220" i="16" l="1"/>
  <c r="G3220" i="16"/>
  <c r="F3220" i="16"/>
  <c r="S3221" i="16"/>
  <c r="A3221" i="16"/>
  <c r="S3222" i="16" l="1"/>
  <c r="A3222" i="16"/>
  <c r="F3221" i="16"/>
  <c r="G3221" i="16"/>
  <c r="D3221" i="16"/>
  <c r="F3222" i="16" l="1"/>
  <c r="D3222" i="16"/>
  <c r="G3222" i="16"/>
  <c r="S3223" i="16"/>
  <c r="A3223" i="16"/>
  <c r="S3224" i="16" l="1"/>
  <c r="A3224" i="16"/>
  <c r="G3223" i="16"/>
  <c r="F3223" i="16"/>
  <c r="D3223" i="16"/>
  <c r="G3224" i="16" l="1"/>
  <c r="D3224" i="16"/>
  <c r="F3224" i="16"/>
  <c r="S3225" i="16"/>
  <c r="A3225" i="16"/>
  <c r="S3226" i="16" l="1"/>
  <c r="A3226" i="16"/>
  <c r="D3225" i="16"/>
  <c r="F3225" i="16"/>
  <c r="G3225" i="16"/>
  <c r="G3226" i="16" l="1"/>
  <c r="F3226" i="16"/>
  <c r="D3226" i="16"/>
  <c r="S3227" i="16"/>
  <c r="A3227" i="16"/>
  <c r="S3228" i="16" l="1"/>
  <c r="A3228" i="16"/>
  <c r="F3227" i="16"/>
  <c r="G3227" i="16"/>
  <c r="D3227" i="16"/>
  <c r="S3229" i="16" l="1"/>
  <c r="A3229" i="16"/>
  <c r="G3228" i="16"/>
  <c r="D3228" i="16"/>
  <c r="F3228" i="16"/>
  <c r="S3230" i="16" l="1"/>
  <c r="A3230" i="16"/>
  <c r="D3229" i="16"/>
  <c r="G3229" i="16"/>
  <c r="F3229" i="16"/>
  <c r="F3230" i="16" l="1"/>
  <c r="D3230" i="16"/>
  <c r="G3230" i="16"/>
  <c r="S3231" i="16"/>
  <c r="A3231" i="16"/>
  <c r="G3231" i="16" l="1"/>
  <c r="F3231" i="16"/>
  <c r="D3231" i="16"/>
  <c r="A3232" i="16"/>
  <c r="S3232" i="16"/>
  <c r="F3232" i="16" l="1"/>
  <c r="G3232" i="16"/>
  <c r="D3232" i="16"/>
  <c r="S3233" i="16"/>
  <c r="A3233" i="16"/>
  <c r="G3233" i="16" l="1"/>
  <c r="D3233" i="16"/>
  <c r="F3233" i="16"/>
  <c r="S3234" i="16"/>
  <c r="A3234" i="16"/>
  <c r="S3235" i="16" l="1"/>
  <c r="A3235" i="16"/>
  <c r="F3234" i="16"/>
  <c r="D3234" i="16"/>
  <c r="G3234" i="16"/>
  <c r="F3235" i="16" l="1"/>
  <c r="D3235" i="16"/>
  <c r="G3235" i="16"/>
  <c r="A3236" i="16"/>
  <c r="S3236" i="16"/>
  <c r="A3237" i="16" l="1"/>
  <c r="S3237" i="16"/>
  <c r="G3236" i="16"/>
  <c r="F3236" i="16"/>
  <c r="D3236" i="16"/>
  <c r="S3238" i="16" l="1"/>
  <c r="A3238" i="16"/>
  <c r="G3237" i="16"/>
  <c r="F3237" i="16"/>
  <c r="D3237" i="16"/>
  <c r="S3239" i="16" l="1"/>
  <c r="A3239" i="16"/>
  <c r="D3238" i="16"/>
  <c r="G3238" i="16"/>
  <c r="F3238" i="16"/>
  <c r="F3239" i="16" l="1"/>
  <c r="G3239" i="16"/>
  <c r="D3239" i="16"/>
  <c r="S3240" i="16"/>
  <c r="A3240" i="16"/>
  <c r="G3240" i="16" l="1"/>
  <c r="F3240" i="16"/>
  <c r="D3240" i="16"/>
  <c r="A3241" i="16"/>
  <c r="S3241" i="16"/>
  <c r="G3241" i="16" l="1"/>
  <c r="D3241" i="16"/>
  <c r="F3241" i="16"/>
  <c r="S3242" i="16"/>
  <c r="A3242" i="16"/>
  <c r="G3242" i="16" l="1"/>
  <c r="F3242" i="16"/>
  <c r="D3242" i="16"/>
  <c r="S3243" i="16"/>
  <c r="A3243" i="16"/>
  <c r="S3244" i="16" l="1"/>
  <c r="A3244" i="16"/>
  <c r="D3243" i="16"/>
  <c r="G3243" i="16"/>
  <c r="F3243" i="16"/>
  <c r="D3244" i="16" l="1"/>
  <c r="F3244" i="16"/>
  <c r="G3244" i="16"/>
  <c r="A3245" i="16"/>
  <c r="S3245" i="16"/>
  <c r="D3245" i="16" l="1"/>
  <c r="G3245" i="16"/>
  <c r="F3245" i="16"/>
  <c r="S3246" i="16"/>
  <c r="A3246" i="16"/>
  <c r="D3246" i="16" l="1"/>
  <c r="G3246" i="16"/>
  <c r="F3246" i="16"/>
  <c r="S3247" i="16"/>
  <c r="A3247" i="16"/>
  <c r="S3248" i="16" l="1"/>
  <c r="A3248" i="16"/>
  <c r="D3247" i="16"/>
  <c r="F3247" i="16"/>
  <c r="G3247" i="16"/>
  <c r="F3248" i="16" l="1"/>
  <c r="D3248" i="16"/>
  <c r="G3248" i="16"/>
  <c r="S3249" i="16"/>
  <c r="A3249" i="16"/>
  <c r="S3250" i="16" l="1"/>
  <c r="A3250" i="16"/>
  <c r="D3249" i="16"/>
  <c r="F3249" i="16"/>
  <c r="G3249" i="16"/>
  <c r="D3250" i="16" l="1"/>
  <c r="G3250" i="16"/>
  <c r="F3250" i="16"/>
  <c r="S3251" i="16"/>
  <c r="A3251" i="16"/>
  <c r="A3252" i="16" l="1"/>
  <c r="S3252" i="16"/>
  <c r="D3251" i="16"/>
  <c r="G3251" i="16"/>
  <c r="F3251" i="16"/>
  <c r="S3253" i="16" l="1"/>
  <c r="A3253" i="16"/>
  <c r="F3252" i="16"/>
  <c r="G3252" i="16"/>
  <c r="D3252" i="16"/>
  <c r="D3253" i="16" l="1"/>
  <c r="F3253" i="16"/>
  <c r="G3253" i="16"/>
  <c r="S3254" i="16"/>
  <c r="A3254" i="16"/>
  <c r="F3254" i="16" l="1"/>
  <c r="G3254" i="16"/>
  <c r="D3254" i="16"/>
  <c r="S3255" i="16"/>
  <c r="A3255" i="16"/>
  <c r="A3256" i="16" l="1"/>
  <c r="S3256" i="16"/>
  <c r="D3255" i="16"/>
  <c r="G3255" i="16"/>
  <c r="F3255" i="16"/>
  <c r="S3257" i="16" l="1"/>
  <c r="A3257" i="16"/>
  <c r="G3256" i="16"/>
  <c r="F3256" i="16"/>
  <c r="D3256" i="16"/>
  <c r="D3257" i="16" l="1"/>
  <c r="G3257" i="16"/>
  <c r="F3257" i="16"/>
  <c r="S3258" i="16"/>
  <c r="A3258" i="16"/>
  <c r="D3258" i="16" l="1"/>
  <c r="G3258" i="16"/>
  <c r="F3258" i="16"/>
  <c r="S3259" i="16"/>
  <c r="A3259" i="16"/>
  <c r="D3259" i="16" l="1"/>
  <c r="F3259" i="16"/>
  <c r="G3259" i="16"/>
  <c r="A3260" i="16"/>
  <c r="S3260" i="16"/>
  <c r="S3261" i="16" l="1"/>
  <c r="A3261" i="16"/>
  <c r="F3260" i="16"/>
  <c r="D3260" i="16"/>
  <c r="G3260" i="16"/>
  <c r="D3261" i="16" l="1"/>
  <c r="G3261" i="16"/>
  <c r="F3261" i="16"/>
  <c r="S3262" i="16"/>
  <c r="A3262" i="16"/>
  <c r="G3262" i="16" l="1"/>
  <c r="D3262" i="16"/>
  <c r="F3262" i="16"/>
  <c r="S3263" i="16"/>
  <c r="A3263" i="16"/>
  <c r="F3263" i="16" l="1"/>
  <c r="D3263" i="16"/>
  <c r="G3263" i="16"/>
  <c r="S3264" i="16"/>
  <c r="A3264" i="16"/>
  <c r="D3264" i="16" l="1"/>
  <c r="F3264" i="16"/>
  <c r="G3264" i="16"/>
  <c r="S3265" i="16"/>
  <c r="A3265" i="16"/>
  <c r="G3265" i="16" l="1"/>
  <c r="D3265" i="16"/>
  <c r="F3265" i="16"/>
  <c r="S3266" i="16"/>
  <c r="A3266" i="16"/>
  <c r="S3267" i="16" l="1"/>
  <c r="A3267" i="16"/>
  <c r="D3266" i="16"/>
  <c r="G3266" i="16"/>
  <c r="F3266" i="16"/>
  <c r="F3267" i="16" l="1"/>
  <c r="G3267" i="16"/>
  <c r="D3267" i="16"/>
  <c r="S3268" i="16"/>
  <c r="A3268" i="16"/>
  <c r="S3269" i="16" l="1"/>
  <c r="A3269" i="16"/>
  <c r="D3268" i="16"/>
  <c r="F3268" i="16"/>
  <c r="G3268" i="16"/>
  <c r="G3269" i="16" l="1"/>
  <c r="F3269" i="16"/>
  <c r="D3269" i="16"/>
  <c r="S3270" i="16"/>
  <c r="A3270" i="16"/>
  <c r="F3270" i="16" l="1"/>
  <c r="D3270" i="16"/>
  <c r="G3270" i="16"/>
  <c r="A3271" i="16"/>
  <c r="S3271" i="16"/>
  <c r="S3272" i="16" l="1"/>
  <c r="A3272" i="16"/>
  <c r="D3271" i="16"/>
  <c r="G3271" i="16"/>
  <c r="F3271" i="16"/>
  <c r="F3272" i="16" l="1"/>
  <c r="D3272" i="16"/>
  <c r="G3272" i="16"/>
  <c r="S3273" i="16"/>
  <c r="A3273" i="16"/>
  <c r="S3274" i="16" l="1"/>
  <c r="A3274" i="16"/>
  <c r="G3273" i="16"/>
  <c r="D3273" i="16"/>
  <c r="F3273" i="16"/>
  <c r="F3274" i="16" l="1"/>
  <c r="D3274" i="16"/>
  <c r="G3274" i="16"/>
  <c r="A3275" i="16"/>
  <c r="S3275" i="16"/>
  <c r="D3275" i="16" l="1"/>
  <c r="G3275" i="16"/>
  <c r="F3275" i="16"/>
  <c r="S3276" i="16"/>
  <c r="A3276" i="16"/>
  <c r="F3276" i="16" l="1"/>
  <c r="G3276" i="16"/>
  <c r="D3276" i="16"/>
  <c r="S3277" i="16"/>
  <c r="A3277" i="16"/>
  <c r="D3277" i="16" l="1"/>
  <c r="G3277" i="16"/>
  <c r="F3277" i="16"/>
  <c r="S3278" i="16"/>
  <c r="A3278" i="16"/>
  <c r="D3278" i="16" l="1"/>
  <c r="F3278" i="16"/>
  <c r="G3278" i="16"/>
  <c r="A3279" i="16"/>
  <c r="S3279" i="16"/>
  <c r="S3280" i="16" l="1"/>
  <c r="A3280" i="16"/>
  <c r="D3279" i="16"/>
  <c r="G3279" i="16"/>
  <c r="F3279" i="16"/>
  <c r="S3281" i="16" l="1"/>
  <c r="A3281" i="16"/>
  <c r="G3280" i="16"/>
  <c r="F3280" i="16"/>
  <c r="D3280" i="16"/>
  <c r="S3282" i="16" l="1"/>
  <c r="A3282" i="16"/>
  <c r="D3281" i="16"/>
  <c r="G3281" i="16"/>
  <c r="F3281" i="16"/>
  <c r="G3282" i="16" l="1"/>
  <c r="D3282" i="16"/>
  <c r="F3282" i="16"/>
  <c r="S3283" i="16"/>
  <c r="A3283" i="16"/>
  <c r="F3283" i="16" l="1"/>
  <c r="D3283" i="16"/>
  <c r="G3283" i="16"/>
  <c r="A3284" i="16"/>
  <c r="S3284" i="16"/>
  <c r="G3284" i="16" l="1"/>
  <c r="F3284" i="16"/>
  <c r="D3284" i="16"/>
  <c r="S3285" i="16"/>
  <c r="A3285" i="16"/>
  <c r="F3285" i="16" l="1"/>
  <c r="D3285" i="16"/>
  <c r="G3285" i="16"/>
  <c r="A3286" i="16"/>
  <c r="S3286" i="16"/>
  <c r="S3287" i="16" l="1"/>
  <c r="A3287" i="16"/>
  <c r="G3286" i="16"/>
  <c r="F3286" i="16"/>
  <c r="D3286" i="16"/>
  <c r="F3287" i="16" l="1"/>
  <c r="G3287" i="16"/>
  <c r="D3287" i="16"/>
  <c r="A3288" i="16"/>
  <c r="S3288" i="16"/>
  <c r="G3288" i="16" l="1"/>
  <c r="F3288" i="16"/>
  <c r="D3288" i="16"/>
  <c r="S3289" i="16"/>
  <c r="A3289" i="16"/>
  <c r="S3290" i="16" l="1"/>
  <c r="A3290" i="16"/>
  <c r="D3289" i="16"/>
  <c r="G3289" i="16"/>
  <c r="F3289" i="16"/>
  <c r="D3290" i="16" l="1"/>
  <c r="G3290" i="16"/>
  <c r="F3290" i="16"/>
  <c r="S3291" i="16"/>
  <c r="A3291" i="16"/>
  <c r="D3291" i="16" l="1"/>
  <c r="G3291" i="16"/>
  <c r="F3291" i="16"/>
  <c r="S3292" i="16"/>
  <c r="A3292" i="16"/>
  <c r="S3293" i="16" l="1"/>
  <c r="A3293" i="16"/>
  <c r="F3292" i="16"/>
  <c r="D3292" i="16"/>
  <c r="G3292" i="16"/>
  <c r="D3293" i="16" l="1"/>
  <c r="F3293" i="16"/>
  <c r="G3293" i="16"/>
  <c r="S3294" i="16"/>
  <c r="A3294" i="16"/>
  <c r="F3294" i="16" l="1"/>
  <c r="G3294" i="16"/>
  <c r="D3294" i="16"/>
  <c r="S3295" i="16"/>
  <c r="A3295" i="16"/>
  <c r="S3296" i="16" l="1"/>
  <c r="A3296" i="16"/>
  <c r="D3295" i="16"/>
  <c r="F3295" i="16"/>
  <c r="G3295" i="16"/>
  <c r="F3296" i="16" l="1"/>
  <c r="G3296" i="16"/>
  <c r="D3296" i="16"/>
  <c r="S3297" i="16"/>
  <c r="A3297" i="16"/>
  <c r="S3298" i="16" l="1"/>
  <c r="A3298" i="16"/>
  <c r="F3297" i="16"/>
  <c r="D3297" i="16"/>
  <c r="G3297" i="16"/>
  <c r="D3298" i="16" l="1"/>
  <c r="G3298" i="16"/>
  <c r="F3298" i="16"/>
  <c r="S3299" i="16"/>
  <c r="A3299" i="16"/>
  <c r="S3300" i="16" l="1"/>
  <c r="A3300" i="16"/>
  <c r="G3299" i="16"/>
  <c r="F3299" i="16"/>
  <c r="D3299" i="16"/>
  <c r="G3300" i="16" l="1"/>
  <c r="F3300" i="16"/>
  <c r="D3300" i="16"/>
  <c r="S3301" i="16"/>
  <c r="A3301" i="16"/>
  <c r="F3301" i="16" l="1"/>
  <c r="D3301" i="16"/>
  <c r="G3301" i="16"/>
  <c r="S3302" i="16"/>
  <c r="A3302" i="16"/>
  <c r="D3302" i="16" l="1"/>
  <c r="F3302" i="16"/>
  <c r="G3302" i="16"/>
  <c r="S3303" i="16"/>
  <c r="A3303" i="16"/>
  <c r="D3303" i="16" l="1"/>
  <c r="G3303" i="16"/>
  <c r="F3303" i="16"/>
  <c r="S3304" i="16"/>
  <c r="A3304" i="16"/>
  <c r="S3305" i="16" l="1"/>
  <c r="A3305" i="16"/>
  <c r="D3304" i="16"/>
  <c r="G3304" i="16"/>
  <c r="F3304" i="16"/>
  <c r="G3305" i="16" l="1"/>
  <c r="F3305" i="16"/>
  <c r="D3305" i="16"/>
  <c r="S3306" i="16"/>
  <c r="A3306" i="16"/>
  <c r="F3306" i="16" l="1"/>
  <c r="G3306" i="16"/>
  <c r="D3306" i="16"/>
  <c r="S3307" i="16"/>
  <c r="A3307" i="16"/>
  <c r="S3308" i="16" l="1"/>
  <c r="A3308" i="16"/>
  <c r="F3307" i="16"/>
  <c r="D3307" i="16"/>
  <c r="G3307" i="16"/>
  <c r="F3308" i="16" l="1"/>
  <c r="G3308" i="16"/>
  <c r="D3308" i="16"/>
  <c r="S3309" i="16"/>
  <c r="A3309" i="16"/>
  <c r="A3310" i="16" l="1"/>
  <c r="S3310" i="16"/>
  <c r="D3309" i="16"/>
  <c r="G3309" i="16"/>
  <c r="F3309" i="16"/>
  <c r="S3311" i="16" l="1"/>
  <c r="A3311" i="16"/>
  <c r="G3310" i="16"/>
  <c r="F3310" i="16"/>
  <c r="D3310" i="16"/>
  <c r="F3311" i="16" l="1"/>
  <c r="D3311" i="16"/>
  <c r="G3311" i="16"/>
  <c r="S3312" i="16"/>
  <c r="A3312" i="16"/>
  <c r="G3312" i="16" l="1"/>
  <c r="F3312" i="16"/>
  <c r="D3312" i="16"/>
  <c r="S3313" i="16"/>
  <c r="A3313" i="16"/>
  <c r="S3314" i="16" l="1"/>
  <c r="A3314" i="16"/>
  <c r="G3313" i="16"/>
  <c r="D3313" i="16"/>
  <c r="F3313" i="16"/>
  <c r="F3314" i="16" l="1"/>
  <c r="D3314" i="16"/>
  <c r="G3314" i="16"/>
  <c r="S3315" i="16"/>
  <c r="A3315" i="16"/>
  <c r="D3315" i="16" l="1"/>
  <c r="F3315" i="16"/>
  <c r="G3315" i="16"/>
  <c r="S3316" i="16"/>
  <c r="A3316" i="16"/>
  <c r="G3316" i="16" l="1"/>
  <c r="F3316" i="16"/>
  <c r="D3316" i="16"/>
  <c r="S3317" i="16"/>
  <c r="A3317" i="16"/>
  <c r="D3317" i="16" l="1"/>
  <c r="F3317" i="16"/>
  <c r="G3317" i="16"/>
  <c r="S3318" i="16"/>
  <c r="A3318" i="16"/>
  <c r="S3319" i="16" l="1"/>
  <c r="A3319" i="16"/>
  <c r="D3318" i="16"/>
  <c r="G3318" i="16"/>
  <c r="F3318" i="16"/>
  <c r="D3319" i="16" l="1"/>
  <c r="G3319" i="16"/>
  <c r="F3319" i="16"/>
  <c r="S3320" i="16"/>
  <c r="A3320" i="16"/>
  <c r="G3320" i="16" l="1"/>
  <c r="D3320" i="16"/>
  <c r="F3320" i="16"/>
  <c r="S3321" i="16"/>
  <c r="A3321" i="16"/>
  <c r="A3322" i="16" l="1"/>
  <c r="S3322" i="16"/>
  <c r="D3321" i="16"/>
  <c r="G3321" i="16"/>
  <c r="F3321" i="16"/>
  <c r="S3323" i="16" l="1"/>
  <c r="A3323" i="16"/>
  <c r="D3322" i="16"/>
  <c r="G3322" i="16"/>
  <c r="F3322" i="16"/>
  <c r="D3323" i="16" l="1"/>
  <c r="G3323" i="16"/>
  <c r="F3323" i="16"/>
  <c r="S3324" i="16"/>
  <c r="A3324" i="16"/>
  <c r="F3324" i="16" l="1"/>
  <c r="D3324" i="16"/>
  <c r="G3324" i="16"/>
  <c r="S3325" i="16"/>
  <c r="A3325" i="16"/>
  <c r="G3325" i="16" l="1"/>
  <c r="F3325" i="16"/>
  <c r="D3325" i="16"/>
  <c r="A3326" i="16"/>
  <c r="S3326" i="16"/>
  <c r="G3326" i="16" l="1"/>
  <c r="D3326" i="16"/>
  <c r="F3326" i="16"/>
  <c r="S3327" i="16"/>
  <c r="A3327" i="16"/>
  <c r="D3327" i="16" l="1"/>
  <c r="F3327" i="16"/>
  <c r="G3327" i="16"/>
  <c r="S3328" i="16"/>
  <c r="A3328" i="16"/>
  <c r="G3328" i="16" l="1"/>
  <c r="F3328" i="16"/>
  <c r="D3328" i="16"/>
  <c r="S3329" i="16"/>
  <c r="A3329" i="16"/>
  <c r="D3329" i="16" l="1"/>
  <c r="G3329" i="16"/>
  <c r="F3329" i="16"/>
  <c r="S3330" i="16"/>
  <c r="A3330" i="16"/>
  <c r="G3330" i="16" l="1"/>
  <c r="D3330" i="16"/>
  <c r="F3330" i="16"/>
  <c r="A3331" i="16"/>
  <c r="S3331" i="16"/>
  <c r="S3332" i="16" l="1"/>
  <c r="A3332" i="16"/>
  <c r="F3331" i="16"/>
  <c r="D3331" i="16"/>
  <c r="G3331" i="16"/>
  <c r="S3333" i="16" l="1"/>
  <c r="A3333" i="16"/>
  <c r="D3332" i="16"/>
  <c r="F3332" i="16"/>
  <c r="G3332" i="16"/>
  <c r="F3333" i="16" l="1"/>
  <c r="G3333" i="16"/>
  <c r="D3333" i="16"/>
  <c r="A3334" i="16"/>
  <c r="S3334" i="16"/>
  <c r="D3334" i="16" l="1"/>
  <c r="G3334" i="16"/>
  <c r="F3334" i="16"/>
  <c r="A3335" i="16"/>
  <c r="S3335" i="16"/>
  <c r="S3336" i="16" l="1"/>
  <c r="A3336" i="16"/>
  <c r="D3335" i="16"/>
  <c r="G3335" i="16"/>
  <c r="F3335" i="16"/>
  <c r="G3336" i="16" l="1"/>
  <c r="F3336" i="16"/>
  <c r="D3336" i="16"/>
  <c r="S3337" i="16"/>
  <c r="A3337" i="16"/>
  <c r="D3337" i="16" l="1"/>
  <c r="G3337" i="16"/>
  <c r="F3337" i="16"/>
  <c r="S3338" i="16"/>
  <c r="A3338" i="16"/>
  <c r="S3339" i="16" l="1"/>
  <c r="A3339" i="16"/>
  <c r="G3338" i="16"/>
  <c r="D3338" i="16"/>
  <c r="F3338" i="16"/>
  <c r="G3339" i="16" l="1"/>
  <c r="F3339" i="16"/>
  <c r="D3339" i="16"/>
  <c r="A3340" i="16"/>
  <c r="S3340" i="16"/>
  <c r="D3340" i="16" l="1"/>
  <c r="G3340" i="16"/>
  <c r="F3340" i="16"/>
  <c r="S3341" i="16"/>
  <c r="A3341" i="16"/>
  <c r="F3341" i="16" l="1"/>
  <c r="D3341" i="16"/>
  <c r="G3341" i="16"/>
  <c r="A3342" i="16"/>
  <c r="S3342" i="16"/>
  <c r="A3343" i="16" l="1"/>
  <c r="S3343" i="16"/>
  <c r="F3342" i="16"/>
  <c r="G3342" i="16"/>
  <c r="D3342" i="16"/>
  <c r="S3344" i="16" l="1"/>
  <c r="A3344" i="16"/>
  <c r="D3343" i="16"/>
  <c r="G3343" i="16"/>
  <c r="F3343" i="16"/>
  <c r="G3344" i="16" l="1"/>
  <c r="F3344" i="16"/>
  <c r="D3344" i="16"/>
  <c r="A3345" i="16"/>
  <c r="S3345" i="16"/>
  <c r="S3346" i="16" l="1"/>
  <c r="A3346" i="16"/>
  <c r="D3345" i="16"/>
  <c r="G3345" i="16"/>
  <c r="F3345" i="16"/>
  <c r="S3347" i="16" l="1"/>
  <c r="A3347" i="16"/>
  <c r="F3346" i="16"/>
  <c r="G3346" i="16"/>
  <c r="D3346" i="16"/>
  <c r="S3348" i="16" l="1"/>
  <c r="A3348" i="16"/>
  <c r="F3347" i="16"/>
  <c r="G3347" i="16"/>
  <c r="D3347" i="16"/>
  <c r="D3348" i="16" l="1"/>
  <c r="F3348" i="16"/>
  <c r="G3348" i="16"/>
  <c r="S3349" i="16"/>
  <c r="A3349" i="16"/>
  <c r="S3350" i="16" l="1"/>
  <c r="A3350" i="16"/>
  <c r="G3349" i="16"/>
  <c r="F3349" i="16"/>
  <c r="D3349" i="16"/>
  <c r="F3350" i="16" l="1"/>
  <c r="D3350" i="16"/>
  <c r="G3350" i="16"/>
  <c r="S3351" i="16"/>
  <c r="A3351" i="16"/>
  <c r="D3351" i="16" l="1"/>
  <c r="G3351" i="16"/>
  <c r="F3351" i="16"/>
  <c r="A3352" i="16"/>
  <c r="S3352" i="16"/>
  <c r="F3352" i="16" l="1"/>
  <c r="D3352" i="16"/>
  <c r="G3352" i="16"/>
  <c r="S3353" i="16"/>
  <c r="A3353" i="16"/>
  <c r="A3354" i="16" l="1"/>
  <c r="S3354" i="16"/>
  <c r="F3353" i="16"/>
  <c r="G3353" i="16"/>
  <c r="D3353" i="16"/>
  <c r="D3354" i="16" l="1"/>
  <c r="F3354" i="16"/>
  <c r="G3354" i="16"/>
  <c r="S3355" i="16"/>
  <c r="A3355" i="16"/>
  <c r="S3356" i="16" l="1"/>
  <c r="A3356" i="16"/>
  <c r="G3355" i="16"/>
  <c r="F3355" i="16"/>
  <c r="D3355" i="16"/>
  <c r="G3356" i="16" l="1"/>
  <c r="F3356" i="16"/>
  <c r="D3356" i="16"/>
  <c r="S3357" i="16"/>
  <c r="A3357" i="16"/>
  <c r="F3357" i="16" l="1"/>
  <c r="D3357" i="16"/>
  <c r="G3357" i="16"/>
  <c r="A3358" i="16"/>
  <c r="S3358" i="16"/>
  <c r="F3358" i="16" l="1"/>
  <c r="D3358" i="16"/>
  <c r="G3358" i="16"/>
  <c r="S3359" i="16"/>
  <c r="A3359" i="16"/>
  <c r="G3359" i="16" l="1"/>
  <c r="F3359" i="16"/>
  <c r="D3359" i="16"/>
  <c r="S3360" i="16"/>
  <c r="A3360" i="16"/>
  <c r="A3361" i="16" l="1"/>
  <c r="S3361" i="16"/>
  <c r="G3360" i="16"/>
  <c r="F3360" i="16"/>
  <c r="D3360" i="16"/>
  <c r="G3361" i="16" l="1"/>
  <c r="F3361" i="16"/>
  <c r="D3361" i="16"/>
  <c r="S3362" i="16"/>
  <c r="A3362" i="16"/>
  <c r="S3363" i="16" l="1"/>
  <c r="A3363" i="16"/>
  <c r="G3362" i="16"/>
  <c r="D3362" i="16"/>
  <c r="F3362" i="16"/>
  <c r="F3363" i="16" l="1"/>
  <c r="D3363" i="16"/>
  <c r="G3363" i="16"/>
  <c r="S3364" i="16"/>
  <c r="A3364" i="16"/>
  <c r="G3364" i="16" l="1"/>
  <c r="F3364" i="16"/>
  <c r="D3364" i="16"/>
  <c r="S3365" i="16"/>
  <c r="A3365" i="16"/>
  <c r="S3366" i="16" l="1"/>
  <c r="A3366" i="16"/>
  <c r="D3365" i="16"/>
  <c r="G3365" i="16"/>
  <c r="F3365" i="16"/>
  <c r="F3366" i="16" l="1"/>
  <c r="D3366" i="16"/>
  <c r="G3366" i="16"/>
  <c r="S3367" i="16"/>
  <c r="A3367" i="16"/>
  <c r="D3367" i="16" l="1"/>
  <c r="F3367" i="16"/>
  <c r="G3367" i="16"/>
  <c r="S3368" i="16"/>
  <c r="A3368" i="16"/>
  <c r="A3369" i="16" l="1"/>
  <c r="S3369" i="16"/>
  <c r="G3368" i="16"/>
  <c r="D3368" i="16"/>
  <c r="F3368" i="16"/>
  <c r="S3370" i="16" l="1"/>
  <c r="A3370" i="16"/>
  <c r="G3369" i="16"/>
  <c r="F3369" i="16"/>
  <c r="D3369" i="16"/>
  <c r="G3370" i="16" l="1"/>
  <c r="D3370" i="16"/>
  <c r="F3370" i="16"/>
  <c r="S3371" i="16"/>
  <c r="A3371" i="16"/>
  <c r="S3372" i="16" l="1"/>
  <c r="A3372" i="16"/>
  <c r="G3371" i="16"/>
  <c r="F3371" i="16"/>
  <c r="D3371" i="16"/>
  <c r="D3372" i="16" l="1"/>
  <c r="F3372" i="16"/>
  <c r="G3372" i="16"/>
  <c r="S3373" i="16"/>
  <c r="A3373" i="16"/>
  <c r="F3373" i="16" l="1"/>
  <c r="G3373" i="16"/>
  <c r="D3373" i="16"/>
  <c r="S3374" i="16"/>
  <c r="A3374" i="16"/>
  <c r="S3375" i="16" l="1"/>
  <c r="A3375" i="16"/>
  <c r="F3374" i="16"/>
  <c r="G3374" i="16"/>
  <c r="D3374" i="16"/>
  <c r="F3375" i="16" l="1"/>
  <c r="G3375" i="16"/>
  <c r="D3375" i="16"/>
  <c r="S3376" i="16"/>
  <c r="A3376" i="16"/>
  <c r="G3376" i="16" l="1"/>
  <c r="D3376" i="16"/>
  <c r="F3376" i="16"/>
  <c r="S3377" i="16"/>
  <c r="A3377" i="16"/>
  <c r="S3378" i="16" l="1"/>
  <c r="A3378" i="16"/>
  <c r="F3377" i="16"/>
  <c r="D3377" i="16"/>
  <c r="G3377" i="16"/>
  <c r="G3378" i="16" l="1"/>
  <c r="F3378" i="16"/>
  <c r="D3378" i="16"/>
  <c r="A3379" i="16"/>
  <c r="S3379" i="16"/>
  <c r="D3379" i="16" l="1"/>
  <c r="G3379" i="16"/>
  <c r="F3379" i="16"/>
  <c r="S3380" i="16"/>
  <c r="A3380" i="16"/>
  <c r="A3381" i="16" l="1"/>
  <c r="S3381" i="16"/>
  <c r="D3380" i="16"/>
  <c r="G3380" i="16"/>
  <c r="F3380" i="16"/>
  <c r="A3382" i="16" l="1"/>
  <c r="S3382" i="16"/>
  <c r="D3381" i="16"/>
  <c r="G3381" i="16"/>
  <c r="F3381" i="16"/>
  <c r="S3383" i="16" l="1"/>
  <c r="A3383" i="16"/>
  <c r="D3382" i="16"/>
  <c r="G3382" i="16"/>
  <c r="F3382" i="16"/>
  <c r="G3383" i="16" l="1"/>
  <c r="D3383" i="16"/>
  <c r="F3383" i="16"/>
  <c r="S3384" i="16"/>
  <c r="A3384" i="16"/>
  <c r="S3385" i="16" l="1"/>
  <c r="A3385" i="16"/>
  <c r="G3384" i="16"/>
  <c r="F3384" i="16"/>
  <c r="D3384" i="16"/>
  <c r="D3385" i="16" l="1"/>
  <c r="F3385" i="16"/>
  <c r="G3385" i="16"/>
  <c r="S3386" i="16"/>
  <c r="A3386" i="16"/>
  <c r="A3387" i="16" l="1"/>
  <c r="S3387" i="16"/>
  <c r="D3386" i="16"/>
  <c r="F3386" i="16"/>
  <c r="G3386" i="16"/>
  <c r="S3388" i="16" l="1"/>
  <c r="A3388" i="16"/>
  <c r="G3387" i="16"/>
  <c r="D3387" i="16"/>
  <c r="F3387" i="16"/>
  <c r="F3388" i="16" l="1"/>
  <c r="G3388" i="16"/>
  <c r="D3388" i="16"/>
  <c r="S3389" i="16"/>
  <c r="A3389" i="16"/>
  <c r="F3389" i="16" l="1"/>
  <c r="D3389" i="16"/>
  <c r="G3389" i="16"/>
  <c r="S3390" i="16"/>
  <c r="A3390" i="16"/>
  <c r="G3390" i="16" l="1"/>
  <c r="D3390" i="16"/>
  <c r="F3390" i="16"/>
  <c r="A3391" i="16"/>
  <c r="S3391" i="16"/>
  <c r="D3391" i="16" l="1"/>
  <c r="G3391" i="16"/>
  <c r="F3391" i="16"/>
  <c r="S3392" i="16"/>
  <c r="A3392" i="16"/>
  <c r="S3393" i="16" l="1"/>
  <c r="A3393" i="16"/>
  <c r="D3392" i="16"/>
  <c r="F3392" i="16"/>
  <c r="G3392" i="16"/>
  <c r="F3393" i="16" l="1"/>
  <c r="D3393" i="16"/>
  <c r="G3393" i="16"/>
  <c r="S3394" i="16"/>
  <c r="A3394" i="16"/>
  <c r="S3395" i="16" l="1"/>
  <c r="A3395" i="16"/>
  <c r="G3394" i="16"/>
  <c r="D3394" i="16"/>
  <c r="F3394" i="16"/>
  <c r="G3395" i="16" l="1"/>
  <c r="F3395" i="16"/>
  <c r="D3395" i="16"/>
  <c r="S3396" i="16"/>
  <c r="A3396" i="16"/>
  <c r="F3396" i="16" l="1"/>
  <c r="G3396" i="16"/>
  <c r="D3396" i="16"/>
  <c r="S3397" i="16"/>
  <c r="A3397" i="16"/>
  <c r="S3398" i="16" l="1"/>
  <c r="A3398" i="16"/>
  <c r="F3397" i="16"/>
  <c r="G3397" i="16"/>
  <c r="D3397" i="16"/>
  <c r="F3398" i="16" l="1"/>
  <c r="D3398" i="16"/>
  <c r="G3398" i="16"/>
  <c r="S3399" i="16"/>
  <c r="A3399" i="16"/>
  <c r="F3399" i="16" l="1"/>
  <c r="D3399" i="16"/>
  <c r="G3399" i="16"/>
  <c r="S3400" i="16"/>
  <c r="A3400" i="16"/>
  <c r="S3401" i="16" l="1"/>
  <c r="A3401" i="16"/>
  <c r="F3400" i="16"/>
  <c r="G3400" i="16"/>
  <c r="D3400" i="16"/>
  <c r="G3401" i="16" l="1"/>
  <c r="F3401" i="16"/>
  <c r="D3401" i="16"/>
  <c r="A3402" i="16"/>
  <c r="S3402" i="16"/>
  <c r="D3402" i="16" l="1"/>
  <c r="G3402" i="16"/>
  <c r="F3402" i="16"/>
  <c r="S3403" i="16"/>
  <c r="A3403" i="16"/>
  <c r="G3403" i="16" l="1"/>
  <c r="D3403" i="16"/>
  <c r="F3403" i="16"/>
  <c r="A3404" i="16"/>
  <c r="S3404" i="16"/>
  <c r="S3405" i="16" l="1"/>
  <c r="A3405" i="16"/>
  <c r="G3404" i="16"/>
  <c r="F3404" i="16"/>
  <c r="D3404" i="16"/>
  <c r="S3406" i="16" l="1"/>
  <c r="A3406" i="16"/>
  <c r="F3405" i="16"/>
  <c r="D3405" i="16"/>
  <c r="G3405" i="16"/>
  <c r="G3406" i="16" l="1"/>
  <c r="F3406" i="16"/>
  <c r="D3406" i="16"/>
  <c r="S3407" i="16"/>
  <c r="A3407" i="16"/>
  <c r="D3407" i="16" l="1"/>
  <c r="G3407" i="16"/>
  <c r="F3407" i="16"/>
  <c r="S3408" i="16"/>
  <c r="A3408" i="16"/>
  <c r="F3408" i="16" l="1"/>
  <c r="D3408" i="16"/>
  <c r="G3408" i="16"/>
  <c r="S3409" i="16"/>
  <c r="A3409" i="16"/>
  <c r="S3410" i="16" l="1"/>
  <c r="A3410" i="16"/>
  <c r="G3409" i="16"/>
  <c r="F3409" i="16"/>
  <c r="D3409" i="16"/>
  <c r="F3410" i="16" l="1"/>
  <c r="D3410" i="16"/>
  <c r="G3410" i="16"/>
  <c r="S3411" i="16"/>
  <c r="A3411" i="16"/>
  <c r="D3411" i="16" l="1"/>
  <c r="F3411" i="16"/>
  <c r="G3411" i="16"/>
  <c r="A3412" i="16"/>
  <c r="S3412" i="16"/>
  <c r="S3413" i="16" l="1"/>
  <c r="A3413" i="16"/>
  <c r="F3412" i="16"/>
  <c r="D3412" i="16"/>
  <c r="G3412" i="16"/>
  <c r="F3413" i="16" l="1"/>
  <c r="G3413" i="16"/>
  <c r="D3413" i="16"/>
  <c r="A3414" i="16"/>
  <c r="S3414" i="16"/>
  <c r="S3415" i="16" l="1"/>
  <c r="A3415" i="16"/>
  <c r="G3414" i="16"/>
  <c r="F3414" i="16"/>
  <c r="D3414" i="16"/>
  <c r="G3415" i="16" l="1"/>
  <c r="F3415" i="16"/>
  <c r="D3415" i="16"/>
  <c r="S3416" i="16"/>
  <c r="A3416" i="16"/>
  <c r="S3417" i="16" l="1"/>
  <c r="A3417" i="16"/>
  <c r="D3416" i="16"/>
  <c r="G3416" i="16"/>
  <c r="F3416" i="16"/>
  <c r="G3417" i="16" l="1"/>
  <c r="F3417" i="16"/>
  <c r="D3417" i="16"/>
  <c r="S3418" i="16"/>
  <c r="A3418" i="16"/>
  <c r="S3419" i="16" l="1"/>
  <c r="A3419" i="16"/>
  <c r="G3418" i="16"/>
  <c r="D3418" i="16"/>
  <c r="F3418" i="16"/>
  <c r="D3419" i="16" l="1"/>
  <c r="G3419" i="16"/>
  <c r="F3419" i="16"/>
  <c r="S3420" i="16"/>
  <c r="A3420" i="16"/>
  <c r="S3421" i="16" l="1"/>
  <c r="A3421" i="16"/>
  <c r="F3420" i="16"/>
  <c r="G3420" i="16"/>
  <c r="D3420" i="16"/>
  <c r="G3421" i="16" l="1"/>
  <c r="F3421" i="16"/>
  <c r="D3421" i="16"/>
  <c r="S3422" i="16"/>
  <c r="A3422" i="16"/>
  <c r="D3422" i="16" l="1"/>
  <c r="F3422" i="16"/>
  <c r="G3422" i="16"/>
  <c r="S3423" i="16"/>
  <c r="A3423" i="16"/>
  <c r="D3423" i="16" l="1"/>
  <c r="G3423" i="16"/>
  <c r="F3423" i="16"/>
  <c r="S3424" i="16"/>
  <c r="A3424" i="16"/>
  <c r="D3424" i="16" l="1"/>
  <c r="F3424" i="16"/>
  <c r="G3424" i="16"/>
  <c r="A3425" i="16"/>
  <c r="S3425" i="16"/>
  <c r="S3426" i="16" l="1"/>
  <c r="A3426" i="16"/>
  <c r="D3425" i="16"/>
  <c r="F3425" i="16"/>
  <c r="G3425" i="16"/>
  <c r="F3426" i="16" l="1"/>
  <c r="G3426" i="16"/>
  <c r="D3426" i="16"/>
  <c r="S3427" i="16"/>
  <c r="A3427" i="16"/>
  <c r="D3427" i="16" l="1"/>
  <c r="F3427" i="16"/>
  <c r="G3427" i="16"/>
  <c r="S3428" i="16"/>
  <c r="A3428" i="16"/>
  <c r="G3428" i="16" l="1"/>
  <c r="F3428" i="16"/>
  <c r="D3428" i="16"/>
  <c r="S3429" i="16"/>
  <c r="A3429" i="16"/>
  <c r="S3430" i="16" l="1"/>
  <c r="A3430" i="16"/>
  <c r="F3429" i="16"/>
  <c r="G3429" i="16"/>
  <c r="D3429" i="16"/>
  <c r="D3430" i="16" l="1"/>
  <c r="F3430" i="16"/>
  <c r="G3430" i="16"/>
  <c r="A3431" i="16"/>
  <c r="S3431" i="16"/>
  <c r="D3431" i="16" l="1"/>
  <c r="G3431" i="16"/>
  <c r="F3431" i="16"/>
  <c r="S3432" i="16"/>
  <c r="A3432" i="16"/>
  <c r="G3432" i="16" l="1"/>
  <c r="F3432" i="16"/>
  <c r="D3432" i="16"/>
  <c r="S3433" i="16"/>
  <c r="A3433" i="16"/>
  <c r="G3433" i="16" l="1"/>
  <c r="D3433" i="16"/>
  <c r="F3433" i="16"/>
  <c r="S3434" i="16"/>
  <c r="A3434" i="16"/>
  <c r="G3434" i="16" l="1"/>
  <c r="D3434" i="16"/>
  <c r="F3434" i="16"/>
  <c r="S3435" i="16"/>
  <c r="A3435" i="16"/>
  <c r="S3436" i="16" l="1"/>
  <c r="A3436" i="16"/>
  <c r="G3435" i="16"/>
  <c r="F3435" i="16"/>
  <c r="D3435" i="16"/>
  <c r="F3436" i="16" l="1"/>
  <c r="D3436" i="16"/>
  <c r="G3436" i="16"/>
  <c r="A3437" i="16"/>
  <c r="S3437" i="16"/>
  <c r="S3438" i="16" l="1"/>
  <c r="A3438" i="16"/>
  <c r="D3437" i="16"/>
  <c r="G3437" i="16"/>
  <c r="F3437" i="16"/>
  <c r="S3439" i="16" l="1"/>
  <c r="A3439" i="16"/>
  <c r="G3438" i="16"/>
  <c r="F3438" i="16"/>
  <c r="D3438" i="16"/>
  <c r="A3440" i="16" l="1"/>
  <c r="S3440" i="16"/>
  <c r="G3439" i="16"/>
  <c r="F3439" i="16"/>
  <c r="D3439" i="16"/>
  <c r="G3440" i="16" l="1"/>
  <c r="F3440" i="16"/>
  <c r="D3440" i="16"/>
  <c r="S3441" i="16"/>
  <c r="A3441" i="16"/>
  <c r="G3441" i="16" l="1"/>
  <c r="F3441" i="16"/>
  <c r="D3441" i="16"/>
  <c r="A3442" i="16"/>
  <c r="S3442" i="16"/>
  <c r="F3442" i="16" l="1"/>
  <c r="D3442" i="16"/>
  <c r="G3442" i="16"/>
  <c r="S3443" i="16"/>
  <c r="A3443" i="16"/>
  <c r="G3443" i="16" l="1"/>
  <c r="F3443" i="16"/>
  <c r="D3443" i="16"/>
  <c r="S3444" i="16"/>
  <c r="A3444" i="16"/>
  <c r="F3444" i="16" l="1"/>
  <c r="D3444" i="16"/>
  <c r="G3444" i="16"/>
  <c r="S3445" i="16"/>
  <c r="A3445" i="16"/>
  <c r="F3445" i="16" l="1"/>
  <c r="D3445" i="16"/>
  <c r="G3445" i="16"/>
  <c r="A3446" i="16"/>
  <c r="S3446" i="16"/>
  <c r="F3446" i="16" l="1"/>
  <c r="D3446" i="16"/>
  <c r="G3446" i="16"/>
  <c r="S3447" i="16"/>
  <c r="A3447" i="16"/>
  <c r="S3448" i="16" l="1"/>
  <c r="A3448" i="16"/>
  <c r="G3447" i="16"/>
  <c r="F3447" i="16"/>
  <c r="D3447" i="16"/>
  <c r="D3448" i="16" l="1"/>
  <c r="G3448" i="16"/>
  <c r="F3448" i="16"/>
  <c r="A3449" i="16"/>
  <c r="S3449" i="16"/>
  <c r="D3449" i="16" l="1"/>
  <c r="G3449" i="16"/>
  <c r="F3449" i="16"/>
  <c r="S3450" i="16"/>
  <c r="A3450" i="16"/>
  <c r="F3450" i="16" l="1"/>
  <c r="G3450" i="16"/>
  <c r="D3450" i="16"/>
  <c r="S3451" i="16"/>
  <c r="A3451" i="16"/>
  <c r="A3452" i="16" l="1"/>
  <c r="S3452" i="16"/>
  <c r="D3451" i="16"/>
  <c r="F3451" i="16"/>
  <c r="G3451" i="16"/>
  <c r="G3452" i="16" l="1"/>
  <c r="F3452" i="16"/>
  <c r="D3452" i="16"/>
  <c r="S3453" i="16"/>
  <c r="A3453" i="16"/>
  <c r="S3454" i="16" l="1"/>
  <c r="A3454" i="16"/>
  <c r="G3453" i="16"/>
  <c r="D3453" i="16"/>
  <c r="F3453" i="16"/>
  <c r="G3454" i="16" l="1"/>
  <c r="D3454" i="16"/>
  <c r="F3454" i="16"/>
  <c r="S3455" i="16"/>
  <c r="A3455" i="16"/>
  <c r="G3455" i="16" l="1"/>
  <c r="D3455" i="16"/>
  <c r="F3455" i="16"/>
  <c r="A3456" i="16"/>
  <c r="S3456" i="16"/>
  <c r="G3456" i="16" l="1"/>
  <c r="F3456" i="16"/>
  <c r="D3456" i="16"/>
  <c r="S3457" i="16"/>
  <c r="A3457" i="16"/>
  <c r="S3458" i="16" l="1"/>
  <c r="A3458" i="16"/>
  <c r="F3457" i="16"/>
  <c r="G3457" i="16"/>
  <c r="D3457" i="16"/>
  <c r="F3458" i="16" l="1"/>
  <c r="D3458" i="16"/>
  <c r="G3458" i="16"/>
  <c r="S3459" i="16"/>
  <c r="A3459" i="16"/>
  <c r="G3459" i="16" l="1"/>
  <c r="F3459" i="16"/>
  <c r="D3459" i="16"/>
  <c r="S3460" i="16"/>
  <c r="A3460" i="16"/>
  <c r="A3461" i="16" l="1"/>
  <c r="S3461" i="16"/>
  <c r="D3460" i="16"/>
  <c r="G3460" i="16"/>
  <c r="F3460" i="16"/>
  <c r="D3461" i="16" l="1"/>
  <c r="G3461" i="16"/>
  <c r="F3461" i="16"/>
  <c r="A3462" i="16"/>
  <c r="S3462" i="16"/>
  <c r="S3463" i="16" l="1"/>
  <c r="A3463" i="16"/>
  <c r="G3462" i="16"/>
  <c r="F3462" i="16"/>
  <c r="D3462" i="16"/>
  <c r="G3463" i="16" l="1"/>
  <c r="F3463" i="16"/>
  <c r="D3463" i="16"/>
  <c r="S3464" i="16"/>
  <c r="A3464" i="16"/>
  <c r="G3464" i="16" l="1"/>
  <c r="D3464" i="16"/>
  <c r="F3464" i="16"/>
  <c r="S3465" i="16"/>
  <c r="A3465" i="16"/>
  <c r="S3466" i="16" l="1"/>
  <c r="A3466" i="16"/>
  <c r="G3465" i="16"/>
  <c r="F3465" i="16"/>
  <c r="D3465" i="16"/>
  <c r="G3466" i="16" l="1"/>
  <c r="F3466" i="16"/>
  <c r="D3466" i="16"/>
  <c r="S3467" i="16"/>
  <c r="A3467" i="16"/>
  <c r="G3467" i="16" l="1"/>
  <c r="D3467" i="16"/>
  <c r="F3467" i="16"/>
  <c r="S3468" i="16"/>
  <c r="A3468" i="16"/>
  <c r="S3469" i="16" l="1"/>
  <c r="A3469" i="16"/>
  <c r="D3468" i="16"/>
  <c r="G3468" i="16"/>
  <c r="F3468" i="16"/>
  <c r="F3469" i="16" l="1"/>
  <c r="D3469" i="16"/>
  <c r="G3469" i="16"/>
  <c r="S3470" i="16"/>
  <c r="A3470" i="16"/>
  <c r="D3470" i="16" l="1"/>
  <c r="G3470" i="16"/>
  <c r="F3470" i="16"/>
  <c r="S3471" i="16"/>
  <c r="A3471" i="16"/>
  <c r="S3472" i="16" l="1"/>
  <c r="A3472" i="16"/>
  <c r="G3471" i="16"/>
  <c r="F3471" i="16"/>
  <c r="D3471" i="16"/>
  <c r="G3472" i="16" l="1"/>
  <c r="D3472" i="16"/>
  <c r="F3472" i="16"/>
  <c r="A3473" i="16"/>
  <c r="S3473" i="16"/>
  <c r="S3474" i="16" l="1"/>
  <c r="A3474" i="16"/>
  <c r="D3473" i="16"/>
  <c r="G3473" i="16"/>
  <c r="F3473" i="16"/>
  <c r="S3475" i="16" l="1"/>
  <c r="A3475" i="16"/>
  <c r="F3474" i="16"/>
  <c r="D3474" i="16"/>
  <c r="G3474" i="16"/>
  <c r="G3475" i="16" l="1"/>
  <c r="F3475" i="16"/>
  <c r="D3475" i="16"/>
  <c r="A3476" i="16"/>
  <c r="S3476" i="16"/>
  <c r="D3476" i="16" l="1"/>
  <c r="G3476" i="16"/>
  <c r="F3476" i="16"/>
  <c r="S3477" i="16"/>
  <c r="A3477" i="16"/>
  <c r="G3477" i="16" l="1"/>
  <c r="F3477" i="16"/>
  <c r="D3477" i="16"/>
  <c r="A3478" i="16"/>
  <c r="S3478" i="16"/>
  <c r="S3479" i="16" l="1"/>
  <c r="A3479" i="16"/>
  <c r="F3478" i="16"/>
  <c r="D3478" i="16"/>
  <c r="G3478" i="16"/>
  <c r="D3479" i="16" l="1"/>
  <c r="F3479" i="16"/>
  <c r="G3479" i="16"/>
  <c r="S3480" i="16"/>
  <c r="A3480" i="16"/>
  <c r="A3481" i="16" l="1"/>
  <c r="S3481" i="16"/>
  <c r="G3480" i="16"/>
  <c r="D3480" i="16"/>
  <c r="F3480" i="16"/>
  <c r="S3482" i="16" l="1"/>
  <c r="A3482" i="16"/>
  <c r="D3481" i="16"/>
  <c r="G3481" i="16"/>
  <c r="F3481" i="16"/>
  <c r="D3482" i="16" l="1"/>
  <c r="F3482" i="16"/>
  <c r="G3482" i="16"/>
  <c r="A3483" i="16"/>
  <c r="S3483" i="16"/>
  <c r="D3483" i="16" l="1"/>
  <c r="F3483" i="16"/>
  <c r="G3483" i="16"/>
  <c r="S3484" i="16"/>
  <c r="A3484" i="16"/>
  <c r="S3485" i="16" l="1"/>
  <c r="A3485" i="16"/>
  <c r="D3484" i="16"/>
  <c r="F3484" i="16"/>
  <c r="G3484" i="16"/>
  <c r="S3486" i="16" l="1"/>
  <c r="A3486" i="16"/>
  <c r="F3485" i="16"/>
  <c r="D3485" i="16"/>
  <c r="G3485" i="16"/>
  <c r="G3486" i="16" l="1"/>
  <c r="D3486" i="16"/>
  <c r="F3486" i="16"/>
  <c r="S3487" i="16"/>
  <c r="A3487" i="16"/>
  <c r="F3487" i="16" l="1"/>
  <c r="D3487" i="16"/>
  <c r="G3487" i="16"/>
  <c r="S3488" i="16"/>
  <c r="A3488" i="16"/>
  <c r="G3488" i="16" l="1"/>
  <c r="F3488" i="16"/>
  <c r="D3488" i="16"/>
  <c r="S3489" i="16"/>
  <c r="A3489" i="16"/>
  <c r="A3490" i="16" l="1"/>
  <c r="S3490" i="16"/>
  <c r="D3489" i="16"/>
  <c r="F3489" i="16"/>
  <c r="G3489" i="16"/>
  <c r="G3490" i="16" l="1"/>
  <c r="D3490" i="16"/>
  <c r="F3490" i="16"/>
  <c r="S3491" i="16"/>
  <c r="A3491" i="16"/>
  <c r="D3491" i="16" l="1"/>
  <c r="G3491" i="16"/>
  <c r="F3491" i="16"/>
  <c r="S3492" i="16"/>
  <c r="A3492" i="16"/>
  <c r="S3493" i="16" l="1"/>
  <c r="A3493" i="16"/>
  <c r="F3492" i="16"/>
  <c r="G3492" i="16"/>
  <c r="D3492" i="16"/>
  <c r="G3493" i="16" l="1"/>
  <c r="F3493" i="16"/>
  <c r="D3493" i="16"/>
  <c r="S3494" i="16"/>
  <c r="A3494" i="16"/>
  <c r="D3494" i="16" l="1"/>
  <c r="G3494" i="16"/>
  <c r="F3494" i="16"/>
  <c r="S3495" i="16"/>
  <c r="A3495" i="16"/>
  <c r="F3495" i="16" l="1"/>
  <c r="D3495" i="16"/>
  <c r="G3495" i="16"/>
  <c r="S3496" i="16"/>
  <c r="A3496" i="16"/>
  <c r="F3496" i="16" l="1"/>
  <c r="G3496" i="16"/>
  <c r="D3496" i="16"/>
  <c r="S3497" i="16"/>
  <c r="A3497" i="16"/>
  <c r="G3497" i="16" l="1"/>
  <c r="F3497" i="16"/>
  <c r="D3497" i="16"/>
  <c r="S3498" i="16"/>
  <c r="A3498" i="16"/>
  <c r="G3498" i="16" l="1"/>
  <c r="D3498" i="16"/>
  <c r="F3498" i="16"/>
  <c r="A3499" i="16"/>
  <c r="S3499" i="16"/>
  <c r="S3500" i="16" l="1"/>
  <c r="A3500" i="16"/>
  <c r="F3499" i="16"/>
  <c r="D3499" i="16"/>
  <c r="G3499" i="16"/>
  <c r="G3500" i="16" l="1"/>
  <c r="F3500" i="16"/>
  <c r="D3500" i="16"/>
  <c r="S3501" i="16"/>
  <c r="A3501" i="16"/>
  <c r="G3501" i="16" l="1"/>
  <c r="D3501" i="16"/>
  <c r="F3501" i="16"/>
  <c r="S3502" i="16"/>
  <c r="A3502" i="16"/>
  <c r="S3503" i="16" l="1"/>
  <c r="A3503" i="16"/>
  <c r="G3502" i="16"/>
  <c r="F3502" i="16"/>
  <c r="D3502" i="16"/>
  <c r="D3503" i="16" l="1"/>
  <c r="G3503" i="16"/>
  <c r="F3503" i="16"/>
  <c r="S3504" i="16"/>
  <c r="A3504" i="16"/>
  <c r="S3505" i="16" l="1"/>
  <c r="A3505" i="16"/>
  <c r="F3504" i="16"/>
  <c r="D3504" i="16"/>
  <c r="G3504" i="16"/>
  <c r="F3505" i="16" l="1"/>
  <c r="D3505" i="16"/>
  <c r="G3505" i="16"/>
  <c r="S3506" i="16"/>
  <c r="A3506" i="16"/>
  <c r="F3506" i="16" l="1"/>
  <c r="G3506" i="16"/>
  <c r="D3506" i="16"/>
  <c r="A3507" i="16"/>
  <c r="S3507" i="16"/>
  <c r="S3508" i="16" l="1"/>
  <c r="A3508" i="16"/>
  <c r="D3507" i="16"/>
  <c r="G3507" i="16"/>
  <c r="F3507" i="16"/>
  <c r="D3508" i="16" l="1"/>
  <c r="F3508" i="16"/>
  <c r="G3508" i="16"/>
  <c r="S3509" i="16"/>
  <c r="A3509" i="16"/>
  <c r="S3510" i="16" l="1"/>
  <c r="A3510" i="16"/>
  <c r="G3509" i="16"/>
  <c r="F3509" i="16"/>
  <c r="D3509" i="16"/>
  <c r="D3510" i="16" l="1"/>
  <c r="G3510" i="16"/>
  <c r="F3510" i="16"/>
  <c r="S3511" i="16"/>
  <c r="A3511" i="16"/>
  <c r="S3512" i="16" l="1"/>
  <c r="A3512" i="16"/>
  <c r="D3511" i="16"/>
  <c r="G3511" i="16"/>
  <c r="F3511" i="16"/>
  <c r="F3512" i="16" l="1"/>
  <c r="G3512" i="16"/>
  <c r="D3512" i="16"/>
  <c r="S3513" i="16"/>
  <c r="A3513" i="16"/>
  <c r="G3513" i="16" l="1"/>
  <c r="D3513" i="16"/>
  <c r="F3513" i="16"/>
  <c r="S3514" i="16"/>
  <c r="A3514" i="16"/>
  <c r="S3515" i="16" l="1"/>
  <c r="A3515" i="16"/>
  <c r="F3514" i="16"/>
  <c r="G3514" i="16"/>
  <c r="D3514" i="16"/>
  <c r="G3515" i="16" l="1"/>
  <c r="D3515" i="16"/>
  <c r="F3515" i="16"/>
  <c r="S3516" i="16"/>
  <c r="A3516" i="16"/>
  <c r="S3517" i="16" l="1"/>
  <c r="A3517" i="16"/>
  <c r="D3516" i="16"/>
  <c r="G3516" i="16"/>
  <c r="F3516" i="16"/>
  <c r="F3517" i="16" l="1"/>
  <c r="D3517" i="16"/>
  <c r="G3517" i="16"/>
  <c r="S3518" i="16"/>
  <c r="A3518" i="16"/>
  <c r="S3519" i="16" l="1"/>
  <c r="A3519" i="16"/>
  <c r="D3518" i="16"/>
  <c r="G3518" i="16"/>
  <c r="F3518" i="16"/>
  <c r="F3519" i="16" l="1"/>
  <c r="D3519" i="16"/>
  <c r="G3519" i="16"/>
  <c r="S3520" i="16"/>
  <c r="A3520" i="16"/>
  <c r="G3520" i="16" l="1"/>
  <c r="F3520" i="16"/>
  <c r="D3520" i="16"/>
  <c r="S3521" i="16"/>
  <c r="A3521" i="16"/>
  <c r="A3522" i="16" l="1"/>
  <c r="S3522" i="16"/>
  <c r="D3521" i="16"/>
  <c r="F3521" i="16"/>
  <c r="G3521" i="16"/>
  <c r="G3522" i="16" l="1"/>
  <c r="F3522" i="16"/>
  <c r="D3522" i="16"/>
  <c r="S3523" i="16"/>
  <c r="A3523" i="16"/>
  <c r="S3524" i="16" l="1"/>
  <c r="A3524" i="16"/>
  <c r="D3523" i="16"/>
  <c r="F3523" i="16"/>
  <c r="G3523" i="16"/>
  <c r="S3525" i="16" l="1"/>
  <c r="A3525" i="16"/>
  <c r="G3524" i="16"/>
  <c r="D3524" i="16"/>
  <c r="F3524" i="16"/>
  <c r="S3526" i="16" l="1"/>
  <c r="A3526" i="16"/>
  <c r="G3525" i="16"/>
  <c r="F3525" i="16"/>
  <c r="D3525" i="16"/>
  <c r="G3526" i="16" l="1"/>
  <c r="F3526" i="16"/>
  <c r="D3526" i="16"/>
  <c r="S3527" i="16"/>
  <c r="A3527" i="16"/>
  <c r="A3528" i="16" l="1"/>
  <c r="S3528" i="16"/>
  <c r="F3527" i="16"/>
  <c r="G3527" i="16"/>
  <c r="D3527" i="16"/>
  <c r="D3528" i="16" l="1"/>
  <c r="G3528" i="16"/>
  <c r="F3528" i="16"/>
  <c r="A3529" i="16"/>
  <c r="S3529" i="16"/>
  <c r="A3530" i="16" l="1"/>
  <c r="S3530" i="16"/>
  <c r="F3529" i="16"/>
  <c r="G3529" i="16"/>
  <c r="D3529" i="16"/>
  <c r="G3530" i="16" l="1"/>
  <c r="F3530" i="16"/>
  <c r="D3530" i="16"/>
  <c r="S3531" i="16"/>
  <c r="A3531" i="16"/>
  <c r="S3532" i="16" l="1"/>
  <c r="A3532" i="16"/>
  <c r="G3531" i="16"/>
  <c r="F3531" i="16"/>
  <c r="D3531" i="16"/>
  <c r="D3532" i="16" l="1"/>
  <c r="G3532" i="16"/>
  <c r="F3532" i="16"/>
  <c r="S3533" i="16"/>
  <c r="A3533" i="16"/>
  <c r="G3533" i="16" l="1"/>
  <c r="D3533" i="16"/>
  <c r="F3533" i="16"/>
  <c r="S3534" i="16"/>
  <c r="A3534" i="16"/>
  <c r="S3535" i="16" l="1"/>
  <c r="A3535" i="16"/>
  <c r="G3534" i="16"/>
  <c r="F3534" i="16"/>
  <c r="D3534" i="16"/>
  <c r="D3535" i="16" l="1"/>
  <c r="G3535" i="16"/>
  <c r="F3535" i="16"/>
  <c r="S3536" i="16"/>
  <c r="A3536" i="16"/>
  <c r="F3536" i="16" l="1"/>
  <c r="G3536" i="16"/>
  <c r="D3536" i="16"/>
  <c r="S3537" i="16"/>
  <c r="A3537" i="16"/>
  <c r="S3538" i="16" l="1"/>
  <c r="A3538" i="16"/>
  <c r="G3537" i="16"/>
  <c r="F3537" i="16"/>
  <c r="D3537" i="16"/>
  <c r="F3538" i="16" l="1"/>
  <c r="G3538" i="16"/>
  <c r="D3538" i="16"/>
  <c r="S3539" i="16"/>
  <c r="A3539" i="16"/>
  <c r="A3540" i="16" l="1"/>
  <c r="S3540" i="16"/>
  <c r="G3539" i="16"/>
  <c r="D3539" i="16"/>
  <c r="F3539" i="16"/>
  <c r="F3540" i="16" l="1"/>
  <c r="G3540" i="16"/>
  <c r="D3540" i="16"/>
  <c r="S3541" i="16"/>
  <c r="A3541" i="16"/>
  <c r="D3541" i="16" l="1"/>
  <c r="F3541" i="16"/>
  <c r="G3541" i="16"/>
  <c r="S3542" i="16"/>
  <c r="A3542" i="16"/>
  <c r="F3542" i="16" l="1"/>
  <c r="D3542" i="16"/>
  <c r="G3542" i="16"/>
  <c r="A3543" i="16"/>
  <c r="S3543" i="16"/>
  <c r="A3544" i="16" l="1"/>
  <c r="S3544" i="16"/>
  <c r="G3543" i="16"/>
  <c r="D3543" i="16"/>
  <c r="F3543" i="16"/>
  <c r="D3544" i="16" l="1"/>
  <c r="G3544" i="16"/>
  <c r="F3544" i="16"/>
  <c r="S3545" i="16"/>
  <c r="A3545" i="16"/>
  <c r="G3545" i="16" l="1"/>
  <c r="D3545" i="16"/>
  <c r="F3545" i="16"/>
  <c r="A3546" i="16"/>
  <c r="S3546" i="16"/>
  <c r="F3546" i="16" l="1"/>
  <c r="D3546" i="16"/>
  <c r="G3546" i="16"/>
  <c r="S3547" i="16"/>
  <c r="A3547" i="16"/>
  <c r="S3548" i="16" l="1"/>
  <c r="A3548" i="16"/>
  <c r="D3547" i="16"/>
  <c r="G3547" i="16"/>
  <c r="F3547" i="16"/>
  <c r="F3548" i="16" l="1"/>
  <c r="D3548" i="16"/>
  <c r="G3548" i="16"/>
  <c r="S3549" i="16"/>
  <c r="A3549" i="16"/>
  <c r="G3549" i="16" l="1"/>
  <c r="F3549" i="16"/>
  <c r="D3549" i="16"/>
  <c r="S3550" i="16"/>
  <c r="A3550" i="16"/>
  <c r="S3551" i="16" l="1"/>
  <c r="A3551" i="16"/>
  <c r="G3550" i="16"/>
  <c r="D3550" i="16"/>
  <c r="F3550" i="16"/>
  <c r="F3551" i="16" l="1"/>
  <c r="D3551" i="16"/>
  <c r="G3551" i="16"/>
  <c r="S3552" i="16"/>
  <c r="A3552" i="16"/>
  <c r="S3553" i="16" l="1"/>
  <c r="A3553" i="16"/>
  <c r="F3552" i="16"/>
  <c r="D3552" i="16"/>
  <c r="G3552" i="16"/>
  <c r="F3553" i="16" l="1"/>
  <c r="D3553" i="16"/>
  <c r="G3553" i="16"/>
  <c r="S3554" i="16"/>
  <c r="A3554" i="16"/>
  <c r="S3555" i="16" l="1"/>
  <c r="A3555" i="16"/>
  <c r="G3554" i="16"/>
  <c r="F3554" i="16"/>
  <c r="D3554" i="16"/>
  <c r="G3555" i="16" l="1"/>
  <c r="F3555" i="16"/>
  <c r="D3555" i="16"/>
  <c r="S3556" i="16"/>
  <c r="A3556" i="16"/>
  <c r="S3557" i="16" l="1"/>
  <c r="A3557" i="16"/>
  <c r="D3556" i="16"/>
  <c r="G3556" i="16"/>
  <c r="F3556" i="16"/>
  <c r="D3557" i="16" l="1"/>
  <c r="G3557" i="16"/>
  <c r="F3557" i="16"/>
  <c r="S3558" i="16"/>
  <c r="A3558" i="16"/>
  <c r="D3558" i="16" l="1"/>
  <c r="F3558" i="16"/>
  <c r="G3558" i="16"/>
  <c r="A3559" i="16"/>
  <c r="S3559" i="16"/>
  <c r="S3560" i="16" l="1"/>
  <c r="A3560" i="16"/>
  <c r="F3559" i="16"/>
  <c r="D3559" i="16"/>
  <c r="G3559" i="16"/>
  <c r="F3560" i="16" l="1"/>
  <c r="D3560" i="16"/>
  <c r="G3560" i="16"/>
  <c r="S3561" i="16"/>
  <c r="A3561" i="16"/>
  <c r="G3561" i="16" l="1"/>
  <c r="F3561" i="16"/>
  <c r="D3561" i="16"/>
  <c r="S3562" i="16"/>
  <c r="A3562" i="16"/>
  <c r="G3562" i="16" l="1"/>
  <c r="D3562" i="16"/>
  <c r="F3562" i="16"/>
  <c r="S3563" i="16"/>
  <c r="A3563" i="16"/>
  <c r="D3563" i="16" l="1"/>
  <c r="G3563" i="16"/>
  <c r="F3563" i="16"/>
  <c r="A3564" i="16"/>
  <c r="S3564" i="16"/>
  <c r="A3565" i="16" l="1"/>
  <c r="S3565" i="16"/>
  <c r="F3564" i="16"/>
  <c r="D3564" i="16"/>
  <c r="G3564" i="16"/>
  <c r="S3566" i="16" l="1"/>
  <c r="A3566" i="16"/>
  <c r="G3565" i="16"/>
  <c r="F3565" i="16"/>
  <c r="D3565" i="16"/>
  <c r="F3566" i="16" l="1"/>
  <c r="D3566" i="16"/>
  <c r="G3566" i="16"/>
  <c r="A3567" i="16"/>
  <c r="S3567" i="16"/>
  <c r="G3567" i="16" l="1"/>
  <c r="D3567" i="16"/>
  <c r="F3567" i="16"/>
  <c r="S3568" i="16"/>
  <c r="A3568" i="16"/>
  <c r="D3568" i="16" l="1"/>
  <c r="G3568" i="16"/>
  <c r="F3568" i="16"/>
  <c r="A3569" i="16"/>
  <c r="S3569" i="16"/>
  <c r="G3569" i="16" l="1"/>
  <c r="D3569" i="16"/>
  <c r="F3569" i="16"/>
  <c r="S3570" i="16"/>
  <c r="A3570" i="16"/>
  <c r="G3570" i="16" l="1"/>
  <c r="F3570" i="16"/>
  <c r="D3570" i="16"/>
  <c r="S3571" i="16"/>
  <c r="A3571" i="16"/>
  <c r="S3572" i="16" l="1"/>
  <c r="A3572" i="16"/>
  <c r="G3571" i="16"/>
  <c r="F3571" i="16"/>
  <c r="D3571" i="16"/>
  <c r="F3572" i="16" l="1"/>
  <c r="D3572" i="16"/>
  <c r="G3572" i="16"/>
  <c r="S3573" i="16"/>
  <c r="A3573" i="16"/>
  <c r="A3574" i="16" l="1"/>
  <c r="S3574" i="16"/>
  <c r="G3573" i="16"/>
  <c r="F3573" i="16"/>
  <c r="D3573" i="16"/>
  <c r="S3575" i="16" l="1"/>
  <c r="A3575" i="16"/>
  <c r="D3574" i="16"/>
  <c r="F3574" i="16"/>
  <c r="G3574" i="16"/>
  <c r="F3575" i="16" l="1"/>
  <c r="G3575" i="16"/>
  <c r="D3575" i="16"/>
  <c r="S3576" i="16"/>
  <c r="A3576" i="16"/>
  <c r="D3576" i="16" l="1"/>
  <c r="F3576" i="16"/>
  <c r="G3576" i="16"/>
  <c r="S3577" i="16"/>
  <c r="A3577" i="16"/>
  <c r="A3578" i="16" l="1"/>
  <c r="S3578" i="16"/>
  <c r="G3577" i="16"/>
  <c r="F3577" i="16"/>
  <c r="D3577" i="16"/>
  <c r="D3578" i="16" l="1"/>
  <c r="F3578" i="16"/>
  <c r="G3578" i="16"/>
  <c r="S3579" i="16"/>
  <c r="A3579" i="16"/>
  <c r="F3579" i="16" l="1"/>
  <c r="D3579" i="16"/>
  <c r="G3579" i="16"/>
  <c r="S3580" i="16"/>
  <c r="A3580" i="16"/>
  <c r="F3580" i="16" l="1"/>
  <c r="D3580" i="16"/>
  <c r="G3580" i="16"/>
  <c r="S3581" i="16"/>
  <c r="A3581" i="16"/>
  <c r="F3581" i="16" l="1"/>
  <c r="D3581" i="16"/>
  <c r="G3581" i="16"/>
  <c r="S3582" i="16"/>
  <c r="A3582" i="16"/>
  <c r="S3583" i="16" l="1"/>
  <c r="A3583" i="16"/>
  <c r="G3582" i="16"/>
  <c r="D3582" i="16"/>
  <c r="F3582" i="16"/>
  <c r="G3583" i="16" l="1"/>
  <c r="F3583" i="16"/>
  <c r="D3583" i="16"/>
  <c r="A3584" i="16"/>
  <c r="S3584" i="16"/>
  <c r="F3584" i="16" l="1"/>
  <c r="D3584" i="16"/>
  <c r="G3584" i="16"/>
  <c r="S3585" i="16"/>
  <c r="A3585" i="16"/>
  <c r="S3586" i="16" l="1"/>
  <c r="A3586" i="16"/>
  <c r="G3585" i="16"/>
  <c r="F3585" i="16"/>
  <c r="D3585" i="16"/>
  <c r="D3586" i="16" l="1"/>
  <c r="G3586" i="16"/>
  <c r="F3586" i="16"/>
  <c r="S3587" i="16"/>
  <c r="A3587" i="16"/>
  <c r="S3588" i="16" l="1"/>
  <c r="A3588" i="16"/>
  <c r="D3587" i="16"/>
  <c r="F3587" i="16"/>
  <c r="G3587" i="16"/>
  <c r="D3588" i="16" l="1"/>
  <c r="G3588" i="16"/>
  <c r="F3588" i="16"/>
  <c r="A3589" i="16"/>
  <c r="S3589" i="16"/>
  <c r="G3589" i="16" l="1"/>
  <c r="F3589" i="16"/>
  <c r="D3589" i="16"/>
  <c r="S3590" i="16"/>
  <c r="A3590" i="16"/>
  <c r="S3591" i="16" l="1"/>
  <c r="A3591" i="16"/>
  <c r="D3590" i="16"/>
  <c r="G3590" i="16"/>
  <c r="F3590" i="16"/>
  <c r="F3591" i="16" l="1"/>
  <c r="G3591" i="16"/>
  <c r="D3591" i="16"/>
  <c r="S3592" i="16"/>
  <c r="A3592" i="16"/>
  <c r="S3593" i="16" l="1"/>
  <c r="A3593" i="16"/>
  <c r="D3592" i="16"/>
  <c r="G3592" i="16"/>
  <c r="F3592" i="16"/>
  <c r="F3593" i="16" l="1"/>
  <c r="D3593" i="16"/>
  <c r="G3593" i="16"/>
  <c r="S3594" i="16"/>
  <c r="A3594" i="16"/>
  <c r="F3594" i="16" l="1"/>
  <c r="G3594" i="16"/>
  <c r="D3594" i="16"/>
  <c r="A3595" i="16"/>
  <c r="S3595" i="16"/>
  <c r="S3596" i="16" l="1"/>
  <c r="A3596" i="16"/>
  <c r="F3595" i="16"/>
  <c r="D3595" i="16"/>
  <c r="G3595" i="16"/>
  <c r="D3596" i="16" l="1"/>
  <c r="F3596" i="16"/>
  <c r="G3596" i="16"/>
  <c r="A3597" i="16"/>
  <c r="S3597" i="16"/>
  <c r="G3597" i="16" l="1"/>
  <c r="F3597" i="16"/>
  <c r="D3597" i="16"/>
  <c r="S3598" i="16"/>
  <c r="A3598" i="16"/>
  <c r="S3599" i="16" l="1"/>
  <c r="A3599" i="16"/>
  <c r="F3598" i="16"/>
  <c r="D3598" i="16"/>
  <c r="G3598" i="16"/>
  <c r="F3599" i="16" l="1"/>
  <c r="D3599" i="16"/>
  <c r="G3599" i="16"/>
  <c r="S3600" i="16"/>
  <c r="A3600" i="16"/>
  <c r="G3600" i="16" l="1"/>
  <c r="F3600" i="16"/>
  <c r="D3600" i="16"/>
  <c r="S3601" i="16"/>
  <c r="A3601" i="16"/>
  <c r="G3601" i="16" l="1"/>
  <c r="F3601" i="16"/>
  <c r="D3601" i="16"/>
  <c r="S3602" i="16"/>
  <c r="A3602" i="16"/>
  <c r="G3602" i="16" l="1"/>
  <c r="F3602" i="16"/>
  <c r="D3602" i="16"/>
  <c r="A3603" i="16"/>
  <c r="S3603" i="16"/>
  <c r="G3603" i="16" l="1"/>
  <c r="F3603" i="16"/>
  <c r="D3603" i="16"/>
  <c r="S3604" i="16"/>
  <c r="A3604" i="16"/>
  <c r="A3605" i="16" l="1"/>
  <c r="S3605" i="16"/>
  <c r="F3604" i="16"/>
  <c r="D3604" i="16"/>
  <c r="G3604" i="16"/>
  <c r="S3606" i="16" l="1"/>
  <c r="A3606" i="16"/>
  <c r="G3605" i="16"/>
  <c r="F3605" i="16"/>
  <c r="D3605" i="16"/>
  <c r="F3606" i="16" l="1"/>
  <c r="D3606" i="16"/>
  <c r="G3606" i="16"/>
  <c r="A3607" i="16"/>
  <c r="S3607" i="16"/>
  <c r="S3608" i="16" l="1"/>
  <c r="A3608" i="16"/>
  <c r="D3607" i="16"/>
  <c r="G3607" i="16"/>
  <c r="F3607" i="16"/>
  <c r="D3608" i="16" l="1"/>
  <c r="F3608" i="16"/>
  <c r="G3608" i="16"/>
  <c r="A3609" i="16"/>
  <c r="S3609" i="16"/>
  <c r="D3609" i="16" l="1"/>
  <c r="G3609" i="16"/>
  <c r="F3609" i="16"/>
  <c r="S3610" i="16"/>
  <c r="A3610" i="16"/>
  <c r="G3610" i="16" l="1"/>
  <c r="F3610" i="16"/>
  <c r="D3610" i="16"/>
  <c r="S3611" i="16"/>
  <c r="A3611" i="16"/>
  <c r="S3612" i="16" l="1"/>
  <c r="A3612" i="16"/>
  <c r="F3611" i="16"/>
  <c r="G3611" i="16"/>
  <c r="D3611" i="16"/>
  <c r="F3612" i="16" l="1"/>
  <c r="D3612" i="16"/>
  <c r="G3612" i="16"/>
  <c r="S3613" i="16"/>
  <c r="A3613" i="16"/>
  <c r="S3614" i="16" l="1"/>
  <c r="A3614" i="16"/>
  <c r="D3613" i="16"/>
  <c r="G3613" i="16"/>
  <c r="F3613" i="16"/>
  <c r="S3615" i="16" l="1"/>
  <c r="A3615" i="16"/>
  <c r="G3614" i="16"/>
  <c r="D3614" i="16"/>
  <c r="F3614" i="16"/>
  <c r="S3616" i="16" l="1"/>
  <c r="A3616" i="16"/>
  <c r="G3615" i="16"/>
  <c r="F3615" i="16"/>
  <c r="D3615" i="16"/>
  <c r="F3616" i="16" l="1"/>
  <c r="D3616" i="16"/>
  <c r="G3616" i="16"/>
  <c r="S3617" i="16"/>
  <c r="A3617" i="16"/>
  <c r="D3617" i="16" l="1"/>
  <c r="F3617" i="16"/>
  <c r="G3617" i="16"/>
  <c r="S3618" i="16"/>
  <c r="A3618" i="16"/>
  <c r="D3618" i="16" l="1"/>
  <c r="F3618" i="16"/>
  <c r="G3618" i="16"/>
  <c r="S3619" i="16"/>
  <c r="A3619" i="16"/>
  <c r="S3620" i="16" l="1"/>
  <c r="A3620" i="16"/>
  <c r="D3619" i="16"/>
  <c r="G3619" i="16"/>
  <c r="F3619" i="16"/>
  <c r="F3620" i="16" l="1"/>
  <c r="D3620" i="16"/>
  <c r="G3620" i="16"/>
  <c r="A3621" i="16"/>
  <c r="S3621" i="16"/>
  <c r="G3621" i="16" l="1"/>
  <c r="D3621" i="16"/>
  <c r="F3621" i="16"/>
  <c r="S3622" i="16"/>
  <c r="A3622" i="16"/>
  <c r="S3623" i="16" l="1"/>
  <c r="A3623" i="16"/>
  <c r="D3622" i="16"/>
  <c r="F3622" i="16"/>
  <c r="G3622" i="16"/>
  <c r="D3623" i="16" l="1"/>
  <c r="G3623" i="16"/>
  <c r="F3623" i="16"/>
  <c r="S3624" i="16"/>
  <c r="A3624" i="16"/>
  <c r="D3624" i="16" l="1"/>
  <c r="F3624" i="16"/>
  <c r="G3624" i="16"/>
  <c r="S3625" i="16"/>
  <c r="A3625" i="16"/>
  <c r="F3625" i="16" l="1"/>
  <c r="G3625" i="16"/>
  <c r="D3625" i="16"/>
  <c r="S3626" i="16"/>
  <c r="A3626" i="16"/>
  <c r="A3627" i="16" l="1"/>
  <c r="S3627" i="16"/>
  <c r="G3626" i="16"/>
  <c r="D3626" i="16"/>
  <c r="F3626" i="16"/>
  <c r="S3628" i="16" l="1"/>
  <c r="A3628" i="16"/>
  <c r="D3627" i="16"/>
  <c r="G3627" i="16"/>
  <c r="F3627" i="16"/>
  <c r="F3628" i="16" l="1"/>
  <c r="D3628" i="16"/>
  <c r="G3628" i="16"/>
  <c r="S3629" i="16"/>
  <c r="A3629" i="16"/>
  <c r="S3630" i="16" l="1"/>
  <c r="A3630" i="16"/>
  <c r="F3629" i="16"/>
  <c r="D3629" i="16"/>
  <c r="G3629" i="16"/>
  <c r="G3630" i="16" l="1"/>
  <c r="F3630" i="16"/>
  <c r="D3630" i="16"/>
  <c r="A3631" i="16"/>
  <c r="S3631" i="16"/>
  <c r="S3632" i="16" l="1"/>
  <c r="A3632" i="16"/>
  <c r="D3631" i="16"/>
  <c r="G3631" i="16"/>
  <c r="F3631" i="16"/>
  <c r="D3632" i="16" l="1"/>
  <c r="G3632" i="16"/>
  <c r="F3632" i="16"/>
  <c r="S3633" i="16"/>
  <c r="A3633" i="16"/>
  <c r="D3633" i="16" l="1"/>
  <c r="G3633" i="16"/>
  <c r="F3633" i="16"/>
  <c r="S3634" i="16"/>
  <c r="A3634" i="16"/>
  <c r="S3635" i="16" l="1"/>
  <c r="A3635" i="16"/>
  <c r="F3634" i="16"/>
  <c r="G3634" i="16"/>
  <c r="D3634" i="16"/>
  <c r="D3635" i="16" l="1"/>
  <c r="G3635" i="16"/>
  <c r="F3635" i="16"/>
  <c r="S3636" i="16"/>
  <c r="A3636" i="16"/>
  <c r="D3636" i="16" l="1"/>
  <c r="G3636" i="16"/>
  <c r="F3636" i="16"/>
  <c r="S3637" i="16"/>
  <c r="A3637" i="16"/>
  <c r="F3637" i="16" l="1"/>
  <c r="D3637" i="16"/>
  <c r="G3637" i="16"/>
  <c r="S3638" i="16"/>
  <c r="A3638" i="16"/>
  <c r="S3639" i="16" l="1"/>
  <c r="A3639" i="16"/>
  <c r="F3638" i="16"/>
  <c r="D3638" i="16"/>
  <c r="G3638" i="16"/>
  <c r="A3640" i="16" l="1"/>
  <c r="S3640" i="16"/>
  <c r="D3639" i="16"/>
  <c r="F3639" i="16"/>
  <c r="G3639" i="16"/>
  <c r="S3641" i="16" l="1"/>
  <c r="A3641" i="16"/>
  <c r="D3640" i="16"/>
  <c r="G3640" i="16"/>
  <c r="F3640" i="16"/>
  <c r="D3641" i="16" l="1"/>
  <c r="F3641" i="16"/>
  <c r="G3641" i="16"/>
  <c r="S3642" i="16"/>
  <c r="A3642" i="16"/>
  <c r="A3643" i="16" l="1"/>
  <c r="S3643" i="16"/>
  <c r="D3642" i="16"/>
  <c r="F3642" i="16"/>
  <c r="G3642" i="16"/>
  <c r="G3643" i="16" l="1"/>
  <c r="D3643" i="16"/>
  <c r="F3643" i="16"/>
  <c r="S3644" i="16"/>
  <c r="A3644" i="16"/>
  <c r="G3644" i="16" l="1"/>
  <c r="F3644" i="16"/>
  <c r="D3644" i="16"/>
  <c r="A3645" i="16"/>
  <c r="S3645" i="16"/>
  <c r="S3646" i="16" l="1"/>
  <c r="A3646" i="16"/>
  <c r="D3645" i="16"/>
  <c r="G3645" i="16"/>
  <c r="F3645" i="16"/>
  <c r="D3646" i="16" l="1"/>
  <c r="G3646" i="16"/>
  <c r="F3646" i="16"/>
  <c r="S3647" i="16"/>
  <c r="A3647" i="16"/>
  <c r="G3647" i="16" l="1"/>
  <c r="F3647" i="16"/>
  <c r="D3647" i="16"/>
  <c r="S3648" i="16"/>
  <c r="A3648" i="16"/>
  <c r="S3649" i="16" l="1"/>
  <c r="A3649" i="16"/>
  <c r="G3648" i="16"/>
  <c r="D3648" i="16"/>
  <c r="F3648" i="16"/>
  <c r="D3649" i="16" l="1"/>
  <c r="G3649" i="16"/>
  <c r="F3649" i="16"/>
  <c r="S3650" i="16"/>
  <c r="A3650" i="16"/>
  <c r="A3651" i="16" l="1"/>
  <c r="S3651" i="16"/>
  <c r="F3650" i="16"/>
  <c r="D3650" i="16"/>
  <c r="G3650" i="16"/>
  <c r="G3651" i="16" l="1"/>
  <c r="F3651" i="16"/>
  <c r="D3651" i="16"/>
  <c r="S3652" i="16"/>
  <c r="A3652" i="16"/>
  <c r="G3652" i="16" l="1"/>
  <c r="D3652" i="16"/>
  <c r="F3652" i="16"/>
  <c r="A3653" i="16"/>
  <c r="S3653" i="16"/>
  <c r="S3654" i="16" l="1"/>
  <c r="A3654" i="16"/>
  <c r="D3653" i="16"/>
  <c r="G3653" i="16"/>
  <c r="F3653" i="16"/>
  <c r="D3654" i="16" l="1"/>
  <c r="G3654" i="16"/>
  <c r="F3654" i="16"/>
  <c r="S3655" i="16"/>
  <c r="A3655" i="16"/>
  <c r="F3655" i="16" l="1"/>
  <c r="D3655" i="16"/>
  <c r="G3655" i="16"/>
  <c r="S3656" i="16"/>
  <c r="A3656" i="16"/>
  <c r="G3656" i="16" l="1"/>
  <c r="D3656" i="16"/>
  <c r="F3656" i="16"/>
  <c r="S3657" i="16"/>
  <c r="A3657" i="16"/>
  <c r="F3657" i="16" l="1"/>
  <c r="G3657" i="16"/>
  <c r="D3657" i="16"/>
  <c r="S3658" i="16"/>
  <c r="A3658" i="16"/>
  <c r="S3659" i="16" l="1"/>
  <c r="A3659" i="16"/>
  <c r="G3658" i="16"/>
  <c r="D3658" i="16"/>
  <c r="F3658" i="16"/>
  <c r="F3659" i="16" l="1"/>
  <c r="G3659" i="16"/>
  <c r="D3659" i="16"/>
  <c r="S3660" i="16"/>
  <c r="A3660" i="16"/>
  <c r="S3661" i="16" l="1"/>
  <c r="A3661" i="16"/>
  <c r="F3660" i="16"/>
  <c r="D3660" i="16"/>
  <c r="G3660" i="16"/>
  <c r="S3662" i="16" l="1"/>
  <c r="A3662" i="16"/>
  <c r="F3661" i="16"/>
  <c r="D3661" i="16"/>
  <c r="G3661" i="16"/>
  <c r="S3663" i="16" l="1"/>
  <c r="A3663" i="16"/>
  <c r="D3662" i="16"/>
  <c r="G3662" i="16"/>
  <c r="F3662" i="16"/>
  <c r="D3663" i="16" l="1"/>
  <c r="F3663" i="16"/>
  <c r="G3663" i="16"/>
  <c r="S3664" i="16"/>
  <c r="A3664" i="16"/>
  <c r="F3664" i="16" l="1"/>
  <c r="G3664" i="16"/>
  <c r="D3664" i="16"/>
  <c r="A3665" i="16"/>
  <c r="S3665" i="16"/>
  <c r="S3666" i="16" l="1"/>
  <c r="A3666" i="16"/>
  <c r="G3665" i="16"/>
  <c r="F3665" i="16"/>
  <c r="D3665" i="16"/>
  <c r="D3666" i="16" l="1"/>
  <c r="G3666" i="16"/>
  <c r="F3666" i="16"/>
  <c r="S3667" i="16"/>
  <c r="A3667" i="16"/>
  <c r="S3668" i="16" l="1"/>
  <c r="A3668" i="16"/>
  <c r="F3667" i="16"/>
  <c r="D3667" i="16"/>
  <c r="G3667" i="16"/>
  <c r="G3668" i="16" l="1"/>
  <c r="D3668" i="16"/>
  <c r="F3668" i="16"/>
  <c r="S3669" i="16"/>
  <c r="A3669" i="16"/>
  <c r="D3669" i="16" l="1"/>
  <c r="G3669" i="16"/>
  <c r="F3669" i="16"/>
  <c r="S3670" i="16"/>
  <c r="A3670" i="16"/>
  <c r="F3670" i="16" l="1"/>
  <c r="G3670" i="16"/>
  <c r="D3670" i="16"/>
  <c r="S3671" i="16"/>
  <c r="A3671" i="16"/>
  <c r="F3671" i="16" l="1"/>
  <c r="D3671" i="16"/>
  <c r="G3671" i="16"/>
  <c r="S3672" i="16"/>
  <c r="A3672" i="16"/>
  <c r="G3672" i="16" l="1"/>
  <c r="D3672" i="16"/>
  <c r="F3672" i="16"/>
  <c r="S3673" i="16"/>
  <c r="A3673" i="16"/>
  <c r="G3673" i="16" l="1"/>
  <c r="F3673" i="16"/>
  <c r="D3673" i="16"/>
  <c r="S3674" i="16"/>
  <c r="A3674" i="16"/>
  <c r="G3674" i="16" l="1"/>
  <c r="D3674" i="16"/>
  <c r="F3674" i="16"/>
  <c r="S3675" i="16"/>
  <c r="A3675" i="16"/>
  <c r="S3676" i="16" l="1"/>
  <c r="A3676" i="16"/>
  <c r="D3675" i="16"/>
  <c r="G3675" i="16"/>
  <c r="F3675" i="16"/>
  <c r="G3676" i="16" l="1"/>
  <c r="F3676" i="16"/>
  <c r="D3676" i="16"/>
  <c r="S3677" i="16"/>
  <c r="A3677" i="16"/>
  <c r="S3678" i="16" l="1"/>
  <c r="A3678" i="16"/>
  <c r="F3677" i="16"/>
  <c r="D3677" i="16"/>
  <c r="G3677" i="16"/>
  <c r="F3678" i="16" l="1"/>
  <c r="D3678" i="16"/>
  <c r="G3678" i="16"/>
  <c r="S3679" i="16"/>
  <c r="A3679" i="16"/>
  <c r="S3680" i="16" l="1"/>
  <c r="A3680" i="16"/>
  <c r="G3679" i="16"/>
  <c r="D3679" i="16"/>
  <c r="F3679" i="16"/>
  <c r="F3680" i="16" l="1"/>
  <c r="D3680" i="16"/>
  <c r="G3680" i="16"/>
  <c r="S3681" i="16"/>
  <c r="A3681" i="16"/>
  <c r="D3681" i="16" l="1"/>
  <c r="G3681" i="16"/>
  <c r="F3681" i="16"/>
  <c r="S3682" i="16"/>
  <c r="A3682" i="16"/>
  <c r="S3683" i="16" l="1"/>
  <c r="A3683" i="16"/>
  <c r="G3682" i="16"/>
  <c r="F3682" i="16"/>
  <c r="D3682" i="16"/>
  <c r="D3683" i="16" l="1"/>
  <c r="F3683" i="16"/>
  <c r="G3683" i="16"/>
  <c r="S3684" i="16"/>
  <c r="A3684" i="16"/>
  <c r="F3684" i="16" l="1"/>
  <c r="G3684" i="16"/>
  <c r="D3684" i="16"/>
  <c r="S3685" i="16"/>
  <c r="A3685" i="16"/>
  <c r="S3686" i="16" l="1"/>
  <c r="A3686" i="16"/>
  <c r="G3685" i="16"/>
  <c r="D3685" i="16"/>
  <c r="F3685" i="16"/>
  <c r="G3686" i="16" l="1"/>
  <c r="D3686" i="16"/>
  <c r="F3686" i="16"/>
  <c r="S3687" i="16"/>
  <c r="A3687" i="16"/>
  <c r="G3687" i="16" l="1"/>
  <c r="F3687" i="16"/>
  <c r="D3687" i="16"/>
  <c r="A3688" i="16"/>
  <c r="S3688" i="16"/>
  <c r="D3688" i="16" l="1"/>
  <c r="G3688" i="16"/>
  <c r="F3688" i="16"/>
  <c r="S3689" i="16"/>
  <c r="A3689" i="16"/>
  <c r="S3690" i="16" l="1"/>
  <c r="A3690" i="16"/>
  <c r="D3689" i="16"/>
  <c r="G3689" i="16"/>
  <c r="F3689" i="16"/>
  <c r="F3690" i="16" l="1"/>
  <c r="D3690" i="16"/>
  <c r="G3690" i="16"/>
  <c r="S3691" i="16"/>
  <c r="A3691" i="16"/>
  <c r="S3692" i="16" l="1"/>
  <c r="A3692" i="16"/>
  <c r="D3691" i="16"/>
  <c r="G3691" i="16"/>
  <c r="F3691" i="16"/>
  <c r="F3692" i="16" l="1"/>
  <c r="G3692" i="16"/>
  <c r="D3692" i="16"/>
  <c r="S3693" i="16"/>
  <c r="A3693" i="16"/>
  <c r="A3694" i="16" l="1"/>
  <c r="S3694" i="16"/>
  <c r="D3693" i="16"/>
  <c r="F3693" i="16"/>
  <c r="G3693" i="16"/>
  <c r="S3695" i="16" l="1"/>
  <c r="A3695" i="16"/>
  <c r="D3694" i="16"/>
  <c r="G3694" i="16"/>
  <c r="F3694" i="16"/>
  <c r="D3695" i="16" l="1"/>
  <c r="G3695" i="16"/>
  <c r="F3695" i="16"/>
  <c r="S3696" i="16"/>
  <c r="A3696" i="16"/>
  <c r="S3697" i="16" l="1"/>
  <c r="A3697" i="16"/>
  <c r="D3696" i="16"/>
  <c r="G3696" i="16"/>
  <c r="F3696" i="16"/>
  <c r="G3697" i="16" l="1"/>
  <c r="D3697" i="16"/>
  <c r="F3697" i="16"/>
  <c r="S3698" i="16"/>
  <c r="A3698" i="16"/>
  <c r="G3698" i="16" l="1"/>
  <c r="D3698" i="16"/>
  <c r="F3698" i="16"/>
  <c r="S3699" i="16"/>
  <c r="A3699" i="16"/>
  <c r="F3699" i="16" l="1"/>
  <c r="D3699" i="16"/>
  <c r="G3699" i="16"/>
  <c r="S3700" i="16"/>
  <c r="A3700" i="16"/>
  <c r="S3701" i="16" l="1"/>
  <c r="A3701" i="16"/>
  <c r="F3700" i="16"/>
  <c r="G3700" i="16"/>
  <c r="D3700" i="16"/>
  <c r="G3701" i="16" l="1"/>
  <c r="F3701" i="16"/>
  <c r="D3701" i="16"/>
  <c r="S3702" i="16"/>
  <c r="A3702" i="16"/>
  <c r="G3702" i="16" l="1"/>
  <c r="D3702" i="16"/>
  <c r="F3702" i="16"/>
  <c r="S3703" i="16"/>
  <c r="A3703" i="16"/>
  <c r="S3704" i="16" l="1"/>
  <c r="A3704" i="16"/>
  <c r="G3703" i="16"/>
  <c r="F3703" i="16"/>
  <c r="D3703" i="16"/>
  <c r="F3704" i="16" l="1"/>
  <c r="G3704" i="16"/>
  <c r="D3704" i="16"/>
  <c r="S3705" i="16"/>
  <c r="A3705" i="16"/>
  <c r="D3705" i="16" l="1"/>
  <c r="G3705" i="16"/>
  <c r="F3705" i="16"/>
  <c r="S3706" i="16"/>
  <c r="A3706" i="16"/>
  <c r="D3706" i="16" l="1"/>
  <c r="G3706" i="16"/>
  <c r="F3706" i="16"/>
  <c r="A3707" i="16"/>
  <c r="S3707" i="16"/>
  <c r="D3707" i="16" l="1"/>
  <c r="G3707" i="16"/>
  <c r="F3707" i="16"/>
  <c r="A3708" i="16"/>
  <c r="S3708" i="16"/>
  <c r="S3709" i="16" l="1"/>
  <c r="A3709" i="16"/>
  <c r="G3708" i="16"/>
  <c r="F3708" i="16"/>
  <c r="D3708" i="16"/>
  <c r="F3709" i="16" l="1"/>
  <c r="D3709" i="16"/>
  <c r="G3709" i="16"/>
  <c r="A3710" i="16"/>
  <c r="S3710" i="16"/>
  <c r="D3710" i="16" l="1"/>
  <c r="G3710" i="16"/>
  <c r="F3710" i="16"/>
  <c r="S3711" i="16"/>
  <c r="A3711" i="16"/>
  <c r="G3711" i="16" l="1"/>
  <c r="F3711" i="16"/>
  <c r="D3711" i="16"/>
  <c r="S3712" i="16"/>
  <c r="A3712" i="16"/>
  <c r="A3713" i="16" l="1"/>
  <c r="S3713" i="16"/>
  <c r="F3712" i="16"/>
  <c r="G3712" i="16"/>
  <c r="D3712" i="16"/>
  <c r="G3713" i="16" l="1"/>
  <c r="D3713" i="16"/>
  <c r="F3713" i="16"/>
  <c r="S3714" i="16"/>
  <c r="A3714" i="16"/>
  <c r="F3714" i="16" l="1"/>
  <c r="D3714" i="16"/>
  <c r="G3714" i="16"/>
  <c r="S3715" i="16"/>
  <c r="A3715" i="16"/>
  <c r="F3715" i="16" l="1"/>
  <c r="D3715" i="16"/>
  <c r="G3715" i="16"/>
  <c r="S3716" i="16"/>
  <c r="A3716" i="16"/>
  <c r="A3717" i="16" l="1"/>
  <c r="S3717" i="16"/>
  <c r="F3716" i="16"/>
  <c r="G3716" i="16"/>
  <c r="D3716" i="16"/>
  <c r="F3717" i="16" l="1"/>
  <c r="D3717" i="16"/>
  <c r="G3717" i="16"/>
  <c r="S3718" i="16"/>
  <c r="A3718" i="16"/>
  <c r="D3718" i="16" l="1"/>
  <c r="F3718" i="16"/>
  <c r="G3718" i="16"/>
  <c r="S3719" i="16"/>
  <c r="A3719" i="16"/>
  <c r="S3720" i="16" l="1"/>
  <c r="A3720" i="16"/>
  <c r="G3719" i="16"/>
  <c r="F3719" i="16"/>
  <c r="D3719" i="16"/>
  <c r="G3720" i="16" l="1"/>
  <c r="F3720" i="16"/>
  <c r="D3720" i="16"/>
  <c r="S3721" i="16"/>
  <c r="A3721" i="16"/>
  <c r="G3721" i="16" l="1"/>
  <c r="F3721" i="16"/>
  <c r="D3721" i="16"/>
  <c r="S3722" i="16"/>
  <c r="A3722" i="16"/>
  <c r="S3723" i="16" l="1"/>
  <c r="A3723" i="16"/>
  <c r="F3722" i="16"/>
  <c r="D3722" i="16"/>
  <c r="G3722" i="16"/>
  <c r="D3723" i="16" l="1"/>
  <c r="G3723" i="16"/>
  <c r="F3723" i="16"/>
  <c r="A3724" i="16"/>
  <c r="S3724" i="16"/>
  <c r="S3725" i="16" l="1"/>
  <c r="A3725" i="16"/>
  <c r="D3724" i="16"/>
  <c r="F3724" i="16"/>
  <c r="G3724" i="16"/>
  <c r="D3725" i="16" l="1"/>
  <c r="G3725" i="16"/>
  <c r="F3725" i="16"/>
  <c r="S3726" i="16"/>
  <c r="A3726" i="16"/>
  <c r="D3726" i="16" l="1"/>
  <c r="G3726" i="16"/>
  <c r="F3726" i="16"/>
  <c r="S3727" i="16"/>
  <c r="A3727" i="16"/>
  <c r="S3728" i="16" l="1"/>
  <c r="A3728" i="16"/>
  <c r="F3727" i="16"/>
  <c r="D3727" i="16"/>
  <c r="G3727" i="16"/>
  <c r="F3728" i="16" l="1"/>
  <c r="D3728" i="16"/>
  <c r="G3728" i="16"/>
  <c r="S3729" i="16"/>
  <c r="A3729" i="16"/>
  <c r="G3729" i="16" l="1"/>
  <c r="F3729" i="16"/>
  <c r="D3729" i="16"/>
  <c r="S3730" i="16"/>
  <c r="A3730" i="16"/>
  <c r="A3731" i="16" l="1"/>
  <c r="S3731" i="16"/>
  <c r="G3730" i="16"/>
  <c r="F3730" i="16"/>
  <c r="D3730" i="16"/>
  <c r="D3731" i="16" l="1"/>
  <c r="F3731" i="16"/>
  <c r="G3731" i="16"/>
  <c r="S3732" i="16"/>
  <c r="A3732" i="16"/>
  <c r="D3732" i="16" l="1"/>
  <c r="F3732" i="16"/>
  <c r="G3732" i="16"/>
  <c r="S3733" i="16"/>
  <c r="A3733" i="16"/>
  <c r="G3733" i="16" l="1"/>
  <c r="F3733" i="16"/>
  <c r="D3733" i="16"/>
  <c r="A3734" i="16"/>
  <c r="S3734" i="16"/>
  <c r="G3734" i="16" l="1"/>
  <c r="F3734" i="16"/>
  <c r="D3734" i="16"/>
  <c r="S3735" i="16"/>
  <c r="A3735" i="16"/>
  <c r="D3735" i="16" l="1"/>
  <c r="F3735" i="16"/>
  <c r="G3735" i="16"/>
  <c r="S3736" i="16"/>
  <c r="A3736" i="16"/>
  <c r="D3736" i="16" l="1"/>
  <c r="G3736" i="16"/>
  <c r="F3736" i="16"/>
  <c r="S3737" i="16"/>
  <c r="A3737" i="16"/>
  <c r="F3737" i="16" l="1"/>
  <c r="G3737" i="16"/>
  <c r="D3737" i="16"/>
  <c r="S3738" i="16"/>
  <c r="A3738" i="16"/>
  <c r="F3738" i="16" l="1"/>
  <c r="D3738" i="16"/>
  <c r="G3738" i="16"/>
  <c r="A3739" i="16"/>
  <c r="S3739" i="16"/>
  <c r="D3739" i="16" l="1"/>
  <c r="F3739" i="16"/>
  <c r="G3739" i="16"/>
  <c r="A3740" i="16"/>
  <c r="S3740" i="16"/>
  <c r="A3741" i="16" l="1"/>
  <c r="S3741" i="16"/>
  <c r="F3740" i="16"/>
  <c r="D3740" i="16"/>
  <c r="G3740" i="16"/>
  <c r="G3741" i="16" l="1"/>
  <c r="F3741" i="16"/>
  <c r="D3741" i="16"/>
  <c r="A3742" i="16"/>
  <c r="S3742" i="16"/>
  <c r="A3743" i="16" l="1"/>
  <c r="S3743" i="16"/>
  <c r="G3742" i="16"/>
  <c r="F3742" i="16"/>
  <c r="D3742" i="16"/>
  <c r="G3743" i="16" l="1"/>
  <c r="F3743" i="16"/>
  <c r="D3743" i="16"/>
  <c r="S3744" i="16"/>
  <c r="A3744" i="16"/>
  <c r="D3744" i="16" l="1"/>
  <c r="F3744" i="16"/>
  <c r="G3744" i="16"/>
  <c r="S3745" i="16"/>
  <c r="A3745" i="16"/>
  <c r="G3745" i="16" l="1"/>
  <c r="F3745" i="16"/>
  <c r="D3745" i="16"/>
  <c r="S3746" i="16"/>
  <c r="A3746" i="16"/>
  <c r="F3746" i="16" l="1"/>
  <c r="G3746" i="16"/>
  <c r="D3746" i="16"/>
  <c r="S3747" i="16"/>
  <c r="A3747" i="16"/>
  <c r="F3747" i="16" l="1"/>
  <c r="D3747" i="16"/>
  <c r="G3747" i="16"/>
  <c r="S3748" i="16"/>
  <c r="A3748" i="16"/>
  <c r="S3749" i="16" l="1"/>
  <c r="A3749" i="16"/>
  <c r="D3748" i="16"/>
  <c r="G3748" i="16"/>
  <c r="F3748" i="16"/>
  <c r="F3749" i="16" l="1"/>
  <c r="D3749" i="16"/>
  <c r="G3749" i="16"/>
  <c r="A3750" i="16"/>
  <c r="S3750" i="16"/>
  <c r="S3751" i="16" l="1"/>
  <c r="A3751" i="16"/>
  <c r="G3750" i="16"/>
  <c r="D3750" i="16"/>
  <c r="F3750" i="16"/>
  <c r="F3751" i="16" l="1"/>
  <c r="D3751" i="16"/>
  <c r="G3751" i="16"/>
  <c r="S3752" i="16"/>
  <c r="A3752" i="16"/>
  <c r="D3752" i="16" l="1"/>
  <c r="F3752" i="16"/>
  <c r="G3752" i="16"/>
  <c r="S3753" i="16"/>
  <c r="A3753" i="16"/>
  <c r="F3753" i="16" l="1"/>
  <c r="G3753" i="16"/>
  <c r="D3753" i="16"/>
  <c r="S3754" i="16"/>
  <c r="A3754" i="16"/>
  <c r="D3754" i="16" l="1"/>
  <c r="F3754" i="16"/>
  <c r="G3754" i="16"/>
  <c r="S3755" i="16"/>
  <c r="A3755" i="16"/>
  <c r="S3756" i="16" l="1"/>
  <c r="A3756" i="16"/>
  <c r="D3755" i="16"/>
  <c r="F3755" i="16"/>
  <c r="G3755" i="16"/>
  <c r="D3756" i="16" l="1"/>
  <c r="G3756" i="16"/>
  <c r="F3756" i="16"/>
  <c r="A3757" i="16"/>
  <c r="S3757" i="16"/>
  <c r="S3758" i="16" l="1"/>
  <c r="A3758" i="16"/>
  <c r="F3757" i="16"/>
  <c r="G3757" i="16"/>
  <c r="D3757" i="16"/>
  <c r="D3758" i="16" l="1"/>
  <c r="F3758" i="16"/>
  <c r="G3758" i="16"/>
  <c r="S3759" i="16"/>
  <c r="A3759" i="16"/>
  <c r="S3760" i="16" l="1"/>
  <c r="A3760" i="16"/>
  <c r="D3759" i="16"/>
  <c r="F3759" i="16"/>
  <c r="G3759" i="16"/>
  <c r="D3760" i="16" l="1"/>
  <c r="G3760" i="16"/>
  <c r="F3760" i="16"/>
  <c r="S3761" i="16"/>
  <c r="A3761" i="16"/>
  <c r="S3762" i="16" l="1"/>
  <c r="A3762" i="16"/>
  <c r="F3761" i="16"/>
  <c r="D3761" i="16"/>
  <c r="G3761" i="16"/>
  <c r="F3762" i="16" l="1"/>
  <c r="G3762" i="16"/>
  <c r="D3762" i="16"/>
  <c r="S3763" i="16"/>
  <c r="A3763" i="16"/>
  <c r="S3764" i="16" l="1"/>
  <c r="A3764" i="16"/>
  <c r="G3763" i="16"/>
  <c r="F3763" i="16"/>
  <c r="D3763" i="16"/>
  <c r="F3764" i="16" l="1"/>
  <c r="D3764" i="16"/>
  <c r="G3764" i="16"/>
  <c r="S3765" i="16"/>
  <c r="A3765" i="16"/>
  <c r="D3765" i="16" l="1"/>
  <c r="G3765" i="16"/>
  <c r="F3765" i="16"/>
  <c r="S3766" i="16"/>
  <c r="A3766" i="16"/>
  <c r="A3767" i="16" l="1"/>
  <c r="S3767" i="16"/>
  <c r="G3766" i="16"/>
  <c r="F3766" i="16"/>
  <c r="D3766" i="16"/>
  <c r="S3768" i="16" l="1"/>
  <c r="A3768" i="16"/>
  <c r="G3767" i="16"/>
  <c r="F3767" i="16"/>
  <c r="D3767" i="16"/>
  <c r="G3768" i="16" l="1"/>
  <c r="F3768" i="16"/>
  <c r="D3768" i="16"/>
  <c r="S3769" i="16"/>
  <c r="A3769" i="16"/>
  <c r="S3770" i="16" l="1"/>
  <c r="A3770" i="16"/>
  <c r="F3769" i="16"/>
  <c r="D3769" i="16"/>
  <c r="G3769" i="16"/>
  <c r="D3770" i="16" l="1"/>
  <c r="G3770" i="16"/>
  <c r="F3770" i="16"/>
  <c r="S3771" i="16"/>
  <c r="A3771" i="16"/>
  <c r="G3771" i="16" l="1"/>
  <c r="D3771" i="16"/>
  <c r="F3771" i="16"/>
  <c r="A3772" i="16"/>
  <c r="S3772" i="16"/>
  <c r="A3773" i="16" l="1"/>
  <c r="S3773" i="16"/>
  <c r="G3772" i="16"/>
  <c r="F3772" i="16"/>
  <c r="D3772" i="16"/>
  <c r="G3773" i="16" l="1"/>
  <c r="F3773" i="16"/>
  <c r="D3773" i="16"/>
  <c r="S3774" i="16"/>
  <c r="A3774" i="16"/>
  <c r="F3774" i="16" l="1"/>
  <c r="D3774" i="16"/>
  <c r="G3774" i="16"/>
  <c r="S3775" i="16"/>
  <c r="A3775" i="16"/>
  <c r="G3775" i="16" l="1"/>
  <c r="D3775" i="16"/>
  <c r="F3775" i="16"/>
  <c r="A3776" i="16"/>
  <c r="S3776" i="16"/>
  <c r="S3777" i="16" l="1"/>
  <c r="A3777" i="16"/>
  <c r="G3776" i="16"/>
  <c r="D3776" i="16"/>
  <c r="F3776" i="16"/>
  <c r="F3777" i="16" l="1"/>
  <c r="D3777" i="16"/>
  <c r="G3777" i="16"/>
  <c r="S3778" i="16"/>
  <c r="A3778" i="16"/>
  <c r="F3778" i="16" l="1"/>
  <c r="D3778" i="16"/>
  <c r="G3778" i="16"/>
  <c r="S3779" i="16"/>
  <c r="A3779" i="16"/>
  <c r="G3779" i="16" l="1"/>
  <c r="D3779" i="16"/>
  <c r="F3779" i="16"/>
  <c r="S3780" i="16"/>
  <c r="A3780" i="16"/>
  <c r="A3781" i="16" l="1"/>
  <c r="S3781" i="16"/>
  <c r="F3780" i="16"/>
  <c r="G3780" i="16"/>
  <c r="D3780" i="16"/>
  <c r="D3781" i="16" l="1"/>
  <c r="G3781" i="16"/>
  <c r="F3781" i="16"/>
  <c r="S3782" i="16"/>
  <c r="A3782" i="16"/>
  <c r="S3783" i="16" l="1"/>
  <c r="A3783" i="16"/>
  <c r="D3782" i="16"/>
  <c r="G3782" i="16"/>
  <c r="F3782" i="16"/>
  <c r="F3783" i="16" l="1"/>
  <c r="D3783" i="16"/>
  <c r="G3783" i="16"/>
  <c r="S3784" i="16"/>
  <c r="A3784" i="16"/>
  <c r="S3785" i="16" l="1"/>
  <c r="A3785" i="16"/>
  <c r="F3784" i="16"/>
  <c r="G3784" i="16"/>
  <c r="D3784" i="16"/>
  <c r="F3785" i="16" l="1"/>
  <c r="D3785" i="16"/>
  <c r="G3785" i="16"/>
  <c r="S3786" i="16"/>
  <c r="A3786" i="16"/>
  <c r="A3787" i="16" l="1"/>
  <c r="S3787" i="16"/>
  <c r="D3786" i="16"/>
  <c r="G3786" i="16"/>
  <c r="F3786" i="16"/>
  <c r="D3787" i="16" l="1"/>
  <c r="G3787" i="16"/>
  <c r="F3787" i="16"/>
  <c r="A3788" i="16"/>
  <c r="S3788" i="16"/>
  <c r="G3788" i="16" l="1"/>
  <c r="F3788" i="16"/>
  <c r="D3788" i="16"/>
  <c r="A3789" i="16"/>
  <c r="S3789" i="16"/>
  <c r="D3789" i="16" l="1"/>
  <c r="G3789" i="16"/>
  <c r="F3789" i="16"/>
  <c r="S3790" i="16"/>
  <c r="A3790" i="16"/>
  <c r="G3790" i="16" l="1"/>
  <c r="F3790" i="16"/>
  <c r="D3790" i="16"/>
  <c r="S3791" i="16"/>
  <c r="A3791" i="16"/>
  <c r="G3791" i="16" l="1"/>
  <c r="D3791" i="16"/>
  <c r="F3791" i="16"/>
  <c r="S3792" i="16"/>
  <c r="A3792" i="16"/>
  <c r="S3793" i="16" l="1"/>
  <c r="A3793" i="16"/>
  <c r="F3792" i="16"/>
  <c r="D3792" i="16"/>
  <c r="G3792" i="16"/>
  <c r="F3793" i="16" l="1"/>
  <c r="D3793" i="16"/>
  <c r="G3793" i="16"/>
  <c r="A3794" i="16"/>
  <c r="S3794" i="16"/>
  <c r="A3795" i="16" l="1"/>
  <c r="S3795" i="16"/>
  <c r="F3794" i="16"/>
  <c r="D3794" i="16"/>
  <c r="G3794" i="16"/>
  <c r="S3796" i="16" l="1"/>
  <c r="A3796" i="16"/>
  <c r="F3795" i="16"/>
  <c r="D3795" i="16"/>
  <c r="G3795" i="16"/>
  <c r="S3797" i="16" l="1"/>
  <c r="A3797" i="16"/>
  <c r="D3796" i="16"/>
  <c r="F3796" i="16"/>
  <c r="G3796" i="16"/>
  <c r="D3797" i="16" l="1"/>
  <c r="G3797" i="16"/>
  <c r="F3797" i="16"/>
  <c r="A3798" i="16"/>
  <c r="S3798" i="16"/>
  <c r="S3799" i="16" l="1"/>
  <c r="A3799" i="16"/>
  <c r="D3798" i="16"/>
  <c r="G3798" i="16"/>
  <c r="F3798" i="16"/>
  <c r="D3799" i="16" l="1"/>
  <c r="F3799" i="16"/>
  <c r="G3799" i="16"/>
  <c r="S3800" i="16"/>
  <c r="A3800" i="16"/>
  <c r="F3800" i="16" l="1"/>
  <c r="D3800" i="16"/>
  <c r="G3800" i="16"/>
  <c r="S3801" i="16"/>
  <c r="A3801" i="16"/>
  <c r="F3801" i="16" l="1"/>
  <c r="G3801" i="16"/>
  <c r="D3801" i="16"/>
  <c r="S3802" i="16"/>
  <c r="A3802" i="16"/>
  <c r="S3803" i="16" l="1"/>
  <c r="A3803" i="16"/>
  <c r="F3802" i="16"/>
  <c r="D3802" i="16"/>
  <c r="G3802" i="16"/>
  <c r="F3803" i="16" l="1"/>
  <c r="G3803" i="16"/>
  <c r="D3803" i="16"/>
  <c r="S3804" i="16"/>
  <c r="A3804" i="16"/>
  <c r="S3805" i="16" l="1"/>
  <c r="A3805" i="16"/>
  <c r="F3804" i="16"/>
  <c r="D3804" i="16"/>
  <c r="G3804" i="16"/>
  <c r="D3805" i="16" l="1"/>
  <c r="F3805" i="16"/>
  <c r="G3805" i="16"/>
  <c r="A3806" i="16"/>
  <c r="S3806" i="16"/>
  <c r="G3806" i="16" l="1"/>
  <c r="F3806" i="16"/>
  <c r="D3806" i="16"/>
  <c r="S3807" i="16"/>
  <c r="A3807" i="16"/>
  <c r="D3807" i="16" l="1"/>
  <c r="G3807" i="16"/>
  <c r="F3807" i="16"/>
  <c r="S3808" i="16"/>
  <c r="A3808" i="16"/>
  <c r="G3808" i="16" l="1"/>
  <c r="F3808" i="16"/>
  <c r="D3808" i="16"/>
  <c r="S3809" i="16"/>
  <c r="A3809" i="16"/>
  <c r="D3809" i="16" l="1"/>
  <c r="F3809" i="16"/>
  <c r="G3809" i="16"/>
  <c r="S3810" i="16"/>
  <c r="A3810" i="16"/>
  <c r="A3811" i="16" l="1"/>
  <c r="S3811" i="16"/>
  <c r="F3810" i="16"/>
  <c r="G3810" i="16"/>
  <c r="D3810" i="16"/>
  <c r="D3811" i="16" l="1"/>
  <c r="F3811" i="16"/>
  <c r="G3811" i="16"/>
  <c r="S3812" i="16"/>
  <c r="A3812" i="16"/>
  <c r="G3812" i="16" l="1"/>
  <c r="F3812" i="16"/>
  <c r="D3812" i="16"/>
  <c r="S3813" i="16"/>
  <c r="A3813" i="16"/>
  <c r="F3813" i="16" l="1"/>
  <c r="G3813" i="16"/>
  <c r="D3813" i="16"/>
  <c r="S3814" i="16"/>
  <c r="A3814" i="16"/>
  <c r="F3814" i="16" l="1"/>
  <c r="G3814" i="16"/>
  <c r="D3814" i="16"/>
  <c r="S3815" i="16"/>
  <c r="A3815" i="16"/>
  <c r="F3815" i="16" l="1"/>
  <c r="D3815" i="16"/>
  <c r="G3815" i="16"/>
  <c r="S3816" i="16"/>
  <c r="A3816" i="16"/>
  <c r="S3817" i="16" l="1"/>
  <c r="A3817" i="16"/>
  <c r="D3816" i="16"/>
  <c r="F3816" i="16"/>
  <c r="G3816" i="16"/>
  <c r="D3817" i="16" l="1"/>
  <c r="F3817" i="16"/>
  <c r="G3817" i="16"/>
  <c r="A3818" i="16"/>
  <c r="S3818" i="16"/>
  <c r="G3818" i="16" l="1"/>
  <c r="F3818" i="16"/>
  <c r="D3818" i="16"/>
  <c r="S3819" i="16"/>
  <c r="A3819" i="16"/>
  <c r="A3820" i="16" l="1"/>
  <c r="S3820" i="16"/>
  <c r="G3819" i="16"/>
  <c r="D3819" i="16"/>
  <c r="F3819" i="16"/>
  <c r="S3821" i="16" l="1"/>
  <c r="A3821" i="16"/>
  <c r="F3820" i="16"/>
  <c r="D3820" i="16"/>
  <c r="G3820" i="16"/>
  <c r="D3821" i="16" l="1"/>
  <c r="G3821" i="16"/>
  <c r="F3821" i="16"/>
  <c r="A3822" i="16"/>
  <c r="S3822" i="16"/>
  <c r="S3823" i="16" l="1"/>
  <c r="A3823" i="16"/>
  <c r="F3822" i="16"/>
  <c r="D3822" i="16"/>
  <c r="G3822" i="16"/>
  <c r="F3823" i="16" l="1"/>
  <c r="D3823" i="16"/>
  <c r="G3823" i="16"/>
  <c r="A3824" i="16"/>
  <c r="S3824" i="16"/>
  <c r="S3825" i="16" l="1"/>
  <c r="A3825" i="16"/>
  <c r="D3824" i="16"/>
  <c r="F3824" i="16"/>
  <c r="G3824" i="16"/>
  <c r="D3825" i="16" l="1"/>
  <c r="G3825" i="16"/>
  <c r="F3825" i="16"/>
  <c r="S3826" i="16"/>
  <c r="A3826" i="16"/>
  <c r="S3827" i="16" l="1"/>
  <c r="A3827" i="16"/>
  <c r="G3826" i="16"/>
  <c r="D3826" i="16"/>
  <c r="F3826" i="16"/>
  <c r="G3827" i="16" l="1"/>
  <c r="F3827" i="16"/>
  <c r="D3827" i="16"/>
  <c r="S3828" i="16"/>
  <c r="A3828" i="16"/>
  <c r="D3828" i="16" l="1"/>
  <c r="G3828" i="16"/>
  <c r="F3828" i="16"/>
  <c r="A3829" i="16"/>
  <c r="S3829" i="16"/>
  <c r="G3829" i="16" l="1"/>
  <c r="D3829" i="16"/>
  <c r="F3829" i="16"/>
  <c r="S3830" i="16"/>
  <c r="A3830" i="16"/>
  <c r="F3830" i="16" l="1"/>
  <c r="D3830" i="16"/>
  <c r="G3830" i="16"/>
  <c r="A3831" i="16"/>
  <c r="S3831" i="16"/>
  <c r="S3832" i="16" l="1"/>
  <c r="A3832" i="16"/>
  <c r="G3831" i="16"/>
  <c r="D3831" i="16"/>
  <c r="F3831" i="16"/>
  <c r="D3832" i="16" l="1"/>
  <c r="G3832" i="16"/>
  <c r="F3832" i="16"/>
  <c r="S3833" i="16"/>
  <c r="A3833" i="16"/>
  <c r="A3834" i="16" l="1"/>
  <c r="S3834" i="16"/>
  <c r="D3833" i="16"/>
  <c r="F3833" i="16"/>
  <c r="G3833" i="16"/>
  <c r="F3834" i="16" l="1"/>
  <c r="G3834" i="16"/>
  <c r="D3834" i="16"/>
  <c r="A3835" i="16"/>
  <c r="S3835" i="16"/>
  <c r="D3835" i="16" l="1"/>
  <c r="G3835" i="16"/>
  <c r="F3835" i="16"/>
  <c r="S3836" i="16"/>
  <c r="A3836" i="16"/>
  <c r="S3837" i="16" l="1"/>
  <c r="A3837" i="16"/>
  <c r="G3836" i="16"/>
  <c r="F3836" i="16"/>
  <c r="D3836" i="16"/>
  <c r="F3837" i="16" l="1"/>
  <c r="G3837" i="16"/>
  <c r="D3837" i="16"/>
  <c r="S3838" i="16"/>
  <c r="A3838" i="16"/>
  <c r="D3838" i="16" l="1"/>
  <c r="F3838" i="16"/>
  <c r="G3838" i="16"/>
  <c r="S3839" i="16"/>
  <c r="A3839" i="16"/>
  <c r="C296" i="14"/>
  <c r="C297" i="14"/>
  <c r="C298" i="14"/>
  <c r="C299" i="14"/>
  <c r="C300" i="14"/>
  <c r="C301" i="14"/>
  <c r="C302" i="14"/>
  <c r="C303" i="14"/>
  <c r="C304" i="14"/>
  <c r="C305" i="14"/>
  <c r="C306" i="14"/>
  <c r="C275" i="14"/>
  <c r="C276" i="14"/>
  <c r="C277" i="14"/>
  <c r="C278" i="14"/>
  <c r="C279" i="14"/>
  <c r="C280" i="14"/>
  <c r="C281" i="14"/>
  <c r="C282" i="14"/>
  <c r="C283" i="14"/>
  <c r="C284" i="14"/>
  <c r="C285" i="14"/>
  <c r="C286" i="14"/>
  <c r="C287" i="14"/>
  <c r="C288" i="14"/>
  <c r="C289" i="14"/>
  <c r="C290" i="14"/>
  <c r="C291" i="14"/>
  <c r="C292" i="14"/>
  <c r="C293" i="14"/>
  <c r="C294" i="14"/>
  <c r="C295" i="14"/>
  <c r="C274" i="14"/>
  <c r="C267" i="14"/>
  <c r="C268" i="14"/>
  <c r="C269" i="14"/>
  <c r="C270" i="14"/>
  <c r="C271" i="14"/>
  <c r="C272" i="14"/>
  <c r="C273" i="14"/>
  <c r="C255" i="14"/>
  <c r="C256" i="14"/>
  <c r="C257" i="14"/>
  <c r="C258" i="14"/>
  <c r="C259" i="14"/>
  <c r="C260" i="14"/>
  <c r="C261" i="14"/>
  <c r="C262" i="14"/>
  <c r="C263" i="14"/>
  <c r="C264" i="14"/>
  <c r="C265" i="14"/>
  <c r="C266" i="14"/>
  <c r="C242" i="14"/>
  <c r="C243" i="14"/>
  <c r="C244" i="14"/>
  <c r="C245" i="14"/>
  <c r="C246" i="14"/>
  <c r="C247" i="14"/>
  <c r="C248" i="14"/>
  <c r="C249" i="14"/>
  <c r="C250" i="14"/>
  <c r="C251" i="14"/>
  <c r="C252" i="14"/>
  <c r="C253" i="14"/>
  <c r="C254" i="14"/>
  <c r="C241" i="14"/>
  <c r="C239" i="14"/>
  <c r="C240" i="14"/>
  <c r="C234" i="14"/>
  <c r="C235" i="14"/>
  <c r="C236" i="14"/>
  <c r="C237" i="14"/>
  <c r="C238" i="14"/>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08" i="14"/>
  <c r="C207"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C205" i="14"/>
  <c r="C206" i="14"/>
  <c r="C175" i="14"/>
  <c r="C172" i="14"/>
  <c r="C173" i="14"/>
  <c r="C174"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42" i="14"/>
  <c r="C130" i="14"/>
  <c r="C131" i="14"/>
  <c r="C132" i="14"/>
  <c r="C133" i="14"/>
  <c r="C134" i="14"/>
  <c r="C135" i="14"/>
  <c r="C136" i="14"/>
  <c r="C137" i="14"/>
  <c r="C138" i="14"/>
  <c r="C139" i="14"/>
  <c r="C140" i="14"/>
  <c r="C141" i="14"/>
  <c r="C110" i="14"/>
  <c r="C111" i="14"/>
  <c r="C112" i="14"/>
  <c r="C113" i="14"/>
  <c r="C114" i="14"/>
  <c r="C115" i="14"/>
  <c r="C116" i="14"/>
  <c r="C117" i="14"/>
  <c r="C118" i="14"/>
  <c r="C119" i="14"/>
  <c r="C120" i="14"/>
  <c r="C121" i="14"/>
  <c r="C122" i="14"/>
  <c r="C123" i="14"/>
  <c r="C124" i="14"/>
  <c r="C125" i="14"/>
  <c r="C126" i="14"/>
  <c r="C127" i="14"/>
  <c r="C128" i="14"/>
  <c r="C129" i="14"/>
  <c r="C109" i="14"/>
  <c r="C108" i="14"/>
  <c r="C105" i="14"/>
  <c r="C106" i="14"/>
  <c r="C107" i="14"/>
  <c r="C101" i="14"/>
  <c r="C102" i="14"/>
  <c r="C103" i="14"/>
  <c r="C104" i="14"/>
  <c r="C77" i="14"/>
  <c r="C78" i="14"/>
  <c r="C79" i="14"/>
  <c r="C80" i="14"/>
  <c r="C81" i="14"/>
  <c r="C82" i="14"/>
  <c r="C83" i="14"/>
  <c r="C84" i="14"/>
  <c r="C85" i="14"/>
  <c r="C86" i="14"/>
  <c r="C87" i="14"/>
  <c r="C88" i="14"/>
  <c r="C89" i="14"/>
  <c r="C90" i="14"/>
  <c r="C91" i="14"/>
  <c r="C92" i="14"/>
  <c r="C93" i="14"/>
  <c r="C94" i="14"/>
  <c r="C95" i="14"/>
  <c r="C96" i="14"/>
  <c r="C97" i="14"/>
  <c r="C98" i="14"/>
  <c r="C99" i="14"/>
  <c r="C100" i="14"/>
  <c r="C76"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43" i="14"/>
  <c r="A3840" i="16" l="1"/>
  <c r="S3840" i="16"/>
  <c r="F3839" i="16"/>
  <c r="G3839" i="16"/>
  <c r="D3839" i="16"/>
  <c r="B54" i="13"/>
  <c r="B53" i="13"/>
  <c r="B52" i="13"/>
  <c r="B51" i="13"/>
  <c r="D48" i="13"/>
  <c r="J47" i="13" s="1"/>
  <c r="B47" i="13"/>
  <c r="B43" i="13"/>
  <c r="B42" i="13"/>
  <c r="B41" i="13"/>
  <c r="B40" i="13"/>
  <c r="D37" i="13"/>
  <c r="J36" i="13" s="1"/>
  <c r="B36" i="13"/>
  <c r="B32" i="13"/>
  <c r="B31" i="13"/>
  <c r="B30" i="13"/>
  <c r="B29" i="13"/>
  <c r="D26" i="13"/>
  <c r="H25" i="13"/>
  <c r="G25" i="13"/>
  <c r="B25" i="13"/>
  <c r="B21" i="13"/>
  <c r="B20" i="13"/>
  <c r="B19" i="13"/>
  <c r="B18" i="13"/>
  <c r="E21" i="13"/>
  <c r="M13" i="13"/>
  <c r="M12" i="13"/>
  <c r="D20" i="13"/>
  <c r="G20" i="13" s="1"/>
  <c r="E20" i="13"/>
  <c r="M10" i="13"/>
  <c r="M9" i="13"/>
  <c r="M8" i="13"/>
  <c r="M4" i="13"/>
  <c r="D3" i="13"/>
  <c r="S3841" i="16" l="1"/>
  <c r="A3841" i="16"/>
  <c r="G3840" i="16"/>
  <c r="D3840" i="16"/>
  <c r="F3840" i="16"/>
  <c r="F36" i="13"/>
  <c r="H20" i="13"/>
  <c r="D18" i="13"/>
  <c r="G18" i="13" s="1"/>
  <c r="C15" i="13"/>
  <c r="F47" i="13"/>
  <c r="D50" i="6"/>
  <c r="D38" i="6"/>
  <c r="D26" i="6"/>
  <c r="S3842" i="16" l="1"/>
  <c r="A3842" i="16"/>
  <c r="F3841" i="16"/>
  <c r="G3841" i="16"/>
  <c r="D3841" i="16"/>
  <c r="D19" i="13"/>
  <c r="G19" i="13" s="1"/>
  <c r="E19" i="13"/>
  <c r="H19" i="13" s="1"/>
  <c r="B142" i="3"/>
  <c r="B141" i="3"/>
  <c r="B140" i="3"/>
  <c r="B139" i="3"/>
  <c r="B138" i="3"/>
  <c r="B137" i="3"/>
  <c r="B136" i="3"/>
  <c r="B135" i="3"/>
  <c r="B134" i="3"/>
  <c r="F80" i="3"/>
  <c r="F79" i="3"/>
  <c r="M9" i="6"/>
  <c r="M7" i="6"/>
  <c r="D3842" i="16" l="1"/>
  <c r="G3842" i="16"/>
  <c r="F3842" i="16"/>
  <c r="S3843" i="16"/>
  <c r="A3843" i="16"/>
  <c r="AE7" i="8"/>
  <c r="AE2" i="8"/>
  <c r="AE6" i="8"/>
  <c r="AE4" i="8"/>
  <c r="AE3" i="8"/>
  <c r="AE5" i="8"/>
  <c r="D113" i="3"/>
  <c r="F3843" i="16" l="1"/>
  <c r="D3843" i="16"/>
  <c r="G3843" i="16"/>
  <c r="S3844" i="16"/>
  <c r="A3844" i="16"/>
  <c r="A42" i="16" l="1"/>
  <c r="S3845" i="16"/>
  <c r="A3845" i="16"/>
  <c r="G3844" i="16"/>
  <c r="D3844" i="16"/>
  <c r="F3844" i="16"/>
  <c r="F25" i="3"/>
  <c r="C28" i="16" s="1"/>
  <c r="F47" i="3"/>
  <c r="C20" i="16" s="1"/>
  <c r="L3844" i="16" s="1"/>
  <c r="F38" i="3"/>
  <c r="C24" i="16" s="1"/>
  <c r="M3844" i="16" s="1"/>
  <c r="C2" i="6"/>
  <c r="M47" i="16" l="1"/>
  <c r="M44" i="16"/>
  <c r="M46" i="16"/>
  <c r="M45"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M396" i="16"/>
  <c r="M397" i="16"/>
  <c r="M398" i="16"/>
  <c r="M399" i="16"/>
  <c r="M400" i="16"/>
  <c r="M401" i="16"/>
  <c r="M4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M488" i="16"/>
  <c r="M489" i="16"/>
  <c r="M490" i="16"/>
  <c r="M491" i="16"/>
  <c r="M492" i="16"/>
  <c r="M493" i="16"/>
  <c r="M494" i="16"/>
  <c r="M495" i="16"/>
  <c r="M496" i="16"/>
  <c r="M497" i="16"/>
  <c r="M498" i="16"/>
  <c r="M499" i="16"/>
  <c r="M500" i="16"/>
  <c r="M501" i="16"/>
  <c r="M502" i="16"/>
  <c r="M503" i="16"/>
  <c r="M504" i="16"/>
  <c r="M505" i="16"/>
  <c r="M506" i="16"/>
  <c r="M507" i="16"/>
  <c r="M508" i="16"/>
  <c r="M509" i="16"/>
  <c r="M510" i="16"/>
  <c r="M511" i="16"/>
  <c r="M512" i="16"/>
  <c r="M513" i="16"/>
  <c r="M514" i="16"/>
  <c r="M515" i="16"/>
  <c r="M516" i="16"/>
  <c r="M517" i="16"/>
  <c r="M518" i="16"/>
  <c r="M519" i="16"/>
  <c r="M520" i="16"/>
  <c r="M521" i="16"/>
  <c r="M522" i="16"/>
  <c r="M523" i="16"/>
  <c r="M524" i="16"/>
  <c r="M525" i="16"/>
  <c r="M526" i="16"/>
  <c r="M527" i="16"/>
  <c r="M528" i="16"/>
  <c r="M529" i="16"/>
  <c r="M530" i="16"/>
  <c r="M531" i="16"/>
  <c r="M532" i="16"/>
  <c r="M533" i="16"/>
  <c r="M534" i="16"/>
  <c r="M535" i="16"/>
  <c r="M536" i="16"/>
  <c r="M537" i="16"/>
  <c r="M538" i="16"/>
  <c r="M539" i="16"/>
  <c r="M540" i="16"/>
  <c r="M541" i="16"/>
  <c r="M542" i="16"/>
  <c r="M543" i="16"/>
  <c r="M544" i="16"/>
  <c r="M545" i="16"/>
  <c r="M546" i="16"/>
  <c r="M547" i="16"/>
  <c r="M548" i="16"/>
  <c r="M549" i="16"/>
  <c r="M550" i="16"/>
  <c r="M551" i="16"/>
  <c r="M552" i="16"/>
  <c r="M553" i="16"/>
  <c r="M554" i="16"/>
  <c r="M555" i="16"/>
  <c r="M556" i="16"/>
  <c r="M557" i="16"/>
  <c r="M558" i="16"/>
  <c r="M559" i="16"/>
  <c r="M560" i="16"/>
  <c r="M561" i="16"/>
  <c r="M562" i="16"/>
  <c r="M563" i="16"/>
  <c r="M564" i="16"/>
  <c r="M565" i="16"/>
  <c r="M566" i="16"/>
  <c r="M567" i="16"/>
  <c r="M568" i="16"/>
  <c r="M569" i="16"/>
  <c r="M570" i="16"/>
  <c r="M571" i="16"/>
  <c r="M572" i="16"/>
  <c r="M573" i="16"/>
  <c r="M574" i="16"/>
  <c r="M575" i="16"/>
  <c r="M576" i="16"/>
  <c r="M577" i="16"/>
  <c r="M578" i="16"/>
  <c r="M579" i="16"/>
  <c r="M580" i="16"/>
  <c r="M581" i="16"/>
  <c r="M582" i="16"/>
  <c r="M583" i="16"/>
  <c r="M584" i="16"/>
  <c r="M585" i="16"/>
  <c r="M586" i="16"/>
  <c r="M587" i="16"/>
  <c r="M588" i="16"/>
  <c r="M589" i="16"/>
  <c r="M590" i="16"/>
  <c r="M591" i="16"/>
  <c r="M592" i="16"/>
  <c r="M593" i="16"/>
  <c r="M594" i="16"/>
  <c r="M595" i="16"/>
  <c r="M596" i="16"/>
  <c r="M597" i="16"/>
  <c r="M598" i="16"/>
  <c r="M599" i="16"/>
  <c r="M600" i="16"/>
  <c r="M601" i="16"/>
  <c r="M602" i="16"/>
  <c r="M603" i="16"/>
  <c r="M604" i="16"/>
  <c r="M605" i="16"/>
  <c r="M606" i="16"/>
  <c r="M607" i="16"/>
  <c r="M608" i="16"/>
  <c r="M609" i="16"/>
  <c r="M610" i="16"/>
  <c r="M611" i="16"/>
  <c r="M612" i="16"/>
  <c r="M613" i="16"/>
  <c r="M614" i="16"/>
  <c r="M615" i="16"/>
  <c r="M616" i="16"/>
  <c r="M617" i="16"/>
  <c r="M618" i="16"/>
  <c r="M619" i="16"/>
  <c r="M620" i="16"/>
  <c r="M621" i="16"/>
  <c r="M622" i="16"/>
  <c r="M623" i="16"/>
  <c r="M624" i="16"/>
  <c r="M625" i="16"/>
  <c r="M626" i="16"/>
  <c r="M627" i="16"/>
  <c r="M628" i="16"/>
  <c r="M629" i="16"/>
  <c r="M630" i="16"/>
  <c r="M631" i="16"/>
  <c r="M632" i="16"/>
  <c r="M633" i="16"/>
  <c r="M634" i="16"/>
  <c r="M635" i="16"/>
  <c r="M636" i="16"/>
  <c r="M637" i="16"/>
  <c r="M638" i="16"/>
  <c r="M639" i="16"/>
  <c r="M640" i="16"/>
  <c r="M641" i="16"/>
  <c r="M642" i="16"/>
  <c r="M643" i="16"/>
  <c r="M644" i="16"/>
  <c r="M645" i="16"/>
  <c r="M646" i="16"/>
  <c r="M647" i="16"/>
  <c r="M648" i="16"/>
  <c r="M649" i="16"/>
  <c r="M650" i="16"/>
  <c r="M651" i="16"/>
  <c r="M652" i="16"/>
  <c r="M653" i="16"/>
  <c r="M654" i="16"/>
  <c r="M655" i="16"/>
  <c r="M656" i="16"/>
  <c r="M657" i="16"/>
  <c r="M658" i="16"/>
  <c r="M659" i="16"/>
  <c r="M660" i="16"/>
  <c r="M661" i="16"/>
  <c r="M662" i="16"/>
  <c r="M663" i="16"/>
  <c r="M664" i="16"/>
  <c r="M665" i="16"/>
  <c r="M666" i="16"/>
  <c r="M667" i="16"/>
  <c r="M668" i="16"/>
  <c r="M669" i="16"/>
  <c r="M670" i="16"/>
  <c r="M671" i="16"/>
  <c r="M672" i="16"/>
  <c r="M673" i="16"/>
  <c r="M674" i="16"/>
  <c r="M675" i="16"/>
  <c r="M676" i="16"/>
  <c r="M677" i="16"/>
  <c r="M678" i="16"/>
  <c r="M679" i="16"/>
  <c r="M680" i="16"/>
  <c r="M681" i="16"/>
  <c r="M682" i="16"/>
  <c r="M683" i="16"/>
  <c r="M684" i="16"/>
  <c r="M685" i="16"/>
  <c r="M686" i="16"/>
  <c r="M687" i="16"/>
  <c r="M688" i="16"/>
  <c r="M689" i="16"/>
  <c r="M690" i="16"/>
  <c r="M691" i="16"/>
  <c r="M692" i="16"/>
  <c r="M693" i="16"/>
  <c r="M694" i="16"/>
  <c r="M695" i="16"/>
  <c r="M696" i="16"/>
  <c r="M697" i="16"/>
  <c r="M698" i="16"/>
  <c r="M699" i="16"/>
  <c r="M700" i="16"/>
  <c r="M701" i="16"/>
  <c r="M702" i="16"/>
  <c r="M703" i="16"/>
  <c r="M704" i="16"/>
  <c r="M705" i="16"/>
  <c r="M706" i="16"/>
  <c r="M707" i="16"/>
  <c r="M708" i="16"/>
  <c r="M709" i="16"/>
  <c r="M710" i="16"/>
  <c r="M711" i="16"/>
  <c r="M712" i="16"/>
  <c r="M713" i="16"/>
  <c r="M714" i="16"/>
  <c r="M715" i="16"/>
  <c r="M716" i="16"/>
  <c r="M717" i="16"/>
  <c r="M718" i="16"/>
  <c r="M719" i="16"/>
  <c r="M720" i="16"/>
  <c r="M721" i="16"/>
  <c r="M722" i="16"/>
  <c r="M723" i="16"/>
  <c r="M724" i="16"/>
  <c r="M725" i="16"/>
  <c r="M726" i="16"/>
  <c r="M727" i="16"/>
  <c r="M728" i="16"/>
  <c r="M729" i="16"/>
  <c r="M730" i="16"/>
  <c r="M731" i="16"/>
  <c r="M732" i="16"/>
  <c r="M733" i="16"/>
  <c r="M734" i="16"/>
  <c r="M735" i="16"/>
  <c r="M736" i="16"/>
  <c r="M737" i="16"/>
  <c r="M738" i="16"/>
  <c r="M739" i="16"/>
  <c r="M740" i="16"/>
  <c r="M741" i="16"/>
  <c r="M742" i="16"/>
  <c r="M743" i="16"/>
  <c r="M744" i="16"/>
  <c r="M745" i="16"/>
  <c r="M746" i="16"/>
  <c r="M747" i="16"/>
  <c r="M748" i="16"/>
  <c r="M749" i="16"/>
  <c r="M750" i="16"/>
  <c r="M751" i="16"/>
  <c r="M752" i="16"/>
  <c r="M753" i="16"/>
  <c r="M754" i="16"/>
  <c r="M755" i="16"/>
  <c r="M756" i="16"/>
  <c r="M757" i="16"/>
  <c r="M758" i="16"/>
  <c r="M759" i="16"/>
  <c r="M760" i="16"/>
  <c r="M761" i="16"/>
  <c r="M762" i="16"/>
  <c r="M763" i="16"/>
  <c r="M764" i="16"/>
  <c r="M765" i="16"/>
  <c r="M766" i="16"/>
  <c r="M767" i="16"/>
  <c r="M768" i="16"/>
  <c r="M769" i="16"/>
  <c r="M770" i="16"/>
  <c r="M771" i="16"/>
  <c r="M772" i="16"/>
  <c r="M773" i="16"/>
  <c r="M774" i="16"/>
  <c r="M775" i="16"/>
  <c r="M776" i="16"/>
  <c r="M777" i="16"/>
  <c r="M778" i="16"/>
  <c r="M779" i="16"/>
  <c r="M780" i="16"/>
  <c r="M781" i="16"/>
  <c r="M782" i="16"/>
  <c r="M783" i="16"/>
  <c r="M784" i="16"/>
  <c r="M785" i="16"/>
  <c r="M786" i="16"/>
  <c r="M787" i="16"/>
  <c r="M788" i="16"/>
  <c r="M789" i="16"/>
  <c r="M790" i="16"/>
  <c r="M791" i="16"/>
  <c r="M792" i="16"/>
  <c r="M793" i="16"/>
  <c r="M794" i="16"/>
  <c r="M795" i="16"/>
  <c r="M796" i="16"/>
  <c r="M797" i="16"/>
  <c r="M798" i="16"/>
  <c r="M799" i="16"/>
  <c r="M800" i="16"/>
  <c r="M801" i="16"/>
  <c r="M802" i="16"/>
  <c r="M803" i="16"/>
  <c r="M804" i="16"/>
  <c r="M805" i="16"/>
  <c r="M806" i="16"/>
  <c r="M807" i="16"/>
  <c r="M808" i="16"/>
  <c r="M809" i="16"/>
  <c r="M810" i="16"/>
  <c r="M811" i="16"/>
  <c r="M812" i="16"/>
  <c r="M813" i="16"/>
  <c r="M814" i="16"/>
  <c r="M815" i="16"/>
  <c r="M816" i="16"/>
  <c r="M817" i="16"/>
  <c r="M818" i="16"/>
  <c r="M819" i="16"/>
  <c r="M820" i="16"/>
  <c r="M821" i="16"/>
  <c r="M822" i="16"/>
  <c r="M823" i="16"/>
  <c r="M824" i="16"/>
  <c r="M825" i="16"/>
  <c r="M826" i="16"/>
  <c r="M827" i="16"/>
  <c r="M828" i="16"/>
  <c r="M829" i="16"/>
  <c r="M830" i="16"/>
  <c r="M831" i="16"/>
  <c r="M832" i="16"/>
  <c r="M833" i="16"/>
  <c r="M834" i="16"/>
  <c r="M835" i="16"/>
  <c r="M836" i="16"/>
  <c r="M837" i="16"/>
  <c r="M838" i="16"/>
  <c r="M839" i="16"/>
  <c r="M840" i="16"/>
  <c r="M841" i="16"/>
  <c r="M842" i="16"/>
  <c r="M843" i="16"/>
  <c r="M844" i="16"/>
  <c r="M845" i="16"/>
  <c r="M846" i="16"/>
  <c r="M847" i="16"/>
  <c r="M848" i="16"/>
  <c r="M849" i="16"/>
  <c r="M850" i="16"/>
  <c r="M851" i="16"/>
  <c r="M852" i="16"/>
  <c r="M853" i="16"/>
  <c r="M854" i="16"/>
  <c r="M855" i="16"/>
  <c r="M856" i="16"/>
  <c r="M857" i="16"/>
  <c r="M858" i="16"/>
  <c r="M859" i="16"/>
  <c r="M860" i="16"/>
  <c r="M861" i="16"/>
  <c r="M862" i="16"/>
  <c r="M863" i="16"/>
  <c r="M864" i="16"/>
  <c r="M865" i="16"/>
  <c r="M866" i="16"/>
  <c r="M867" i="16"/>
  <c r="M868" i="16"/>
  <c r="M869" i="16"/>
  <c r="M870" i="16"/>
  <c r="M871" i="16"/>
  <c r="M872" i="16"/>
  <c r="M873" i="16"/>
  <c r="M874" i="16"/>
  <c r="M875" i="16"/>
  <c r="M876" i="16"/>
  <c r="M877" i="16"/>
  <c r="M878" i="16"/>
  <c r="M879" i="16"/>
  <c r="M880" i="16"/>
  <c r="M881" i="16"/>
  <c r="M882" i="16"/>
  <c r="M883" i="16"/>
  <c r="M884" i="16"/>
  <c r="M885" i="16"/>
  <c r="M886" i="16"/>
  <c r="M887" i="16"/>
  <c r="M888" i="16"/>
  <c r="M889" i="16"/>
  <c r="M890" i="16"/>
  <c r="M891" i="16"/>
  <c r="M892" i="16"/>
  <c r="M893" i="16"/>
  <c r="M894" i="16"/>
  <c r="M895" i="16"/>
  <c r="M896" i="16"/>
  <c r="M897" i="16"/>
  <c r="M898" i="16"/>
  <c r="M899" i="16"/>
  <c r="M900" i="16"/>
  <c r="M901" i="16"/>
  <c r="M902" i="16"/>
  <c r="M903" i="16"/>
  <c r="M904" i="16"/>
  <c r="M905" i="16"/>
  <c r="M906" i="16"/>
  <c r="M907" i="16"/>
  <c r="M908" i="16"/>
  <c r="M909" i="16"/>
  <c r="M910" i="16"/>
  <c r="M911" i="16"/>
  <c r="M912" i="16"/>
  <c r="M913" i="16"/>
  <c r="M914" i="16"/>
  <c r="M915" i="16"/>
  <c r="M916" i="16"/>
  <c r="M917" i="16"/>
  <c r="M918" i="16"/>
  <c r="M919" i="16"/>
  <c r="M920" i="16"/>
  <c r="M921" i="16"/>
  <c r="M922" i="16"/>
  <c r="M923" i="16"/>
  <c r="M924" i="16"/>
  <c r="M925" i="16"/>
  <c r="M926" i="16"/>
  <c r="M927" i="16"/>
  <c r="M928" i="16"/>
  <c r="M929" i="16"/>
  <c r="M930" i="16"/>
  <c r="M931" i="16"/>
  <c r="M932" i="16"/>
  <c r="M933" i="16"/>
  <c r="M934" i="16"/>
  <c r="M935" i="16"/>
  <c r="M936" i="16"/>
  <c r="M937" i="16"/>
  <c r="M938" i="16"/>
  <c r="M939" i="16"/>
  <c r="M940" i="16"/>
  <c r="M941" i="16"/>
  <c r="M942" i="16"/>
  <c r="M943" i="16"/>
  <c r="M944" i="16"/>
  <c r="M945" i="16"/>
  <c r="M946" i="16"/>
  <c r="M947" i="16"/>
  <c r="M948" i="16"/>
  <c r="M949" i="16"/>
  <c r="M950" i="16"/>
  <c r="M951" i="16"/>
  <c r="M952" i="16"/>
  <c r="M953" i="16"/>
  <c r="M954" i="16"/>
  <c r="M955" i="16"/>
  <c r="M956" i="16"/>
  <c r="M957" i="16"/>
  <c r="M958" i="16"/>
  <c r="M959" i="16"/>
  <c r="M960" i="16"/>
  <c r="M961" i="16"/>
  <c r="M962" i="16"/>
  <c r="M963" i="16"/>
  <c r="M964" i="16"/>
  <c r="M965" i="16"/>
  <c r="M966" i="16"/>
  <c r="M967" i="16"/>
  <c r="M968" i="16"/>
  <c r="M969" i="16"/>
  <c r="M970" i="16"/>
  <c r="M971" i="16"/>
  <c r="M972" i="16"/>
  <c r="M973" i="16"/>
  <c r="M974" i="16"/>
  <c r="M975" i="16"/>
  <c r="M976" i="16"/>
  <c r="M977" i="16"/>
  <c r="M978" i="16"/>
  <c r="M979" i="16"/>
  <c r="M980" i="16"/>
  <c r="M981" i="16"/>
  <c r="M982" i="16"/>
  <c r="M983" i="16"/>
  <c r="M984" i="16"/>
  <c r="M985" i="16"/>
  <c r="M986" i="16"/>
  <c r="M987" i="16"/>
  <c r="M988" i="16"/>
  <c r="M989" i="16"/>
  <c r="M990" i="16"/>
  <c r="M991" i="16"/>
  <c r="M992" i="16"/>
  <c r="M993" i="16"/>
  <c r="M994" i="16"/>
  <c r="M995" i="16"/>
  <c r="M996" i="16"/>
  <c r="M997" i="16"/>
  <c r="M998" i="16"/>
  <c r="M999" i="16"/>
  <c r="M1000" i="16"/>
  <c r="M1001" i="16"/>
  <c r="M1002" i="16"/>
  <c r="M1003" i="16"/>
  <c r="M1004" i="16"/>
  <c r="M1005" i="16"/>
  <c r="M1006" i="16"/>
  <c r="M1007" i="16"/>
  <c r="M1008" i="16"/>
  <c r="M1009" i="16"/>
  <c r="M1010" i="16"/>
  <c r="M1011" i="16"/>
  <c r="M1012" i="16"/>
  <c r="M1013" i="16"/>
  <c r="M1014" i="16"/>
  <c r="M1015" i="16"/>
  <c r="M1016" i="16"/>
  <c r="M1017" i="16"/>
  <c r="M1018" i="16"/>
  <c r="M1019" i="16"/>
  <c r="M1020" i="16"/>
  <c r="M1021" i="16"/>
  <c r="M1022" i="16"/>
  <c r="M1023" i="16"/>
  <c r="M1024" i="16"/>
  <c r="M1025" i="16"/>
  <c r="M1026" i="16"/>
  <c r="M1027" i="16"/>
  <c r="M1028" i="16"/>
  <c r="M1029" i="16"/>
  <c r="M1030" i="16"/>
  <c r="M1031" i="16"/>
  <c r="M1032" i="16"/>
  <c r="M1033" i="16"/>
  <c r="M1034" i="16"/>
  <c r="M1035" i="16"/>
  <c r="M1036" i="16"/>
  <c r="M1037" i="16"/>
  <c r="M1038" i="16"/>
  <c r="M1039" i="16"/>
  <c r="M1040" i="16"/>
  <c r="M1041" i="16"/>
  <c r="M1042" i="16"/>
  <c r="M1043" i="16"/>
  <c r="M1044" i="16"/>
  <c r="M1045" i="16"/>
  <c r="M1046" i="16"/>
  <c r="M1047" i="16"/>
  <c r="M1048" i="16"/>
  <c r="M1049" i="16"/>
  <c r="M1050" i="16"/>
  <c r="M1051" i="16"/>
  <c r="M1052" i="16"/>
  <c r="M1053" i="16"/>
  <c r="M1054" i="16"/>
  <c r="M1055" i="16"/>
  <c r="M1056" i="16"/>
  <c r="M1057" i="16"/>
  <c r="M1058" i="16"/>
  <c r="M1059" i="16"/>
  <c r="M1060" i="16"/>
  <c r="M1061" i="16"/>
  <c r="M1062" i="16"/>
  <c r="M1063" i="16"/>
  <c r="M1064" i="16"/>
  <c r="M1065" i="16"/>
  <c r="M1066" i="16"/>
  <c r="M1067" i="16"/>
  <c r="M1068" i="16"/>
  <c r="M1069" i="16"/>
  <c r="M1070" i="16"/>
  <c r="M1071" i="16"/>
  <c r="M1072" i="16"/>
  <c r="M1073" i="16"/>
  <c r="M1074" i="16"/>
  <c r="M1075" i="16"/>
  <c r="M1076" i="16"/>
  <c r="M1077" i="16"/>
  <c r="M1078" i="16"/>
  <c r="M1079" i="16"/>
  <c r="M1080" i="16"/>
  <c r="M1081" i="16"/>
  <c r="M1082" i="16"/>
  <c r="M1083" i="16"/>
  <c r="M1084" i="16"/>
  <c r="M1085" i="16"/>
  <c r="M1086" i="16"/>
  <c r="M1087" i="16"/>
  <c r="M1088" i="16"/>
  <c r="M1089" i="16"/>
  <c r="M1090" i="16"/>
  <c r="M1091" i="16"/>
  <c r="M1092" i="16"/>
  <c r="M1093" i="16"/>
  <c r="M1094" i="16"/>
  <c r="M1095" i="16"/>
  <c r="M1096" i="16"/>
  <c r="M1097" i="16"/>
  <c r="M1098" i="16"/>
  <c r="M1099" i="16"/>
  <c r="M1100" i="16"/>
  <c r="M1101" i="16"/>
  <c r="M1102" i="16"/>
  <c r="M1103" i="16"/>
  <c r="M1104" i="16"/>
  <c r="M1105" i="16"/>
  <c r="M1106" i="16"/>
  <c r="M1107" i="16"/>
  <c r="M1108" i="16"/>
  <c r="M1109" i="16"/>
  <c r="M1110" i="16"/>
  <c r="M1111" i="16"/>
  <c r="M1112" i="16"/>
  <c r="M1113" i="16"/>
  <c r="M1114" i="16"/>
  <c r="M1115" i="16"/>
  <c r="M1116" i="16"/>
  <c r="M1117" i="16"/>
  <c r="M1118" i="16"/>
  <c r="M1119" i="16"/>
  <c r="M1120" i="16"/>
  <c r="M1121" i="16"/>
  <c r="M1122" i="16"/>
  <c r="M1123" i="16"/>
  <c r="M1124" i="16"/>
  <c r="M1125" i="16"/>
  <c r="M1126" i="16"/>
  <c r="M1127" i="16"/>
  <c r="M1128" i="16"/>
  <c r="M1129" i="16"/>
  <c r="M1130" i="16"/>
  <c r="M1131" i="16"/>
  <c r="M1132" i="16"/>
  <c r="M1133" i="16"/>
  <c r="M1134" i="16"/>
  <c r="M1135" i="16"/>
  <c r="M1136" i="16"/>
  <c r="M1137" i="16"/>
  <c r="M1138" i="16"/>
  <c r="M1139" i="16"/>
  <c r="M1140" i="16"/>
  <c r="M1141" i="16"/>
  <c r="M1142" i="16"/>
  <c r="M1143" i="16"/>
  <c r="M1144" i="16"/>
  <c r="M1145" i="16"/>
  <c r="M1146" i="16"/>
  <c r="M1147" i="16"/>
  <c r="M1148" i="16"/>
  <c r="M1149" i="16"/>
  <c r="M1150" i="16"/>
  <c r="M1151" i="16"/>
  <c r="M1152" i="16"/>
  <c r="M1153" i="16"/>
  <c r="M1154" i="16"/>
  <c r="M1155" i="16"/>
  <c r="M1156" i="16"/>
  <c r="M1157" i="16"/>
  <c r="M1158" i="16"/>
  <c r="M1159" i="16"/>
  <c r="M1160" i="16"/>
  <c r="M1161" i="16"/>
  <c r="M1162" i="16"/>
  <c r="M1163" i="16"/>
  <c r="M1164" i="16"/>
  <c r="M1165" i="16"/>
  <c r="M1166" i="16"/>
  <c r="M1167" i="16"/>
  <c r="M1168" i="16"/>
  <c r="M1169" i="16"/>
  <c r="M1170" i="16"/>
  <c r="M1171" i="16"/>
  <c r="M1172" i="16"/>
  <c r="M1173" i="16"/>
  <c r="M1174" i="16"/>
  <c r="M1175" i="16"/>
  <c r="M1176" i="16"/>
  <c r="M1177" i="16"/>
  <c r="M1178" i="16"/>
  <c r="M1179" i="16"/>
  <c r="M1180" i="16"/>
  <c r="M1181" i="16"/>
  <c r="M1182" i="16"/>
  <c r="M1183" i="16"/>
  <c r="M1184" i="16"/>
  <c r="M1185" i="16"/>
  <c r="M1186" i="16"/>
  <c r="M1187" i="16"/>
  <c r="M1188" i="16"/>
  <c r="M1189" i="16"/>
  <c r="M1190" i="16"/>
  <c r="M1191" i="16"/>
  <c r="M1192" i="16"/>
  <c r="M1193" i="16"/>
  <c r="M1194" i="16"/>
  <c r="M1195" i="16"/>
  <c r="M1196" i="16"/>
  <c r="M1197" i="16"/>
  <c r="M1198" i="16"/>
  <c r="M1199" i="16"/>
  <c r="M1200" i="16"/>
  <c r="M1201" i="16"/>
  <c r="M1202" i="16"/>
  <c r="M1203" i="16"/>
  <c r="M1204" i="16"/>
  <c r="M1205" i="16"/>
  <c r="M1206" i="16"/>
  <c r="M1207" i="16"/>
  <c r="M1208" i="16"/>
  <c r="M1209" i="16"/>
  <c r="M1210" i="16"/>
  <c r="M1211" i="16"/>
  <c r="M1212" i="16"/>
  <c r="M1213" i="16"/>
  <c r="M1214" i="16"/>
  <c r="M1215" i="16"/>
  <c r="M1216" i="16"/>
  <c r="M1217" i="16"/>
  <c r="M1218" i="16"/>
  <c r="M1219" i="16"/>
  <c r="M1220" i="16"/>
  <c r="M1221" i="16"/>
  <c r="M1222" i="16"/>
  <c r="M1223" i="16"/>
  <c r="M1224" i="16"/>
  <c r="M1225" i="16"/>
  <c r="M1226" i="16"/>
  <c r="M1227" i="16"/>
  <c r="M1228" i="16"/>
  <c r="M1229" i="16"/>
  <c r="M1230" i="16"/>
  <c r="M1231" i="16"/>
  <c r="M1232" i="16"/>
  <c r="M1233" i="16"/>
  <c r="M1234" i="16"/>
  <c r="M1235" i="16"/>
  <c r="M1236" i="16"/>
  <c r="M1237" i="16"/>
  <c r="M1238" i="16"/>
  <c r="M1239" i="16"/>
  <c r="M1240" i="16"/>
  <c r="M1241" i="16"/>
  <c r="M1242" i="16"/>
  <c r="M1243" i="16"/>
  <c r="M1244" i="16"/>
  <c r="M1245" i="16"/>
  <c r="M1246" i="16"/>
  <c r="M1247" i="16"/>
  <c r="M1248" i="16"/>
  <c r="M1249" i="16"/>
  <c r="M1250" i="16"/>
  <c r="M1251" i="16"/>
  <c r="M1252" i="16"/>
  <c r="M1253" i="16"/>
  <c r="M1254" i="16"/>
  <c r="M1255" i="16"/>
  <c r="M1256" i="16"/>
  <c r="M1257" i="16"/>
  <c r="M1258" i="16"/>
  <c r="M1259" i="16"/>
  <c r="M1260" i="16"/>
  <c r="M1261" i="16"/>
  <c r="M1262" i="16"/>
  <c r="M1263" i="16"/>
  <c r="M1264" i="16"/>
  <c r="M1265" i="16"/>
  <c r="M1266" i="16"/>
  <c r="M1267" i="16"/>
  <c r="M1268" i="16"/>
  <c r="M1269" i="16"/>
  <c r="M1270" i="16"/>
  <c r="M1271" i="16"/>
  <c r="M1272" i="16"/>
  <c r="M1273" i="16"/>
  <c r="M1274" i="16"/>
  <c r="M1275" i="16"/>
  <c r="M1276" i="16"/>
  <c r="M1277" i="16"/>
  <c r="M1278" i="16"/>
  <c r="M1279" i="16"/>
  <c r="M1280" i="16"/>
  <c r="M1281" i="16"/>
  <c r="M1282" i="16"/>
  <c r="M1283" i="16"/>
  <c r="M1284" i="16"/>
  <c r="M1285" i="16"/>
  <c r="M1286" i="16"/>
  <c r="M1287" i="16"/>
  <c r="M1288" i="16"/>
  <c r="M1289" i="16"/>
  <c r="M1290" i="16"/>
  <c r="M1291" i="16"/>
  <c r="M1292" i="16"/>
  <c r="M1293" i="16"/>
  <c r="M1294" i="16"/>
  <c r="M1295" i="16"/>
  <c r="M1296" i="16"/>
  <c r="M1297" i="16"/>
  <c r="M1298" i="16"/>
  <c r="M1299" i="16"/>
  <c r="M1300" i="16"/>
  <c r="M1301" i="16"/>
  <c r="M1302" i="16"/>
  <c r="M1303" i="16"/>
  <c r="M1304" i="16"/>
  <c r="M1305" i="16"/>
  <c r="M1306" i="16"/>
  <c r="M1307" i="16"/>
  <c r="M1308" i="16"/>
  <c r="M1309" i="16"/>
  <c r="M1310" i="16"/>
  <c r="M1311" i="16"/>
  <c r="M1312" i="16"/>
  <c r="M1313" i="16"/>
  <c r="M1314" i="16"/>
  <c r="M1315" i="16"/>
  <c r="M1316" i="16"/>
  <c r="M1317" i="16"/>
  <c r="M1318" i="16"/>
  <c r="M1319" i="16"/>
  <c r="M1320" i="16"/>
  <c r="M1321" i="16"/>
  <c r="M1322" i="16"/>
  <c r="M1323" i="16"/>
  <c r="M1324" i="16"/>
  <c r="M1325" i="16"/>
  <c r="M1326" i="16"/>
  <c r="M1327" i="16"/>
  <c r="M1328" i="16"/>
  <c r="M1329" i="16"/>
  <c r="M1330" i="16"/>
  <c r="M1331" i="16"/>
  <c r="M1332" i="16"/>
  <c r="M1333" i="16"/>
  <c r="M1334" i="16"/>
  <c r="M1335" i="16"/>
  <c r="M1336" i="16"/>
  <c r="M1337" i="16"/>
  <c r="M1338" i="16"/>
  <c r="M1339" i="16"/>
  <c r="M1340" i="16"/>
  <c r="M1341" i="16"/>
  <c r="M1342" i="16"/>
  <c r="M1343" i="16"/>
  <c r="M1344" i="16"/>
  <c r="M1345" i="16"/>
  <c r="M1346" i="16"/>
  <c r="M1347" i="16"/>
  <c r="M1348" i="16"/>
  <c r="M1349" i="16"/>
  <c r="M1350" i="16"/>
  <c r="M1351" i="16"/>
  <c r="M1352" i="16"/>
  <c r="M1353" i="16"/>
  <c r="M1354" i="16"/>
  <c r="M1355" i="16"/>
  <c r="M1356" i="16"/>
  <c r="M1357" i="16"/>
  <c r="M1358" i="16"/>
  <c r="M1359" i="16"/>
  <c r="M1360" i="16"/>
  <c r="M1361" i="16"/>
  <c r="M1362" i="16"/>
  <c r="M1363" i="16"/>
  <c r="M1364" i="16"/>
  <c r="M1365" i="16"/>
  <c r="M1366" i="16"/>
  <c r="M1367" i="16"/>
  <c r="M1368" i="16"/>
  <c r="M1369" i="16"/>
  <c r="M1370" i="16"/>
  <c r="M1371" i="16"/>
  <c r="M1372" i="16"/>
  <c r="M1373" i="16"/>
  <c r="M1374" i="16"/>
  <c r="M1375" i="16"/>
  <c r="M1376" i="16"/>
  <c r="M1377" i="16"/>
  <c r="M1378" i="16"/>
  <c r="M1379" i="16"/>
  <c r="M1380" i="16"/>
  <c r="M1381" i="16"/>
  <c r="M1382" i="16"/>
  <c r="M1383" i="16"/>
  <c r="M1384" i="16"/>
  <c r="M1385" i="16"/>
  <c r="M1386" i="16"/>
  <c r="M1387" i="16"/>
  <c r="M1388" i="16"/>
  <c r="M1389" i="16"/>
  <c r="M1390" i="16"/>
  <c r="M1391" i="16"/>
  <c r="M1392" i="16"/>
  <c r="M1393" i="16"/>
  <c r="M1394" i="16"/>
  <c r="M1395" i="16"/>
  <c r="M1396" i="16"/>
  <c r="M1397" i="16"/>
  <c r="M1398" i="16"/>
  <c r="M1399" i="16"/>
  <c r="M1400" i="16"/>
  <c r="M1401" i="16"/>
  <c r="M1402" i="16"/>
  <c r="M1403" i="16"/>
  <c r="M1404" i="16"/>
  <c r="M1405" i="16"/>
  <c r="M1406" i="16"/>
  <c r="M1407" i="16"/>
  <c r="M1408" i="16"/>
  <c r="M1409" i="16"/>
  <c r="M1410" i="16"/>
  <c r="M1411" i="16"/>
  <c r="M1412" i="16"/>
  <c r="M1413" i="16"/>
  <c r="M1414" i="16"/>
  <c r="M1415" i="16"/>
  <c r="M1416" i="16"/>
  <c r="M1417" i="16"/>
  <c r="M1418" i="16"/>
  <c r="M1419" i="16"/>
  <c r="M1420" i="16"/>
  <c r="M1421" i="16"/>
  <c r="M1422" i="16"/>
  <c r="M1423" i="16"/>
  <c r="M1424" i="16"/>
  <c r="M1425" i="16"/>
  <c r="M1426" i="16"/>
  <c r="M1427" i="16"/>
  <c r="M1428" i="16"/>
  <c r="M1429" i="16"/>
  <c r="M1430" i="16"/>
  <c r="M1431" i="16"/>
  <c r="M1432" i="16"/>
  <c r="M1433" i="16"/>
  <c r="M1434" i="16"/>
  <c r="M1435" i="16"/>
  <c r="M1436" i="16"/>
  <c r="M1437" i="16"/>
  <c r="M1438" i="16"/>
  <c r="M1439" i="16"/>
  <c r="M1440" i="16"/>
  <c r="M1441" i="16"/>
  <c r="M1442" i="16"/>
  <c r="M1443" i="16"/>
  <c r="M1444" i="16"/>
  <c r="M1445" i="16"/>
  <c r="M1446" i="16"/>
  <c r="M1447" i="16"/>
  <c r="M1448" i="16"/>
  <c r="M1449" i="16"/>
  <c r="M1450" i="16"/>
  <c r="M1451" i="16"/>
  <c r="M1452" i="16"/>
  <c r="M1453" i="16"/>
  <c r="M1454" i="16"/>
  <c r="M1455" i="16"/>
  <c r="M1456" i="16"/>
  <c r="M1457" i="16"/>
  <c r="M1458" i="16"/>
  <c r="M1459" i="16"/>
  <c r="M1460" i="16"/>
  <c r="M1461" i="16"/>
  <c r="M1462" i="16"/>
  <c r="M1463" i="16"/>
  <c r="M1464" i="16"/>
  <c r="M1465" i="16"/>
  <c r="M1466" i="16"/>
  <c r="M1467" i="16"/>
  <c r="M1468" i="16"/>
  <c r="M1469" i="16"/>
  <c r="M1470" i="16"/>
  <c r="M1471" i="16"/>
  <c r="M1472" i="16"/>
  <c r="M1473" i="16"/>
  <c r="M1474" i="16"/>
  <c r="M1475" i="16"/>
  <c r="M1476" i="16"/>
  <c r="M1477" i="16"/>
  <c r="M1478" i="16"/>
  <c r="M1479" i="16"/>
  <c r="M1480" i="16"/>
  <c r="M1481" i="16"/>
  <c r="M1482" i="16"/>
  <c r="M1483" i="16"/>
  <c r="M1484" i="16"/>
  <c r="M1485" i="16"/>
  <c r="M1486" i="16"/>
  <c r="M1487" i="16"/>
  <c r="M1488" i="16"/>
  <c r="M1489" i="16"/>
  <c r="M1490" i="16"/>
  <c r="M1491" i="16"/>
  <c r="M1492" i="16"/>
  <c r="M1493" i="16"/>
  <c r="M1494" i="16"/>
  <c r="M1495" i="16"/>
  <c r="M1496" i="16"/>
  <c r="M1497" i="16"/>
  <c r="M1498" i="16"/>
  <c r="M1499" i="16"/>
  <c r="M1500" i="16"/>
  <c r="M1501" i="16"/>
  <c r="M1502" i="16"/>
  <c r="M1503" i="16"/>
  <c r="M1504" i="16"/>
  <c r="M1505" i="16"/>
  <c r="M1506" i="16"/>
  <c r="M1507" i="16"/>
  <c r="M1508" i="16"/>
  <c r="M1509" i="16"/>
  <c r="M1510" i="16"/>
  <c r="M1511" i="16"/>
  <c r="M1512" i="16"/>
  <c r="M1513" i="16"/>
  <c r="M1514" i="16"/>
  <c r="M1515" i="16"/>
  <c r="M1516" i="16"/>
  <c r="M1517" i="16"/>
  <c r="M1518" i="16"/>
  <c r="M1519" i="16"/>
  <c r="M1520" i="16"/>
  <c r="M1521" i="16"/>
  <c r="M1522" i="16"/>
  <c r="M1523" i="16"/>
  <c r="M1524" i="16"/>
  <c r="M1525" i="16"/>
  <c r="M1526" i="16"/>
  <c r="M1527" i="16"/>
  <c r="M1528" i="16"/>
  <c r="M1529" i="16"/>
  <c r="M1530" i="16"/>
  <c r="M1531" i="16"/>
  <c r="M1532" i="16"/>
  <c r="M1533" i="16"/>
  <c r="M1534" i="16"/>
  <c r="M1535" i="16"/>
  <c r="M1536" i="16"/>
  <c r="M1537" i="16"/>
  <c r="M1538" i="16"/>
  <c r="M1539" i="16"/>
  <c r="M1540" i="16"/>
  <c r="M1541" i="16"/>
  <c r="M1542" i="16"/>
  <c r="M1543" i="16"/>
  <c r="M1544" i="16"/>
  <c r="M1545" i="16"/>
  <c r="M1546" i="16"/>
  <c r="M1547" i="16"/>
  <c r="M1548" i="16"/>
  <c r="M1549" i="16"/>
  <c r="M1550" i="16"/>
  <c r="M1551" i="16"/>
  <c r="M1552" i="16"/>
  <c r="M1553" i="16"/>
  <c r="M1554" i="16"/>
  <c r="M1555" i="16"/>
  <c r="M1556" i="16"/>
  <c r="M1557" i="16"/>
  <c r="M1558" i="16"/>
  <c r="M1559" i="16"/>
  <c r="M1560" i="16"/>
  <c r="M1561" i="16"/>
  <c r="M1562" i="16"/>
  <c r="M1563" i="16"/>
  <c r="M1564" i="16"/>
  <c r="M1565" i="16"/>
  <c r="M1566" i="16"/>
  <c r="M1567" i="16"/>
  <c r="M1568" i="16"/>
  <c r="M1569" i="16"/>
  <c r="M1570" i="16"/>
  <c r="M1571" i="16"/>
  <c r="M1572" i="16"/>
  <c r="M1573" i="16"/>
  <c r="M1574" i="16"/>
  <c r="M1575" i="16"/>
  <c r="M1576" i="16"/>
  <c r="M1577" i="16"/>
  <c r="M1578" i="16"/>
  <c r="M1579" i="16"/>
  <c r="M1580" i="16"/>
  <c r="M1581" i="16"/>
  <c r="M1582" i="16"/>
  <c r="M1583" i="16"/>
  <c r="M1584" i="16"/>
  <c r="M1585" i="16"/>
  <c r="M1586" i="16"/>
  <c r="M1587" i="16"/>
  <c r="M1588" i="16"/>
  <c r="M1589" i="16"/>
  <c r="M1590" i="16"/>
  <c r="M1591" i="16"/>
  <c r="M1592" i="16"/>
  <c r="M1593" i="16"/>
  <c r="M1594" i="16"/>
  <c r="M1595" i="16"/>
  <c r="M1596" i="16"/>
  <c r="M1597" i="16"/>
  <c r="M1598" i="16"/>
  <c r="M1599" i="16"/>
  <c r="M1600" i="16"/>
  <c r="M1601" i="16"/>
  <c r="M1602" i="16"/>
  <c r="M1603" i="16"/>
  <c r="M1604" i="16"/>
  <c r="M1605" i="16"/>
  <c r="M1606" i="16"/>
  <c r="M1607" i="16"/>
  <c r="M1608" i="16"/>
  <c r="M1609" i="16"/>
  <c r="M1610" i="16"/>
  <c r="M1611" i="16"/>
  <c r="M1612" i="16"/>
  <c r="M1613" i="16"/>
  <c r="M1614" i="16"/>
  <c r="M1615" i="16"/>
  <c r="M1616" i="16"/>
  <c r="M1617" i="16"/>
  <c r="M1618" i="16"/>
  <c r="M1619" i="16"/>
  <c r="M1620" i="16"/>
  <c r="M1621" i="16"/>
  <c r="M1622" i="16"/>
  <c r="M1623" i="16"/>
  <c r="M1624" i="16"/>
  <c r="M1625" i="16"/>
  <c r="M1626" i="16"/>
  <c r="M1627" i="16"/>
  <c r="M1628" i="16"/>
  <c r="M1629" i="16"/>
  <c r="M1630" i="16"/>
  <c r="M1631" i="16"/>
  <c r="M1632" i="16"/>
  <c r="M1633" i="16"/>
  <c r="M1634" i="16"/>
  <c r="M1635" i="16"/>
  <c r="M1636" i="16"/>
  <c r="M1637" i="16"/>
  <c r="M1638" i="16"/>
  <c r="M1639" i="16"/>
  <c r="M1640" i="16"/>
  <c r="M1641" i="16"/>
  <c r="M1642" i="16"/>
  <c r="M1643" i="16"/>
  <c r="M1644" i="16"/>
  <c r="M1645" i="16"/>
  <c r="M1646" i="16"/>
  <c r="M1647" i="16"/>
  <c r="M1648" i="16"/>
  <c r="M1649" i="16"/>
  <c r="M1650" i="16"/>
  <c r="M1651" i="16"/>
  <c r="M1652" i="16"/>
  <c r="M1653" i="16"/>
  <c r="M1654" i="16"/>
  <c r="M1655" i="16"/>
  <c r="M1656" i="16"/>
  <c r="M1657" i="16"/>
  <c r="M1658" i="16"/>
  <c r="M1659" i="16"/>
  <c r="M1660" i="16"/>
  <c r="M1661" i="16"/>
  <c r="M1662" i="16"/>
  <c r="M1663" i="16"/>
  <c r="M1664" i="16"/>
  <c r="M1665" i="16"/>
  <c r="M1666" i="16"/>
  <c r="M1667" i="16"/>
  <c r="M1668" i="16"/>
  <c r="M1669" i="16"/>
  <c r="M1670" i="16"/>
  <c r="M1671" i="16"/>
  <c r="M1672" i="16"/>
  <c r="M1673" i="16"/>
  <c r="M1674" i="16"/>
  <c r="M1675" i="16"/>
  <c r="M1676" i="16"/>
  <c r="M1677" i="16"/>
  <c r="M1678" i="16"/>
  <c r="M1679" i="16"/>
  <c r="M1680" i="16"/>
  <c r="M1681" i="16"/>
  <c r="M1682" i="16"/>
  <c r="M1683" i="16"/>
  <c r="M1684" i="16"/>
  <c r="M1685" i="16"/>
  <c r="M1686" i="16"/>
  <c r="M1687" i="16"/>
  <c r="M1688" i="16"/>
  <c r="M1689" i="16"/>
  <c r="M1690" i="16"/>
  <c r="M1691" i="16"/>
  <c r="M1692" i="16"/>
  <c r="M1693" i="16"/>
  <c r="M1694" i="16"/>
  <c r="M1695" i="16"/>
  <c r="M1696" i="16"/>
  <c r="M1697" i="16"/>
  <c r="M1698" i="16"/>
  <c r="M1699" i="16"/>
  <c r="M1700" i="16"/>
  <c r="M1701" i="16"/>
  <c r="M1702" i="16"/>
  <c r="M1703" i="16"/>
  <c r="M1704" i="16"/>
  <c r="M1705" i="16"/>
  <c r="M1706" i="16"/>
  <c r="M1707" i="16"/>
  <c r="M1708" i="16"/>
  <c r="M1709" i="16"/>
  <c r="M1710" i="16"/>
  <c r="M1711" i="16"/>
  <c r="M1712" i="16"/>
  <c r="M1713" i="16"/>
  <c r="M1714" i="16"/>
  <c r="M1715" i="16"/>
  <c r="M1716" i="16"/>
  <c r="M1717" i="16"/>
  <c r="M1718" i="16"/>
  <c r="M1719" i="16"/>
  <c r="M1720" i="16"/>
  <c r="M1721" i="16"/>
  <c r="M1722" i="16"/>
  <c r="M1723" i="16"/>
  <c r="M1724" i="16"/>
  <c r="M1725" i="16"/>
  <c r="M1726" i="16"/>
  <c r="M1727" i="16"/>
  <c r="M1728" i="16"/>
  <c r="M1729" i="16"/>
  <c r="M1730" i="16"/>
  <c r="M1731" i="16"/>
  <c r="M1732" i="16"/>
  <c r="M1733" i="16"/>
  <c r="M1734" i="16"/>
  <c r="M1735" i="16"/>
  <c r="M1736" i="16"/>
  <c r="M1737" i="16"/>
  <c r="M1738" i="16"/>
  <c r="M1739" i="16"/>
  <c r="M1740" i="16"/>
  <c r="M1741" i="16"/>
  <c r="M1742" i="16"/>
  <c r="M1743" i="16"/>
  <c r="M1744" i="16"/>
  <c r="M1745" i="16"/>
  <c r="M1746" i="16"/>
  <c r="M1747" i="16"/>
  <c r="M1748" i="16"/>
  <c r="M1749" i="16"/>
  <c r="M1750" i="16"/>
  <c r="M1751" i="16"/>
  <c r="M1752" i="16"/>
  <c r="M1753" i="16"/>
  <c r="M1754" i="16"/>
  <c r="M1755" i="16"/>
  <c r="M1756" i="16"/>
  <c r="M1757" i="16"/>
  <c r="M1758" i="16"/>
  <c r="M1759" i="16"/>
  <c r="M1760" i="16"/>
  <c r="M1761" i="16"/>
  <c r="M1762" i="16"/>
  <c r="M1763" i="16"/>
  <c r="M1764" i="16"/>
  <c r="M1765" i="16"/>
  <c r="M1766" i="16"/>
  <c r="M1767" i="16"/>
  <c r="M1768" i="16"/>
  <c r="M1769" i="16"/>
  <c r="M1770" i="16"/>
  <c r="M1771" i="16"/>
  <c r="M1772" i="16"/>
  <c r="M1773" i="16"/>
  <c r="M1774" i="16"/>
  <c r="M1775" i="16"/>
  <c r="M1776" i="16"/>
  <c r="M1777" i="16"/>
  <c r="M1778" i="16"/>
  <c r="M1779" i="16"/>
  <c r="M1780" i="16"/>
  <c r="M1781" i="16"/>
  <c r="M1782" i="16"/>
  <c r="M1783" i="16"/>
  <c r="M1784" i="16"/>
  <c r="M1785" i="16"/>
  <c r="M1786" i="16"/>
  <c r="M1787" i="16"/>
  <c r="M1788" i="16"/>
  <c r="M1789" i="16"/>
  <c r="M1790" i="16"/>
  <c r="M1791" i="16"/>
  <c r="M1792" i="16"/>
  <c r="M1793" i="16"/>
  <c r="M1794" i="16"/>
  <c r="M1795" i="16"/>
  <c r="M1796" i="16"/>
  <c r="M1797" i="16"/>
  <c r="M1798" i="16"/>
  <c r="M1799" i="16"/>
  <c r="M1800" i="16"/>
  <c r="M1801" i="16"/>
  <c r="M1802" i="16"/>
  <c r="M1803" i="16"/>
  <c r="M1804" i="16"/>
  <c r="M1805" i="16"/>
  <c r="M1806" i="16"/>
  <c r="M1807" i="16"/>
  <c r="M1808" i="16"/>
  <c r="M1809" i="16"/>
  <c r="M1810" i="16"/>
  <c r="M1811" i="16"/>
  <c r="M1812" i="16"/>
  <c r="M1813" i="16"/>
  <c r="M1814" i="16"/>
  <c r="M1815" i="16"/>
  <c r="M1816" i="16"/>
  <c r="M1817" i="16"/>
  <c r="M1818" i="16"/>
  <c r="M1819" i="16"/>
  <c r="M1820" i="16"/>
  <c r="M1821" i="16"/>
  <c r="M1822" i="16"/>
  <c r="M1823" i="16"/>
  <c r="M1824" i="16"/>
  <c r="M1825" i="16"/>
  <c r="M1826" i="16"/>
  <c r="M1827" i="16"/>
  <c r="M1828" i="16"/>
  <c r="M1829" i="16"/>
  <c r="M1830" i="16"/>
  <c r="M1831" i="16"/>
  <c r="M1832" i="16"/>
  <c r="M1833" i="16"/>
  <c r="M1834" i="16"/>
  <c r="M1835" i="16"/>
  <c r="M1836" i="16"/>
  <c r="M1837" i="16"/>
  <c r="M1838" i="16"/>
  <c r="M1839" i="16"/>
  <c r="M1840" i="16"/>
  <c r="M1841" i="16"/>
  <c r="M1842" i="16"/>
  <c r="M1843" i="16"/>
  <c r="M1844" i="16"/>
  <c r="M1845" i="16"/>
  <c r="M1846" i="16"/>
  <c r="M1847" i="16"/>
  <c r="M1848" i="16"/>
  <c r="M1849" i="16"/>
  <c r="M1850" i="16"/>
  <c r="M1851" i="16"/>
  <c r="M1852" i="16"/>
  <c r="M1853" i="16"/>
  <c r="M1854" i="16"/>
  <c r="M1855" i="16"/>
  <c r="M1856" i="16"/>
  <c r="M1857" i="16"/>
  <c r="M1858" i="16"/>
  <c r="M1859" i="16"/>
  <c r="M1860" i="16"/>
  <c r="M1861" i="16"/>
  <c r="M1862" i="16"/>
  <c r="M1863" i="16"/>
  <c r="M1864" i="16"/>
  <c r="M1865" i="16"/>
  <c r="M1866" i="16"/>
  <c r="M1867" i="16"/>
  <c r="M1868" i="16"/>
  <c r="M1869" i="16"/>
  <c r="M1870" i="16"/>
  <c r="M1871" i="16"/>
  <c r="M1872" i="16"/>
  <c r="M1873" i="16"/>
  <c r="M1874" i="16"/>
  <c r="M1875" i="16"/>
  <c r="M1876" i="16"/>
  <c r="M1877" i="16"/>
  <c r="M1878" i="16"/>
  <c r="M1879" i="16"/>
  <c r="M1880" i="16"/>
  <c r="M1881" i="16"/>
  <c r="M1882" i="16"/>
  <c r="M1883" i="16"/>
  <c r="M1884" i="16"/>
  <c r="M1885" i="16"/>
  <c r="M1886" i="16"/>
  <c r="M1887" i="16"/>
  <c r="M1888" i="16"/>
  <c r="M1889" i="16"/>
  <c r="M1890" i="16"/>
  <c r="M1891" i="16"/>
  <c r="M1892" i="16"/>
  <c r="M1893" i="16"/>
  <c r="M1894" i="16"/>
  <c r="M1895" i="16"/>
  <c r="M1896" i="16"/>
  <c r="M1897" i="16"/>
  <c r="M1898" i="16"/>
  <c r="M1899" i="16"/>
  <c r="M1900" i="16"/>
  <c r="M1901" i="16"/>
  <c r="M1902" i="16"/>
  <c r="M1903" i="16"/>
  <c r="M1904" i="16"/>
  <c r="M1905" i="16"/>
  <c r="M1906" i="16"/>
  <c r="M1907" i="16"/>
  <c r="M1908" i="16"/>
  <c r="M1909" i="16"/>
  <c r="M1910" i="16"/>
  <c r="M1911" i="16"/>
  <c r="M1912" i="16"/>
  <c r="M1913" i="16"/>
  <c r="M1914" i="16"/>
  <c r="M1915" i="16"/>
  <c r="M1916" i="16"/>
  <c r="M1917" i="16"/>
  <c r="M1918" i="16"/>
  <c r="M1919" i="16"/>
  <c r="M1920" i="16"/>
  <c r="M1921" i="16"/>
  <c r="M1922" i="16"/>
  <c r="M1923" i="16"/>
  <c r="M1924" i="16"/>
  <c r="M1925" i="16"/>
  <c r="M1926" i="16"/>
  <c r="M1927" i="16"/>
  <c r="M1928" i="16"/>
  <c r="M1929" i="16"/>
  <c r="M1930" i="16"/>
  <c r="M1931" i="16"/>
  <c r="M1932" i="16"/>
  <c r="M1933" i="16"/>
  <c r="M1934" i="16"/>
  <c r="M1935" i="16"/>
  <c r="M1936" i="16"/>
  <c r="M1937" i="16"/>
  <c r="M1938" i="16"/>
  <c r="M1939" i="16"/>
  <c r="M1940" i="16"/>
  <c r="M1941" i="16"/>
  <c r="M1942" i="16"/>
  <c r="M1943" i="16"/>
  <c r="M1944" i="16"/>
  <c r="M1945" i="16"/>
  <c r="M1946" i="16"/>
  <c r="M1947" i="16"/>
  <c r="M1948" i="16"/>
  <c r="M1949" i="16"/>
  <c r="M1950" i="16"/>
  <c r="M1951" i="16"/>
  <c r="M1952" i="16"/>
  <c r="M1953" i="16"/>
  <c r="M1954" i="16"/>
  <c r="M1955" i="16"/>
  <c r="M1956" i="16"/>
  <c r="M1957" i="16"/>
  <c r="M1958" i="16"/>
  <c r="M1959" i="16"/>
  <c r="M1960" i="16"/>
  <c r="M1961" i="16"/>
  <c r="M1962" i="16"/>
  <c r="M1963" i="16"/>
  <c r="M1964" i="16"/>
  <c r="M1965" i="16"/>
  <c r="M1966" i="16"/>
  <c r="M1967" i="16"/>
  <c r="M1968" i="16"/>
  <c r="M1969" i="16"/>
  <c r="M1970" i="16"/>
  <c r="M1971" i="16"/>
  <c r="M1972" i="16"/>
  <c r="M1973" i="16"/>
  <c r="M1974" i="16"/>
  <c r="M1975" i="16"/>
  <c r="M1976" i="16"/>
  <c r="M1977" i="16"/>
  <c r="M1978" i="16"/>
  <c r="M1979" i="16"/>
  <c r="M1980" i="16"/>
  <c r="M1981" i="16"/>
  <c r="M1982" i="16"/>
  <c r="M1983" i="16"/>
  <c r="M1984" i="16"/>
  <c r="M1985" i="16"/>
  <c r="M1986" i="16"/>
  <c r="M1987" i="16"/>
  <c r="M1988" i="16"/>
  <c r="M1989" i="16"/>
  <c r="M1990" i="16"/>
  <c r="M1991" i="16"/>
  <c r="M1992" i="16"/>
  <c r="M1993" i="16"/>
  <c r="M1994" i="16"/>
  <c r="M1995" i="16"/>
  <c r="M1996" i="16"/>
  <c r="M1997" i="16"/>
  <c r="M1998" i="16"/>
  <c r="M1999" i="16"/>
  <c r="M2000" i="16"/>
  <c r="M2001" i="16"/>
  <c r="M2002" i="16"/>
  <c r="M2003" i="16"/>
  <c r="M2004" i="16"/>
  <c r="M2005" i="16"/>
  <c r="M2006" i="16"/>
  <c r="M2007" i="16"/>
  <c r="M2008" i="16"/>
  <c r="M2009" i="16"/>
  <c r="M2010" i="16"/>
  <c r="M2011" i="16"/>
  <c r="M2012" i="16"/>
  <c r="M2013" i="16"/>
  <c r="M2014" i="16"/>
  <c r="M2015" i="16"/>
  <c r="M2016" i="16"/>
  <c r="M2017" i="16"/>
  <c r="M2018" i="16"/>
  <c r="M2019" i="16"/>
  <c r="M2020" i="16"/>
  <c r="M2021" i="16"/>
  <c r="M2022" i="16"/>
  <c r="M2023" i="16"/>
  <c r="M2024" i="16"/>
  <c r="M2025" i="16"/>
  <c r="M2026" i="16"/>
  <c r="M2027" i="16"/>
  <c r="M2028" i="16"/>
  <c r="M2029" i="16"/>
  <c r="M2030" i="16"/>
  <c r="M2031" i="16"/>
  <c r="M2032" i="16"/>
  <c r="M2033" i="16"/>
  <c r="M2034" i="16"/>
  <c r="M2035" i="16"/>
  <c r="M2036" i="16"/>
  <c r="M2037" i="16"/>
  <c r="M2038" i="16"/>
  <c r="M2039" i="16"/>
  <c r="M2040" i="16"/>
  <c r="M2041" i="16"/>
  <c r="M2042" i="16"/>
  <c r="M2043" i="16"/>
  <c r="M2044" i="16"/>
  <c r="M2045" i="16"/>
  <c r="M2046" i="16"/>
  <c r="M2047" i="16"/>
  <c r="M2048" i="16"/>
  <c r="M2049" i="16"/>
  <c r="M2050" i="16"/>
  <c r="M2051" i="16"/>
  <c r="M2052" i="16"/>
  <c r="M2053" i="16"/>
  <c r="M2054" i="16"/>
  <c r="M2055" i="16"/>
  <c r="M2056" i="16"/>
  <c r="M2057" i="16"/>
  <c r="M2058" i="16"/>
  <c r="M2059" i="16"/>
  <c r="M2060" i="16"/>
  <c r="M2061" i="16"/>
  <c r="M2062" i="16"/>
  <c r="M2063" i="16"/>
  <c r="M2064" i="16"/>
  <c r="M2065" i="16"/>
  <c r="M2066" i="16"/>
  <c r="M2067" i="16"/>
  <c r="M2068" i="16"/>
  <c r="M2069" i="16"/>
  <c r="M2070" i="16"/>
  <c r="M2071" i="16"/>
  <c r="M2072" i="16"/>
  <c r="M2073" i="16"/>
  <c r="M2074" i="16"/>
  <c r="M2075" i="16"/>
  <c r="M2076" i="16"/>
  <c r="M2077" i="16"/>
  <c r="M2078" i="16"/>
  <c r="M2079" i="16"/>
  <c r="M2080" i="16"/>
  <c r="M2081" i="16"/>
  <c r="M2082" i="16"/>
  <c r="M2083" i="16"/>
  <c r="M2084" i="16"/>
  <c r="M2085" i="16"/>
  <c r="M2086" i="16"/>
  <c r="M2087" i="16"/>
  <c r="M2088" i="16"/>
  <c r="M2089" i="16"/>
  <c r="M2090" i="16"/>
  <c r="M2091" i="16"/>
  <c r="M2092" i="16"/>
  <c r="M2093" i="16"/>
  <c r="M2094" i="16"/>
  <c r="M2095" i="16"/>
  <c r="M2096" i="16"/>
  <c r="M2097" i="16"/>
  <c r="M2098" i="16"/>
  <c r="M2099" i="16"/>
  <c r="M2100" i="16"/>
  <c r="M2101" i="16"/>
  <c r="M2102" i="16"/>
  <c r="M2103" i="16"/>
  <c r="M2104" i="16"/>
  <c r="M2105" i="16"/>
  <c r="M2106" i="16"/>
  <c r="M2107" i="16"/>
  <c r="M2108" i="16"/>
  <c r="M2109" i="16"/>
  <c r="M2110" i="16"/>
  <c r="M2111" i="16"/>
  <c r="M2112" i="16"/>
  <c r="M2113" i="16"/>
  <c r="M2114" i="16"/>
  <c r="M2115" i="16"/>
  <c r="M2116" i="16"/>
  <c r="M2117" i="16"/>
  <c r="M2118" i="16"/>
  <c r="M2119" i="16"/>
  <c r="M2120" i="16"/>
  <c r="M2121" i="16"/>
  <c r="M2122" i="16"/>
  <c r="M2123" i="16"/>
  <c r="M2124" i="16"/>
  <c r="M2125" i="16"/>
  <c r="M2126" i="16"/>
  <c r="M2127" i="16"/>
  <c r="M2128" i="16"/>
  <c r="M2129" i="16"/>
  <c r="M2130" i="16"/>
  <c r="M2131" i="16"/>
  <c r="M2132" i="16"/>
  <c r="M2133" i="16"/>
  <c r="M2134" i="16"/>
  <c r="M2135" i="16"/>
  <c r="M2136" i="16"/>
  <c r="M2137" i="16"/>
  <c r="M2138" i="16"/>
  <c r="M2139" i="16"/>
  <c r="M2140" i="16"/>
  <c r="M2141" i="16"/>
  <c r="M2142" i="16"/>
  <c r="M2143" i="16"/>
  <c r="M2144" i="16"/>
  <c r="M2145" i="16"/>
  <c r="M2146" i="16"/>
  <c r="M2147" i="16"/>
  <c r="M2148" i="16"/>
  <c r="M2149" i="16"/>
  <c r="M2150" i="16"/>
  <c r="M2151" i="16"/>
  <c r="M2152" i="16"/>
  <c r="M2153" i="16"/>
  <c r="M2154" i="16"/>
  <c r="M2155" i="16"/>
  <c r="M2156" i="16"/>
  <c r="M2157" i="16"/>
  <c r="M2158" i="16"/>
  <c r="M2159" i="16"/>
  <c r="M2160" i="16"/>
  <c r="M2161" i="16"/>
  <c r="M2162" i="16"/>
  <c r="M2163" i="16"/>
  <c r="M2164" i="16"/>
  <c r="M2165" i="16"/>
  <c r="M2166" i="16"/>
  <c r="M2167" i="16"/>
  <c r="M2168" i="16"/>
  <c r="M2169" i="16"/>
  <c r="M2170" i="16"/>
  <c r="M2171" i="16"/>
  <c r="M2172" i="16"/>
  <c r="M2173" i="16"/>
  <c r="M2174" i="16"/>
  <c r="M2175" i="16"/>
  <c r="M2176" i="16"/>
  <c r="M2177" i="16"/>
  <c r="M2178" i="16"/>
  <c r="M2179" i="16"/>
  <c r="M2180" i="16"/>
  <c r="M2181" i="16"/>
  <c r="M2182" i="16"/>
  <c r="M2183" i="16"/>
  <c r="M2184" i="16"/>
  <c r="M2185" i="16"/>
  <c r="M2186" i="16"/>
  <c r="M2187" i="16"/>
  <c r="M2188" i="16"/>
  <c r="M2189" i="16"/>
  <c r="M2190" i="16"/>
  <c r="M2191" i="16"/>
  <c r="M2192" i="16"/>
  <c r="M2193" i="16"/>
  <c r="M2194" i="16"/>
  <c r="M2195" i="16"/>
  <c r="M2196" i="16"/>
  <c r="M2197" i="16"/>
  <c r="M2198" i="16"/>
  <c r="M2199" i="16"/>
  <c r="M2200" i="16"/>
  <c r="M2201" i="16"/>
  <c r="M2202" i="16"/>
  <c r="M2203" i="16"/>
  <c r="M2204" i="16"/>
  <c r="M2205" i="16"/>
  <c r="M2206" i="16"/>
  <c r="M2207" i="16"/>
  <c r="M2208" i="16"/>
  <c r="M2209" i="16"/>
  <c r="M2210" i="16"/>
  <c r="M2211" i="16"/>
  <c r="M2212" i="16"/>
  <c r="M2213" i="16"/>
  <c r="M2214" i="16"/>
  <c r="M2215" i="16"/>
  <c r="M2216" i="16"/>
  <c r="M2217" i="16"/>
  <c r="M2218" i="16"/>
  <c r="M2219" i="16"/>
  <c r="M2220" i="16"/>
  <c r="M2221" i="16"/>
  <c r="M2222" i="16"/>
  <c r="M2223" i="16"/>
  <c r="M2224" i="16"/>
  <c r="M2225" i="16"/>
  <c r="M2226" i="16"/>
  <c r="M2227" i="16"/>
  <c r="M2228" i="16"/>
  <c r="M2229" i="16"/>
  <c r="M2230" i="16"/>
  <c r="M2231" i="16"/>
  <c r="M2232" i="16"/>
  <c r="M2233" i="16"/>
  <c r="M2234" i="16"/>
  <c r="M2235" i="16"/>
  <c r="M2236" i="16"/>
  <c r="M2237" i="16"/>
  <c r="M2238" i="16"/>
  <c r="M2239" i="16"/>
  <c r="M2240" i="16"/>
  <c r="M2241" i="16"/>
  <c r="M2242" i="16"/>
  <c r="M2243" i="16"/>
  <c r="M2244" i="16"/>
  <c r="M2245" i="16"/>
  <c r="M2246" i="16"/>
  <c r="M2247" i="16"/>
  <c r="M2248" i="16"/>
  <c r="M2249" i="16"/>
  <c r="M2250" i="16"/>
  <c r="M2251" i="16"/>
  <c r="M2252" i="16"/>
  <c r="M2253" i="16"/>
  <c r="M2254" i="16"/>
  <c r="M2255" i="16"/>
  <c r="M2256" i="16"/>
  <c r="M2257" i="16"/>
  <c r="M2258" i="16"/>
  <c r="M2259" i="16"/>
  <c r="M2260" i="16"/>
  <c r="M2261" i="16"/>
  <c r="M2262" i="16"/>
  <c r="M2263" i="16"/>
  <c r="M2264" i="16"/>
  <c r="M2265" i="16"/>
  <c r="M2266" i="16"/>
  <c r="M2267" i="16"/>
  <c r="M2268" i="16"/>
  <c r="M2269" i="16"/>
  <c r="M2270" i="16"/>
  <c r="M2271" i="16"/>
  <c r="M2272" i="16"/>
  <c r="M2273" i="16"/>
  <c r="M2274" i="16"/>
  <c r="M2275" i="16"/>
  <c r="M2276" i="16"/>
  <c r="M2277" i="16"/>
  <c r="M2278" i="16"/>
  <c r="M2279" i="16"/>
  <c r="M2280" i="16"/>
  <c r="M2281" i="16"/>
  <c r="M2282" i="16"/>
  <c r="M2283" i="16"/>
  <c r="M2284" i="16"/>
  <c r="M2285" i="16"/>
  <c r="M2286" i="16"/>
  <c r="M2287" i="16"/>
  <c r="M2288" i="16"/>
  <c r="M2289" i="16"/>
  <c r="M2290" i="16"/>
  <c r="M2291" i="16"/>
  <c r="M2292" i="16"/>
  <c r="M2293" i="16"/>
  <c r="M2294" i="16"/>
  <c r="M2295" i="16"/>
  <c r="M2296" i="16"/>
  <c r="M2297" i="16"/>
  <c r="M2298" i="16"/>
  <c r="M2299" i="16"/>
  <c r="M2300" i="16"/>
  <c r="M2301" i="16"/>
  <c r="M2302" i="16"/>
  <c r="M2303" i="16"/>
  <c r="M2304" i="16"/>
  <c r="M2305" i="16"/>
  <c r="M2306" i="16"/>
  <c r="M2307" i="16"/>
  <c r="M2308" i="16"/>
  <c r="M2309" i="16"/>
  <c r="M2310" i="16"/>
  <c r="M2311" i="16"/>
  <c r="M2312" i="16"/>
  <c r="M2313" i="16"/>
  <c r="M2314" i="16"/>
  <c r="M2315" i="16"/>
  <c r="M2316" i="16"/>
  <c r="M2317" i="16"/>
  <c r="M2318" i="16"/>
  <c r="M2319" i="16"/>
  <c r="M2320" i="16"/>
  <c r="M2321" i="16"/>
  <c r="M2322" i="16"/>
  <c r="M2323" i="16"/>
  <c r="M2324" i="16"/>
  <c r="M2325" i="16"/>
  <c r="M2326" i="16"/>
  <c r="M2327" i="16"/>
  <c r="M2328" i="16"/>
  <c r="M2329" i="16"/>
  <c r="M2330" i="16"/>
  <c r="M2331" i="16"/>
  <c r="M2332" i="16"/>
  <c r="M2333" i="16"/>
  <c r="M2334" i="16"/>
  <c r="M2335" i="16"/>
  <c r="M2336" i="16"/>
  <c r="M2337" i="16"/>
  <c r="M2338" i="16"/>
  <c r="M2339" i="16"/>
  <c r="M2340" i="16"/>
  <c r="M2341" i="16"/>
  <c r="M2342" i="16"/>
  <c r="M2343" i="16"/>
  <c r="M2344" i="16"/>
  <c r="M2345" i="16"/>
  <c r="M2346" i="16"/>
  <c r="M2347" i="16"/>
  <c r="M2348" i="16"/>
  <c r="M2349" i="16"/>
  <c r="M2350" i="16"/>
  <c r="M2351" i="16"/>
  <c r="M2352" i="16"/>
  <c r="M2353" i="16"/>
  <c r="M2354" i="16"/>
  <c r="M2355" i="16"/>
  <c r="M2356" i="16"/>
  <c r="M2357" i="16"/>
  <c r="M2358" i="16"/>
  <c r="M2359" i="16"/>
  <c r="M2360" i="16"/>
  <c r="M2361" i="16"/>
  <c r="M2362" i="16"/>
  <c r="M2363" i="16"/>
  <c r="M2364" i="16"/>
  <c r="M2365" i="16"/>
  <c r="M2366" i="16"/>
  <c r="M2367" i="16"/>
  <c r="M2368" i="16"/>
  <c r="M2369" i="16"/>
  <c r="M2370" i="16"/>
  <c r="M2371" i="16"/>
  <c r="M2372" i="16"/>
  <c r="M2373" i="16"/>
  <c r="M2374" i="16"/>
  <c r="M2375" i="16"/>
  <c r="M2376" i="16"/>
  <c r="M2377" i="16"/>
  <c r="M2378" i="16"/>
  <c r="M2379" i="16"/>
  <c r="M2380" i="16"/>
  <c r="M2381" i="16"/>
  <c r="M2382" i="16"/>
  <c r="M2383" i="16"/>
  <c r="M2384" i="16"/>
  <c r="M2385" i="16"/>
  <c r="M2386" i="16"/>
  <c r="M2387" i="16"/>
  <c r="M2388" i="16"/>
  <c r="M2389" i="16"/>
  <c r="M2390" i="16"/>
  <c r="M2391" i="16"/>
  <c r="M2392" i="16"/>
  <c r="M2393" i="16"/>
  <c r="M2394" i="16"/>
  <c r="M2395" i="16"/>
  <c r="M2396" i="16"/>
  <c r="M2397" i="16"/>
  <c r="M2398" i="16"/>
  <c r="M2399" i="16"/>
  <c r="M2400" i="16"/>
  <c r="M2401" i="16"/>
  <c r="M2402" i="16"/>
  <c r="M2403" i="16"/>
  <c r="M2404" i="16"/>
  <c r="M2405" i="16"/>
  <c r="M2406" i="16"/>
  <c r="M2407" i="16"/>
  <c r="M2408" i="16"/>
  <c r="M2409" i="16"/>
  <c r="M2410" i="16"/>
  <c r="M2411" i="16"/>
  <c r="M2412" i="16"/>
  <c r="M2413" i="16"/>
  <c r="M2414" i="16"/>
  <c r="M2415" i="16"/>
  <c r="M2416" i="16"/>
  <c r="M2417" i="16"/>
  <c r="M2418" i="16"/>
  <c r="M2419" i="16"/>
  <c r="M2420" i="16"/>
  <c r="M2421" i="16"/>
  <c r="M2422" i="16"/>
  <c r="M2423" i="16"/>
  <c r="M2424" i="16"/>
  <c r="M2425" i="16"/>
  <c r="M2426" i="16"/>
  <c r="M2427" i="16"/>
  <c r="M2428" i="16"/>
  <c r="M2429" i="16"/>
  <c r="M2430" i="16"/>
  <c r="M2431" i="16"/>
  <c r="M2432" i="16"/>
  <c r="M2433" i="16"/>
  <c r="M2434" i="16"/>
  <c r="M2435" i="16"/>
  <c r="M2436" i="16"/>
  <c r="M2437" i="16"/>
  <c r="M2438" i="16"/>
  <c r="M2439" i="16"/>
  <c r="M2440" i="16"/>
  <c r="M2441" i="16"/>
  <c r="M2442" i="16"/>
  <c r="M2443" i="16"/>
  <c r="M2444" i="16"/>
  <c r="M2445" i="16"/>
  <c r="M2446" i="16"/>
  <c r="M2447" i="16"/>
  <c r="M2448" i="16"/>
  <c r="M2449" i="16"/>
  <c r="M2450" i="16"/>
  <c r="M2451" i="16"/>
  <c r="M2452" i="16"/>
  <c r="M2453" i="16"/>
  <c r="M2454" i="16"/>
  <c r="M2455" i="16"/>
  <c r="M2456" i="16"/>
  <c r="M2457" i="16"/>
  <c r="M2458" i="16"/>
  <c r="M2459" i="16"/>
  <c r="M2460" i="16"/>
  <c r="M2461" i="16"/>
  <c r="M2462" i="16"/>
  <c r="M2463" i="16"/>
  <c r="M2464" i="16"/>
  <c r="M2465" i="16"/>
  <c r="M2466" i="16"/>
  <c r="M2467" i="16"/>
  <c r="M2468" i="16"/>
  <c r="M2469" i="16"/>
  <c r="M2470" i="16"/>
  <c r="M2471" i="16"/>
  <c r="M2472" i="16"/>
  <c r="M2473" i="16"/>
  <c r="M2474" i="16"/>
  <c r="M2475" i="16"/>
  <c r="M2476" i="16"/>
  <c r="M2477" i="16"/>
  <c r="M2478" i="16"/>
  <c r="M2479" i="16"/>
  <c r="M2480" i="16"/>
  <c r="M2481" i="16"/>
  <c r="M2482" i="16"/>
  <c r="M2483" i="16"/>
  <c r="M2484" i="16"/>
  <c r="M2485" i="16"/>
  <c r="M2486" i="16"/>
  <c r="M2487" i="16"/>
  <c r="M2488" i="16"/>
  <c r="M2489" i="16"/>
  <c r="M2490" i="16"/>
  <c r="M2491" i="16"/>
  <c r="M2492" i="16"/>
  <c r="M2493" i="16"/>
  <c r="M2494" i="16"/>
  <c r="M2495" i="16"/>
  <c r="M2496" i="16"/>
  <c r="M2497" i="16"/>
  <c r="M2498" i="16"/>
  <c r="M2499" i="16"/>
  <c r="M2500" i="16"/>
  <c r="M2501" i="16"/>
  <c r="M2502" i="16"/>
  <c r="M2503" i="16"/>
  <c r="M2504" i="16"/>
  <c r="M2505" i="16"/>
  <c r="M2506" i="16"/>
  <c r="M2507" i="16"/>
  <c r="M2508" i="16"/>
  <c r="M2509" i="16"/>
  <c r="M2510" i="16"/>
  <c r="M2511" i="16"/>
  <c r="M2512" i="16"/>
  <c r="M2513" i="16"/>
  <c r="M2514" i="16"/>
  <c r="M2515" i="16"/>
  <c r="M2516" i="16"/>
  <c r="M2517" i="16"/>
  <c r="M2518" i="16"/>
  <c r="M2519" i="16"/>
  <c r="M2520" i="16"/>
  <c r="M2521" i="16"/>
  <c r="M2522" i="16"/>
  <c r="M2523" i="16"/>
  <c r="M2524" i="16"/>
  <c r="M2525" i="16"/>
  <c r="M2526" i="16"/>
  <c r="M2527" i="16"/>
  <c r="M2528" i="16"/>
  <c r="M2529" i="16"/>
  <c r="M2530" i="16"/>
  <c r="M2531" i="16"/>
  <c r="M2532" i="16"/>
  <c r="M2533" i="16"/>
  <c r="M2534" i="16"/>
  <c r="M2535" i="16"/>
  <c r="M2536" i="16"/>
  <c r="M2537" i="16"/>
  <c r="M2538" i="16"/>
  <c r="M2539" i="16"/>
  <c r="M2540" i="16"/>
  <c r="M2541" i="16"/>
  <c r="M2542" i="16"/>
  <c r="M2543" i="16"/>
  <c r="M2544" i="16"/>
  <c r="M2545" i="16"/>
  <c r="M2546" i="16"/>
  <c r="M2547" i="16"/>
  <c r="M2548" i="16"/>
  <c r="M2549" i="16"/>
  <c r="M2550" i="16"/>
  <c r="M2551" i="16"/>
  <c r="M2552" i="16"/>
  <c r="M2553" i="16"/>
  <c r="M2554" i="16"/>
  <c r="M2555" i="16"/>
  <c r="M2556" i="16"/>
  <c r="M2557" i="16"/>
  <c r="M2558" i="16"/>
  <c r="M2559" i="16"/>
  <c r="M2560" i="16"/>
  <c r="M2561" i="16"/>
  <c r="M2562" i="16"/>
  <c r="M2563" i="16"/>
  <c r="M2564" i="16"/>
  <c r="M2565" i="16"/>
  <c r="M2566" i="16"/>
  <c r="M2567" i="16"/>
  <c r="M2568" i="16"/>
  <c r="M2569" i="16"/>
  <c r="M2570" i="16"/>
  <c r="M2571" i="16"/>
  <c r="M2572" i="16"/>
  <c r="M2573" i="16"/>
  <c r="M2574" i="16"/>
  <c r="M2575" i="16"/>
  <c r="M2576" i="16"/>
  <c r="M2577" i="16"/>
  <c r="M2578" i="16"/>
  <c r="M2579" i="16"/>
  <c r="M2580" i="16"/>
  <c r="M2581" i="16"/>
  <c r="M2582" i="16"/>
  <c r="M2583" i="16"/>
  <c r="M2584" i="16"/>
  <c r="M2585" i="16"/>
  <c r="M2586" i="16"/>
  <c r="M2587" i="16"/>
  <c r="M2588" i="16"/>
  <c r="M2589" i="16"/>
  <c r="M2590" i="16"/>
  <c r="M2591" i="16"/>
  <c r="M2592" i="16"/>
  <c r="M2593" i="16"/>
  <c r="M2594" i="16"/>
  <c r="M2595" i="16"/>
  <c r="M2596" i="16"/>
  <c r="M2597" i="16"/>
  <c r="M2598" i="16"/>
  <c r="M2599" i="16"/>
  <c r="M2600" i="16"/>
  <c r="M2601" i="16"/>
  <c r="M2602" i="16"/>
  <c r="M2603" i="16"/>
  <c r="M2604" i="16"/>
  <c r="M2605" i="16"/>
  <c r="M2606" i="16"/>
  <c r="M2607" i="16"/>
  <c r="M2608" i="16"/>
  <c r="M2609" i="16"/>
  <c r="M2610" i="16"/>
  <c r="M2611" i="16"/>
  <c r="M2612" i="16"/>
  <c r="M2613" i="16"/>
  <c r="M2614" i="16"/>
  <c r="M2615" i="16"/>
  <c r="M2616" i="16"/>
  <c r="M2617" i="16"/>
  <c r="M2618" i="16"/>
  <c r="M2619" i="16"/>
  <c r="M2620" i="16"/>
  <c r="M2621" i="16"/>
  <c r="M2622" i="16"/>
  <c r="M2623" i="16"/>
  <c r="M2624" i="16"/>
  <c r="M2625" i="16"/>
  <c r="M2626" i="16"/>
  <c r="M2627" i="16"/>
  <c r="M2628" i="16"/>
  <c r="M2629" i="16"/>
  <c r="M2630" i="16"/>
  <c r="M2631" i="16"/>
  <c r="M2632" i="16"/>
  <c r="M2633" i="16"/>
  <c r="M2634" i="16"/>
  <c r="M2635" i="16"/>
  <c r="M2636" i="16"/>
  <c r="M2637" i="16"/>
  <c r="M2638" i="16"/>
  <c r="M2639" i="16"/>
  <c r="M2640" i="16"/>
  <c r="M2641" i="16"/>
  <c r="M2642" i="16"/>
  <c r="M2643" i="16"/>
  <c r="M2644" i="16"/>
  <c r="M2645" i="16"/>
  <c r="M2646" i="16"/>
  <c r="M2647" i="16"/>
  <c r="M2648" i="16"/>
  <c r="M2649" i="16"/>
  <c r="M2650" i="16"/>
  <c r="M2651" i="16"/>
  <c r="M2652" i="16"/>
  <c r="M2653" i="16"/>
  <c r="M2654" i="16"/>
  <c r="M2655" i="16"/>
  <c r="M2656" i="16"/>
  <c r="M2657" i="16"/>
  <c r="M2658" i="16"/>
  <c r="M2659" i="16"/>
  <c r="M2660" i="16"/>
  <c r="M2661" i="16"/>
  <c r="M2662" i="16"/>
  <c r="M2663" i="16"/>
  <c r="M2664" i="16"/>
  <c r="M2665" i="16"/>
  <c r="M2666" i="16"/>
  <c r="M2667" i="16"/>
  <c r="M2668" i="16"/>
  <c r="M2669" i="16"/>
  <c r="M2670" i="16"/>
  <c r="M2671" i="16"/>
  <c r="M2672" i="16"/>
  <c r="M2673" i="16"/>
  <c r="M2674" i="16"/>
  <c r="M2675" i="16"/>
  <c r="M2676" i="16"/>
  <c r="M2677" i="16"/>
  <c r="M2678" i="16"/>
  <c r="M2679" i="16"/>
  <c r="M2680" i="16"/>
  <c r="M2681" i="16"/>
  <c r="M2682" i="16"/>
  <c r="M2683" i="16"/>
  <c r="M2684" i="16"/>
  <c r="M2685" i="16"/>
  <c r="M2686" i="16"/>
  <c r="M2687" i="16"/>
  <c r="M2688" i="16"/>
  <c r="M2689" i="16"/>
  <c r="M2690" i="16"/>
  <c r="M2691" i="16"/>
  <c r="M2692" i="16"/>
  <c r="M2693" i="16"/>
  <c r="M2694" i="16"/>
  <c r="M2695" i="16"/>
  <c r="M2696" i="16"/>
  <c r="M2697" i="16"/>
  <c r="M2698" i="16"/>
  <c r="M2699" i="16"/>
  <c r="M2700" i="16"/>
  <c r="M2701" i="16"/>
  <c r="M2702" i="16"/>
  <c r="M2703" i="16"/>
  <c r="M2704" i="16"/>
  <c r="M2705" i="16"/>
  <c r="M2706" i="16"/>
  <c r="M2707" i="16"/>
  <c r="M2708" i="16"/>
  <c r="M2709" i="16"/>
  <c r="M2710" i="16"/>
  <c r="M2711" i="16"/>
  <c r="M2712" i="16"/>
  <c r="M2713" i="16"/>
  <c r="M2714" i="16"/>
  <c r="M2715" i="16"/>
  <c r="M2716" i="16"/>
  <c r="M2717" i="16"/>
  <c r="M2718" i="16"/>
  <c r="M2719" i="16"/>
  <c r="M2720" i="16"/>
  <c r="M2721" i="16"/>
  <c r="M2722" i="16"/>
  <c r="M2723" i="16"/>
  <c r="M2724" i="16"/>
  <c r="M2725" i="16"/>
  <c r="M2726" i="16"/>
  <c r="M2727" i="16"/>
  <c r="M2728" i="16"/>
  <c r="M2729" i="16"/>
  <c r="M2730" i="16"/>
  <c r="M2731" i="16"/>
  <c r="M2732" i="16"/>
  <c r="M2733" i="16"/>
  <c r="M2734" i="16"/>
  <c r="M2735" i="16"/>
  <c r="M2736" i="16"/>
  <c r="M2737" i="16"/>
  <c r="M2738" i="16"/>
  <c r="M2739" i="16"/>
  <c r="M2740" i="16"/>
  <c r="M2741" i="16"/>
  <c r="M2742" i="16"/>
  <c r="M2743" i="16"/>
  <c r="M2744" i="16"/>
  <c r="M2745" i="16"/>
  <c r="M2746" i="16"/>
  <c r="M2747" i="16"/>
  <c r="M2748" i="16"/>
  <c r="M2749" i="16"/>
  <c r="M2750" i="16"/>
  <c r="M2751" i="16"/>
  <c r="M2752" i="16"/>
  <c r="M2753" i="16"/>
  <c r="M2754" i="16"/>
  <c r="M2755" i="16"/>
  <c r="M2756" i="16"/>
  <c r="M2757" i="16"/>
  <c r="M2758" i="16"/>
  <c r="M2759" i="16"/>
  <c r="M2760" i="16"/>
  <c r="M2761" i="16"/>
  <c r="M2762" i="16"/>
  <c r="M2763" i="16"/>
  <c r="M2764" i="16"/>
  <c r="M2765" i="16"/>
  <c r="M2766" i="16"/>
  <c r="M2767" i="16"/>
  <c r="M2768" i="16"/>
  <c r="M2769" i="16"/>
  <c r="M2770" i="16"/>
  <c r="M2771" i="16"/>
  <c r="M2772" i="16"/>
  <c r="M2773" i="16"/>
  <c r="M2774" i="16"/>
  <c r="M2775" i="16"/>
  <c r="M2776" i="16"/>
  <c r="M2777" i="16"/>
  <c r="M2778" i="16"/>
  <c r="M2779" i="16"/>
  <c r="M2780" i="16"/>
  <c r="M2781" i="16"/>
  <c r="M2782" i="16"/>
  <c r="M2783" i="16"/>
  <c r="M2784" i="16"/>
  <c r="M2785" i="16"/>
  <c r="M2786" i="16"/>
  <c r="M2787" i="16"/>
  <c r="M2788" i="16"/>
  <c r="M2789" i="16"/>
  <c r="M2790" i="16"/>
  <c r="M2791" i="16"/>
  <c r="M2792" i="16"/>
  <c r="M2793" i="16"/>
  <c r="M2794" i="16"/>
  <c r="M2795" i="16"/>
  <c r="M2796" i="16"/>
  <c r="M2797" i="16"/>
  <c r="M2798" i="16"/>
  <c r="M2799" i="16"/>
  <c r="M2800" i="16"/>
  <c r="M2801" i="16"/>
  <c r="M2802" i="16"/>
  <c r="M2803" i="16"/>
  <c r="M2804" i="16"/>
  <c r="M2805" i="16"/>
  <c r="M2806" i="16"/>
  <c r="M2807" i="16"/>
  <c r="M2808" i="16"/>
  <c r="M2809" i="16"/>
  <c r="M2810" i="16"/>
  <c r="M2811" i="16"/>
  <c r="M2812" i="16"/>
  <c r="M2813" i="16"/>
  <c r="M2814" i="16"/>
  <c r="M2815" i="16"/>
  <c r="M2816" i="16"/>
  <c r="M2817" i="16"/>
  <c r="M2818" i="16"/>
  <c r="M2819" i="16"/>
  <c r="M2820" i="16"/>
  <c r="M2821" i="16"/>
  <c r="M2822" i="16"/>
  <c r="M2823" i="16"/>
  <c r="M2824" i="16"/>
  <c r="M2825" i="16"/>
  <c r="M2826" i="16"/>
  <c r="M2827" i="16"/>
  <c r="M2828" i="16"/>
  <c r="M2829" i="16"/>
  <c r="M2830" i="16"/>
  <c r="M2831" i="16"/>
  <c r="M2832" i="16"/>
  <c r="M2833" i="16"/>
  <c r="M2834" i="16"/>
  <c r="M2835" i="16"/>
  <c r="M2836" i="16"/>
  <c r="M2837" i="16"/>
  <c r="M2838" i="16"/>
  <c r="M2839" i="16"/>
  <c r="M2840" i="16"/>
  <c r="M2841" i="16"/>
  <c r="M2842" i="16"/>
  <c r="M2843" i="16"/>
  <c r="M2844" i="16"/>
  <c r="M2845" i="16"/>
  <c r="M2846" i="16"/>
  <c r="M2847" i="16"/>
  <c r="M2848" i="16"/>
  <c r="M2849" i="16"/>
  <c r="M2850" i="16"/>
  <c r="M2851" i="16"/>
  <c r="M2852" i="16"/>
  <c r="M2853" i="16"/>
  <c r="M2854" i="16"/>
  <c r="M2855" i="16"/>
  <c r="M2856" i="16"/>
  <c r="M2857" i="16"/>
  <c r="M2858" i="16"/>
  <c r="M2859" i="16"/>
  <c r="M2860" i="16"/>
  <c r="M2861" i="16"/>
  <c r="M2862" i="16"/>
  <c r="M2863" i="16"/>
  <c r="M2864" i="16"/>
  <c r="M2865" i="16"/>
  <c r="M2866" i="16"/>
  <c r="M2867" i="16"/>
  <c r="M2868" i="16"/>
  <c r="M2869" i="16"/>
  <c r="M2870" i="16"/>
  <c r="M2871" i="16"/>
  <c r="M2872" i="16"/>
  <c r="M2873" i="16"/>
  <c r="M2874" i="16"/>
  <c r="M2875" i="16"/>
  <c r="M2876" i="16"/>
  <c r="M2877" i="16"/>
  <c r="M2878" i="16"/>
  <c r="M2879" i="16"/>
  <c r="M2880" i="16"/>
  <c r="M2881" i="16"/>
  <c r="M2882" i="16"/>
  <c r="M2883" i="16"/>
  <c r="M2884" i="16"/>
  <c r="M2885" i="16"/>
  <c r="M2886" i="16"/>
  <c r="M2887" i="16"/>
  <c r="M2888" i="16"/>
  <c r="M2889" i="16"/>
  <c r="M2890" i="16"/>
  <c r="M2891" i="16"/>
  <c r="M2892" i="16"/>
  <c r="M2893" i="16"/>
  <c r="M2894" i="16"/>
  <c r="M2895" i="16"/>
  <c r="M2896" i="16"/>
  <c r="M2897" i="16"/>
  <c r="M2898" i="16"/>
  <c r="M2899" i="16"/>
  <c r="M2900" i="16"/>
  <c r="M2901" i="16"/>
  <c r="M2902" i="16"/>
  <c r="M2903" i="16"/>
  <c r="M2904" i="16"/>
  <c r="M2905" i="16"/>
  <c r="M2906" i="16"/>
  <c r="M2907" i="16"/>
  <c r="M2908" i="16"/>
  <c r="M2909" i="16"/>
  <c r="M2910" i="16"/>
  <c r="M2911" i="16"/>
  <c r="M2912" i="16"/>
  <c r="M2913" i="16"/>
  <c r="M2914" i="16"/>
  <c r="M2915" i="16"/>
  <c r="M2916" i="16"/>
  <c r="M2917" i="16"/>
  <c r="M2918" i="16"/>
  <c r="M2919" i="16"/>
  <c r="M2920" i="16"/>
  <c r="M2921" i="16"/>
  <c r="M2922" i="16"/>
  <c r="M2923" i="16"/>
  <c r="M2924" i="16"/>
  <c r="M2925" i="16"/>
  <c r="M2926" i="16"/>
  <c r="M2927" i="16"/>
  <c r="M2928" i="16"/>
  <c r="M2929" i="16"/>
  <c r="M2930" i="16"/>
  <c r="M2931" i="16"/>
  <c r="M2932" i="16"/>
  <c r="M2933" i="16"/>
  <c r="M2934" i="16"/>
  <c r="M2935" i="16"/>
  <c r="M2936" i="16"/>
  <c r="M2937" i="16"/>
  <c r="M2938" i="16"/>
  <c r="M2939" i="16"/>
  <c r="M2940" i="16"/>
  <c r="M2941" i="16"/>
  <c r="M2942" i="16"/>
  <c r="M2943" i="16"/>
  <c r="M2944" i="16"/>
  <c r="M2945" i="16"/>
  <c r="M2946" i="16"/>
  <c r="M2947" i="16"/>
  <c r="M2948" i="16"/>
  <c r="M2949" i="16"/>
  <c r="M2950" i="16"/>
  <c r="M2951" i="16"/>
  <c r="M2952" i="16"/>
  <c r="M2953" i="16"/>
  <c r="M2954" i="16"/>
  <c r="M2955" i="16"/>
  <c r="M2956" i="16"/>
  <c r="M2957" i="16"/>
  <c r="M2958" i="16"/>
  <c r="M2959" i="16"/>
  <c r="M2960" i="16"/>
  <c r="M2961" i="16"/>
  <c r="M2962" i="16"/>
  <c r="M2963" i="16"/>
  <c r="M2964" i="16"/>
  <c r="M2965" i="16"/>
  <c r="M2966" i="16"/>
  <c r="M2967" i="16"/>
  <c r="M2968" i="16"/>
  <c r="M2969" i="16"/>
  <c r="M2970" i="16"/>
  <c r="M2971" i="16"/>
  <c r="M2972" i="16"/>
  <c r="M2973" i="16"/>
  <c r="M2974" i="16"/>
  <c r="M2975" i="16"/>
  <c r="M2976" i="16"/>
  <c r="M2977" i="16"/>
  <c r="M2978" i="16"/>
  <c r="M2979" i="16"/>
  <c r="M2980" i="16"/>
  <c r="M2981" i="16"/>
  <c r="M2982" i="16"/>
  <c r="M2983" i="16"/>
  <c r="M2984" i="16"/>
  <c r="M2985" i="16"/>
  <c r="M2986" i="16"/>
  <c r="M2987" i="16"/>
  <c r="M2988" i="16"/>
  <c r="M2989" i="16"/>
  <c r="M2990" i="16"/>
  <c r="M2991" i="16"/>
  <c r="M2992" i="16"/>
  <c r="M2993" i="16"/>
  <c r="M2994" i="16"/>
  <c r="M2995" i="16"/>
  <c r="M2996" i="16"/>
  <c r="M2997" i="16"/>
  <c r="M2998" i="16"/>
  <c r="M2999" i="16"/>
  <c r="M3000" i="16"/>
  <c r="M3001" i="16"/>
  <c r="M3002" i="16"/>
  <c r="M3003" i="16"/>
  <c r="M3004" i="16"/>
  <c r="M3005" i="16"/>
  <c r="M3006" i="16"/>
  <c r="M3007" i="16"/>
  <c r="M3008" i="16"/>
  <c r="M3009" i="16"/>
  <c r="M3010" i="16"/>
  <c r="M3011" i="16"/>
  <c r="M3012" i="16"/>
  <c r="M3013" i="16"/>
  <c r="M3014" i="16"/>
  <c r="M3015" i="16"/>
  <c r="M3016" i="16"/>
  <c r="M3017" i="16"/>
  <c r="M3018" i="16"/>
  <c r="M3019" i="16"/>
  <c r="M3020" i="16"/>
  <c r="M3021" i="16"/>
  <c r="M3022" i="16"/>
  <c r="M3023" i="16"/>
  <c r="M3024" i="16"/>
  <c r="M3025" i="16"/>
  <c r="M3026" i="16"/>
  <c r="M3027" i="16"/>
  <c r="M3028" i="16"/>
  <c r="M3029" i="16"/>
  <c r="M3030" i="16"/>
  <c r="M3031" i="16"/>
  <c r="M3032" i="16"/>
  <c r="M3033" i="16"/>
  <c r="M3034" i="16"/>
  <c r="M3035" i="16"/>
  <c r="M3036" i="16"/>
  <c r="M3037" i="16"/>
  <c r="M3038" i="16"/>
  <c r="M3039" i="16"/>
  <c r="M3040" i="16"/>
  <c r="M3041" i="16"/>
  <c r="M3042" i="16"/>
  <c r="M3043" i="16"/>
  <c r="M3044" i="16"/>
  <c r="M3045" i="16"/>
  <c r="M3046" i="16"/>
  <c r="M3047" i="16"/>
  <c r="M3048" i="16"/>
  <c r="M3049" i="16"/>
  <c r="M3050" i="16"/>
  <c r="M3051" i="16"/>
  <c r="M3052" i="16"/>
  <c r="M3053" i="16"/>
  <c r="M3054" i="16"/>
  <c r="M3055" i="16"/>
  <c r="M3056" i="16"/>
  <c r="M3057" i="16"/>
  <c r="M3058" i="16"/>
  <c r="M3059" i="16"/>
  <c r="M3060" i="16"/>
  <c r="M3061" i="16"/>
  <c r="M3062" i="16"/>
  <c r="M3063" i="16"/>
  <c r="M3064" i="16"/>
  <c r="M3065" i="16"/>
  <c r="M3066" i="16"/>
  <c r="M3067" i="16"/>
  <c r="M3068" i="16"/>
  <c r="M3069" i="16"/>
  <c r="M3070" i="16"/>
  <c r="M3071" i="16"/>
  <c r="M3072" i="16"/>
  <c r="M3073" i="16"/>
  <c r="M3074" i="16"/>
  <c r="M3075" i="16"/>
  <c r="M3076" i="16"/>
  <c r="M3077" i="16"/>
  <c r="M3078" i="16"/>
  <c r="M3079" i="16"/>
  <c r="M3080" i="16"/>
  <c r="M3081" i="16"/>
  <c r="M3082" i="16"/>
  <c r="M3083" i="16"/>
  <c r="M3084" i="16"/>
  <c r="M3085" i="16"/>
  <c r="M3086" i="16"/>
  <c r="M3087" i="16"/>
  <c r="M3088" i="16"/>
  <c r="M3089" i="16"/>
  <c r="M3090" i="16"/>
  <c r="M3091" i="16"/>
  <c r="M3092" i="16"/>
  <c r="M3093" i="16"/>
  <c r="M3094" i="16"/>
  <c r="M3095" i="16"/>
  <c r="M3096" i="16"/>
  <c r="M3097" i="16"/>
  <c r="M3098" i="16"/>
  <c r="M3099" i="16"/>
  <c r="M3100" i="16"/>
  <c r="M3101" i="16"/>
  <c r="M3102" i="16"/>
  <c r="M3103" i="16"/>
  <c r="M3104" i="16"/>
  <c r="M3105" i="16"/>
  <c r="M3106" i="16"/>
  <c r="M3107" i="16"/>
  <c r="M3108" i="16"/>
  <c r="M3109" i="16"/>
  <c r="M3110" i="16"/>
  <c r="M3111" i="16"/>
  <c r="M3112" i="16"/>
  <c r="M3113" i="16"/>
  <c r="M3114" i="16"/>
  <c r="M3115" i="16"/>
  <c r="M3116" i="16"/>
  <c r="M3117" i="16"/>
  <c r="M3118" i="16"/>
  <c r="M3119" i="16"/>
  <c r="M3120" i="16"/>
  <c r="M3121" i="16"/>
  <c r="M3122" i="16"/>
  <c r="M3123" i="16"/>
  <c r="M3124" i="16"/>
  <c r="M3125" i="16"/>
  <c r="M3126" i="16"/>
  <c r="M3127" i="16"/>
  <c r="M3128" i="16"/>
  <c r="M3129" i="16"/>
  <c r="M3130" i="16"/>
  <c r="M3131" i="16"/>
  <c r="M3132" i="16"/>
  <c r="M3133" i="16"/>
  <c r="M3134" i="16"/>
  <c r="M3135" i="16"/>
  <c r="M3136" i="16"/>
  <c r="M3137" i="16"/>
  <c r="M3138" i="16"/>
  <c r="M3139" i="16"/>
  <c r="M3140" i="16"/>
  <c r="M3141" i="16"/>
  <c r="M3142" i="16"/>
  <c r="M3143" i="16"/>
  <c r="M3144" i="16"/>
  <c r="M3145" i="16"/>
  <c r="M3146" i="16"/>
  <c r="M3147" i="16"/>
  <c r="M3148" i="16"/>
  <c r="M3149" i="16"/>
  <c r="M3150" i="16"/>
  <c r="M3151" i="16"/>
  <c r="M3152" i="16"/>
  <c r="M3153" i="16"/>
  <c r="M3154" i="16"/>
  <c r="M3155" i="16"/>
  <c r="M3156" i="16"/>
  <c r="M3157" i="16"/>
  <c r="M3158" i="16"/>
  <c r="M3159" i="16"/>
  <c r="M3160" i="16"/>
  <c r="M3161" i="16"/>
  <c r="M3162" i="16"/>
  <c r="M3163" i="16"/>
  <c r="M3164" i="16"/>
  <c r="M3165" i="16"/>
  <c r="M3166" i="16"/>
  <c r="M3167" i="16"/>
  <c r="M3168" i="16"/>
  <c r="M3169" i="16"/>
  <c r="M3170" i="16"/>
  <c r="M3171" i="16"/>
  <c r="M3172" i="16"/>
  <c r="M3173" i="16"/>
  <c r="M3174" i="16"/>
  <c r="M3175" i="16"/>
  <c r="M3176" i="16"/>
  <c r="M3177" i="16"/>
  <c r="M3178" i="16"/>
  <c r="M3179" i="16"/>
  <c r="M3180" i="16"/>
  <c r="M3181" i="16"/>
  <c r="M3182" i="16"/>
  <c r="M3183" i="16"/>
  <c r="M3184" i="16"/>
  <c r="M3185" i="16"/>
  <c r="M3186" i="16"/>
  <c r="M3187" i="16"/>
  <c r="M3188" i="16"/>
  <c r="M3189" i="16"/>
  <c r="M3190" i="16"/>
  <c r="M3191" i="16"/>
  <c r="M3192" i="16"/>
  <c r="M3193" i="16"/>
  <c r="M3194" i="16"/>
  <c r="M3195" i="16"/>
  <c r="M3196" i="16"/>
  <c r="M3197" i="16"/>
  <c r="M3198" i="16"/>
  <c r="M3199" i="16"/>
  <c r="M3200" i="16"/>
  <c r="M3201" i="16"/>
  <c r="M3202" i="16"/>
  <c r="M3203" i="16"/>
  <c r="M3204" i="16"/>
  <c r="M3205" i="16"/>
  <c r="M3206" i="16"/>
  <c r="M3207" i="16"/>
  <c r="M3208" i="16"/>
  <c r="M3209" i="16"/>
  <c r="M3210" i="16"/>
  <c r="M3211" i="16"/>
  <c r="M3212" i="16"/>
  <c r="M3213" i="16"/>
  <c r="M3214" i="16"/>
  <c r="M3215" i="16"/>
  <c r="M3216" i="16"/>
  <c r="M3217" i="16"/>
  <c r="M3218" i="16"/>
  <c r="M3219" i="16"/>
  <c r="M3220" i="16"/>
  <c r="M3221" i="16"/>
  <c r="M3222" i="16"/>
  <c r="M3223" i="16"/>
  <c r="M3224" i="16"/>
  <c r="M3225" i="16"/>
  <c r="M3226" i="16"/>
  <c r="M3227" i="16"/>
  <c r="M3228" i="16"/>
  <c r="M3229" i="16"/>
  <c r="M3230" i="16"/>
  <c r="M3231" i="16"/>
  <c r="M3232" i="16"/>
  <c r="M3233" i="16"/>
  <c r="M3234" i="16"/>
  <c r="M3235" i="16"/>
  <c r="M3236" i="16"/>
  <c r="M3237" i="16"/>
  <c r="M3238" i="16"/>
  <c r="M3239" i="16"/>
  <c r="M3240" i="16"/>
  <c r="M3241" i="16"/>
  <c r="M3242" i="16"/>
  <c r="M3243" i="16"/>
  <c r="M3244" i="16"/>
  <c r="M3245" i="16"/>
  <c r="M3246" i="16"/>
  <c r="M3247" i="16"/>
  <c r="M3248" i="16"/>
  <c r="M3249" i="16"/>
  <c r="M3250" i="16"/>
  <c r="M3251" i="16"/>
  <c r="M3252" i="16"/>
  <c r="M3253" i="16"/>
  <c r="M3254" i="16"/>
  <c r="M3255" i="16"/>
  <c r="M3256" i="16"/>
  <c r="M3257" i="16"/>
  <c r="M3258" i="16"/>
  <c r="M3259" i="16"/>
  <c r="M3260" i="16"/>
  <c r="M3261" i="16"/>
  <c r="M3262" i="16"/>
  <c r="M3263" i="16"/>
  <c r="M3264" i="16"/>
  <c r="M3265" i="16"/>
  <c r="M3266" i="16"/>
  <c r="M3267" i="16"/>
  <c r="M3268" i="16"/>
  <c r="M3269" i="16"/>
  <c r="M3270" i="16"/>
  <c r="M3271" i="16"/>
  <c r="M3272" i="16"/>
  <c r="M3273" i="16"/>
  <c r="M3274" i="16"/>
  <c r="M3275" i="16"/>
  <c r="M3276" i="16"/>
  <c r="M3277" i="16"/>
  <c r="M3278" i="16"/>
  <c r="M3279" i="16"/>
  <c r="M3280" i="16"/>
  <c r="M3281" i="16"/>
  <c r="M3282" i="16"/>
  <c r="M3283" i="16"/>
  <c r="M3284" i="16"/>
  <c r="M3285" i="16"/>
  <c r="M3286" i="16"/>
  <c r="M3287" i="16"/>
  <c r="M3288" i="16"/>
  <c r="M3289" i="16"/>
  <c r="M3290" i="16"/>
  <c r="M3291" i="16"/>
  <c r="M3292" i="16"/>
  <c r="M3293" i="16"/>
  <c r="M3294" i="16"/>
  <c r="M3295" i="16"/>
  <c r="M3296" i="16"/>
  <c r="M3297" i="16"/>
  <c r="M3298" i="16"/>
  <c r="M3299" i="16"/>
  <c r="M3300" i="16"/>
  <c r="M3301" i="16"/>
  <c r="M3302" i="16"/>
  <c r="M3303" i="16"/>
  <c r="M3304" i="16"/>
  <c r="M3305" i="16"/>
  <c r="M3306" i="16"/>
  <c r="M3307" i="16"/>
  <c r="M3308" i="16"/>
  <c r="M3309" i="16"/>
  <c r="M3310" i="16"/>
  <c r="M3311" i="16"/>
  <c r="M3312" i="16"/>
  <c r="M3313" i="16"/>
  <c r="M3314" i="16"/>
  <c r="M3315" i="16"/>
  <c r="M3316" i="16"/>
  <c r="M3317" i="16"/>
  <c r="M3318" i="16"/>
  <c r="M3319" i="16"/>
  <c r="M3320" i="16"/>
  <c r="M3321" i="16"/>
  <c r="M3322" i="16"/>
  <c r="M3323" i="16"/>
  <c r="M3324" i="16"/>
  <c r="M3325" i="16"/>
  <c r="M3326" i="16"/>
  <c r="M3327" i="16"/>
  <c r="M3328" i="16"/>
  <c r="M3329" i="16"/>
  <c r="M3330" i="16"/>
  <c r="M3331" i="16"/>
  <c r="M3332" i="16"/>
  <c r="M3333" i="16"/>
  <c r="M3334" i="16"/>
  <c r="M3335" i="16"/>
  <c r="M3336" i="16"/>
  <c r="M3337" i="16"/>
  <c r="M3338" i="16"/>
  <c r="M3339" i="16"/>
  <c r="M3340" i="16"/>
  <c r="M3341" i="16"/>
  <c r="M3342" i="16"/>
  <c r="M3343" i="16"/>
  <c r="M3344" i="16"/>
  <c r="M3345" i="16"/>
  <c r="M3346" i="16"/>
  <c r="M3347" i="16"/>
  <c r="M3348" i="16"/>
  <c r="M3349" i="16"/>
  <c r="M3350" i="16"/>
  <c r="M3351" i="16"/>
  <c r="M3352" i="16"/>
  <c r="M3353" i="16"/>
  <c r="M3354" i="16"/>
  <c r="M3355" i="16"/>
  <c r="M3356" i="16"/>
  <c r="M3357" i="16"/>
  <c r="M3358" i="16"/>
  <c r="M3359" i="16"/>
  <c r="M3360" i="16"/>
  <c r="M3361" i="16"/>
  <c r="M3362" i="16"/>
  <c r="M3363" i="16"/>
  <c r="M3364" i="16"/>
  <c r="M3365" i="16"/>
  <c r="M3366" i="16"/>
  <c r="M3367" i="16"/>
  <c r="M3368" i="16"/>
  <c r="M3369" i="16"/>
  <c r="M3370" i="16"/>
  <c r="M3371" i="16"/>
  <c r="M3372" i="16"/>
  <c r="M3373" i="16"/>
  <c r="M3374" i="16"/>
  <c r="M3375" i="16"/>
  <c r="M3376" i="16"/>
  <c r="M3377" i="16"/>
  <c r="M3378" i="16"/>
  <c r="M3379" i="16"/>
  <c r="M3380" i="16"/>
  <c r="M3381" i="16"/>
  <c r="M3382" i="16"/>
  <c r="M3383" i="16"/>
  <c r="M3384" i="16"/>
  <c r="M3385" i="16"/>
  <c r="M3386" i="16"/>
  <c r="M3387" i="16"/>
  <c r="M3388" i="16"/>
  <c r="M3389" i="16"/>
  <c r="M3390" i="16"/>
  <c r="M3391" i="16"/>
  <c r="M3392" i="16"/>
  <c r="M3393" i="16"/>
  <c r="M3394" i="16"/>
  <c r="M3395" i="16"/>
  <c r="M3396" i="16"/>
  <c r="M3397" i="16"/>
  <c r="M3398" i="16"/>
  <c r="M3399" i="16"/>
  <c r="M3400" i="16"/>
  <c r="M3401" i="16"/>
  <c r="M3402" i="16"/>
  <c r="M3403" i="16"/>
  <c r="M3404" i="16"/>
  <c r="M3405" i="16"/>
  <c r="M3406" i="16"/>
  <c r="M3407" i="16"/>
  <c r="M3408" i="16"/>
  <c r="M3409" i="16"/>
  <c r="M3410" i="16"/>
  <c r="M3411" i="16"/>
  <c r="M3412" i="16"/>
  <c r="M3413" i="16"/>
  <c r="M3414" i="16"/>
  <c r="M3415" i="16"/>
  <c r="M3416" i="16"/>
  <c r="M3417" i="16"/>
  <c r="M3418" i="16"/>
  <c r="M3419" i="16"/>
  <c r="M3420" i="16"/>
  <c r="M3421" i="16"/>
  <c r="M3422" i="16"/>
  <c r="M3423" i="16"/>
  <c r="M3424" i="16"/>
  <c r="M3425" i="16"/>
  <c r="M3426" i="16"/>
  <c r="M3427" i="16"/>
  <c r="M3428" i="16"/>
  <c r="M3429" i="16"/>
  <c r="M3430" i="16"/>
  <c r="M3431" i="16"/>
  <c r="M3432" i="16"/>
  <c r="M3433" i="16"/>
  <c r="M3434" i="16"/>
  <c r="M3435" i="16"/>
  <c r="M3436" i="16"/>
  <c r="M3437" i="16"/>
  <c r="M3438" i="16"/>
  <c r="M3439" i="16"/>
  <c r="M3440" i="16"/>
  <c r="M3441" i="16"/>
  <c r="M3442" i="16"/>
  <c r="M3443" i="16"/>
  <c r="M3444" i="16"/>
  <c r="M3445" i="16"/>
  <c r="M3446" i="16"/>
  <c r="M3447" i="16"/>
  <c r="M3448" i="16"/>
  <c r="M3449" i="16"/>
  <c r="M3450" i="16"/>
  <c r="M3451" i="16"/>
  <c r="M3452" i="16"/>
  <c r="M3453" i="16"/>
  <c r="M3454" i="16"/>
  <c r="M3455" i="16"/>
  <c r="M3456" i="16"/>
  <c r="M3457" i="16"/>
  <c r="M3458" i="16"/>
  <c r="M3459" i="16"/>
  <c r="M3460" i="16"/>
  <c r="M3461" i="16"/>
  <c r="M3462" i="16"/>
  <c r="M3463" i="16"/>
  <c r="M3464" i="16"/>
  <c r="M3465" i="16"/>
  <c r="M3466" i="16"/>
  <c r="M3467" i="16"/>
  <c r="M3468" i="16"/>
  <c r="M3469" i="16"/>
  <c r="M3470" i="16"/>
  <c r="M3471" i="16"/>
  <c r="M3472" i="16"/>
  <c r="M3473" i="16"/>
  <c r="M3474" i="16"/>
  <c r="M3475" i="16"/>
  <c r="M3476" i="16"/>
  <c r="M3477" i="16"/>
  <c r="M3478" i="16"/>
  <c r="M3479" i="16"/>
  <c r="M3480" i="16"/>
  <c r="M3481" i="16"/>
  <c r="M3482" i="16"/>
  <c r="M3483" i="16"/>
  <c r="M3484" i="16"/>
  <c r="M3485" i="16"/>
  <c r="M3486" i="16"/>
  <c r="M3487" i="16"/>
  <c r="M3488" i="16"/>
  <c r="M3489" i="16"/>
  <c r="M3490" i="16"/>
  <c r="M3491" i="16"/>
  <c r="M3492" i="16"/>
  <c r="M3493" i="16"/>
  <c r="M3494" i="16"/>
  <c r="M3495" i="16"/>
  <c r="M3496" i="16"/>
  <c r="M3497" i="16"/>
  <c r="M3498" i="16"/>
  <c r="M3499" i="16"/>
  <c r="M3500" i="16"/>
  <c r="M3501" i="16"/>
  <c r="M3502" i="16"/>
  <c r="M3503" i="16"/>
  <c r="M3504" i="16"/>
  <c r="M3505" i="16"/>
  <c r="M3506" i="16"/>
  <c r="M3507" i="16"/>
  <c r="M3508" i="16"/>
  <c r="M3509" i="16"/>
  <c r="M3510" i="16"/>
  <c r="M3511" i="16"/>
  <c r="M3512" i="16"/>
  <c r="M3513" i="16"/>
  <c r="M3514" i="16"/>
  <c r="M3515" i="16"/>
  <c r="M3516" i="16"/>
  <c r="M3517" i="16"/>
  <c r="M3518" i="16"/>
  <c r="M3519" i="16"/>
  <c r="M3520" i="16"/>
  <c r="M3521" i="16"/>
  <c r="M3522" i="16"/>
  <c r="M3523" i="16"/>
  <c r="M3524" i="16"/>
  <c r="M3525" i="16"/>
  <c r="M3526" i="16"/>
  <c r="M3527" i="16"/>
  <c r="M3528" i="16"/>
  <c r="M3529" i="16"/>
  <c r="M3530" i="16"/>
  <c r="M3531" i="16"/>
  <c r="M3532" i="16"/>
  <c r="M3533" i="16"/>
  <c r="M3534" i="16"/>
  <c r="M3535" i="16"/>
  <c r="M3536" i="16"/>
  <c r="M3537" i="16"/>
  <c r="M3538" i="16"/>
  <c r="M3539" i="16"/>
  <c r="M3540" i="16"/>
  <c r="M3541" i="16"/>
  <c r="M3542" i="16"/>
  <c r="M3543" i="16"/>
  <c r="M3544" i="16"/>
  <c r="M3545" i="16"/>
  <c r="M3546" i="16"/>
  <c r="M3547" i="16"/>
  <c r="M3548" i="16"/>
  <c r="M3549" i="16"/>
  <c r="M3550" i="16"/>
  <c r="M3551" i="16"/>
  <c r="M3552" i="16"/>
  <c r="M3553" i="16"/>
  <c r="M3554" i="16"/>
  <c r="M3555" i="16"/>
  <c r="M3556" i="16"/>
  <c r="M3557" i="16"/>
  <c r="M3558" i="16"/>
  <c r="M3559" i="16"/>
  <c r="M3560" i="16"/>
  <c r="M3561" i="16"/>
  <c r="M3562" i="16"/>
  <c r="M3563" i="16"/>
  <c r="M3564" i="16"/>
  <c r="M3565" i="16"/>
  <c r="M3566" i="16"/>
  <c r="M3567" i="16"/>
  <c r="M3568" i="16"/>
  <c r="M3569" i="16"/>
  <c r="M3570" i="16"/>
  <c r="M3571" i="16"/>
  <c r="M3572" i="16"/>
  <c r="M3573" i="16"/>
  <c r="M3574" i="16"/>
  <c r="M3575" i="16"/>
  <c r="M3576" i="16"/>
  <c r="M3577" i="16"/>
  <c r="M3578" i="16"/>
  <c r="M3579" i="16"/>
  <c r="M3580" i="16"/>
  <c r="M3581" i="16"/>
  <c r="M3582" i="16"/>
  <c r="M3583" i="16"/>
  <c r="M3584" i="16"/>
  <c r="M3585" i="16"/>
  <c r="M3586" i="16"/>
  <c r="M3587" i="16"/>
  <c r="M3588" i="16"/>
  <c r="M3589" i="16"/>
  <c r="M3590" i="16"/>
  <c r="M3591" i="16"/>
  <c r="M3592" i="16"/>
  <c r="M3593" i="16"/>
  <c r="M3594" i="16"/>
  <c r="M3595" i="16"/>
  <c r="M3596" i="16"/>
  <c r="M3597" i="16"/>
  <c r="M3598" i="16"/>
  <c r="M3599" i="16"/>
  <c r="M3600" i="16"/>
  <c r="M3601" i="16"/>
  <c r="M3602" i="16"/>
  <c r="M3603" i="16"/>
  <c r="M3604" i="16"/>
  <c r="M3605" i="16"/>
  <c r="M3606" i="16"/>
  <c r="M3607" i="16"/>
  <c r="M3608" i="16"/>
  <c r="M3609" i="16"/>
  <c r="M3610" i="16"/>
  <c r="M3611" i="16"/>
  <c r="M3612" i="16"/>
  <c r="M3613" i="16"/>
  <c r="M3614" i="16"/>
  <c r="M3615" i="16"/>
  <c r="M3616" i="16"/>
  <c r="M3617" i="16"/>
  <c r="M3618" i="16"/>
  <c r="M3619" i="16"/>
  <c r="M3620" i="16"/>
  <c r="M3621" i="16"/>
  <c r="M3622" i="16"/>
  <c r="M3623" i="16"/>
  <c r="M3624" i="16"/>
  <c r="M3625" i="16"/>
  <c r="M3626" i="16"/>
  <c r="M3627" i="16"/>
  <c r="M3628" i="16"/>
  <c r="M3629" i="16"/>
  <c r="M3630" i="16"/>
  <c r="M3631" i="16"/>
  <c r="M3632" i="16"/>
  <c r="M3633" i="16"/>
  <c r="M3634" i="16"/>
  <c r="M3635" i="16"/>
  <c r="M3636" i="16"/>
  <c r="M3637" i="16"/>
  <c r="M3638" i="16"/>
  <c r="M3639" i="16"/>
  <c r="M3640" i="16"/>
  <c r="M3641" i="16"/>
  <c r="M3642" i="16"/>
  <c r="M3643" i="16"/>
  <c r="M3644" i="16"/>
  <c r="M3645" i="16"/>
  <c r="M3646" i="16"/>
  <c r="M3647" i="16"/>
  <c r="M3648" i="16"/>
  <c r="M3649" i="16"/>
  <c r="M3650" i="16"/>
  <c r="M3651" i="16"/>
  <c r="M3652" i="16"/>
  <c r="M3653" i="16"/>
  <c r="M3654" i="16"/>
  <c r="M3655" i="16"/>
  <c r="M3656" i="16"/>
  <c r="M3657" i="16"/>
  <c r="M3658" i="16"/>
  <c r="M3659" i="16"/>
  <c r="M3660" i="16"/>
  <c r="M3661" i="16"/>
  <c r="M3662" i="16"/>
  <c r="M3663" i="16"/>
  <c r="M3664" i="16"/>
  <c r="M3665" i="16"/>
  <c r="M3666" i="16"/>
  <c r="M3667" i="16"/>
  <c r="M3668" i="16"/>
  <c r="M3669" i="16"/>
  <c r="M3670" i="16"/>
  <c r="M3671" i="16"/>
  <c r="M3672" i="16"/>
  <c r="M3673" i="16"/>
  <c r="M3674" i="16"/>
  <c r="M3675" i="16"/>
  <c r="M3676" i="16"/>
  <c r="M3677" i="16"/>
  <c r="M3678" i="16"/>
  <c r="M3679" i="16"/>
  <c r="M3680" i="16"/>
  <c r="M3681" i="16"/>
  <c r="M3682" i="16"/>
  <c r="M3683" i="16"/>
  <c r="M3684" i="16"/>
  <c r="M3685" i="16"/>
  <c r="M3686" i="16"/>
  <c r="M3687" i="16"/>
  <c r="M3688" i="16"/>
  <c r="M3689" i="16"/>
  <c r="M3690" i="16"/>
  <c r="M3691" i="16"/>
  <c r="M3692" i="16"/>
  <c r="M3693" i="16"/>
  <c r="M3694" i="16"/>
  <c r="M3695" i="16"/>
  <c r="M3696" i="16"/>
  <c r="M3697" i="16"/>
  <c r="M3698" i="16"/>
  <c r="M3699" i="16"/>
  <c r="M3700" i="16"/>
  <c r="M3701" i="16"/>
  <c r="M3702" i="16"/>
  <c r="M3703" i="16"/>
  <c r="M3704" i="16"/>
  <c r="M3705" i="16"/>
  <c r="M3706" i="16"/>
  <c r="M3707" i="16"/>
  <c r="M3708" i="16"/>
  <c r="M3709" i="16"/>
  <c r="M3710" i="16"/>
  <c r="M3711" i="16"/>
  <c r="M3712" i="16"/>
  <c r="M3713" i="16"/>
  <c r="M3714" i="16"/>
  <c r="M3715" i="16"/>
  <c r="M3716" i="16"/>
  <c r="M3717" i="16"/>
  <c r="M3718" i="16"/>
  <c r="M3719" i="16"/>
  <c r="M3720" i="16"/>
  <c r="M3721" i="16"/>
  <c r="M3722" i="16"/>
  <c r="M3723" i="16"/>
  <c r="M3724" i="16"/>
  <c r="M3725" i="16"/>
  <c r="M3726" i="16"/>
  <c r="M3727" i="16"/>
  <c r="M3728" i="16"/>
  <c r="M3729" i="16"/>
  <c r="M3730" i="16"/>
  <c r="M3731" i="16"/>
  <c r="M3732" i="16"/>
  <c r="M3733" i="16"/>
  <c r="M3734" i="16"/>
  <c r="M3735" i="16"/>
  <c r="M3736" i="16"/>
  <c r="M3737" i="16"/>
  <c r="M3738" i="16"/>
  <c r="M3739" i="16"/>
  <c r="M3740" i="16"/>
  <c r="M3741" i="16"/>
  <c r="M3742" i="16"/>
  <c r="M3743" i="16"/>
  <c r="M3744" i="16"/>
  <c r="M3745" i="16"/>
  <c r="M3746" i="16"/>
  <c r="M3747" i="16"/>
  <c r="M3748" i="16"/>
  <c r="M3749" i="16"/>
  <c r="M3750" i="16"/>
  <c r="M3751" i="16"/>
  <c r="M3752" i="16"/>
  <c r="M3753" i="16"/>
  <c r="M3754" i="16"/>
  <c r="M3755" i="16"/>
  <c r="M3756" i="16"/>
  <c r="M3757" i="16"/>
  <c r="M3758" i="16"/>
  <c r="M3759" i="16"/>
  <c r="M3760" i="16"/>
  <c r="M3761" i="16"/>
  <c r="M3762" i="16"/>
  <c r="M3763" i="16"/>
  <c r="M3764" i="16"/>
  <c r="M3765" i="16"/>
  <c r="M3766" i="16"/>
  <c r="M3767" i="16"/>
  <c r="M3768" i="16"/>
  <c r="M3769" i="16"/>
  <c r="M3770" i="16"/>
  <c r="M3771" i="16"/>
  <c r="M3772" i="16"/>
  <c r="M3773" i="16"/>
  <c r="M3774" i="16"/>
  <c r="M3775" i="16"/>
  <c r="M3776" i="16"/>
  <c r="M3777" i="16"/>
  <c r="M3778" i="16"/>
  <c r="M3779" i="16"/>
  <c r="M3780" i="16"/>
  <c r="M3781" i="16"/>
  <c r="M3782" i="16"/>
  <c r="M3783" i="16"/>
  <c r="M3784" i="16"/>
  <c r="M3785" i="16"/>
  <c r="M3786" i="16"/>
  <c r="M3787" i="16"/>
  <c r="M3788" i="16"/>
  <c r="M3789" i="16"/>
  <c r="M3790" i="16"/>
  <c r="M3791" i="16"/>
  <c r="M3792" i="16"/>
  <c r="M3793" i="16"/>
  <c r="M3794" i="16"/>
  <c r="M3795" i="16"/>
  <c r="M3796" i="16"/>
  <c r="M3797" i="16"/>
  <c r="M3798" i="16"/>
  <c r="M3799" i="16"/>
  <c r="M3800" i="16"/>
  <c r="M3801" i="16"/>
  <c r="M3802" i="16"/>
  <c r="M3803" i="16"/>
  <c r="M3804" i="16"/>
  <c r="M3805" i="16"/>
  <c r="M3806" i="16"/>
  <c r="M3807" i="16"/>
  <c r="M3808" i="16"/>
  <c r="M3809" i="16"/>
  <c r="M3810" i="16"/>
  <c r="M3811" i="16"/>
  <c r="M3812" i="16"/>
  <c r="M3813" i="16"/>
  <c r="M3814" i="16"/>
  <c r="M3815" i="16"/>
  <c r="M3816" i="16"/>
  <c r="M3817" i="16"/>
  <c r="M3818" i="16"/>
  <c r="M3819" i="16"/>
  <c r="M3820" i="16"/>
  <c r="M3821" i="16"/>
  <c r="M3822" i="16"/>
  <c r="M3823" i="16"/>
  <c r="M3824" i="16"/>
  <c r="M3825" i="16"/>
  <c r="M3826" i="16"/>
  <c r="M3827" i="16"/>
  <c r="M3828" i="16"/>
  <c r="M3829" i="16"/>
  <c r="M3830" i="16"/>
  <c r="M3831" i="16"/>
  <c r="M3832" i="16"/>
  <c r="M3833" i="16"/>
  <c r="M3834" i="16"/>
  <c r="M3835" i="16"/>
  <c r="M3836" i="16"/>
  <c r="M3837" i="16"/>
  <c r="M3838" i="16"/>
  <c r="M3839" i="16"/>
  <c r="M3840" i="16"/>
  <c r="M3841" i="16"/>
  <c r="M3842" i="16"/>
  <c r="M3843" i="16"/>
  <c r="L46" i="16"/>
  <c r="K46" i="16" s="1"/>
  <c r="L44" i="16"/>
  <c r="K44" i="16" s="1"/>
  <c r="L45" i="16"/>
  <c r="K45" i="16" s="1"/>
  <c r="L47" i="16"/>
  <c r="K47" i="16" s="1"/>
  <c r="L48" i="16"/>
  <c r="L49" i="16"/>
  <c r="K49" i="16" s="1"/>
  <c r="L50" i="16"/>
  <c r="K50" i="16" s="1"/>
  <c r="H50" i="16" s="1"/>
  <c r="L51" i="16"/>
  <c r="K51" i="16" s="1"/>
  <c r="H51" i="16" s="1"/>
  <c r="L52" i="16"/>
  <c r="K52" i="16" s="1"/>
  <c r="L53" i="16"/>
  <c r="K53" i="16" s="1"/>
  <c r="L54" i="16"/>
  <c r="K54" i="16" s="1"/>
  <c r="L55" i="16"/>
  <c r="K55" i="16" s="1"/>
  <c r="L56" i="16"/>
  <c r="K56" i="16" s="1"/>
  <c r="L57" i="16"/>
  <c r="K57" i="16" s="1"/>
  <c r="L58" i="16"/>
  <c r="K58" i="16" s="1"/>
  <c r="H58" i="16" s="1"/>
  <c r="L59" i="16"/>
  <c r="K59" i="16" s="1"/>
  <c r="H59" i="16" s="1"/>
  <c r="L60" i="16"/>
  <c r="K60" i="16" s="1"/>
  <c r="L61" i="16"/>
  <c r="K61" i="16" s="1"/>
  <c r="L62" i="16"/>
  <c r="K62" i="16" s="1"/>
  <c r="L63" i="16"/>
  <c r="K63" i="16" s="1"/>
  <c r="L64" i="16"/>
  <c r="K64" i="16" s="1"/>
  <c r="L65" i="16"/>
  <c r="K65" i="16" s="1"/>
  <c r="L66" i="16"/>
  <c r="K66" i="16" s="1"/>
  <c r="H66" i="16" s="1"/>
  <c r="L67" i="16"/>
  <c r="K67" i="16" s="1"/>
  <c r="H67" i="16" s="1"/>
  <c r="L68" i="16"/>
  <c r="K68" i="16" s="1"/>
  <c r="L69" i="16"/>
  <c r="K69" i="16" s="1"/>
  <c r="L70" i="16"/>
  <c r="K70" i="16" s="1"/>
  <c r="L71" i="16"/>
  <c r="K71" i="16" s="1"/>
  <c r="L72" i="16"/>
  <c r="K72" i="16" s="1"/>
  <c r="L73" i="16"/>
  <c r="K73" i="16" s="1"/>
  <c r="L74" i="16"/>
  <c r="K74" i="16" s="1"/>
  <c r="H74" i="16" s="1"/>
  <c r="L75" i="16"/>
  <c r="K75" i="16" s="1"/>
  <c r="H75" i="16" s="1"/>
  <c r="L76" i="16"/>
  <c r="K76" i="16" s="1"/>
  <c r="L77" i="16"/>
  <c r="K77" i="16" s="1"/>
  <c r="L78" i="16"/>
  <c r="K78" i="16" s="1"/>
  <c r="L79" i="16"/>
  <c r="K79" i="16" s="1"/>
  <c r="L80" i="16"/>
  <c r="K80" i="16" s="1"/>
  <c r="L81" i="16"/>
  <c r="K81" i="16" s="1"/>
  <c r="L82" i="16"/>
  <c r="K82" i="16" s="1"/>
  <c r="H82" i="16" s="1"/>
  <c r="L83" i="16"/>
  <c r="K83" i="16" s="1"/>
  <c r="H83" i="16" s="1"/>
  <c r="L84" i="16"/>
  <c r="K84" i="16" s="1"/>
  <c r="L85" i="16"/>
  <c r="K85" i="16" s="1"/>
  <c r="L86" i="16"/>
  <c r="K86" i="16" s="1"/>
  <c r="L87" i="16"/>
  <c r="K87" i="16" s="1"/>
  <c r="L88" i="16"/>
  <c r="K88" i="16" s="1"/>
  <c r="L89" i="16"/>
  <c r="K89" i="16" s="1"/>
  <c r="L90" i="16"/>
  <c r="K90" i="16" s="1"/>
  <c r="H90" i="16" s="1"/>
  <c r="L91" i="16"/>
  <c r="K91" i="16" s="1"/>
  <c r="H91" i="16" s="1"/>
  <c r="L92" i="16"/>
  <c r="K92" i="16" s="1"/>
  <c r="L93" i="16"/>
  <c r="K93" i="16" s="1"/>
  <c r="L94" i="16"/>
  <c r="K94" i="16" s="1"/>
  <c r="L95" i="16"/>
  <c r="K95" i="16" s="1"/>
  <c r="L96" i="16"/>
  <c r="K96" i="16" s="1"/>
  <c r="L97" i="16"/>
  <c r="K97" i="16" s="1"/>
  <c r="L98" i="16"/>
  <c r="K98" i="16" s="1"/>
  <c r="H98" i="16" s="1"/>
  <c r="L99" i="16"/>
  <c r="K99" i="16" s="1"/>
  <c r="H99" i="16" s="1"/>
  <c r="L100" i="16"/>
  <c r="K100" i="16" s="1"/>
  <c r="L101" i="16"/>
  <c r="K101" i="16" s="1"/>
  <c r="L102" i="16"/>
  <c r="K102" i="16" s="1"/>
  <c r="L103" i="16"/>
  <c r="K103" i="16" s="1"/>
  <c r="L104" i="16"/>
  <c r="K104" i="16" s="1"/>
  <c r="L105" i="16"/>
  <c r="K105" i="16" s="1"/>
  <c r="L106" i="16"/>
  <c r="K106" i="16" s="1"/>
  <c r="H106" i="16" s="1"/>
  <c r="L107" i="16"/>
  <c r="K107" i="16" s="1"/>
  <c r="H107" i="16" s="1"/>
  <c r="L108" i="16"/>
  <c r="K108" i="16" s="1"/>
  <c r="L109" i="16"/>
  <c r="K109" i="16" s="1"/>
  <c r="L110" i="16"/>
  <c r="K110" i="16" s="1"/>
  <c r="L111" i="16"/>
  <c r="K111" i="16" s="1"/>
  <c r="L112" i="16"/>
  <c r="K112" i="16" s="1"/>
  <c r="L113" i="16"/>
  <c r="K113" i="16" s="1"/>
  <c r="L114" i="16"/>
  <c r="K114" i="16" s="1"/>
  <c r="H114" i="16" s="1"/>
  <c r="L115" i="16"/>
  <c r="K115" i="16" s="1"/>
  <c r="H115" i="16" s="1"/>
  <c r="L116" i="16"/>
  <c r="K116" i="16" s="1"/>
  <c r="L117" i="16"/>
  <c r="K117" i="16" s="1"/>
  <c r="L118" i="16"/>
  <c r="K118" i="16" s="1"/>
  <c r="L119" i="16"/>
  <c r="K119" i="16" s="1"/>
  <c r="L120" i="16"/>
  <c r="K120" i="16" s="1"/>
  <c r="L121" i="16"/>
  <c r="K121" i="16" s="1"/>
  <c r="L122" i="16"/>
  <c r="K122" i="16" s="1"/>
  <c r="H122" i="16" s="1"/>
  <c r="L123" i="16"/>
  <c r="K123" i="16" s="1"/>
  <c r="H123" i="16" s="1"/>
  <c r="L124" i="16"/>
  <c r="K124" i="16" s="1"/>
  <c r="L125" i="16"/>
  <c r="K125" i="16" s="1"/>
  <c r="L126" i="16"/>
  <c r="K126" i="16" s="1"/>
  <c r="L127" i="16"/>
  <c r="K127" i="16" s="1"/>
  <c r="L128" i="16"/>
  <c r="K128" i="16" s="1"/>
  <c r="L129" i="16"/>
  <c r="K129" i="16" s="1"/>
  <c r="L130" i="16"/>
  <c r="K130" i="16" s="1"/>
  <c r="H130" i="16" s="1"/>
  <c r="L131" i="16"/>
  <c r="K131" i="16" s="1"/>
  <c r="H131" i="16" s="1"/>
  <c r="L132" i="16"/>
  <c r="K132" i="16" s="1"/>
  <c r="L133" i="16"/>
  <c r="K133" i="16" s="1"/>
  <c r="L134" i="16"/>
  <c r="K134" i="16" s="1"/>
  <c r="L135" i="16"/>
  <c r="K135" i="16" s="1"/>
  <c r="L136" i="16"/>
  <c r="K136" i="16" s="1"/>
  <c r="L137" i="16"/>
  <c r="K137" i="16" s="1"/>
  <c r="L138" i="16"/>
  <c r="K138" i="16" s="1"/>
  <c r="H138" i="16" s="1"/>
  <c r="L139" i="16"/>
  <c r="K139" i="16" s="1"/>
  <c r="H139" i="16" s="1"/>
  <c r="L140" i="16"/>
  <c r="K140" i="16" s="1"/>
  <c r="L141" i="16"/>
  <c r="K141" i="16" s="1"/>
  <c r="L142" i="16"/>
  <c r="K142" i="16" s="1"/>
  <c r="L143" i="16"/>
  <c r="K143" i="16" s="1"/>
  <c r="L144" i="16"/>
  <c r="K144" i="16" s="1"/>
  <c r="L145" i="16"/>
  <c r="K145" i="16" s="1"/>
  <c r="L146" i="16"/>
  <c r="K146" i="16" s="1"/>
  <c r="H146" i="16" s="1"/>
  <c r="L147" i="16"/>
  <c r="K147" i="16" s="1"/>
  <c r="H147" i="16" s="1"/>
  <c r="L148" i="16"/>
  <c r="K148" i="16" s="1"/>
  <c r="L149" i="16"/>
  <c r="K149" i="16" s="1"/>
  <c r="L150" i="16"/>
  <c r="K150" i="16" s="1"/>
  <c r="L151" i="16"/>
  <c r="K151" i="16" s="1"/>
  <c r="L152" i="16"/>
  <c r="K152" i="16" s="1"/>
  <c r="L153" i="16"/>
  <c r="K153" i="16" s="1"/>
  <c r="L154" i="16"/>
  <c r="K154" i="16" s="1"/>
  <c r="H154" i="16" s="1"/>
  <c r="L155" i="16"/>
  <c r="K155" i="16" s="1"/>
  <c r="H155" i="16" s="1"/>
  <c r="L156" i="16"/>
  <c r="K156" i="16" s="1"/>
  <c r="L157" i="16"/>
  <c r="K157" i="16" s="1"/>
  <c r="L158" i="16"/>
  <c r="K158" i="16" s="1"/>
  <c r="L159" i="16"/>
  <c r="K159" i="16" s="1"/>
  <c r="L160" i="16"/>
  <c r="K160" i="16" s="1"/>
  <c r="L161" i="16"/>
  <c r="K161" i="16" s="1"/>
  <c r="L162" i="16"/>
  <c r="K162" i="16" s="1"/>
  <c r="H162" i="16" s="1"/>
  <c r="L163" i="16"/>
  <c r="K163" i="16" s="1"/>
  <c r="H163" i="16" s="1"/>
  <c r="L164" i="16"/>
  <c r="K164" i="16" s="1"/>
  <c r="L165" i="16"/>
  <c r="K165" i="16" s="1"/>
  <c r="L166" i="16"/>
  <c r="K166" i="16" s="1"/>
  <c r="L167" i="16"/>
  <c r="K167" i="16" s="1"/>
  <c r="L168" i="16"/>
  <c r="K168" i="16" s="1"/>
  <c r="L169" i="16"/>
  <c r="K169" i="16" s="1"/>
  <c r="L170" i="16"/>
  <c r="K170" i="16" s="1"/>
  <c r="H170" i="16" s="1"/>
  <c r="L171" i="16"/>
  <c r="K171" i="16" s="1"/>
  <c r="H171" i="16" s="1"/>
  <c r="L172" i="16"/>
  <c r="K172" i="16" s="1"/>
  <c r="L173" i="16"/>
  <c r="K173" i="16" s="1"/>
  <c r="L174" i="16"/>
  <c r="K174" i="16" s="1"/>
  <c r="L175" i="16"/>
  <c r="K175" i="16" s="1"/>
  <c r="L176" i="16"/>
  <c r="K176" i="16" s="1"/>
  <c r="L177" i="16"/>
  <c r="K177" i="16" s="1"/>
  <c r="L178" i="16"/>
  <c r="K178" i="16" s="1"/>
  <c r="H178" i="16" s="1"/>
  <c r="L179" i="16"/>
  <c r="K179" i="16" s="1"/>
  <c r="H179" i="16" s="1"/>
  <c r="L180" i="16"/>
  <c r="K180" i="16" s="1"/>
  <c r="L181" i="16"/>
  <c r="K181" i="16" s="1"/>
  <c r="L182" i="16"/>
  <c r="K182" i="16" s="1"/>
  <c r="L183" i="16"/>
  <c r="K183" i="16" s="1"/>
  <c r="L184" i="16"/>
  <c r="K184" i="16" s="1"/>
  <c r="L185" i="16"/>
  <c r="K185" i="16" s="1"/>
  <c r="L186" i="16"/>
  <c r="K186" i="16" s="1"/>
  <c r="H186" i="16" s="1"/>
  <c r="L187" i="16"/>
  <c r="K187" i="16" s="1"/>
  <c r="H187" i="16" s="1"/>
  <c r="L188" i="16"/>
  <c r="K188" i="16" s="1"/>
  <c r="L189" i="16"/>
  <c r="K189" i="16" s="1"/>
  <c r="L190" i="16"/>
  <c r="K190" i="16" s="1"/>
  <c r="L191" i="16"/>
  <c r="K191" i="16" s="1"/>
  <c r="L192" i="16"/>
  <c r="K192" i="16" s="1"/>
  <c r="L193" i="16"/>
  <c r="K193" i="16" s="1"/>
  <c r="L194" i="16"/>
  <c r="K194" i="16" s="1"/>
  <c r="H194" i="16" s="1"/>
  <c r="L195" i="16"/>
  <c r="K195" i="16" s="1"/>
  <c r="H195" i="16" s="1"/>
  <c r="L196" i="16"/>
  <c r="K196" i="16" s="1"/>
  <c r="L197" i="16"/>
  <c r="K197" i="16" s="1"/>
  <c r="L198" i="16"/>
  <c r="K198" i="16" s="1"/>
  <c r="L199" i="16"/>
  <c r="K199" i="16" s="1"/>
  <c r="L200" i="16"/>
  <c r="K200" i="16" s="1"/>
  <c r="L201" i="16"/>
  <c r="K201" i="16" s="1"/>
  <c r="L202" i="16"/>
  <c r="K202" i="16" s="1"/>
  <c r="H202" i="16" s="1"/>
  <c r="L203" i="16"/>
  <c r="K203" i="16" s="1"/>
  <c r="H203" i="16" s="1"/>
  <c r="L204" i="16"/>
  <c r="K204" i="16" s="1"/>
  <c r="L205" i="16"/>
  <c r="K205" i="16" s="1"/>
  <c r="L206" i="16"/>
  <c r="K206" i="16" s="1"/>
  <c r="L207" i="16"/>
  <c r="K207" i="16" s="1"/>
  <c r="L208" i="16"/>
  <c r="K208" i="16" s="1"/>
  <c r="L209" i="16"/>
  <c r="K209" i="16" s="1"/>
  <c r="L210" i="16"/>
  <c r="K210" i="16" s="1"/>
  <c r="H210" i="16" s="1"/>
  <c r="L211" i="16"/>
  <c r="K211" i="16" s="1"/>
  <c r="H211" i="16" s="1"/>
  <c r="L212" i="16"/>
  <c r="K212" i="16" s="1"/>
  <c r="L213" i="16"/>
  <c r="K213" i="16" s="1"/>
  <c r="L214" i="16"/>
  <c r="K214" i="16" s="1"/>
  <c r="L215" i="16"/>
  <c r="K215" i="16" s="1"/>
  <c r="L216" i="16"/>
  <c r="K216" i="16" s="1"/>
  <c r="L217" i="16"/>
  <c r="K217" i="16" s="1"/>
  <c r="L218" i="16"/>
  <c r="K218" i="16" s="1"/>
  <c r="H218" i="16" s="1"/>
  <c r="L219" i="16"/>
  <c r="K219" i="16" s="1"/>
  <c r="H219" i="16" s="1"/>
  <c r="L220" i="16"/>
  <c r="K220" i="16" s="1"/>
  <c r="L221" i="16"/>
  <c r="K221" i="16" s="1"/>
  <c r="L222" i="16"/>
  <c r="K222" i="16" s="1"/>
  <c r="L223" i="16"/>
  <c r="K223" i="16" s="1"/>
  <c r="L224" i="16"/>
  <c r="K224" i="16" s="1"/>
  <c r="L225" i="16"/>
  <c r="K225" i="16" s="1"/>
  <c r="L226" i="16"/>
  <c r="K226" i="16" s="1"/>
  <c r="H226" i="16" s="1"/>
  <c r="L227" i="16"/>
  <c r="K227" i="16" s="1"/>
  <c r="H227" i="16" s="1"/>
  <c r="L228" i="16"/>
  <c r="K228" i="16" s="1"/>
  <c r="L229" i="16"/>
  <c r="K229" i="16" s="1"/>
  <c r="L230" i="16"/>
  <c r="K230" i="16" s="1"/>
  <c r="L231" i="16"/>
  <c r="K231" i="16" s="1"/>
  <c r="L232" i="16"/>
  <c r="K232" i="16" s="1"/>
  <c r="L233" i="16"/>
  <c r="K233" i="16" s="1"/>
  <c r="L234" i="16"/>
  <c r="K234" i="16" s="1"/>
  <c r="H234" i="16" s="1"/>
  <c r="L235" i="16"/>
  <c r="K235" i="16" s="1"/>
  <c r="H235" i="16" s="1"/>
  <c r="L236" i="16"/>
  <c r="K236" i="16" s="1"/>
  <c r="L237" i="16"/>
  <c r="K237" i="16" s="1"/>
  <c r="L238" i="16"/>
  <c r="K238" i="16" s="1"/>
  <c r="L239" i="16"/>
  <c r="K239" i="16" s="1"/>
  <c r="L240" i="16"/>
  <c r="K240" i="16" s="1"/>
  <c r="L241" i="16"/>
  <c r="K241" i="16" s="1"/>
  <c r="L242" i="16"/>
  <c r="K242" i="16" s="1"/>
  <c r="H242" i="16" s="1"/>
  <c r="L243" i="16"/>
  <c r="K243" i="16" s="1"/>
  <c r="H243" i="16" s="1"/>
  <c r="L244" i="16"/>
  <c r="K244" i="16" s="1"/>
  <c r="L245" i="16"/>
  <c r="K245" i="16" s="1"/>
  <c r="L246" i="16"/>
  <c r="K246" i="16" s="1"/>
  <c r="L247" i="16"/>
  <c r="K247" i="16" s="1"/>
  <c r="L248" i="16"/>
  <c r="K248" i="16" s="1"/>
  <c r="L249" i="16"/>
  <c r="K249" i="16" s="1"/>
  <c r="L250" i="16"/>
  <c r="K250" i="16" s="1"/>
  <c r="H250" i="16" s="1"/>
  <c r="L251" i="16"/>
  <c r="K251" i="16" s="1"/>
  <c r="H251" i="16" s="1"/>
  <c r="L252" i="16"/>
  <c r="K252" i="16" s="1"/>
  <c r="L253" i="16"/>
  <c r="K253" i="16" s="1"/>
  <c r="L254" i="16"/>
  <c r="K254" i="16" s="1"/>
  <c r="L255" i="16"/>
  <c r="K255" i="16" s="1"/>
  <c r="L256" i="16"/>
  <c r="K256" i="16" s="1"/>
  <c r="L257" i="16"/>
  <c r="K257" i="16" s="1"/>
  <c r="L258" i="16"/>
  <c r="K258" i="16" s="1"/>
  <c r="H258" i="16" s="1"/>
  <c r="L259" i="16"/>
  <c r="K259" i="16" s="1"/>
  <c r="H259" i="16" s="1"/>
  <c r="L260" i="16"/>
  <c r="K260" i="16" s="1"/>
  <c r="L261" i="16"/>
  <c r="K261" i="16" s="1"/>
  <c r="L262" i="16"/>
  <c r="K262" i="16" s="1"/>
  <c r="L263" i="16"/>
  <c r="K263" i="16" s="1"/>
  <c r="L264" i="16"/>
  <c r="K264" i="16" s="1"/>
  <c r="L265" i="16"/>
  <c r="K265" i="16" s="1"/>
  <c r="L266" i="16"/>
  <c r="K266" i="16" s="1"/>
  <c r="H266" i="16" s="1"/>
  <c r="L267" i="16"/>
  <c r="K267" i="16" s="1"/>
  <c r="H267" i="16" s="1"/>
  <c r="L268" i="16"/>
  <c r="K268" i="16" s="1"/>
  <c r="L269" i="16"/>
  <c r="K269" i="16" s="1"/>
  <c r="L270" i="16"/>
  <c r="K270" i="16" s="1"/>
  <c r="L271" i="16"/>
  <c r="K271" i="16" s="1"/>
  <c r="L272" i="16"/>
  <c r="K272" i="16" s="1"/>
  <c r="L273" i="16"/>
  <c r="K273" i="16" s="1"/>
  <c r="L274" i="16"/>
  <c r="K274" i="16" s="1"/>
  <c r="H274" i="16" s="1"/>
  <c r="L275" i="16"/>
  <c r="K275" i="16" s="1"/>
  <c r="H275" i="16" s="1"/>
  <c r="L276" i="16"/>
  <c r="K276" i="16" s="1"/>
  <c r="L277" i="16"/>
  <c r="K277" i="16" s="1"/>
  <c r="L278" i="16"/>
  <c r="K278" i="16" s="1"/>
  <c r="L279" i="16"/>
  <c r="K279" i="16" s="1"/>
  <c r="L280" i="16"/>
  <c r="K280" i="16" s="1"/>
  <c r="L281" i="16"/>
  <c r="K281" i="16" s="1"/>
  <c r="L282" i="16"/>
  <c r="K282" i="16" s="1"/>
  <c r="H282" i="16" s="1"/>
  <c r="L283" i="16"/>
  <c r="K283" i="16" s="1"/>
  <c r="H283" i="16" s="1"/>
  <c r="L284" i="16"/>
  <c r="K284" i="16" s="1"/>
  <c r="L285" i="16"/>
  <c r="K285" i="16" s="1"/>
  <c r="L286" i="16"/>
  <c r="K286" i="16" s="1"/>
  <c r="L287" i="16"/>
  <c r="K287" i="16" s="1"/>
  <c r="L288" i="16"/>
  <c r="K288" i="16" s="1"/>
  <c r="L289" i="16"/>
  <c r="K289" i="16" s="1"/>
  <c r="L290" i="16"/>
  <c r="K290" i="16" s="1"/>
  <c r="H290" i="16" s="1"/>
  <c r="L291" i="16"/>
  <c r="K291" i="16" s="1"/>
  <c r="H291" i="16" s="1"/>
  <c r="L292" i="16"/>
  <c r="K292" i="16" s="1"/>
  <c r="L293" i="16"/>
  <c r="K293" i="16" s="1"/>
  <c r="L294" i="16"/>
  <c r="K294" i="16" s="1"/>
  <c r="L295" i="16"/>
  <c r="K295" i="16" s="1"/>
  <c r="L296" i="16"/>
  <c r="K296" i="16" s="1"/>
  <c r="L297" i="16"/>
  <c r="K297" i="16" s="1"/>
  <c r="L298" i="16"/>
  <c r="K298" i="16" s="1"/>
  <c r="H298" i="16" s="1"/>
  <c r="L299" i="16"/>
  <c r="K299" i="16" s="1"/>
  <c r="H299" i="16" s="1"/>
  <c r="L300" i="16"/>
  <c r="K300" i="16" s="1"/>
  <c r="L301" i="16"/>
  <c r="K301" i="16" s="1"/>
  <c r="L302" i="16"/>
  <c r="K302" i="16" s="1"/>
  <c r="L303" i="16"/>
  <c r="K303" i="16" s="1"/>
  <c r="L304" i="16"/>
  <c r="K304" i="16" s="1"/>
  <c r="L305" i="16"/>
  <c r="K305" i="16" s="1"/>
  <c r="L306" i="16"/>
  <c r="K306" i="16" s="1"/>
  <c r="H306" i="16" s="1"/>
  <c r="L307" i="16"/>
  <c r="K307" i="16" s="1"/>
  <c r="H307" i="16" s="1"/>
  <c r="L308" i="16"/>
  <c r="K308" i="16" s="1"/>
  <c r="L309" i="16"/>
  <c r="K309" i="16" s="1"/>
  <c r="L310" i="16"/>
  <c r="K310" i="16" s="1"/>
  <c r="L311" i="16"/>
  <c r="K311" i="16" s="1"/>
  <c r="L312" i="16"/>
  <c r="K312" i="16" s="1"/>
  <c r="L313" i="16"/>
  <c r="K313" i="16" s="1"/>
  <c r="L314" i="16"/>
  <c r="K314" i="16" s="1"/>
  <c r="H314" i="16" s="1"/>
  <c r="L315" i="16"/>
  <c r="K315" i="16" s="1"/>
  <c r="H315" i="16" s="1"/>
  <c r="L316" i="16"/>
  <c r="K316" i="16" s="1"/>
  <c r="L317" i="16"/>
  <c r="K317" i="16" s="1"/>
  <c r="L318" i="16"/>
  <c r="K318" i="16" s="1"/>
  <c r="L319" i="16"/>
  <c r="K319" i="16" s="1"/>
  <c r="L320" i="16"/>
  <c r="K320" i="16" s="1"/>
  <c r="L321" i="16"/>
  <c r="K321" i="16" s="1"/>
  <c r="L322" i="16"/>
  <c r="K322" i="16" s="1"/>
  <c r="H322" i="16" s="1"/>
  <c r="L323" i="16"/>
  <c r="K323" i="16" s="1"/>
  <c r="H323" i="16" s="1"/>
  <c r="L324" i="16"/>
  <c r="K324" i="16" s="1"/>
  <c r="L325" i="16"/>
  <c r="K325" i="16" s="1"/>
  <c r="L326" i="16"/>
  <c r="K326" i="16" s="1"/>
  <c r="L327" i="16"/>
  <c r="K327" i="16" s="1"/>
  <c r="L328" i="16"/>
  <c r="K328" i="16" s="1"/>
  <c r="L329" i="16"/>
  <c r="K329" i="16" s="1"/>
  <c r="L330" i="16"/>
  <c r="K330" i="16" s="1"/>
  <c r="H330" i="16" s="1"/>
  <c r="L331" i="16"/>
  <c r="K331" i="16" s="1"/>
  <c r="H331" i="16" s="1"/>
  <c r="L332" i="16"/>
  <c r="K332" i="16" s="1"/>
  <c r="L333" i="16"/>
  <c r="K333" i="16" s="1"/>
  <c r="L334" i="16"/>
  <c r="K334" i="16" s="1"/>
  <c r="L335" i="16"/>
  <c r="K335" i="16" s="1"/>
  <c r="L336" i="16"/>
  <c r="K336" i="16" s="1"/>
  <c r="L337" i="16"/>
  <c r="K337" i="16" s="1"/>
  <c r="L338" i="16"/>
  <c r="K338" i="16" s="1"/>
  <c r="H338" i="16" s="1"/>
  <c r="L339" i="16"/>
  <c r="K339" i="16" s="1"/>
  <c r="H339" i="16" s="1"/>
  <c r="L340" i="16"/>
  <c r="K340" i="16" s="1"/>
  <c r="L341" i="16"/>
  <c r="K341" i="16" s="1"/>
  <c r="L342" i="16"/>
  <c r="K342" i="16" s="1"/>
  <c r="L343" i="16"/>
  <c r="K343" i="16" s="1"/>
  <c r="L344" i="16"/>
  <c r="K344" i="16" s="1"/>
  <c r="L345" i="16"/>
  <c r="K345" i="16" s="1"/>
  <c r="L346" i="16"/>
  <c r="K346" i="16" s="1"/>
  <c r="H346" i="16" s="1"/>
  <c r="L347" i="16"/>
  <c r="K347" i="16" s="1"/>
  <c r="H347" i="16" s="1"/>
  <c r="L348" i="16"/>
  <c r="K348" i="16" s="1"/>
  <c r="L349" i="16"/>
  <c r="K349" i="16" s="1"/>
  <c r="L350" i="16"/>
  <c r="K350" i="16" s="1"/>
  <c r="L351" i="16"/>
  <c r="K351" i="16" s="1"/>
  <c r="L352" i="16"/>
  <c r="K352" i="16" s="1"/>
  <c r="L353" i="16"/>
  <c r="K353" i="16" s="1"/>
  <c r="L354" i="16"/>
  <c r="K354" i="16" s="1"/>
  <c r="H354" i="16" s="1"/>
  <c r="L355" i="16"/>
  <c r="K355" i="16" s="1"/>
  <c r="H355" i="16" s="1"/>
  <c r="L356" i="16"/>
  <c r="K356" i="16" s="1"/>
  <c r="L357" i="16"/>
  <c r="K357" i="16" s="1"/>
  <c r="L358" i="16"/>
  <c r="K358" i="16" s="1"/>
  <c r="L359" i="16"/>
  <c r="K359" i="16" s="1"/>
  <c r="L360" i="16"/>
  <c r="K360" i="16" s="1"/>
  <c r="L361" i="16"/>
  <c r="K361" i="16" s="1"/>
  <c r="L362" i="16"/>
  <c r="K362" i="16" s="1"/>
  <c r="L363" i="16"/>
  <c r="K363" i="16" s="1"/>
  <c r="H363" i="16" s="1"/>
  <c r="L364" i="16"/>
  <c r="K364" i="16" s="1"/>
  <c r="L365" i="16"/>
  <c r="K365" i="16" s="1"/>
  <c r="L366" i="16"/>
  <c r="K366" i="16" s="1"/>
  <c r="L367" i="16"/>
  <c r="K367" i="16" s="1"/>
  <c r="L368" i="16"/>
  <c r="K368" i="16" s="1"/>
  <c r="L369" i="16"/>
  <c r="K369" i="16" s="1"/>
  <c r="L370" i="16"/>
  <c r="K370" i="16" s="1"/>
  <c r="H370" i="16" s="1"/>
  <c r="L371" i="16"/>
  <c r="K371" i="16" s="1"/>
  <c r="H371" i="16" s="1"/>
  <c r="L372" i="16"/>
  <c r="K372" i="16" s="1"/>
  <c r="L373" i="16"/>
  <c r="K373" i="16" s="1"/>
  <c r="L374" i="16"/>
  <c r="K374" i="16" s="1"/>
  <c r="L375" i="16"/>
  <c r="K375" i="16" s="1"/>
  <c r="L376" i="16"/>
  <c r="K376" i="16" s="1"/>
  <c r="L377" i="16"/>
  <c r="K377" i="16" s="1"/>
  <c r="L378" i="16"/>
  <c r="K378" i="16" s="1"/>
  <c r="H378" i="16" s="1"/>
  <c r="L379" i="16"/>
  <c r="K379" i="16" s="1"/>
  <c r="H379" i="16" s="1"/>
  <c r="L380" i="16"/>
  <c r="K380" i="16" s="1"/>
  <c r="L381" i="16"/>
  <c r="K381" i="16" s="1"/>
  <c r="L382" i="16"/>
  <c r="K382" i="16" s="1"/>
  <c r="L383" i="16"/>
  <c r="K383" i="16" s="1"/>
  <c r="L384" i="16"/>
  <c r="K384" i="16" s="1"/>
  <c r="L385" i="16"/>
  <c r="K385" i="16" s="1"/>
  <c r="L386" i="16"/>
  <c r="K386" i="16" s="1"/>
  <c r="H386" i="16" s="1"/>
  <c r="L387" i="16"/>
  <c r="K387" i="16" s="1"/>
  <c r="H387" i="16" s="1"/>
  <c r="L388" i="16"/>
  <c r="K388" i="16" s="1"/>
  <c r="L389" i="16"/>
  <c r="K389" i="16" s="1"/>
  <c r="L390" i="16"/>
  <c r="K390" i="16" s="1"/>
  <c r="L391" i="16"/>
  <c r="K391" i="16" s="1"/>
  <c r="L392" i="16"/>
  <c r="K392" i="16" s="1"/>
  <c r="L393" i="16"/>
  <c r="K393" i="16" s="1"/>
  <c r="L394" i="16"/>
  <c r="K394" i="16" s="1"/>
  <c r="H394" i="16" s="1"/>
  <c r="L395" i="16"/>
  <c r="K395" i="16" s="1"/>
  <c r="H395" i="16" s="1"/>
  <c r="L396" i="16"/>
  <c r="K396" i="16" s="1"/>
  <c r="L397" i="16"/>
  <c r="K397" i="16" s="1"/>
  <c r="L398" i="16"/>
  <c r="K398" i="16" s="1"/>
  <c r="L399" i="16"/>
  <c r="K399" i="16" s="1"/>
  <c r="L400" i="16"/>
  <c r="K400" i="16" s="1"/>
  <c r="L401" i="16"/>
  <c r="K401" i="16" s="1"/>
  <c r="L402" i="16"/>
  <c r="K402" i="16" s="1"/>
  <c r="H402" i="16" s="1"/>
  <c r="L403" i="16"/>
  <c r="K403" i="16" s="1"/>
  <c r="H403" i="16" s="1"/>
  <c r="L404" i="16"/>
  <c r="K404" i="16" s="1"/>
  <c r="L405" i="16"/>
  <c r="K405" i="16" s="1"/>
  <c r="L406" i="16"/>
  <c r="K406" i="16" s="1"/>
  <c r="L407" i="16"/>
  <c r="K407" i="16" s="1"/>
  <c r="L408" i="16"/>
  <c r="K408" i="16" s="1"/>
  <c r="L409" i="16"/>
  <c r="K409" i="16" s="1"/>
  <c r="L410" i="16"/>
  <c r="K410" i="16" s="1"/>
  <c r="H410" i="16" s="1"/>
  <c r="L411" i="16"/>
  <c r="K411" i="16" s="1"/>
  <c r="H411" i="16" s="1"/>
  <c r="L412" i="16"/>
  <c r="K412" i="16" s="1"/>
  <c r="L413" i="16"/>
  <c r="K413" i="16" s="1"/>
  <c r="L414" i="16"/>
  <c r="K414" i="16" s="1"/>
  <c r="L415" i="16"/>
  <c r="K415" i="16" s="1"/>
  <c r="L416" i="16"/>
  <c r="K416" i="16" s="1"/>
  <c r="L417" i="16"/>
  <c r="K417" i="16" s="1"/>
  <c r="L418" i="16"/>
  <c r="K418" i="16" s="1"/>
  <c r="H418" i="16" s="1"/>
  <c r="L419" i="16"/>
  <c r="K419" i="16" s="1"/>
  <c r="H419" i="16" s="1"/>
  <c r="L420" i="16"/>
  <c r="K420" i="16" s="1"/>
  <c r="L421" i="16"/>
  <c r="K421" i="16" s="1"/>
  <c r="L422" i="16"/>
  <c r="K422" i="16" s="1"/>
  <c r="L423" i="16"/>
  <c r="K423" i="16" s="1"/>
  <c r="L424" i="16"/>
  <c r="K424" i="16" s="1"/>
  <c r="L425" i="16"/>
  <c r="K425" i="16" s="1"/>
  <c r="L426" i="16"/>
  <c r="K426" i="16" s="1"/>
  <c r="H426" i="16" s="1"/>
  <c r="L427" i="16"/>
  <c r="K427" i="16" s="1"/>
  <c r="H427" i="16" s="1"/>
  <c r="L428" i="16"/>
  <c r="K428" i="16" s="1"/>
  <c r="L429" i="16"/>
  <c r="K429" i="16" s="1"/>
  <c r="L430" i="16"/>
  <c r="K430" i="16" s="1"/>
  <c r="L431" i="16"/>
  <c r="K431" i="16" s="1"/>
  <c r="L432" i="16"/>
  <c r="K432" i="16" s="1"/>
  <c r="L433" i="16"/>
  <c r="K433" i="16" s="1"/>
  <c r="L434" i="16"/>
  <c r="K434" i="16" s="1"/>
  <c r="H434" i="16" s="1"/>
  <c r="L435" i="16"/>
  <c r="K435" i="16" s="1"/>
  <c r="H435" i="16" s="1"/>
  <c r="L436" i="16"/>
  <c r="K436" i="16" s="1"/>
  <c r="L437" i="16"/>
  <c r="K437" i="16" s="1"/>
  <c r="L438" i="16"/>
  <c r="K438" i="16" s="1"/>
  <c r="L439" i="16"/>
  <c r="K439" i="16" s="1"/>
  <c r="L440" i="16"/>
  <c r="K440" i="16" s="1"/>
  <c r="L441" i="16"/>
  <c r="K441" i="16" s="1"/>
  <c r="L442" i="16"/>
  <c r="K442" i="16" s="1"/>
  <c r="H442" i="16" s="1"/>
  <c r="L443" i="16"/>
  <c r="K443" i="16" s="1"/>
  <c r="H443" i="16" s="1"/>
  <c r="L444" i="16"/>
  <c r="K444" i="16" s="1"/>
  <c r="L445" i="16"/>
  <c r="K445" i="16" s="1"/>
  <c r="L446" i="16"/>
  <c r="K446" i="16" s="1"/>
  <c r="L447" i="16"/>
  <c r="K447" i="16" s="1"/>
  <c r="L448" i="16"/>
  <c r="K448" i="16" s="1"/>
  <c r="L449" i="16"/>
  <c r="K449" i="16" s="1"/>
  <c r="L450" i="16"/>
  <c r="K450" i="16" s="1"/>
  <c r="H450" i="16" s="1"/>
  <c r="L451" i="16"/>
  <c r="K451" i="16" s="1"/>
  <c r="H451" i="16" s="1"/>
  <c r="L452" i="16"/>
  <c r="K452" i="16" s="1"/>
  <c r="L453" i="16"/>
  <c r="K453" i="16" s="1"/>
  <c r="L454" i="16"/>
  <c r="K454" i="16" s="1"/>
  <c r="L455" i="16"/>
  <c r="K455" i="16" s="1"/>
  <c r="L456" i="16"/>
  <c r="K456" i="16" s="1"/>
  <c r="L457" i="16"/>
  <c r="K457" i="16" s="1"/>
  <c r="L458" i="16"/>
  <c r="K458" i="16" s="1"/>
  <c r="H458" i="16" s="1"/>
  <c r="L459" i="16"/>
  <c r="K459" i="16" s="1"/>
  <c r="H459" i="16" s="1"/>
  <c r="L460" i="16"/>
  <c r="K460" i="16" s="1"/>
  <c r="L461" i="16"/>
  <c r="K461" i="16" s="1"/>
  <c r="L462" i="16"/>
  <c r="K462" i="16" s="1"/>
  <c r="L463" i="16"/>
  <c r="K463" i="16" s="1"/>
  <c r="L464" i="16"/>
  <c r="K464" i="16" s="1"/>
  <c r="L465" i="16"/>
  <c r="K465" i="16" s="1"/>
  <c r="L466" i="16"/>
  <c r="K466" i="16" s="1"/>
  <c r="H466" i="16" s="1"/>
  <c r="L467" i="16"/>
  <c r="K467" i="16" s="1"/>
  <c r="H467" i="16" s="1"/>
  <c r="L468" i="16"/>
  <c r="K468" i="16" s="1"/>
  <c r="L469" i="16"/>
  <c r="K469" i="16" s="1"/>
  <c r="L470" i="16"/>
  <c r="K470" i="16" s="1"/>
  <c r="L471" i="16"/>
  <c r="K471" i="16" s="1"/>
  <c r="L472" i="16"/>
  <c r="K472" i="16" s="1"/>
  <c r="L473" i="16"/>
  <c r="K473" i="16" s="1"/>
  <c r="L474" i="16"/>
  <c r="K474" i="16" s="1"/>
  <c r="H474" i="16" s="1"/>
  <c r="L475" i="16"/>
  <c r="K475" i="16" s="1"/>
  <c r="H475" i="16" s="1"/>
  <c r="L476" i="16"/>
  <c r="K476" i="16" s="1"/>
  <c r="L477" i="16"/>
  <c r="K477" i="16" s="1"/>
  <c r="L478" i="16"/>
  <c r="K478" i="16" s="1"/>
  <c r="L479" i="16"/>
  <c r="K479" i="16" s="1"/>
  <c r="L480" i="16"/>
  <c r="K480" i="16" s="1"/>
  <c r="L481" i="16"/>
  <c r="K481" i="16" s="1"/>
  <c r="L482" i="16"/>
  <c r="K482" i="16" s="1"/>
  <c r="H482" i="16" s="1"/>
  <c r="L483" i="16"/>
  <c r="K483" i="16" s="1"/>
  <c r="H483" i="16" s="1"/>
  <c r="L484" i="16"/>
  <c r="K484" i="16" s="1"/>
  <c r="L485" i="16"/>
  <c r="K485" i="16" s="1"/>
  <c r="L486" i="16"/>
  <c r="K486" i="16" s="1"/>
  <c r="L487" i="16"/>
  <c r="K487" i="16" s="1"/>
  <c r="L488" i="16"/>
  <c r="K488" i="16" s="1"/>
  <c r="L489" i="16"/>
  <c r="K489" i="16" s="1"/>
  <c r="L490" i="16"/>
  <c r="K490" i="16" s="1"/>
  <c r="H490" i="16" s="1"/>
  <c r="L491" i="16"/>
  <c r="K491" i="16" s="1"/>
  <c r="H491" i="16" s="1"/>
  <c r="L492" i="16"/>
  <c r="K492" i="16" s="1"/>
  <c r="L493" i="16"/>
  <c r="K493" i="16" s="1"/>
  <c r="L494" i="16"/>
  <c r="K494" i="16" s="1"/>
  <c r="L495" i="16"/>
  <c r="K495" i="16" s="1"/>
  <c r="L496" i="16"/>
  <c r="K496" i="16" s="1"/>
  <c r="L497" i="16"/>
  <c r="K497" i="16" s="1"/>
  <c r="L498" i="16"/>
  <c r="K498" i="16" s="1"/>
  <c r="H498" i="16" s="1"/>
  <c r="L499" i="16"/>
  <c r="K499" i="16" s="1"/>
  <c r="H499" i="16" s="1"/>
  <c r="L500" i="16"/>
  <c r="K500" i="16" s="1"/>
  <c r="L501" i="16"/>
  <c r="K501" i="16" s="1"/>
  <c r="L502" i="16"/>
  <c r="K502" i="16" s="1"/>
  <c r="L503" i="16"/>
  <c r="K503" i="16" s="1"/>
  <c r="L504" i="16"/>
  <c r="K504" i="16" s="1"/>
  <c r="L505" i="16"/>
  <c r="K505" i="16" s="1"/>
  <c r="L506" i="16"/>
  <c r="K506" i="16" s="1"/>
  <c r="H506" i="16" s="1"/>
  <c r="L507" i="16"/>
  <c r="K507" i="16" s="1"/>
  <c r="H507" i="16" s="1"/>
  <c r="L508" i="16"/>
  <c r="K508" i="16" s="1"/>
  <c r="L509" i="16"/>
  <c r="K509" i="16" s="1"/>
  <c r="L510" i="16"/>
  <c r="K510" i="16" s="1"/>
  <c r="L511" i="16"/>
  <c r="K511" i="16" s="1"/>
  <c r="L512" i="16"/>
  <c r="K512" i="16" s="1"/>
  <c r="L513" i="16"/>
  <c r="K513" i="16" s="1"/>
  <c r="L514" i="16"/>
  <c r="K514" i="16" s="1"/>
  <c r="H514" i="16" s="1"/>
  <c r="L515" i="16"/>
  <c r="K515" i="16" s="1"/>
  <c r="H515" i="16" s="1"/>
  <c r="L516" i="16"/>
  <c r="K516" i="16" s="1"/>
  <c r="L517" i="16"/>
  <c r="K517" i="16" s="1"/>
  <c r="L518" i="16"/>
  <c r="K518" i="16" s="1"/>
  <c r="L519" i="16"/>
  <c r="K519" i="16" s="1"/>
  <c r="L520" i="16"/>
  <c r="K520" i="16" s="1"/>
  <c r="L521" i="16"/>
  <c r="K521" i="16" s="1"/>
  <c r="L522" i="16"/>
  <c r="K522" i="16" s="1"/>
  <c r="H522" i="16" s="1"/>
  <c r="L523" i="16"/>
  <c r="K523" i="16" s="1"/>
  <c r="H523" i="16" s="1"/>
  <c r="L524" i="16"/>
  <c r="K524" i="16" s="1"/>
  <c r="L525" i="16"/>
  <c r="K525" i="16" s="1"/>
  <c r="L526" i="16"/>
  <c r="K526" i="16" s="1"/>
  <c r="L527" i="16"/>
  <c r="K527" i="16" s="1"/>
  <c r="L528" i="16"/>
  <c r="K528" i="16" s="1"/>
  <c r="L529" i="16"/>
  <c r="K529" i="16" s="1"/>
  <c r="L530" i="16"/>
  <c r="K530" i="16" s="1"/>
  <c r="H530" i="16" s="1"/>
  <c r="L531" i="16"/>
  <c r="K531" i="16" s="1"/>
  <c r="H531" i="16" s="1"/>
  <c r="L532" i="16"/>
  <c r="K532" i="16" s="1"/>
  <c r="L533" i="16"/>
  <c r="K533" i="16" s="1"/>
  <c r="L534" i="16"/>
  <c r="K534" i="16" s="1"/>
  <c r="L535" i="16"/>
  <c r="K535" i="16" s="1"/>
  <c r="L536" i="16"/>
  <c r="K536" i="16" s="1"/>
  <c r="L537" i="16"/>
  <c r="K537" i="16" s="1"/>
  <c r="L538" i="16"/>
  <c r="K538" i="16" s="1"/>
  <c r="H538" i="16" s="1"/>
  <c r="L539" i="16"/>
  <c r="K539" i="16" s="1"/>
  <c r="H539" i="16" s="1"/>
  <c r="L540" i="16"/>
  <c r="K540" i="16" s="1"/>
  <c r="L541" i="16"/>
  <c r="K541" i="16" s="1"/>
  <c r="L542" i="16"/>
  <c r="K542" i="16" s="1"/>
  <c r="L543" i="16"/>
  <c r="K543" i="16" s="1"/>
  <c r="L544" i="16"/>
  <c r="K544" i="16" s="1"/>
  <c r="L545" i="16"/>
  <c r="K545" i="16" s="1"/>
  <c r="L546" i="16"/>
  <c r="K546" i="16" s="1"/>
  <c r="H546" i="16" s="1"/>
  <c r="L547" i="16"/>
  <c r="K547" i="16" s="1"/>
  <c r="H547" i="16" s="1"/>
  <c r="L548" i="16"/>
  <c r="K548" i="16" s="1"/>
  <c r="L549" i="16"/>
  <c r="K549" i="16" s="1"/>
  <c r="L550" i="16"/>
  <c r="K550" i="16" s="1"/>
  <c r="L551" i="16"/>
  <c r="K551" i="16" s="1"/>
  <c r="L552" i="16"/>
  <c r="K552" i="16" s="1"/>
  <c r="L553" i="16"/>
  <c r="K553" i="16" s="1"/>
  <c r="L554" i="16"/>
  <c r="K554" i="16" s="1"/>
  <c r="H554" i="16" s="1"/>
  <c r="L555" i="16"/>
  <c r="K555" i="16" s="1"/>
  <c r="H555" i="16" s="1"/>
  <c r="L556" i="16"/>
  <c r="K556" i="16" s="1"/>
  <c r="L557" i="16"/>
  <c r="K557" i="16" s="1"/>
  <c r="L558" i="16"/>
  <c r="K558" i="16" s="1"/>
  <c r="L559" i="16"/>
  <c r="K559" i="16" s="1"/>
  <c r="L560" i="16"/>
  <c r="K560" i="16" s="1"/>
  <c r="L561" i="16"/>
  <c r="K561" i="16" s="1"/>
  <c r="L562" i="16"/>
  <c r="K562" i="16" s="1"/>
  <c r="H562" i="16" s="1"/>
  <c r="L563" i="16"/>
  <c r="K563" i="16" s="1"/>
  <c r="H563" i="16" s="1"/>
  <c r="L564" i="16"/>
  <c r="K564" i="16" s="1"/>
  <c r="L565" i="16"/>
  <c r="K565" i="16" s="1"/>
  <c r="L566" i="16"/>
  <c r="K566" i="16" s="1"/>
  <c r="L567" i="16"/>
  <c r="K567" i="16" s="1"/>
  <c r="L568" i="16"/>
  <c r="K568" i="16" s="1"/>
  <c r="L569" i="16"/>
  <c r="K569" i="16" s="1"/>
  <c r="L570" i="16"/>
  <c r="K570" i="16" s="1"/>
  <c r="H570" i="16" s="1"/>
  <c r="L571" i="16"/>
  <c r="K571" i="16" s="1"/>
  <c r="H571" i="16" s="1"/>
  <c r="L572" i="16"/>
  <c r="K572" i="16" s="1"/>
  <c r="L573" i="16"/>
  <c r="K573" i="16" s="1"/>
  <c r="L574" i="16"/>
  <c r="K574" i="16" s="1"/>
  <c r="L575" i="16"/>
  <c r="K575" i="16" s="1"/>
  <c r="L576" i="16"/>
  <c r="K576" i="16" s="1"/>
  <c r="L577" i="16"/>
  <c r="K577" i="16" s="1"/>
  <c r="L578" i="16"/>
  <c r="K578" i="16" s="1"/>
  <c r="H578" i="16" s="1"/>
  <c r="L579" i="16"/>
  <c r="K579" i="16" s="1"/>
  <c r="H579" i="16" s="1"/>
  <c r="L580" i="16"/>
  <c r="K580" i="16" s="1"/>
  <c r="L581" i="16"/>
  <c r="K581" i="16" s="1"/>
  <c r="L582" i="16"/>
  <c r="K582" i="16" s="1"/>
  <c r="L583" i="16"/>
  <c r="K583" i="16" s="1"/>
  <c r="L584" i="16"/>
  <c r="K584" i="16" s="1"/>
  <c r="L585" i="16"/>
  <c r="K585" i="16" s="1"/>
  <c r="L586" i="16"/>
  <c r="K586" i="16" s="1"/>
  <c r="H586" i="16" s="1"/>
  <c r="L587" i="16"/>
  <c r="K587" i="16" s="1"/>
  <c r="H587" i="16" s="1"/>
  <c r="L588" i="16"/>
  <c r="K588" i="16" s="1"/>
  <c r="L589" i="16"/>
  <c r="K589" i="16" s="1"/>
  <c r="L590" i="16"/>
  <c r="K590" i="16" s="1"/>
  <c r="L591" i="16"/>
  <c r="K591" i="16" s="1"/>
  <c r="L592" i="16"/>
  <c r="K592" i="16" s="1"/>
  <c r="L593" i="16"/>
  <c r="K593" i="16" s="1"/>
  <c r="L594" i="16"/>
  <c r="K594" i="16" s="1"/>
  <c r="H594" i="16" s="1"/>
  <c r="L595" i="16"/>
  <c r="K595" i="16" s="1"/>
  <c r="H595" i="16" s="1"/>
  <c r="L596" i="16"/>
  <c r="K596" i="16" s="1"/>
  <c r="L597" i="16"/>
  <c r="K597" i="16" s="1"/>
  <c r="L598" i="16"/>
  <c r="K598" i="16" s="1"/>
  <c r="L599" i="16"/>
  <c r="K599" i="16" s="1"/>
  <c r="L600" i="16"/>
  <c r="K600" i="16" s="1"/>
  <c r="L601" i="16"/>
  <c r="K601" i="16" s="1"/>
  <c r="L602" i="16"/>
  <c r="K602" i="16" s="1"/>
  <c r="H602" i="16" s="1"/>
  <c r="L603" i="16"/>
  <c r="K603" i="16" s="1"/>
  <c r="H603" i="16" s="1"/>
  <c r="L604" i="16"/>
  <c r="K604" i="16" s="1"/>
  <c r="L605" i="16"/>
  <c r="K605" i="16" s="1"/>
  <c r="L606" i="16"/>
  <c r="K606" i="16" s="1"/>
  <c r="L607" i="16"/>
  <c r="K607" i="16" s="1"/>
  <c r="L608" i="16"/>
  <c r="K608" i="16" s="1"/>
  <c r="L609" i="16"/>
  <c r="K609" i="16" s="1"/>
  <c r="L610" i="16"/>
  <c r="K610" i="16" s="1"/>
  <c r="H610" i="16" s="1"/>
  <c r="L611" i="16"/>
  <c r="K611" i="16" s="1"/>
  <c r="H611" i="16" s="1"/>
  <c r="L612" i="16"/>
  <c r="K612" i="16" s="1"/>
  <c r="L613" i="16"/>
  <c r="K613" i="16" s="1"/>
  <c r="L614" i="16"/>
  <c r="K614" i="16" s="1"/>
  <c r="L615" i="16"/>
  <c r="K615" i="16" s="1"/>
  <c r="L616" i="16"/>
  <c r="K616" i="16" s="1"/>
  <c r="L617" i="16"/>
  <c r="K617" i="16" s="1"/>
  <c r="L618" i="16"/>
  <c r="K618" i="16" s="1"/>
  <c r="H618" i="16" s="1"/>
  <c r="L619" i="16"/>
  <c r="K619" i="16" s="1"/>
  <c r="H619" i="16" s="1"/>
  <c r="L620" i="16"/>
  <c r="K620" i="16" s="1"/>
  <c r="L621" i="16"/>
  <c r="K621" i="16" s="1"/>
  <c r="L622" i="16"/>
  <c r="K622" i="16" s="1"/>
  <c r="L623" i="16"/>
  <c r="K623" i="16" s="1"/>
  <c r="L624" i="16"/>
  <c r="K624" i="16" s="1"/>
  <c r="L625" i="16"/>
  <c r="K625" i="16" s="1"/>
  <c r="L626" i="16"/>
  <c r="K626" i="16" s="1"/>
  <c r="H626" i="16" s="1"/>
  <c r="L627" i="16"/>
  <c r="K627" i="16" s="1"/>
  <c r="H627" i="16" s="1"/>
  <c r="L628" i="16"/>
  <c r="K628" i="16" s="1"/>
  <c r="L629" i="16"/>
  <c r="K629" i="16" s="1"/>
  <c r="L630" i="16"/>
  <c r="K630" i="16" s="1"/>
  <c r="L631" i="16"/>
  <c r="K631" i="16" s="1"/>
  <c r="L632" i="16"/>
  <c r="K632" i="16" s="1"/>
  <c r="L633" i="16"/>
  <c r="K633" i="16" s="1"/>
  <c r="L634" i="16"/>
  <c r="K634" i="16" s="1"/>
  <c r="H634" i="16" s="1"/>
  <c r="L635" i="16"/>
  <c r="K635" i="16" s="1"/>
  <c r="H635" i="16" s="1"/>
  <c r="L636" i="16"/>
  <c r="K636" i="16" s="1"/>
  <c r="L637" i="16"/>
  <c r="K637" i="16" s="1"/>
  <c r="L638" i="16"/>
  <c r="K638" i="16" s="1"/>
  <c r="L639" i="16"/>
  <c r="K639" i="16" s="1"/>
  <c r="L640" i="16"/>
  <c r="K640" i="16" s="1"/>
  <c r="L641" i="16"/>
  <c r="K641" i="16" s="1"/>
  <c r="L642" i="16"/>
  <c r="K642" i="16" s="1"/>
  <c r="H642" i="16" s="1"/>
  <c r="L643" i="16"/>
  <c r="K643" i="16" s="1"/>
  <c r="H643" i="16" s="1"/>
  <c r="L644" i="16"/>
  <c r="K644" i="16" s="1"/>
  <c r="L645" i="16"/>
  <c r="K645" i="16" s="1"/>
  <c r="L646" i="16"/>
  <c r="K646" i="16" s="1"/>
  <c r="L647" i="16"/>
  <c r="K647" i="16" s="1"/>
  <c r="L648" i="16"/>
  <c r="K648" i="16" s="1"/>
  <c r="L649" i="16"/>
  <c r="K649" i="16" s="1"/>
  <c r="L650" i="16"/>
  <c r="K650" i="16" s="1"/>
  <c r="H650" i="16" s="1"/>
  <c r="L651" i="16"/>
  <c r="K651" i="16" s="1"/>
  <c r="H651" i="16" s="1"/>
  <c r="L652" i="16"/>
  <c r="K652" i="16" s="1"/>
  <c r="L653" i="16"/>
  <c r="K653" i="16" s="1"/>
  <c r="L654" i="16"/>
  <c r="K654" i="16" s="1"/>
  <c r="L655" i="16"/>
  <c r="K655" i="16" s="1"/>
  <c r="L656" i="16"/>
  <c r="K656" i="16" s="1"/>
  <c r="L657" i="16"/>
  <c r="K657" i="16" s="1"/>
  <c r="L658" i="16"/>
  <c r="K658" i="16" s="1"/>
  <c r="H658" i="16" s="1"/>
  <c r="L659" i="16"/>
  <c r="K659" i="16" s="1"/>
  <c r="H659" i="16" s="1"/>
  <c r="L660" i="16"/>
  <c r="K660" i="16" s="1"/>
  <c r="L661" i="16"/>
  <c r="K661" i="16" s="1"/>
  <c r="L662" i="16"/>
  <c r="K662" i="16" s="1"/>
  <c r="L663" i="16"/>
  <c r="K663" i="16" s="1"/>
  <c r="L664" i="16"/>
  <c r="K664" i="16" s="1"/>
  <c r="L665" i="16"/>
  <c r="K665" i="16" s="1"/>
  <c r="L666" i="16"/>
  <c r="K666" i="16" s="1"/>
  <c r="H666" i="16" s="1"/>
  <c r="L667" i="16"/>
  <c r="K667" i="16" s="1"/>
  <c r="H667" i="16" s="1"/>
  <c r="L668" i="16"/>
  <c r="K668" i="16" s="1"/>
  <c r="L669" i="16"/>
  <c r="K669" i="16" s="1"/>
  <c r="L670" i="16"/>
  <c r="K670" i="16" s="1"/>
  <c r="L671" i="16"/>
  <c r="K671" i="16" s="1"/>
  <c r="L672" i="16"/>
  <c r="K672" i="16" s="1"/>
  <c r="L673" i="16"/>
  <c r="K673" i="16" s="1"/>
  <c r="L674" i="16"/>
  <c r="K674" i="16" s="1"/>
  <c r="H674" i="16" s="1"/>
  <c r="L675" i="16"/>
  <c r="K675" i="16" s="1"/>
  <c r="H675" i="16" s="1"/>
  <c r="L676" i="16"/>
  <c r="K676" i="16" s="1"/>
  <c r="L677" i="16"/>
  <c r="K677" i="16" s="1"/>
  <c r="L678" i="16"/>
  <c r="K678" i="16" s="1"/>
  <c r="L679" i="16"/>
  <c r="K679" i="16" s="1"/>
  <c r="L680" i="16"/>
  <c r="K680" i="16" s="1"/>
  <c r="L681" i="16"/>
  <c r="K681" i="16" s="1"/>
  <c r="L682" i="16"/>
  <c r="K682" i="16" s="1"/>
  <c r="H682" i="16" s="1"/>
  <c r="L683" i="16"/>
  <c r="K683" i="16" s="1"/>
  <c r="H683" i="16" s="1"/>
  <c r="L684" i="16"/>
  <c r="K684" i="16" s="1"/>
  <c r="L685" i="16"/>
  <c r="K685" i="16" s="1"/>
  <c r="L686" i="16"/>
  <c r="K686" i="16" s="1"/>
  <c r="L687" i="16"/>
  <c r="K687" i="16" s="1"/>
  <c r="L688" i="16"/>
  <c r="K688" i="16" s="1"/>
  <c r="L689" i="16"/>
  <c r="K689" i="16" s="1"/>
  <c r="L690" i="16"/>
  <c r="K690" i="16" s="1"/>
  <c r="H690" i="16" s="1"/>
  <c r="L691" i="16"/>
  <c r="K691" i="16" s="1"/>
  <c r="H691" i="16" s="1"/>
  <c r="L692" i="16"/>
  <c r="K692" i="16" s="1"/>
  <c r="L693" i="16"/>
  <c r="K693" i="16" s="1"/>
  <c r="L694" i="16"/>
  <c r="K694" i="16" s="1"/>
  <c r="L695" i="16"/>
  <c r="K695" i="16" s="1"/>
  <c r="L696" i="16"/>
  <c r="K696" i="16" s="1"/>
  <c r="L697" i="16"/>
  <c r="K697" i="16" s="1"/>
  <c r="L698" i="16"/>
  <c r="K698" i="16" s="1"/>
  <c r="H698" i="16" s="1"/>
  <c r="L699" i="16"/>
  <c r="K699" i="16" s="1"/>
  <c r="H699" i="16" s="1"/>
  <c r="L700" i="16"/>
  <c r="K700" i="16" s="1"/>
  <c r="L701" i="16"/>
  <c r="K701" i="16" s="1"/>
  <c r="L702" i="16"/>
  <c r="K702" i="16" s="1"/>
  <c r="L703" i="16"/>
  <c r="K703" i="16" s="1"/>
  <c r="L704" i="16"/>
  <c r="K704" i="16" s="1"/>
  <c r="L705" i="16"/>
  <c r="K705" i="16" s="1"/>
  <c r="L706" i="16"/>
  <c r="K706" i="16" s="1"/>
  <c r="H706" i="16" s="1"/>
  <c r="L707" i="16"/>
  <c r="K707" i="16" s="1"/>
  <c r="H707" i="16" s="1"/>
  <c r="L708" i="16"/>
  <c r="K708" i="16" s="1"/>
  <c r="L709" i="16"/>
  <c r="K709" i="16" s="1"/>
  <c r="L710" i="16"/>
  <c r="K710" i="16" s="1"/>
  <c r="L711" i="16"/>
  <c r="K711" i="16" s="1"/>
  <c r="L712" i="16"/>
  <c r="K712" i="16" s="1"/>
  <c r="L713" i="16"/>
  <c r="K713" i="16" s="1"/>
  <c r="L714" i="16"/>
  <c r="K714" i="16" s="1"/>
  <c r="H714" i="16" s="1"/>
  <c r="L715" i="16"/>
  <c r="K715" i="16" s="1"/>
  <c r="H715" i="16" s="1"/>
  <c r="L716" i="16"/>
  <c r="K716" i="16" s="1"/>
  <c r="L717" i="16"/>
  <c r="K717" i="16" s="1"/>
  <c r="L718" i="16"/>
  <c r="K718" i="16" s="1"/>
  <c r="L719" i="16"/>
  <c r="K719" i="16" s="1"/>
  <c r="L720" i="16"/>
  <c r="K720" i="16" s="1"/>
  <c r="L721" i="16"/>
  <c r="K721" i="16" s="1"/>
  <c r="L722" i="16"/>
  <c r="K722" i="16" s="1"/>
  <c r="H722" i="16" s="1"/>
  <c r="L723" i="16"/>
  <c r="K723" i="16" s="1"/>
  <c r="H723" i="16" s="1"/>
  <c r="L724" i="16"/>
  <c r="K724" i="16" s="1"/>
  <c r="L725" i="16"/>
  <c r="K725" i="16" s="1"/>
  <c r="L726" i="16"/>
  <c r="K726" i="16" s="1"/>
  <c r="L727" i="16"/>
  <c r="K727" i="16" s="1"/>
  <c r="L728" i="16"/>
  <c r="K728" i="16" s="1"/>
  <c r="L729" i="16"/>
  <c r="K729" i="16" s="1"/>
  <c r="L730" i="16"/>
  <c r="K730" i="16" s="1"/>
  <c r="H730" i="16" s="1"/>
  <c r="L731" i="16"/>
  <c r="K731" i="16" s="1"/>
  <c r="H731" i="16" s="1"/>
  <c r="L732" i="16"/>
  <c r="K732" i="16" s="1"/>
  <c r="L733" i="16"/>
  <c r="K733" i="16" s="1"/>
  <c r="L734" i="16"/>
  <c r="K734" i="16" s="1"/>
  <c r="L735" i="16"/>
  <c r="K735" i="16" s="1"/>
  <c r="L736" i="16"/>
  <c r="K736" i="16" s="1"/>
  <c r="L737" i="16"/>
  <c r="K737" i="16" s="1"/>
  <c r="L738" i="16"/>
  <c r="K738" i="16" s="1"/>
  <c r="H738" i="16" s="1"/>
  <c r="L739" i="16"/>
  <c r="K739" i="16" s="1"/>
  <c r="H739" i="16" s="1"/>
  <c r="L740" i="16"/>
  <c r="K740" i="16" s="1"/>
  <c r="L741" i="16"/>
  <c r="K741" i="16" s="1"/>
  <c r="L742" i="16"/>
  <c r="K742" i="16" s="1"/>
  <c r="L743" i="16"/>
  <c r="K743" i="16" s="1"/>
  <c r="L744" i="16"/>
  <c r="K744" i="16" s="1"/>
  <c r="L745" i="16"/>
  <c r="K745" i="16" s="1"/>
  <c r="L746" i="16"/>
  <c r="K746" i="16" s="1"/>
  <c r="H746" i="16" s="1"/>
  <c r="L747" i="16"/>
  <c r="K747" i="16" s="1"/>
  <c r="H747" i="16" s="1"/>
  <c r="L748" i="16"/>
  <c r="K748" i="16" s="1"/>
  <c r="L749" i="16"/>
  <c r="K749" i="16" s="1"/>
  <c r="L750" i="16"/>
  <c r="K750" i="16" s="1"/>
  <c r="L751" i="16"/>
  <c r="K751" i="16" s="1"/>
  <c r="L752" i="16"/>
  <c r="K752" i="16" s="1"/>
  <c r="L753" i="16"/>
  <c r="K753" i="16" s="1"/>
  <c r="L754" i="16"/>
  <c r="K754" i="16" s="1"/>
  <c r="H754" i="16" s="1"/>
  <c r="L755" i="16"/>
  <c r="K755" i="16" s="1"/>
  <c r="H755" i="16" s="1"/>
  <c r="L756" i="16"/>
  <c r="K756" i="16" s="1"/>
  <c r="L757" i="16"/>
  <c r="K757" i="16" s="1"/>
  <c r="L758" i="16"/>
  <c r="K758" i="16" s="1"/>
  <c r="L759" i="16"/>
  <c r="K759" i="16" s="1"/>
  <c r="L760" i="16"/>
  <c r="K760" i="16" s="1"/>
  <c r="L761" i="16"/>
  <c r="K761" i="16" s="1"/>
  <c r="L762" i="16"/>
  <c r="K762" i="16" s="1"/>
  <c r="H762" i="16" s="1"/>
  <c r="L763" i="16"/>
  <c r="K763" i="16" s="1"/>
  <c r="H763" i="16" s="1"/>
  <c r="L764" i="16"/>
  <c r="K764" i="16" s="1"/>
  <c r="L765" i="16"/>
  <c r="K765" i="16" s="1"/>
  <c r="L766" i="16"/>
  <c r="K766" i="16" s="1"/>
  <c r="L767" i="16"/>
  <c r="K767" i="16" s="1"/>
  <c r="L768" i="16"/>
  <c r="K768" i="16" s="1"/>
  <c r="L769" i="16"/>
  <c r="K769" i="16" s="1"/>
  <c r="L770" i="16"/>
  <c r="K770" i="16" s="1"/>
  <c r="H770" i="16" s="1"/>
  <c r="L771" i="16"/>
  <c r="K771" i="16" s="1"/>
  <c r="H771" i="16" s="1"/>
  <c r="L772" i="16"/>
  <c r="K772" i="16" s="1"/>
  <c r="L773" i="16"/>
  <c r="K773" i="16" s="1"/>
  <c r="L774" i="16"/>
  <c r="K774" i="16" s="1"/>
  <c r="L775" i="16"/>
  <c r="K775" i="16" s="1"/>
  <c r="L776" i="16"/>
  <c r="K776" i="16" s="1"/>
  <c r="L777" i="16"/>
  <c r="K777" i="16" s="1"/>
  <c r="L778" i="16"/>
  <c r="K778" i="16" s="1"/>
  <c r="H778" i="16" s="1"/>
  <c r="L779" i="16"/>
  <c r="K779" i="16" s="1"/>
  <c r="H779" i="16" s="1"/>
  <c r="L780" i="16"/>
  <c r="K780" i="16" s="1"/>
  <c r="L781" i="16"/>
  <c r="K781" i="16" s="1"/>
  <c r="L782" i="16"/>
  <c r="K782" i="16" s="1"/>
  <c r="L783" i="16"/>
  <c r="K783" i="16" s="1"/>
  <c r="L784" i="16"/>
  <c r="K784" i="16" s="1"/>
  <c r="L785" i="16"/>
  <c r="K785" i="16" s="1"/>
  <c r="L786" i="16"/>
  <c r="K786" i="16" s="1"/>
  <c r="H786" i="16" s="1"/>
  <c r="L787" i="16"/>
  <c r="K787" i="16" s="1"/>
  <c r="H787" i="16" s="1"/>
  <c r="L788" i="16"/>
  <c r="K788" i="16" s="1"/>
  <c r="L789" i="16"/>
  <c r="K789" i="16" s="1"/>
  <c r="L790" i="16"/>
  <c r="K790" i="16" s="1"/>
  <c r="L791" i="16"/>
  <c r="K791" i="16" s="1"/>
  <c r="L792" i="16"/>
  <c r="K792" i="16" s="1"/>
  <c r="L793" i="16"/>
  <c r="K793" i="16" s="1"/>
  <c r="L794" i="16"/>
  <c r="K794" i="16" s="1"/>
  <c r="H794" i="16" s="1"/>
  <c r="L795" i="16"/>
  <c r="K795" i="16" s="1"/>
  <c r="H795" i="16" s="1"/>
  <c r="L796" i="16"/>
  <c r="K796" i="16" s="1"/>
  <c r="L797" i="16"/>
  <c r="K797" i="16" s="1"/>
  <c r="L798" i="16"/>
  <c r="K798" i="16" s="1"/>
  <c r="L799" i="16"/>
  <c r="K799" i="16" s="1"/>
  <c r="L800" i="16"/>
  <c r="K800" i="16" s="1"/>
  <c r="L801" i="16"/>
  <c r="K801" i="16" s="1"/>
  <c r="L802" i="16"/>
  <c r="K802" i="16" s="1"/>
  <c r="H802" i="16" s="1"/>
  <c r="L803" i="16"/>
  <c r="K803" i="16" s="1"/>
  <c r="H803" i="16" s="1"/>
  <c r="L804" i="16"/>
  <c r="K804" i="16" s="1"/>
  <c r="L805" i="16"/>
  <c r="K805" i="16" s="1"/>
  <c r="L806" i="16"/>
  <c r="K806" i="16" s="1"/>
  <c r="L807" i="16"/>
  <c r="K807" i="16" s="1"/>
  <c r="L808" i="16"/>
  <c r="K808" i="16" s="1"/>
  <c r="L809" i="16"/>
  <c r="K809" i="16" s="1"/>
  <c r="L810" i="16"/>
  <c r="K810" i="16" s="1"/>
  <c r="H810" i="16" s="1"/>
  <c r="L811" i="16"/>
  <c r="K811" i="16" s="1"/>
  <c r="H811" i="16" s="1"/>
  <c r="L812" i="16"/>
  <c r="K812" i="16" s="1"/>
  <c r="L813" i="16"/>
  <c r="K813" i="16" s="1"/>
  <c r="L814" i="16"/>
  <c r="K814" i="16" s="1"/>
  <c r="L815" i="16"/>
  <c r="K815" i="16" s="1"/>
  <c r="L816" i="16"/>
  <c r="K816" i="16" s="1"/>
  <c r="L817" i="16"/>
  <c r="K817" i="16" s="1"/>
  <c r="L818" i="16"/>
  <c r="K818" i="16" s="1"/>
  <c r="H818" i="16" s="1"/>
  <c r="L819" i="16"/>
  <c r="K819" i="16" s="1"/>
  <c r="H819" i="16" s="1"/>
  <c r="L820" i="16"/>
  <c r="K820" i="16" s="1"/>
  <c r="L821" i="16"/>
  <c r="K821" i="16" s="1"/>
  <c r="L822" i="16"/>
  <c r="K822" i="16" s="1"/>
  <c r="L823" i="16"/>
  <c r="K823" i="16" s="1"/>
  <c r="L824" i="16"/>
  <c r="K824" i="16" s="1"/>
  <c r="L825" i="16"/>
  <c r="K825" i="16" s="1"/>
  <c r="L826" i="16"/>
  <c r="K826" i="16" s="1"/>
  <c r="H826" i="16" s="1"/>
  <c r="L827" i="16"/>
  <c r="K827" i="16" s="1"/>
  <c r="H827" i="16" s="1"/>
  <c r="L828" i="16"/>
  <c r="K828" i="16" s="1"/>
  <c r="L829" i="16"/>
  <c r="K829" i="16" s="1"/>
  <c r="L830" i="16"/>
  <c r="K830" i="16" s="1"/>
  <c r="L831" i="16"/>
  <c r="K831" i="16" s="1"/>
  <c r="L832" i="16"/>
  <c r="K832" i="16" s="1"/>
  <c r="L833" i="16"/>
  <c r="K833" i="16" s="1"/>
  <c r="L834" i="16"/>
  <c r="K834" i="16" s="1"/>
  <c r="H834" i="16" s="1"/>
  <c r="L835" i="16"/>
  <c r="K835" i="16" s="1"/>
  <c r="H835" i="16" s="1"/>
  <c r="L836" i="16"/>
  <c r="K836" i="16" s="1"/>
  <c r="L837" i="16"/>
  <c r="K837" i="16" s="1"/>
  <c r="L838" i="16"/>
  <c r="K838" i="16" s="1"/>
  <c r="L839" i="16"/>
  <c r="K839" i="16" s="1"/>
  <c r="L840" i="16"/>
  <c r="K840" i="16" s="1"/>
  <c r="L841" i="16"/>
  <c r="K841" i="16" s="1"/>
  <c r="L842" i="16"/>
  <c r="K842" i="16" s="1"/>
  <c r="H842" i="16" s="1"/>
  <c r="L843" i="16"/>
  <c r="K843" i="16" s="1"/>
  <c r="H843" i="16" s="1"/>
  <c r="L844" i="16"/>
  <c r="K844" i="16" s="1"/>
  <c r="L845" i="16"/>
  <c r="K845" i="16" s="1"/>
  <c r="L846" i="16"/>
  <c r="K846" i="16" s="1"/>
  <c r="L847" i="16"/>
  <c r="K847" i="16" s="1"/>
  <c r="L848" i="16"/>
  <c r="K848" i="16" s="1"/>
  <c r="L849" i="16"/>
  <c r="K849" i="16" s="1"/>
  <c r="L850" i="16"/>
  <c r="K850" i="16" s="1"/>
  <c r="H850" i="16" s="1"/>
  <c r="L851" i="16"/>
  <c r="K851" i="16" s="1"/>
  <c r="H851" i="16" s="1"/>
  <c r="L852" i="16"/>
  <c r="K852" i="16" s="1"/>
  <c r="L853" i="16"/>
  <c r="K853" i="16" s="1"/>
  <c r="L854" i="16"/>
  <c r="K854" i="16" s="1"/>
  <c r="L855" i="16"/>
  <c r="K855" i="16" s="1"/>
  <c r="L856" i="16"/>
  <c r="K856" i="16" s="1"/>
  <c r="L857" i="16"/>
  <c r="K857" i="16" s="1"/>
  <c r="L858" i="16"/>
  <c r="K858" i="16" s="1"/>
  <c r="H858" i="16" s="1"/>
  <c r="L859" i="16"/>
  <c r="K859" i="16" s="1"/>
  <c r="H859" i="16" s="1"/>
  <c r="L860" i="16"/>
  <c r="K860" i="16" s="1"/>
  <c r="L861" i="16"/>
  <c r="K861" i="16" s="1"/>
  <c r="L862" i="16"/>
  <c r="K862" i="16" s="1"/>
  <c r="L863" i="16"/>
  <c r="K863" i="16" s="1"/>
  <c r="L864" i="16"/>
  <c r="K864" i="16" s="1"/>
  <c r="L865" i="16"/>
  <c r="K865" i="16" s="1"/>
  <c r="L866" i="16"/>
  <c r="K866" i="16" s="1"/>
  <c r="H866" i="16" s="1"/>
  <c r="L867" i="16"/>
  <c r="K867" i="16" s="1"/>
  <c r="H867" i="16" s="1"/>
  <c r="L868" i="16"/>
  <c r="K868" i="16" s="1"/>
  <c r="L869" i="16"/>
  <c r="K869" i="16" s="1"/>
  <c r="L870" i="16"/>
  <c r="K870" i="16" s="1"/>
  <c r="L871" i="16"/>
  <c r="K871" i="16" s="1"/>
  <c r="L872" i="16"/>
  <c r="K872" i="16" s="1"/>
  <c r="L873" i="16"/>
  <c r="K873" i="16" s="1"/>
  <c r="L874" i="16"/>
  <c r="K874" i="16" s="1"/>
  <c r="H874" i="16" s="1"/>
  <c r="L875" i="16"/>
  <c r="K875" i="16" s="1"/>
  <c r="H875" i="16" s="1"/>
  <c r="L876" i="16"/>
  <c r="K876" i="16" s="1"/>
  <c r="L877" i="16"/>
  <c r="K877" i="16" s="1"/>
  <c r="L878" i="16"/>
  <c r="K878" i="16" s="1"/>
  <c r="L879" i="16"/>
  <c r="K879" i="16" s="1"/>
  <c r="L880" i="16"/>
  <c r="K880" i="16" s="1"/>
  <c r="L881" i="16"/>
  <c r="K881" i="16" s="1"/>
  <c r="L882" i="16"/>
  <c r="K882" i="16" s="1"/>
  <c r="H882" i="16" s="1"/>
  <c r="L883" i="16"/>
  <c r="K883" i="16" s="1"/>
  <c r="H883" i="16" s="1"/>
  <c r="L884" i="16"/>
  <c r="K884" i="16" s="1"/>
  <c r="L885" i="16"/>
  <c r="K885" i="16" s="1"/>
  <c r="L886" i="16"/>
  <c r="K886" i="16" s="1"/>
  <c r="L887" i="16"/>
  <c r="K887" i="16" s="1"/>
  <c r="L888" i="16"/>
  <c r="K888" i="16" s="1"/>
  <c r="L889" i="16"/>
  <c r="K889" i="16" s="1"/>
  <c r="L890" i="16"/>
  <c r="K890" i="16" s="1"/>
  <c r="H890" i="16" s="1"/>
  <c r="L891" i="16"/>
  <c r="K891" i="16" s="1"/>
  <c r="H891" i="16" s="1"/>
  <c r="L892" i="16"/>
  <c r="K892" i="16" s="1"/>
  <c r="L893" i="16"/>
  <c r="K893" i="16" s="1"/>
  <c r="L894" i="16"/>
  <c r="K894" i="16" s="1"/>
  <c r="L895" i="16"/>
  <c r="K895" i="16" s="1"/>
  <c r="L896" i="16"/>
  <c r="K896" i="16" s="1"/>
  <c r="L897" i="16"/>
  <c r="K897" i="16" s="1"/>
  <c r="L898" i="16"/>
  <c r="K898" i="16" s="1"/>
  <c r="H898" i="16" s="1"/>
  <c r="L899" i="16"/>
  <c r="K899" i="16" s="1"/>
  <c r="H899" i="16" s="1"/>
  <c r="L900" i="16"/>
  <c r="K900" i="16" s="1"/>
  <c r="L901" i="16"/>
  <c r="K901" i="16" s="1"/>
  <c r="L902" i="16"/>
  <c r="K902" i="16" s="1"/>
  <c r="L903" i="16"/>
  <c r="K903" i="16" s="1"/>
  <c r="L904" i="16"/>
  <c r="K904" i="16" s="1"/>
  <c r="L905" i="16"/>
  <c r="K905" i="16" s="1"/>
  <c r="L906" i="16"/>
  <c r="K906" i="16" s="1"/>
  <c r="H906" i="16" s="1"/>
  <c r="L907" i="16"/>
  <c r="K907" i="16" s="1"/>
  <c r="H907" i="16" s="1"/>
  <c r="L908" i="16"/>
  <c r="K908" i="16" s="1"/>
  <c r="L909" i="16"/>
  <c r="K909" i="16" s="1"/>
  <c r="L910" i="16"/>
  <c r="K910" i="16" s="1"/>
  <c r="L911" i="16"/>
  <c r="K911" i="16" s="1"/>
  <c r="L912" i="16"/>
  <c r="K912" i="16" s="1"/>
  <c r="L913" i="16"/>
  <c r="K913" i="16" s="1"/>
  <c r="L914" i="16"/>
  <c r="K914" i="16" s="1"/>
  <c r="H914" i="16" s="1"/>
  <c r="L915" i="16"/>
  <c r="K915" i="16" s="1"/>
  <c r="H915" i="16" s="1"/>
  <c r="L916" i="16"/>
  <c r="K916" i="16" s="1"/>
  <c r="L917" i="16"/>
  <c r="K917" i="16" s="1"/>
  <c r="L918" i="16"/>
  <c r="K918" i="16" s="1"/>
  <c r="L919" i="16"/>
  <c r="K919" i="16" s="1"/>
  <c r="L920" i="16"/>
  <c r="K920" i="16" s="1"/>
  <c r="L921" i="16"/>
  <c r="K921" i="16" s="1"/>
  <c r="L922" i="16"/>
  <c r="K922" i="16" s="1"/>
  <c r="H922" i="16" s="1"/>
  <c r="L923" i="16"/>
  <c r="K923" i="16" s="1"/>
  <c r="H923" i="16" s="1"/>
  <c r="L924" i="16"/>
  <c r="K924" i="16" s="1"/>
  <c r="L925" i="16"/>
  <c r="K925" i="16" s="1"/>
  <c r="L926" i="16"/>
  <c r="K926" i="16" s="1"/>
  <c r="L927" i="16"/>
  <c r="K927" i="16" s="1"/>
  <c r="L928" i="16"/>
  <c r="K928" i="16" s="1"/>
  <c r="L929" i="16"/>
  <c r="K929" i="16" s="1"/>
  <c r="L930" i="16"/>
  <c r="K930" i="16" s="1"/>
  <c r="H930" i="16" s="1"/>
  <c r="L931" i="16"/>
  <c r="K931" i="16" s="1"/>
  <c r="H931" i="16" s="1"/>
  <c r="L932" i="16"/>
  <c r="K932" i="16" s="1"/>
  <c r="L933" i="16"/>
  <c r="K933" i="16" s="1"/>
  <c r="L934" i="16"/>
  <c r="K934" i="16" s="1"/>
  <c r="L935" i="16"/>
  <c r="K935" i="16" s="1"/>
  <c r="L936" i="16"/>
  <c r="K936" i="16" s="1"/>
  <c r="L937" i="16"/>
  <c r="K937" i="16" s="1"/>
  <c r="L938" i="16"/>
  <c r="K938" i="16" s="1"/>
  <c r="H938" i="16" s="1"/>
  <c r="L939" i="16"/>
  <c r="K939" i="16" s="1"/>
  <c r="H939" i="16" s="1"/>
  <c r="L940" i="16"/>
  <c r="K940" i="16" s="1"/>
  <c r="L941" i="16"/>
  <c r="K941" i="16" s="1"/>
  <c r="L942" i="16"/>
  <c r="K942" i="16" s="1"/>
  <c r="L943" i="16"/>
  <c r="K943" i="16" s="1"/>
  <c r="L944" i="16"/>
  <c r="K944" i="16" s="1"/>
  <c r="L945" i="16"/>
  <c r="K945" i="16" s="1"/>
  <c r="L946" i="16"/>
  <c r="K946" i="16" s="1"/>
  <c r="H946" i="16" s="1"/>
  <c r="L947" i="16"/>
  <c r="K947" i="16" s="1"/>
  <c r="H947" i="16" s="1"/>
  <c r="L948" i="16"/>
  <c r="K948" i="16" s="1"/>
  <c r="L949" i="16"/>
  <c r="K949" i="16" s="1"/>
  <c r="L950" i="16"/>
  <c r="K950" i="16" s="1"/>
  <c r="L951" i="16"/>
  <c r="K951" i="16" s="1"/>
  <c r="L952" i="16"/>
  <c r="K952" i="16" s="1"/>
  <c r="L953" i="16"/>
  <c r="K953" i="16" s="1"/>
  <c r="L954" i="16"/>
  <c r="K954" i="16" s="1"/>
  <c r="H954" i="16" s="1"/>
  <c r="L955" i="16"/>
  <c r="K955" i="16" s="1"/>
  <c r="H955" i="16" s="1"/>
  <c r="L956" i="16"/>
  <c r="K956" i="16" s="1"/>
  <c r="L957" i="16"/>
  <c r="K957" i="16" s="1"/>
  <c r="L958" i="16"/>
  <c r="K958" i="16" s="1"/>
  <c r="L959" i="16"/>
  <c r="K959" i="16" s="1"/>
  <c r="L960" i="16"/>
  <c r="K960" i="16" s="1"/>
  <c r="L961" i="16"/>
  <c r="K961" i="16" s="1"/>
  <c r="L962" i="16"/>
  <c r="K962" i="16" s="1"/>
  <c r="H962" i="16" s="1"/>
  <c r="L963" i="16"/>
  <c r="K963" i="16" s="1"/>
  <c r="H963" i="16" s="1"/>
  <c r="L964" i="16"/>
  <c r="K964" i="16" s="1"/>
  <c r="L965" i="16"/>
  <c r="K965" i="16" s="1"/>
  <c r="L966" i="16"/>
  <c r="K966" i="16" s="1"/>
  <c r="L967" i="16"/>
  <c r="K967" i="16" s="1"/>
  <c r="L968" i="16"/>
  <c r="K968" i="16" s="1"/>
  <c r="L969" i="16"/>
  <c r="K969" i="16" s="1"/>
  <c r="L970" i="16"/>
  <c r="K970" i="16" s="1"/>
  <c r="H970" i="16" s="1"/>
  <c r="L971" i="16"/>
  <c r="K971" i="16" s="1"/>
  <c r="H971" i="16" s="1"/>
  <c r="L972" i="16"/>
  <c r="K972" i="16" s="1"/>
  <c r="L973" i="16"/>
  <c r="K973" i="16" s="1"/>
  <c r="L974" i="16"/>
  <c r="K974" i="16" s="1"/>
  <c r="L975" i="16"/>
  <c r="K975" i="16" s="1"/>
  <c r="L976" i="16"/>
  <c r="K976" i="16" s="1"/>
  <c r="L977" i="16"/>
  <c r="K977" i="16" s="1"/>
  <c r="L978" i="16"/>
  <c r="K978" i="16" s="1"/>
  <c r="H978" i="16" s="1"/>
  <c r="L979" i="16"/>
  <c r="K979" i="16" s="1"/>
  <c r="H979" i="16" s="1"/>
  <c r="L980" i="16"/>
  <c r="K980" i="16" s="1"/>
  <c r="L981" i="16"/>
  <c r="K981" i="16" s="1"/>
  <c r="L982" i="16"/>
  <c r="K982" i="16" s="1"/>
  <c r="L983" i="16"/>
  <c r="K983" i="16" s="1"/>
  <c r="L984" i="16"/>
  <c r="K984" i="16" s="1"/>
  <c r="L985" i="16"/>
  <c r="K985" i="16" s="1"/>
  <c r="L986" i="16"/>
  <c r="K986" i="16" s="1"/>
  <c r="H986" i="16" s="1"/>
  <c r="L987" i="16"/>
  <c r="K987" i="16" s="1"/>
  <c r="H987" i="16" s="1"/>
  <c r="L988" i="16"/>
  <c r="K988" i="16" s="1"/>
  <c r="L989" i="16"/>
  <c r="K989" i="16" s="1"/>
  <c r="L990" i="16"/>
  <c r="K990" i="16" s="1"/>
  <c r="L991" i="16"/>
  <c r="K991" i="16" s="1"/>
  <c r="L992" i="16"/>
  <c r="K992" i="16" s="1"/>
  <c r="L993" i="16"/>
  <c r="K993" i="16" s="1"/>
  <c r="L994" i="16"/>
  <c r="K994" i="16" s="1"/>
  <c r="H994" i="16" s="1"/>
  <c r="L995" i="16"/>
  <c r="K995" i="16" s="1"/>
  <c r="H995" i="16" s="1"/>
  <c r="L996" i="16"/>
  <c r="K996" i="16" s="1"/>
  <c r="L997" i="16"/>
  <c r="K997" i="16" s="1"/>
  <c r="L998" i="16"/>
  <c r="K998" i="16" s="1"/>
  <c r="L999" i="16"/>
  <c r="K999" i="16" s="1"/>
  <c r="L1000" i="16"/>
  <c r="K1000" i="16" s="1"/>
  <c r="L1001" i="16"/>
  <c r="K1001" i="16" s="1"/>
  <c r="L1002" i="16"/>
  <c r="K1002" i="16" s="1"/>
  <c r="H1002" i="16" s="1"/>
  <c r="L1003" i="16"/>
  <c r="K1003" i="16" s="1"/>
  <c r="H1003" i="16" s="1"/>
  <c r="L1004" i="16"/>
  <c r="K1004" i="16" s="1"/>
  <c r="L1005" i="16"/>
  <c r="K1005" i="16" s="1"/>
  <c r="L1006" i="16"/>
  <c r="K1006" i="16" s="1"/>
  <c r="L1007" i="16"/>
  <c r="K1007" i="16" s="1"/>
  <c r="L1008" i="16"/>
  <c r="K1008" i="16" s="1"/>
  <c r="L1009" i="16"/>
  <c r="K1009" i="16" s="1"/>
  <c r="L1010" i="16"/>
  <c r="K1010" i="16" s="1"/>
  <c r="H1010" i="16" s="1"/>
  <c r="L1011" i="16"/>
  <c r="K1011" i="16" s="1"/>
  <c r="H1011" i="16" s="1"/>
  <c r="L1012" i="16"/>
  <c r="K1012" i="16" s="1"/>
  <c r="L1013" i="16"/>
  <c r="K1013" i="16" s="1"/>
  <c r="L1014" i="16"/>
  <c r="K1014" i="16" s="1"/>
  <c r="L1015" i="16"/>
  <c r="K1015" i="16" s="1"/>
  <c r="L1016" i="16"/>
  <c r="K1016" i="16" s="1"/>
  <c r="L1017" i="16"/>
  <c r="K1017" i="16" s="1"/>
  <c r="L1018" i="16"/>
  <c r="K1018" i="16" s="1"/>
  <c r="H1018" i="16" s="1"/>
  <c r="L1019" i="16"/>
  <c r="K1019" i="16" s="1"/>
  <c r="H1019" i="16" s="1"/>
  <c r="L1020" i="16"/>
  <c r="K1020" i="16" s="1"/>
  <c r="L1021" i="16"/>
  <c r="K1021" i="16" s="1"/>
  <c r="L1022" i="16"/>
  <c r="K1022" i="16" s="1"/>
  <c r="L1023" i="16"/>
  <c r="K1023" i="16" s="1"/>
  <c r="L1024" i="16"/>
  <c r="K1024" i="16" s="1"/>
  <c r="L1025" i="16"/>
  <c r="K1025" i="16" s="1"/>
  <c r="L1026" i="16"/>
  <c r="K1026" i="16" s="1"/>
  <c r="H1026" i="16" s="1"/>
  <c r="L1027" i="16"/>
  <c r="K1027" i="16" s="1"/>
  <c r="H1027" i="16" s="1"/>
  <c r="L1028" i="16"/>
  <c r="K1028" i="16" s="1"/>
  <c r="L1029" i="16"/>
  <c r="K1029" i="16" s="1"/>
  <c r="L1030" i="16"/>
  <c r="K1030" i="16" s="1"/>
  <c r="L1031" i="16"/>
  <c r="K1031" i="16" s="1"/>
  <c r="L1032" i="16"/>
  <c r="K1032" i="16" s="1"/>
  <c r="L1033" i="16"/>
  <c r="K1033" i="16" s="1"/>
  <c r="L1034" i="16"/>
  <c r="K1034" i="16" s="1"/>
  <c r="H1034" i="16" s="1"/>
  <c r="L1035" i="16"/>
  <c r="K1035" i="16" s="1"/>
  <c r="H1035" i="16" s="1"/>
  <c r="L1036" i="16"/>
  <c r="K1036" i="16" s="1"/>
  <c r="L1037" i="16"/>
  <c r="K1037" i="16" s="1"/>
  <c r="L1038" i="16"/>
  <c r="K1038" i="16" s="1"/>
  <c r="L1039" i="16"/>
  <c r="K1039" i="16" s="1"/>
  <c r="L1040" i="16"/>
  <c r="K1040" i="16" s="1"/>
  <c r="L1041" i="16"/>
  <c r="K1041" i="16" s="1"/>
  <c r="L1042" i="16"/>
  <c r="K1042" i="16" s="1"/>
  <c r="H1042" i="16" s="1"/>
  <c r="L1043" i="16"/>
  <c r="K1043" i="16" s="1"/>
  <c r="H1043" i="16" s="1"/>
  <c r="L1044" i="16"/>
  <c r="K1044" i="16" s="1"/>
  <c r="L1045" i="16"/>
  <c r="K1045" i="16" s="1"/>
  <c r="L1046" i="16"/>
  <c r="K1046" i="16" s="1"/>
  <c r="L1047" i="16"/>
  <c r="K1047" i="16" s="1"/>
  <c r="L1048" i="16"/>
  <c r="K1048" i="16" s="1"/>
  <c r="L1049" i="16"/>
  <c r="K1049" i="16" s="1"/>
  <c r="L1050" i="16"/>
  <c r="K1050" i="16" s="1"/>
  <c r="H1050" i="16" s="1"/>
  <c r="L1051" i="16"/>
  <c r="K1051" i="16" s="1"/>
  <c r="H1051" i="16" s="1"/>
  <c r="L1052" i="16"/>
  <c r="K1052" i="16" s="1"/>
  <c r="L1053" i="16"/>
  <c r="K1053" i="16" s="1"/>
  <c r="L1054" i="16"/>
  <c r="K1054" i="16" s="1"/>
  <c r="L1055" i="16"/>
  <c r="K1055" i="16" s="1"/>
  <c r="L1056" i="16"/>
  <c r="K1056" i="16" s="1"/>
  <c r="L1057" i="16"/>
  <c r="K1057" i="16" s="1"/>
  <c r="L1058" i="16"/>
  <c r="K1058" i="16" s="1"/>
  <c r="H1058" i="16" s="1"/>
  <c r="L1059" i="16"/>
  <c r="K1059" i="16" s="1"/>
  <c r="H1059" i="16" s="1"/>
  <c r="L1060" i="16"/>
  <c r="K1060" i="16" s="1"/>
  <c r="L1061" i="16"/>
  <c r="K1061" i="16" s="1"/>
  <c r="L1062" i="16"/>
  <c r="K1062" i="16" s="1"/>
  <c r="L1063" i="16"/>
  <c r="K1063" i="16" s="1"/>
  <c r="L1064" i="16"/>
  <c r="K1064" i="16" s="1"/>
  <c r="L1065" i="16"/>
  <c r="K1065" i="16" s="1"/>
  <c r="L1066" i="16"/>
  <c r="K1066" i="16" s="1"/>
  <c r="H1066" i="16" s="1"/>
  <c r="L1067" i="16"/>
  <c r="K1067" i="16" s="1"/>
  <c r="H1067" i="16" s="1"/>
  <c r="L1068" i="16"/>
  <c r="K1068" i="16" s="1"/>
  <c r="L1069" i="16"/>
  <c r="K1069" i="16" s="1"/>
  <c r="L1070" i="16"/>
  <c r="K1070" i="16" s="1"/>
  <c r="L1071" i="16"/>
  <c r="K1071" i="16" s="1"/>
  <c r="L1072" i="16"/>
  <c r="K1072" i="16" s="1"/>
  <c r="L1073" i="16"/>
  <c r="K1073" i="16" s="1"/>
  <c r="L1074" i="16"/>
  <c r="K1074" i="16" s="1"/>
  <c r="H1074" i="16" s="1"/>
  <c r="L1075" i="16"/>
  <c r="K1075" i="16" s="1"/>
  <c r="H1075" i="16" s="1"/>
  <c r="L1076" i="16"/>
  <c r="K1076" i="16" s="1"/>
  <c r="L1077" i="16"/>
  <c r="K1077" i="16" s="1"/>
  <c r="L1078" i="16"/>
  <c r="K1078" i="16" s="1"/>
  <c r="L1079" i="16"/>
  <c r="K1079" i="16" s="1"/>
  <c r="L1080" i="16"/>
  <c r="K1080" i="16" s="1"/>
  <c r="L1081" i="16"/>
  <c r="K1081" i="16" s="1"/>
  <c r="L1082" i="16"/>
  <c r="K1082" i="16" s="1"/>
  <c r="H1082" i="16" s="1"/>
  <c r="L1083" i="16"/>
  <c r="K1083" i="16" s="1"/>
  <c r="H1083" i="16" s="1"/>
  <c r="L1084" i="16"/>
  <c r="K1084" i="16" s="1"/>
  <c r="L1085" i="16"/>
  <c r="K1085" i="16" s="1"/>
  <c r="L1086" i="16"/>
  <c r="K1086" i="16" s="1"/>
  <c r="L1087" i="16"/>
  <c r="K1087" i="16" s="1"/>
  <c r="L1088" i="16"/>
  <c r="K1088" i="16" s="1"/>
  <c r="L1089" i="16"/>
  <c r="K1089" i="16" s="1"/>
  <c r="L1090" i="16"/>
  <c r="K1090" i="16" s="1"/>
  <c r="H1090" i="16" s="1"/>
  <c r="L1091" i="16"/>
  <c r="K1091" i="16" s="1"/>
  <c r="H1091" i="16" s="1"/>
  <c r="L1092" i="16"/>
  <c r="K1092" i="16" s="1"/>
  <c r="L1093" i="16"/>
  <c r="K1093" i="16" s="1"/>
  <c r="L1094" i="16"/>
  <c r="K1094" i="16" s="1"/>
  <c r="L1095" i="16"/>
  <c r="K1095" i="16" s="1"/>
  <c r="L1096" i="16"/>
  <c r="K1096" i="16" s="1"/>
  <c r="L1097" i="16"/>
  <c r="K1097" i="16" s="1"/>
  <c r="L1098" i="16"/>
  <c r="K1098" i="16" s="1"/>
  <c r="H1098" i="16" s="1"/>
  <c r="L1099" i="16"/>
  <c r="K1099" i="16" s="1"/>
  <c r="H1099" i="16" s="1"/>
  <c r="L1100" i="16"/>
  <c r="K1100" i="16" s="1"/>
  <c r="L1101" i="16"/>
  <c r="K1101" i="16" s="1"/>
  <c r="L1102" i="16"/>
  <c r="K1102" i="16" s="1"/>
  <c r="L1103" i="16"/>
  <c r="K1103" i="16" s="1"/>
  <c r="L1104" i="16"/>
  <c r="K1104" i="16" s="1"/>
  <c r="L1105" i="16"/>
  <c r="K1105" i="16" s="1"/>
  <c r="L1106" i="16"/>
  <c r="K1106" i="16" s="1"/>
  <c r="H1106" i="16" s="1"/>
  <c r="L1107" i="16"/>
  <c r="K1107" i="16" s="1"/>
  <c r="H1107" i="16" s="1"/>
  <c r="L1108" i="16"/>
  <c r="K1108" i="16" s="1"/>
  <c r="L1109" i="16"/>
  <c r="K1109" i="16" s="1"/>
  <c r="L1110" i="16"/>
  <c r="K1110" i="16" s="1"/>
  <c r="L1111" i="16"/>
  <c r="K1111" i="16" s="1"/>
  <c r="L1112" i="16"/>
  <c r="K1112" i="16" s="1"/>
  <c r="L1113" i="16"/>
  <c r="K1113" i="16" s="1"/>
  <c r="L1114" i="16"/>
  <c r="K1114" i="16" s="1"/>
  <c r="H1114" i="16" s="1"/>
  <c r="L1115" i="16"/>
  <c r="K1115" i="16" s="1"/>
  <c r="H1115" i="16" s="1"/>
  <c r="L1116" i="16"/>
  <c r="K1116" i="16" s="1"/>
  <c r="L1117" i="16"/>
  <c r="K1117" i="16" s="1"/>
  <c r="L1118" i="16"/>
  <c r="K1118" i="16" s="1"/>
  <c r="L1119" i="16"/>
  <c r="K1119" i="16" s="1"/>
  <c r="L1120" i="16"/>
  <c r="K1120" i="16" s="1"/>
  <c r="L1121" i="16"/>
  <c r="K1121" i="16" s="1"/>
  <c r="L1122" i="16"/>
  <c r="K1122" i="16" s="1"/>
  <c r="H1122" i="16" s="1"/>
  <c r="L1123" i="16"/>
  <c r="K1123" i="16" s="1"/>
  <c r="H1123" i="16" s="1"/>
  <c r="L1124" i="16"/>
  <c r="K1124" i="16" s="1"/>
  <c r="L1125" i="16"/>
  <c r="K1125" i="16" s="1"/>
  <c r="L1126" i="16"/>
  <c r="K1126" i="16" s="1"/>
  <c r="L1127" i="16"/>
  <c r="K1127" i="16" s="1"/>
  <c r="L1128" i="16"/>
  <c r="K1128" i="16" s="1"/>
  <c r="L1129" i="16"/>
  <c r="K1129" i="16" s="1"/>
  <c r="L1130" i="16"/>
  <c r="K1130" i="16" s="1"/>
  <c r="H1130" i="16" s="1"/>
  <c r="L1131" i="16"/>
  <c r="K1131" i="16" s="1"/>
  <c r="H1131" i="16" s="1"/>
  <c r="L1132" i="16"/>
  <c r="K1132" i="16" s="1"/>
  <c r="L1133" i="16"/>
  <c r="K1133" i="16" s="1"/>
  <c r="L1134" i="16"/>
  <c r="K1134" i="16" s="1"/>
  <c r="L1135" i="16"/>
  <c r="K1135" i="16" s="1"/>
  <c r="L1136" i="16"/>
  <c r="K1136" i="16" s="1"/>
  <c r="L1137" i="16"/>
  <c r="K1137" i="16" s="1"/>
  <c r="L1138" i="16"/>
  <c r="K1138" i="16" s="1"/>
  <c r="H1138" i="16" s="1"/>
  <c r="L1139" i="16"/>
  <c r="K1139" i="16" s="1"/>
  <c r="H1139" i="16" s="1"/>
  <c r="L1140" i="16"/>
  <c r="K1140" i="16" s="1"/>
  <c r="L1141" i="16"/>
  <c r="K1141" i="16" s="1"/>
  <c r="L1142" i="16"/>
  <c r="K1142" i="16" s="1"/>
  <c r="L1143" i="16"/>
  <c r="K1143" i="16" s="1"/>
  <c r="L1144" i="16"/>
  <c r="K1144" i="16" s="1"/>
  <c r="L1145" i="16"/>
  <c r="K1145" i="16" s="1"/>
  <c r="L1146" i="16"/>
  <c r="K1146" i="16" s="1"/>
  <c r="H1146" i="16" s="1"/>
  <c r="L1147" i="16"/>
  <c r="K1147" i="16" s="1"/>
  <c r="H1147" i="16" s="1"/>
  <c r="L1148" i="16"/>
  <c r="K1148" i="16" s="1"/>
  <c r="L1149" i="16"/>
  <c r="K1149" i="16" s="1"/>
  <c r="L1150" i="16"/>
  <c r="K1150" i="16" s="1"/>
  <c r="L1151" i="16"/>
  <c r="K1151" i="16" s="1"/>
  <c r="L1152" i="16"/>
  <c r="K1152" i="16" s="1"/>
  <c r="L1153" i="16"/>
  <c r="K1153" i="16" s="1"/>
  <c r="L1154" i="16"/>
  <c r="K1154" i="16" s="1"/>
  <c r="H1154" i="16" s="1"/>
  <c r="L1155" i="16"/>
  <c r="K1155" i="16" s="1"/>
  <c r="H1155" i="16" s="1"/>
  <c r="L1156" i="16"/>
  <c r="K1156" i="16" s="1"/>
  <c r="L1157" i="16"/>
  <c r="K1157" i="16" s="1"/>
  <c r="L1158" i="16"/>
  <c r="K1158" i="16" s="1"/>
  <c r="L1159" i="16"/>
  <c r="K1159" i="16" s="1"/>
  <c r="L1160" i="16"/>
  <c r="K1160" i="16" s="1"/>
  <c r="L1161" i="16"/>
  <c r="K1161" i="16" s="1"/>
  <c r="L1162" i="16"/>
  <c r="K1162" i="16" s="1"/>
  <c r="H1162" i="16" s="1"/>
  <c r="L1163" i="16"/>
  <c r="K1163" i="16" s="1"/>
  <c r="H1163" i="16" s="1"/>
  <c r="L1164" i="16"/>
  <c r="K1164" i="16" s="1"/>
  <c r="L1165" i="16"/>
  <c r="K1165" i="16" s="1"/>
  <c r="L1166" i="16"/>
  <c r="K1166" i="16" s="1"/>
  <c r="L1167" i="16"/>
  <c r="K1167" i="16" s="1"/>
  <c r="L1168" i="16"/>
  <c r="K1168" i="16" s="1"/>
  <c r="L1169" i="16"/>
  <c r="K1169" i="16" s="1"/>
  <c r="L1170" i="16"/>
  <c r="K1170" i="16" s="1"/>
  <c r="H1170" i="16" s="1"/>
  <c r="L1171" i="16"/>
  <c r="K1171" i="16" s="1"/>
  <c r="H1171" i="16" s="1"/>
  <c r="L1172" i="16"/>
  <c r="K1172" i="16" s="1"/>
  <c r="L1173" i="16"/>
  <c r="K1173" i="16" s="1"/>
  <c r="L1174" i="16"/>
  <c r="K1174" i="16" s="1"/>
  <c r="L1175" i="16"/>
  <c r="K1175" i="16" s="1"/>
  <c r="L1176" i="16"/>
  <c r="K1176" i="16" s="1"/>
  <c r="L1177" i="16"/>
  <c r="K1177" i="16" s="1"/>
  <c r="L1178" i="16"/>
  <c r="K1178" i="16" s="1"/>
  <c r="H1178" i="16" s="1"/>
  <c r="L1179" i="16"/>
  <c r="K1179" i="16" s="1"/>
  <c r="H1179" i="16" s="1"/>
  <c r="L1180" i="16"/>
  <c r="K1180" i="16" s="1"/>
  <c r="L1181" i="16"/>
  <c r="K1181" i="16" s="1"/>
  <c r="L1182" i="16"/>
  <c r="K1182" i="16" s="1"/>
  <c r="L1183" i="16"/>
  <c r="K1183" i="16" s="1"/>
  <c r="L1184" i="16"/>
  <c r="K1184" i="16" s="1"/>
  <c r="L1185" i="16"/>
  <c r="K1185" i="16" s="1"/>
  <c r="L1186" i="16"/>
  <c r="K1186" i="16" s="1"/>
  <c r="H1186" i="16" s="1"/>
  <c r="L1187" i="16"/>
  <c r="K1187" i="16" s="1"/>
  <c r="H1187" i="16" s="1"/>
  <c r="L1188" i="16"/>
  <c r="K1188" i="16" s="1"/>
  <c r="L1189" i="16"/>
  <c r="K1189" i="16" s="1"/>
  <c r="L1190" i="16"/>
  <c r="K1190" i="16" s="1"/>
  <c r="L1191" i="16"/>
  <c r="K1191" i="16" s="1"/>
  <c r="L1192" i="16"/>
  <c r="K1192" i="16" s="1"/>
  <c r="L1193" i="16"/>
  <c r="K1193" i="16" s="1"/>
  <c r="L1194" i="16"/>
  <c r="K1194" i="16" s="1"/>
  <c r="H1194" i="16" s="1"/>
  <c r="L1195" i="16"/>
  <c r="K1195" i="16" s="1"/>
  <c r="H1195" i="16" s="1"/>
  <c r="L1196" i="16"/>
  <c r="K1196" i="16" s="1"/>
  <c r="L1197" i="16"/>
  <c r="K1197" i="16" s="1"/>
  <c r="L1198" i="16"/>
  <c r="K1198" i="16" s="1"/>
  <c r="L1199" i="16"/>
  <c r="K1199" i="16" s="1"/>
  <c r="L1200" i="16"/>
  <c r="K1200" i="16" s="1"/>
  <c r="L1201" i="16"/>
  <c r="K1201" i="16" s="1"/>
  <c r="L1202" i="16"/>
  <c r="K1202" i="16" s="1"/>
  <c r="H1202" i="16" s="1"/>
  <c r="L1203" i="16"/>
  <c r="K1203" i="16" s="1"/>
  <c r="H1203" i="16" s="1"/>
  <c r="L1204" i="16"/>
  <c r="K1204" i="16" s="1"/>
  <c r="L1205" i="16"/>
  <c r="K1205" i="16" s="1"/>
  <c r="L1206" i="16"/>
  <c r="K1206" i="16" s="1"/>
  <c r="L1207" i="16"/>
  <c r="K1207" i="16" s="1"/>
  <c r="L1208" i="16"/>
  <c r="K1208" i="16" s="1"/>
  <c r="L1209" i="16"/>
  <c r="K1209" i="16" s="1"/>
  <c r="L1210" i="16"/>
  <c r="K1210" i="16" s="1"/>
  <c r="H1210" i="16" s="1"/>
  <c r="L1211" i="16"/>
  <c r="K1211" i="16" s="1"/>
  <c r="H1211" i="16" s="1"/>
  <c r="L1212" i="16"/>
  <c r="K1212" i="16" s="1"/>
  <c r="L1213" i="16"/>
  <c r="K1213" i="16" s="1"/>
  <c r="L1214" i="16"/>
  <c r="K1214" i="16" s="1"/>
  <c r="L1215" i="16"/>
  <c r="K1215" i="16" s="1"/>
  <c r="L1216" i="16"/>
  <c r="K1216" i="16" s="1"/>
  <c r="L1217" i="16"/>
  <c r="K1217" i="16" s="1"/>
  <c r="L1218" i="16"/>
  <c r="K1218" i="16" s="1"/>
  <c r="H1218" i="16" s="1"/>
  <c r="L1219" i="16"/>
  <c r="K1219" i="16" s="1"/>
  <c r="H1219" i="16" s="1"/>
  <c r="L1220" i="16"/>
  <c r="K1220" i="16" s="1"/>
  <c r="L1221" i="16"/>
  <c r="K1221" i="16" s="1"/>
  <c r="L1222" i="16"/>
  <c r="K1222" i="16" s="1"/>
  <c r="L1223" i="16"/>
  <c r="K1223" i="16" s="1"/>
  <c r="L1224" i="16"/>
  <c r="K1224" i="16" s="1"/>
  <c r="L1225" i="16"/>
  <c r="K1225" i="16" s="1"/>
  <c r="L1226" i="16"/>
  <c r="K1226" i="16" s="1"/>
  <c r="H1226" i="16" s="1"/>
  <c r="L1227" i="16"/>
  <c r="K1227" i="16" s="1"/>
  <c r="H1227" i="16" s="1"/>
  <c r="L1228" i="16"/>
  <c r="K1228" i="16" s="1"/>
  <c r="L1229" i="16"/>
  <c r="K1229" i="16" s="1"/>
  <c r="L1230" i="16"/>
  <c r="K1230" i="16" s="1"/>
  <c r="L1231" i="16"/>
  <c r="K1231" i="16" s="1"/>
  <c r="L1232" i="16"/>
  <c r="K1232" i="16" s="1"/>
  <c r="L1233" i="16"/>
  <c r="K1233" i="16" s="1"/>
  <c r="L1234" i="16"/>
  <c r="K1234" i="16" s="1"/>
  <c r="H1234" i="16" s="1"/>
  <c r="L1235" i="16"/>
  <c r="K1235" i="16" s="1"/>
  <c r="H1235" i="16" s="1"/>
  <c r="L1236" i="16"/>
  <c r="K1236" i="16" s="1"/>
  <c r="L1237" i="16"/>
  <c r="K1237" i="16" s="1"/>
  <c r="L1238" i="16"/>
  <c r="K1238" i="16" s="1"/>
  <c r="L1239" i="16"/>
  <c r="K1239" i="16" s="1"/>
  <c r="L1240" i="16"/>
  <c r="K1240" i="16" s="1"/>
  <c r="L1241" i="16"/>
  <c r="K1241" i="16" s="1"/>
  <c r="L1242" i="16"/>
  <c r="K1242" i="16" s="1"/>
  <c r="H1242" i="16" s="1"/>
  <c r="L1243" i="16"/>
  <c r="K1243" i="16" s="1"/>
  <c r="H1243" i="16" s="1"/>
  <c r="L1244" i="16"/>
  <c r="K1244" i="16" s="1"/>
  <c r="L1245" i="16"/>
  <c r="K1245" i="16" s="1"/>
  <c r="L1246" i="16"/>
  <c r="K1246" i="16" s="1"/>
  <c r="L1247" i="16"/>
  <c r="K1247" i="16" s="1"/>
  <c r="L1248" i="16"/>
  <c r="K1248" i="16" s="1"/>
  <c r="L1249" i="16"/>
  <c r="K1249" i="16" s="1"/>
  <c r="L1250" i="16"/>
  <c r="K1250" i="16" s="1"/>
  <c r="H1250" i="16" s="1"/>
  <c r="L1251" i="16"/>
  <c r="K1251" i="16" s="1"/>
  <c r="H1251" i="16" s="1"/>
  <c r="L1252" i="16"/>
  <c r="K1252" i="16" s="1"/>
  <c r="L1253" i="16"/>
  <c r="K1253" i="16" s="1"/>
  <c r="L1254" i="16"/>
  <c r="K1254" i="16" s="1"/>
  <c r="L1255" i="16"/>
  <c r="K1255" i="16" s="1"/>
  <c r="L1256" i="16"/>
  <c r="K1256" i="16" s="1"/>
  <c r="L1257" i="16"/>
  <c r="K1257" i="16" s="1"/>
  <c r="L1258" i="16"/>
  <c r="K1258" i="16" s="1"/>
  <c r="H1258" i="16" s="1"/>
  <c r="L1259" i="16"/>
  <c r="K1259" i="16" s="1"/>
  <c r="H1259" i="16" s="1"/>
  <c r="L1260" i="16"/>
  <c r="K1260" i="16" s="1"/>
  <c r="L1261" i="16"/>
  <c r="K1261" i="16" s="1"/>
  <c r="L1262" i="16"/>
  <c r="K1262" i="16" s="1"/>
  <c r="L1263" i="16"/>
  <c r="K1263" i="16" s="1"/>
  <c r="L1264" i="16"/>
  <c r="K1264" i="16" s="1"/>
  <c r="L1265" i="16"/>
  <c r="K1265" i="16" s="1"/>
  <c r="L1266" i="16"/>
  <c r="K1266" i="16" s="1"/>
  <c r="H1266" i="16" s="1"/>
  <c r="L1267" i="16"/>
  <c r="K1267" i="16" s="1"/>
  <c r="H1267" i="16" s="1"/>
  <c r="L1268" i="16"/>
  <c r="K1268" i="16" s="1"/>
  <c r="L1269" i="16"/>
  <c r="K1269" i="16" s="1"/>
  <c r="L1270" i="16"/>
  <c r="K1270" i="16" s="1"/>
  <c r="L1271" i="16"/>
  <c r="K1271" i="16" s="1"/>
  <c r="L1272" i="16"/>
  <c r="K1272" i="16" s="1"/>
  <c r="L1273" i="16"/>
  <c r="K1273" i="16" s="1"/>
  <c r="L1274" i="16"/>
  <c r="K1274" i="16" s="1"/>
  <c r="H1274" i="16" s="1"/>
  <c r="L1275" i="16"/>
  <c r="K1275" i="16" s="1"/>
  <c r="H1275" i="16" s="1"/>
  <c r="L1276" i="16"/>
  <c r="K1276" i="16" s="1"/>
  <c r="L1277" i="16"/>
  <c r="K1277" i="16" s="1"/>
  <c r="L1278" i="16"/>
  <c r="K1278" i="16" s="1"/>
  <c r="L1279" i="16"/>
  <c r="K1279" i="16" s="1"/>
  <c r="L1280" i="16"/>
  <c r="K1280" i="16" s="1"/>
  <c r="L1281" i="16"/>
  <c r="K1281" i="16" s="1"/>
  <c r="L1282" i="16"/>
  <c r="K1282" i="16" s="1"/>
  <c r="H1282" i="16" s="1"/>
  <c r="L1283" i="16"/>
  <c r="K1283" i="16" s="1"/>
  <c r="H1283" i="16" s="1"/>
  <c r="L1284" i="16"/>
  <c r="K1284" i="16" s="1"/>
  <c r="L1285" i="16"/>
  <c r="K1285" i="16" s="1"/>
  <c r="L1286" i="16"/>
  <c r="K1286" i="16" s="1"/>
  <c r="L1287" i="16"/>
  <c r="K1287" i="16" s="1"/>
  <c r="L1288" i="16"/>
  <c r="K1288" i="16" s="1"/>
  <c r="L1289" i="16"/>
  <c r="K1289" i="16" s="1"/>
  <c r="L1290" i="16"/>
  <c r="K1290" i="16" s="1"/>
  <c r="H1290" i="16" s="1"/>
  <c r="L1291" i="16"/>
  <c r="K1291" i="16" s="1"/>
  <c r="H1291" i="16" s="1"/>
  <c r="L1292" i="16"/>
  <c r="K1292" i="16" s="1"/>
  <c r="L1293" i="16"/>
  <c r="K1293" i="16" s="1"/>
  <c r="L1294" i="16"/>
  <c r="K1294" i="16" s="1"/>
  <c r="L1295" i="16"/>
  <c r="K1295" i="16" s="1"/>
  <c r="L1296" i="16"/>
  <c r="K1296" i="16" s="1"/>
  <c r="L1297" i="16"/>
  <c r="K1297" i="16" s="1"/>
  <c r="L1298" i="16"/>
  <c r="K1298" i="16" s="1"/>
  <c r="H1298" i="16" s="1"/>
  <c r="L1299" i="16"/>
  <c r="K1299" i="16" s="1"/>
  <c r="H1299" i="16" s="1"/>
  <c r="L1300" i="16"/>
  <c r="K1300" i="16" s="1"/>
  <c r="L1301" i="16"/>
  <c r="K1301" i="16" s="1"/>
  <c r="L1302" i="16"/>
  <c r="K1302" i="16" s="1"/>
  <c r="L1303" i="16"/>
  <c r="K1303" i="16" s="1"/>
  <c r="L1304" i="16"/>
  <c r="K1304" i="16" s="1"/>
  <c r="L1305" i="16"/>
  <c r="K1305" i="16" s="1"/>
  <c r="L1306" i="16"/>
  <c r="K1306" i="16" s="1"/>
  <c r="H1306" i="16" s="1"/>
  <c r="L1307" i="16"/>
  <c r="K1307" i="16" s="1"/>
  <c r="H1307" i="16" s="1"/>
  <c r="L1308" i="16"/>
  <c r="K1308" i="16" s="1"/>
  <c r="L1309" i="16"/>
  <c r="K1309" i="16" s="1"/>
  <c r="L1310" i="16"/>
  <c r="K1310" i="16" s="1"/>
  <c r="L1311" i="16"/>
  <c r="K1311" i="16" s="1"/>
  <c r="L1312" i="16"/>
  <c r="K1312" i="16" s="1"/>
  <c r="L1313" i="16"/>
  <c r="K1313" i="16" s="1"/>
  <c r="L1314" i="16"/>
  <c r="K1314" i="16" s="1"/>
  <c r="H1314" i="16" s="1"/>
  <c r="L1315" i="16"/>
  <c r="K1315" i="16" s="1"/>
  <c r="H1315" i="16" s="1"/>
  <c r="L1316" i="16"/>
  <c r="K1316" i="16" s="1"/>
  <c r="L1317" i="16"/>
  <c r="K1317" i="16" s="1"/>
  <c r="L1318" i="16"/>
  <c r="K1318" i="16" s="1"/>
  <c r="L1319" i="16"/>
  <c r="K1319" i="16" s="1"/>
  <c r="L1320" i="16"/>
  <c r="K1320" i="16" s="1"/>
  <c r="L1321" i="16"/>
  <c r="K1321" i="16" s="1"/>
  <c r="L1322" i="16"/>
  <c r="K1322" i="16" s="1"/>
  <c r="H1322" i="16" s="1"/>
  <c r="L1323" i="16"/>
  <c r="K1323" i="16" s="1"/>
  <c r="H1323" i="16" s="1"/>
  <c r="L1324" i="16"/>
  <c r="K1324" i="16" s="1"/>
  <c r="L1325" i="16"/>
  <c r="K1325" i="16" s="1"/>
  <c r="L1326" i="16"/>
  <c r="K1326" i="16" s="1"/>
  <c r="L1327" i="16"/>
  <c r="K1327" i="16" s="1"/>
  <c r="L1328" i="16"/>
  <c r="K1328" i="16" s="1"/>
  <c r="L1329" i="16"/>
  <c r="K1329" i="16" s="1"/>
  <c r="L1330" i="16"/>
  <c r="K1330" i="16" s="1"/>
  <c r="H1330" i="16" s="1"/>
  <c r="L1331" i="16"/>
  <c r="K1331" i="16" s="1"/>
  <c r="H1331" i="16" s="1"/>
  <c r="L1332" i="16"/>
  <c r="K1332" i="16" s="1"/>
  <c r="L1333" i="16"/>
  <c r="K1333" i="16" s="1"/>
  <c r="L1334" i="16"/>
  <c r="K1334" i="16" s="1"/>
  <c r="L1335" i="16"/>
  <c r="K1335" i="16" s="1"/>
  <c r="L1336" i="16"/>
  <c r="K1336" i="16" s="1"/>
  <c r="L1337" i="16"/>
  <c r="K1337" i="16" s="1"/>
  <c r="L1338" i="16"/>
  <c r="K1338" i="16" s="1"/>
  <c r="H1338" i="16" s="1"/>
  <c r="L1339" i="16"/>
  <c r="K1339" i="16" s="1"/>
  <c r="H1339" i="16" s="1"/>
  <c r="L1340" i="16"/>
  <c r="K1340" i="16" s="1"/>
  <c r="L1341" i="16"/>
  <c r="K1341" i="16" s="1"/>
  <c r="L1342" i="16"/>
  <c r="K1342" i="16" s="1"/>
  <c r="L1343" i="16"/>
  <c r="K1343" i="16" s="1"/>
  <c r="L1344" i="16"/>
  <c r="K1344" i="16" s="1"/>
  <c r="L1345" i="16"/>
  <c r="K1345" i="16" s="1"/>
  <c r="L1346" i="16"/>
  <c r="K1346" i="16" s="1"/>
  <c r="H1346" i="16" s="1"/>
  <c r="L1347" i="16"/>
  <c r="K1347" i="16" s="1"/>
  <c r="H1347" i="16" s="1"/>
  <c r="L1348" i="16"/>
  <c r="K1348" i="16" s="1"/>
  <c r="L1349" i="16"/>
  <c r="K1349" i="16" s="1"/>
  <c r="L1350" i="16"/>
  <c r="K1350" i="16" s="1"/>
  <c r="L1351" i="16"/>
  <c r="K1351" i="16" s="1"/>
  <c r="L1352" i="16"/>
  <c r="K1352" i="16" s="1"/>
  <c r="L1353" i="16"/>
  <c r="K1353" i="16" s="1"/>
  <c r="L1354" i="16"/>
  <c r="K1354" i="16" s="1"/>
  <c r="H1354" i="16" s="1"/>
  <c r="L1355" i="16"/>
  <c r="K1355" i="16" s="1"/>
  <c r="H1355" i="16" s="1"/>
  <c r="L1356" i="16"/>
  <c r="K1356" i="16" s="1"/>
  <c r="L1357" i="16"/>
  <c r="K1357" i="16" s="1"/>
  <c r="L1358" i="16"/>
  <c r="K1358" i="16" s="1"/>
  <c r="L1359" i="16"/>
  <c r="K1359" i="16" s="1"/>
  <c r="L1360" i="16"/>
  <c r="K1360" i="16" s="1"/>
  <c r="L1361" i="16"/>
  <c r="K1361" i="16" s="1"/>
  <c r="L1362" i="16"/>
  <c r="K1362" i="16" s="1"/>
  <c r="H1362" i="16" s="1"/>
  <c r="L1363" i="16"/>
  <c r="K1363" i="16" s="1"/>
  <c r="H1363" i="16" s="1"/>
  <c r="L1364" i="16"/>
  <c r="K1364" i="16" s="1"/>
  <c r="L1365" i="16"/>
  <c r="K1365" i="16" s="1"/>
  <c r="L1366" i="16"/>
  <c r="K1366" i="16" s="1"/>
  <c r="L1367" i="16"/>
  <c r="K1367" i="16" s="1"/>
  <c r="L1368" i="16"/>
  <c r="K1368" i="16" s="1"/>
  <c r="L1369" i="16"/>
  <c r="K1369" i="16" s="1"/>
  <c r="L1370" i="16"/>
  <c r="K1370" i="16" s="1"/>
  <c r="H1370" i="16" s="1"/>
  <c r="L1371" i="16"/>
  <c r="K1371" i="16" s="1"/>
  <c r="H1371" i="16" s="1"/>
  <c r="L1372" i="16"/>
  <c r="K1372" i="16" s="1"/>
  <c r="L1373" i="16"/>
  <c r="K1373" i="16" s="1"/>
  <c r="L1374" i="16"/>
  <c r="K1374" i="16" s="1"/>
  <c r="L1375" i="16"/>
  <c r="K1375" i="16" s="1"/>
  <c r="L1376" i="16"/>
  <c r="K1376" i="16" s="1"/>
  <c r="L1377" i="16"/>
  <c r="K1377" i="16" s="1"/>
  <c r="H1377" i="16" s="1"/>
  <c r="L1378" i="16"/>
  <c r="K1378" i="16" s="1"/>
  <c r="H1378" i="16" s="1"/>
  <c r="L1379" i="16"/>
  <c r="K1379" i="16" s="1"/>
  <c r="H1379" i="16" s="1"/>
  <c r="L1380" i="16"/>
  <c r="K1380" i="16" s="1"/>
  <c r="L1381" i="16"/>
  <c r="K1381" i="16" s="1"/>
  <c r="L1382" i="16"/>
  <c r="K1382" i="16" s="1"/>
  <c r="L1383" i="16"/>
  <c r="K1383" i="16" s="1"/>
  <c r="L1384" i="16"/>
  <c r="K1384" i="16" s="1"/>
  <c r="L1385" i="16"/>
  <c r="K1385" i="16" s="1"/>
  <c r="L1386" i="16"/>
  <c r="K1386" i="16" s="1"/>
  <c r="H1386" i="16" s="1"/>
  <c r="L1387" i="16"/>
  <c r="K1387" i="16" s="1"/>
  <c r="H1387" i="16" s="1"/>
  <c r="L1388" i="16"/>
  <c r="K1388" i="16" s="1"/>
  <c r="L1389" i="16"/>
  <c r="K1389" i="16" s="1"/>
  <c r="L1390" i="16"/>
  <c r="K1390" i="16" s="1"/>
  <c r="L1391" i="16"/>
  <c r="K1391" i="16" s="1"/>
  <c r="L1392" i="16"/>
  <c r="K1392" i="16" s="1"/>
  <c r="L1393" i="16"/>
  <c r="K1393" i="16" s="1"/>
  <c r="L1394" i="16"/>
  <c r="K1394" i="16" s="1"/>
  <c r="H1394" i="16" s="1"/>
  <c r="L1395" i="16"/>
  <c r="K1395" i="16" s="1"/>
  <c r="H1395" i="16" s="1"/>
  <c r="L1396" i="16"/>
  <c r="K1396" i="16" s="1"/>
  <c r="L1397" i="16"/>
  <c r="K1397" i="16" s="1"/>
  <c r="L1398" i="16"/>
  <c r="K1398" i="16" s="1"/>
  <c r="L1399" i="16"/>
  <c r="K1399" i="16" s="1"/>
  <c r="L1400" i="16"/>
  <c r="K1400" i="16" s="1"/>
  <c r="L1401" i="16"/>
  <c r="K1401" i="16" s="1"/>
  <c r="H1401" i="16" s="1"/>
  <c r="L1402" i="16"/>
  <c r="K1402" i="16" s="1"/>
  <c r="H1402" i="16" s="1"/>
  <c r="L1403" i="16"/>
  <c r="K1403" i="16" s="1"/>
  <c r="H1403" i="16" s="1"/>
  <c r="L1404" i="16"/>
  <c r="K1404" i="16" s="1"/>
  <c r="L1405" i="16"/>
  <c r="K1405" i="16" s="1"/>
  <c r="L1406" i="16"/>
  <c r="K1406" i="16" s="1"/>
  <c r="L1407" i="16"/>
  <c r="K1407" i="16" s="1"/>
  <c r="L1408" i="16"/>
  <c r="K1408" i="16" s="1"/>
  <c r="L1409" i="16"/>
  <c r="K1409" i="16" s="1"/>
  <c r="H1409" i="16" s="1"/>
  <c r="L1410" i="16"/>
  <c r="K1410" i="16" s="1"/>
  <c r="H1410" i="16" s="1"/>
  <c r="L1411" i="16"/>
  <c r="K1411" i="16" s="1"/>
  <c r="H1411" i="16" s="1"/>
  <c r="L1412" i="16"/>
  <c r="K1412" i="16" s="1"/>
  <c r="L1413" i="16"/>
  <c r="K1413" i="16" s="1"/>
  <c r="L1414" i="16"/>
  <c r="K1414" i="16" s="1"/>
  <c r="L1415" i="16"/>
  <c r="K1415" i="16" s="1"/>
  <c r="L1416" i="16"/>
  <c r="K1416" i="16" s="1"/>
  <c r="L1417" i="16"/>
  <c r="K1417" i="16" s="1"/>
  <c r="H1417" i="16" s="1"/>
  <c r="L1418" i="16"/>
  <c r="K1418" i="16" s="1"/>
  <c r="H1418" i="16" s="1"/>
  <c r="L1419" i="16"/>
  <c r="K1419" i="16" s="1"/>
  <c r="H1419" i="16" s="1"/>
  <c r="L1420" i="16"/>
  <c r="K1420" i="16" s="1"/>
  <c r="L1421" i="16"/>
  <c r="K1421" i="16" s="1"/>
  <c r="L1422" i="16"/>
  <c r="K1422" i="16" s="1"/>
  <c r="L1423" i="16"/>
  <c r="K1423" i="16" s="1"/>
  <c r="L1424" i="16"/>
  <c r="K1424" i="16" s="1"/>
  <c r="L1425" i="16"/>
  <c r="K1425" i="16" s="1"/>
  <c r="H1425" i="16" s="1"/>
  <c r="L1426" i="16"/>
  <c r="K1426" i="16" s="1"/>
  <c r="H1426" i="16" s="1"/>
  <c r="L1427" i="16"/>
  <c r="K1427" i="16" s="1"/>
  <c r="H1427" i="16" s="1"/>
  <c r="L1428" i="16"/>
  <c r="K1428" i="16" s="1"/>
  <c r="L1429" i="16"/>
  <c r="K1429" i="16" s="1"/>
  <c r="L1430" i="16"/>
  <c r="K1430" i="16" s="1"/>
  <c r="L1431" i="16"/>
  <c r="K1431" i="16" s="1"/>
  <c r="L1432" i="16"/>
  <c r="K1432" i="16" s="1"/>
  <c r="L1433" i="16"/>
  <c r="K1433" i="16" s="1"/>
  <c r="L1434" i="16"/>
  <c r="K1434" i="16" s="1"/>
  <c r="H1434" i="16" s="1"/>
  <c r="L1435" i="16"/>
  <c r="K1435" i="16" s="1"/>
  <c r="H1435" i="16" s="1"/>
  <c r="L1436" i="16"/>
  <c r="K1436" i="16" s="1"/>
  <c r="L1437" i="16"/>
  <c r="K1437" i="16" s="1"/>
  <c r="L1438" i="16"/>
  <c r="K1438" i="16" s="1"/>
  <c r="L1439" i="16"/>
  <c r="K1439" i="16" s="1"/>
  <c r="L1440" i="16"/>
  <c r="K1440" i="16" s="1"/>
  <c r="L1441" i="16"/>
  <c r="K1441" i="16" s="1"/>
  <c r="L1442" i="16"/>
  <c r="K1442" i="16" s="1"/>
  <c r="H1442" i="16" s="1"/>
  <c r="L1443" i="16"/>
  <c r="K1443" i="16" s="1"/>
  <c r="H1443" i="16" s="1"/>
  <c r="L1444" i="16"/>
  <c r="K1444" i="16" s="1"/>
  <c r="L1445" i="16"/>
  <c r="K1445" i="16" s="1"/>
  <c r="L1446" i="16"/>
  <c r="K1446" i="16" s="1"/>
  <c r="L1447" i="16"/>
  <c r="K1447" i="16" s="1"/>
  <c r="L1448" i="16"/>
  <c r="K1448" i="16" s="1"/>
  <c r="L1449" i="16"/>
  <c r="K1449" i="16" s="1"/>
  <c r="H1449" i="16" s="1"/>
  <c r="L1450" i="16"/>
  <c r="K1450" i="16" s="1"/>
  <c r="H1450" i="16" s="1"/>
  <c r="L1451" i="16"/>
  <c r="K1451" i="16" s="1"/>
  <c r="H1451" i="16" s="1"/>
  <c r="L1452" i="16"/>
  <c r="K1452" i="16" s="1"/>
  <c r="L1453" i="16"/>
  <c r="K1453" i="16" s="1"/>
  <c r="L1454" i="16"/>
  <c r="K1454" i="16" s="1"/>
  <c r="L1455" i="16"/>
  <c r="K1455" i="16" s="1"/>
  <c r="L1456" i="16"/>
  <c r="K1456" i="16" s="1"/>
  <c r="L1457" i="16"/>
  <c r="K1457" i="16" s="1"/>
  <c r="L1458" i="16"/>
  <c r="K1458" i="16" s="1"/>
  <c r="H1458" i="16" s="1"/>
  <c r="L1459" i="16"/>
  <c r="K1459" i="16" s="1"/>
  <c r="H1459" i="16" s="1"/>
  <c r="L1460" i="16"/>
  <c r="K1460" i="16" s="1"/>
  <c r="L1461" i="16"/>
  <c r="K1461" i="16" s="1"/>
  <c r="L1462" i="16"/>
  <c r="K1462" i="16" s="1"/>
  <c r="L1463" i="16"/>
  <c r="K1463" i="16" s="1"/>
  <c r="L1464" i="16"/>
  <c r="K1464" i="16" s="1"/>
  <c r="L1465" i="16"/>
  <c r="K1465" i="16" s="1"/>
  <c r="H1465" i="16" s="1"/>
  <c r="L1466" i="16"/>
  <c r="K1466" i="16" s="1"/>
  <c r="H1466" i="16" s="1"/>
  <c r="L1467" i="16"/>
  <c r="K1467" i="16" s="1"/>
  <c r="H1467" i="16" s="1"/>
  <c r="L1468" i="16"/>
  <c r="K1468" i="16" s="1"/>
  <c r="L1469" i="16"/>
  <c r="K1469" i="16" s="1"/>
  <c r="L1470" i="16"/>
  <c r="K1470" i="16" s="1"/>
  <c r="L1471" i="16"/>
  <c r="K1471" i="16" s="1"/>
  <c r="L1472" i="16"/>
  <c r="K1472" i="16" s="1"/>
  <c r="L1473" i="16"/>
  <c r="K1473" i="16" s="1"/>
  <c r="H1473" i="16" s="1"/>
  <c r="L1474" i="16"/>
  <c r="K1474" i="16" s="1"/>
  <c r="H1474" i="16" s="1"/>
  <c r="L1475" i="16"/>
  <c r="K1475" i="16" s="1"/>
  <c r="H1475" i="16" s="1"/>
  <c r="L1476" i="16"/>
  <c r="K1476" i="16" s="1"/>
  <c r="L1477" i="16"/>
  <c r="K1477" i="16" s="1"/>
  <c r="L1478" i="16"/>
  <c r="K1478" i="16" s="1"/>
  <c r="L1479" i="16"/>
  <c r="K1479" i="16" s="1"/>
  <c r="L1480" i="16"/>
  <c r="K1480" i="16" s="1"/>
  <c r="L1481" i="16"/>
  <c r="K1481" i="16" s="1"/>
  <c r="H1481" i="16" s="1"/>
  <c r="L1482" i="16"/>
  <c r="K1482" i="16" s="1"/>
  <c r="H1482" i="16" s="1"/>
  <c r="L1483" i="16"/>
  <c r="K1483" i="16" s="1"/>
  <c r="H1483" i="16" s="1"/>
  <c r="L1484" i="16"/>
  <c r="K1484" i="16" s="1"/>
  <c r="L1485" i="16"/>
  <c r="K1485" i="16" s="1"/>
  <c r="L1486" i="16"/>
  <c r="K1486" i="16" s="1"/>
  <c r="L1487" i="16"/>
  <c r="K1487" i="16" s="1"/>
  <c r="L1488" i="16"/>
  <c r="K1488" i="16" s="1"/>
  <c r="L1489" i="16"/>
  <c r="K1489" i="16" s="1"/>
  <c r="H1489" i="16" s="1"/>
  <c r="L1490" i="16"/>
  <c r="K1490" i="16" s="1"/>
  <c r="H1490" i="16" s="1"/>
  <c r="L1491" i="16"/>
  <c r="K1491" i="16" s="1"/>
  <c r="H1491" i="16" s="1"/>
  <c r="L1492" i="16"/>
  <c r="K1492" i="16" s="1"/>
  <c r="L1493" i="16"/>
  <c r="K1493" i="16" s="1"/>
  <c r="L1494" i="16"/>
  <c r="K1494" i="16" s="1"/>
  <c r="L1495" i="16"/>
  <c r="K1495" i="16" s="1"/>
  <c r="L1496" i="16"/>
  <c r="K1496" i="16" s="1"/>
  <c r="L1497" i="16"/>
  <c r="K1497" i="16" s="1"/>
  <c r="L1498" i="16"/>
  <c r="K1498" i="16" s="1"/>
  <c r="H1498" i="16" s="1"/>
  <c r="L1499" i="16"/>
  <c r="K1499" i="16" s="1"/>
  <c r="H1499" i="16" s="1"/>
  <c r="L1500" i="16"/>
  <c r="K1500" i="16" s="1"/>
  <c r="L1501" i="16"/>
  <c r="K1501" i="16" s="1"/>
  <c r="L1502" i="16"/>
  <c r="K1502" i="16" s="1"/>
  <c r="L1503" i="16"/>
  <c r="K1503" i="16" s="1"/>
  <c r="L1504" i="16"/>
  <c r="K1504" i="16" s="1"/>
  <c r="L1505" i="16"/>
  <c r="K1505" i="16" s="1"/>
  <c r="H1505" i="16" s="1"/>
  <c r="L1506" i="16"/>
  <c r="K1506" i="16" s="1"/>
  <c r="H1506" i="16" s="1"/>
  <c r="L1507" i="16"/>
  <c r="K1507" i="16" s="1"/>
  <c r="H1507" i="16" s="1"/>
  <c r="L1508" i="16"/>
  <c r="K1508" i="16" s="1"/>
  <c r="L1509" i="16"/>
  <c r="K1509" i="16" s="1"/>
  <c r="L1510" i="16"/>
  <c r="K1510" i="16" s="1"/>
  <c r="L1511" i="16"/>
  <c r="K1511" i="16" s="1"/>
  <c r="L1512" i="16"/>
  <c r="K1512" i="16" s="1"/>
  <c r="L1513" i="16"/>
  <c r="K1513" i="16" s="1"/>
  <c r="L1514" i="16"/>
  <c r="K1514" i="16" s="1"/>
  <c r="H1514" i="16" s="1"/>
  <c r="L1515" i="16"/>
  <c r="K1515" i="16" s="1"/>
  <c r="H1515" i="16" s="1"/>
  <c r="L1516" i="16"/>
  <c r="K1516" i="16" s="1"/>
  <c r="L1517" i="16"/>
  <c r="K1517" i="16" s="1"/>
  <c r="L1518" i="16"/>
  <c r="K1518" i="16" s="1"/>
  <c r="L1519" i="16"/>
  <c r="K1519" i="16" s="1"/>
  <c r="L1520" i="16"/>
  <c r="K1520" i="16" s="1"/>
  <c r="L1521" i="16"/>
  <c r="K1521" i="16" s="1"/>
  <c r="H1521" i="16" s="1"/>
  <c r="L1522" i="16"/>
  <c r="K1522" i="16" s="1"/>
  <c r="H1522" i="16" s="1"/>
  <c r="L1523" i="16"/>
  <c r="K1523" i="16" s="1"/>
  <c r="H1523" i="16" s="1"/>
  <c r="L1524" i="16"/>
  <c r="K1524" i="16" s="1"/>
  <c r="L1525" i="16"/>
  <c r="K1525" i="16" s="1"/>
  <c r="L1526" i="16"/>
  <c r="K1526" i="16" s="1"/>
  <c r="L1527" i="16"/>
  <c r="K1527" i="16" s="1"/>
  <c r="L1528" i="16"/>
  <c r="K1528" i="16" s="1"/>
  <c r="L1529" i="16"/>
  <c r="K1529" i="16" s="1"/>
  <c r="H1529" i="16" s="1"/>
  <c r="L1530" i="16"/>
  <c r="K1530" i="16" s="1"/>
  <c r="H1530" i="16" s="1"/>
  <c r="L1531" i="16"/>
  <c r="K1531" i="16" s="1"/>
  <c r="H1531" i="16" s="1"/>
  <c r="L1532" i="16"/>
  <c r="K1532" i="16" s="1"/>
  <c r="L1533" i="16"/>
  <c r="K1533" i="16" s="1"/>
  <c r="L1534" i="16"/>
  <c r="K1534" i="16" s="1"/>
  <c r="L1535" i="16"/>
  <c r="K1535" i="16" s="1"/>
  <c r="L1536" i="16"/>
  <c r="K1536" i="16" s="1"/>
  <c r="L1537" i="16"/>
  <c r="K1537" i="16" s="1"/>
  <c r="H1537" i="16" s="1"/>
  <c r="L1538" i="16"/>
  <c r="K1538" i="16" s="1"/>
  <c r="H1538" i="16" s="1"/>
  <c r="L1539" i="16"/>
  <c r="K1539" i="16" s="1"/>
  <c r="H1539" i="16" s="1"/>
  <c r="L1540" i="16"/>
  <c r="K1540" i="16" s="1"/>
  <c r="L1541" i="16"/>
  <c r="K1541" i="16" s="1"/>
  <c r="L1542" i="16"/>
  <c r="K1542" i="16" s="1"/>
  <c r="L1543" i="16"/>
  <c r="K1543" i="16" s="1"/>
  <c r="L1544" i="16"/>
  <c r="K1544" i="16" s="1"/>
  <c r="L1545" i="16"/>
  <c r="K1545" i="16" s="1"/>
  <c r="H1545" i="16" s="1"/>
  <c r="L1546" i="16"/>
  <c r="K1546" i="16" s="1"/>
  <c r="H1546" i="16" s="1"/>
  <c r="L1547" i="16"/>
  <c r="K1547" i="16" s="1"/>
  <c r="H1547" i="16" s="1"/>
  <c r="L1548" i="16"/>
  <c r="K1548" i="16" s="1"/>
  <c r="L1549" i="16"/>
  <c r="K1549" i="16" s="1"/>
  <c r="L1550" i="16"/>
  <c r="K1550" i="16" s="1"/>
  <c r="L1551" i="16"/>
  <c r="K1551" i="16" s="1"/>
  <c r="L1552" i="16"/>
  <c r="K1552" i="16" s="1"/>
  <c r="L1553" i="16"/>
  <c r="K1553" i="16" s="1"/>
  <c r="H1553" i="16" s="1"/>
  <c r="L1554" i="16"/>
  <c r="K1554" i="16" s="1"/>
  <c r="H1554" i="16" s="1"/>
  <c r="L1555" i="16"/>
  <c r="K1555" i="16" s="1"/>
  <c r="H1555" i="16" s="1"/>
  <c r="L1556" i="16"/>
  <c r="K1556" i="16" s="1"/>
  <c r="L1557" i="16"/>
  <c r="K1557" i="16" s="1"/>
  <c r="L1558" i="16"/>
  <c r="K1558" i="16" s="1"/>
  <c r="L1559" i="16"/>
  <c r="K1559" i="16" s="1"/>
  <c r="L1560" i="16"/>
  <c r="K1560" i="16" s="1"/>
  <c r="L1561" i="16"/>
  <c r="K1561" i="16" s="1"/>
  <c r="H1561" i="16" s="1"/>
  <c r="L1562" i="16"/>
  <c r="K1562" i="16" s="1"/>
  <c r="H1562" i="16" s="1"/>
  <c r="L1563" i="16"/>
  <c r="K1563" i="16" s="1"/>
  <c r="H1563" i="16" s="1"/>
  <c r="L1564" i="16"/>
  <c r="K1564" i="16" s="1"/>
  <c r="L1565" i="16"/>
  <c r="K1565" i="16" s="1"/>
  <c r="L1566" i="16"/>
  <c r="K1566" i="16" s="1"/>
  <c r="L1567" i="16"/>
  <c r="K1567" i="16" s="1"/>
  <c r="L1568" i="16"/>
  <c r="K1568" i="16" s="1"/>
  <c r="L1569" i="16"/>
  <c r="K1569" i="16" s="1"/>
  <c r="H1569" i="16" s="1"/>
  <c r="L1570" i="16"/>
  <c r="K1570" i="16" s="1"/>
  <c r="H1570" i="16" s="1"/>
  <c r="L1571" i="16"/>
  <c r="K1571" i="16" s="1"/>
  <c r="H1571" i="16" s="1"/>
  <c r="L1572" i="16"/>
  <c r="K1572" i="16" s="1"/>
  <c r="L1573" i="16"/>
  <c r="K1573" i="16" s="1"/>
  <c r="L1574" i="16"/>
  <c r="K1574" i="16" s="1"/>
  <c r="L1575" i="16"/>
  <c r="K1575" i="16" s="1"/>
  <c r="L1576" i="16"/>
  <c r="K1576" i="16" s="1"/>
  <c r="L1577" i="16"/>
  <c r="K1577" i="16" s="1"/>
  <c r="H1577" i="16" s="1"/>
  <c r="L1578" i="16"/>
  <c r="K1578" i="16" s="1"/>
  <c r="H1578" i="16" s="1"/>
  <c r="L1579" i="16"/>
  <c r="K1579" i="16" s="1"/>
  <c r="H1579" i="16" s="1"/>
  <c r="L1580" i="16"/>
  <c r="K1580" i="16" s="1"/>
  <c r="L1581" i="16"/>
  <c r="K1581" i="16" s="1"/>
  <c r="L1582" i="16"/>
  <c r="K1582" i="16" s="1"/>
  <c r="L1583" i="16"/>
  <c r="K1583" i="16" s="1"/>
  <c r="L1584" i="16"/>
  <c r="K1584" i="16" s="1"/>
  <c r="L1585" i="16"/>
  <c r="K1585" i="16" s="1"/>
  <c r="H1585" i="16" s="1"/>
  <c r="L1586" i="16"/>
  <c r="K1586" i="16" s="1"/>
  <c r="H1586" i="16" s="1"/>
  <c r="L1587" i="16"/>
  <c r="K1587" i="16" s="1"/>
  <c r="H1587" i="16" s="1"/>
  <c r="L1588" i="16"/>
  <c r="K1588" i="16" s="1"/>
  <c r="L1589" i="16"/>
  <c r="K1589" i="16" s="1"/>
  <c r="L1590" i="16"/>
  <c r="K1590" i="16" s="1"/>
  <c r="L1591" i="16"/>
  <c r="K1591" i="16" s="1"/>
  <c r="L1592" i="16"/>
  <c r="K1592" i="16" s="1"/>
  <c r="L1593" i="16"/>
  <c r="K1593" i="16" s="1"/>
  <c r="H1593" i="16" s="1"/>
  <c r="L1594" i="16"/>
  <c r="K1594" i="16" s="1"/>
  <c r="H1594" i="16" s="1"/>
  <c r="L1595" i="16"/>
  <c r="K1595" i="16" s="1"/>
  <c r="H1595" i="16" s="1"/>
  <c r="L1596" i="16"/>
  <c r="K1596" i="16" s="1"/>
  <c r="L1597" i="16"/>
  <c r="K1597" i="16" s="1"/>
  <c r="L1598" i="16"/>
  <c r="K1598" i="16" s="1"/>
  <c r="L1599" i="16"/>
  <c r="K1599" i="16" s="1"/>
  <c r="L1600" i="16"/>
  <c r="K1600" i="16" s="1"/>
  <c r="L1601" i="16"/>
  <c r="K1601" i="16" s="1"/>
  <c r="H1601" i="16" s="1"/>
  <c r="L1602" i="16"/>
  <c r="K1602" i="16" s="1"/>
  <c r="H1602" i="16" s="1"/>
  <c r="L1603" i="16"/>
  <c r="K1603" i="16" s="1"/>
  <c r="H1603" i="16" s="1"/>
  <c r="L1604" i="16"/>
  <c r="K1604" i="16" s="1"/>
  <c r="L1605" i="16"/>
  <c r="K1605" i="16" s="1"/>
  <c r="L1606" i="16"/>
  <c r="K1606" i="16" s="1"/>
  <c r="L1607" i="16"/>
  <c r="K1607" i="16" s="1"/>
  <c r="L1608" i="16"/>
  <c r="K1608" i="16" s="1"/>
  <c r="L1609" i="16"/>
  <c r="K1609" i="16" s="1"/>
  <c r="H1609" i="16" s="1"/>
  <c r="L1610" i="16"/>
  <c r="K1610" i="16" s="1"/>
  <c r="H1610" i="16" s="1"/>
  <c r="L1611" i="16"/>
  <c r="K1611" i="16" s="1"/>
  <c r="H1611" i="16" s="1"/>
  <c r="L1612" i="16"/>
  <c r="K1612" i="16" s="1"/>
  <c r="L1613" i="16"/>
  <c r="K1613" i="16" s="1"/>
  <c r="L1614" i="16"/>
  <c r="K1614" i="16" s="1"/>
  <c r="L1615" i="16"/>
  <c r="K1615" i="16" s="1"/>
  <c r="L1616" i="16"/>
  <c r="K1616" i="16" s="1"/>
  <c r="L1617" i="16"/>
  <c r="K1617" i="16" s="1"/>
  <c r="H1617" i="16" s="1"/>
  <c r="L1618" i="16"/>
  <c r="K1618" i="16" s="1"/>
  <c r="H1618" i="16" s="1"/>
  <c r="L1619" i="16"/>
  <c r="K1619" i="16" s="1"/>
  <c r="H1619" i="16" s="1"/>
  <c r="L1620" i="16"/>
  <c r="K1620" i="16" s="1"/>
  <c r="L1621" i="16"/>
  <c r="K1621" i="16" s="1"/>
  <c r="L1622" i="16"/>
  <c r="K1622" i="16" s="1"/>
  <c r="L1623" i="16"/>
  <c r="K1623" i="16" s="1"/>
  <c r="L1624" i="16"/>
  <c r="K1624" i="16" s="1"/>
  <c r="L1625" i="16"/>
  <c r="K1625" i="16" s="1"/>
  <c r="H1625" i="16" s="1"/>
  <c r="L1626" i="16"/>
  <c r="K1626" i="16" s="1"/>
  <c r="H1626" i="16" s="1"/>
  <c r="L1627" i="16"/>
  <c r="K1627" i="16" s="1"/>
  <c r="H1627" i="16" s="1"/>
  <c r="L1628" i="16"/>
  <c r="K1628" i="16" s="1"/>
  <c r="L1629" i="16"/>
  <c r="K1629" i="16" s="1"/>
  <c r="L1630" i="16"/>
  <c r="K1630" i="16" s="1"/>
  <c r="L1631" i="16"/>
  <c r="K1631" i="16" s="1"/>
  <c r="L1632" i="16"/>
  <c r="K1632" i="16" s="1"/>
  <c r="L1633" i="16"/>
  <c r="K1633" i="16" s="1"/>
  <c r="H1633" i="16" s="1"/>
  <c r="L1634" i="16"/>
  <c r="K1634" i="16" s="1"/>
  <c r="H1634" i="16" s="1"/>
  <c r="L1635" i="16"/>
  <c r="K1635" i="16" s="1"/>
  <c r="H1635" i="16" s="1"/>
  <c r="L1636" i="16"/>
  <c r="K1636" i="16" s="1"/>
  <c r="L1637" i="16"/>
  <c r="K1637" i="16" s="1"/>
  <c r="L1638" i="16"/>
  <c r="K1638" i="16" s="1"/>
  <c r="L1639" i="16"/>
  <c r="K1639" i="16" s="1"/>
  <c r="L1640" i="16"/>
  <c r="K1640" i="16" s="1"/>
  <c r="L1641" i="16"/>
  <c r="K1641" i="16" s="1"/>
  <c r="H1641" i="16" s="1"/>
  <c r="L1642" i="16"/>
  <c r="K1642" i="16" s="1"/>
  <c r="H1642" i="16" s="1"/>
  <c r="L1643" i="16"/>
  <c r="K1643" i="16" s="1"/>
  <c r="H1643" i="16" s="1"/>
  <c r="L1644" i="16"/>
  <c r="K1644" i="16" s="1"/>
  <c r="L1645" i="16"/>
  <c r="K1645" i="16" s="1"/>
  <c r="L1646" i="16"/>
  <c r="K1646" i="16" s="1"/>
  <c r="L1647" i="16"/>
  <c r="K1647" i="16" s="1"/>
  <c r="L1648" i="16"/>
  <c r="K1648" i="16" s="1"/>
  <c r="L1649" i="16"/>
  <c r="K1649" i="16" s="1"/>
  <c r="H1649" i="16" s="1"/>
  <c r="L1650" i="16"/>
  <c r="K1650" i="16" s="1"/>
  <c r="H1650" i="16" s="1"/>
  <c r="L1651" i="16"/>
  <c r="K1651" i="16" s="1"/>
  <c r="H1651" i="16" s="1"/>
  <c r="L1652" i="16"/>
  <c r="K1652" i="16" s="1"/>
  <c r="L1653" i="16"/>
  <c r="K1653" i="16" s="1"/>
  <c r="L1654" i="16"/>
  <c r="K1654" i="16" s="1"/>
  <c r="L1655" i="16"/>
  <c r="K1655" i="16" s="1"/>
  <c r="L1656" i="16"/>
  <c r="K1656" i="16" s="1"/>
  <c r="L1657" i="16"/>
  <c r="K1657" i="16" s="1"/>
  <c r="H1657" i="16" s="1"/>
  <c r="L1658" i="16"/>
  <c r="K1658" i="16" s="1"/>
  <c r="H1658" i="16" s="1"/>
  <c r="L1659" i="16"/>
  <c r="K1659" i="16" s="1"/>
  <c r="H1659" i="16" s="1"/>
  <c r="L1660" i="16"/>
  <c r="K1660" i="16" s="1"/>
  <c r="L1661" i="16"/>
  <c r="K1661" i="16" s="1"/>
  <c r="L1662" i="16"/>
  <c r="K1662" i="16" s="1"/>
  <c r="L1663" i="16"/>
  <c r="K1663" i="16" s="1"/>
  <c r="L1664" i="16"/>
  <c r="K1664" i="16" s="1"/>
  <c r="L1665" i="16"/>
  <c r="K1665" i="16" s="1"/>
  <c r="H1665" i="16" s="1"/>
  <c r="L1666" i="16"/>
  <c r="K1666" i="16" s="1"/>
  <c r="H1666" i="16" s="1"/>
  <c r="L1667" i="16"/>
  <c r="K1667" i="16" s="1"/>
  <c r="H1667" i="16" s="1"/>
  <c r="L1668" i="16"/>
  <c r="K1668" i="16" s="1"/>
  <c r="L1669" i="16"/>
  <c r="K1669" i="16" s="1"/>
  <c r="L1670" i="16"/>
  <c r="K1670" i="16" s="1"/>
  <c r="L1671" i="16"/>
  <c r="K1671" i="16" s="1"/>
  <c r="L1672" i="16"/>
  <c r="K1672" i="16" s="1"/>
  <c r="L1673" i="16"/>
  <c r="K1673" i="16" s="1"/>
  <c r="H1673" i="16" s="1"/>
  <c r="L1674" i="16"/>
  <c r="K1674" i="16" s="1"/>
  <c r="H1674" i="16" s="1"/>
  <c r="L1675" i="16"/>
  <c r="K1675" i="16" s="1"/>
  <c r="H1675" i="16" s="1"/>
  <c r="L1676" i="16"/>
  <c r="K1676" i="16" s="1"/>
  <c r="L1677" i="16"/>
  <c r="K1677" i="16" s="1"/>
  <c r="L1678" i="16"/>
  <c r="K1678" i="16" s="1"/>
  <c r="L1679" i="16"/>
  <c r="K1679" i="16" s="1"/>
  <c r="L1680" i="16"/>
  <c r="K1680" i="16" s="1"/>
  <c r="L1681" i="16"/>
  <c r="K1681" i="16" s="1"/>
  <c r="H1681" i="16" s="1"/>
  <c r="L1682" i="16"/>
  <c r="K1682" i="16" s="1"/>
  <c r="H1682" i="16" s="1"/>
  <c r="L1683" i="16"/>
  <c r="K1683" i="16" s="1"/>
  <c r="H1683" i="16" s="1"/>
  <c r="L1684" i="16"/>
  <c r="K1684" i="16" s="1"/>
  <c r="L1685" i="16"/>
  <c r="K1685" i="16" s="1"/>
  <c r="L1686" i="16"/>
  <c r="K1686" i="16" s="1"/>
  <c r="L1687" i="16"/>
  <c r="K1687" i="16" s="1"/>
  <c r="L1688" i="16"/>
  <c r="K1688" i="16" s="1"/>
  <c r="L1689" i="16"/>
  <c r="K1689" i="16" s="1"/>
  <c r="L1690" i="16"/>
  <c r="K1690" i="16" s="1"/>
  <c r="H1690" i="16" s="1"/>
  <c r="L1691" i="16"/>
  <c r="K1691" i="16" s="1"/>
  <c r="H1691" i="16" s="1"/>
  <c r="L1692" i="16"/>
  <c r="K1692" i="16" s="1"/>
  <c r="L1693" i="16"/>
  <c r="K1693" i="16" s="1"/>
  <c r="L1694" i="16"/>
  <c r="K1694" i="16" s="1"/>
  <c r="L1695" i="16"/>
  <c r="K1695" i="16" s="1"/>
  <c r="L1696" i="16"/>
  <c r="K1696" i="16" s="1"/>
  <c r="L1697" i="16"/>
  <c r="K1697" i="16" s="1"/>
  <c r="L1698" i="16"/>
  <c r="K1698" i="16" s="1"/>
  <c r="H1698" i="16" s="1"/>
  <c r="L1699" i="16"/>
  <c r="K1699" i="16" s="1"/>
  <c r="H1699" i="16" s="1"/>
  <c r="L1700" i="16"/>
  <c r="K1700" i="16" s="1"/>
  <c r="L1701" i="16"/>
  <c r="K1701" i="16" s="1"/>
  <c r="L1702" i="16"/>
  <c r="K1702" i="16" s="1"/>
  <c r="L1703" i="16"/>
  <c r="K1703" i="16" s="1"/>
  <c r="L1704" i="16"/>
  <c r="K1704" i="16" s="1"/>
  <c r="L1705" i="16"/>
  <c r="K1705" i="16" s="1"/>
  <c r="H1705" i="16" s="1"/>
  <c r="L1706" i="16"/>
  <c r="K1706" i="16" s="1"/>
  <c r="H1706" i="16" s="1"/>
  <c r="L1707" i="16"/>
  <c r="K1707" i="16" s="1"/>
  <c r="H1707" i="16" s="1"/>
  <c r="L1708" i="16"/>
  <c r="K1708" i="16" s="1"/>
  <c r="L1709" i="16"/>
  <c r="K1709" i="16" s="1"/>
  <c r="L1710" i="16"/>
  <c r="K1710" i="16" s="1"/>
  <c r="L1711" i="16"/>
  <c r="K1711" i="16" s="1"/>
  <c r="L1712" i="16"/>
  <c r="K1712" i="16" s="1"/>
  <c r="L1713" i="16"/>
  <c r="K1713" i="16" s="1"/>
  <c r="H1713" i="16" s="1"/>
  <c r="L1714" i="16"/>
  <c r="K1714" i="16" s="1"/>
  <c r="H1714" i="16" s="1"/>
  <c r="L1715" i="16"/>
  <c r="K1715" i="16" s="1"/>
  <c r="H1715" i="16" s="1"/>
  <c r="L1716" i="16"/>
  <c r="K1716" i="16" s="1"/>
  <c r="L1717" i="16"/>
  <c r="K1717" i="16" s="1"/>
  <c r="L1718" i="16"/>
  <c r="K1718" i="16" s="1"/>
  <c r="L1719" i="16"/>
  <c r="K1719" i="16" s="1"/>
  <c r="L1720" i="16"/>
  <c r="K1720" i="16" s="1"/>
  <c r="L1721" i="16"/>
  <c r="K1721" i="16" s="1"/>
  <c r="H1721" i="16" s="1"/>
  <c r="L1722" i="16"/>
  <c r="K1722" i="16" s="1"/>
  <c r="H1722" i="16" s="1"/>
  <c r="L1723" i="16"/>
  <c r="K1723" i="16" s="1"/>
  <c r="H1723" i="16" s="1"/>
  <c r="L1724" i="16"/>
  <c r="K1724" i="16" s="1"/>
  <c r="L1725" i="16"/>
  <c r="K1725" i="16" s="1"/>
  <c r="L1726" i="16"/>
  <c r="K1726" i="16" s="1"/>
  <c r="L1727" i="16"/>
  <c r="K1727" i="16" s="1"/>
  <c r="L1728" i="16"/>
  <c r="K1728" i="16" s="1"/>
  <c r="L1729" i="16"/>
  <c r="K1729" i="16" s="1"/>
  <c r="H1729" i="16" s="1"/>
  <c r="L1730" i="16"/>
  <c r="K1730" i="16" s="1"/>
  <c r="H1730" i="16" s="1"/>
  <c r="L1731" i="16"/>
  <c r="K1731" i="16" s="1"/>
  <c r="H1731" i="16" s="1"/>
  <c r="L1732" i="16"/>
  <c r="K1732" i="16" s="1"/>
  <c r="L1733" i="16"/>
  <c r="K1733" i="16" s="1"/>
  <c r="L1734" i="16"/>
  <c r="K1734" i="16" s="1"/>
  <c r="L1735" i="16"/>
  <c r="K1735" i="16" s="1"/>
  <c r="L1736" i="16"/>
  <c r="K1736" i="16" s="1"/>
  <c r="L1737" i="16"/>
  <c r="K1737" i="16" s="1"/>
  <c r="H1737" i="16" s="1"/>
  <c r="L1738" i="16"/>
  <c r="K1738" i="16" s="1"/>
  <c r="H1738" i="16" s="1"/>
  <c r="L1739" i="16"/>
  <c r="K1739" i="16" s="1"/>
  <c r="H1739" i="16" s="1"/>
  <c r="L1740" i="16"/>
  <c r="K1740" i="16" s="1"/>
  <c r="L1741" i="16"/>
  <c r="K1741" i="16" s="1"/>
  <c r="L1742" i="16"/>
  <c r="K1742" i="16" s="1"/>
  <c r="L1743" i="16"/>
  <c r="K1743" i="16" s="1"/>
  <c r="L1744" i="16"/>
  <c r="K1744" i="16" s="1"/>
  <c r="L1745" i="16"/>
  <c r="K1745" i="16" s="1"/>
  <c r="H1745" i="16" s="1"/>
  <c r="L1746" i="16"/>
  <c r="K1746" i="16" s="1"/>
  <c r="H1746" i="16" s="1"/>
  <c r="L1747" i="16"/>
  <c r="K1747" i="16" s="1"/>
  <c r="H1747" i="16" s="1"/>
  <c r="L1748" i="16"/>
  <c r="K1748" i="16" s="1"/>
  <c r="L1749" i="16"/>
  <c r="K1749" i="16" s="1"/>
  <c r="L1750" i="16"/>
  <c r="K1750" i="16" s="1"/>
  <c r="L1751" i="16"/>
  <c r="K1751" i="16" s="1"/>
  <c r="L1752" i="16"/>
  <c r="K1752" i="16" s="1"/>
  <c r="L1753" i="16"/>
  <c r="K1753" i="16" s="1"/>
  <c r="H1753" i="16" s="1"/>
  <c r="L1754" i="16"/>
  <c r="K1754" i="16" s="1"/>
  <c r="H1754" i="16" s="1"/>
  <c r="L1755" i="16"/>
  <c r="K1755" i="16" s="1"/>
  <c r="H1755" i="16" s="1"/>
  <c r="L1756" i="16"/>
  <c r="K1756" i="16" s="1"/>
  <c r="L1757" i="16"/>
  <c r="K1757" i="16" s="1"/>
  <c r="L1758" i="16"/>
  <c r="K1758" i="16" s="1"/>
  <c r="L1759" i="16"/>
  <c r="K1759" i="16" s="1"/>
  <c r="L1760" i="16"/>
  <c r="K1760" i="16" s="1"/>
  <c r="L1761" i="16"/>
  <c r="K1761" i="16" s="1"/>
  <c r="L1762" i="16"/>
  <c r="K1762" i="16" s="1"/>
  <c r="H1762" i="16" s="1"/>
  <c r="L1763" i="16"/>
  <c r="K1763" i="16" s="1"/>
  <c r="H1763" i="16" s="1"/>
  <c r="L1764" i="16"/>
  <c r="K1764" i="16" s="1"/>
  <c r="L1765" i="16"/>
  <c r="K1765" i="16" s="1"/>
  <c r="L1766" i="16"/>
  <c r="K1766" i="16" s="1"/>
  <c r="L1767" i="16"/>
  <c r="K1767" i="16" s="1"/>
  <c r="L1768" i="16"/>
  <c r="K1768" i="16" s="1"/>
  <c r="L1769" i="16"/>
  <c r="K1769" i="16" s="1"/>
  <c r="H1769" i="16" s="1"/>
  <c r="L1770" i="16"/>
  <c r="K1770" i="16" s="1"/>
  <c r="H1770" i="16" s="1"/>
  <c r="L1771" i="16"/>
  <c r="K1771" i="16" s="1"/>
  <c r="H1771" i="16" s="1"/>
  <c r="L1772" i="16"/>
  <c r="K1772" i="16" s="1"/>
  <c r="L1773" i="16"/>
  <c r="K1773" i="16" s="1"/>
  <c r="L1774" i="16"/>
  <c r="K1774" i="16" s="1"/>
  <c r="L1775" i="16"/>
  <c r="K1775" i="16" s="1"/>
  <c r="L1776" i="16"/>
  <c r="K1776" i="16" s="1"/>
  <c r="L1777" i="16"/>
  <c r="K1777" i="16" s="1"/>
  <c r="H1777" i="16" s="1"/>
  <c r="L1778" i="16"/>
  <c r="K1778" i="16" s="1"/>
  <c r="H1778" i="16" s="1"/>
  <c r="L1779" i="16"/>
  <c r="K1779" i="16" s="1"/>
  <c r="H1779" i="16" s="1"/>
  <c r="L1780" i="16"/>
  <c r="K1780" i="16" s="1"/>
  <c r="L1781" i="16"/>
  <c r="K1781" i="16" s="1"/>
  <c r="L1782" i="16"/>
  <c r="K1782" i="16" s="1"/>
  <c r="L1783" i="16"/>
  <c r="K1783" i="16" s="1"/>
  <c r="L1784" i="16"/>
  <c r="K1784" i="16" s="1"/>
  <c r="L1785" i="16"/>
  <c r="K1785" i="16" s="1"/>
  <c r="H1785" i="16" s="1"/>
  <c r="L1786" i="16"/>
  <c r="K1786" i="16" s="1"/>
  <c r="H1786" i="16" s="1"/>
  <c r="L1787" i="16"/>
  <c r="K1787" i="16" s="1"/>
  <c r="H1787" i="16" s="1"/>
  <c r="L1788" i="16"/>
  <c r="K1788" i="16" s="1"/>
  <c r="L1789" i="16"/>
  <c r="K1789" i="16" s="1"/>
  <c r="L1790" i="16"/>
  <c r="K1790" i="16" s="1"/>
  <c r="L1791" i="16"/>
  <c r="K1791" i="16" s="1"/>
  <c r="L1792" i="16"/>
  <c r="K1792" i="16" s="1"/>
  <c r="L1793" i="16"/>
  <c r="K1793" i="16" s="1"/>
  <c r="H1793" i="16" s="1"/>
  <c r="L1794" i="16"/>
  <c r="K1794" i="16" s="1"/>
  <c r="H1794" i="16" s="1"/>
  <c r="L1795" i="16"/>
  <c r="K1795" i="16" s="1"/>
  <c r="H1795" i="16" s="1"/>
  <c r="L1796" i="16"/>
  <c r="K1796" i="16" s="1"/>
  <c r="L1797" i="16"/>
  <c r="K1797" i="16" s="1"/>
  <c r="L1798" i="16"/>
  <c r="K1798" i="16" s="1"/>
  <c r="L1799" i="16"/>
  <c r="K1799" i="16" s="1"/>
  <c r="L1800" i="16"/>
  <c r="K1800" i="16" s="1"/>
  <c r="L1801" i="16"/>
  <c r="K1801" i="16" s="1"/>
  <c r="H1801" i="16" s="1"/>
  <c r="L1802" i="16"/>
  <c r="K1802" i="16" s="1"/>
  <c r="H1802" i="16" s="1"/>
  <c r="L1803" i="16"/>
  <c r="K1803" i="16" s="1"/>
  <c r="H1803" i="16" s="1"/>
  <c r="L1804" i="16"/>
  <c r="K1804" i="16" s="1"/>
  <c r="L1805" i="16"/>
  <c r="K1805" i="16" s="1"/>
  <c r="L1806" i="16"/>
  <c r="K1806" i="16" s="1"/>
  <c r="L1807" i="16"/>
  <c r="K1807" i="16" s="1"/>
  <c r="L1808" i="16"/>
  <c r="K1808" i="16" s="1"/>
  <c r="L1809" i="16"/>
  <c r="K1809" i="16" s="1"/>
  <c r="H1809" i="16" s="1"/>
  <c r="L1810" i="16"/>
  <c r="K1810" i="16" s="1"/>
  <c r="H1810" i="16" s="1"/>
  <c r="L1811" i="16"/>
  <c r="K1811" i="16" s="1"/>
  <c r="H1811" i="16" s="1"/>
  <c r="L1812" i="16"/>
  <c r="K1812" i="16" s="1"/>
  <c r="L1813" i="16"/>
  <c r="K1813" i="16" s="1"/>
  <c r="L1814" i="16"/>
  <c r="K1814" i="16" s="1"/>
  <c r="L1815" i="16"/>
  <c r="K1815" i="16" s="1"/>
  <c r="L1816" i="16"/>
  <c r="K1816" i="16" s="1"/>
  <c r="L1817" i="16"/>
  <c r="K1817" i="16" s="1"/>
  <c r="L1818" i="16"/>
  <c r="K1818" i="16" s="1"/>
  <c r="H1818" i="16" s="1"/>
  <c r="L1819" i="16"/>
  <c r="K1819" i="16" s="1"/>
  <c r="H1819" i="16" s="1"/>
  <c r="L1820" i="16"/>
  <c r="K1820" i="16" s="1"/>
  <c r="L1821" i="16"/>
  <c r="K1821" i="16" s="1"/>
  <c r="L1822" i="16"/>
  <c r="K1822" i="16" s="1"/>
  <c r="L1823" i="16"/>
  <c r="K1823" i="16" s="1"/>
  <c r="L1824" i="16"/>
  <c r="K1824" i="16" s="1"/>
  <c r="L1825" i="16"/>
  <c r="K1825" i="16" s="1"/>
  <c r="H1825" i="16" s="1"/>
  <c r="L1826" i="16"/>
  <c r="K1826" i="16" s="1"/>
  <c r="H1826" i="16" s="1"/>
  <c r="L1827" i="16"/>
  <c r="K1827" i="16" s="1"/>
  <c r="H1827" i="16" s="1"/>
  <c r="L1828" i="16"/>
  <c r="K1828" i="16" s="1"/>
  <c r="L1829" i="16"/>
  <c r="K1829" i="16" s="1"/>
  <c r="L1830" i="16"/>
  <c r="K1830" i="16" s="1"/>
  <c r="L1831" i="16"/>
  <c r="K1831" i="16" s="1"/>
  <c r="L1832" i="16"/>
  <c r="K1832" i="16" s="1"/>
  <c r="L1833" i="16"/>
  <c r="K1833" i="16" s="1"/>
  <c r="H1833" i="16" s="1"/>
  <c r="L1834" i="16"/>
  <c r="K1834" i="16" s="1"/>
  <c r="H1834" i="16" s="1"/>
  <c r="L1835" i="16"/>
  <c r="K1835" i="16" s="1"/>
  <c r="H1835" i="16" s="1"/>
  <c r="L1836" i="16"/>
  <c r="K1836" i="16" s="1"/>
  <c r="L1837" i="16"/>
  <c r="K1837" i="16" s="1"/>
  <c r="L1838" i="16"/>
  <c r="K1838" i="16" s="1"/>
  <c r="L1839" i="16"/>
  <c r="K1839" i="16" s="1"/>
  <c r="L1840" i="16"/>
  <c r="K1840" i="16" s="1"/>
  <c r="L1841" i="16"/>
  <c r="K1841" i="16" s="1"/>
  <c r="H1841" i="16" s="1"/>
  <c r="L1842" i="16"/>
  <c r="K1842" i="16" s="1"/>
  <c r="H1842" i="16" s="1"/>
  <c r="L1843" i="16"/>
  <c r="K1843" i="16" s="1"/>
  <c r="H1843" i="16" s="1"/>
  <c r="L1844" i="16"/>
  <c r="K1844" i="16" s="1"/>
  <c r="L1845" i="16"/>
  <c r="K1845" i="16" s="1"/>
  <c r="L1846" i="16"/>
  <c r="K1846" i="16" s="1"/>
  <c r="L1847" i="16"/>
  <c r="K1847" i="16" s="1"/>
  <c r="L1848" i="16"/>
  <c r="K1848" i="16" s="1"/>
  <c r="L1849" i="16"/>
  <c r="K1849" i="16" s="1"/>
  <c r="H1849" i="16" s="1"/>
  <c r="L1850" i="16"/>
  <c r="K1850" i="16" s="1"/>
  <c r="H1850" i="16" s="1"/>
  <c r="L1851" i="16"/>
  <c r="K1851" i="16" s="1"/>
  <c r="H1851" i="16" s="1"/>
  <c r="L1852" i="16"/>
  <c r="K1852" i="16" s="1"/>
  <c r="L1853" i="16"/>
  <c r="K1853" i="16" s="1"/>
  <c r="L1854" i="16"/>
  <c r="K1854" i="16" s="1"/>
  <c r="L1855" i="16"/>
  <c r="K1855" i="16" s="1"/>
  <c r="L1856" i="16"/>
  <c r="K1856" i="16" s="1"/>
  <c r="L1857" i="16"/>
  <c r="K1857" i="16" s="1"/>
  <c r="H1857" i="16" s="1"/>
  <c r="L1858" i="16"/>
  <c r="K1858" i="16" s="1"/>
  <c r="H1858" i="16" s="1"/>
  <c r="L1859" i="16"/>
  <c r="K1859" i="16" s="1"/>
  <c r="H1859" i="16" s="1"/>
  <c r="L1860" i="16"/>
  <c r="K1860" i="16" s="1"/>
  <c r="L1861" i="16"/>
  <c r="K1861" i="16" s="1"/>
  <c r="L1862" i="16"/>
  <c r="K1862" i="16" s="1"/>
  <c r="L1863" i="16"/>
  <c r="K1863" i="16" s="1"/>
  <c r="L1864" i="16"/>
  <c r="K1864" i="16" s="1"/>
  <c r="L1865" i="16"/>
  <c r="K1865" i="16" s="1"/>
  <c r="H1865" i="16" s="1"/>
  <c r="L1866" i="16"/>
  <c r="K1866" i="16" s="1"/>
  <c r="H1866" i="16" s="1"/>
  <c r="L1867" i="16"/>
  <c r="K1867" i="16" s="1"/>
  <c r="H1867" i="16" s="1"/>
  <c r="L1868" i="16"/>
  <c r="K1868" i="16" s="1"/>
  <c r="L1869" i="16"/>
  <c r="K1869" i="16" s="1"/>
  <c r="L1870" i="16"/>
  <c r="K1870" i="16" s="1"/>
  <c r="L1871" i="16"/>
  <c r="K1871" i="16" s="1"/>
  <c r="L1872" i="16"/>
  <c r="K1872" i="16" s="1"/>
  <c r="L1873" i="16"/>
  <c r="K1873" i="16" s="1"/>
  <c r="L1874" i="16"/>
  <c r="K1874" i="16" s="1"/>
  <c r="H1874" i="16" s="1"/>
  <c r="L1875" i="16"/>
  <c r="K1875" i="16" s="1"/>
  <c r="H1875" i="16" s="1"/>
  <c r="L1876" i="16"/>
  <c r="K1876" i="16" s="1"/>
  <c r="L1877" i="16"/>
  <c r="K1877" i="16" s="1"/>
  <c r="L1878" i="16"/>
  <c r="K1878" i="16" s="1"/>
  <c r="L1879" i="16"/>
  <c r="K1879" i="16" s="1"/>
  <c r="L1880" i="16"/>
  <c r="K1880" i="16" s="1"/>
  <c r="L1881" i="16"/>
  <c r="K1881" i="16" s="1"/>
  <c r="H1881" i="16" s="1"/>
  <c r="L1882" i="16"/>
  <c r="K1882" i="16" s="1"/>
  <c r="H1882" i="16" s="1"/>
  <c r="L1883" i="16"/>
  <c r="K1883" i="16" s="1"/>
  <c r="H1883" i="16" s="1"/>
  <c r="L1884" i="16"/>
  <c r="K1884" i="16" s="1"/>
  <c r="L1885" i="16"/>
  <c r="K1885" i="16" s="1"/>
  <c r="L1886" i="16"/>
  <c r="K1886" i="16" s="1"/>
  <c r="L1887" i="16"/>
  <c r="K1887" i="16" s="1"/>
  <c r="L1888" i="16"/>
  <c r="K1888" i="16" s="1"/>
  <c r="L1889" i="16"/>
  <c r="K1889" i="16" s="1"/>
  <c r="H1889" i="16" s="1"/>
  <c r="L1890" i="16"/>
  <c r="K1890" i="16" s="1"/>
  <c r="H1890" i="16" s="1"/>
  <c r="L1891" i="16"/>
  <c r="K1891" i="16" s="1"/>
  <c r="H1891" i="16" s="1"/>
  <c r="L1892" i="16"/>
  <c r="K1892" i="16" s="1"/>
  <c r="L1893" i="16"/>
  <c r="K1893" i="16" s="1"/>
  <c r="L1894" i="16"/>
  <c r="K1894" i="16" s="1"/>
  <c r="L1895" i="16"/>
  <c r="K1895" i="16" s="1"/>
  <c r="L1896" i="16"/>
  <c r="K1896" i="16" s="1"/>
  <c r="L1897" i="16"/>
  <c r="K1897" i="16" s="1"/>
  <c r="H1897" i="16" s="1"/>
  <c r="L1898" i="16"/>
  <c r="K1898" i="16" s="1"/>
  <c r="H1898" i="16" s="1"/>
  <c r="L1899" i="16"/>
  <c r="K1899" i="16" s="1"/>
  <c r="H1899" i="16" s="1"/>
  <c r="L1900" i="16"/>
  <c r="K1900" i="16" s="1"/>
  <c r="L1901" i="16"/>
  <c r="K1901" i="16" s="1"/>
  <c r="L1902" i="16"/>
  <c r="K1902" i="16" s="1"/>
  <c r="L1903" i="16"/>
  <c r="K1903" i="16" s="1"/>
  <c r="L1904" i="16"/>
  <c r="K1904" i="16" s="1"/>
  <c r="L1905" i="16"/>
  <c r="K1905" i="16" s="1"/>
  <c r="H1905" i="16" s="1"/>
  <c r="L1906" i="16"/>
  <c r="K1906" i="16" s="1"/>
  <c r="H1906" i="16" s="1"/>
  <c r="L1907" i="16"/>
  <c r="K1907" i="16" s="1"/>
  <c r="H1907" i="16" s="1"/>
  <c r="L1908" i="16"/>
  <c r="K1908" i="16" s="1"/>
  <c r="L1909" i="16"/>
  <c r="K1909" i="16" s="1"/>
  <c r="L1910" i="16"/>
  <c r="K1910" i="16" s="1"/>
  <c r="L1911" i="16"/>
  <c r="K1911" i="16" s="1"/>
  <c r="L1912" i="16"/>
  <c r="K1912" i="16" s="1"/>
  <c r="L1913" i="16"/>
  <c r="K1913" i="16" s="1"/>
  <c r="H1913" i="16" s="1"/>
  <c r="L1914" i="16"/>
  <c r="K1914" i="16" s="1"/>
  <c r="H1914" i="16" s="1"/>
  <c r="L1915" i="16"/>
  <c r="K1915" i="16" s="1"/>
  <c r="H1915" i="16" s="1"/>
  <c r="L1916" i="16"/>
  <c r="K1916" i="16" s="1"/>
  <c r="L1917" i="16"/>
  <c r="K1917" i="16" s="1"/>
  <c r="L1918" i="16"/>
  <c r="K1918" i="16" s="1"/>
  <c r="L1919" i="16"/>
  <c r="K1919" i="16" s="1"/>
  <c r="L1920" i="16"/>
  <c r="K1920" i="16" s="1"/>
  <c r="L1921" i="16"/>
  <c r="K1921" i="16" s="1"/>
  <c r="H1921" i="16" s="1"/>
  <c r="L1922" i="16"/>
  <c r="K1922" i="16" s="1"/>
  <c r="H1922" i="16" s="1"/>
  <c r="L1923" i="16"/>
  <c r="K1923" i="16" s="1"/>
  <c r="H1923" i="16" s="1"/>
  <c r="L1924" i="16"/>
  <c r="K1924" i="16" s="1"/>
  <c r="L1925" i="16"/>
  <c r="K1925" i="16" s="1"/>
  <c r="L1926" i="16"/>
  <c r="K1926" i="16" s="1"/>
  <c r="L1927" i="16"/>
  <c r="K1927" i="16" s="1"/>
  <c r="L1928" i="16"/>
  <c r="K1928" i="16" s="1"/>
  <c r="L1929" i="16"/>
  <c r="K1929" i="16" s="1"/>
  <c r="H1929" i="16" s="1"/>
  <c r="L1930" i="16"/>
  <c r="K1930" i="16" s="1"/>
  <c r="H1930" i="16" s="1"/>
  <c r="L1931" i="16"/>
  <c r="K1931" i="16" s="1"/>
  <c r="H1931" i="16" s="1"/>
  <c r="L1932" i="16"/>
  <c r="K1932" i="16" s="1"/>
  <c r="L1933" i="16"/>
  <c r="K1933" i="16" s="1"/>
  <c r="L1934" i="16"/>
  <c r="K1934" i="16" s="1"/>
  <c r="L1935" i="16"/>
  <c r="K1935" i="16" s="1"/>
  <c r="L1936" i="16"/>
  <c r="K1936" i="16" s="1"/>
  <c r="L1937" i="16"/>
  <c r="K1937" i="16" s="1"/>
  <c r="H1937" i="16" s="1"/>
  <c r="L1938" i="16"/>
  <c r="K1938" i="16" s="1"/>
  <c r="H1938" i="16" s="1"/>
  <c r="L1939" i="16"/>
  <c r="K1939" i="16" s="1"/>
  <c r="H1939" i="16" s="1"/>
  <c r="L1940" i="16"/>
  <c r="K1940" i="16" s="1"/>
  <c r="L1941" i="16"/>
  <c r="K1941" i="16" s="1"/>
  <c r="L1942" i="16"/>
  <c r="K1942" i="16" s="1"/>
  <c r="L1943" i="16"/>
  <c r="K1943" i="16" s="1"/>
  <c r="L1944" i="16"/>
  <c r="K1944" i="16" s="1"/>
  <c r="L1945" i="16"/>
  <c r="K1945" i="16" s="1"/>
  <c r="L1946" i="16"/>
  <c r="K1946" i="16" s="1"/>
  <c r="H1946" i="16" s="1"/>
  <c r="L1947" i="16"/>
  <c r="K1947" i="16" s="1"/>
  <c r="H1947" i="16" s="1"/>
  <c r="L1948" i="16"/>
  <c r="K1948" i="16" s="1"/>
  <c r="L1949" i="16"/>
  <c r="K1949" i="16" s="1"/>
  <c r="L1950" i="16"/>
  <c r="K1950" i="16" s="1"/>
  <c r="L1951" i="16"/>
  <c r="K1951" i="16" s="1"/>
  <c r="L1952" i="16"/>
  <c r="K1952" i="16" s="1"/>
  <c r="L1953" i="16"/>
  <c r="K1953" i="16" s="1"/>
  <c r="H1953" i="16" s="1"/>
  <c r="L1954" i="16"/>
  <c r="K1954" i="16" s="1"/>
  <c r="H1954" i="16" s="1"/>
  <c r="L1955" i="16"/>
  <c r="K1955" i="16" s="1"/>
  <c r="H1955" i="16" s="1"/>
  <c r="L1956" i="16"/>
  <c r="K1956" i="16" s="1"/>
  <c r="L1957" i="16"/>
  <c r="K1957" i="16" s="1"/>
  <c r="L1958" i="16"/>
  <c r="K1958" i="16" s="1"/>
  <c r="L1959" i="16"/>
  <c r="K1959" i="16" s="1"/>
  <c r="L1960" i="16"/>
  <c r="K1960" i="16" s="1"/>
  <c r="L1961" i="16"/>
  <c r="K1961" i="16" s="1"/>
  <c r="L1962" i="16"/>
  <c r="K1962" i="16" s="1"/>
  <c r="H1962" i="16" s="1"/>
  <c r="L1963" i="16"/>
  <c r="K1963" i="16" s="1"/>
  <c r="H1963" i="16" s="1"/>
  <c r="L1964" i="16"/>
  <c r="K1964" i="16" s="1"/>
  <c r="L1965" i="16"/>
  <c r="K1965" i="16" s="1"/>
  <c r="L1966" i="16"/>
  <c r="K1966" i="16" s="1"/>
  <c r="L1967" i="16"/>
  <c r="K1967" i="16" s="1"/>
  <c r="L1968" i="16"/>
  <c r="K1968" i="16" s="1"/>
  <c r="L1969" i="16"/>
  <c r="K1969" i="16" s="1"/>
  <c r="H1969" i="16" s="1"/>
  <c r="L1970" i="16"/>
  <c r="K1970" i="16" s="1"/>
  <c r="H1970" i="16" s="1"/>
  <c r="L1971" i="16"/>
  <c r="K1971" i="16" s="1"/>
  <c r="H1971" i="16" s="1"/>
  <c r="L1972" i="16"/>
  <c r="K1972" i="16" s="1"/>
  <c r="L1973" i="16"/>
  <c r="K1973" i="16" s="1"/>
  <c r="L1974" i="16"/>
  <c r="K1974" i="16" s="1"/>
  <c r="L1975" i="16"/>
  <c r="K1975" i="16" s="1"/>
  <c r="L1976" i="16"/>
  <c r="K1976" i="16" s="1"/>
  <c r="L1977" i="16"/>
  <c r="K1977" i="16" s="1"/>
  <c r="H1977" i="16" s="1"/>
  <c r="L1978" i="16"/>
  <c r="K1978" i="16" s="1"/>
  <c r="H1978" i="16" s="1"/>
  <c r="L1979" i="16"/>
  <c r="K1979" i="16" s="1"/>
  <c r="H1979" i="16" s="1"/>
  <c r="L1980" i="16"/>
  <c r="K1980" i="16" s="1"/>
  <c r="L1981" i="16"/>
  <c r="K1981" i="16" s="1"/>
  <c r="L1982" i="16"/>
  <c r="K1982" i="16" s="1"/>
  <c r="L1983" i="16"/>
  <c r="K1983" i="16" s="1"/>
  <c r="L1984" i="16"/>
  <c r="K1984" i="16" s="1"/>
  <c r="L1985" i="16"/>
  <c r="K1985" i="16" s="1"/>
  <c r="H1985" i="16" s="1"/>
  <c r="L1986" i="16"/>
  <c r="K1986" i="16" s="1"/>
  <c r="H1986" i="16" s="1"/>
  <c r="L1987" i="16"/>
  <c r="K1987" i="16" s="1"/>
  <c r="H1987" i="16" s="1"/>
  <c r="L1988" i="16"/>
  <c r="K1988" i="16" s="1"/>
  <c r="L1989" i="16"/>
  <c r="K1989" i="16" s="1"/>
  <c r="L1990" i="16"/>
  <c r="K1990" i="16" s="1"/>
  <c r="L1991" i="16"/>
  <c r="K1991" i="16" s="1"/>
  <c r="L1992" i="16"/>
  <c r="K1992" i="16" s="1"/>
  <c r="L1993" i="16"/>
  <c r="K1993" i="16" s="1"/>
  <c r="H1993" i="16" s="1"/>
  <c r="L1994" i="16"/>
  <c r="K1994" i="16" s="1"/>
  <c r="H1994" i="16" s="1"/>
  <c r="L1995" i="16"/>
  <c r="K1995" i="16" s="1"/>
  <c r="H1995" i="16" s="1"/>
  <c r="L1996" i="16"/>
  <c r="K1996" i="16" s="1"/>
  <c r="L1997" i="16"/>
  <c r="K1997" i="16" s="1"/>
  <c r="L1998" i="16"/>
  <c r="K1998" i="16" s="1"/>
  <c r="L1999" i="16"/>
  <c r="K1999" i="16" s="1"/>
  <c r="L2000" i="16"/>
  <c r="K2000" i="16" s="1"/>
  <c r="L2001" i="16"/>
  <c r="K2001" i="16" s="1"/>
  <c r="H2001" i="16" s="1"/>
  <c r="L2002" i="16"/>
  <c r="K2002" i="16" s="1"/>
  <c r="H2002" i="16" s="1"/>
  <c r="L2003" i="16"/>
  <c r="K2003" i="16" s="1"/>
  <c r="H2003" i="16" s="1"/>
  <c r="L2004" i="16"/>
  <c r="K2004" i="16" s="1"/>
  <c r="L2005" i="16"/>
  <c r="K2005" i="16" s="1"/>
  <c r="L2006" i="16"/>
  <c r="K2006" i="16" s="1"/>
  <c r="L2007" i="16"/>
  <c r="K2007" i="16" s="1"/>
  <c r="L2008" i="16"/>
  <c r="K2008" i="16" s="1"/>
  <c r="L2009" i="16"/>
  <c r="K2009" i="16" s="1"/>
  <c r="H2009" i="16" s="1"/>
  <c r="L2010" i="16"/>
  <c r="K2010" i="16" s="1"/>
  <c r="H2010" i="16" s="1"/>
  <c r="L2011" i="16"/>
  <c r="K2011" i="16" s="1"/>
  <c r="H2011" i="16" s="1"/>
  <c r="L2012" i="16"/>
  <c r="K2012" i="16" s="1"/>
  <c r="L2013" i="16"/>
  <c r="K2013" i="16" s="1"/>
  <c r="L2014" i="16"/>
  <c r="K2014" i="16" s="1"/>
  <c r="L2015" i="16"/>
  <c r="K2015" i="16" s="1"/>
  <c r="L2016" i="16"/>
  <c r="K2016" i="16" s="1"/>
  <c r="L2017" i="16"/>
  <c r="K2017" i="16" s="1"/>
  <c r="L2018" i="16"/>
  <c r="K2018" i="16" s="1"/>
  <c r="H2018" i="16" s="1"/>
  <c r="L2019" i="16"/>
  <c r="K2019" i="16" s="1"/>
  <c r="H2019" i="16" s="1"/>
  <c r="L2020" i="16"/>
  <c r="K2020" i="16" s="1"/>
  <c r="L2021" i="16"/>
  <c r="K2021" i="16" s="1"/>
  <c r="L2022" i="16"/>
  <c r="K2022" i="16" s="1"/>
  <c r="L2023" i="16"/>
  <c r="K2023" i="16" s="1"/>
  <c r="L2024" i="16"/>
  <c r="K2024" i="16" s="1"/>
  <c r="L2025" i="16"/>
  <c r="K2025" i="16" s="1"/>
  <c r="H2025" i="16" s="1"/>
  <c r="L2026" i="16"/>
  <c r="K2026" i="16" s="1"/>
  <c r="H2026" i="16" s="1"/>
  <c r="L2027" i="16"/>
  <c r="K2027" i="16" s="1"/>
  <c r="H2027" i="16" s="1"/>
  <c r="L2028" i="16"/>
  <c r="K2028" i="16" s="1"/>
  <c r="L2029" i="16"/>
  <c r="K2029" i="16" s="1"/>
  <c r="L2030" i="16"/>
  <c r="K2030" i="16" s="1"/>
  <c r="L2031" i="16"/>
  <c r="K2031" i="16" s="1"/>
  <c r="L2032" i="16"/>
  <c r="K2032" i="16" s="1"/>
  <c r="L2033" i="16"/>
  <c r="K2033" i="16" s="1"/>
  <c r="L2034" i="16"/>
  <c r="K2034" i="16" s="1"/>
  <c r="H2034" i="16" s="1"/>
  <c r="L2035" i="16"/>
  <c r="K2035" i="16" s="1"/>
  <c r="H2035" i="16" s="1"/>
  <c r="L2036" i="16"/>
  <c r="K2036" i="16" s="1"/>
  <c r="L2037" i="16"/>
  <c r="K2037" i="16" s="1"/>
  <c r="L2038" i="16"/>
  <c r="K2038" i="16" s="1"/>
  <c r="L2039" i="16"/>
  <c r="K2039" i="16" s="1"/>
  <c r="L2040" i="16"/>
  <c r="K2040" i="16" s="1"/>
  <c r="L2041" i="16"/>
  <c r="K2041" i="16" s="1"/>
  <c r="H2041" i="16" s="1"/>
  <c r="L2042" i="16"/>
  <c r="K2042" i="16" s="1"/>
  <c r="H2042" i="16" s="1"/>
  <c r="L2043" i="16"/>
  <c r="K2043" i="16" s="1"/>
  <c r="H2043" i="16" s="1"/>
  <c r="L2044" i="16"/>
  <c r="K2044" i="16" s="1"/>
  <c r="L2045" i="16"/>
  <c r="K2045" i="16" s="1"/>
  <c r="L2046" i="16"/>
  <c r="K2046" i="16" s="1"/>
  <c r="L2047" i="16"/>
  <c r="K2047" i="16" s="1"/>
  <c r="L2048" i="16"/>
  <c r="K2048" i="16" s="1"/>
  <c r="L2049" i="16"/>
  <c r="K2049" i="16" s="1"/>
  <c r="H2049" i="16" s="1"/>
  <c r="L2050" i="16"/>
  <c r="K2050" i="16" s="1"/>
  <c r="H2050" i="16" s="1"/>
  <c r="L2051" i="16"/>
  <c r="K2051" i="16" s="1"/>
  <c r="H2051" i="16" s="1"/>
  <c r="L2052" i="16"/>
  <c r="K2052" i="16" s="1"/>
  <c r="L2053" i="16"/>
  <c r="K2053" i="16" s="1"/>
  <c r="L2054" i="16"/>
  <c r="K2054" i="16" s="1"/>
  <c r="L2055" i="16"/>
  <c r="K2055" i="16" s="1"/>
  <c r="L2056" i="16"/>
  <c r="K2056" i="16" s="1"/>
  <c r="L2057" i="16"/>
  <c r="K2057" i="16" s="1"/>
  <c r="H2057" i="16" s="1"/>
  <c r="L2058" i="16"/>
  <c r="K2058" i="16" s="1"/>
  <c r="H2058" i="16" s="1"/>
  <c r="L2059" i="16"/>
  <c r="K2059" i="16" s="1"/>
  <c r="H2059" i="16" s="1"/>
  <c r="L2060" i="16"/>
  <c r="K2060" i="16" s="1"/>
  <c r="L2061" i="16"/>
  <c r="K2061" i="16" s="1"/>
  <c r="L2062" i="16"/>
  <c r="K2062" i="16" s="1"/>
  <c r="L2063" i="16"/>
  <c r="K2063" i="16" s="1"/>
  <c r="L2064" i="16"/>
  <c r="K2064" i="16" s="1"/>
  <c r="L2065" i="16"/>
  <c r="K2065" i="16" s="1"/>
  <c r="H2065" i="16" s="1"/>
  <c r="L2066" i="16"/>
  <c r="K2066" i="16" s="1"/>
  <c r="H2066" i="16" s="1"/>
  <c r="L2067" i="16"/>
  <c r="K2067" i="16" s="1"/>
  <c r="H2067" i="16" s="1"/>
  <c r="L2068" i="16"/>
  <c r="K2068" i="16" s="1"/>
  <c r="L2069" i="16"/>
  <c r="K2069" i="16" s="1"/>
  <c r="L2070" i="16"/>
  <c r="K2070" i="16" s="1"/>
  <c r="L2071" i="16"/>
  <c r="K2071" i="16" s="1"/>
  <c r="L2072" i="16"/>
  <c r="K2072" i="16" s="1"/>
  <c r="L2073" i="16"/>
  <c r="K2073" i="16" s="1"/>
  <c r="H2073" i="16" s="1"/>
  <c r="L2074" i="16"/>
  <c r="K2074" i="16" s="1"/>
  <c r="H2074" i="16" s="1"/>
  <c r="L2075" i="16"/>
  <c r="K2075" i="16" s="1"/>
  <c r="H2075" i="16" s="1"/>
  <c r="L2076" i="16"/>
  <c r="K2076" i="16" s="1"/>
  <c r="L2077" i="16"/>
  <c r="K2077" i="16" s="1"/>
  <c r="L2078" i="16"/>
  <c r="K2078" i="16" s="1"/>
  <c r="L2079" i="16"/>
  <c r="K2079" i="16" s="1"/>
  <c r="L2080" i="16"/>
  <c r="K2080" i="16" s="1"/>
  <c r="L2081" i="16"/>
  <c r="K2081" i="16" s="1"/>
  <c r="H2081" i="16" s="1"/>
  <c r="L2082" i="16"/>
  <c r="K2082" i="16" s="1"/>
  <c r="H2082" i="16" s="1"/>
  <c r="L2083" i="16"/>
  <c r="K2083" i="16" s="1"/>
  <c r="H2083" i="16" s="1"/>
  <c r="L2084" i="16"/>
  <c r="K2084" i="16" s="1"/>
  <c r="L2085" i="16"/>
  <c r="K2085" i="16" s="1"/>
  <c r="L2086" i="16"/>
  <c r="K2086" i="16" s="1"/>
  <c r="L2087" i="16"/>
  <c r="K2087" i="16" s="1"/>
  <c r="L2088" i="16"/>
  <c r="K2088" i="16" s="1"/>
  <c r="L2089" i="16"/>
  <c r="K2089" i="16" s="1"/>
  <c r="H2089" i="16" s="1"/>
  <c r="L2090" i="16"/>
  <c r="K2090" i="16" s="1"/>
  <c r="H2090" i="16" s="1"/>
  <c r="L2091" i="16"/>
  <c r="K2091" i="16" s="1"/>
  <c r="H2091" i="16" s="1"/>
  <c r="L2092" i="16"/>
  <c r="K2092" i="16" s="1"/>
  <c r="L2093" i="16"/>
  <c r="K2093" i="16" s="1"/>
  <c r="L2094" i="16"/>
  <c r="K2094" i="16" s="1"/>
  <c r="L2095" i="16"/>
  <c r="K2095" i="16" s="1"/>
  <c r="L2096" i="16"/>
  <c r="K2096" i="16" s="1"/>
  <c r="L2097" i="16"/>
  <c r="K2097" i="16" s="1"/>
  <c r="H2097" i="16" s="1"/>
  <c r="L2098" i="16"/>
  <c r="K2098" i="16" s="1"/>
  <c r="H2098" i="16" s="1"/>
  <c r="L2099" i="16"/>
  <c r="K2099" i="16" s="1"/>
  <c r="H2099" i="16" s="1"/>
  <c r="L2100" i="16"/>
  <c r="K2100" i="16" s="1"/>
  <c r="L2101" i="16"/>
  <c r="K2101" i="16" s="1"/>
  <c r="L2102" i="16"/>
  <c r="K2102" i="16" s="1"/>
  <c r="L2103" i="16"/>
  <c r="K2103" i="16" s="1"/>
  <c r="L2104" i="16"/>
  <c r="K2104" i="16" s="1"/>
  <c r="L2105" i="16"/>
  <c r="K2105" i="16" s="1"/>
  <c r="H2105" i="16" s="1"/>
  <c r="L2106" i="16"/>
  <c r="K2106" i="16" s="1"/>
  <c r="H2106" i="16" s="1"/>
  <c r="L2107" i="16"/>
  <c r="K2107" i="16" s="1"/>
  <c r="H2107" i="16" s="1"/>
  <c r="L2108" i="16"/>
  <c r="K2108" i="16" s="1"/>
  <c r="L2109" i="16"/>
  <c r="K2109" i="16" s="1"/>
  <c r="L2110" i="16"/>
  <c r="K2110" i="16" s="1"/>
  <c r="L2111" i="16"/>
  <c r="K2111" i="16" s="1"/>
  <c r="L2112" i="16"/>
  <c r="K2112" i="16" s="1"/>
  <c r="L2113" i="16"/>
  <c r="K2113" i="16" s="1"/>
  <c r="H2113" i="16" s="1"/>
  <c r="L2114" i="16"/>
  <c r="K2114" i="16" s="1"/>
  <c r="H2114" i="16" s="1"/>
  <c r="L2115" i="16"/>
  <c r="K2115" i="16" s="1"/>
  <c r="H2115" i="16" s="1"/>
  <c r="L2116" i="16"/>
  <c r="K2116" i="16" s="1"/>
  <c r="L2117" i="16"/>
  <c r="K2117" i="16" s="1"/>
  <c r="L2118" i="16"/>
  <c r="K2118" i="16" s="1"/>
  <c r="L2119" i="16"/>
  <c r="K2119" i="16" s="1"/>
  <c r="L2120" i="16"/>
  <c r="K2120" i="16" s="1"/>
  <c r="L2121" i="16"/>
  <c r="K2121" i="16" s="1"/>
  <c r="H2121" i="16" s="1"/>
  <c r="L2122" i="16"/>
  <c r="K2122" i="16" s="1"/>
  <c r="H2122" i="16" s="1"/>
  <c r="L2123" i="16"/>
  <c r="K2123" i="16" s="1"/>
  <c r="H2123" i="16" s="1"/>
  <c r="L2124" i="16"/>
  <c r="K2124" i="16" s="1"/>
  <c r="L2125" i="16"/>
  <c r="K2125" i="16" s="1"/>
  <c r="L2126" i="16"/>
  <c r="K2126" i="16" s="1"/>
  <c r="L2127" i="16"/>
  <c r="K2127" i="16" s="1"/>
  <c r="L2128" i="16"/>
  <c r="K2128" i="16" s="1"/>
  <c r="L2129" i="16"/>
  <c r="K2129" i="16" s="1"/>
  <c r="H2129" i="16" s="1"/>
  <c r="L2130" i="16"/>
  <c r="K2130" i="16" s="1"/>
  <c r="H2130" i="16" s="1"/>
  <c r="L2131" i="16"/>
  <c r="K2131" i="16" s="1"/>
  <c r="H2131" i="16" s="1"/>
  <c r="L2132" i="16"/>
  <c r="K2132" i="16" s="1"/>
  <c r="L2133" i="16"/>
  <c r="K2133" i="16" s="1"/>
  <c r="L2134" i="16"/>
  <c r="K2134" i="16" s="1"/>
  <c r="L2135" i="16"/>
  <c r="K2135" i="16" s="1"/>
  <c r="L2136" i="16"/>
  <c r="K2136" i="16" s="1"/>
  <c r="L2137" i="16"/>
  <c r="K2137" i="16" s="1"/>
  <c r="H2137" i="16" s="1"/>
  <c r="L2138" i="16"/>
  <c r="K2138" i="16" s="1"/>
  <c r="H2138" i="16" s="1"/>
  <c r="L2139" i="16"/>
  <c r="K2139" i="16" s="1"/>
  <c r="H2139" i="16" s="1"/>
  <c r="L2140" i="16"/>
  <c r="K2140" i="16" s="1"/>
  <c r="L2141" i="16"/>
  <c r="K2141" i="16" s="1"/>
  <c r="L2142" i="16"/>
  <c r="K2142" i="16" s="1"/>
  <c r="L2143" i="16"/>
  <c r="K2143" i="16" s="1"/>
  <c r="L2144" i="16"/>
  <c r="K2144" i="16" s="1"/>
  <c r="L2145" i="16"/>
  <c r="K2145" i="16" s="1"/>
  <c r="H2145" i="16" s="1"/>
  <c r="L2146" i="16"/>
  <c r="K2146" i="16" s="1"/>
  <c r="H2146" i="16" s="1"/>
  <c r="L2147" i="16"/>
  <c r="K2147" i="16" s="1"/>
  <c r="H2147" i="16" s="1"/>
  <c r="L2148" i="16"/>
  <c r="K2148" i="16" s="1"/>
  <c r="L2149" i="16"/>
  <c r="K2149" i="16" s="1"/>
  <c r="L2150" i="16"/>
  <c r="K2150" i="16" s="1"/>
  <c r="L2151" i="16"/>
  <c r="K2151" i="16" s="1"/>
  <c r="L2152" i="16"/>
  <c r="K2152" i="16" s="1"/>
  <c r="L2153" i="16"/>
  <c r="K2153" i="16" s="1"/>
  <c r="H2153" i="16" s="1"/>
  <c r="L2154" i="16"/>
  <c r="K2154" i="16" s="1"/>
  <c r="H2154" i="16" s="1"/>
  <c r="L2155" i="16"/>
  <c r="K2155" i="16" s="1"/>
  <c r="H2155" i="16" s="1"/>
  <c r="L2156" i="16"/>
  <c r="K2156" i="16" s="1"/>
  <c r="L2157" i="16"/>
  <c r="K2157" i="16" s="1"/>
  <c r="L2158" i="16"/>
  <c r="K2158" i="16" s="1"/>
  <c r="L2159" i="16"/>
  <c r="K2159" i="16" s="1"/>
  <c r="L2160" i="16"/>
  <c r="K2160" i="16" s="1"/>
  <c r="L2161" i="16"/>
  <c r="K2161" i="16" s="1"/>
  <c r="H2161" i="16" s="1"/>
  <c r="L2162" i="16"/>
  <c r="K2162" i="16" s="1"/>
  <c r="H2162" i="16" s="1"/>
  <c r="L2163" i="16"/>
  <c r="K2163" i="16" s="1"/>
  <c r="H2163" i="16" s="1"/>
  <c r="L2164" i="16"/>
  <c r="K2164" i="16" s="1"/>
  <c r="L2165" i="16"/>
  <c r="K2165" i="16" s="1"/>
  <c r="L2166" i="16"/>
  <c r="K2166" i="16" s="1"/>
  <c r="L2167" i="16"/>
  <c r="K2167" i="16" s="1"/>
  <c r="L2168" i="16"/>
  <c r="K2168" i="16" s="1"/>
  <c r="L2169" i="16"/>
  <c r="K2169" i="16" s="1"/>
  <c r="H2169" i="16" s="1"/>
  <c r="L2170" i="16"/>
  <c r="K2170" i="16" s="1"/>
  <c r="H2170" i="16" s="1"/>
  <c r="L2171" i="16"/>
  <c r="K2171" i="16" s="1"/>
  <c r="H2171" i="16" s="1"/>
  <c r="L2172" i="16"/>
  <c r="K2172" i="16" s="1"/>
  <c r="L2173" i="16"/>
  <c r="K2173" i="16" s="1"/>
  <c r="L2174" i="16"/>
  <c r="K2174" i="16" s="1"/>
  <c r="L2175" i="16"/>
  <c r="K2175" i="16" s="1"/>
  <c r="L2176" i="16"/>
  <c r="K2176" i="16" s="1"/>
  <c r="L2177" i="16"/>
  <c r="K2177" i="16" s="1"/>
  <c r="H2177" i="16" s="1"/>
  <c r="L2178" i="16"/>
  <c r="K2178" i="16" s="1"/>
  <c r="H2178" i="16" s="1"/>
  <c r="L2179" i="16"/>
  <c r="K2179" i="16" s="1"/>
  <c r="H2179" i="16" s="1"/>
  <c r="L2180" i="16"/>
  <c r="K2180" i="16" s="1"/>
  <c r="L2181" i="16"/>
  <c r="K2181" i="16" s="1"/>
  <c r="L2182" i="16"/>
  <c r="K2182" i="16" s="1"/>
  <c r="L2183" i="16"/>
  <c r="K2183" i="16" s="1"/>
  <c r="L2184" i="16"/>
  <c r="K2184" i="16" s="1"/>
  <c r="L2185" i="16"/>
  <c r="K2185" i="16" s="1"/>
  <c r="H2185" i="16" s="1"/>
  <c r="L2186" i="16"/>
  <c r="K2186" i="16" s="1"/>
  <c r="H2186" i="16" s="1"/>
  <c r="L2187" i="16"/>
  <c r="K2187" i="16" s="1"/>
  <c r="H2187" i="16" s="1"/>
  <c r="L2188" i="16"/>
  <c r="K2188" i="16" s="1"/>
  <c r="L2189" i="16"/>
  <c r="K2189" i="16" s="1"/>
  <c r="L2190" i="16"/>
  <c r="K2190" i="16" s="1"/>
  <c r="L2191" i="16"/>
  <c r="K2191" i="16" s="1"/>
  <c r="L2192" i="16"/>
  <c r="K2192" i="16" s="1"/>
  <c r="L2193" i="16"/>
  <c r="K2193" i="16" s="1"/>
  <c r="H2193" i="16" s="1"/>
  <c r="L2194" i="16"/>
  <c r="K2194" i="16" s="1"/>
  <c r="H2194" i="16" s="1"/>
  <c r="L2195" i="16"/>
  <c r="K2195" i="16" s="1"/>
  <c r="H2195" i="16" s="1"/>
  <c r="L2196" i="16"/>
  <c r="K2196" i="16" s="1"/>
  <c r="L2197" i="16"/>
  <c r="K2197" i="16" s="1"/>
  <c r="L2198" i="16"/>
  <c r="K2198" i="16" s="1"/>
  <c r="L2199" i="16"/>
  <c r="K2199" i="16" s="1"/>
  <c r="L2200" i="16"/>
  <c r="K2200" i="16" s="1"/>
  <c r="L2201" i="16"/>
  <c r="K2201" i="16" s="1"/>
  <c r="H2201" i="16" s="1"/>
  <c r="L2202" i="16"/>
  <c r="K2202" i="16" s="1"/>
  <c r="H2202" i="16" s="1"/>
  <c r="L2203" i="16"/>
  <c r="K2203" i="16" s="1"/>
  <c r="H2203" i="16" s="1"/>
  <c r="L2204" i="16"/>
  <c r="K2204" i="16" s="1"/>
  <c r="L2205" i="16"/>
  <c r="K2205" i="16" s="1"/>
  <c r="L2206" i="16"/>
  <c r="K2206" i="16" s="1"/>
  <c r="L2207" i="16"/>
  <c r="K2207" i="16" s="1"/>
  <c r="L2208" i="16"/>
  <c r="K2208" i="16" s="1"/>
  <c r="L2209" i="16"/>
  <c r="K2209" i="16" s="1"/>
  <c r="L2210" i="16"/>
  <c r="K2210" i="16" s="1"/>
  <c r="H2210" i="16" s="1"/>
  <c r="L2211" i="16"/>
  <c r="K2211" i="16" s="1"/>
  <c r="H2211" i="16" s="1"/>
  <c r="L2212" i="16"/>
  <c r="K2212" i="16" s="1"/>
  <c r="L2213" i="16"/>
  <c r="K2213" i="16" s="1"/>
  <c r="L2214" i="16"/>
  <c r="K2214" i="16" s="1"/>
  <c r="L2215" i="16"/>
  <c r="K2215" i="16" s="1"/>
  <c r="L2216" i="16"/>
  <c r="K2216" i="16" s="1"/>
  <c r="L2217" i="16"/>
  <c r="K2217" i="16" s="1"/>
  <c r="H2217" i="16" s="1"/>
  <c r="L2218" i="16"/>
  <c r="K2218" i="16" s="1"/>
  <c r="H2218" i="16" s="1"/>
  <c r="L2219" i="16"/>
  <c r="K2219" i="16" s="1"/>
  <c r="H2219" i="16" s="1"/>
  <c r="L2220" i="16"/>
  <c r="K2220" i="16" s="1"/>
  <c r="L2221" i="16"/>
  <c r="K2221" i="16" s="1"/>
  <c r="L2222" i="16"/>
  <c r="K2222" i="16" s="1"/>
  <c r="L2223" i="16"/>
  <c r="K2223" i="16" s="1"/>
  <c r="L2224" i="16"/>
  <c r="K2224" i="16" s="1"/>
  <c r="L2225" i="16"/>
  <c r="K2225" i="16" s="1"/>
  <c r="H2225" i="16" s="1"/>
  <c r="L2226" i="16"/>
  <c r="K2226" i="16" s="1"/>
  <c r="H2226" i="16" s="1"/>
  <c r="L2227" i="16"/>
  <c r="K2227" i="16" s="1"/>
  <c r="H2227" i="16" s="1"/>
  <c r="L2228" i="16"/>
  <c r="K2228" i="16" s="1"/>
  <c r="L2229" i="16"/>
  <c r="K2229" i="16" s="1"/>
  <c r="L2230" i="16"/>
  <c r="K2230" i="16" s="1"/>
  <c r="L2231" i="16"/>
  <c r="K2231" i="16" s="1"/>
  <c r="L2232" i="16"/>
  <c r="K2232" i="16" s="1"/>
  <c r="L2233" i="16"/>
  <c r="K2233" i="16" s="1"/>
  <c r="H2233" i="16" s="1"/>
  <c r="L2234" i="16"/>
  <c r="K2234" i="16" s="1"/>
  <c r="H2234" i="16" s="1"/>
  <c r="L2235" i="16"/>
  <c r="K2235" i="16" s="1"/>
  <c r="H2235" i="16" s="1"/>
  <c r="L2236" i="16"/>
  <c r="K2236" i="16" s="1"/>
  <c r="L2237" i="16"/>
  <c r="K2237" i="16" s="1"/>
  <c r="L2238" i="16"/>
  <c r="K2238" i="16" s="1"/>
  <c r="L2239" i="16"/>
  <c r="K2239" i="16" s="1"/>
  <c r="L2240" i="16"/>
  <c r="K2240" i="16" s="1"/>
  <c r="L2241" i="16"/>
  <c r="K2241" i="16" s="1"/>
  <c r="H2241" i="16" s="1"/>
  <c r="L2242" i="16"/>
  <c r="K2242" i="16" s="1"/>
  <c r="H2242" i="16" s="1"/>
  <c r="L2243" i="16"/>
  <c r="K2243" i="16" s="1"/>
  <c r="H2243" i="16" s="1"/>
  <c r="L2244" i="16"/>
  <c r="K2244" i="16" s="1"/>
  <c r="L2245" i="16"/>
  <c r="K2245" i="16" s="1"/>
  <c r="L2246" i="16"/>
  <c r="K2246" i="16" s="1"/>
  <c r="L2247" i="16"/>
  <c r="K2247" i="16" s="1"/>
  <c r="L2248" i="16"/>
  <c r="K2248" i="16" s="1"/>
  <c r="L2249" i="16"/>
  <c r="K2249" i="16" s="1"/>
  <c r="H2249" i="16" s="1"/>
  <c r="L2250" i="16"/>
  <c r="K2250" i="16" s="1"/>
  <c r="H2250" i="16" s="1"/>
  <c r="L2251" i="16"/>
  <c r="K2251" i="16" s="1"/>
  <c r="H2251" i="16" s="1"/>
  <c r="L2252" i="16"/>
  <c r="K2252" i="16" s="1"/>
  <c r="L2253" i="16"/>
  <c r="K2253" i="16" s="1"/>
  <c r="L2254" i="16"/>
  <c r="K2254" i="16" s="1"/>
  <c r="L2255" i="16"/>
  <c r="K2255" i="16" s="1"/>
  <c r="L2256" i="16"/>
  <c r="K2256" i="16" s="1"/>
  <c r="L2257" i="16"/>
  <c r="K2257" i="16" s="1"/>
  <c r="H2257" i="16" s="1"/>
  <c r="L2258" i="16"/>
  <c r="K2258" i="16" s="1"/>
  <c r="H2258" i="16" s="1"/>
  <c r="L2259" i="16"/>
  <c r="K2259" i="16" s="1"/>
  <c r="H2259" i="16" s="1"/>
  <c r="L2260" i="16"/>
  <c r="K2260" i="16" s="1"/>
  <c r="L2261" i="16"/>
  <c r="K2261" i="16" s="1"/>
  <c r="L2262" i="16"/>
  <c r="K2262" i="16" s="1"/>
  <c r="L2263" i="16"/>
  <c r="K2263" i="16" s="1"/>
  <c r="L2264" i="16"/>
  <c r="K2264" i="16" s="1"/>
  <c r="L2265" i="16"/>
  <c r="K2265" i="16" s="1"/>
  <c r="H2265" i="16" s="1"/>
  <c r="L2266" i="16"/>
  <c r="K2266" i="16" s="1"/>
  <c r="H2266" i="16" s="1"/>
  <c r="L2267" i="16"/>
  <c r="K2267" i="16" s="1"/>
  <c r="H2267" i="16" s="1"/>
  <c r="L2268" i="16"/>
  <c r="K2268" i="16" s="1"/>
  <c r="L2269" i="16"/>
  <c r="K2269" i="16" s="1"/>
  <c r="L2270" i="16"/>
  <c r="K2270" i="16" s="1"/>
  <c r="L2271" i="16"/>
  <c r="K2271" i="16" s="1"/>
  <c r="L2272" i="16"/>
  <c r="K2272" i="16" s="1"/>
  <c r="L2273" i="16"/>
  <c r="K2273" i="16" s="1"/>
  <c r="L2274" i="16"/>
  <c r="K2274" i="16" s="1"/>
  <c r="H2274" i="16" s="1"/>
  <c r="L2275" i="16"/>
  <c r="K2275" i="16" s="1"/>
  <c r="H2275" i="16" s="1"/>
  <c r="L2276" i="16"/>
  <c r="K2276" i="16" s="1"/>
  <c r="L2277" i="16"/>
  <c r="K2277" i="16" s="1"/>
  <c r="L2278" i="16"/>
  <c r="K2278" i="16" s="1"/>
  <c r="L2279" i="16"/>
  <c r="K2279" i="16" s="1"/>
  <c r="L2280" i="16"/>
  <c r="K2280" i="16" s="1"/>
  <c r="L2281" i="16"/>
  <c r="K2281" i="16" s="1"/>
  <c r="H2281" i="16" s="1"/>
  <c r="L2282" i="16"/>
  <c r="K2282" i="16" s="1"/>
  <c r="H2282" i="16" s="1"/>
  <c r="L2283" i="16"/>
  <c r="K2283" i="16" s="1"/>
  <c r="H2283" i="16" s="1"/>
  <c r="L2284" i="16"/>
  <c r="K2284" i="16" s="1"/>
  <c r="L2285" i="16"/>
  <c r="K2285" i="16" s="1"/>
  <c r="L2286" i="16"/>
  <c r="K2286" i="16" s="1"/>
  <c r="L2287" i="16"/>
  <c r="K2287" i="16" s="1"/>
  <c r="L2288" i="16"/>
  <c r="K2288" i="16" s="1"/>
  <c r="L2289" i="16"/>
  <c r="K2289" i="16" s="1"/>
  <c r="H2289" i="16" s="1"/>
  <c r="L2290" i="16"/>
  <c r="K2290" i="16" s="1"/>
  <c r="H2290" i="16" s="1"/>
  <c r="L2291" i="16"/>
  <c r="K2291" i="16" s="1"/>
  <c r="H2291" i="16" s="1"/>
  <c r="L2292" i="16"/>
  <c r="K2292" i="16" s="1"/>
  <c r="L2293" i="16"/>
  <c r="K2293" i="16" s="1"/>
  <c r="L2294" i="16"/>
  <c r="K2294" i="16" s="1"/>
  <c r="L2295" i="16"/>
  <c r="K2295" i="16" s="1"/>
  <c r="L2296" i="16"/>
  <c r="K2296" i="16" s="1"/>
  <c r="L2297" i="16"/>
  <c r="K2297" i="16" s="1"/>
  <c r="H2297" i="16" s="1"/>
  <c r="L2298" i="16"/>
  <c r="K2298" i="16" s="1"/>
  <c r="H2298" i="16" s="1"/>
  <c r="L2299" i="16"/>
  <c r="K2299" i="16" s="1"/>
  <c r="H2299" i="16" s="1"/>
  <c r="L2300" i="16"/>
  <c r="K2300" i="16" s="1"/>
  <c r="L2301" i="16"/>
  <c r="K2301" i="16" s="1"/>
  <c r="L2302" i="16"/>
  <c r="K2302" i="16" s="1"/>
  <c r="L2303" i="16"/>
  <c r="K2303" i="16" s="1"/>
  <c r="L2304" i="16"/>
  <c r="K2304" i="16" s="1"/>
  <c r="L2305" i="16"/>
  <c r="K2305" i="16" s="1"/>
  <c r="H2305" i="16" s="1"/>
  <c r="L2306" i="16"/>
  <c r="K2306" i="16" s="1"/>
  <c r="H2306" i="16" s="1"/>
  <c r="L2307" i="16"/>
  <c r="K2307" i="16" s="1"/>
  <c r="H2307" i="16" s="1"/>
  <c r="L2308" i="16"/>
  <c r="K2308" i="16" s="1"/>
  <c r="L2309" i="16"/>
  <c r="K2309" i="16" s="1"/>
  <c r="L2310" i="16"/>
  <c r="K2310" i="16" s="1"/>
  <c r="L2311" i="16"/>
  <c r="K2311" i="16" s="1"/>
  <c r="L2312" i="16"/>
  <c r="K2312" i="16" s="1"/>
  <c r="L2313" i="16"/>
  <c r="K2313" i="16" s="1"/>
  <c r="H2313" i="16" s="1"/>
  <c r="L2314" i="16"/>
  <c r="K2314" i="16" s="1"/>
  <c r="H2314" i="16" s="1"/>
  <c r="L2315" i="16"/>
  <c r="K2315" i="16" s="1"/>
  <c r="H2315" i="16" s="1"/>
  <c r="L2316" i="16"/>
  <c r="K2316" i="16" s="1"/>
  <c r="L2317" i="16"/>
  <c r="K2317" i="16" s="1"/>
  <c r="L2318" i="16"/>
  <c r="K2318" i="16" s="1"/>
  <c r="L2319" i="16"/>
  <c r="K2319" i="16" s="1"/>
  <c r="L2320" i="16"/>
  <c r="K2320" i="16" s="1"/>
  <c r="L2321" i="16"/>
  <c r="K2321" i="16" s="1"/>
  <c r="H2321" i="16" s="1"/>
  <c r="L2322" i="16"/>
  <c r="K2322" i="16" s="1"/>
  <c r="H2322" i="16" s="1"/>
  <c r="L2323" i="16"/>
  <c r="K2323" i="16" s="1"/>
  <c r="H2323" i="16" s="1"/>
  <c r="L2324" i="16"/>
  <c r="K2324" i="16" s="1"/>
  <c r="L2325" i="16"/>
  <c r="K2325" i="16" s="1"/>
  <c r="L2326" i="16"/>
  <c r="K2326" i="16" s="1"/>
  <c r="L2327" i="16"/>
  <c r="K2327" i="16" s="1"/>
  <c r="L2328" i="16"/>
  <c r="K2328" i="16" s="1"/>
  <c r="L2329" i="16"/>
  <c r="K2329" i="16" s="1"/>
  <c r="H2329" i="16" s="1"/>
  <c r="L2330" i="16"/>
  <c r="K2330" i="16" s="1"/>
  <c r="H2330" i="16" s="1"/>
  <c r="L2331" i="16"/>
  <c r="K2331" i="16" s="1"/>
  <c r="H2331" i="16" s="1"/>
  <c r="L2332" i="16"/>
  <c r="K2332" i="16" s="1"/>
  <c r="L2333" i="16"/>
  <c r="K2333" i="16" s="1"/>
  <c r="L2334" i="16"/>
  <c r="K2334" i="16" s="1"/>
  <c r="L2335" i="16"/>
  <c r="K2335" i="16" s="1"/>
  <c r="L2336" i="16"/>
  <c r="K2336" i="16" s="1"/>
  <c r="L2337" i="16"/>
  <c r="K2337" i="16" s="1"/>
  <c r="L2338" i="16"/>
  <c r="K2338" i="16" s="1"/>
  <c r="H2338" i="16" s="1"/>
  <c r="L2339" i="16"/>
  <c r="K2339" i="16" s="1"/>
  <c r="H2339" i="16" s="1"/>
  <c r="L2340" i="16"/>
  <c r="K2340" i="16" s="1"/>
  <c r="L2341" i="16"/>
  <c r="K2341" i="16" s="1"/>
  <c r="L2342" i="16"/>
  <c r="K2342" i="16" s="1"/>
  <c r="L2343" i="16"/>
  <c r="K2343" i="16" s="1"/>
  <c r="L2344" i="16"/>
  <c r="K2344" i="16" s="1"/>
  <c r="L2345" i="16"/>
  <c r="K2345" i="16" s="1"/>
  <c r="H2345" i="16" s="1"/>
  <c r="L2346" i="16"/>
  <c r="K2346" i="16" s="1"/>
  <c r="H2346" i="16" s="1"/>
  <c r="L2347" i="16"/>
  <c r="K2347" i="16" s="1"/>
  <c r="H2347" i="16" s="1"/>
  <c r="L2348" i="16"/>
  <c r="K2348" i="16" s="1"/>
  <c r="L2349" i="16"/>
  <c r="K2349" i="16" s="1"/>
  <c r="L2350" i="16"/>
  <c r="K2350" i="16" s="1"/>
  <c r="L2351" i="16"/>
  <c r="K2351" i="16" s="1"/>
  <c r="L2352" i="16"/>
  <c r="K2352" i="16" s="1"/>
  <c r="L2353" i="16"/>
  <c r="K2353" i="16" s="1"/>
  <c r="L2354" i="16"/>
  <c r="K2354" i="16" s="1"/>
  <c r="H2354" i="16" s="1"/>
  <c r="L2355" i="16"/>
  <c r="K2355" i="16" s="1"/>
  <c r="H2355" i="16" s="1"/>
  <c r="L2356" i="16"/>
  <c r="K2356" i="16" s="1"/>
  <c r="L2357" i="16"/>
  <c r="K2357" i="16" s="1"/>
  <c r="L2358" i="16"/>
  <c r="K2358" i="16" s="1"/>
  <c r="L2359" i="16"/>
  <c r="K2359" i="16" s="1"/>
  <c r="L2360" i="16"/>
  <c r="K2360" i="16" s="1"/>
  <c r="L2361" i="16"/>
  <c r="K2361" i="16" s="1"/>
  <c r="H2361" i="16" s="1"/>
  <c r="L2362" i="16"/>
  <c r="K2362" i="16" s="1"/>
  <c r="H2362" i="16" s="1"/>
  <c r="L2363" i="16"/>
  <c r="K2363" i="16" s="1"/>
  <c r="H2363" i="16" s="1"/>
  <c r="L2364" i="16"/>
  <c r="K2364" i="16" s="1"/>
  <c r="L2365" i="16"/>
  <c r="K2365" i="16" s="1"/>
  <c r="L2366" i="16"/>
  <c r="K2366" i="16" s="1"/>
  <c r="L2367" i="16"/>
  <c r="K2367" i="16" s="1"/>
  <c r="L2368" i="16"/>
  <c r="K2368" i="16" s="1"/>
  <c r="L2369" i="16"/>
  <c r="K2369" i="16" s="1"/>
  <c r="H2369" i="16" s="1"/>
  <c r="L2370" i="16"/>
  <c r="K2370" i="16" s="1"/>
  <c r="H2370" i="16" s="1"/>
  <c r="L2371" i="16"/>
  <c r="K2371" i="16" s="1"/>
  <c r="H2371" i="16" s="1"/>
  <c r="L2372" i="16"/>
  <c r="K2372" i="16" s="1"/>
  <c r="L2373" i="16"/>
  <c r="K2373" i="16" s="1"/>
  <c r="L2374" i="16"/>
  <c r="K2374" i="16" s="1"/>
  <c r="L2375" i="16"/>
  <c r="K2375" i="16" s="1"/>
  <c r="L2376" i="16"/>
  <c r="K2376" i="16" s="1"/>
  <c r="L2377" i="16"/>
  <c r="K2377" i="16" s="1"/>
  <c r="H2377" i="16" s="1"/>
  <c r="L2378" i="16"/>
  <c r="K2378" i="16" s="1"/>
  <c r="H2378" i="16" s="1"/>
  <c r="L2379" i="16"/>
  <c r="K2379" i="16" s="1"/>
  <c r="H2379" i="16" s="1"/>
  <c r="L2380" i="16"/>
  <c r="K2380" i="16" s="1"/>
  <c r="L2381" i="16"/>
  <c r="K2381" i="16" s="1"/>
  <c r="L2382" i="16"/>
  <c r="K2382" i="16" s="1"/>
  <c r="L2383" i="16"/>
  <c r="K2383" i="16" s="1"/>
  <c r="L2384" i="16"/>
  <c r="K2384" i="16" s="1"/>
  <c r="L2385" i="16"/>
  <c r="K2385" i="16" s="1"/>
  <c r="H2385" i="16" s="1"/>
  <c r="L2386" i="16"/>
  <c r="K2386" i="16" s="1"/>
  <c r="H2386" i="16" s="1"/>
  <c r="L2387" i="16"/>
  <c r="K2387" i="16" s="1"/>
  <c r="H2387" i="16" s="1"/>
  <c r="L2388" i="16"/>
  <c r="K2388" i="16" s="1"/>
  <c r="L2389" i="16"/>
  <c r="K2389" i="16" s="1"/>
  <c r="L2390" i="16"/>
  <c r="K2390" i="16" s="1"/>
  <c r="L2391" i="16"/>
  <c r="K2391" i="16" s="1"/>
  <c r="L2392" i="16"/>
  <c r="K2392" i="16" s="1"/>
  <c r="L2393" i="16"/>
  <c r="K2393" i="16" s="1"/>
  <c r="H2393" i="16" s="1"/>
  <c r="L2394" i="16"/>
  <c r="K2394" i="16" s="1"/>
  <c r="H2394" i="16" s="1"/>
  <c r="L2395" i="16"/>
  <c r="K2395" i="16" s="1"/>
  <c r="H2395" i="16" s="1"/>
  <c r="L2396" i="16"/>
  <c r="K2396" i="16" s="1"/>
  <c r="L2397" i="16"/>
  <c r="K2397" i="16" s="1"/>
  <c r="L2398" i="16"/>
  <c r="K2398" i="16" s="1"/>
  <c r="L2399" i="16"/>
  <c r="K2399" i="16" s="1"/>
  <c r="L2400" i="16"/>
  <c r="K2400" i="16" s="1"/>
  <c r="L2401" i="16"/>
  <c r="K2401" i="16" s="1"/>
  <c r="H2401" i="16" s="1"/>
  <c r="L2402" i="16"/>
  <c r="K2402" i="16" s="1"/>
  <c r="H2402" i="16" s="1"/>
  <c r="L2403" i="16"/>
  <c r="K2403" i="16" s="1"/>
  <c r="H2403" i="16" s="1"/>
  <c r="L2404" i="16"/>
  <c r="K2404" i="16" s="1"/>
  <c r="L2405" i="16"/>
  <c r="K2405" i="16" s="1"/>
  <c r="L2406" i="16"/>
  <c r="K2406" i="16" s="1"/>
  <c r="L2407" i="16"/>
  <c r="K2407" i="16" s="1"/>
  <c r="L2408" i="16"/>
  <c r="K2408" i="16" s="1"/>
  <c r="L2409" i="16"/>
  <c r="K2409" i="16" s="1"/>
  <c r="H2409" i="16" s="1"/>
  <c r="L2410" i="16"/>
  <c r="K2410" i="16" s="1"/>
  <c r="H2410" i="16" s="1"/>
  <c r="L2411" i="16"/>
  <c r="K2411" i="16" s="1"/>
  <c r="H2411" i="16" s="1"/>
  <c r="L2412" i="16"/>
  <c r="K2412" i="16" s="1"/>
  <c r="L2413" i="16"/>
  <c r="K2413" i="16" s="1"/>
  <c r="L2414" i="16"/>
  <c r="K2414" i="16" s="1"/>
  <c r="L2415" i="16"/>
  <c r="K2415" i="16" s="1"/>
  <c r="L2416" i="16"/>
  <c r="K2416" i="16" s="1"/>
  <c r="L2417" i="16"/>
  <c r="K2417" i="16" s="1"/>
  <c r="L2418" i="16"/>
  <c r="K2418" i="16" s="1"/>
  <c r="H2418" i="16" s="1"/>
  <c r="L2419" i="16"/>
  <c r="K2419" i="16" s="1"/>
  <c r="H2419" i="16" s="1"/>
  <c r="L2420" i="16"/>
  <c r="K2420" i="16" s="1"/>
  <c r="L2421" i="16"/>
  <c r="K2421" i="16" s="1"/>
  <c r="L2422" i="16"/>
  <c r="K2422" i="16" s="1"/>
  <c r="L2423" i="16"/>
  <c r="K2423" i="16" s="1"/>
  <c r="L2424" i="16"/>
  <c r="K2424" i="16" s="1"/>
  <c r="L2425" i="16"/>
  <c r="K2425" i="16" s="1"/>
  <c r="H2425" i="16" s="1"/>
  <c r="L2426" i="16"/>
  <c r="K2426" i="16" s="1"/>
  <c r="L2427" i="16"/>
  <c r="K2427" i="16" s="1"/>
  <c r="H2427" i="16" s="1"/>
  <c r="L2428" i="16"/>
  <c r="K2428" i="16" s="1"/>
  <c r="L2429" i="16"/>
  <c r="K2429" i="16" s="1"/>
  <c r="L2430" i="16"/>
  <c r="K2430" i="16" s="1"/>
  <c r="L2431" i="16"/>
  <c r="K2431" i="16" s="1"/>
  <c r="L2432" i="16"/>
  <c r="K2432" i="16" s="1"/>
  <c r="L2433" i="16"/>
  <c r="K2433" i="16" s="1"/>
  <c r="H2433" i="16" s="1"/>
  <c r="L2434" i="16"/>
  <c r="K2434" i="16" s="1"/>
  <c r="H2434" i="16" s="1"/>
  <c r="L2435" i="16"/>
  <c r="K2435" i="16" s="1"/>
  <c r="H2435" i="16" s="1"/>
  <c r="L2436" i="16"/>
  <c r="K2436" i="16" s="1"/>
  <c r="L2437" i="16"/>
  <c r="K2437" i="16" s="1"/>
  <c r="L2438" i="16"/>
  <c r="K2438" i="16" s="1"/>
  <c r="L2439" i="16"/>
  <c r="K2439" i="16" s="1"/>
  <c r="L2440" i="16"/>
  <c r="K2440" i="16" s="1"/>
  <c r="L2441" i="16"/>
  <c r="K2441" i="16" s="1"/>
  <c r="H2441" i="16" s="1"/>
  <c r="L2442" i="16"/>
  <c r="K2442" i="16" s="1"/>
  <c r="H2442" i="16" s="1"/>
  <c r="L2443" i="16"/>
  <c r="K2443" i="16" s="1"/>
  <c r="H2443" i="16" s="1"/>
  <c r="L2444" i="16"/>
  <c r="K2444" i="16" s="1"/>
  <c r="L2445" i="16"/>
  <c r="K2445" i="16" s="1"/>
  <c r="L2446" i="16"/>
  <c r="K2446" i="16" s="1"/>
  <c r="L2447" i="16"/>
  <c r="K2447" i="16" s="1"/>
  <c r="L2448" i="16"/>
  <c r="K2448" i="16" s="1"/>
  <c r="L2449" i="16"/>
  <c r="K2449" i="16" s="1"/>
  <c r="H2449" i="16" s="1"/>
  <c r="L2450" i="16"/>
  <c r="K2450" i="16" s="1"/>
  <c r="H2450" i="16" s="1"/>
  <c r="L2451" i="16"/>
  <c r="K2451" i="16" s="1"/>
  <c r="H2451" i="16" s="1"/>
  <c r="L2452" i="16"/>
  <c r="K2452" i="16" s="1"/>
  <c r="L2453" i="16"/>
  <c r="K2453" i="16" s="1"/>
  <c r="L2454" i="16"/>
  <c r="K2454" i="16" s="1"/>
  <c r="L2455" i="16"/>
  <c r="K2455" i="16" s="1"/>
  <c r="L2456" i="16"/>
  <c r="K2456" i="16" s="1"/>
  <c r="L2457" i="16"/>
  <c r="K2457" i="16" s="1"/>
  <c r="H2457" i="16" s="1"/>
  <c r="L2458" i="16"/>
  <c r="K2458" i="16" s="1"/>
  <c r="H2458" i="16" s="1"/>
  <c r="L2459" i="16"/>
  <c r="K2459" i="16" s="1"/>
  <c r="H2459" i="16" s="1"/>
  <c r="L2460" i="16"/>
  <c r="K2460" i="16" s="1"/>
  <c r="L2461" i="16"/>
  <c r="K2461" i="16" s="1"/>
  <c r="L2462" i="16"/>
  <c r="K2462" i="16" s="1"/>
  <c r="L2463" i="16"/>
  <c r="K2463" i="16" s="1"/>
  <c r="L2464" i="16"/>
  <c r="K2464" i="16" s="1"/>
  <c r="L2465" i="16"/>
  <c r="K2465" i="16" s="1"/>
  <c r="H2465" i="16" s="1"/>
  <c r="L2466" i="16"/>
  <c r="K2466" i="16" s="1"/>
  <c r="H2466" i="16" s="1"/>
  <c r="L2467" i="16"/>
  <c r="K2467" i="16" s="1"/>
  <c r="H2467" i="16" s="1"/>
  <c r="L2468" i="16"/>
  <c r="K2468" i="16" s="1"/>
  <c r="L2469" i="16"/>
  <c r="K2469" i="16" s="1"/>
  <c r="L2470" i="16"/>
  <c r="K2470" i="16" s="1"/>
  <c r="L2471" i="16"/>
  <c r="K2471" i="16" s="1"/>
  <c r="L2472" i="16"/>
  <c r="K2472" i="16" s="1"/>
  <c r="L2473" i="16"/>
  <c r="K2473" i="16" s="1"/>
  <c r="H2473" i="16" s="1"/>
  <c r="L2474" i="16"/>
  <c r="K2474" i="16" s="1"/>
  <c r="H2474" i="16" s="1"/>
  <c r="L2475" i="16"/>
  <c r="K2475" i="16" s="1"/>
  <c r="H2475" i="16" s="1"/>
  <c r="L2476" i="16"/>
  <c r="K2476" i="16" s="1"/>
  <c r="L2477" i="16"/>
  <c r="K2477" i="16" s="1"/>
  <c r="L2478" i="16"/>
  <c r="K2478" i="16" s="1"/>
  <c r="L2479" i="16"/>
  <c r="K2479" i="16" s="1"/>
  <c r="L2480" i="16"/>
  <c r="K2480" i="16" s="1"/>
  <c r="L2481" i="16"/>
  <c r="K2481" i="16" s="1"/>
  <c r="L2482" i="16"/>
  <c r="K2482" i="16" s="1"/>
  <c r="H2482" i="16" s="1"/>
  <c r="L2483" i="16"/>
  <c r="K2483" i="16" s="1"/>
  <c r="H2483" i="16" s="1"/>
  <c r="L2484" i="16"/>
  <c r="K2484" i="16" s="1"/>
  <c r="L2485" i="16"/>
  <c r="K2485" i="16" s="1"/>
  <c r="L2486" i="16"/>
  <c r="K2486" i="16" s="1"/>
  <c r="L2487" i="16"/>
  <c r="K2487" i="16" s="1"/>
  <c r="L2488" i="16"/>
  <c r="K2488" i="16" s="1"/>
  <c r="L2489" i="16"/>
  <c r="K2489" i="16" s="1"/>
  <c r="H2489" i="16" s="1"/>
  <c r="L2490" i="16"/>
  <c r="K2490" i="16" s="1"/>
  <c r="H2490" i="16" s="1"/>
  <c r="L2491" i="16"/>
  <c r="K2491" i="16" s="1"/>
  <c r="H2491" i="16" s="1"/>
  <c r="L2492" i="16"/>
  <c r="K2492" i="16" s="1"/>
  <c r="L2493" i="16"/>
  <c r="K2493" i="16" s="1"/>
  <c r="L2494" i="16"/>
  <c r="K2494" i="16" s="1"/>
  <c r="L2495" i="16"/>
  <c r="K2495" i="16" s="1"/>
  <c r="L2496" i="16"/>
  <c r="K2496" i="16" s="1"/>
  <c r="L2497" i="16"/>
  <c r="K2497" i="16" s="1"/>
  <c r="H2497" i="16" s="1"/>
  <c r="L2498" i="16"/>
  <c r="K2498" i="16" s="1"/>
  <c r="H2498" i="16" s="1"/>
  <c r="L2499" i="16"/>
  <c r="K2499" i="16" s="1"/>
  <c r="H2499" i="16" s="1"/>
  <c r="L2500" i="16"/>
  <c r="K2500" i="16" s="1"/>
  <c r="L2501" i="16"/>
  <c r="K2501" i="16" s="1"/>
  <c r="L2502" i="16"/>
  <c r="K2502" i="16" s="1"/>
  <c r="L2503" i="16"/>
  <c r="K2503" i="16" s="1"/>
  <c r="L2504" i="16"/>
  <c r="K2504" i="16" s="1"/>
  <c r="L2505" i="16"/>
  <c r="K2505" i="16" s="1"/>
  <c r="H2505" i="16" s="1"/>
  <c r="L2506" i="16"/>
  <c r="K2506" i="16" s="1"/>
  <c r="H2506" i="16" s="1"/>
  <c r="L2507" i="16"/>
  <c r="K2507" i="16" s="1"/>
  <c r="H2507" i="16" s="1"/>
  <c r="L2508" i="16"/>
  <c r="K2508" i="16" s="1"/>
  <c r="L2509" i="16"/>
  <c r="K2509" i="16" s="1"/>
  <c r="L2510" i="16"/>
  <c r="K2510" i="16" s="1"/>
  <c r="L2511" i="16"/>
  <c r="K2511" i="16" s="1"/>
  <c r="L2512" i="16"/>
  <c r="K2512" i="16" s="1"/>
  <c r="L2513" i="16"/>
  <c r="K2513" i="16" s="1"/>
  <c r="H2513" i="16" s="1"/>
  <c r="L2514" i="16"/>
  <c r="K2514" i="16" s="1"/>
  <c r="H2514" i="16" s="1"/>
  <c r="L2515" i="16"/>
  <c r="K2515" i="16" s="1"/>
  <c r="H2515" i="16" s="1"/>
  <c r="L2516" i="16"/>
  <c r="K2516" i="16" s="1"/>
  <c r="L2517" i="16"/>
  <c r="K2517" i="16" s="1"/>
  <c r="L2518" i="16"/>
  <c r="K2518" i="16" s="1"/>
  <c r="L2519" i="16"/>
  <c r="K2519" i="16" s="1"/>
  <c r="L2520" i="16"/>
  <c r="K2520" i="16" s="1"/>
  <c r="L2521" i="16"/>
  <c r="K2521" i="16" s="1"/>
  <c r="H2521" i="16" s="1"/>
  <c r="L2522" i="16"/>
  <c r="K2522" i="16" s="1"/>
  <c r="H2522" i="16" s="1"/>
  <c r="L2523" i="16"/>
  <c r="K2523" i="16" s="1"/>
  <c r="H2523" i="16" s="1"/>
  <c r="L2524" i="16"/>
  <c r="K2524" i="16" s="1"/>
  <c r="L2525" i="16"/>
  <c r="K2525" i="16" s="1"/>
  <c r="L2526" i="16"/>
  <c r="K2526" i="16" s="1"/>
  <c r="L2527" i="16"/>
  <c r="K2527" i="16" s="1"/>
  <c r="L2528" i="16"/>
  <c r="K2528" i="16" s="1"/>
  <c r="L2529" i="16"/>
  <c r="K2529" i="16" s="1"/>
  <c r="H2529" i="16" s="1"/>
  <c r="L2530" i="16"/>
  <c r="K2530" i="16" s="1"/>
  <c r="H2530" i="16" s="1"/>
  <c r="L2531" i="16"/>
  <c r="K2531" i="16" s="1"/>
  <c r="H2531" i="16" s="1"/>
  <c r="L2532" i="16"/>
  <c r="K2532" i="16" s="1"/>
  <c r="L2533" i="16"/>
  <c r="K2533" i="16" s="1"/>
  <c r="L2534" i="16"/>
  <c r="K2534" i="16" s="1"/>
  <c r="L2535" i="16"/>
  <c r="K2535" i="16" s="1"/>
  <c r="L2536" i="16"/>
  <c r="K2536" i="16" s="1"/>
  <c r="L2537" i="16"/>
  <c r="K2537" i="16" s="1"/>
  <c r="H2537" i="16" s="1"/>
  <c r="L2538" i="16"/>
  <c r="K2538" i="16" s="1"/>
  <c r="H2538" i="16" s="1"/>
  <c r="L2539" i="16"/>
  <c r="K2539" i="16" s="1"/>
  <c r="H2539" i="16" s="1"/>
  <c r="L2540" i="16"/>
  <c r="K2540" i="16" s="1"/>
  <c r="L2541" i="16"/>
  <c r="K2541" i="16" s="1"/>
  <c r="L2542" i="16"/>
  <c r="K2542" i="16" s="1"/>
  <c r="L2543" i="16"/>
  <c r="K2543" i="16" s="1"/>
  <c r="L2544" i="16"/>
  <c r="K2544" i="16" s="1"/>
  <c r="L2545" i="16"/>
  <c r="K2545" i="16" s="1"/>
  <c r="L2546" i="16"/>
  <c r="K2546" i="16" s="1"/>
  <c r="H2546" i="16" s="1"/>
  <c r="L2547" i="16"/>
  <c r="K2547" i="16" s="1"/>
  <c r="H2547" i="16" s="1"/>
  <c r="L2548" i="16"/>
  <c r="K2548" i="16" s="1"/>
  <c r="L2549" i="16"/>
  <c r="K2549" i="16" s="1"/>
  <c r="L2550" i="16"/>
  <c r="K2550" i="16" s="1"/>
  <c r="L2551" i="16"/>
  <c r="K2551" i="16" s="1"/>
  <c r="L2552" i="16"/>
  <c r="K2552" i="16" s="1"/>
  <c r="L2553" i="16"/>
  <c r="K2553" i="16" s="1"/>
  <c r="H2553" i="16" s="1"/>
  <c r="L2554" i="16"/>
  <c r="K2554" i="16" s="1"/>
  <c r="H2554" i="16" s="1"/>
  <c r="L2555" i="16"/>
  <c r="K2555" i="16" s="1"/>
  <c r="H2555" i="16" s="1"/>
  <c r="L2556" i="16"/>
  <c r="K2556" i="16" s="1"/>
  <c r="L2557" i="16"/>
  <c r="K2557" i="16" s="1"/>
  <c r="L2558" i="16"/>
  <c r="K2558" i="16" s="1"/>
  <c r="L2559" i="16"/>
  <c r="K2559" i="16" s="1"/>
  <c r="L2560" i="16"/>
  <c r="K2560" i="16" s="1"/>
  <c r="L2561" i="16"/>
  <c r="K2561" i="16" s="1"/>
  <c r="H2561" i="16" s="1"/>
  <c r="L2562" i="16"/>
  <c r="K2562" i="16" s="1"/>
  <c r="H2562" i="16" s="1"/>
  <c r="L2563" i="16"/>
  <c r="K2563" i="16" s="1"/>
  <c r="H2563" i="16" s="1"/>
  <c r="L2564" i="16"/>
  <c r="K2564" i="16" s="1"/>
  <c r="L2565" i="16"/>
  <c r="K2565" i="16" s="1"/>
  <c r="L2566" i="16"/>
  <c r="K2566" i="16" s="1"/>
  <c r="L2567" i="16"/>
  <c r="K2567" i="16" s="1"/>
  <c r="L2568" i="16"/>
  <c r="K2568" i="16" s="1"/>
  <c r="L2569" i="16"/>
  <c r="K2569" i="16" s="1"/>
  <c r="H2569" i="16" s="1"/>
  <c r="L2570" i="16"/>
  <c r="K2570" i="16" s="1"/>
  <c r="H2570" i="16" s="1"/>
  <c r="L2571" i="16"/>
  <c r="K2571" i="16" s="1"/>
  <c r="H2571" i="16" s="1"/>
  <c r="L2572" i="16"/>
  <c r="K2572" i="16" s="1"/>
  <c r="L2573" i="16"/>
  <c r="K2573" i="16" s="1"/>
  <c r="L2574" i="16"/>
  <c r="K2574" i="16" s="1"/>
  <c r="L2575" i="16"/>
  <c r="K2575" i="16" s="1"/>
  <c r="L2576" i="16"/>
  <c r="K2576" i="16" s="1"/>
  <c r="L2577" i="16"/>
  <c r="K2577" i="16" s="1"/>
  <c r="H2577" i="16" s="1"/>
  <c r="L2578" i="16"/>
  <c r="K2578" i="16" s="1"/>
  <c r="H2578" i="16" s="1"/>
  <c r="L2579" i="16"/>
  <c r="K2579" i="16" s="1"/>
  <c r="H2579" i="16" s="1"/>
  <c r="L2580" i="16"/>
  <c r="K2580" i="16" s="1"/>
  <c r="L2581" i="16"/>
  <c r="K2581" i="16" s="1"/>
  <c r="L2582" i="16"/>
  <c r="K2582" i="16" s="1"/>
  <c r="L2583" i="16"/>
  <c r="K2583" i="16" s="1"/>
  <c r="L2584" i="16"/>
  <c r="K2584" i="16" s="1"/>
  <c r="L2585" i="16"/>
  <c r="K2585" i="16" s="1"/>
  <c r="H2585" i="16" s="1"/>
  <c r="L2586" i="16"/>
  <c r="K2586" i="16" s="1"/>
  <c r="H2586" i="16" s="1"/>
  <c r="L2587" i="16"/>
  <c r="K2587" i="16" s="1"/>
  <c r="H2587" i="16" s="1"/>
  <c r="L2588" i="16"/>
  <c r="K2588" i="16" s="1"/>
  <c r="L2589" i="16"/>
  <c r="K2589" i="16" s="1"/>
  <c r="L2590" i="16"/>
  <c r="K2590" i="16" s="1"/>
  <c r="L2591" i="16"/>
  <c r="K2591" i="16" s="1"/>
  <c r="L2592" i="16"/>
  <c r="K2592" i="16" s="1"/>
  <c r="L2593" i="16"/>
  <c r="K2593" i="16" s="1"/>
  <c r="L2594" i="16"/>
  <c r="K2594" i="16" s="1"/>
  <c r="H2594" i="16" s="1"/>
  <c r="L2595" i="16"/>
  <c r="K2595" i="16" s="1"/>
  <c r="H2595" i="16" s="1"/>
  <c r="L2596" i="16"/>
  <c r="K2596" i="16" s="1"/>
  <c r="L2597" i="16"/>
  <c r="K2597" i="16" s="1"/>
  <c r="L2598" i="16"/>
  <c r="K2598" i="16" s="1"/>
  <c r="L2599" i="16"/>
  <c r="K2599" i="16" s="1"/>
  <c r="L2600" i="16"/>
  <c r="K2600" i="16" s="1"/>
  <c r="L2601" i="16"/>
  <c r="K2601" i="16" s="1"/>
  <c r="H2601" i="16" s="1"/>
  <c r="L2602" i="16"/>
  <c r="K2602" i="16" s="1"/>
  <c r="H2602" i="16" s="1"/>
  <c r="L2603" i="16"/>
  <c r="K2603" i="16" s="1"/>
  <c r="H2603" i="16" s="1"/>
  <c r="L2604" i="16"/>
  <c r="K2604" i="16" s="1"/>
  <c r="L2605" i="16"/>
  <c r="K2605" i="16" s="1"/>
  <c r="L2606" i="16"/>
  <c r="K2606" i="16" s="1"/>
  <c r="L2607" i="16"/>
  <c r="K2607" i="16" s="1"/>
  <c r="L2608" i="16"/>
  <c r="K2608" i="16" s="1"/>
  <c r="L2609" i="16"/>
  <c r="K2609" i="16" s="1"/>
  <c r="L2610" i="16"/>
  <c r="K2610" i="16" s="1"/>
  <c r="H2610" i="16" s="1"/>
  <c r="L2611" i="16"/>
  <c r="K2611" i="16" s="1"/>
  <c r="H2611" i="16" s="1"/>
  <c r="L2612" i="16"/>
  <c r="K2612" i="16" s="1"/>
  <c r="L2613" i="16"/>
  <c r="K2613" i="16" s="1"/>
  <c r="L2614" i="16"/>
  <c r="K2614" i="16" s="1"/>
  <c r="L2615" i="16"/>
  <c r="K2615" i="16" s="1"/>
  <c r="L2616" i="16"/>
  <c r="K2616" i="16" s="1"/>
  <c r="L2617" i="16"/>
  <c r="K2617" i="16" s="1"/>
  <c r="H2617" i="16" s="1"/>
  <c r="L2618" i="16"/>
  <c r="K2618" i="16" s="1"/>
  <c r="H2618" i="16" s="1"/>
  <c r="L2619" i="16"/>
  <c r="K2619" i="16" s="1"/>
  <c r="H2619" i="16" s="1"/>
  <c r="L2620" i="16"/>
  <c r="K2620" i="16" s="1"/>
  <c r="L2621" i="16"/>
  <c r="K2621" i="16" s="1"/>
  <c r="L2622" i="16"/>
  <c r="K2622" i="16" s="1"/>
  <c r="L2623" i="16"/>
  <c r="K2623" i="16" s="1"/>
  <c r="L2624" i="16"/>
  <c r="K2624" i="16" s="1"/>
  <c r="L2625" i="16"/>
  <c r="K2625" i="16" s="1"/>
  <c r="H2625" i="16" s="1"/>
  <c r="L2626" i="16"/>
  <c r="K2626" i="16" s="1"/>
  <c r="H2626" i="16" s="1"/>
  <c r="L2627" i="16"/>
  <c r="K2627" i="16" s="1"/>
  <c r="H2627" i="16" s="1"/>
  <c r="L2628" i="16"/>
  <c r="K2628" i="16" s="1"/>
  <c r="L2629" i="16"/>
  <c r="K2629" i="16" s="1"/>
  <c r="L2630" i="16"/>
  <c r="K2630" i="16" s="1"/>
  <c r="L2631" i="16"/>
  <c r="K2631" i="16" s="1"/>
  <c r="L2632" i="16"/>
  <c r="K2632" i="16" s="1"/>
  <c r="L2633" i="16"/>
  <c r="K2633" i="16" s="1"/>
  <c r="H2633" i="16" s="1"/>
  <c r="L2634" i="16"/>
  <c r="K2634" i="16" s="1"/>
  <c r="H2634" i="16" s="1"/>
  <c r="L2635" i="16"/>
  <c r="K2635" i="16" s="1"/>
  <c r="H2635" i="16" s="1"/>
  <c r="L2636" i="16"/>
  <c r="K2636" i="16" s="1"/>
  <c r="L2637" i="16"/>
  <c r="K2637" i="16" s="1"/>
  <c r="L2638" i="16"/>
  <c r="K2638" i="16" s="1"/>
  <c r="L2639" i="16"/>
  <c r="K2639" i="16" s="1"/>
  <c r="L2640" i="16"/>
  <c r="K2640" i="16" s="1"/>
  <c r="L2641" i="16"/>
  <c r="K2641" i="16" s="1"/>
  <c r="H2641" i="16" s="1"/>
  <c r="L2642" i="16"/>
  <c r="K2642" i="16" s="1"/>
  <c r="H2642" i="16" s="1"/>
  <c r="L2643" i="16"/>
  <c r="K2643" i="16" s="1"/>
  <c r="H2643" i="16" s="1"/>
  <c r="L2644" i="16"/>
  <c r="K2644" i="16" s="1"/>
  <c r="L2645" i="16"/>
  <c r="K2645" i="16" s="1"/>
  <c r="L2646" i="16"/>
  <c r="K2646" i="16" s="1"/>
  <c r="L2647" i="16"/>
  <c r="K2647" i="16" s="1"/>
  <c r="L2648" i="16"/>
  <c r="K2648" i="16" s="1"/>
  <c r="L2649" i="16"/>
  <c r="K2649" i="16" s="1"/>
  <c r="H2649" i="16" s="1"/>
  <c r="L2650" i="16"/>
  <c r="K2650" i="16" s="1"/>
  <c r="H2650" i="16" s="1"/>
  <c r="L2651" i="16"/>
  <c r="K2651" i="16" s="1"/>
  <c r="H2651" i="16" s="1"/>
  <c r="L2652" i="16"/>
  <c r="K2652" i="16" s="1"/>
  <c r="L2653" i="16"/>
  <c r="K2653" i="16" s="1"/>
  <c r="L2654" i="16"/>
  <c r="K2654" i="16" s="1"/>
  <c r="L2655" i="16"/>
  <c r="K2655" i="16" s="1"/>
  <c r="L2656" i="16"/>
  <c r="K2656" i="16" s="1"/>
  <c r="L2657" i="16"/>
  <c r="K2657" i="16" s="1"/>
  <c r="L2658" i="16"/>
  <c r="K2658" i="16" s="1"/>
  <c r="H2658" i="16" s="1"/>
  <c r="L2659" i="16"/>
  <c r="K2659" i="16" s="1"/>
  <c r="H2659" i="16" s="1"/>
  <c r="L2660" i="16"/>
  <c r="K2660" i="16" s="1"/>
  <c r="L2661" i="16"/>
  <c r="K2661" i="16" s="1"/>
  <c r="L2662" i="16"/>
  <c r="K2662" i="16" s="1"/>
  <c r="L2663" i="16"/>
  <c r="K2663" i="16" s="1"/>
  <c r="L2664" i="16"/>
  <c r="K2664" i="16" s="1"/>
  <c r="L2665" i="16"/>
  <c r="K2665" i="16" s="1"/>
  <c r="H2665" i="16" s="1"/>
  <c r="L2666" i="16"/>
  <c r="K2666" i="16" s="1"/>
  <c r="H2666" i="16" s="1"/>
  <c r="L2667" i="16"/>
  <c r="K2667" i="16" s="1"/>
  <c r="H2667" i="16" s="1"/>
  <c r="L2668" i="16"/>
  <c r="K2668" i="16" s="1"/>
  <c r="L2669" i="16"/>
  <c r="K2669" i="16" s="1"/>
  <c r="L2670" i="16"/>
  <c r="K2670" i="16" s="1"/>
  <c r="L2671" i="16"/>
  <c r="K2671" i="16" s="1"/>
  <c r="L2672" i="16"/>
  <c r="K2672" i="16" s="1"/>
  <c r="L2673" i="16"/>
  <c r="K2673" i="16" s="1"/>
  <c r="L2674" i="16"/>
  <c r="K2674" i="16" s="1"/>
  <c r="H2674" i="16" s="1"/>
  <c r="L2675" i="16"/>
  <c r="K2675" i="16" s="1"/>
  <c r="H2675" i="16" s="1"/>
  <c r="L2676" i="16"/>
  <c r="K2676" i="16" s="1"/>
  <c r="L2677" i="16"/>
  <c r="K2677" i="16" s="1"/>
  <c r="L2678" i="16"/>
  <c r="K2678" i="16" s="1"/>
  <c r="L2679" i="16"/>
  <c r="K2679" i="16" s="1"/>
  <c r="L2680" i="16"/>
  <c r="K2680" i="16" s="1"/>
  <c r="L2681" i="16"/>
  <c r="K2681" i="16" s="1"/>
  <c r="H2681" i="16" s="1"/>
  <c r="L2682" i="16"/>
  <c r="K2682" i="16" s="1"/>
  <c r="H2682" i="16" s="1"/>
  <c r="L2683" i="16"/>
  <c r="K2683" i="16" s="1"/>
  <c r="H2683" i="16" s="1"/>
  <c r="L2684" i="16"/>
  <c r="K2684" i="16" s="1"/>
  <c r="L2685" i="16"/>
  <c r="K2685" i="16" s="1"/>
  <c r="L2686" i="16"/>
  <c r="K2686" i="16" s="1"/>
  <c r="L2687" i="16"/>
  <c r="K2687" i="16" s="1"/>
  <c r="L2688" i="16"/>
  <c r="K2688" i="16" s="1"/>
  <c r="L2689" i="16"/>
  <c r="K2689" i="16" s="1"/>
  <c r="H2689" i="16" s="1"/>
  <c r="L2690" i="16"/>
  <c r="K2690" i="16" s="1"/>
  <c r="H2690" i="16" s="1"/>
  <c r="L2691" i="16"/>
  <c r="K2691" i="16" s="1"/>
  <c r="H2691" i="16" s="1"/>
  <c r="L2692" i="16"/>
  <c r="K2692" i="16" s="1"/>
  <c r="L2693" i="16"/>
  <c r="K2693" i="16" s="1"/>
  <c r="L2694" i="16"/>
  <c r="K2694" i="16" s="1"/>
  <c r="L2695" i="16"/>
  <c r="K2695" i="16" s="1"/>
  <c r="L2696" i="16"/>
  <c r="K2696" i="16" s="1"/>
  <c r="L2697" i="16"/>
  <c r="K2697" i="16" s="1"/>
  <c r="H2697" i="16" s="1"/>
  <c r="L2698" i="16"/>
  <c r="K2698" i="16" s="1"/>
  <c r="H2698" i="16" s="1"/>
  <c r="L2699" i="16"/>
  <c r="K2699" i="16" s="1"/>
  <c r="H2699" i="16" s="1"/>
  <c r="L2700" i="16"/>
  <c r="K2700" i="16" s="1"/>
  <c r="L2701" i="16"/>
  <c r="K2701" i="16" s="1"/>
  <c r="L2702" i="16"/>
  <c r="K2702" i="16" s="1"/>
  <c r="L2703" i="16"/>
  <c r="K2703" i="16" s="1"/>
  <c r="L2704" i="16"/>
  <c r="K2704" i="16" s="1"/>
  <c r="L2705" i="16"/>
  <c r="K2705" i="16" s="1"/>
  <c r="H2705" i="16" s="1"/>
  <c r="L2706" i="16"/>
  <c r="K2706" i="16" s="1"/>
  <c r="H2706" i="16" s="1"/>
  <c r="L2707" i="16"/>
  <c r="K2707" i="16" s="1"/>
  <c r="H2707" i="16" s="1"/>
  <c r="L2708" i="16"/>
  <c r="K2708" i="16" s="1"/>
  <c r="L2709" i="16"/>
  <c r="K2709" i="16" s="1"/>
  <c r="L2710" i="16"/>
  <c r="K2710" i="16" s="1"/>
  <c r="L2711" i="16"/>
  <c r="K2711" i="16" s="1"/>
  <c r="L2712" i="16"/>
  <c r="K2712" i="16" s="1"/>
  <c r="L2713" i="16"/>
  <c r="K2713" i="16" s="1"/>
  <c r="H2713" i="16" s="1"/>
  <c r="L2714" i="16"/>
  <c r="K2714" i="16" s="1"/>
  <c r="H2714" i="16" s="1"/>
  <c r="L2715" i="16"/>
  <c r="K2715" i="16" s="1"/>
  <c r="H2715" i="16" s="1"/>
  <c r="L2716" i="16"/>
  <c r="K2716" i="16" s="1"/>
  <c r="L2717" i="16"/>
  <c r="K2717" i="16" s="1"/>
  <c r="L2718" i="16"/>
  <c r="K2718" i="16" s="1"/>
  <c r="L2719" i="16"/>
  <c r="K2719" i="16" s="1"/>
  <c r="L2720" i="16"/>
  <c r="K2720" i="16" s="1"/>
  <c r="L2721" i="16"/>
  <c r="K2721" i="16" s="1"/>
  <c r="L2722" i="16"/>
  <c r="K2722" i="16" s="1"/>
  <c r="H2722" i="16" s="1"/>
  <c r="L2723" i="16"/>
  <c r="K2723" i="16" s="1"/>
  <c r="H2723" i="16" s="1"/>
  <c r="L2724" i="16"/>
  <c r="K2724" i="16" s="1"/>
  <c r="L2725" i="16"/>
  <c r="K2725" i="16" s="1"/>
  <c r="L2726" i="16"/>
  <c r="K2726" i="16" s="1"/>
  <c r="L2727" i="16"/>
  <c r="K2727" i="16" s="1"/>
  <c r="L2728" i="16"/>
  <c r="K2728" i="16" s="1"/>
  <c r="L2729" i="16"/>
  <c r="K2729" i="16" s="1"/>
  <c r="H2729" i="16" s="1"/>
  <c r="L2730" i="16"/>
  <c r="K2730" i="16" s="1"/>
  <c r="H2730" i="16" s="1"/>
  <c r="L2731" i="16"/>
  <c r="K2731" i="16" s="1"/>
  <c r="H2731" i="16" s="1"/>
  <c r="L2732" i="16"/>
  <c r="K2732" i="16" s="1"/>
  <c r="L2733" i="16"/>
  <c r="K2733" i="16" s="1"/>
  <c r="L2734" i="16"/>
  <c r="K2734" i="16" s="1"/>
  <c r="L2735" i="16"/>
  <c r="K2735" i="16" s="1"/>
  <c r="L2736" i="16"/>
  <c r="K2736" i="16" s="1"/>
  <c r="L2737" i="16"/>
  <c r="K2737" i="16" s="1"/>
  <c r="L2738" i="16"/>
  <c r="K2738" i="16" s="1"/>
  <c r="H2738" i="16" s="1"/>
  <c r="L2739" i="16"/>
  <c r="K2739" i="16" s="1"/>
  <c r="H2739" i="16" s="1"/>
  <c r="L2740" i="16"/>
  <c r="K2740" i="16" s="1"/>
  <c r="L2741" i="16"/>
  <c r="K2741" i="16" s="1"/>
  <c r="L2742" i="16"/>
  <c r="K2742" i="16" s="1"/>
  <c r="L2743" i="16"/>
  <c r="K2743" i="16" s="1"/>
  <c r="L2744" i="16"/>
  <c r="K2744" i="16" s="1"/>
  <c r="L2745" i="16"/>
  <c r="K2745" i="16" s="1"/>
  <c r="L2746" i="16"/>
  <c r="K2746" i="16" s="1"/>
  <c r="H2746" i="16" s="1"/>
  <c r="L2747" i="16"/>
  <c r="K2747" i="16" s="1"/>
  <c r="H2747" i="16" s="1"/>
  <c r="L2748" i="16"/>
  <c r="K2748" i="16" s="1"/>
  <c r="L2749" i="16"/>
  <c r="K2749" i="16" s="1"/>
  <c r="L2750" i="16"/>
  <c r="K2750" i="16" s="1"/>
  <c r="L2751" i="16"/>
  <c r="K2751" i="16" s="1"/>
  <c r="L2752" i="16"/>
  <c r="K2752" i="16" s="1"/>
  <c r="L2753" i="16"/>
  <c r="K2753" i="16" s="1"/>
  <c r="H2753" i="16" s="1"/>
  <c r="L2754" i="16"/>
  <c r="K2754" i="16" s="1"/>
  <c r="H2754" i="16" s="1"/>
  <c r="L2755" i="16"/>
  <c r="K2755" i="16" s="1"/>
  <c r="H2755" i="16" s="1"/>
  <c r="L2756" i="16"/>
  <c r="K2756" i="16" s="1"/>
  <c r="L2757" i="16"/>
  <c r="K2757" i="16" s="1"/>
  <c r="L2758" i="16"/>
  <c r="K2758" i="16" s="1"/>
  <c r="L2759" i="16"/>
  <c r="K2759" i="16" s="1"/>
  <c r="L2760" i="16"/>
  <c r="K2760" i="16" s="1"/>
  <c r="L2761" i="16"/>
  <c r="K2761" i="16" s="1"/>
  <c r="H2761" i="16" s="1"/>
  <c r="L2762" i="16"/>
  <c r="K2762" i="16" s="1"/>
  <c r="H2762" i="16" s="1"/>
  <c r="L2763" i="16"/>
  <c r="K2763" i="16" s="1"/>
  <c r="H2763" i="16" s="1"/>
  <c r="L2764" i="16"/>
  <c r="K2764" i="16" s="1"/>
  <c r="L2765" i="16"/>
  <c r="K2765" i="16" s="1"/>
  <c r="L2766" i="16"/>
  <c r="K2766" i="16" s="1"/>
  <c r="L2767" i="16"/>
  <c r="K2767" i="16" s="1"/>
  <c r="L2768" i="16"/>
  <c r="K2768" i="16" s="1"/>
  <c r="L2769" i="16"/>
  <c r="K2769" i="16" s="1"/>
  <c r="H2769" i="16" s="1"/>
  <c r="L2770" i="16"/>
  <c r="K2770" i="16" s="1"/>
  <c r="H2770" i="16" s="1"/>
  <c r="L2771" i="16"/>
  <c r="K2771" i="16" s="1"/>
  <c r="H2771" i="16" s="1"/>
  <c r="L2772" i="16"/>
  <c r="K2772" i="16" s="1"/>
  <c r="L2773" i="16"/>
  <c r="K2773" i="16" s="1"/>
  <c r="L2774" i="16"/>
  <c r="K2774" i="16" s="1"/>
  <c r="L2775" i="16"/>
  <c r="K2775" i="16" s="1"/>
  <c r="L2776" i="16"/>
  <c r="K2776" i="16" s="1"/>
  <c r="L2777" i="16"/>
  <c r="K2777" i="16" s="1"/>
  <c r="H2777" i="16" s="1"/>
  <c r="L2778" i="16"/>
  <c r="K2778" i="16" s="1"/>
  <c r="L2779" i="16"/>
  <c r="K2779" i="16" s="1"/>
  <c r="H2779" i="16" s="1"/>
  <c r="L2780" i="16"/>
  <c r="K2780" i="16" s="1"/>
  <c r="L2781" i="16"/>
  <c r="K2781" i="16" s="1"/>
  <c r="L2782" i="16"/>
  <c r="K2782" i="16" s="1"/>
  <c r="L2783" i="16"/>
  <c r="K2783" i="16" s="1"/>
  <c r="L2784" i="16"/>
  <c r="K2784" i="16" s="1"/>
  <c r="L2785" i="16"/>
  <c r="K2785" i="16" s="1"/>
  <c r="L2786" i="16"/>
  <c r="K2786" i="16" s="1"/>
  <c r="H2786" i="16" s="1"/>
  <c r="L2787" i="16"/>
  <c r="K2787" i="16" s="1"/>
  <c r="H2787" i="16" s="1"/>
  <c r="L2788" i="16"/>
  <c r="K2788" i="16" s="1"/>
  <c r="L2789" i="16"/>
  <c r="K2789" i="16" s="1"/>
  <c r="L2790" i="16"/>
  <c r="K2790" i="16" s="1"/>
  <c r="L2791" i="16"/>
  <c r="K2791" i="16" s="1"/>
  <c r="L2792" i="16"/>
  <c r="K2792" i="16" s="1"/>
  <c r="L2793" i="16"/>
  <c r="K2793" i="16" s="1"/>
  <c r="H2793" i="16" s="1"/>
  <c r="L2794" i="16"/>
  <c r="K2794" i="16" s="1"/>
  <c r="H2794" i="16" s="1"/>
  <c r="L2795" i="16"/>
  <c r="K2795" i="16" s="1"/>
  <c r="H2795" i="16" s="1"/>
  <c r="L2796" i="16"/>
  <c r="K2796" i="16" s="1"/>
  <c r="L2797" i="16"/>
  <c r="K2797" i="16" s="1"/>
  <c r="L2798" i="16"/>
  <c r="K2798" i="16" s="1"/>
  <c r="L2799" i="16"/>
  <c r="K2799" i="16" s="1"/>
  <c r="L2800" i="16"/>
  <c r="K2800" i="16" s="1"/>
  <c r="L2801" i="16"/>
  <c r="K2801" i="16" s="1"/>
  <c r="L2802" i="16"/>
  <c r="K2802" i="16" s="1"/>
  <c r="H2802" i="16" s="1"/>
  <c r="L2803" i="16"/>
  <c r="K2803" i="16" s="1"/>
  <c r="H2803" i="16" s="1"/>
  <c r="L2804" i="16"/>
  <c r="K2804" i="16" s="1"/>
  <c r="L2805" i="16"/>
  <c r="K2805" i="16" s="1"/>
  <c r="L2806" i="16"/>
  <c r="K2806" i="16" s="1"/>
  <c r="L2807" i="16"/>
  <c r="K2807" i="16" s="1"/>
  <c r="L2808" i="16"/>
  <c r="K2808" i="16" s="1"/>
  <c r="L2809" i="16"/>
  <c r="K2809" i="16" s="1"/>
  <c r="H2809" i="16" s="1"/>
  <c r="L2810" i="16"/>
  <c r="K2810" i="16" s="1"/>
  <c r="H2810" i="16" s="1"/>
  <c r="L2811" i="16"/>
  <c r="K2811" i="16" s="1"/>
  <c r="H2811" i="16" s="1"/>
  <c r="L2812" i="16"/>
  <c r="K2812" i="16" s="1"/>
  <c r="L2813" i="16"/>
  <c r="K2813" i="16" s="1"/>
  <c r="L2814" i="16"/>
  <c r="K2814" i="16" s="1"/>
  <c r="L2815" i="16"/>
  <c r="K2815" i="16" s="1"/>
  <c r="L2816" i="16"/>
  <c r="K2816" i="16" s="1"/>
  <c r="L2817" i="16"/>
  <c r="K2817" i="16" s="1"/>
  <c r="H2817" i="16" s="1"/>
  <c r="L2818" i="16"/>
  <c r="K2818" i="16" s="1"/>
  <c r="H2818" i="16" s="1"/>
  <c r="L2819" i="16"/>
  <c r="K2819" i="16" s="1"/>
  <c r="H2819" i="16" s="1"/>
  <c r="L2820" i="16"/>
  <c r="K2820" i="16" s="1"/>
  <c r="L2821" i="16"/>
  <c r="K2821" i="16" s="1"/>
  <c r="L2822" i="16"/>
  <c r="K2822" i="16" s="1"/>
  <c r="L2823" i="16"/>
  <c r="K2823" i="16" s="1"/>
  <c r="L2824" i="16"/>
  <c r="K2824" i="16" s="1"/>
  <c r="L2825" i="16"/>
  <c r="K2825" i="16" s="1"/>
  <c r="H2825" i="16" s="1"/>
  <c r="L2826" i="16"/>
  <c r="K2826" i="16" s="1"/>
  <c r="H2826" i="16" s="1"/>
  <c r="L2827" i="16"/>
  <c r="K2827" i="16" s="1"/>
  <c r="H2827" i="16" s="1"/>
  <c r="L2828" i="16"/>
  <c r="K2828" i="16" s="1"/>
  <c r="L2829" i="16"/>
  <c r="K2829" i="16" s="1"/>
  <c r="L2830" i="16"/>
  <c r="K2830" i="16" s="1"/>
  <c r="L2831" i="16"/>
  <c r="K2831" i="16" s="1"/>
  <c r="L2832" i="16"/>
  <c r="K2832" i="16" s="1"/>
  <c r="L2833" i="16"/>
  <c r="K2833" i="16" s="1"/>
  <c r="H2833" i="16" s="1"/>
  <c r="L2834" i="16"/>
  <c r="K2834" i="16" s="1"/>
  <c r="H2834" i="16" s="1"/>
  <c r="L2835" i="16"/>
  <c r="K2835" i="16" s="1"/>
  <c r="H2835" i="16" s="1"/>
  <c r="L2836" i="16"/>
  <c r="K2836" i="16" s="1"/>
  <c r="L2837" i="16"/>
  <c r="K2837" i="16" s="1"/>
  <c r="L2838" i="16"/>
  <c r="K2838" i="16" s="1"/>
  <c r="L2839" i="16"/>
  <c r="K2839" i="16" s="1"/>
  <c r="L2840" i="16"/>
  <c r="K2840" i="16" s="1"/>
  <c r="L2841" i="16"/>
  <c r="K2841" i="16" s="1"/>
  <c r="H2841" i="16" s="1"/>
  <c r="L2842" i="16"/>
  <c r="K2842" i="16" s="1"/>
  <c r="H2842" i="16" s="1"/>
  <c r="L2843" i="16"/>
  <c r="K2843" i="16" s="1"/>
  <c r="H2843" i="16" s="1"/>
  <c r="L2844" i="16"/>
  <c r="K2844" i="16" s="1"/>
  <c r="L2845" i="16"/>
  <c r="K2845" i="16" s="1"/>
  <c r="L2846" i="16"/>
  <c r="K2846" i="16" s="1"/>
  <c r="L2847" i="16"/>
  <c r="K2847" i="16" s="1"/>
  <c r="L2848" i="16"/>
  <c r="K2848" i="16" s="1"/>
  <c r="L2849" i="16"/>
  <c r="K2849" i="16" s="1"/>
  <c r="L2850" i="16"/>
  <c r="K2850" i="16" s="1"/>
  <c r="H2850" i="16" s="1"/>
  <c r="L2851" i="16"/>
  <c r="K2851" i="16" s="1"/>
  <c r="H2851" i="16" s="1"/>
  <c r="L2852" i="16"/>
  <c r="K2852" i="16" s="1"/>
  <c r="L2853" i="16"/>
  <c r="K2853" i="16" s="1"/>
  <c r="L2854" i="16"/>
  <c r="K2854" i="16" s="1"/>
  <c r="L2855" i="16"/>
  <c r="K2855" i="16" s="1"/>
  <c r="L2856" i="16"/>
  <c r="K2856" i="16" s="1"/>
  <c r="L2857" i="16"/>
  <c r="K2857" i="16" s="1"/>
  <c r="H2857" i="16" s="1"/>
  <c r="L2858" i="16"/>
  <c r="K2858" i="16" s="1"/>
  <c r="H2858" i="16" s="1"/>
  <c r="L2859" i="16"/>
  <c r="K2859" i="16" s="1"/>
  <c r="H2859" i="16" s="1"/>
  <c r="L2860" i="16"/>
  <c r="K2860" i="16" s="1"/>
  <c r="L2861" i="16"/>
  <c r="K2861" i="16" s="1"/>
  <c r="L2862" i="16"/>
  <c r="K2862" i="16" s="1"/>
  <c r="L2863" i="16"/>
  <c r="K2863" i="16" s="1"/>
  <c r="L2864" i="16"/>
  <c r="K2864" i="16" s="1"/>
  <c r="L2865" i="16"/>
  <c r="K2865" i="16" s="1"/>
  <c r="L2866" i="16"/>
  <c r="K2866" i="16" s="1"/>
  <c r="H2866" i="16" s="1"/>
  <c r="L2867" i="16"/>
  <c r="K2867" i="16" s="1"/>
  <c r="H2867" i="16" s="1"/>
  <c r="L2868" i="16"/>
  <c r="K2868" i="16" s="1"/>
  <c r="L2869" i="16"/>
  <c r="K2869" i="16" s="1"/>
  <c r="L2870" i="16"/>
  <c r="K2870" i="16" s="1"/>
  <c r="L2871" i="16"/>
  <c r="K2871" i="16" s="1"/>
  <c r="L2872" i="16"/>
  <c r="K2872" i="16" s="1"/>
  <c r="L2873" i="16"/>
  <c r="K2873" i="16" s="1"/>
  <c r="H2873" i="16" s="1"/>
  <c r="L2874" i="16"/>
  <c r="K2874" i="16" s="1"/>
  <c r="H2874" i="16" s="1"/>
  <c r="L2875" i="16"/>
  <c r="K2875" i="16" s="1"/>
  <c r="H2875" i="16" s="1"/>
  <c r="L2876" i="16"/>
  <c r="K2876" i="16" s="1"/>
  <c r="L2877" i="16"/>
  <c r="K2877" i="16" s="1"/>
  <c r="L2878" i="16"/>
  <c r="K2878" i="16" s="1"/>
  <c r="L2879" i="16"/>
  <c r="K2879" i="16" s="1"/>
  <c r="L2880" i="16"/>
  <c r="K2880" i="16" s="1"/>
  <c r="L2881" i="16"/>
  <c r="K2881" i="16" s="1"/>
  <c r="H2881" i="16" s="1"/>
  <c r="L2882" i="16"/>
  <c r="K2882" i="16" s="1"/>
  <c r="H2882" i="16" s="1"/>
  <c r="L2883" i="16"/>
  <c r="K2883" i="16" s="1"/>
  <c r="H2883" i="16" s="1"/>
  <c r="L2884" i="16"/>
  <c r="K2884" i="16" s="1"/>
  <c r="L2885" i="16"/>
  <c r="K2885" i="16" s="1"/>
  <c r="L2886" i="16"/>
  <c r="K2886" i="16" s="1"/>
  <c r="L2887" i="16"/>
  <c r="K2887" i="16" s="1"/>
  <c r="L2888" i="16"/>
  <c r="K2888" i="16" s="1"/>
  <c r="L2889" i="16"/>
  <c r="K2889" i="16" s="1"/>
  <c r="H2889" i="16" s="1"/>
  <c r="L2890" i="16"/>
  <c r="K2890" i="16" s="1"/>
  <c r="H2890" i="16" s="1"/>
  <c r="L2891" i="16"/>
  <c r="K2891" i="16" s="1"/>
  <c r="H2891" i="16" s="1"/>
  <c r="L2892" i="16"/>
  <c r="K2892" i="16" s="1"/>
  <c r="L2893" i="16"/>
  <c r="K2893" i="16" s="1"/>
  <c r="L2894" i="16"/>
  <c r="K2894" i="16" s="1"/>
  <c r="L2895" i="16"/>
  <c r="K2895" i="16" s="1"/>
  <c r="L2896" i="16"/>
  <c r="K2896" i="16" s="1"/>
  <c r="L2897" i="16"/>
  <c r="K2897" i="16" s="1"/>
  <c r="H2897" i="16" s="1"/>
  <c r="L2898" i="16"/>
  <c r="K2898" i="16" s="1"/>
  <c r="H2898" i="16" s="1"/>
  <c r="L2899" i="16"/>
  <c r="K2899" i="16" s="1"/>
  <c r="H2899" i="16" s="1"/>
  <c r="L2900" i="16"/>
  <c r="K2900" i="16" s="1"/>
  <c r="L2901" i="16"/>
  <c r="K2901" i="16" s="1"/>
  <c r="L2902" i="16"/>
  <c r="K2902" i="16" s="1"/>
  <c r="L2903" i="16"/>
  <c r="K2903" i="16" s="1"/>
  <c r="L2904" i="16"/>
  <c r="K2904" i="16" s="1"/>
  <c r="L2905" i="16"/>
  <c r="K2905" i="16" s="1"/>
  <c r="H2905" i="16" s="1"/>
  <c r="L2906" i="16"/>
  <c r="K2906" i="16" s="1"/>
  <c r="H2906" i="16" s="1"/>
  <c r="L2907" i="16"/>
  <c r="K2907" i="16" s="1"/>
  <c r="H2907" i="16" s="1"/>
  <c r="L2908" i="16"/>
  <c r="K2908" i="16" s="1"/>
  <c r="L2909" i="16"/>
  <c r="K2909" i="16" s="1"/>
  <c r="L2910" i="16"/>
  <c r="K2910" i="16" s="1"/>
  <c r="L2911" i="16"/>
  <c r="K2911" i="16" s="1"/>
  <c r="L2912" i="16"/>
  <c r="K2912" i="16" s="1"/>
  <c r="L2913" i="16"/>
  <c r="K2913" i="16" s="1"/>
  <c r="L2914" i="16"/>
  <c r="K2914" i="16" s="1"/>
  <c r="H2914" i="16" s="1"/>
  <c r="L2915" i="16"/>
  <c r="K2915" i="16" s="1"/>
  <c r="H2915" i="16" s="1"/>
  <c r="L2916" i="16"/>
  <c r="K2916" i="16" s="1"/>
  <c r="L2917" i="16"/>
  <c r="K2917" i="16" s="1"/>
  <c r="L2918" i="16"/>
  <c r="K2918" i="16" s="1"/>
  <c r="L2919" i="16"/>
  <c r="K2919" i="16" s="1"/>
  <c r="L2920" i="16"/>
  <c r="K2920" i="16" s="1"/>
  <c r="L2921" i="16"/>
  <c r="K2921" i="16" s="1"/>
  <c r="L2922" i="16"/>
  <c r="K2922" i="16" s="1"/>
  <c r="H2922" i="16" s="1"/>
  <c r="L2923" i="16"/>
  <c r="K2923" i="16" s="1"/>
  <c r="H2923" i="16" s="1"/>
  <c r="L2924" i="16"/>
  <c r="K2924" i="16" s="1"/>
  <c r="L2925" i="16"/>
  <c r="K2925" i="16" s="1"/>
  <c r="L2926" i="16"/>
  <c r="K2926" i="16" s="1"/>
  <c r="L2927" i="16"/>
  <c r="K2927" i="16" s="1"/>
  <c r="L2928" i="16"/>
  <c r="K2928" i="16" s="1"/>
  <c r="L2929" i="16"/>
  <c r="K2929" i="16" s="1"/>
  <c r="L2930" i="16"/>
  <c r="K2930" i="16" s="1"/>
  <c r="H2930" i="16" s="1"/>
  <c r="L2931" i="16"/>
  <c r="K2931" i="16" s="1"/>
  <c r="H2931" i="16" s="1"/>
  <c r="L2932" i="16"/>
  <c r="K2932" i="16" s="1"/>
  <c r="L2933" i="16"/>
  <c r="K2933" i="16" s="1"/>
  <c r="L2934" i="16"/>
  <c r="K2934" i="16" s="1"/>
  <c r="L2935" i="16"/>
  <c r="K2935" i="16" s="1"/>
  <c r="L2936" i="16"/>
  <c r="K2936" i="16" s="1"/>
  <c r="L2937" i="16"/>
  <c r="K2937" i="16" s="1"/>
  <c r="H2937" i="16" s="1"/>
  <c r="L2938" i="16"/>
  <c r="K2938" i="16" s="1"/>
  <c r="H2938" i="16" s="1"/>
  <c r="L2939" i="16"/>
  <c r="K2939" i="16" s="1"/>
  <c r="H2939" i="16" s="1"/>
  <c r="L2940" i="16"/>
  <c r="K2940" i="16" s="1"/>
  <c r="L2941" i="16"/>
  <c r="K2941" i="16" s="1"/>
  <c r="L2942" i="16"/>
  <c r="K2942" i="16" s="1"/>
  <c r="L2943" i="16"/>
  <c r="K2943" i="16" s="1"/>
  <c r="L2944" i="16"/>
  <c r="K2944" i="16" s="1"/>
  <c r="L2945" i="16"/>
  <c r="K2945" i="16" s="1"/>
  <c r="H2945" i="16" s="1"/>
  <c r="L2946" i="16"/>
  <c r="K2946" i="16" s="1"/>
  <c r="H2946" i="16" s="1"/>
  <c r="L2947" i="16"/>
  <c r="K2947" i="16" s="1"/>
  <c r="H2947" i="16" s="1"/>
  <c r="L2948" i="16"/>
  <c r="K2948" i="16" s="1"/>
  <c r="L2949" i="16"/>
  <c r="K2949" i="16" s="1"/>
  <c r="L2950" i="16"/>
  <c r="K2950" i="16" s="1"/>
  <c r="L2951" i="16"/>
  <c r="K2951" i="16" s="1"/>
  <c r="L2952" i="16"/>
  <c r="K2952" i="16" s="1"/>
  <c r="L2953" i="16"/>
  <c r="K2953" i="16" s="1"/>
  <c r="H2953" i="16" s="1"/>
  <c r="L2954" i="16"/>
  <c r="K2954" i="16" s="1"/>
  <c r="H2954" i="16" s="1"/>
  <c r="L2955" i="16"/>
  <c r="K2955" i="16" s="1"/>
  <c r="H2955" i="16" s="1"/>
  <c r="L2956" i="16"/>
  <c r="K2956" i="16" s="1"/>
  <c r="L2957" i="16"/>
  <c r="K2957" i="16" s="1"/>
  <c r="L2958" i="16"/>
  <c r="K2958" i="16" s="1"/>
  <c r="L2959" i="16"/>
  <c r="K2959" i="16" s="1"/>
  <c r="L2960" i="16"/>
  <c r="K2960" i="16" s="1"/>
  <c r="L2961" i="16"/>
  <c r="K2961" i="16" s="1"/>
  <c r="H2961" i="16" s="1"/>
  <c r="L2962" i="16"/>
  <c r="K2962" i="16" s="1"/>
  <c r="H2962" i="16" s="1"/>
  <c r="L2963" i="16"/>
  <c r="K2963" i="16" s="1"/>
  <c r="H2963" i="16" s="1"/>
  <c r="L2964" i="16"/>
  <c r="K2964" i="16" s="1"/>
  <c r="L2965" i="16"/>
  <c r="K2965" i="16" s="1"/>
  <c r="L2966" i="16"/>
  <c r="K2966" i="16" s="1"/>
  <c r="L2967" i="16"/>
  <c r="K2967" i="16" s="1"/>
  <c r="L2968" i="16"/>
  <c r="K2968" i="16" s="1"/>
  <c r="L2969" i="16"/>
  <c r="K2969" i="16" s="1"/>
  <c r="L2970" i="16"/>
  <c r="K2970" i="16" s="1"/>
  <c r="H2970" i="16" s="1"/>
  <c r="L2971" i="16"/>
  <c r="K2971" i="16" s="1"/>
  <c r="H2971" i="16" s="1"/>
  <c r="L2972" i="16"/>
  <c r="K2972" i="16" s="1"/>
  <c r="L2973" i="16"/>
  <c r="K2973" i="16" s="1"/>
  <c r="L2974" i="16"/>
  <c r="K2974" i="16" s="1"/>
  <c r="L2975" i="16"/>
  <c r="K2975" i="16" s="1"/>
  <c r="L2976" i="16"/>
  <c r="K2976" i="16" s="1"/>
  <c r="L2977" i="16"/>
  <c r="K2977" i="16" s="1"/>
  <c r="L2978" i="16"/>
  <c r="K2978" i="16" s="1"/>
  <c r="H2978" i="16" s="1"/>
  <c r="L2979" i="16"/>
  <c r="K2979" i="16" s="1"/>
  <c r="H2979" i="16" s="1"/>
  <c r="L2980" i="16"/>
  <c r="K2980" i="16" s="1"/>
  <c r="L2981" i="16"/>
  <c r="K2981" i="16" s="1"/>
  <c r="L2982" i="16"/>
  <c r="K2982" i="16" s="1"/>
  <c r="L2983" i="16"/>
  <c r="K2983" i="16" s="1"/>
  <c r="L2984" i="16"/>
  <c r="K2984" i="16" s="1"/>
  <c r="L2985" i="16"/>
  <c r="K2985" i="16" s="1"/>
  <c r="L2986" i="16"/>
  <c r="K2986" i="16" s="1"/>
  <c r="H2986" i="16" s="1"/>
  <c r="L2987" i="16"/>
  <c r="K2987" i="16" s="1"/>
  <c r="H2987" i="16" s="1"/>
  <c r="L2988" i="16"/>
  <c r="K2988" i="16" s="1"/>
  <c r="L2989" i="16"/>
  <c r="K2989" i="16" s="1"/>
  <c r="L2990" i="16"/>
  <c r="K2990" i="16" s="1"/>
  <c r="L2991" i="16"/>
  <c r="K2991" i="16" s="1"/>
  <c r="L2992" i="16"/>
  <c r="K2992" i="16" s="1"/>
  <c r="L2993" i="16"/>
  <c r="K2993" i="16" s="1"/>
  <c r="L2994" i="16"/>
  <c r="K2994" i="16" s="1"/>
  <c r="H2994" i="16" s="1"/>
  <c r="L2995" i="16"/>
  <c r="K2995" i="16" s="1"/>
  <c r="H2995" i="16" s="1"/>
  <c r="L2996" i="16"/>
  <c r="K2996" i="16" s="1"/>
  <c r="L2997" i="16"/>
  <c r="K2997" i="16" s="1"/>
  <c r="L2998" i="16"/>
  <c r="K2998" i="16" s="1"/>
  <c r="L2999" i="16"/>
  <c r="K2999" i="16" s="1"/>
  <c r="L3000" i="16"/>
  <c r="K3000" i="16" s="1"/>
  <c r="L3001" i="16"/>
  <c r="K3001" i="16" s="1"/>
  <c r="H3001" i="16" s="1"/>
  <c r="L3002" i="16"/>
  <c r="K3002" i="16" s="1"/>
  <c r="H3002" i="16" s="1"/>
  <c r="L3003" i="16"/>
  <c r="K3003" i="16" s="1"/>
  <c r="H3003" i="16" s="1"/>
  <c r="L3004" i="16"/>
  <c r="K3004" i="16" s="1"/>
  <c r="L3005" i="16"/>
  <c r="K3005" i="16" s="1"/>
  <c r="L3006" i="16"/>
  <c r="K3006" i="16" s="1"/>
  <c r="L3007" i="16"/>
  <c r="K3007" i="16" s="1"/>
  <c r="L3008" i="16"/>
  <c r="K3008" i="16" s="1"/>
  <c r="L3009" i="16"/>
  <c r="K3009" i="16" s="1"/>
  <c r="H3009" i="16" s="1"/>
  <c r="L3010" i="16"/>
  <c r="K3010" i="16" s="1"/>
  <c r="H3010" i="16" s="1"/>
  <c r="L3011" i="16"/>
  <c r="K3011" i="16" s="1"/>
  <c r="H3011" i="16" s="1"/>
  <c r="L3012" i="16"/>
  <c r="K3012" i="16" s="1"/>
  <c r="L3013" i="16"/>
  <c r="K3013" i="16" s="1"/>
  <c r="L3014" i="16"/>
  <c r="K3014" i="16" s="1"/>
  <c r="L3015" i="16"/>
  <c r="K3015" i="16" s="1"/>
  <c r="L3016" i="16"/>
  <c r="K3016" i="16" s="1"/>
  <c r="L3017" i="16"/>
  <c r="K3017" i="16" s="1"/>
  <c r="H3017" i="16" s="1"/>
  <c r="L3018" i="16"/>
  <c r="K3018" i="16" s="1"/>
  <c r="H3018" i="16" s="1"/>
  <c r="L3019" i="16"/>
  <c r="K3019" i="16" s="1"/>
  <c r="H3019" i="16" s="1"/>
  <c r="L3020" i="16"/>
  <c r="K3020" i="16" s="1"/>
  <c r="L3021" i="16"/>
  <c r="K3021" i="16" s="1"/>
  <c r="L3022" i="16"/>
  <c r="K3022" i="16" s="1"/>
  <c r="L3023" i="16"/>
  <c r="K3023" i="16" s="1"/>
  <c r="L3024" i="16"/>
  <c r="K3024" i="16" s="1"/>
  <c r="L3025" i="16"/>
  <c r="K3025" i="16" s="1"/>
  <c r="H3025" i="16" s="1"/>
  <c r="L3026" i="16"/>
  <c r="K3026" i="16" s="1"/>
  <c r="H3026" i="16" s="1"/>
  <c r="L3027" i="16"/>
  <c r="K3027" i="16" s="1"/>
  <c r="H3027" i="16" s="1"/>
  <c r="L3028" i="16"/>
  <c r="K3028" i="16" s="1"/>
  <c r="L3029" i="16"/>
  <c r="K3029" i="16" s="1"/>
  <c r="L3030" i="16"/>
  <c r="K3030" i="16" s="1"/>
  <c r="L3031" i="16"/>
  <c r="K3031" i="16" s="1"/>
  <c r="L3032" i="16"/>
  <c r="K3032" i="16" s="1"/>
  <c r="L3033" i="16"/>
  <c r="K3033" i="16" s="1"/>
  <c r="L3034" i="16"/>
  <c r="K3034" i="16" s="1"/>
  <c r="H3034" i="16" s="1"/>
  <c r="L3035" i="16"/>
  <c r="K3035" i="16" s="1"/>
  <c r="H3035" i="16" s="1"/>
  <c r="L3036" i="16"/>
  <c r="K3036" i="16" s="1"/>
  <c r="L3037" i="16"/>
  <c r="K3037" i="16" s="1"/>
  <c r="L3038" i="16"/>
  <c r="K3038" i="16" s="1"/>
  <c r="L3039" i="16"/>
  <c r="K3039" i="16" s="1"/>
  <c r="L3040" i="16"/>
  <c r="K3040" i="16" s="1"/>
  <c r="L3041" i="16"/>
  <c r="K3041" i="16" s="1"/>
  <c r="L3042" i="16"/>
  <c r="K3042" i="16" s="1"/>
  <c r="H3042" i="16" s="1"/>
  <c r="L3043" i="16"/>
  <c r="K3043" i="16" s="1"/>
  <c r="H3043" i="16" s="1"/>
  <c r="L3044" i="16"/>
  <c r="K3044" i="16" s="1"/>
  <c r="L3045" i="16"/>
  <c r="K3045" i="16" s="1"/>
  <c r="L3046" i="16"/>
  <c r="K3046" i="16" s="1"/>
  <c r="L3047" i="16"/>
  <c r="K3047" i="16" s="1"/>
  <c r="L3048" i="16"/>
  <c r="K3048" i="16" s="1"/>
  <c r="L3049" i="16"/>
  <c r="K3049" i="16" s="1"/>
  <c r="L3050" i="16"/>
  <c r="K3050" i="16" s="1"/>
  <c r="H3050" i="16" s="1"/>
  <c r="L3051" i="16"/>
  <c r="K3051" i="16" s="1"/>
  <c r="H3051" i="16" s="1"/>
  <c r="L3052" i="16"/>
  <c r="K3052" i="16" s="1"/>
  <c r="L3053" i="16"/>
  <c r="K3053" i="16" s="1"/>
  <c r="L3054" i="16"/>
  <c r="K3054" i="16" s="1"/>
  <c r="L3055" i="16"/>
  <c r="K3055" i="16" s="1"/>
  <c r="L3056" i="16"/>
  <c r="K3056" i="16" s="1"/>
  <c r="L3057" i="16"/>
  <c r="K3057" i="16" s="1"/>
  <c r="L3058" i="16"/>
  <c r="K3058" i="16" s="1"/>
  <c r="H3058" i="16" s="1"/>
  <c r="L3059" i="16"/>
  <c r="K3059" i="16" s="1"/>
  <c r="H3059" i="16" s="1"/>
  <c r="L3060" i="16"/>
  <c r="K3060" i="16" s="1"/>
  <c r="L3061" i="16"/>
  <c r="K3061" i="16" s="1"/>
  <c r="L3062" i="16"/>
  <c r="K3062" i="16" s="1"/>
  <c r="L3063" i="16"/>
  <c r="K3063" i="16" s="1"/>
  <c r="L3064" i="16"/>
  <c r="K3064" i="16" s="1"/>
  <c r="L3065" i="16"/>
  <c r="K3065" i="16" s="1"/>
  <c r="H3065" i="16" s="1"/>
  <c r="L3066" i="16"/>
  <c r="K3066" i="16" s="1"/>
  <c r="H3066" i="16" s="1"/>
  <c r="L3067" i="16"/>
  <c r="K3067" i="16" s="1"/>
  <c r="H3067" i="16" s="1"/>
  <c r="L3068" i="16"/>
  <c r="K3068" i="16" s="1"/>
  <c r="L3069" i="16"/>
  <c r="K3069" i="16" s="1"/>
  <c r="L3070" i="16"/>
  <c r="K3070" i="16" s="1"/>
  <c r="L3071" i="16"/>
  <c r="K3071" i="16" s="1"/>
  <c r="L3072" i="16"/>
  <c r="K3072" i="16" s="1"/>
  <c r="L3073" i="16"/>
  <c r="K3073" i="16" s="1"/>
  <c r="H3073" i="16" s="1"/>
  <c r="L3074" i="16"/>
  <c r="K3074" i="16" s="1"/>
  <c r="H3074" i="16" s="1"/>
  <c r="L3075" i="16"/>
  <c r="K3075" i="16" s="1"/>
  <c r="H3075" i="16" s="1"/>
  <c r="L3076" i="16"/>
  <c r="K3076" i="16" s="1"/>
  <c r="L3077" i="16"/>
  <c r="K3077" i="16" s="1"/>
  <c r="L3078" i="16"/>
  <c r="K3078" i="16" s="1"/>
  <c r="L3079" i="16"/>
  <c r="K3079" i="16" s="1"/>
  <c r="L3080" i="16"/>
  <c r="K3080" i="16" s="1"/>
  <c r="L3081" i="16"/>
  <c r="K3081" i="16" s="1"/>
  <c r="H3081" i="16" s="1"/>
  <c r="L3082" i="16"/>
  <c r="K3082" i="16" s="1"/>
  <c r="H3082" i="16" s="1"/>
  <c r="L3083" i="16"/>
  <c r="K3083" i="16" s="1"/>
  <c r="H3083" i="16" s="1"/>
  <c r="L3084" i="16"/>
  <c r="K3084" i="16" s="1"/>
  <c r="L3085" i="16"/>
  <c r="K3085" i="16" s="1"/>
  <c r="L3086" i="16"/>
  <c r="K3086" i="16" s="1"/>
  <c r="L3087" i="16"/>
  <c r="K3087" i="16" s="1"/>
  <c r="L3088" i="16"/>
  <c r="K3088" i="16" s="1"/>
  <c r="L3089" i="16"/>
  <c r="K3089" i="16" s="1"/>
  <c r="H3089" i="16" s="1"/>
  <c r="L3090" i="16"/>
  <c r="K3090" i="16" s="1"/>
  <c r="H3090" i="16" s="1"/>
  <c r="L3091" i="16"/>
  <c r="K3091" i="16" s="1"/>
  <c r="H3091" i="16" s="1"/>
  <c r="L3092" i="16"/>
  <c r="K3092" i="16" s="1"/>
  <c r="L3093" i="16"/>
  <c r="K3093" i="16" s="1"/>
  <c r="L3094" i="16"/>
  <c r="K3094" i="16" s="1"/>
  <c r="L3095" i="16"/>
  <c r="K3095" i="16" s="1"/>
  <c r="L3096" i="16"/>
  <c r="K3096" i="16" s="1"/>
  <c r="L3097" i="16"/>
  <c r="K3097" i="16" s="1"/>
  <c r="L3098" i="16"/>
  <c r="K3098" i="16" s="1"/>
  <c r="H3098" i="16" s="1"/>
  <c r="L3099" i="16"/>
  <c r="K3099" i="16" s="1"/>
  <c r="H3099" i="16" s="1"/>
  <c r="L3100" i="16"/>
  <c r="K3100" i="16" s="1"/>
  <c r="L3101" i="16"/>
  <c r="K3101" i="16" s="1"/>
  <c r="L3102" i="16"/>
  <c r="K3102" i="16" s="1"/>
  <c r="L3103" i="16"/>
  <c r="K3103" i="16" s="1"/>
  <c r="L3104" i="16"/>
  <c r="K3104" i="16" s="1"/>
  <c r="L3105" i="16"/>
  <c r="K3105" i="16" s="1"/>
  <c r="L3106" i="16"/>
  <c r="K3106" i="16" s="1"/>
  <c r="L3107" i="16"/>
  <c r="K3107" i="16" s="1"/>
  <c r="H3107" i="16" s="1"/>
  <c r="L3108" i="16"/>
  <c r="K3108" i="16" s="1"/>
  <c r="L3109" i="16"/>
  <c r="K3109" i="16" s="1"/>
  <c r="L3110" i="16"/>
  <c r="K3110" i="16" s="1"/>
  <c r="L3111" i="16"/>
  <c r="K3111" i="16" s="1"/>
  <c r="L3112" i="16"/>
  <c r="K3112" i="16" s="1"/>
  <c r="L3113" i="16"/>
  <c r="K3113" i="16" s="1"/>
  <c r="L3114" i="16"/>
  <c r="K3114" i="16" s="1"/>
  <c r="H3114" i="16" s="1"/>
  <c r="L3115" i="16"/>
  <c r="K3115" i="16" s="1"/>
  <c r="H3115" i="16" s="1"/>
  <c r="L3116" i="16"/>
  <c r="K3116" i="16" s="1"/>
  <c r="L3117" i="16"/>
  <c r="K3117" i="16" s="1"/>
  <c r="L3118" i="16"/>
  <c r="K3118" i="16" s="1"/>
  <c r="L3119" i="16"/>
  <c r="K3119" i="16" s="1"/>
  <c r="L3120" i="16"/>
  <c r="K3120" i="16" s="1"/>
  <c r="L3121" i="16"/>
  <c r="K3121" i="16" s="1"/>
  <c r="L3122" i="16"/>
  <c r="K3122" i="16" s="1"/>
  <c r="H3122" i="16" s="1"/>
  <c r="L3123" i="16"/>
  <c r="K3123" i="16" s="1"/>
  <c r="H3123" i="16" s="1"/>
  <c r="L3124" i="16"/>
  <c r="K3124" i="16" s="1"/>
  <c r="L3125" i="16"/>
  <c r="K3125" i="16" s="1"/>
  <c r="L3126" i="16"/>
  <c r="K3126" i="16" s="1"/>
  <c r="L3127" i="16"/>
  <c r="K3127" i="16" s="1"/>
  <c r="L3128" i="16"/>
  <c r="K3128" i="16" s="1"/>
  <c r="L3129" i="16"/>
  <c r="K3129" i="16" s="1"/>
  <c r="H3129" i="16" s="1"/>
  <c r="L3130" i="16"/>
  <c r="K3130" i="16" s="1"/>
  <c r="H3130" i="16" s="1"/>
  <c r="L3131" i="16"/>
  <c r="K3131" i="16" s="1"/>
  <c r="H3131" i="16" s="1"/>
  <c r="L3132" i="16"/>
  <c r="K3132" i="16" s="1"/>
  <c r="L3133" i="16"/>
  <c r="K3133" i="16" s="1"/>
  <c r="L3134" i="16"/>
  <c r="K3134" i="16" s="1"/>
  <c r="L3135" i="16"/>
  <c r="K3135" i="16" s="1"/>
  <c r="L3136" i="16"/>
  <c r="K3136" i="16" s="1"/>
  <c r="L3137" i="16"/>
  <c r="K3137" i="16" s="1"/>
  <c r="H3137" i="16" s="1"/>
  <c r="L3138" i="16"/>
  <c r="K3138" i="16" s="1"/>
  <c r="H3138" i="16" s="1"/>
  <c r="L3139" i="16"/>
  <c r="K3139" i="16" s="1"/>
  <c r="H3139" i="16" s="1"/>
  <c r="L3140" i="16"/>
  <c r="K3140" i="16" s="1"/>
  <c r="L3141" i="16"/>
  <c r="K3141" i="16" s="1"/>
  <c r="L3142" i="16"/>
  <c r="K3142" i="16" s="1"/>
  <c r="L3143" i="16"/>
  <c r="K3143" i="16" s="1"/>
  <c r="L3144" i="16"/>
  <c r="K3144" i="16" s="1"/>
  <c r="L3145" i="16"/>
  <c r="K3145" i="16" s="1"/>
  <c r="H3145" i="16" s="1"/>
  <c r="L3146" i="16"/>
  <c r="K3146" i="16" s="1"/>
  <c r="H3146" i="16" s="1"/>
  <c r="L3147" i="16"/>
  <c r="K3147" i="16" s="1"/>
  <c r="H3147" i="16" s="1"/>
  <c r="L3148" i="16"/>
  <c r="K3148" i="16" s="1"/>
  <c r="L3149" i="16"/>
  <c r="K3149" i="16" s="1"/>
  <c r="L3150" i="16"/>
  <c r="K3150" i="16" s="1"/>
  <c r="L3151" i="16"/>
  <c r="K3151" i="16" s="1"/>
  <c r="L3152" i="16"/>
  <c r="K3152" i="16" s="1"/>
  <c r="L3153" i="16"/>
  <c r="K3153" i="16" s="1"/>
  <c r="H3153" i="16" s="1"/>
  <c r="L3154" i="16"/>
  <c r="K3154" i="16" s="1"/>
  <c r="H3154" i="16" s="1"/>
  <c r="L3155" i="16"/>
  <c r="K3155" i="16" s="1"/>
  <c r="H3155" i="16" s="1"/>
  <c r="L3156" i="16"/>
  <c r="K3156" i="16" s="1"/>
  <c r="L3157" i="16"/>
  <c r="K3157" i="16" s="1"/>
  <c r="L3158" i="16"/>
  <c r="K3158" i="16" s="1"/>
  <c r="L3159" i="16"/>
  <c r="K3159" i="16" s="1"/>
  <c r="L3160" i="16"/>
  <c r="K3160" i="16" s="1"/>
  <c r="L3161" i="16"/>
  <c r="K3161" i="16" s="1"/>
  <c r="H3161" i="16" s="1"/>
  <c r="L3162" i="16"/>
  <c r="K3162" i="16" s="1"/>
  <c r="H3162" i="16" s="1"/>
  <c r="L3163" i="16"/>
  <c r="K3163" i="16" s="1"/>
  <c r="H3163" i="16" s="1"/>
  <c r="L3164" i="16"/>
  <c r="K3164" i="16" s="1"/>
  <c r="L3165" i="16"/>
  <c r="K3165" i="16" s="1"/>
  <c r="L3166" i="16"/>
  <c r="K3166" i="16" s="1"/>
  <c r="L3167" i="16"/>
  <c r="K3167" i="16" s="1"/>
  <c r="L3168" i="16"/>
  <c r="K3168" i="16" s="1"/>
  <c r="L3169" i="16"/>
  <c r="K3169" i="16" s="1"/>
  <c r="L3170" i="16"/>
  <c r="K3170" i="16" s="1"/>
  <c r="H3170" i="16" s="1"/>
  <c r="L3171" i="16"/>
  <c r="K3171" i="16" s="1"/>
  <c r="H3171" i="16" s="1"/>
  <c r="L3172" i="16"/>
  <c r="K3172" i="16" s="1"/>
  <c r="L3173" i="16"/>
  <c r="K3173" i="16" s="1"/>
  <c r="L3174" i="16"/>
  <c r="K3174" i="16" s="1"/>
  <c r="L3175" i="16"/>
  <c r="K3175" i="16" s="1"/>
  <c r="L3176" i="16"/>
  <c r="K3176" i="16" s="1"/>
  <c r="L3177" i="16"/>
  <c r="K3177" i="16" s="1"/>
  <c r="H3177" i="16" s="1"/>
  <c r="L3178" i="16"/>
  <c r="K3178" i="16" s="1"/>
  <c r="H3178" i="16" s="1"/>
  <c r="L3179" i="16"/>
  <c r="K3179" i="16" s="1"/>
  <c r="H3179" i="16" s="1"/>
  <c r="L3180" i="16"/>
  <c r="K3180" i="16" s="1"/>
  <c r="L3181" i="16"/>
  <c r="K3181" i="16" s="1"/>
  <c r="L3182" i="16"/>
  <c r="K3182" i="16" s="1"/>
  <c r="L3183" i="16"/>
  <c r="K3183" i="16" s="1"/>
  <c r="L3184" i="16"/>
  <c r="K3184" i="16" s="1"/>
  <c r="L3185" i="16"/>
  <c r="K3185" i="16" s="1"/>
  <c r="H3185" i="16" s="1"/>
  <c r="L3186" i="16"/>
  <c r="K3186" i="16" s="1"/>
  <c r="H3186" i="16" s="1"/>
  <c r="L3187" i="16"/>
  <c r="K3187" i="16" s="1"/>
  <c r="H3187" i="16" s="1"/>
  <c r="L3188" i="16"/>
  <c r="K3188" i="16" s="1"/>
  <c r="L3189" i="16"/>
  <c r="K3189" i="16" s="1"/>
  <c r="L3190" i="16"/>
  <c r="K3190" i="16" s="1"/>
  <c r="L3191" i="16"/>
  <c r="K3191" i="16" s="1"/>
  <c r="L3192" i="16"/>
  <c r="K3192" i="16" s="1"/>
  <c r="L3193" i="16"/>
  <c r="K3193" i="16" s="1"/>
  <c r="H3193" i="16" s="1"/>
  <c r="L3194" i="16"/>
  <c r="K3194" i="16" s="1"/>
  <c r="H3194" i="16" s="1"/>
  <c r="L3195" i="16"/>
  <c r="K3195" i="16" s="1"/>
  <c r="H3195" i="16" s="1"/>
  <c r="L3196" i="16"/>
  <c r="K3196" i="16" s="1"/>
  <c r="L3197" i="16"/>
  <c r="K3197" i="16" s="1"/>
  <c r="L3198" i="16"/>
  <c r="K3198" i="16" s="1"/>
  <c r="L3199" i="16"/>
  <c r="K3199" i="16" s="1"/>
  <c r="L3200" i="16"/>
  <c r="K3200" i="16" s="1"/>
  <c r="L3201" i="16"/>
  <c r="K3201" i="16" s="1"/>
  <c r="H3201" i="16" s="1"/>
  <c r="L3202" i="16"/>
  <c r="K3202" i="16" s="1"/>
  <c r="H3202" i="16" s="1"/>
  <c r="L3203" i="16"/>
  <c r="K3203" i="16" s="1"/>
  <c r="H3203" i="16" s="1"/>
  <c r="L3204" i="16"/>
  <c r="K3204" i="16" s="1"/>
  <c r="L3205" i="16"/>
  <c r="K3205" i="16" s="1"/>
  <c r="L3206" i="16"/>
  <c r="K3206" i="16" s="1"/>
  <c r="L3207" i="16"/>
  <c r="K3207" i="16" s="1"/>
  <c r="L3208" i="16"/>
  <c r="K3208" i="16" s="1"/>
  <c r="L3209" i="16"/>
  <c r="K3209" i="16" s="1"/>
  <c r="H3209" i="16" s="1"/>
  <c r="L3210" i="16"/>
  <c r="K3210" i="16" s="1"/>
  <c r="H3210" i="16" s="1"/>
  <c r="L3211" i="16"/>
  <c r="K3211" i="16" s="1"/>
  <c r="H3211" i="16" s="1"/>
  <c r="L3212" i="16"/>
  <c r="K3212" i="16" s="1"/>
  <c r="L3213" i="16"/>
  <c r="K3213" i="16" s="1"/>
  <c r="L3214" i="16"/>
  <c r="K3214" i="16" s="1"/>
  <c r="L3215" i="16"/>
  <c r="K3215" i="16" s="1"/>
  <c r="L3216" i="16"/>
  <c r="K3216" i="16" s="1"/>
  <c r="L3217" i="16"/>
  <c r="K3217" i="16" s="1"/>
  <c r="H3217" i="16" s="1"/>
  <c r="L3218" i="16"/>
  <c r="K3218" i="16" s="1"/>
  <c r="H3218" i="16" s="1"/>
  <c r="L3219" i="16"/>
  <c r="K3219" i="16" s="1"/>
  <c r="H3219" i="16" s="1"/>
  <c r="L3220" i="16"/>
  <c r="K3220" i="16" s="1"/>
  <c r="L3221" i="16"/>
  <c r="K3221" i="16" s="1"/>
  <c r="L3222" i="16"/>
  <c r="K3222" i="16" s="1"/>
  <c r="L3223" i="16"/>
  <c r="K3223" i="16" s="1"/>
  <c r="L3224" i="16"/>
  <c r="K3224" i="16" s="1"/>
  <c r="L3225" i="16"/>
  <c r="K3225" i="16" s="1"/>
  <c r="H3225" i="16" s="1"/>
  <c r="L3226" i="16"/>
  <c r="K3226" i="16" s="1"/>
  <c r="H3226" i="16" s="1"/>
  <c r="L3227" i="16"/>
  <c r="K3227" i="16" s="1"/>
  <c r="H3227" i="16" s="1"/>
  <c r="L3228" i="16"/>
  <c r="K3228" i="16" s="1"/>
  <c r="L3229" i="16"/>
  <c r="K3229" i="16" s="1"/>
  <c r="L3230" i="16"/>
  <c r="K3230" i="16" s="1"/>
  <c r="L3231" i="16"/>
  <c r="K3231" i="16" s="1"/>
  <c r="L3232" i="16"/>
  <c r="K3232" i="16" s="1"/>
  <c r="L3233" i="16"/>
  <c r="K3233" i="16" s="1"/>
  <c r="L3234" i="16"/>
  <c r="K3234" i="16" s="1"/>
  <c r="H3234" i="16" s="1"/>
  <c r="L3235" i="16"/>
  <c r="K3235" i="16" s="1"/>
  <c r="H3235" i="16" s="1"/>
  <c r="L3236" i="16"/>
  <c r="K3236" i="16" s="1"/>
  <c r="L3237" i="16"/>
  <c r="K3237" i="16" s="1"/>
  <c r="L3238" i="16"/>
  <c r="K3238" i="16" s="1"/>
  <c r="L3239" i="16"/>
  <c r="K3239" i="16" s="1"/>
  <c r="L3240" i="16"/>
  <c r="K3240" i="16" s="1"/>
  <c r="L3241" i="16"/>
  <c r="K3241" i="16" s="1"/>
  <c r="L3242" i="16"/>
  <c r="K3242" i="16" s="1"/>
  <c r="H3242" i="16" s="1"/>
  <c r="L3243" i="16"/>
  <c r="K3243" i="16" s="1"/>
  <c r="H3243" i="16" s="1"/>
  <c r="L3244" i="16"/>
  <c r="K3244" i="16" s="1"/>
  <c r="L3245" i="16"/>
  <c r="K3245" i="16" s="1"/>
  <c r="L3246" i="16"/>
  <c r="K3246" i="16" s="1"/>
  <c r="L3247" i="16"/>
  <c r="K3247" i="16" s="1"/>
  <c r="L3248" i="16"/>
  <c r="K3248" i="16" s="1"/>
  <c r="L3249" i="16"/>
  <c r="K3249" i="16" s="1"/>
  <c r="L3250" i="16"/>
  <c r="K3250" i="16" s="1"/>
  <c r="H3250" i="16" s="1"/>
  <c r="L3251" i="16"/>
  <c r="K3251" i="16" s="1"/>
  <c r="H3251" i="16" s="1"/>
  <c r="L3252" i="16"/>
  <c r="K3252" i="16" s="1"/>
  <c r="L3253" i="16"/>
  <c r="K3253" i="16" s="1"/>
  <c r="L3254" i="16"/>
  <c r="K3254" i="16" s="1"/>
  <c r="L3255" i="16"/>
  <c r="K3255" i="16" s="1"/>
  <c r="L3256" i="16"/>
  <c r="K3256" i="16" s="1"/>
  <c r="L3257" i="16"/>
  <c r="K3257" i="16" s="1"/>
  <c r="H3257" i="16" s="1"/>
  <c r="L3258" i="16"/>
  <c r="K3258" i="16" s="1"/>
  <c r="H3258" i="16" s="1"/>
  <c r="L3259" i="16"/>
  <c r="K3259" i="16" s="1"/>
  <c r="H3259" i="16" s="1"/>
  <c r="L3260" i="16"/>
  <c r="K3260" i="16" s="1"/>
  <c r="L3261" i="16"/>
  <c r="K3261" i="16" s="1"/>
  <c r="L3262" i="16"/>
  <c r="K3262" i="16" s="1"/>
  <c r="L3263" i="16"/>
  <c r="K3263" i="16" s="1"/>
  <c r="L3264" i="16"/>
  <c r="K3264" i="16" s="1"/>
  <c r="L3265" i="16"/>
  <c r="K3265" i="16" s="1"/>
  <c r="H3265" i="16" s="1"/>
  <c r="L3266" i="16"/>
  <c r="K3266" i="16" s="1"/>
  <c r="H3266" i="16" s="1"/>
  <c r="L3267" i="16"/>
  <c r="K3267" i="16" s="1"/>
  <c r="H3267" i="16" s="1"/>
  <c r="L3268" i="16"/>
  <c r="K3268" i="16" s="1"/>
  <c r="L3269" i="16"/>
  <c r="K3269" i="16" s="1"/>
  <c r="L3270" i="16"/>
  <c r="K3270" i="16" s="1"/>
  <c r="L3271" i="16"/>
  <c r="K3271" i="16" s="1"/>
  <c r="L3272" i="16"/>
  <c r="K3272" i="16" s="1"/>
  <c r="L3273" i="16"/>
  <c r="K3273" i="16" s="1"/>
  <c r="H3273" i="16" s="1"/>
  <c r="L3274" i="16"/>
  <c r="K3274" i="16" s="1"/>
  <c r="H3274" i="16" s="1"/>
  <c r="L3275" i="16"/>
  <c r="K3275" i="16" s="1"/>
  <c r="H3275" i="16" s="1"/>
  <c r="L3276" i="16"/>
  <c r="K3276" i="16" s="1"/>
  <c r="L3277" i="16"/>
  <c r="K3277" i="16" s="1"/>
  <c r="L3278" i="16"/>
  <c r="K3278" i="16" s="1"/>
  <c r="L3279" i="16"/>
  <c r="K3279" i="16" s="1"/>
  <c r="L3280" i="16"/>
  <c r="K3280" i="16" s="1"/>
  <c r="L3281" i="16"/>
  <c r="K3281" i="16" s="1"/>
  <c r="H3281" i="16" s="1"/>
  <c r="L3282" i="16"/>
  <c r="K3282" i="16" s="1"/>
  <c r="H3282" i="16" s="1"/>
  <c r="L3283" i="16"/>
  <c r="K3283" i="16" s="1"/>
  <c r="H3283" i="16" s="1"/>
  <c r="L3284" i="16"/>
  <c r="K3284" i="16" s="1"/>
  <c r="L3285" i="16"/>
  <c r="K3285" i="16" s="1"/>
  <c r="L3286" i="16"/>
  <c r="K3286" i="16" s="1"/>
  <c r="L3287" i="16"/>
  <c r="K3287" i="16" s="1"/>
  <c r="L3288" i="16"/>
  <c r="K3288" i="16" s="1"/>
  <c r="L3289" i="16"/>
  <c r="K3289" i="16" s="1"/>
  <c r="H3289" i="16" s="1"/>
  <c r="L3290" i="16"/>
  <c r="K3290" i="16" s="1"/>
  <c r="H3290" i="16" s="1"/>
  <c r="L3291" i="16"/>
  <c r="K3291" i="16" s="1"/>
  <c r="H3291" i="16" s="1"/>
  <c r="L3292" i="16"/>
  <c r="K3292" i="16" s="1"/>
  <c r="L3293" i="16"/>
  <c r="K3293" i="16" s="1"/>
  <c r="L3294" i="16"/>
  <c r="K3294" i="16" s="1"/>
  <c r="L3295" i="16"/>
  <c r="K3295" i="16" s="1"/>
  <c r="L3296" i="16"/>
  <c r="K3296" i="16" s="1"/>
  <c r="L3297" i="16"/>
  <c r="K3297" i="16" s="1"/>
  <c r="L3298" i="16"/>
  <c r="K3298" i="16" s="1"/>
  <c r="H3298" i="16" s="1"/>
  <c r="L3299" i="16"/>
  <c r="K3299" i="16" s="1"/>
  <c r="H3299" i="16" s="1"/>
  <c r="L3300" i="16"/>
  <c r="K3300" i="16" s="1"/>
  <c r="L3301" i="16"/>
  <c r="K3301" i="16" s="1"/>
  <c r="L3302" i="16"/>
  <c r="K3302" i="16" s="1"/>
  <c r="L3303" i="16"/>
  <c r="K3303" i="16" s="1"/>
  <c r="L3304" i="16"/>
  <c r="K3304" i="16" s="1"/>
  <c r="L3305" i="16"/>
  <c r="K3305" i="16" s="1"/>
  <c r="H3305" i="16" s="1"/>
  <c r="L3306" i="16"/>
  <c r="K3306" i="16" s="1"/>
  <c r="H3306" i="16" s="1"/>
  <c r="L3307" i="16"/>
  <c r="K3307" i="16" s="1"/>
  <c r="H3307" i="16" s="1"/>
  <c r="L3308" i="16"/>
  <c r="K3308" i="16" s="1"/>
  <c r="L3309" i="16"/>
  <c r="K3309" i="16" s="1"/>
  <c r="L3310" i="16"/>
  <c r="K3310" i="16" s="1"/>
  <c r="L3311" i="16"/>
  <c r="K3311" i="16" s="1"/>
  <c r="L3312" i="16"/>
  <c r="K3312" i="16" s="1"/>
  <c r="L3313" i="16"/>
  <c r="K3313" i="16" s="1"/>
  <c r="L3314" i="16"/>
  <c r="K3314" i="16" s="1"/>
  <c r="H3314" i="16" s="1"/>
  <c r="L3315" i="16"/>
  <c r="K3315" i="16" s="1"/>
  <c r="H3315" i="16" s="1"/>
  <c r="L3316" i="16"/>
  <c r="K3316" i="16" s="1"/>
  <c r="L3317" i="16"/>
  <c r="K3317" i="16" s="1"/>
  <c r="L3318" i="16"/>
  <c r="K3318" i="16" s="1"/>
  <c r="L3319" i="16"/>
  <c r="K3319" i="16" s="1"/>
  <c r="L3320" i="16"/>
  <c r="K3320" i="16" s="1"/>
  <c r="L3321" i="16"/>
  <c r="K3321" i="16" s="1"/>
  <c r="H3321" i="16" s="1"/>
  <c r="L3322" i="16"/>
  <c r="K3322" i="16" s="1"/>
  <c r="H3322" i="16" s="1"/>
  <c r="L3323" i="16"/>
  <c r="K3323" i="16" s="1"/>
  <c r="H3323" i="16" s="1"/>
  <c r="L3324" i="16"/>
  <c r="K3324" i="16" s="1"/>
  <c r="L3325" i="16"/>
  <c r="K3325" i="16" s="1"/>
  <c r="L3326" i="16"/>
  <c r="K3326" i="16" s="1"/>
  <c r="L3327" i="16"/>
  <c r="K3327" i="16" s="1"/>
  <c r="L3328" i="16"/>
  <c r="K3328" i="16" s="1"/>
  <c r="L3329" i="16"/>
  <c r="K3329" i="16" s="1"/>
  <c r="H3329" i="16" s="1"/>
  <c r="L3330" i="16"/>
  <c r="K3330" i="16" s="1"/>
  <c r="H3330" i="16" s="1"/>
  <c r="L3331" i="16"/>
  <c r="K3331" i="16" s="1"/>
  <c r="H3331" i="16" s="1"/>
  <c r="L3332" i="16"/>
  <c r="K3332" i="16" s="1"/>
  <c r="L3333" i="16"/>
  <c r="K3333" i="16" s="1"/>
  <c r="L3334" i="16"/>
  <c r="K3334" i="16" s="1"/>
  <c r="L3335" i="16"/>
  <c r="K3335" i="16" s="1"/>
  <c r="L3336" i="16"/>
  <c r="K3336" i="16" s="1"/>
  <c r="L3337" i="16"/>
  <c r="K3337" i="16" s="1"/>
  <c r="H3337" i="16" s="1"/>
  <c r="L3338" i="16"/>
  <c r="K3338" i="16" s="1"/>
  <c r="H3338" i="16" s="1"/>
  <c r="L3339" i="16"/>
  <c r="K3339" i="16" s="1"/>
  <c r="H3339" i="16" s="1"/>
  <c r="L3340" i="16"/>
  <c r="K3340" i="16" s="1"/>
  <c r="L3341" i="16"/>
  <c r="K3341" i="16" s="1"/>
  <c r="L3342" i="16"/>
  <c r="K3342" i="16" s="1"/>
  <c r="L3343" i="16"/>
  <c r="K3343" i="16" s="1"/>
  <c r="L3344" i="16"/>
  <c r="K3344" i="16" s="1"/>
  <c r="L3345" i="16"/>
  <c r="K3345" i="16" s="1"/>
  <c r="H3345" i="16" s="1"/>
  <c r="L3346" i="16"/>
  <c r="K3346" i="16" s="1"/>
  <c r="H3346" i="16" s="1"/>
  <c r="L3347" i="16"/>
  <c r="K3347" i="16" s="1"/>
  <c r="H3347" i="16" s="1"/>
  <c r="L3348" i="16"/>
  <c r="K3348" i="16" s="1"/>
  <c r="L3349" i="16"/>
  <c r="K3349" i="16" s="1"/>
  <c r="L3350" i="16"/>
  <c r="K3350" i="16" s="1"/>
  <c r="L3351" i="16"/>
  <c r="K3351" i="16" s="1"/>
  <c r="L3352" i="16"/>
  <c r="K3352" i="16" s="1"/>
  <c r="L3353" i="16"/>
  <c r="K3353" i="16" s="1"/>
  <c r="H3353" i="16" s="1"/>
  <c r="L3354" i="16"/>
  <c r="K3354" i="16" s="1"/>
  <c r="H3354" i="16" s="1"/>
  <c r="L3355" i="16"/>
  <c r="K3355" i="16" s="1"/>
  <c r="H3355" i="16" s="1"/>
  <c r="L3356" i="16"/>
  <c r="K3356" i="16" s="1"/>
  <c r="L3357" i="16"/>
  <c r="K3357" i="16" s="1"/>
  <c r="L3358" i="16"/>
  <c r="K3358" i="16" s="1"/>
  <c r="L3359" i="16"/>
  <c r="K3359" i="16" s="1"/>
  <c r="L3360" i="16"/>
  <c r="K3360" i="16" s="1"/>
  <c r="L3361" i="16"/>
  <c r="K3361" i="16" s="1"/>
  <c r="L3362" i="16"/>
  <c r="K3362" i="16" s="1"/>
  <c r="H3362" i="16" s="1"/>
  <c r="L3363" i="16"/>
  <c r="K3363" i="16" s="1"/>
  <c r="H3363" i="16" s="1"/>
  <c r="L3364" i="16"/>
  <c r="K3364" i="16" s="1"/>
  <c r="L3365" i="16"/>
  <c r="K3365" i="16" s="1"/>
  <c r="L3366" i="16"/>
  <c r="K3366" i="16" s="1"/>
  <c r="L3367" i="16"/>
  <c r="K3367" i="16" s="1"/>
  <c r="L3368" i="16"/>
  <c r="K3368" i="16" s="1"/>
  <c r="L3369" i="16"/>
  <c r="K3369" i="16" s="1"/>
  <c r="H3369" i="16" s="1"/>
  <c r="L3370" i="16"/>
  <c r="K3370" i="16" s="1"/>
  <c r="H3370" i="16" s="1"/>
  <c r="L3371" i="16"/>
  <c r="K3371" i="16" s="1"/>
  <c r="H3371" i="16" s="1"/>
  <c r="L3372" i="16"/>
  <c r="K3372" i="16" s="1"/>
  <c r="L3373" i="16"/>
  <c r="K3373" i="16" s="1"/>
  <c r="L3374" i="16"/>
  <c r="K3374" i="16" s="1"/>
  <c r="L3375" i="16"/>
  <c r="K3375" i="16" s="1"/>
  <c r="L3376" i="16"/>
  <c r="K3376" i="16" s="1"/>
  <c r="L3377" i="16"/>
  <c r="K3377" i="16" s="1"/>
  <c r="L3378" i="16"/>
  <c r="K3378" i="16" s="1"/>
  <c r="H3378" i="16" s="1"/>
  <c r="L3379" i="16"/>
  <c r="K3379" i="16" s="1"/>
  <c r="H3379" i="16" s="1"/>
  <c r="L3380" i="16"/>
  <c r="K3380" i="16" s="1"/>
  <c r="L3381" i="16"/>
  <c r="K3381" i="16" s="1"/>
  <c r="L3382" i="16"/>
  <c r="K3382" i="16" s="1"/>
  <c r="L3383" i="16"/>
  <c r="K3383" i="16" s="1"/>
  <c r="L3384" i="16"/>
  <c r="K3384" i="16" s="1"/>
  <c r="L3385" i="16"/>
  <c r="K3385" i="16" s="1"/>
  <c r="H3385" i="16" s="1"/>
  <c r="L3386" i="16"/>
  <c r="K3386" i="16" s="1"/>
  <c r="H3386" i="16" s="1"/>
  <c r="L3387" i="16"/>
  <c r="K3387" i="16" s="1"/>
  <c r="H3387" i="16" s="1"/>
  <c r="L3388" i="16"/>
  <c r="K3388" i="16" s="1"/>
  <c r="L3389" i="16"/>
  <c r="K3389" i="16" s="1"/>
  <c r="L3390" i="16"/>
  <c r="K3390" i="16" s="1"/>
  <c r="L3391" i="16"/>
  <c r="K3391" i="16" s="1"/>
  <c r="L3392" i="16"/>
  <c r="K3392" i="16" s="1"/>
  <c r="L3393" i="16"/>
  <c r="K3393" i="16" s="1"/>
  <c r="H3393" i="16" s="1"/>
  <c r="L3394" i="16"/>
  <c r="K3394" i="16" s="1"/>
  <c r="H3394" i="16" s="1"/>
  <c r="L3395" i="16"/>
  <c r="K3395" i="16" s="1"/>
  <c r="H3395" i="16" s="1"/>
  <c r="L3396" i="16"/>
  <c r="K3396" i="16" s="1"/>
  <c r="L3397" i="16"/>
  <c r="K3397" i="16" s="1"/>
  <c r="L3398" i="16"/>
  <c r="K3398" i="16" s="1"/>
  <c r="L3399" i="16"/>
  <c r="K3399" i="16" s="1"/>
  <c r="L3400" i="16"/>
  <c r="K3400" i="16" s="1"/>
  <c r="L3401" i="16"/>
  <c r="K3401" i="16" s="1"/>
  <c r="H3401" i="16" s="1"/>
  <c r="L3402" i="16"/>
  <c r="K3402" i="16" s="1"/>
  <c r="H3402" i="16" s="1"/>
  <c r="L3403" i="16"/>
  <c r="K3403" i="16" s="1"/>
  <c r="H3403" i="16" s="1"/>
  <c r="L3404" i="16"/>
  <c r="K3404" i="16" s="1"/>
  <c r="L3405" i="16"/>
  <c r="K3405" i="16" s="1"/>
  <c r="L3406" i="16"/>
  <c r="K3406" i="16" s="1"/>
  <c r="L3407" i="16"/>
  <c r="K3407" i="16" s="1"/>
  <c r="L3408" i="16"/>
  <c r="K3408" i="16" s="1"/>
  <c r="L3409" i="16"/>
  <c r="K3409" i="16" s="1"/>
  <c r="H3409" i="16" s="1"/>
  <c r="L3410" i="16"/>
  <c r="K3410" i="16" s="1"/>
  <c r="H3410" i="16" s="1"/>
  <c r="L3411" i="16"/>
  <c r="K3411" i="16" s="1"/>
  <c r="H3411" i="16" s="1"/>
  <c r="L3412" i="16"/>
  <c r="K3412" i="16" s="1"/>
  <c r="L3413" i="16"/>
  <c r="K3413" i="16" s="1"/>
  <c r="L3414" i="16"/>
  <c r="K3414" i="16" s="1"/>
  <c r="L3415" i="16"/>
  <c r="K3415" i="16" s="1"/>
  <c r="L3416" i="16"/>
  <c r="K3416" i="16" s="1"/>
  <c r="L3417" i="16"/>
  <c r="K3417" i="16" s="1"/>
  <c r="H3417" i="16" s="1"/>
  <c r="L3418" i="16"/>
  <c r="K3418" i="16" s="1"/>
  <c r="H3418" i="16" s="1"/>
  <c r="L3419" i="16"/>
  <c r="K3419" i="16" s="1"/>
  <c r="H3419" i="16" s="1"/>
  <c r="L3420" i="16"/>
  <c r="K3420" i="16" s="1"/>
  <c r="L3421" i="16"/>
  <c r="K3421" i="16" s="1"/>
  <c r="L3422" i="16"/>
  <c r="K3422" i="16" s="1"/>
  <c r="L3423" i="16"/>
  <c r="K3423" i="16" s="1"/>
  <c r="L3424" i="16"/>
  <c r="K3424" i="16" s="1"/>
  <c r="L3425" i="16"/>
  <c r="K3425" i="16" s="1"/>
  <c r="H3425" i="16" s="1"/>
  <c r="L3426" i="16"/>
  <c r="K3426" i="16" s="1"/>
  <c r="H3426" i="16" s="1"/>
  <c r="L3427" i="16"/>
  <c r="K3427" i="16" s="1"/>
  <c r="H3427" i="16" s="1"/>
  <c r="L3428" i="16"/>
  <c r="K3428" i="16" s="1"/>
  <c r="L3429" i="16"/>
  <c r="K3429" i="16" s="1"/>
  <c r="L3430" i="16"/>
  <c r="K3430" i="16" s="1"/>
  <c r="L3431" i="16"/>
  <c r="K3431" i="16" s="1"/>
  <c r="L3432" i="16"/>
  <c r="K3432" i="16" s="1"/>
  <c r="L3433" i="16"/>
  <c r="K3433" i="16" s="1"/>
  <c r="H3433" i="16" s="1"/>
  <c r="L3434" i="16"/>
  <c r="K3434" i="16" s="1"/>
  <c r="H3434" i="16" s="1"/>
  <c r="L3435" i="16"/>
  <c r="K3435" i="16" s="1"/>
  <c r="H3435" i="16" s="1"/>
  <c r="L3436" i="16"/>
  <c r="K3436" i="16" s="1"/>
  <c r="L3437" i="16"/>
  <c r="K3437" i="16" s="1"/>
  <c r="L3438" i="16"/>
  <c r="K3438" i="16" s="1"/>
  <c r="L3439" i="16"/>
  <c r="K3439" i="16" s="1"/>
  <c r="L3440" i="16"/>
  <c r="K3440" i="16" s="1"/>
  <c r="L3441" i="16"/>
  <c r="K3441" i="16" s="1"/>
  <c r="L3442" i="16"/>
  <c r="K3442" i="16" s="1"/>
  <c r="H3442" i="16" s="1"/>
  <c r="L3443" i="16"/>
  <c r="K3443" i="16" s="1"/>
  <c r="H3443" i="16" s="1"/>
  <c r="L3444" i="16"/>
  <c r="K3444" i="16" s="1"/>
  <c r="L3445" i="16"/>
  <c r="K3445" i="16" s="1"/>
  <c r="L3446" i="16"/>
  <c r="K3446" i="16" s="1"/>
  <c r="L3447" i="16"/>
  <c r="K3447" i="16" s="1"/>
  <c r="L3448" i="16"/>
  <c r="K3448" i="16" s="1"/>
  <c r="L3449" i="16"/>
  <c r="K3449" i="16" s="1"/>
  <c r="H3449" i="16" s="1"/>
  <c r="L3450" i="16"/>
  <c r="K3450" i="16" s="1"/>
  <c r="H3450" i="16" s="1"/>
  <c r="L3451" i="16"/>
  <c r="K3451" i="16" s="1"/>
  <c r="H3451" i="16" s="1"/>
  <c r="L3452" i="16"/>
  <c r="K3452" i="16" s="1"/>
  <c r="L3453" i="16"/>
  <c r="K3453" i="16" s="1"/>
  <c r="L3454" i="16"/>
  <c r="K3454" i="16" s="1"/>
  <c r="L3455" i="16"/>
  <c r="K3455" i="16" s="1"/>
  <c r="L3456" i="16"/>
  <c r="K3456" i="16" s="1"/>
  <c r="L3457" i="16"/>
  <c r="K3457" i="16" s="1"/>
  <c r="H3457" i="16" s="1"/>
  <c r="L3458" i="16"/>
  <c r="K3458" i="16" s="1"/>
  <c r="H3458" i="16" s="1"/>
  <c r="L3459" i="16"/>
  <c r="K3459" i="16" s="1"/>
  <c r="H3459" i="16" s="1"/>
  <c r="L3460" i="16"/>
  <c r="K3460" i="16" s="1"/>
  <c r="L3461" i="16"/>
  <c r="K3461" i="16" s="1"/>
  <c r="L3462" i="16"/>
  <c r="K3462" i="16" s="1"/>
  <c r="L3463" i="16"/>
  <c r="K3463" i="16" s="1"/>
  <c r="L3464" i="16"/>
  <c r="K3464" i="16" s="1"/>
  <c r="L3465" i="16"/>
  <c r="K3465" i="16" s="1"/>
  <c r="H3465" i="16" s="1"/>
  <c r="L3466" i="16"/>
  <c r="K3466" i="16" s="1"/>
  <c r="H3466" i="16" s="1"/>
  <c r="L3467" i="16"/>
  <c r="K3467" i="16" s="1"/>
  <c r="H3467" i="16" s="1"/>
  <c r="L3468" i="16"/>
  <c r="K3468" i="16" s="1"/>
  <c r="L3469" i="16"/>
  <c r="K3469" i="16" s="1"/>
  <c r="L3470" i="16"/>
  <c r="K3470" i="16" s="1"/>
  <c r="L3471" i="16"/>
  <c r="K3471" i="16" s="1"/>
  <c r="L3472" i="16"/>
  <c r="K3472" i="16" s="1"/>
  <c r="L3473" i="16"/>
  <c r="K3473" i="16" s="1"/>
  <c r="H3473" i="16" s="1"/>
  <c r="L3474" i="16"/>
  <c r="K3474" i="16" s="1"/>
  <c r="H3474" i="16" s="1"/>
  <c r="L3475" i="16"/>
  <c r="K3475" i="16" s="1"/>
  <c r="H3475" i="16" s="1"/>
  <c r="L3476" i="16"/>
  <c r="K3476" i="16" s="1"/>
  <c r="L3477" i="16"/>
  <c r="K3477" i="16" s="1"/>
  <c r="L3478" i="16"/>
  <c r="K3478" i="16" s="1"/>
  <c r="L3479" i="16"/>
  <c r="K3479" i="16" s="1"/>
  <c r="L3480" i="16"/>
  <c r="K3480" i="16" s="1"/>
  <c r="L3481" i="16"/>
  <c r="K3481" i="16" s="1"/>
  <c r="H3481" i="16" s="1"/>
  <c r="L3482" i="16"/>
  <c r="K3482" i="16" s="1"/>
  <c r="H3482" i="16" s="1"/>
  <c r="L3483" i="16"/>
  <c r="K3483" i="16" s="1"/>
  <c r="H3483" i="16" s="1"/>
  <c r="L3484" i="16"/>
  <c r="K3484" i="16" s="1"/>
  <c r="L3485" i="16"/>
  <c r="K3485" i="16" s="1"/>
  <c r="L3486" i="16"/>
  <c r="K3486" i="16" s="1"/>
  <c r="L3487" i="16"/>
  <c r="K3487" i="16" s="1"/>
  <c r="L3488" i="16"/>
  <c r="K3488" i="16" s="1"/>
  <c r="L3489" i="16"/>
  <c r="K3489" i="16" s="1"/>
  <c r="H3489" i="16" s="1"/>
  <c r="L3490" i="16"/>
  <c r="K3490" i="16" s="1"/>
  <c r="H3490" i="16" s="1"/>
  <c r="L3491" i="16"/>
  <c r="K3491" i="16" s="1"/>
  <c r="H3491" i="16" s="1"/>
  <c r="L3492" i="16"/>
  <c r="K3492" i="16" s="1"/>
  <c r="L3493" i="16"/>
  <c r="K3493" i="16" s="1"/>
  <c r="L3494" i="16"/>
  <c r="K3494" i="16" s="1"/>
  <c r="L3495" i="16"/>
  <c r="K3495" i="16" s="1"/>
  <c r="L3496" i="16"/>
  <c r="K3496" i="16" s="1"/>
  <c r="L3497" i="16"/>
  <c r="K3497" i="16" s="1"/>
  <c r="H3497" i="16" s="1"/>
  <c r="L3498" i="16"/>
  <c r="K3498" i="16" s="1"/>
  <c r="H3498" i="16" s="1"/>
  <c r="L3499" i="16"/>
  <c r="K3499" i="16" s="1"/>
  <c r="H3499" i="16" s="1"/>
  <c r="L3500" i="16"/>
  <c r="K3500" i="16" s="1"/>
  <c r="L3501" i="16"/>
  <c r="K3501" i="16" s="1"/>
  <c r="L3502" i="16"/>
  <c r="K3502" i="16" s="1"/>
  <c r="L3503" i="16"/>
  <c r="K3503" i="16" s="1"/>
  <c r="L3504" i="16"/>
  <c r="K3504" i="16" s="1"/>
  <c r="L3505" i="16"/>
  <c r="K3505" i="16" s="1"/>
  <c r="L3506" i="16"/>
  <c r="K3506" i="16" s="1"/>
  <c r="H3506" i="16" s="1"/>
  <c r="L3507" i="16"/>
  <c r="K3507" i="16" s="1"/>
  <c r="H3507" i="16" s="1"/>
  <c r="L3508" i="16"/>
  <c r="K3508" i="16" s="1"/>
  <c r="L3509" i="16"/>
  <c r="K3509" i="16" s="1"/>
  <c r="L3510" i="16"/>
  <c r="K3510" i="16" s="1"/>
  <c r="L3511" i="16"/>
  <c r="K3511" i="16" s="1"/>
  <c r="L3512" i="16"/>
  <c r="K3512" i="16" s="1"/>
  <c r="L3513" i="16"/>
  <c r="K3513" i="16" s="1"/>
  <c r="L3514" i="16"/>
  <c r="K3514" i="16" s="1"/>
  <c r="H3514" i="16" s="1"/>
  <c r="L3515" i="16"/>
  <c r="K3515" i="16" s="1"/>
  <c r="H3515" i="16" s="1"/>
  <c r="L3516" i="16"/>
  <c r="K3516" i="16" s="1"/>
  <c r="L3517" i="16"/>
  <c r="K3517" i="16" s="1"/>
  <c r="L3518" i="16"/>
  <c r="K3518" i="16" s="1"/>
  <c r="L3519" i="16"/>
  <c r="K3519" i="16" s="1"/>
  <c r="L3520" i="16"/>
  <c r="K3520" i="16" s="1"/>
  <c r="H3520" i="16" s="1"/>
  <c r="L3521" i="16"/>
  <c r="K3521" i="16" s="1"/>
  <c r="H3521" i="16" s="1"/>
  <c r="L3522" i="16"/>
  <c r="K3522" i="16" s="1"/>
  <c r="H3522" i="16" s="1"/>
  <c r="L3523" i="16"/>
  <c r="K3523" i="16" s="1"/>
  <c r="H3523" i="16" s="1"/>
  <c r="L3524" i="16"/>
  <c r="K3524" i="16" s="1"/>
  <c r="L3525" i="16"/>
  <c r="K3525" i="16" s="1"/>
  <c r="L3526" i="16"/>
  <c r="K3526" i="16" s="1"/>
  <c r="L3527" i="16"/>
  <c r="K3527" i="16" s="1"/>
  <c r="L3528" i="16"/>
  <c r="K3528" i="16" s="1"/>
  <c r="H3528" i="16" s="1"/>
  <c r="L3529" i="16"/>
  <c r="K3529" i="16" s="1"/>
  <c r="H3529" i="16" s="1"/>
  <c r="L3530" i="16"/>
  <c r="K3530" i="16" s="1"/>
  <c r="H3530" i="16" s="1"/>
  <c r="L3531" i="16"/>
  <c r="K3531" i="16" s="1"/>
  <c r="H3531" i="16" s="1"/>
  <c r="L3532" i="16"/>
  <c r="K3532" i="16" s="1"/>
  <c r="L3533" i="16"/>
  <c r="K3533" i="16" s="1"/>
  <c r="L3534" i="16"/>
  <c r="K3534" i="16" s="1"/>
  <c r="L3535" i="16"/>
  <c r="K3535" i="16" s="1"/>
  <c r="L3536" i="16"/>
  <c r="K3536" i="16" s="1"/>
  <c r="H3536" i="16" s="1"/>
  <c r="L3537" i="16"/>
  <c r="K3537" i="16" s="1"/>
  <c r="H3537" i="16" s="1"/>
  <c r="L3538" i="16"/>
  <c r="K3538" i="16" s="1"/>
  <c r="H3538" i="16" s="1"/>
  <c r="L3539" i="16"/>
  <c r="K3539" i="16" s="1"/>
  <c r="H3539" i="16" s="1"/>
  <c r="L3540" i="16"/>
  <c r="K3540" i="16" s="1"/>
  <c r="L3541" i="16"/>
  <c r="K3541" i="16" s="1"/>
  <c r="L3542" i="16"/>
  <c r="K3542" i="16" s="1"/>
  <c r="L3543" i="16"/>
  <c r="K3543" i="16" s="1"/>
  <c r="L3544" i="16"/>
  <c r="K3544" i="16" s="1"/>
  <c r="L3545" i="16"/>
  <c r="K3545" i="16" s="1"/>
  <c r="H3545" i="16" s="1"/>
  <c r="L3546" i="16"/>
  <c r="K3546" i="16" s="1"/>
  <c r="H3546" i="16" s="1"/>
  <c r="L3547" i="16"/>
  <c r="K3547" i="16" s="1"/>
  <c r="H3547" i="16" s="1"/>
  <c r="L3548" i="16"/>
  <c r="K3548" i="16" s="1"/>
  <c r="L3549" i="16"/>
  <c r="K3549" i="16" s="1"/>
  <c r="L3550" i="16"/>
  <c r="K3550" i="16" s="1"/>
  <c r="L3551" i="16"/>
  <c r="K3551" i="16" s="1"/>
  <c r="L3552" i="16"/>
  <c r="K3552" i="16" s="1"/>
  <c r="H3552" i="16" s="1"/>
  <c r="L3553" i="16"/>
  <c r="K3553" i="16" s="1"/>
  <c r="L3554" i="16"/>
  <c r="K3554" i="16" s="1"/>
  <c r="H3554" i="16" s="1"/>
  <c r="L3555" i="16"/>
  <c r="K3555" i="16" s="1"/>
  <c r="H3555" i="16" s="1"/>
  <c r="L3556" i="16"/>
  <c r="K3556" i="16" s="1"/>
  <c r="L3557" i="16"/>
  <c r="K3557" i="16" s="1"/>
  <c r="L3558" i="16"/>
  <c r="K3558" i="16" s="1"/>
  <c r="L3559" i="16"/>
  <c r="K3559" i="16" s="1"/>
  <c r="L3560" i="16"/>
  <c r="K3560" i="16" s="1"/>
  <c r="L3561" i="16"/>
  <c r="K3561" i="16" s="1"/>
  <c r="H3561" i="16" s="1"/>
  <c r="L3562" i="16"/>
  <c r="K3562" i="16" s="1"/>
  <c r="H3562" i="16" s="1"/>
  <c r="L3563" i="16"/>
  <c r="K3563" i="16" s="1"/>
  <c r="H3563" i="16" s="1"/>
  <c r="L3564" i="16"/>
  <c r="K3564" i="16" s="1"/>
  <c r="L3565" i="16"/>
  <c r="K3565" i="16" s="1"/>
  <c r="L3566" i="16"/>
  <c r="K3566" i="16" s="1"/>
  <c r="L3567" i="16"/>
  <c r="K3567" i="16" s="1"/>
  <c r="L3568" i="16"/>
  <c r="K3568" i="16" s="1"/>
  <c r="L3569" i="16"/>
  <c r="K3569" i="16" s="1"/>
  <c r="L3570" i="16"/>
  <c r="K3570" i="16" s="1"/>
  <c r="H3570" i="16" s="1"/>
  <c r="L3571" i="16"/>
  <c r="K3571" i="16" s="1"/>
  <c r="H3571" i="16" s="1"/>
  <c r="L3572" i="16"/>
  <c r="K3572" i="16" s="1"/>
  <c r="L3573" i="16"/>
  <c r="K3573" i="16" s="1"/>
  <c r="L3574" i="16"/>
  <c r="K3574" i="16" s="1"/>
  <c r="L3575" i="16"/>
  <c r="K3575" i="16" s="1"/>
  <c r="L3576" i="16"/>
  <c r="K3576" i="16" s="1"/>
  <c r="L3577" i="16"/>
  <c r="K3577" i="16" s="1"/>
  <c r="H3577" i="16" s="1"/>
  <c r="L3578" i="16"/>
  <c r="K3578" i="16" s="1"/>
  <c r="H3578" i="16" s="1"/>
  <c r="L3579" i="16"/>
  <c r="K3579" i="16" s="1"/>
  <c r="H3579" i="16" s="1"/>
  <c r="L3580" i="16"/>
  <c r="K3580" i="16" s="1"/>
  <c r="L3581" i="16"/>
  <c r="K3581" i="16" s="1"/>
  <c r="L3582" i="16"/>
  <c r="K3582" i="16" s="1"/>
  <c r="L3583" i="16"/>
  <c r="K3583" i="16" s="1"/>
  <c r="L3584" i="16"/>
  <c r="K3584" i="16" s="1"/>
  <c r="H3584" i="16" s="1"/>
  <c r="L3585" i="16"/>
  <c r="K3585" i="16" s="1"/>
  <c r="H3585" i="16" s="1"/>
  <c r="L3586" i="16"/>
  <c r="K3586" i="16" s="1"/>
  <c r="H3586" i="16" s="1"/>
  <c r="L3587" i="16"/>
  <c r="K3587" i="16" s="1"/>
  <c r="H3587" i="16" s="1"/>
  <c r="L3588" i="16"/>
  <c r="K3588" i="16" s="1"/>
  <c r="L3589" i="16"/>
  <c r="K3589" i="16" s="1"/>
  <c r="L3590" i="16"/>
  <c r="K3590" i="16" s="1"/>
  <c r="L3591" i="16"/>
  <c r="K3591" i="16" s="1"/>
  <c r="L3592" i="16"/>
  <c r="K3592" i="16" s="1"/>
  <c r="H3592" i="16" s="1"/>
  <c r="L3593" i="16"/>
  <c r="K3593" i="16" s="1"/>
  <c r="H3593" i="16" s="1"/>
  <c r="L3594" i="16"/>
  <c r="K3594" i="16" s="1"/>
  <c r="H3594" i="16" s="1"/>
  <c r="L3595" i="16"/>
  <c r="K3595" i="16" s="1"/>
  <c r="H3595" i="16" s="1"/>
  <c r="L3596" i="16"/>
  <c r="K3596" i="16" s="1"/>
  <c r="L3597" i="16"/>
  <c r="K3597" i="16" s="1"/>
  <c r="L3598" i="16"/>
  <c r="K3598" i="16" s="1"/>
  <c r="L3599" i="16"/>
  <c r="K3599" i="16" s="1"/>
  <c r="L3600" i="16"/>
  <c r="K3600" i="16" s="1"/>
  <c r="L3601" i="16"/>
  <c r="K3601" i="16" s="1"/>
  <c r="H3601" i="16" s="1"/>
  <c r="L3602" i="16"/>
  <c r="K3602" i="16" s="1"/>
  <c r="H3602" i="16" s="1"/>
  <c r="L3603" i="16"/>
  <c r="K3603" i="16" s="1"/>
  <c r="H3603" i="16" s="1"/>
  <c r="L3604" i="16"/>
  <c r="K3604" i="16" s="1"/>
  <c r="L3605" i="16"/>
  <c r="K3605" i="16" s="1"/>
  <c r="L3606" i="16"/>
  <c r="K3606" i="16" s="1"/>
  <c r="L3607" i="16"/>
  <c r="K3607" i="16" s="1"/>
  <c r="L3608" i="16"/>
  <c r="K3608" i="16" s="1"/>
  <c r="L3609" i="16"/>
  <c r="K3609" i="16" s="1"/>
  <c r="H3609" i="16" s="1"/>
  <c r="L3610" i="16"/>
  <c r="K3610" i="16" s="1"/>
  <c r="H3610" i="16" s="1"/>
  <c r="L3611" i="16"/>
  <c r="K3611" i="16" s="1"/>
  <c r="H3611" i="16" s="1"/>
  <c r="L3612" i="16"/>
  <c r="K3612" i="16" s="1"/>
  <c r="L3613" i="16"/>
  <c r="K3613" i="16" s="1"/>
  <c r="L3614" i="16"/>
  <c r="K3614" i="16" s="1"/>
  <c r="L3615" i="16"/>
  <c r="K3615" i="16" s="1"/>
  <c r="L3616" i="16"/>
  <c r="K3616" i="16" s="1"/>
  <c r="H3616" i="16" s="1"/>
  <c r="L3617" i="16"/>
  <c r="K3617" i="16" s="1"/>
  <c r="L3618" i="16"/>
  <c r="K3618" i="16" s="1"/>
  <c r="H3618" i="16" s="1"/>
  <c r="L3619" i="16"/>
  <c r="K3619" i="16" s="1"/>
  <c r="H3619" i="16" s="1"/>
  <c r="L3620" i="16"/>
  <c r="K3620" i="16" s="1"/>
  <c r="L3621" i="16"/>
  <c r="K3621" i="16" s="1"/>
  <c r="L3622" i="16"/>
  <c r="K3622" i="16" s="1"/>
  <c r="L3623" i="16"/>
  <c r="K3623" i="16" s="1"/>
  <c r="L3624" i="16"/>
  <c r="K3624" i="16" s="1"/>
  <c r="L3625" i="16"/>
  <c r="K3625" i="16" s="1"/>
  <c r="L3626" i="16"/>
  <c r="K3626" i="16" s="1"/>
  <c r="H3626" i="16" s="1"/>
  <c r="L3627" i="16"/>
  <c r="K3627" i="16" s="1"/>
  <c r="H3627" i="16" s="1"/>
  <c r="L3628" i="16"/>
  <c r="K3628" i="16" s="1"/>
  <c r="L3629" i="16"/>
  <c r="K3629" i="16" s="1"/>
  <c r="L3630" i="16"/>
  <c r="K3630" i="16" s="1"/>
  <c r="L3631" i="16"/>
  <c r="K3631" i="16" s="1"/>
  <c r="L3632" i="16"/>
  <c r="K3632" i="16" s="1"/>
  <c r="L3633" i="16"/>
  <c r="K3633" i="16" s="1"/>
  <c r="H3633" i="16" s="1"/>
  <c r="L3634" i="16"/>
  <c r="K3634" i="16" s="1"/>
  <c r="H3634" i="16" s="1"/>
  <c r="L3635" i="16"/>
  <c r="K3635" i="16" s="1"/>
  <c r="H3635" i="16" s="1"/>
  <c r="L3636" i="16"/>
  <c r="K3636" i="16" s="1"/>
  <c r="L3637" i="16"/>
  <c r="K3637" i="16" s="1"/>
  <c r="L3638" i="16"/>
  <c r="K3638" i="16" s="1"/>
  <c r="L3639" i="16"/>
  <c r="K3639" i="16" s="1"/>
  <c r="L3640" i="16"/>
  <c r="K3640" i="16" s="1"/>
  <c r="L3641" i="16"/>
  <c r="K3641" i="16" s="1"/>
  <c r="H3641" i="16" s="1"/>
  <c r="L3642" i="16"/>
  <c r="K3642" i="16" s="1"/>
  <c r="H3642" i="16" s="1"/>
  <c r="L3643" i="16"/>
  <c r="K3643" i="16" s="1"/>
  <c r="H3643" i="16" s="1"/>
  <c r="L3644" i="16"/>
  <c r="K3644" i="16" s="1"/>
  <c r="L3645" i="16"/>
  <c r="K3645" i="16" s="1"/>
  <c r="L3646" i="16"/>
  <c r="K3646" i="16" s="1"/>
  <c r="L3647" i="16"/>
  <c r="K3647" i="16" s="1"/>
  <c r="L3648" i="16"/>
  <c r="K3648" i="16" s="1"/>
  <c r="H3648" i="16" s="1"/>
  <c r="L3649" i="16"/>
  <c r="K3649" i="16" s="1"/>
  <c r="H3649" i="16" s="1"/>
  <c r="L3650" i="16"/>
  <c r="K3650" i="16" s="1"/>
  <c r="H3650" i="16" s="1"/>
  <c r="L3651" i="16"/>
  <c r="K3651" i="16" s="1"/>
  <c r="H3651" i="16" s="1"/>
  <c r="L3652" i="16"/>
  <c r="K3652" i="16" s="1"/>
  <c r="L3653" i="16"/>
  <c r="K3653" i="16" s="1"/>
  <c r="L3654" i="16"/>
  <c r="K3654" i="16" s="1"/>
  <c r="L3655" i="16"/>
  <c r="K3655" i="16" s="1"/>
  <c r="L3656" i="16"/>
  <c r="K3656" i="16" s="1"/>
  <c r="H3656" i="16" s="1"/>
  <c r="L3657" i="16"/>
  <c r="K3657" i="16" s="1"/>
  <c r="H3657" i="16" s="1"/>
  <c r="L3658" i="16"/>
  <c r="K3658" i="16" s="1"/>
  <c r="H3658" i="16" s="1"/>
  <c r="L3659" i="16"/>
  <c r="K3659" i="16" s="1"/>
  <c r="H3659" i="16" s="1"/>
  <c r="L3660" i="16"/>
  <c r="K3660" i="16" s="1"/>
  <c r="L3661" i="16"/>
  <c r="K3661" i="16" s="1"/>
  <c r="L3662" i="16"/>
  <c r="K3662" i="16" s="1"/>
  <c r="L3663" i="16"/>
  <c r="K3663" i="16" s="1"/>
  <c r="L3664" i="16"/>
  <c r="K3664" i="16" s="1"/>
  <c r="H3664" i="16" s="1"/>
  <c r="L3665" i="16"/>
  <c r="K3665" i="16" s="1"/>
  <c r="H3665" i="16" s="1"/>
  <c r="L3666" i="16"/>
  <c r="K3666" i="16" s="1"/>
  <c r="H3666" i="16" s="1"/>
  <c r="L3667" i="16"/>
  <c r="K3667" i="16" s="1"/>
  <c r="H3667" i="16" s="1"/>
  <c r="L3668" i="16"/>
  <c r="K3668" i="16" s="1"/>
  <c r="L3669" i="16"/>
  <c r="K3669" i="16" s="1"/>
  <c r="L3670" i="16"/>
  <c r="K3670" i="16" s="1"/>
  <c r="L3671" i="16"/>
  <c r="K3671" i="16" s="1"/>
  <c r="L3672" i="16"/>
  <c r="K3672" i="16" s="1"/>
  <c r="L3673" i="16"/>
  <c r="K3673" i="16" s="1"/>
  <c r="H3673" i="16" s="1"/>
  <c r="L3674" i="16"/>
  <c r="K3674" i="16" s="1"/>
  <c r="H3674" i="16" s="1"/>
  <c r="L3675" i="16"/>
  <c r="K3675" i="16" s="1"/>
  <c r="H3675" i="16" s="1"/>
  <c r="L3676" i="16"/>
  <c r="K3676" i="16" s="1"/>
  <c r="L3677" i="16"/>
  <c r="K3677" i="16" s="1"/>
  <c r="L3678" i="16"/>
  <c r="K3678" i="16" s="1"/>
  <c r="L3679" i="16"/>
  <c r="K3679" i="16" s="1"/>
  <c r="L3680" i="16"/>
  <c r="K3680" i="16" s="1"/>
  <c r="H3680" i="16" s="1"/>
  <c r="L3681" i="16"/>
  <c r="K3681" i="16" s="1"/>
  <c r="L3682" i="16"/>
  <c r="K3682" i="16" s="1"/>
  <c r="H3682" i="16" s="1"/>
  <c r="L3683" i="16"/>
  <c r="K3683" i="16" s="1"/>
  <c r="H3683" i="16" s="1"/>
  <c r="L3684" i="16"/>
  <c r="K3684" i="16" s="1"/>
  <c r="L3685" i="16"/>
  <c r="K3685" i="16" s="1"/>
  <c r="L3686" i="16"/>
  <c r="K3686" i="16" s="1"/>
  <c r="L3687" i="16"/>
  <c r="K3687" i="16" s="1"/>
  <c r="L3688" i="16"/>
  <c r="K3688" i="16" s="1"/>
  <c r="H3688" i="16" s="1"/>
  <c r="L3689" i="16"/>
  <c r="K3689" i="16" s="1"/>
  <c r="L3690" i="16"/>
  <c r="K3690" i="16" s="1"/>
  <c r="H3690" i="16" s="1"/>
  <c r="L3691" i="16"/>
  <c r="K3691" i="16" s="1"/>
  <c r="H3691" i="16" s="1"/>
  <c r="L3692" i="16"/>
  <c r="K3692" i="16" s="1"/>
  <c r="L3693" i="16"/>
  <c r="K3693" i="16" s="1"/>
  <c r="L3694" i="16"/>
  <c r="K3694" i="16" s="1"/>
  <c r="L3695" i="16"/>
  <c r="K3695" i="16" s="1"/>
  <c r="L3696" i="16"/>
  <c r="K3696" i="16" s="1"/>
  <c r="L3697" i="16"/>
  <c r="K3697" i="16" s="1"/>
  <c r="L3698" i="16"/>
  <c r="K3698" i="16" s="1"/>
  <c r="H3698" i="16" s="1"/>
  <c r="L3699" i="16"/>
  <c r="K3699" i="16" s="1"/>
  <c r="H3699" i="16" s="1"/>
  <c r="L3700" i="16"/>
  <c r="K3700" i="16" s="1"/>
  <c r="L3701" i="16"/>
  <c r="K3701" i="16" s="1"/>
  <c r="L3702" i="16"/>
  <c r="K3702" i="16" s="1"/>
  <c r="L3703" i="16"/>
  <c r="K3703" i="16" s="1"/>
  <c r="L3704" i="16"/>
  <c r="K3704" i="16" s="1"/>
  <c r="L3705" i="16"/>
  <c r="K3705" i="16" s="1"/>
  <c r="L3706" i="16"/>
  <c r="K3706" i="16" s="1"/>
  <c r="H3706" i="16" s="1"/>
  <c r="L3707" i="16"/>
  <c r="K3707" i="16" s="1"/>
  <c r="H3707" i="16" s="1"/>
  <c r="L3708" i="16"/>
  <c r="K3708" i="16" s="1"/>
  <c r="L3709" i="16"/>
  <c r="K3709" i="16" s="1"/>
  <c r="L3710" i="16"/>
  <c r="K3710" i="16" s="1"/>
  <c r="L3711" i="16"/>
  <c r="K3711" i="16" s="1"/>
  <c r="L3712" i="16"/>
  <c r="K3712" i="16" s="1"/>
  <c r="H3712" i="16" s="1"/>
  <c r="L3713" i="16"/>
  <c r="K3713" i="16" s="1"/>
  <c r="H3713" i="16" s="1"/>
  <c r="L3714" i="16"/>
  <c r="K3714" i="16" s="1"/>
  <c r="H3714" i="16" s="1"/>
  <c r="L3715" i="16"/>
  <c r="K3715" i="16" s="1"/>
  <c r="H3715" i="16" s="1"/>
  <c r="L3716" i="16"/>
  <c r="K3716" i="16" s="1"/>
  <c r="L3717" i="16"/>
  <c r="K3717" i="16" s="1"/>
  <c r="L3718" i="16"/>
  <c r="K3718" i="16" s="1"/>
  <c r="L3719" i="16"/>
  <c r="K3719" i="16" s="1"/>
  <c r="L3720" i="16"/>
  <c r="K3720" i="16" s="1"/>
  <c r="H3720" i="16" s="1"/>
  <c r="L3721" i="16"/>
  <c r="K3721" i="16" s="1"/>
  <c r="H3721" i="16" s="1"/>
  <c r="L3722" i="16"/>
  <c r="K3722" i="16" s="1"/>
  <c r="H3722" i="16" s="1"/>
  <c r="L3723" i="16"/>
  <c r="K3723" i="16" s="1"/>
  <c r="H3723" i="16" s="1"/>
  <c r="L3724" i="16"/>
  <c r="K3724" i="16" s="1"/>
  <c r="L3725" i="16"/>
  <c r="K3725" i="16" s="1"/>
  <c r="L3726" i="16"/>
  <c r="K3726" i="16" s="1"/>
  <c r="L3727" i="16"/>
  <c r="K3727" i="16" s="1"/>
  <c r="L3728" i="16"/>
  <c r="K3728" i="16" s="1"/>
  <c r="H3728" i="16" s="1"/>
  <c r="L3729" i="16"/>
  <c r="K3729" i="16" s="1"/>
  <c r="H3729" i="16" s="1"/>
  <c r="L3730" i="16"/>
  <c r="K3730" i="16" s="1"/>
  <c r="H3730" i="16" s="1"/>
  <c r="L3731" i="16"/>
  <c r="K3731" i="16" s="1"/>
  <c r="H3731" i="16" s="1"/>
  <c r="L3732" i="16"/>
  <c r="K3732" i="16" s="1"/>
  <c r="L3733" i="16"/>
  <c r="K3733" i="16" s="1"/>
  <c r="L3734" i="16"/>
  <c r="K3734" i="16" s="1"/>
  <c r="L3735" i="16"/>
  <c r="K3735" i="16" s="1"/>
  <c r="L3736" i="16"/>
  <c r="K3736" i="16" s="1"/>
  <c r="H3736" i="16" s="1"/>
  <c r="L3737" i="16"/>
  <c r="K3737" i="16" s="1"/>
  <c r="L3738" i="16"/>
  <c r="K3738" i="16" s="1"/>
  <c r="H3738" i="16" s="1"/>
  <c r="L3739" i="16"/>
  <c r="K3739" i="16" s="1"/>
  <c r="H3739" i="16" s="1"/>
  <c r="L3740" i="16"/>
  <c r="K3740" i="16" s="1"/>
  <c r="L3741" i="16"/>
  <c r="K3741" i="16" s="1"/>
  <c r="L3742" i="16"/>
  <c r="K3742" i="16" s="1"/>
  <c r="L3743" i="16"/>
  <c r="K3743" i="16" s="1"/>
  <c r="L3744" i="16"/>
  <c r="K3744" i="16" s="1"/>
  <c r="H3744" i="16" s="1"/>
  <c r="L3745" i="16"/>
  <c r="K3745" i="16" s="1"/>
  <c r="L3746" i="16"/>
  <c r="K3746" i="16" s="1"/>
  <c r="H3746" i="16" s="1"/>
  <c r="L3747" i="16"/>
  <c r="K3747" i="16" s="1"/>
  <c r="H3747" i="16" s="1"/>
  <c r="L3748" i="16"/>
  <c r="K3748" i="16" s="1"/>
  <c r="L3749" i="16"/>
  <c r="K3749" i="16" s="1"/>
  <c r="L3750" i="16"/>
  <c r="K3750" i="16" s="1"/>
  <c r="L3751" i="16"/>
  <c r="K3751" i="16" s="1"/>
  <c r="L3752" i="16"/>
  <c r="K3752" i="16" s="1"/>
  <c r="L3753" i="16"/>
  <c r="K3753" i="16" s="1"/>
  <c r="H3753" i="16" s="1"/>
  <c r="L3754" i="16"/>
  <c r="K3754" i="16" s="1"/>
  <c r="H3754" i="16" s="1"/>
  <c r="L3755" i="16"/>
  <c r="K3755" i="16" s="1"/>
  <c r="H3755" i="16" s="1"/>
  <c r="L3756" i="16"/>
  <c r="K3756" i="16" s="1"/>
  <c r="L3757" i="16"/>
  <c r="K3757" i="16" s="1"/>
  <c r="L3758" i="16"/>
  <c r="K3758" i="16" s="1"/>
  <c r="L3759" i="16"/>
  <c r="K3759" i="16" s="1"/>
  <c r="L3760" i="16"/>
  <c r="K3760" i="16" s="1"/>
  <c r="L3761" i="16"/>
  <c r="K3761" i="16" s="1"/>
  <c r="L3762" i="16"/>
  <c r="K3762" i="16" s="1"/>
  <c r="H3762" i="16" s="1"/>
  <c r="L3763" i="16"/>
  <c r="K3763" i="16" s="1"/>
  <c r="H3763" i="16" s="1"/>
  <c r="L3764" i="16"/>
  <c r="K3764" i="16" s="1"/>
  <c r="L3765" i="16"/>
  <c r="K3765" i="16" s="1"/>
  <c r="L3766" i="16"/>
  <c r="K3766" i="16" s="1"/>
  <c r="L3767" i="16"/>
  <c r="K3767" i="16" s="1"/>
  <c r="L3768" i="16"/>
  <c r="K3768" i="16" s="1"/>
  <c r="H3768" i="16" s="1"/>
  <c r="L3769" i="16"/>
  <c r="K3769" i="16" s="1"/>
  <c r="H3769" i="16" s="1"/>
  <c r="L3770" i="16"/>
  <c r="K3770" i="16" s="1"/>
  <c r="H3770" i="16" s="1"/>
  <c r="L3771" i="16"/>
  <c r="K3771" i="16" s="1"/>
  <c r="H3771" i="16" s="1"/>
  <c r="L3772" i="16"/>
  <c r="K3772" i="16" s="1"/>
  <c r="L3773" i="16"/>
  <c r="K3773" i="16" s="1"/>
  <c r="L3774" i="16"/>
  <c r="K3774" i="16" s="1"/>
  <c r="L3775" i="16"/>
  <c r="K3775" i="16" s="1"/>
  <c r="L3776" i="16"/>
  <c r="K3776" i="16" s="1"/>
  <c r="H3776" i="16" s="1"/>
  <c r="L3777" i="16"/>
  <c r="K3777" i="16" s="1"/>
  <c r="H3777" i="16" s="1"/>
  <c r="L3778" i="16"/>
  <c r="K3778" i="16" s="1"/>
  <c r="H3778" i="16" s="1"/>
  <c r="L3779" i="16"/>
  <c r="K3779" i="16" s="1"/>
  <c r="H3779" i="16" s="1"/>
  <c r="L3780" i="16"/>
  <c r="K3780" i="16" s="1"/>
  <c r="L3781" i="16"/>
  <c r="K3781" i="16" s="1"/>
  <c r="L3782" i="16"/>
  <c r="K3782" i="16" s="1"/>
  <c r="L3783" i="16"/>
  <c r="K3783" i="16" s="1"/>
  <c r="L3784" i="16"/>
  <c r="K3784" i="16" s="1"/>
  <c r="H3784" i="16" s="1"/>
  <c r="L3785" i="16"/>
  <c r="K3785" i="16" s="1"/>
  <c r="H3785" i="16" s="1"/>
  <c r="L3786" i="16"/>
  <c r="K3786" i="16" s="1"/>
  <c r="H3786" i="16" s="1"/>
  <c r="L3787" i="16"/>
  <c r="K3787" i="16" s="1"/>
  <c r="H3787" i="16" s="1"/>
  <c r="L3788" i="16"/>
  <c r="K3788" i="16" s="1"/>
  <c r="L3789" i="16"/>
  <c r="K3789" i="16" s="1"/>
  <c r="L3790" i="16"/>
  <c r="K3790" i="16" s="1"/>
  <c r="L3791" i="16"/>
  <c r="K3791" i="16" s="1"/>
  <c r="L3792" i="16"/>
  <c r="K3792" i="16" s="1"/>
  <c r="H3792" i="16" s="1"/>
  <c r="L3793" i="16"/>
  <c r="K3793" i="16" s="1"/>
  <c r="H3793" i="16" s="1"/>
  <c r="L3794" i="16"/>
  <c r="K3794" i="16" s="1"/>
  <c r="H3794" i="16" s="1"/>
  <c r="L3795" i="16"/>
  <c r="K3795" i="16" s="1"/>
  <c r="H3795" i="16" s="1"/>
  <c r="L3796" i="16"/>
  <c r="K3796" i="16" s="1"/>
  <c r="L3797" i="16"/>
  <c r="K3797" i="16" s="1"/>
  <c r="L3798" i="16"/>
  <c r="K3798" i="16" s="1"/>
  <c r="L3799" i="16"/>
  <c r="K3799" i="16" s="1"/>
  <c r="L3800" i="16"/>
  <c r="K3800" i="16" s="1"/>
  <c r="H3800" i="16" s="1"/>
  <c r="L3801" i="16"/>
  <c r="K3801" i="16" s="1"/>
  <c r="L3802" i="16"/>
  <c r="K3802" i="16" s="1"/>
  <c r="H3802" i="16" s="1"/>
  <c r="L3803" i="16"/>
  <c r="K3803" i="16" s="1"/>
  <c r="H3803" i="16" s="1"/>
  <c r="L3804" i="16"/>
  <c r="K3804" i="16" s="1"/>
  <c r="L3805" i="16"/>
  <c r="K3805" i="16" s="1"/>
  <c r="L3806" i="16"/>
  <c r="K3806" i="16" s="1"/>
  <c r="L3807" i="16"/>
  <c r="K3807" i="16" s="1"/>
  <c r="L3808" i="16"/>
  <c r="K3808" i="16" s="1"/>
  <c r="H3808" i="16" s="1"/>
  <c r="L3809" i="16"/>
  <c r="K3809" i="16" s="1"/>
  <c r="H3809" i="16" s="1"/>
  <c r="L3810" i="16"/>
  <c r="K3810" i="16" s="1"/>
  <c r="H3810" i="16" s="1"/>
  <c r="L3811" i="16"/>
  <c r="K3811" i="16" s="1"/>
  <c r="H3811" i="16" s="1"/>
  <c r="L3812" i="16"/>
  <c r="K3812" i="16" s="1"/>
  <c r="L3813" i="16"/>
  <c r="K3813" i="16" s="1"/>
  <c r="L3814" i="16"/>
  <c r="K3814" i="16" s="1"/>
  <c r="L3815" i="16"/>
  <c r="K3815" i="16" s="1"/>
  <c r="L3816" i="16"/>
  <c r="K3816" i="16" s="1"/>
  <c r="L3817" i="16"/>
  <c r="K3817" i="16" s="1"/>
  <c r="H3817" i="16" s="1"/>
  <c r="L3818" i="16"/>
  <c r="K3818" i="16" s="1"/>
  <c r="H3818" i="16" s="1"/>
  <c r="L3819" i="16"/>
  <c r="K3819" i="16" s="1"/>
  <c r="H3819" i="16" s="1"/>
  <c r="L3820" i="16"/>
  <c r="K3820" i="16" s="1"/>
  <c r="L3821" i="16"/>
  <c r="K3821" i="16" s="1"/>
  <c r="L3822" i="16"/>
  <c r="K3822" i="16" s="1"/>
  <c r="L3823" i="16"/>
  <c r="K3823" i="16" s="1"/>
  <c r="L3824" i="16"/>
  <c r="K3824" i="16" s="1"/>
  <c r="L3825" i="16"/>
  <c r="K3825" i="16" s="1"/>
  <c r="L3826" i="16"/>
  <c r="K3826" i="16" s="1"/>
  <c r="H3826" i="16" s="1"/>
  <c r="L3827" i="16"/>
  <c r="K3827" i="16" s="1"/>
  <c r="H3827" i="16" s="1"/>
  <c r="L3828" i="16"/>
  <c r="K3828" i="16" s="1"/>
  <c r="L3829" i="16"/>
  <c r="K3829" i="16" s="1"/>
  <c r="L3830" i="16"/>
  <c r="K3830" i="16" s="1"/>
  <c r="L3831" i="16"/>
  <c r="K3831" i="16" s="1"/>
  <c r="L3832" i="16"/>
  <c r="K3832" i="16" s="1"/>
  <c r="H3832" i="16" s="1"/>
  <c r="L3833" i="16"/>
  <c r="K3833" i="16" s="1"/>
  <c r="H3833" i="16" s="1"/>
  <c r="L3834" i="16"/>
  <c r="K3834" i="16" s="1"/>
  <c r="H3834" i="16" s="1"/>
  <c r="L3835" i="16"/>
  <c r="K3835" i="16" s="1"/>
  <c r="H3835" i="16" s="1"/>
  <c r="L3836" i="16"/>
  <c r="K3836" i="16" s="1"/>
  <c r="L3837" i="16"/>
  <c r="K3837" i="16" s="1"/>
  <c r="L3838" i="16"/>
  <c r="K3838" i="16" s="1"/>
  <c r="L3839" i="16"/>
  <c r="K3839" i="16" s="1"/>
  <c r="L3840" i="16"/>
  <c r="K3840" i="16" s="1"/>
  <c r="H3840" i="16" s="1"/>
  <c r="L3841" i="16"/>
  <c r="K3841" i="16" s="1"/>
  <c r="H3841" i="16" s="1"/>
  <c r="L3842" i="16"/>
  <c r="K3842" i="16" s="1"/>
  <c r="H3842" i="16" s="1"/>
  <c r="L3843" i="16"/>
  <c r="K3843" i="16" s="1"/>
  <c r="H3843" i="16" s="1"/>
  <c r="K3844" i="16"/>
  <c r="F3845" i="16"/>
  <c r="L3845" i="16"/>
  <c r="G3845" i="16"/>
  <c r="D3845" i="16"/>
  <c r="M3845" i="16"/>
  <c r="H49" i="16"/>
  <c r="H38" i="16"/>
  <c r="H57" i="16"/>
  <c r="H52" i="16"/>
  <c r="H46" i="16"/>
  <c r="H56" i="16"/>
  <c r="H54" i="16"/>
  <c r="H44" i="16"/>
  <c r="H53" i="16"/>
  <c r="H55" i="16"/>
  <c r="H47" i="16"/>
  <c r="H45" i="16"/>
  <c r="H60" i="16"/>
  <c r="H61" i="16"/>
  <c r="H62" i="16"/>
  <c r="H64" i="16"/>
  <c r="H63" i="16"/>
  <c r="H65" i="16"/>
  <c r="H68" i="16"/>
  <c r="H69" i="16"/>
  <c r="H70" i="16"/>
  <c r="H72" i="16"/>
  <c r="H71" i="16"/>
  <c r="H73" i="16"/>
  <c r="H77" i="16"/>
  <c r="H76" i="16"/>
  <c r="H78" i="16"/>
  <c r="H79" i="16"/>
  <c r="H80" i="16"/>
  <c r="H81" i="16"/>
  <c r="H84" i="16"/>
  <c r="H85" i="16"/>
  <c r="H86" i="16"/>
  <c r="H87" i="16"/>
  <c r="H89" i="16"/>
  <c r="H88" i="16"/>
  <c r="H93" i="16"/>
  <c r="H92" i="16"/>
  <c r="H94" i="16"/>
  <c r="H95" i="16"/>
  <c r="H97" i="16"/>
  <c r="H96" i="16"/>
  <c r="H100" i="16"/>
  <c r="H101" i="16"/>
  <c r="H103" i="16"/>
  <c r="H102" i="16"/>
  <c r="H104" i="16"/>
  <c r="H105" i="16"/>
  <c r="H108" i="16"/>
  <c r="H109" i="16"/>
  <c r="H110" i="16"/>
  <c r="H111" i="16"/>
  <c r="H113" i="16"/>
  <c r="H112" i="16"/>
  <c r="H116" i="16"/>
  <c r="H117" i="16"/>
  <c r="H118" i="16"/>
  <c r="H120" i="16"/>
  <c r="H119" i="16"/>
  <c r="H121" i="16"/>
  <c r="H124" i="16"/>
  <c r="H125" i="16"/>
  <c r="H126" i="16"/>
  <c r="H128" i="16"/>
  <c r="H127" i="16"/>
  <c r="H129" i="16"/>
  <c r="H132" i="16"/>
  <c r="H133" i="16"/>
  <c r="H134" i="16"/>
  <c r="H135" i="16"/>
  <c r="H137" i="16"/>
  <c r="H136" i="16"/>
  <c r="H140" i="16"/>
  <c r="H142" i="16"/>
  <c r="H141" i="16"/>
  <c r="H143" i="16"/>
  <c r="H145" i="16"/>
  <c r="H144" i="16"/>
  <c r="H148" i="16"/>
  <c r="H150" i="16"/>
  <c r="H149" i="16"/>
  <c r="H151" i="16"/>
  <c r="H152" i="16"/>
  <c r="H153" i="16"/>
  <c r="H156" i="16"/>
  <c r="H157" i="16"/>
  <c r="H158" i="16"/>
  <c r="H160" i="16"/>
  <c r="H159" i="16"/>
  <c r="H161" i="16"/>
  <c r="H164" i="16"/>
  <c r="H166" i="16"/>
  <c r="H165" i="16"/>
  <c r="H167" i="16"/>
  <c r="H168" i="16"/>
  <c r="H169" i="16"/>
  <c r="H172" i="16"/>
  <c r="H174" i="16"/>
  <c r="H173" i="16"/>
  <c r="H175" i="16"/>
  <c r="H176" i="16"/>
  <c r="H177" i="16"/>
  <c r="H180" i="16"/>
  <c r="H182" i="16"/>
  <c r="H181" i="16"/>
  <c r="H183" i="16"/>
  <c r="H184" i="16"/>
  <c r="H185" i="16"/>
  <c r="H188" i="16"/>
  <c r="H189" i="16"/>
  <c r="H191" i="16"/>
  <c r="H190" i="16"/>
  <c r="H192" i="16"/>
  <c r="H193" i="16"/>
  <c r="H196" i="16"/>
  <c r="H197" i="16"/>
  <c r="H198" i="16"/>
  <c r="H199" i="16"/>
  <c r="H200" i="16"/>
  <c r="H201" i="16"/>
  <c r="H204" i="16"/>
  <c r="H205" i="16"/>
  <c r="H206" i="16"/>
  <c r="H207" i="16"/>
  <c r="H208" i="16"/>
  <c r="H209" i="16"/>
  <c r="H212" i="16"/>
  <c r="H213" i="16"/>
  <c r="H214" i="16"/>
  <c r="H215" i="16"/>
  <c r="H217" i="16"/>
  <c r="H216" i="16"/>
  <c r="H220" i="16"/>
  <c r="H222" i="16"/>
  <c r="H221" i="16"/>
  <c r="H223" i="16"/>
  <c r="H224" i="16"/>
  <c r="H225" i="16"/>
  <c r="H229" i="16"/>
  <c r="H228" i="16"/>
  <c r="H230" i="16"/>
  <c r="H232" i="16"/>
  <c r="H231" i="16"/>
  <c r="H233" i="16"/>
  <c r="H236" i="16"/>
  <c r="H237" i="16"/>
  <c r="H238" i="16"/>
  <c r="H239" i="16"/>
  <c r="H240" i="16"/>
  <c r="H241" i="16"/>
  <c r="H244" i="16"/>
  <c r="H246" i="16"/>
  <c r="H245" i="16"/>
  <c r="H247" i="16"/>
  <c r="H248" i="16"/>
  <c r="H249" i="16"/>
  <c r="H252" i="16"/>
  <c r="H253" i="16"/>
  <c r="H254" i="16"/>
  <c r="H256" i="16"/>
  <c r="H255" i="16"/>
  <c r="H257" i="16"/>
  <c r="H260" i="16"/>
  <c r="H261" i="16"/>
  <c r="H262" i="16"/>
  <c r="H263" i="16"/>
  <c r="H265" i="16"/>
  <c r="H264" i="16"/>
  <c r="H268" i="16"/>
  <c r="H269" i="16"/>
  <c r="H270" i="16"/>
  <c r="H271" i="16"/>
  <c r="H272" i="16"/>
  <c r="H273" i="16"/>
  <c r="H276" i="16"/>
  <c r="H278" i="16"/>
  <c r="H277" i="16"/>
  <c r="H279" i="16"/>
  <c r="H280" i="16"/>
  <c r="H281" i="16"/>
  <c r="H284" i="16"/>
  <c r="H286" i="16"/>
  <c r="H285" i="16"/>
  <c r="H287" i="16"/>
  <c r="H288" i="16"/>
  <c r="H289" i="16"/>
  <c r="H292" i="16"/>
  <c r="H293" i="16"/>
  <c r="H294" i="16"/>
  <c r="H296" i="16"/>
  <c r="H295" i="16"/>
  <c r="H297" i="16"/>
  <c r="H300" i="16"/>
  <c r="H301" i="16"/>
  <c r="H302" i="16"/>
  <c r="H303" i="16"/>
  <c r="H304" i="16"/>
  <c r="H305" i="16"/>
  <c r="H308" i="16"/>
  <c r="H309" i="16"/>
  <c r="H310" i="16"/>
  <c r="H312" i="16"/>
  <c r="H311" i="16"/>
  <c r="H313" i="16"/>
  <c r="H316" i="16"/>
  <c r="H317" i="16"/>
  <c r="H318" i="16"/>
  <c r="H319" i="16"/>
  <c r="H320" i="16"/>
  <c r="H321" i="16"/>
  <c r="H324" i="16"/>
  <c r="H326" i="16"/>
  <c r="H325" i="16"/>
  <c r="H327" i="16"/>
  <c r="H328" i="16"/>
  <c r="H329" i="16"/>
  <c r="H332" i="16"/>
  <c r="H333" i="16"/>
  <c r="H335" i="16"/>
  <c r="H334" i="16"/>
  <c r="H336" i="16"/>
  <c r="H337" i="16"/>
  <c r="H340" i="16"/>
  <c r="H341" i="16"/>
  <c r="H342" i="16"/>
  <c r="H343" i="16"/>
  <c r="H344" i="16"/>
  <c r="H345" i="16"/>
  <c r="H348" i="16"/>
  <c r="H349" i="16"/>
  <c r="H350" i="16"/>
  <c r="H351" i="16"/>
  <c r="H352" i="16"/>
  <c r="H353" i="16"/>
  <c r="H356" i="16"/>
  <c r="H357" i="16"/>
  <c r="H358" i="16"/>
  <c r="H359" i="16"/>
  <c r="H360" i="16"/>
  <c r="H361" i="16"/>
  <c r="H362" i="16"/>
  <c r="H364" i="16"/>
  <c r="H365" i="16"/>
  <c r="H366" i="16"/>
  <c r="H367" i="16"/>
  <c r="H368" i="16"/>
  <c r="H369" i="16"/>
  <c r="H372" i="16"/>
  <c r="H373" i="16"/>
  <c r="H374" i="16"/>
  <c r="H375" i="16"/>
  <c r="H376" i="16"/>
  <c r="H377" i="16"/>
  <c r="H380" i="16"/>
  <c r="H381" i="16"/>
  <c r="H382" i="16"/>
  <c r="H383" i="16"/>
  <c r="H384" i="16"/>
  <c r="H385" i="16"/>
  <c r="H388" i="16"/>
  <c r="H389" i="16"/>
  <c r="H390" i="16"/>
  <c r="H391" i="16"/>
  <c r="H392" i="16"/>
  <c r="H393" i="16"/>
  <c r="H396" i="16"/>
  <c r="H397" i="16"/>
  <c r="H398" i="16"/>
  <c r="H399" i="16"/>
  <c r="H400" i="16"/>
  <c r="H401" i="16"/>
  <c r="H404" i="16"/>
  <c r="H405" i="16"/>
  <c r="H406" i="16"/>
  <c r="H407" i="16"/>
  <c r="H408" i="16"/>
  <c r="H409" i="16"/>
  <c r="H412" i="16"/>
  <c r="H413" i="16"/>
  <c r="H414" i="16"/>
  <c r="H415" i="16"/>
  <c r="H416" i="16"/>
  <c r="H417" i="16"/>
  <c r="H420" i="16"/>
  <c r="H421" i="16"/>
  <c r="H422" i="16"/>
  <c r="H423" i="16"/>
  <c r="H424" i="16"/>
  <c r="H425" i="16"/>
  <c r="H428" i="16"/>
  <c r="H429" i="16"/>
  <c r="H430" i="16"/>
  <c r="H431" i="16"/>
  <c r="H432" i="16"/>
  <c r="H433" i="16"/>
  <c r="H436" i="16"/>
  <c r="H437" i="16"/>
  <c r="H439" i="16"/>
  <c r="H438" i="16"/>
  <c r="H440" i="16"/>
  <c r="H441" i="16"/>
  <c r="H444" i="16"/>
  <c r="H445" i="16"/>
  <c r="H446" i="16"/>
  <c r="H447" i="16"/>
  <c r="H448" i="16"/>
  <c r="H449" i="16"/>
  <c r="H452" i="16"/>
  <c r="H453" i="16"/>
  <c r="H454" i="16"/>
  <c r="H455" i="16"/>
  <c r="H456" i="16"/>
  <c r="H457" i="16"/>
  <c r="H460" i="16"/>
  <c r="H461" i="16"/>
  <c r="H462" i="16"/>
  <c r="H463" i="16"/>
  <c r="H464" i="16"/>
  <c r="H465" i="16"/>
  <c r="H468" i="16"/>
  <c r="H469" i="16"/>
  <c r="H471" i="16"/>
  <c r="H470" i="16"/>
  <c r="H472" i="16"/>
  <c r="H473" i="16"/>
  <c r="H477" i="16"/>
  <c r="H476" i="16"/>
  <c r="H478" i="16"/>
  <c r="H480" i="16"/>
  <c r="H479" i="16"/>
  <c r="H481" i="16"/>
  <c r="H484" i="16"/>
  <c r="H486" i="16"/>
  <c r="H485" i="16"/>
  <c r="H487" i="16"/>
  <c r="H488" i="16"/>
  <c r="H489" i="16"/>
  <c r="H492" i="16"/>
  <c r="H493" i="16"/>
  <c r="H495" i="16"/>
  <c r="H494" i="16"/>
  <c r="H497" i="16"/>
  <c r="H496" i="16"/>
  <c r="H500" i="16"/>
  <c r="H501" i="16"/>
  <c r="H502" i="16"/>
  <c r="H503" i="16"/>
  <c r="H504" i="16"/>
  <c r="H505" i="16"/>
  <c r="H508" i="16"/>
  <c r="H510" i="16"/>
  <c r="H509" i="16"/>
  <c r="H512" i="16"/>
  <c r="H511" i="16"/>
  <c r="H513" i="16"/>
  <c r="H517" i="16"/>
  <c r="H516" i="16"/>
  <c r="H518" i="16"/>
  <c r="H519" i="16"/>
  <c r="H520" i="16"/>
  <c r="H521" i="16"/>
  <c r="H524" i="16"/>
  <c r="H526" i="16"/>
  <c r="H525" i="16"/>
  <c r="H528" i="16"/>
  <c r="H527" i="16"/>
  <c r="H529" i="16"/>
  <c r="H532" i="16"/>
  <c r="H533" i="16"/>
  <c r="H534" i="16"/>
  <c r="H536" i="16"/>
  <c r="H535" i="16"/>
  <c r="H537" i="16"/>
  <c r="H540" i="16"/>
  <c r="H542" i="16"/>
  <c r="H541" i="16"/>
  <c r="H544" i="16"/>
  <c r="H543" i="16"/>
  <c r="H545" i="16"/>
  <c r="H548" i="16"/>
  <c r="H550" i="16"/>
  <c r="H549" i="16"/>
  <c r="H551" i="16"/>
  <c r="H553" i="16"/>
  <c r="H552" i="16"/>
  <c r="H556" i="16"/>
  <c r="H558" i="16"/>
  <c r="H557" i="16"/>
  <c r="H560" i="16"/>
  <c r="H559" i="16"/>
  <c r="H561" i="16"/>
  <c r="H564" i="16"/>
  <c r="H565" i="16"/>
  <c r="H567" i="16"/>
  <c r="H566" i="16"/>
  <c r="H568" i="16"/>
  <c r="H569" i="16"/>
  <c r="H572" i="16"/>
  <c r="H573" i="16"/>
  <c r="H575" i="16"/>
  <c r="H574" i="16"/>
  <c r="H576" i="16"/>
  <c r="H577" i="16"/>
  <c r="H581" i="16"/>
  <c r="H580" i="16"/>
  <c r="H583" i="16"/>
  <c r="H582" i="16"/>
  <c r="H585" i="16"/>
  <c r="H584" i="16"/>
  <c r="H588" i="16"/>
  <c r="H589" i="16"/>
  <c r="H591" i="16"/>
  <c r="H590" i="16"/>
  <c r="H592" i="16"/>
  <c r="H593" i="16"/>
  <c r="H596" i="16"/>
  <c r="H597" i="16"/>
  <c r="H599" i="16"/>
  <c r="H598" i="16"/>
  <c r="H600" i="16"/>
  <c r="H601" i="16"/>
  <c r="H604" i="16"/>
  <c r="H605" i="16"/>
  <c r="H607" i="16"/>
  <c r="H606" i="16"/>
  <c r="H608" i="16"/>
  <c r="H609" i="16"/>
  <c r="H612" i="16"/>
  <c r="H613" i="16"/>
  <c r="H614" i="16"/>
  <c r="H615" i="16"/>
  <c r="H616" i="16"/>
  <c r="H617" i="16"/>
  <c r="H620" i="16"/>
  <c r="H621" i="16"/>
  <c r="H622" i="16"/>
  <c r="H623" i="16"/>
  <c r="H624" i="16"/>
  <c r="H625" i="16"/>
  <c r="H628" i="16"/>
  <c r="H629" i="16"/>
  <c r="H630" i="16"/>
  <c r="H632" i="16"/>
  <c r="H631" i="16"/>
  <c r="H633" i="16"/>
  <c r="H637" i="16"/>
  <c r="H636" i="16"/>
  <c r="H638" i="16"/>
  <c r="H639" i="16"/>
  <c r="H640" i="16"/>
  <c r="H641" i="16"/>
  <c r="H644" i="16"/>
  <c r="H645" i="16"/>
  <c r="H646" i="16"/>
  <c r="H647" i="16"/>
  <c r="H648" i="16"/>
  <c r="H649" i="16"/>
  <c r="H652" i="16"/>
  <c r="H653" i="16"/>
  <c r="H654" i="16"/>
  <c r="H655" i="16"/>
  <c r="H656" i="16"/>
  <c r="H657" i="16"/>
  <c r="H660" i="16"/>
  <c r="H661" i="16"/>
  <c r="H662" i="16"/>
  <c r="H663" i="16"/>
  <c r="H664" i="16"/>
  <c r="H665" i="16"/>
  <c r="H668" i="16"/>
  <c r="H669" i="16"/>
  <c r="H670" i="16"/>
  <c r="H671" i="16"/>
  <c r="H672" i="16"/>
  <c r="H673" i="16"/>
  <c r="H676" i="16"/>
  <c r="H677" i="16"/>
  <c r="H678" i="16"/>
  <c r="H680" i="16"/>
  <c r="H679" i="16"/>
  <c r="H681" i="16"/>
  <c r="H684" i="16"/>
  <c r="H685" i="16"/>
  <c r="H686" i="16"/>
  <c r="H687" i="16"/>
  <c r="H688" i="16"/>
  <c r="H689" i="16"/>
  <c r="H692" i="16"/>
  <c r="H693" i="16"/>
  <c r="H694" i="16"/>
  <c r="H695" i="16"/>
  <c r="H696" i="16"/>
  <c r="H697" i="16"/>
  <c r="H701" i="16"/>
  <c r="H700" i="16"/>
  <c r="H702" i="16"/>
  <c r="H703" i="16"/>
  <c r="H705" i="16"/>
  <c r="H704" i="16"/>
  <c r="H708" i="16"/>
  <c r="H709" i="16"/>
  <c r="H710" i="16"/>
  <c r="H711" i="16"/>
  <c r="H712" i="16"/>
  <c r="H713" i="16"/>
  <c r="H716" i="16"/>
  <c r="H717" i="16"/>
  <c r="H719" i="16"/>
  <c r="H718" i="16"/>
  <c r="H720" i="16"/>
  <c r="H721" i="16"/>
  <c r="H724" i="16"/>
  <c r="H725" i="16"/>
  <c r="H726" i="16"/>
  <c r="H727" i="16"/>
  <c r="H728" i="16"/>
  <c r="H729" i="16"/>
  <c r="H733" i="16"/>
  <c r="H732" i="16"/>
  <c r="H734" i="16"/>
  <c r="H735" i="16"/>
  <c r="H736" i="16"/>
  <c r="H737" i="16"/>
  <c r="H740" i="16"/>
  <c r="H741" i="16"/>
  <c r="H742" i="16"/>
  <c r="H743" i="16"/>
  <c r="H744" i="16"/>
  <c r="H745" i="16"/>
  <c r="H749" i="16"/>
  <c r="H748" i="16"/>
  <c r="H750" i="16"/>
  <c r="H751" i="16"/>
  <c r="H752" i="16"/>
  <c r="H753" i="16"/>
  <c r="H756" i="16"/>
  <c r="H758" i="16"/>
  <c r="H757" i="16"/>
  <c r="H759" i="16"/>
  <c r="H760" i="16"/>
  <c r="H761" i="16"/>
  <c r="H764" i="16"/>
  <c r="H765" i="16"/>
  <c r="H767" i="16"/>
  <c r="H766" i="16"/>
  <c r="H768" i="16"/>
  <c r="H769" i="16"/>
  <c r="H772" i="16"/>
  <c r="H773" i="16"/>
  <c r="H774" i="16"/>
  <c r="H776" i="16"/>
  <c r="H775" i="16"/>
  <c r="H777" i="16"/>
  <c r="H781" i="16"/>
  <c r="H780" i="16"/>
  <c r="H782" i="16"/>
  <c r="H783" i="16"/>
  <c r="H784" i="16"/>
  <c r="H785" i="16"/>
  <c r="H789" i="16"/>
  <c r="H788" i="16"/>
  <c r="H791" i="16"/>
  <c r="H790" i="16"/>
  <c r="H792" i="16"/>
  <c r="H793" i="16"/>
  <c r="H797" i="16"/>
  <c r="H796" i="16"/>
  <c r="H798" i="16"/>
  <c r="H799" i="16"/>
  <c r="H800" i="16"/>
  <c r="H801" i="16"/>
  <c r="H804" i="16"/>
  <c r="H805" i="16"/>
  <c r="H806" i="16"/>
  <c r="H807" i="16"/>
  <c r="H808" i="16"/>
  <c r="H809" i="16"/>
  <c r="H812" i="16"/>
  <c r="H813" i="16"/>
  <c r="H814" i="16"/>
  <c r="H815" i="16"/>
  <c r="H816" i="16"/>
  <c r="H817" i="16"/>
  <c r="H820" i="16"/>
  <c r="H822" i="16"/>
  <c r="H821" i="16"/>
  <c r="H823" i="16"/>
  <c r="H824" i="16"/>
  <c r="H825" i="16"/>
  <c r="H829" i="16"/>
  <c r="H828" i="16"/>
  <c r="H830" i="16"/>
  <c r="H831" i="16"/>
  <c r="H832" i="16"/>
  <c r="H833" i="16"/>
  <c r="H836" i="16"/>
  <c r="H838" i="16"/>
  <c r="H837" i="16"/>
  <c r="H839" i="16"/>
  <c r="H840" i="16"/>
  <c r="H841" i="16"/>
  <c r="H844" i="16"/>
  <c r="H846" i="16"/>
  <c r="H845" i="16"/>
  <c r="H847" i="16"/>
  <c r="H848" i="16"/>
  <c r="H849" i="16"/>
  <c r="H852" i="16"/>
  <c r="H854" i="16"/>
  <c r="H853" i="16"/>
  <c r="H855" i="16"/>
  <c r="H857" i="16"/>
  <c r="H856" i="16"/>
  <c r="H861" i="16"/>
  <c r="H860" i="16"/>
  <c r="H862" i="16"/>
  <c r="H863" i="16"/>
  <c r="H865" i="16"/>
  <c r="H864" i="16"/>
  <c r="H868" i="16"/>
  <c r="H870" i="16"/>
  <c r="H869" i="16"/>
  <c r="H872" i="16"/>
  <c r="H871" i="16"/>
  <c r="H873" i="16"/>
  <c r="H876" i="16"/>
  <c r="H877" i="16"/>
  <c r="H878" i="16"/>
  <c r="H879" i="16"/>
  <c r="H880" i="16"/>
  <c r="H881" i="16"/>
  <c r="H884" i="16"/>
  <c r="H885" i="16"/>
  <c r="H886" i="16"/>
  <c r="H888" i="16"/>
  <c r="H887" i="16"/>
  <c r="H889" i="16"/>
  <c r="H892" i="16"/>
  <c r="H893" i="16"/>
  <c r="H894" i="16"/>
  <c r="H895" i="16"/>
  <c r="H896" i="16"/>
  <c r="H897" i="16"/>
  <c r="H900" i="16"/>
  <c r="H901" i="16"/>
  <c r="H903" i="16"/>
  <c r="H902" i="16"/>
  <c r="H904" i="16"/>
  <c r="H905" i="16"/>
  <c r="H908" i="16"/>
  <c r="H910" i="16"/>
  <c r="H909" i="16"/>
  <c r="H911" i="16"/>
  <c r="H912" i="16"/>
  <c r="H913" i="16"/>
  <c r="H917" i="16"/>
  <c r="H916" i="16"/>
  <c r="H918" i="16"/>
  <c r="H919" i="16"/>
  <c r="H921" i="16"/>
  <c r="H920" i="16"/>
  <c r="H924" i="16"/>
  <c r="H925" i="16"/>
  <c r="H926" i="16"/>
  <c r="H927" i="16"/>
  <c r="H928" i="16"/>
  <c r="H929" i="16"/>
  <c r="H933" i="16"/>
  <c r="H932" i="16"/>
  <c r="H934" i="16"/>
  <c r="H935" i="16"/>
  <c r="H936" i="16"/>
  <c r="H937" i="16"/>
  <c r="H940" i="16"/>
  <c r="H941" i="16"/>
  <c r="H942" i="16"/>
  <c r="H944" i="16"/>
  <c r="H943" i="16"/>
  <c r="H945" i="16"/>
  <c r="H948" i="16"/>
  <c r="H949" i="16"/>
  <c r="H950" i="16"/>
  <c r="H951" i="16"/>
  <c r="H952" i="16"/>
  <c r="H953" i="16"/>
  <c r="H957" i="16"/>
  <c r="H956" i="16"/>
  <c r="H958" i="16"/>
  <c r="H960" i="16"/>
  <c r="H959" i="16"/>
  <c r="H961" i="16"/>
  <c r="H964" i="16"/>
  <c r="H965" i="16"/>
  <c r="H967" i="16"/>
  <c r="H966" i="16"/>
  <c r="H968" i="16"/>
  <c r="H969" i="16"/>
  <c r="H972" i="16"/>
  <c r="H974" i="16"/>
  <c r="H973" i="16"/>
  <c r="H975" i="16"/>
  <c r="H976" i="16"/>
  <c r="H977" i="16"/>
  <c r="H980" i="16"/>
  <c r="H981" i="16"/>
  <c r="H982" i="16"/>
  <c r="H983" i="16"/>
  <c r="H984" i="16"/>
  <c r="H985" i="16"/>
  <c r="H988" i="16"/>
  <c r="H990" i="16"/>
  <c r="H989" i="16"/>
  <c r="H992" i="16"/>
  <c r="H991" i="16"/>
  <c r="H993" i="16"/>
  <c r="H997" i="16"/>
  <c r="H996" i="16"/>
  <c r="H998" i="16"/>
  <c r="H999" i="16"/>
  <c r="H1001" i="16"/>
  <c r="H1000" i="16"/>
  <c r="H1004" i="16"/>
  <c r="H1006" i="16"/>
  <c r="H1005" i="16"/>
  <c r="H1008" i="16"/>
  <c r="H1007" i="16"/>
  <c r="H1009" i="16"/>
  <c r="H1012" i="16"/>
  <c r="H1013" i="16"/>
  <c r="H1014" i="16"/>
  <c r="H1015" i="16"/>
  <c r="H1017" i="16"/>
  <c r="H1016" i="16"/>
  <c r="H1020" i="16"/>
  <c r="H1022" i="16"/>
  <c r="H1021" i="16"/>
  <c r="H1023" i="16"/>
  <c r="H1024" i="16"/>
  <c r="H1025" i="16"/>
  <c r="H1029" i="16"/>
  <c r="H1028" i="16"/>
  <c r="H1030" i="16"/>
  <c r="H1031" i="16"/>
  <c r="H1033" i="16"/>
  <c r="H1032" i="16"/>
  <c r="H1036" i="16"/>
  <c r="H1038" i="16"/>
  <c r="H1037" i="16"/>
  <c r="H1040" i="16"/>
  <c r="H1039" i="16"/>
  <c r="H1041" i="16"/>
  <c r="H1045" i="16"/>
  <c r="H1044" i="16"/>
  <c r="H1046" i="16"/>
  <c r="H1047" i="16"/>
  <c r="H1048" i="16"/>
  <c r="H1049" i="16"/>
  <c r="H1052" i="16"/>
  <c r="H1054" i="16"/>
  <c r="H1053" i="16"/>
  <c r="H1056" i="16"/>
  <c r="H1055" i="16"/>
  <c r="H1057" i="16"/>
  <c r="H1060" i="16"/>
  <c r="H1061" i="16"/>
  <c r="H1062" i="16"/>
  <c r="H1063" i="16"/>
  <c r="H1064" i="16"/>
  <c r="H1065" i="16"/>
  <c r="H1068" i="16"/>
  <c r="H1069" i="16"/>
  <c r="H1070" i="16"/>
  <c r="H1072" i="16"/>
  <c r="H1071" i="16"/>
  <c r="H1073" i="16"/>
  <c r="H1076" i="16"/>
  <c r="H1077" i="16"/>
  <c r="H1078" i="16"/>
  <c r="H1079" i="16"/>
  <c r="H1080" i="16"/>
  <c r="H1081" i="16"/>
  <c r="H1084" i="16"/>
  <c r="H1085" i="16"/>
  <c r="H1086" i="16"/>
  <c r="H1087" i="16"/>
  <c r="H1088" i="16"/>
  <c r="H1089" i="16"/>
  <c r="H1092" i="16"/>
  <c r="H1093" i="16"/>
  <c r="H1095" i="16"/>
  <c r="H1094" i="16"/>
  <c r="H1097" i="16"/>
  <c r="H1096" i="16"/>
  <c r="H1100" i="16"/>
  <c r="H1101" i="16"/>
  <c r="H1102" i="16"/>
  <c r="H1103" i="16"/>
  <c r="H1104" i="16"/>
  <c r="H1105" i="16"/>
  <c r="H1109" i="16"/>
  <c r="H1108" i="16"/>
  <c r="H1111" i="16"/>
  <c r="H1110" i="16"/>
  <c r="H1112" i="16"/>
  <c r="H1113" i="16"/>
  <c r="H1116" i="16"/>
  <c r="H1118" i="16"/>
  <c r="H1117" i="16"/>
  <c r="H1119" i="16"/>
  <c r="H1120" i="16"/>
  <c r="H1121" i="16"/>
  <c r="H1124" i="16"/>
  <c r="H1125" i="16"/>
  <c r="H1126" i="16"/>
  <c r="H1127" i="16"/>
  <c r="H1128" i="16"/>
  <c r="H1129" i="16"/>
  <c r="H1132" i="16"/>
  <c r="H1134" i="16"/>
  <c r="H1133" i="16"/>
  <c r="H1136" i="16"/>
  <c r="H1135" i="16"/>
  <c r="H1137" i="16"/>
  <c r="H1140" i="16"/>
  <c r="H1141" i="16"/>
  <c r="H1142" i="16"/>
  <c r="H1143" i="16"/>
  <c r="H1144" i="16"/>
  <c r="H1145" i="16"/>
  <c r="H1148" i="16"/>
  <c r="H1149" i="16"/>
  <c r="H1150" i="16"/>
  <c r="H1151" i="16"/>
  <c r="H1152" i="16"/>
  <c r="H1153" i="16"/>
  <c r="H1156" i="16"/>
  <c r="H1157" i="16"/>
  <c r="H1158" i="16"/>
  <c r="H1159" i="16"/>
  <c r="H1160" i="16"/>
  <c r="H1161" i="16"/>
  <c r="H1164" i="16"/>
  <c r="H1166" i="16"/>
  <c r="H1165" i="16"/>
  <c r="H1167" i="16"/>
  <c r="H1168" i="16"/>
  <c r="H1169" i="16"/>
  <c r="H1172" i="16"/>
  <c r="H1173" i="16"/>
  <c r="H1174" i="16"/>
  <c r="H1175" i="16"/>
  <c r="H1176" i="16"/>
  <c r="H1177" i="16"/>
  <c r="H1180" i="16"/>
  <c r="H1182" i="16"/>
  <c r="H1181" i="16"/>
  <c r="H1183" i="16"/>
  <c r="H1184" i="16"/>
  <c r="H1185" i="16"/>
  <c r="H1188" i="16"/>
  <c r="H1189" i="16"/>
  <c r="H1190" i="16"/>
  <c r="H1191" i="16"/>
  <c r="H1192" i="16"/>
  <c r="H1193" i="16"/>
  <c r="H1196" i="16"/>
  <c r="H1197" i="16"/>
  <c r="H1198" i="16"/>
  <c r="H1200" i="16"/>
  <c r="H1199" i="16"/>
  <c r="H1201" i="16"/>
  <c r="H1204" i="16"/>
  <c r="H1205" i="16"/>
  <c r="H1207" i="16"/>
  <c r="H1206" i="16"/>
  <c r="H1209" i="16"/>
  <c r="H1208" i="16"/>
  <c r="H1212" i="16"/>
  <c r="H1214" i="16"/>
  <c r="H1213" i="16"/>
  <c r="H1215" i="16"/>
  <c r="H1216" i="16"/>
  <c r="H1217" i="16"/>
  <c r="H1220" i="16"/>
  <c r="H1221" i="16"/>
  <c r="H1222" i="16"/>
  <c r="H1224" i="16"/>
  <c r="H1223" i="16"/>
  <c r="H1225" i="16"/>
  <c r="H1228" i="16"/>
  <c r="H1230" i="16"/>
  <c r="H1229" i="16"/>
  <c r="H1231" i="16"/>
  <c r="H1232" i="16"/>
  <c r="H1233" i="16"/>
  <c r="H1236" i="16"/>
  <c r="H1237" i="16"/>
  <c r="H1239" i="16"/>
  <c r="H1238" i="16"/>
  <c r="H1240" i="16"/>
  <c r="H1241" i="16"/>
  <c r="H1244" i="16"/>
  <c r="H1246" i="16"/>
  <c r="H1245" i="16"/>
  <c r="H1247" i="16"/>
  <c r="H1248" i="16"/>
  <c r="H1249" i="16"/>
  <c r="H1252" i="16"/>
  <c r="H1253" i="16"/>
  <c r="H1255" i="16"/>
  <c r="H1254" i="16"/>
  <c r="H1256" i="16"/>
  <c r="H1257" i="16"/>
  <c r="H1260" i="16"/>
  <c r="H1261" i="16"/>
  <c r="H1262" i="16"/>
  <c r="H1264" i="16"/>
  <c r="H1263" i="16"/>
  <c r="H1265" i="16"/>
  <c r="H1269" i="16"/>
  <c r="H1268" i="16"/>
  <c r="H1271" i="16"/>
  <c r="H1270" i="16"/>
  <c r="H1273" i="16"/>
  <c r="H1272" i="16"/>
  <c r="H1276" i="16"/>
  <c r="H1277" i="16"/>
  <c r="H1278" i="16"/>
  <c r="H1279" i="16"/>
  <c r="H1280" i="16"/>
  <c r="H1281" i="16"/>
  <c r="H1284" i="16"/>
  <c r="H1285" i="16"/>
  <c r="H1286" i="16"/>
  <c r="H1287" i="16"/>
  <c r="H1289" i="16"/>
  <c r="H1288" i="16"/>
  <c r="H1292" i="16"/>
  <c r="H1294" i="16"/>
  <c r="H1293" i="16"/>
  <c r="H1295" i="16"/>
  <c r="H1296" i="16"/>
  <c r="H1297" i="16"/>
  <c r="H1300" i="16"/>
  <c r="H1301" i="16"/>
  <c r="H1303" i="16"/>
  <c r="H1302" i="16"/>
  <c r="H1305" i="16"/>
  <c r="H1304" i="16"/>
  <c r="H1308" i="16"/>
  <c r="H1310" i="16"/>
  <c r="H1309" i="16"/>
  <c r="H1311" i="16"/>
  <c r="H1313" i="16"/>
  <c r="H1312" i="16"/>
  <c r="H1317" i="16"/>
  <c r="H1316" i="16"/>
  <c r="H1318" i="16"/>
  <c r="H1319" i="16"/>
  <c r="H1321" i="16"/>
  <c r="H1320" i="16"/>
  <c r="H1324" i="16"/>
  <c r="H1325" i="16"/>
  <c r="H1326" i="16"/>
  <c r="H1327" i="16"/>
  <c r="H1328" i="16"/>
  <c r="H1329" i="16"/>
  <c r="H1332" i="16"/>
  <c r="H1333" i="16"/>
  <c r="H1334" i="16"/>
  <c r="H1335" i="16"/>
  <c r="H1336" i="16"/>
  <c r="H1337" i="16"/>
  <c r="H1340" i="16"/>
  <c r="H1342" i="16"/>
  <c r="H1341" i="16"/>
  <c r="H1343" i="16"/>
  <c r="H1344" i="16"/>
  <c r="H1345" i="16"/>
  <c r="H1348" i="16"/>
  <c r="H1349" i="16"/>
  <c r="H1350" i="16"/>
  <c r="H1351" i="16"/>
  <c r="H1352" i="16"/>
  <c r="H1353" i="16"/>
  <c r="H1356" i="16"/>
  <c r="H1358" i="16"/>
  <c r="H1357" i="16"/>
  <c r="H1359" i="16"/>
  <c r="H1360" i="16"/>
  <c r="H1361" i="16"/>
  <c r="H1364" i="16"/>
  <c r="H1365" i="16"/>
  <c r="H1366" i="16"/>
  <c r="H1367" i="16"/>
  <c r="H1368" i="16"/>
  <c r="H1369" i="16"/>
  <c r="H1372" i="16"/>
  <c r="H1374" i="16"/>
  <c r="H1373" i="16"/>
  <c r="H1375" i="16"/>
  <c r="H1376" i="16"/>
  <c r="H1381" i="16"/>
  <c r="H1380" i="16"/>
  <c r="H1383" i="16"/>
  <c r="H1382" i="16"/>
  <c r="H1384" i="16"/>
  <c r="H1385" i="16"/>
  <c r="H1388" i="16"/>
  <c r="H1389" i="16"/>
  <c r="H1390" i="16"/>
  <c r="H1391" i="16"/>
  <c r="H1392" i="16"/>
  <c r="H1393" i="16"/>
  <c r="H1396" i="16"/>
  <c r="H1397" i="16"/>
  <c r="H1398" i="16"/>
  <c r="H1399" i="16"/>
  <c r="H1400" i="16"/>
  <c r="H1404" i="16"/>
  <c r="H1405" i="16"/>
  <c r="H1406" i="16"/>
  <c r="H1407" i="16"/>
  <c r="H1408" i="16"/>
  <c r="H1412" i="16"/>
  <c r="H1413" i="16"/>
  <c r="H1414" i="16"/>
  <c r="H1415" i="16"/>
  <c r="H1416" i="16"/>
  <c r="H1420" i="16"/>
  <c r="H1422" i="16"/>
  <c r="H1421" i="16"/>
  <c r="H1423" i="16"/>
  <c r="H1424" i="16"/>
  <c r="H1428" i="16"/>
  <c r="H1429" i="16"/>
  <c r="H1430" i="16"/>
  <c r="H1431" i="16"/>
  <c r="H1432" i="16"/>
  <c r="H1433" i="16"/>
  <c r="H1436" i="16"/>
  <c r="H1438" i="16"/>
  <c r="H1437" i="16"/>
  <c r="H1440" i="16"/>
  <c r="H1439" i="16"/>
  <c r="H1441" i="16"/>
  <c r="H1445" i="16"/>
  <c r="H1444" i="16"/>
  <c r="H1447" i="16"/>
  <c r="H1446" i="16"/>
  <c r="H1448" i="16"/>
  <c r="H1452" i="16"/>
  <c r="H1453" i="16"/>
  <c r="H1454" i="16"/>
  <c r="H1455" i="16"/>
  <c r="H1456" i="16"/>
  <c r="H1457" i="16"/>
  <c r="H1460" i="16"/>
  <c r="H1461" i="16"/>
  <c r="H1462" i="16"/>
  <c r="H1463" i="16"/>
  <c r="H1464" i="16"/>
  <c r="H1468" i="16"/>
  <c r="H1470" i="16"/>
  <c r="H1469" i="16"/>
  <c r="H1471" i="16"/>
  <c r="H1472" i="16"/>
  <c r="H1477" i="16"/>
  <c r="H1476" i="16"/>
  <c r="H1479" i="16"/>
  <c r="H1478" i="16"/>
  <c r="H1480" i="16"/>
  <c r="H1484" i="16"/>
  <c r="H1486" i="16"/>
  <c r="H1485" i="16"/>
  <c r="H1487" i="16"/>
  <c r="H1488" i="16"/>
  <c r="H1492" i="16"/>
  <c r="H1493" i="16"/>
  <c r="H1495" i="16"/>
  <c r="H1494" i="16"/>
  <c r="H1496" i="16"/>
  <c r="H1497" i="16"/>
  <c r="H1500" i="16"/>
  <c r="H1501" i="16"/>
  <c r="H1503" i="16"/>
  <c r="H1502" i="16"/>
  <c r="H1504" i="16"/>
  <c r="H1508" i="16"/>
  <c r="H1509" i="16"/>
  <c r="H1510" i="16"/>
  <c r="H1511" i="16"/>
  <c r="H1512" i="16"/>
  <c r="H1513" i="16"/>
  <c r="H1516" i="16"/>
  <c r="H1518" i="16"/>
  <c r="H1517" i="16"/>
  <c r="H1519" i="16"/>
  <c r="H1520" i="16"/>
  <c r="H1524" i="16"/>
  <c r="H1525" i="16"/>
  <c r="H1527" i="16"/>
  <c r="H1526" i="16"/>
  <c r="H1528" i="16"/>
  <c r="H1532" i="16"/>
  <c r="H1534" i="16"/>
  <c r="H1533" i="16"/>
  <c r="H1535" i="16"/>
  <c r="H1536" i="16"/>
  <c r="H1540" i="16"/>
  <c r="H1541" i="16"/>
  <c r="H1542" i="16"/>
  <c r="H1543" i="16"/>
  <c r="H1544" i="16"/>
  <c r="H1548" i="16"/>
  <c r="H1550" i="16"/>
  <c r="H1549" i="16"/>
  <c r="H1552" i="16"/>
  <c r="H1551" i="16"/>
  <c r="H1556" i="16"/>
  <c r="H1557" i="16"/>
  <c r="H1559" i="16"/>
  <c r="H1558" i="16"/>
  <c r="H1560" i="16"/>
  <c r="H1564" i="16"/>
  <c r="H1566" i="16"/>
  <c r="H1565" i="16"/>
  <c r="H1567" i="16"/>
  <c r="H1568" i="16"/>
  <c r="H1573" i="16"/>
  <c r="H1572" i="16"/>
  <c r="H1575" i="16"/>
  <c r="H1574" i="16"/>
  <c r="H1576" i="16"/>
  <c r="H1581" i="16"/>
  <c r="H1580" i="16"/>
  <c r="H1582" i="16"/>
  <c r="H1584" i="16"/>
  <c r="H1583" i="16"/>
  <c r="H1588" i="16"/>
  <c r="H1589" i="16"/>
  <c r="H1590" i="16"/>
  <c r="H1591" i="16"/>
  <c r="H1592" i="16"/>
  <c r="H1596" i="16"/>
  <c r="H1598" i="16"/>
  <c r="H1597" i="16"/>
  <c r="H1599" i="16"/>
  <c r="H1600" i="16"/>
  <c r="H1604" i="16"/>
  <c r="H1605" i="16"/>
  <c r="H1606" i="16"/>
  <c r="H1607" i="16"/>
  <c r="H1608" i="16"/>
  <c r="H1613" i="16"/>
  <c r="H1612" i="16"/>
  <c r="H1614" i="16"/>
  <c r="H1616" i="16"/>
  <c r="H1615" i="16"/>
  <c r="H1620" i="16"/>
  <c r="H1621" i="16"/>
  <c r="H1622" i="16"/>
  <c r="H1623" i="16"/>
  <c r="H1624" i="16"/>
  <c r="H1629" i="16"/>
  <c r="H1628" i="16"/>
  <c r="H1630" i="16"/>
  <c r="H1632" i="16"/>
  <c r="H1631" i="16"/>
  <c r="H1636" i="16"/>
  <c r="H1637" i="16"/>
  <c r="H1639" i="16"/>
  <c r="H1638" i="16"/>
  <c r="H1640" i="16"/>
  <c r="H1644" i="16"/>
  <c r="H1646" i="16"/>
  <c r="H1645" i="16"/>
  <c r="H1647" i="16"/>
  <c r="H1648" i="16"/>
  <c r="H1652" i="16"/>
  <c r="H1653" i="16"/>
  <c r="H1654" i="16"/>
  <c r="H1655" i="16"/>
  <c r="H1656" i="16"/>
  <c r="H1661" i="16"/>
  <c r="H1660" i="16"/>
  <c r="H1662" i="16"/>
  <c r="H1663" i="16"/>
  <c r="H1664" i="16"/>
  <c r="H1668" i="16"/>
  <c r="H1669" i="16"/>
  <c r="H1670" i="16"/>
  <c r="H1671" i="16"/>
  <c r="H1672" i="16"/>
  <c r="H1676" i="16"/>
  <c r="H1678" i="16"/>
  <c r="H1677" i="16"/>
  <c r="H1680" i="16"/>
  <c r="H1679" i="16"/>
  <c r="H1684" i="16"/>
  <c r="H1685" i="16"/>
  <c r="H1686" i="16"/>
  <c r="H1687" i="16"/>
  <c r="H1688" i="16"/>
  <c r="H1689" i="16"/>
  <c r="H1693" i="16"/>
  <c r="H1692" i="16"/>
  <c r="H1694" i="16"/>
  <c r="H1695" i="16"/>
  <c r="H1697" i="16"/>
  <c r="H1696" i="16"/>
  <c r="H1700" i="16"/>
  <c r="H1702" i="16"/>
  <c r="H1701" i="16"/>
  <c r="H1703" i="16"/>
  <c r="H1704" i="16"/>
  <c r="H1708" i="16"/>
  <c r="H1710" i="16"/>
  <c r="H1709" i="16"/>
  <c r="H1711" i="16"/>
  <c r="H1712" i="16"/>
  <c r="H1716" i="16"/>
  <c r="H1717" i="16"/>
  <c r="H1718" i="16"/>
  <c r="H1719" i="16"/>
  <c r="H1720" i="16"/>
  <c r="H1724" i="16"/>
  <c r="H1726" i="16"/>
  <c r="H1725" i="16"/>
  <c r="H1728" i="16"/>
  <c r="H1727" i="16"/>
  <c r="H1733" i="16"/>
  <c r="H1732" i="16"/>
  <c r="H1734" i="16"/>
  <c r="H1735" i="16"/>
  <c r="H1736" i="16"/>
  <c r="H1740" i="16"/>
  <c r="H1742" i="16"/>
  <c r="H1741" i="16"/>
  <c r="H1744" i="16"/>
  <c r="H1743" i="16"/>
  <c r="H1748" i="16"/>
  <c r="H1749" i="16"/>
  <c r="H1750" i="16"/>
  <c r="H1751" i="16"/>
  <c r="H1752" i="16"/>
  <c r="H1757" i="16"/>
  <c r="H1756" i="16"/>
  <c r="H1758" i="16"/>
  <c r="H1759" i="16"/>
  <c r="H1761" i="16"/>
  <c r="H1760" i="16"/>
  <c r="H1764" i="16"/>
  <c r="H1766" i="16"/>
  <c r="H1765" i="16"/>
  <c r="H1767" i="16"/>
  <c r="H1768" i="16"/>
  <c r="H1772" i="16"/>
  <c r="H1774" i="16"/>
  <c r="H1773" i="16"/>
  <c r="H1775" i="16"/>
  <c r="H1776" i="16"/>
  <c r="H1780" i="16"/>
  <c r="H1781" i="16"/>
  <c r="H1782" i="16"/>
  <c r="H1784" i="16"/>
  <c r="H1783" i="16"/>
  <c r="H1788" i="16"/>
  <c r="H1789" i="16"/>
  <c r="H1790" i="16"/>
  <c r="H1792" i="16"/>
  <c r="H1791" i="16"/>
  <c r="H1796" i="16"/>
  <c r="H1797" i="16"/>
  <c r="H1799" i="16"/>
  <c r="H1798" i="16"/>
  <c r="H1800" i="16"/>
  <c r="H1805" i="16"/>
  <c r="H1804" i="16"/>
  <c r="H1806" i="16"/>
  <c r="H1808" i="16"/>
  <c r="H1807" i="16"/>
  <c r="H1812" i="16"/>
  <c r="H1813" i="16"/>
  <c r="H1814" i="16"/>
  <c r="H1815" i="16"/>
  <c r="H1816" i="16"/>
  <c r="H1817" i="16"/>
  <c r="H1820" i="16"/>
  <c r="H1821" i="16"/>
  <c r="H1822" i="16"/>
  <c r="H1823" i="16"/>
  <c r="H1824" i="16"/>
  <c r="H1828" i="16"/>
  <c r="H1829" i="16"/>
  <c r="H1830" i="16"/>
  <c r="H1831" i="16"/>
  <c r="H1832" i="16"/>
  <c r="H1836" i="16"/>
  <c r="H1838" i="16"/>
  <c r="H1837" i="16"/>
  <c r="H1840" i="16"/>
  <c r="H1839" i="16"/>
  <c r="H1844" i="16"/>
  <c r="H1845" i="16"/>
  <c r="H1846" i="16"/>
  <c r="H1847" i="16"/>
  <c r="H1848" i="16"/>
  <c r="H1853" i="16"/>
  <c r="H1852" i="16"/>
  <c r="H1854" i="16"/>
  <c r="H1856" i="16"/>
  <c r="H1855" i="16"/>
  <c r="H1860" i="16"/>
  <c r="H1861" i="16"/>
  <c r="H1862" i="16"/>
  <c r="H1863" i="16"/>
  <c r="H1864" i="16"/>
  <c r="H1869" i="16"/>
  <c r="H1868" i="16"/>
  <c r="H1870" i="16"/>
  <c r="H1871" i="16"/>
  <c r="H1873" i="16"/>
  <c r="H1872" i="16"/>
  <c r="H1876" i="16"/>
  <c r="H1878" i="16"/>
  <c r="H1877" i="16"/>
  <c r="H1879" i="16"/>
  <c r="H1880" i="16"/>
  <c r="H1884" i="16"/>
  <c r="H1886" i="16"/>
  <c r="H1885" i="16"/>
  <c r="H1887" i="16"/>
  <c r="H1888" i="16"/>
  <c r="H1892" i="16"/>
  <c r="H1894" i="16"/>
  <c r="H1893" i="16"/>
  <c r="H1895" i="16"/>
  <c r="H1896" i="16"/>
  <c r="H1901" i="16"/>
  <c r="H1900" i="16"/>
  <c r="H1902" i="16"/>
  <c r="H1903" i="16"/>
  <c r="H1904" i="16"/>
  <c r="H1908" i="16"/>
  <c r="H1909" i="16"/>
  <c r="H1910" i="16"/>
  <c r="H1911" i="16"/>
  <c r="H1912" i="16"/>
  <c r="H1917" i="16"/>
  <c r="H1916" i="16"/>
  <c r="H1918" i="16"/>
  <c r="H1919" i="16"/>
  <c r="H1920" i="16"/>
  <c r="H1924" i="16"/>
  <c r="H1925" i="16"/>
  <c r="H1926" i="16"/>
  <c r="H1927" i="16"/>
  <c r="H1928" i="16"/>
  <c r="H1933" i="16"/>
  <c r="H1932" i="16"/>
  <c r="H1934" i="16"/>
  <c r="H1936" i="16"/>
  <c r="H1935" i="16"/>
  <c r="H1940" i="16"/>
  <c r="H1941" i="16"/>
  <c r="H1942" i="16"/>
  <c r="H1943" i="16"/>
  <c r="H1944" i="16"/>
  <c r="H1945" i="16"/>
  <c r="H1948" i="16"/>
  <c r="H1949" i="16"/>
  <c r="H1950" i="16"/>
  <c r="H1952" i="16"/>
  <c r="H1951" i="16"/>
  <c r="H1957" i="16"/>
  <c r="H1956" i="16"/>
  <c r="H1958" i="16"/>
  <c r="H1960" i="16"/>
  <c r="H1959" i="16"/>
  <c r="H1961" i="16"/>
  <c r="H1964" i="16"/>
  <c r="H1965" i="16"/>
  <c r="H1966" i="16"/>
  <c r="H1967" i="16"/>
  <c r="H1968" i="16"/>
  <c r="H1972" i="16"/>
  <c r="H1974" i="16"/>
  <c r="H1973" i="16"/>
  <c r="H1975" i="16"/>
  <c r="H1976" i="16"/>
  <c r="H1980" i="16"/>
  <c r="H1982" i="16"/>
  <c r="H1981" i="16"/>
  <c r="H1984" i="16"/>
  <c r="H1983" i="16"/>
  <c r="H1988" i="16"/>
  <c r="H1990" i="16"/>
  <c r="H1989" i="16"/>
  <c r="H1991" i="16"/>
  <c r="H1992" i="16"/>
  <c r="H1996" i="16"/>
  <c r="H1997" i="16"/>
  <c r="H1999" i="16"/>
  <c r="H1998" i="16"/>
  <c r="H2000" i="16"/>
  <c r="H2004" i="16"/>
  <c r="H2006" i="16"/>
  <c r="H2005" i="16"/>
  <c r="H2008" i="16"/>
  <c r="H2007" i="16"/>
  <c r="H2012" i="16"/>
  <c r="H2013" i="16"/>
  <c r="H2014" i="16"/>
  <c r="H2016" i="16"/>
  <c r="H2015" i="16"/>
  <c r="H2017" i="16"/>
  <c r="H2021" i="16"/>
  <c r="H2020" i="16"/>
  <c r="H2022" i="16"/>
  <c r="H2024" i="16"/>
  <c r="H2023" i="16"/>
  <c r="H2028" i="16"/>
  <c r="H2029" i="16"/>
  <c r="H2030" i="16"/>
  <c r="H2032" i="16"/>
  <c r="H2031" i="16"/>
  <c r="H2033" i="16"/>
  <c r="H2036" i="16"/>
  <c r="H2038" i="16"/>
  <c r="H2037" i="16"/>
  <c r="H2040" i="16"/>
  <c r="H2039" i="16"/>
  <c r="H2044" i="16"/>
  <c r="H2046" i="16"/>
  <c r="H2045" i="16"/>
  <c r="H2048" i="16"/>
  <c r="H2047" i="16"/>
  <c r="H2052" i="16"/>
  <c r="H2054" i="16"/>
  <c r="H2053" i="16"/>
  <c r="H2055" i="16"/>
  <c r="H2056" i="16"/>
  <c r="H2060" i="16"/>
  <c r="H2061" i="16"/>
  <c r="H2062" i="16"/>
  <c r="H2064" i="16"/>
  <c r="H2063" i="16"/>
  <c r="H2069" i="16"/>
  <c r="H2068" i="16"/>
  <c r="H2070" i="16"/>
  <c r="H2072" i="16"/>
  <c r="H2071" i="16"/>
  <c r="H2076" i="16"/>
  <c r="H2077" i="16"/>
  <c r="H2078" i="16"/>
  <c r="H2080" i="16"/>
  <c r="H2079" i="16"/>
  <c r="H2084" i="16"/>
  <c r="H2085" i="16"/>
  <c r="H2086" i="16"/>
  <c r="H2088" i="16"/>
  <c r="H2087" i="16"/>
  <c r="H2092" i="16"/>
  <c r="H2093" i="16"/>
  <c r="H2094" i="16"/>
  <c r="H2096" i="16"/>
  <c r="H2095" i="16"/>
  <c r="H2100" i="16"/>
  <c r="H2101" i="16"/>
  <c r="H2102" i="16"/>
  <c r="H2103" i="16"/>
  <c r="H2104" i="16"/>
  <c r="H2108" i="16"/>
  <c r="H2109" i="16"/>
  <c r="H2110" i="16"/>
  <c r="H2111" i="16"/>
  <c r="H2112" i="16"/>
  <c r="H2116" i="16"/>
  <c r="H2117" i="16"/>
  <c r="H2118" i="16"/>
  <c r="H2120" i="16"/>
  <c r="H2119" i="16"/>
  <c r="H2124" i="16"/>
  <c r="H2126" i="16"/>
  <c r="H2125" i="16"/>
  <c r="H2128" i="16"/>
  <c r="H2127" i="16"/>
  <c r="H2132" i="16"/>
  <c r="H2134" i="16"/>
  <c r="H2133" i="16"/>
  <c r="H2136" i="16"/>
  <c r="H2135" i="16"/>
  <c r="H2140" i="16"/>
  <c r="H2141" i="16"/>
  <c r="H2142" i="16"/>
  <c r="H2143" i="16"/>
  <c r="H2144" i="16"/>
  <c r="H2149" i="16"/>
  <c r="H2148" i="16"/>
  <c r="H2150" i="16"/>
  <c r="H2152" i="16"/>
  <c r="H2151" i="16"/>
  <c r="H2156" i="16"/>
  <c r="H2157" i="16"/>
  <c r="H2158" i="16"/>
  <c r="H2159" i="16"/>
  <c r="H2160" i="16"/>
  <c r="H2165" i="16"/>
  <c r="H2164" i="16"/>
  <c r="H2166" i="16"/>
  <c r="H2167" i="16"/>
  <c r="H2168" i="16"/>
  <c r="H2172" i="16"/>
  <c r="H2174" i="16"/>
  <c r="H2173" i="16"/>
  <c r="H2176" i="16"/>
  <c r="H2175" i="16"/>
  <c r="H2180" i="16"/>
  <c r="H2182" i="16"/>
  <c r="H2181" i="16"/>
  <c r="H2183" i="16"/>
  <c r="H2184" i="16"/>
  <c r="H2188" i="16"/>
  <c r="H2190" i="16"/>
  <c r="H2189" i="16"/>
  <c r="H2192" i="16"/>
  <c r="H2191" i="16"/>
  <c r="H2196" i="16"/>
  <c r="H2197" i="16"/>
  <c r="H2198" i="16"/>
  <c r="H2200" i="16"/>
  <c r="H2199" i="16"/>
  <c r="H2204" i="16"/>
  <c r="H2205" i="16"/>
  <c r="H2206" i="16"/>
  <c r="H2208" i="16"/>
  <c r="H2207" i="16"/>
  <c r="H2209" i="16"/>
  <c r="H2213" i="16"/>
  <c r="H2212" i="16"/>
  <c r="H2214" i="16"/>
  <c r="H2216" i="16"/>
  <c r="H2215" i="16"/>
  <c r="H2220" i="16"/>
  <c r="H2222" i="16"/>
  <c r="H2221" i="16"/>
  <c r="H2223" i="16"/>
  <c r="H2224" i="16"/>
  <c r="H2228" i="16"/>
  <c r="H2229" i="16"/>
  <c r="H2230" i="16"/>
  <c r="H2231" i="16"/>
  <c r="H2232" i="16"/>
  <c r="H2236" i="16"/>
  <c r="H2238" i="16"/>
  <c r="H2237" i="16"/>
  <c r="H2240" i="16"/>
  <c r="H2239" i="16"/>
  <c r="H2244" i="16"/>
  <c r="H2246" i="16"/>
  <c r="H2245" i="16"/>
  <c r="H2247" i="16"/>
  <c r="H2248" i="16"/>
  <c r="H2252" i="16"/>
  <c r="H2253" i="16"/>
  <c r="H2254" i="16"/>
  <c r="H2256" i="16"/>
  <c r="H2255" i="16"/>
  <c r="H2261" i="16"/>
  <c r="H2260" i="16"/>
  <c r="H2262" i="16"/>
  <c r="H2264" i="16"/>
  <c r="H2263" i="16"/>
  <c r="H2268" i="16"/>
  <c r="H2269" i="16"/>
  <c r="H2270" i="16"/>
  <c r="H2271" i="16"/>
  <c r="H2272" i="16"/>
  <c r="H2273" i="16"/>
  <c r="H2276" i="16"/>
  <c r="H2278" i="16"/>
  <c r="H2277" i="16"/>
  <c r="H2279" i="16"/>
  <c r="H2280" i="16"/>
  <c r="H2285" i="16"/>
  <c r="H2284" i="16"/>
  <c r="H2286" i="16"/>
  <c r="H2287" i="16"/>
  <c r="H2288" i="16"/>
  <c r="H2292" i="16"/>
  <c r="H2293" i="16"/>
  <c r="H2295" i="16"/>
  <c r="H2294" i="16"/>
  <c r="H2296" i="16"/>
  <c r="H2300" i="16"/>
  <c r="H2302" i="16"/>
  <c r="H2301" i="16"/>
  <c r="H2303" i="16"/>
  <c r="H2304" i="16"/>
  <c r="H2308" i="16"/>
  <c r="H2309" i="16"/>
  <c r="H2310" i="16"/>
  <c r="H2311" i="16"/>
  <c r="H2312" i="16"/>
  <c r="H2316" i="16"/>
  <c r="H2318" i="16"/>
  <c r="H2317" i="16"/>
  <c r="H2319" i="16"/>
  <c r="H2320" i="16"/>
  <c r="H2324" i="16"/>
  <c r="H2325" i="16"/>
  <c r="H2326" i="16"/>
  <c r="H2327" i="16"/>
  <c r="H2328" i="16"/>
  <c r="H2332" i="16"/>
  <c r="H2333" i="16"/>
  <c r="H2334" i="16"/>
  <c r="H2335" i="16"/>
  <c r="H2336" i="16"/>
  <c r="H2337" i="16"/>
  <c r="H2340" i="16"/>
  <c r="H2341" i="16"/>
  <c r="H2342" i="16"/>
  <c r="H2343" i="16"/>
  <c r="H2344" i="16"/>
  <c r="H2348" i="16"/>
  <c r="H2350" i="16"/>
  <c r="H2349" i="16"/>
  <c r="H2351" i="16"/>
  <c r="H2352" i="16"/>
  <c r="H2353" i="16"/>
  <c r="H2356" i="16"/>
  <c r="H2357" i="16"/>
  <c r="H2359" i="16"/>
  <c r="H2358" i="16"/>
  <c r="H2360" i="16"/>
  <c r="H2365" i="16"/>
  <c r="H2364" i="16"/>
  <c r="H2367" i="16"/>
  <c r="H2366" i="16"/>
  <c r="H2368" i="16"/>
  <c r="H2373" i="16"/>
  <c r="H2372" i="16"/>
  <c r="H2374" i="16"/>
  <c r="H2375" i="16"/>
  <c r="H2376" i="16"/>
  <c r="H2380" i="16"/>
  <c r="H2382" i="16"/>
  <c r="H2381" i="16"/>
  <c r="H2383" i="16"/>
  <c r="H2384" i="16"/>
  <c r="H2388" i="16"/>
  <c r="H2389" i="16"/>
  <c r="H2391" i="16"/>
  <c r="H2390" i="16"/>
  <c r="H2392" i="16"/>
  <c r="H2396" i="16"/>
  <c r="H2397" i="16"/>
  <c r="H2398" i="16"/>
  <c r="H2399" i="16"/>
  <c r="H2400" i="16"/>
  <c r="H2405" i="16"/>
  <c r="H2404" i="16"/>
  <c r="H2406" i="16"/>
  <c r="H2407" i="16"/>
  <c r="H2408" i="16"/>
  <c r="H2412" i="16"/>
  <c r="H2413" i="16"/>
  <c r="H2414" i="16"/>
  <c r="H2415" i="16"/>
  <c r="H2416" i="16"/>
  <c r="H2417" i="16"/>
  <c r="H2420" i="16"/>
  <c r="H2421" i="16"/>
  <c r="H2422" i="16"/>
  <c r="H2423" i="16"/>
  <c r="H2424" i="16"/>
  <c r="H2426" i="16"/>
  <c r="H2428" i="16"/>
  <c r="H2429" i="16"/>
  <c r="H2430" i="16"/>
  <c r="H2431" i="16"/>
  <c r="H2432" i="16"/>
  <c r="H2436" i="16"/>
  <c r="H2437" i="16"/>
  <c r="H2438" i="16"/>
  <c r="H2439" i="16"/>
  <c r="H2440" i="16"/>
  <c r="H2444" i="16"/>
  <c r="H2445" i="16"/>
  <c r="H2446" i="16"/>
  <c r="H2447" i="16"/>
  <c r="H2448" i="16"/>
  <c r="H2452" i="16"/>
  <c r="H2453" i="16"/>
  <c r="H2454" i="16"/>
  <c r="H2455" i="16"/>
  <c r="H2456" i="16"/>
  <c r="H2461" i="16"/>
  <c r="H2460" i="16"/>
  <c r="H2462" i="16"/>
  <c r="H2463" i="16"/>
  <c r="H2464" i="16"/>
  <c r="H2469" i="16"/>
  <c r="H2468" i="16"/>
  <c r="H2470" i="16"/>
  <c r="H2471" i="16"/>
  <c r="H2472" i="16"/>
  <c r="H2476" i="16"/>
  <c r="H2477" i="16"/>
  <c r="H2478" i="16"/>
  <c r="H2479" i="16"/>
  <c r="H2480" i="16"/>
  <c r="H2481" i="16"/>
  <c r="H2484" i="16"/>
  <c r="H2485" i="16"/>
  <c r="H2486" i="16"/>
  <c r="H2487" i="16"/>
  <c r="H2488" i="16"/>
  <c r="H2492" i="16"/>
  <c r="H2494" i="16"/>
  <c r="H2493" i="16"/>
  <c r="H2495" i="16"/>
  <c r="H2496" i="16"/>
  <c r="H2501" i="16"/>
  <c r="H2500" i="16"/>
  <c r="H2502" i="16"/>
  <c r="H2503" i="16"/>
  <c r="H2504" i="16"/>
  <c r="H2508" i="16"/>
  <c r="H2509" i="16"/>
  <c r="H2510" i="16"/>
  <c r="H2511" i="16"/>
  <c r="H2512" i="16"/>
  <c r="H2516" i="16"/>
  <c r="H2517" i="16"/>
  <c r="H2518" i="16"/>
  <c r="H2519" i="16"/>
  <c r="H2520" i="16"/>
  <c r="H2525" i="16"/>
  <c r="H2524" i="16"/>
  <c r="H2526" i="16"/>
  <c r="H2527" i="16"/>
  <c r="H2528" i="16"/>
  <c r="H2533" i="16"/>
  <c r="H2532" i="16"/>
  <c r="H2534" i="16"/>
  <c r="H2535" i="16"/>
  <c r="H2536" i="16"/>
  <c r="H2540" i="16"/>
  <c r="H2541" i="16"/>
  <c r="H2542" i="16"/>
  <c r="H2543" i="16"/>
  <c r="H2544" i="16"/>
  <c r="H2545" i="16"/>
  <c r="H2548" i="16"/>
  <c r="H2549" i="16"/>
  <c r="H2550" i="16"/>
  <c r="H2551" i="16"/>
  <c r="H2552" i="16"/>
  <c r="H2556" i="16"/>
  <c r="H2557" i="16"/>
  <c r="H2558" i="16"/>
  <c r="H2559" i="16"/>
  <c r="H2560" i="16"/>
  <c r="H2564" i="16"/>
  <c r="H2565" i="16"/>
  <c r="H2566" i="16"/>
  <c r="H2567" i="16"/>
  <c r="H2568" i="16"/>
  <c r="H2572" i="16"/>
  <c r="H2573" i="16"/>
  <c r="H2574" i="16"/>
  <c r="H2575" i="16"/>
  <c r="H2576" i="16"/>
  <c r="H2580" i="16"/>
  <c r="H2581" i="16"/>
  <c r="H2582" i="16"/>
  <c r="H2583" i="16"/>
  <c r="H2584" i="16"/>
  <c r="H2588" i="16"/>
  <c r="H2589" i="16"/>
  <c r="H2590" i="16"/>
  <c r="H2591" i="16"/>
  <c r="H2592" i="16"/>
  <c r="H2593" i="16"/>
  <c r="H2597" i="16"/>
  <c r="H2596" i="16"/>
  <c r="H2599" i="16"/>
  <c r="H2598" i="16"/>
  <c r="H2600" i="16"/>
  <c r="H2604" i="16"/>
  <c r="H2605" i="16"/>
  <c r="H2606" i="16"/>
  <c r="H2607" i="16"/>
  <c r="H2608" i="16"/>
  <c r="H2609" i="16"/>
  <c r="H2612" i="16"/>
  <c r="H2613" i="16"/>
  <c r="H2614" i="16"/>
  <c r="H2615" i="16"/>
  <c r="H2616" i="16"/>
  <c r="H2620" i="16"/>
  <c r="H2621" i="16"/>
  <c r="H2622" i="16"/>
  <c r="H2623" i="16"/>
  <c r="H2624" i="16"/>
  <c r="H2628" i="16"/>
  <c r="H2629" i="16"/>
  <c r="H2630" i="16"/>
  <c r="H2631" i="16"/>
  <c r="H2632" i="16"/>
  <c r="H2636" i="16"/>
  <c r="H2637" i="16"/>
  <c r="H2638" i="16"/>
  <c r="H2640" i="16"/>
  <c r="H2639" i="16"/>
  <c r="H2644" i="16"/>
  <c r="H2645" i="16"/>
  <c r="H2646" i="16"/>
  <c r="H2647" i="16"/>
  <c r="H2648" i="16"/>
  <c r="H2652" i="16"/>
  <c r="H2654" i="16"/>
  <c r="H2653" i="16"/>
  <c r="H2656" i="16"/>
  <c r="H2655" i="16"/>
  <c r="H2657" i="16"/>
  <c r="H2660" i="16"/>
  <c r="H2661" i="16"/>
  <c r="H2662" i="16"/>
  <c r="H2663" i="16"/>
  <c r="H2664" i="16"/>
  <c r="H2668" i="16"/>
  <c r="H2669" i="16"/>
  <c r="H2670" i="16"/>
  <c r="H2671" i="16"/>
  <c r="H2672" i="16"/>
  <c r="H2673" i="16"/>
  <c r="H2676" i="16"/>
  <c r="H2677" i="16"/>
  <c r="H2678" i="16"/>
  <c r="H2679" i="16"/>
  <c r="H2680" i="16"/>
  <c r="H2684" i="16"/>
  <c r="H2685" i="16"/>
  <c r="H2686" i="16"/>
  <c r="H2687" i="16"/>
  <c r="H2688" i="16"/>
  <c r="H2692" i="16"/>
  <c r="H2693" i="16"/>
  <c r="H2694" i="16"/>
  <c r="H2695" i="16"/>
  <c r="H2696" i="16"/>
  <c r="H2700" i="16"/>
  <c r="H2701" i="16"/>
  <c r="H2702" i="16"/>
  <c r="H2703" i="16"/>
  <c r="H2704" i="16"/>
  <c r="H2708" i="16"/>
  <c r="H2709" i="16"/>
  <c r="H2710" i="16"/>
  <c r="H2711" i="16"/>
  <c r="H2712" i="16"/>
  <c r="H2716" i="16"/>
  <c r="H2717" i="16"/>
  <c r="H2719" i="16"/>
  <c r="H2718" i="16"/>
  <c r="H2720" i="16"/>
  <c r="H2721" i="16"/>
  <c r="H2724" i="16"/>
  <c r="H2725" i="16"/>
  <c r="H2726" i="16"/>
  <c r="H2727" i="16"/>
  <c r="H2728" i="16"/>
  <c r="H2732" i="16"/>
  <c r="H2733" i="16"/>
  <c r="H2734" i="16"/>
  <c r="H2735" i="16"/>
  <c r="H2736" i="16"/>
  <c r="H2737" i="16"/>
  <c r="H2740" i="16"/>
  <c r="H2741" i="16"/>
  <c r="H2742" i="16"/>
  <c r="H2744" i="16"/>
  <c r="H2743" i="16"/>
  <c r="H2745" i="16"/>
  <c r="H2748" i="16"/>
  <c r="H2749" i="16"/>
  <c r="H2751" i="16"/>
  <c r="H2750" i="16"/>
  <c r="H2752" i="16"/>
  <c r="H2756" i="16"/>
  <c r="H2757" i="16"/>
  <c r="H2758" i="16"/>
  <c r="H2759" i="16"/>
  <c r="H2760" i="16"/>
  <c r="H2764" i="16"/>
  <c r="H2766" i="16"/>
  <c r="H2765" i="16"/>
  <c r="H2767" i="16"/>
  <c r="H2768" i="16"/>
  <c r="H2772" i="16"/>
  <c r="H2773" i="16"/>
  <c r="H2775" i="16"/>
  <c r="H2774" i="16"/>
  <c r="H2776" i="16"/>
  <c r="H2778" i="16"/>
  <c r="H2780" i="16"/>
  <c r="H2781" i="16"/>
  <c r="H2782" i="16"/>
  <c r="H2783" i="16"/>
  <c r="H2784" i="16"/>
  <c r="H2785" i="16"/>
  <c r="H2788" i="16"/>
  <c r="H2790" i="16"/>
  <c r="H2789" i="16"/>
  <c r="H2791" i="16"/>
  <c r="H2792" i="16"/>
  <c r="H2796" i="16"/>
  <c r="H2797" i="16"/>
  <c r="H2798" i="16"/>
  <c r="H2799" i="16"/>
  <c r="H2800" i="16"/>
  <c r="H2801" i="16"/>
  <c r="H2804" i="16"/>
  <c r="H2806" i="16"/>
  <c r="H2805" i="16"/>
  <c r="H2807" i="16"/>
  <c r="H2808" i="16"/>
  <c r="H2813" i="16"/>
  <c r="H2812" i="16"/>
  <c r="H2814" i="16"/>
  <c r="H2815" i="16"/>
  <c r="H2816" i="16"/>
  <c r="H2820" i="16"/>
  <c r="H2821" i="16"/>
  <c r="H2822" i="16"/>
  <c r="H2823" i="16"/>
  <c r="H2824" i="16"/>
  <c r="H2829" i="16"/>
  <c r="H2828" i="16"/>
  <c r="H2830" i="16"/>
  <c r="H2831" i="16"/>
  <c r="H2832" i="16"/>
  <c r="H2837" i="16"/>
  <c r="H2836" i="16"/>
  <c r="H2838" i="16"/>
  <c r="H2839" i="16"/>
  <c r="H2840" i="16"/>
  <c r="H2845" i="16"/>
  <c r="H2844" i="16"/>
  <c r="H2846" i="16"/>
  <c r="H2847" i="16"/>
  <c r="H2848" i="16"/>
  <c r="H2849" i="16"/>
  <c r="H2852" i="16"/>
  <c r="H2853" i="16"/>
  <c r="H2855" i="16"/>
  <c r="H2854" i="16"/>
  <c r="H2856" i="16"/>
  <c r="H2860" i="16"/>
  <c r="H2861" i="16"/>
  <c r="H2862" i="16"/>
  <c r="H2864" i="16"/>
  <c r="H2863" i="16"/>
  <c r="H2865" i="16"/>
  <c r="H2868" i="16"/>
  <c r="H2869" i="16"/>
  <c r="H2870" i="16"/>
  <c r="H2871" i="16"/>
  <c r="H2872" i="16"/>
  <c r="H2876" i="16"/>
  <c r="H2877" i="16"/>
  <c r="H2878" i="16"/>
  <c r="H2879" i="16"/>
  <c r="H2880" i="16"/>
  <c r="H2884" i="16"/>
  <c r="H2885" i="16"/>
  <c r="H2886" i="16"/>
  <c r="H2888" i="16"/>
  <c r="H2887" i="16"/>
  <c r="H2892" i="16"/>
  <c r="H2893" i="16"/>
  <c r="H2894" i="16"/>
  <c r="H2896" i="16"/>
  <c r="H2895" i="16"/>
  <c r="H2900" i="16"/>
  <c r="H2901" i="16"/>
  <c r="H2902" i="16"/>
  <c r="H2904" i="16"/>
  <c r="H2903" i="16"/>
  <c r="H2908" i="16"/>
  <c r="H2910" i="16"/>
  <c r="H2909" i="16"/>
  <c r="H2912" i="16"/>
  <c r="H2911" i="16"/>
  <c r="H2913" i="16"/>
  <c r="H2916" i="16"/>
  <c r="H2917" i="16"/>
  <c r="H2918" i="16"/>
  <c r="H2920" i="16"/>
  <c r="H2919" i="16"/>
  <c r="H2921" i="16"/>
  <c r="H2925" i="16"/>
  <c r="H2924" i="16"/>
  <c r="H2926" i="16"/>
  <c r="H2928" i="16"/>
  <c r="H2927" i="16"/>
  <c r="H2929" i="16"/>
  <c r="H2932" i="16"/>
  <c r="H2933" i="16"/>
  <c r="H2935" i="16"/>
  <c r="H2934" i="16"/>
  <c r="H2936" i="16"/>
  <c r="H2940" i="16"/>
  <c r="H2941" i="16"/>
  <c r="H2942" i="16"/>
  <c r="H2943" i="16"/>
  <c r="H2944" i="16"/>
  <c r="H2948" i="16"/>
  <c r="H2949" i="16"/>
  <c r="H2950" i="16"/>
  <c r="H2952" i="16"/>
  <c r="H2951" i="16"/>
  <c r="H2956" i="16"/>
  <c r="H2957" i="16"/>
  <c r="H2958" i="16"/>
  <c r="H2959" i="16"/>
  <c r="H2960" i="16"/>
  <c r="H2964" i="16"/>
  <c r="H2965" i="16"/>
  <c r="H2966" i="16"/>
  <c r="H2967" i="16"/>
  <c r="H2969" i="16"/>
  <c r="H2968" i="16"/>
  <c r="H2972" i="16"/>
  <c r="H2973" i="16"/>
  <c r="H2974" i="16"/>
  <c r="H2976" i="16"/>
  <c r="H2975" i="16"/>
  <c r="H2977" i="16"/>
  <c r="H2980" i="16"/>
  <c r="H2981" i="16"/>
  <c r="H2982" i="16"/>
  <c r="H2983" i="16"/>
  <c r="H2985" i="16"/>
  <c r="H2984" i="16"/>
  <c r="H2989" i="16"/>
  <c r="H2988" i="16"/>
  <c r="H2990" i="16"/>
  <c r="H2992" i="16"/>
  <c r="H2991" i="16"/>
  <c r="H2993" i="16"/>
  <c r="H2996" i="16"/>
  <c r="H2997" i="16"/>
  <c r="H2998" i="16"/>
  <c r="H3000" i="16"/>
  <c r="H2999" i="16"/>
  <c r="H3005" i="16"/>
  <c r="H3004" i="16"/>
  <c r="H3006" i="16"/>
  <c r="H3008" i="16"/>
  <c r="H3007" i="16"/>
  <c r="H3012" i="16"/>
  <c r="H3013" i="16"/>
  <c r="H3015" i="16"/>
  <c r="H3014" i="16"/>
  <c r="H3016" i="16"/>
  <c r="H3020" i="16"/>
  <c r="H3021" i="16"/>
  <c r="H3022" i="16"/>
  <c r="H3024" i="16"/>
  <c r="H3023" i="16"/>
  <c r="H3028" i="16"/>
  <c r="H3029" i="16"/>
  <c r="H3030" i="16"/>
  <c r="H3031" i="16"/>
  <c r="H3033" i="16"/>
  <c r="H3032" i="16"/>
  <c r="H3036" i="16"/>
  <c r="H3037" i="16"/>
  <c r="H3038" i="16"/>
  <c r="H3040" i="16"/>
  <c r="H3039" i="16"/>
  <c r="H3041" i="16"/>
  <c r="H3044" i="16"/>
  <c r="H3045" i="16"/>
  <c r="H3046" i="16"/>
  <c r="H3048" i="16"/>
  <c r="H3047" i="16"/>
  <c r="H3049" i="16"/>
  <c r="H3053" i="16"/>
  <c r="H3052" i="16"/>
  <c r="H3054" i="16"/>
  <c r="H3056" i="16"/>
  <c r="H3055" i="16"/>
  <c r="H3057" i="16"/>
  <c r="H3060" i="16"/>
  <c r="H3061" i="16"/>
  <c r="H3063" i="16"/>
  <c r="H3062" i="16"/>
  <c r="H3064" i="16"/>
  <c r="H3068" i="16"/>
  <c r="H3069" i="16"/>
  <c r="H3070" i="16"/>
  <c r="H3071" i="16"/>
  <c r="H3072" i="16"/>
  <c r="H3076" i="16"/>
  <c r="H3077" i="16"/>
  <c r="H3078" i="16"/>
  <c r="H3080" i="16"/>
  <c r="H3079" i="16"/>
  <c r="H3084" i="16"/>
  <c r="H3085" i="16"/>
  <c r="H3086" i="16"/>
  <c r="H3088" i="16"/>
  <c r="H3087" i="16"/>
  <c r="H3092" i="16"/>
  <c r="H3094" i="16"/>
  <c r="H3093" i="16"/>
  <c r="H3095" i="16"/>
  <c r="H3097" i="16"/>
  <c r="H3096" i="16"/>
  <c r="H3100" i="16"/>
  <c r="H3101" i="16"/>
  <c r="H3103" i="16"/>
  <c r="H3102" i="16"/>
  <c r="H3104" i="16"/>
  <c r="H3105" i="16"/>
  <c r="H3106" i="16"/>
  <c r="H3108" i="16"/>
  <c r="H3109" i="16"/>
  <c r="H3110" i="16"/>
  <c r="H3111" i="16"/>
  <c r="H3112" i="16"/>
  <c r="H3113" i="16"/>
  <c r="H3116" i="16"/>
  <c r="H3117" i="16"/>
  <c r="H3119" i="16"/>
  <c r="H3118" i="16"/>
  <c r="H3120" i="16"/>
  <c r="H3121" i="16"/>
  <c r="H3124" i="16"/>
  <c r="H3125" i="16"/>
  <c r="H3126" i="16"/>
  <c r="H3127" i="16"/>
  <c r="H3128" i="16"/>
  <c r="H3132" i="16"/>
  <c r="H3133" i="16"/>
  <c r="H3134" i="16"/>
  <c r="H3135" i="16"/>
  <c r="H3136" i="16"/>
  <c r="H3140" i="16"/>
  <c r="H3141" i="16"/>
  <c r="H3142" i="16"/>
  <c r="H3144" i="16"/>
  <c r="H3143" i="16"/>
  <c r="H3149" i="16"/>
  <c r="H3148" i="16"/>
  <c r="H3150" i="16"/>
  <c r="H3152" i="16"/>
  <c r="H3151" i="16"/>
  <c r="H3156" i="16"/>
  <c r="H3157" i="16"/>
  <c r="H3158" i="16"/>
  <c r="H3160" i="16"/>
  <c r="H3159" i="16"/>
  <c r="H3164" i="16"/>
  <c r="H3165" i="16"/>
  <c r="H3166" i="16"/>
  <c r="H3168" i="16"/>
  <c r="H3167" i="16"/>
  <c r="H3169" i="16"/>
  <c r="H3172" i="16"/>
  <c r="H3173" i="16"/>
  <c r="H3175" i="16"/>
  <c r="H3174" i="16"/>
  <c r="H3176" i="16"/>
  <c r="H3180" i="16"/>
  <c r="H3181" i="16"/>
  <c r="H3182" i="16"/>
  <c r="H3184" i="16"/>
  <c r="H3183" i="16"/>
  <c r="H3188" i="16"/>
  <c r="H3190" i="16"/>
  <c r="H3189" i="16"/>
  <c r="H3192" i="16"/>
  <c r="H3191" i="16"/>
  <c r="H3196" i="16"/>
  <c r="H3197" i="16"/>
  <c r="H3198" i="16"/>
  <c r="H3199" i="16"/>
  <c r="H3200" i="16"/>
  <c r="H3204" i="16"/>
  <c r="H3205" i="16"/>
  <c r="H3206" i="16"/>
  <c r="H3207" i="16"/>
  <c r="H3208" i="16"/>
  <c r="H3212" i="16"/>
  <c r="H3213" i="16"/>
  <c r="H3214" i="16"/>
  <c r="H3216" i="16"/>
  <c r="H3215" i="16"/>
  <c r="H3220" i="16"/>
  <c r="H3222" i="16"/>
  <c r="H3221" i="16"/>
  <c r="H3223" i="16"/>
  <c r="H3224" i="16"/>
  <c r="H3228" i="16"/>
  <c r="H3229" i="16"/>
  <c r="H3230" i="16"/>
  <c r="H3231" i="16"/>
  <c r="H3232" i="16"/>
  <c r="H3233" i="16"/>
  <c r="H3236" i="16"/>
  <c r="H3238" i="16"/>
  <c r="H3237" i="16"/>
  <c r="H3239" i="16"/>
  <c r="H3241" i="16"/>
  <c r="H3240" i="16"/>
  <c r="H3244" i="16"/>
  <c r="H3245" i="16"/>
  <c r="H3246" i="16"/>
  <c r="H3247" i="16"/>
  <c r="H3248" i="16"/>
  <c r="H3249" i="16"/>
  <c r="H3252" i="16"/>
  <c r="H3253" i="16"/>
  <c r="H3254" i="16"/>
  <c r="H3255" i="16"/>
  <c r="H3256" i="16"/>
  <c r="H3261" i="16"/>
  <c r="H3260" i="16"/>
  <c r="H3262" i="16"/>
  <c r="H3263" i="16"/>
  <c r="H3264" i="16"/>
  <c r="H3268" i="16"/>
  <c r="H3269" i="16"/>
  <c r="H3270" i="16"/>
  <c r="H3271" i="16"/>
  <c r="H3272" i="16"/>
  <c r="H3276" i="16"/>
  <c r="H3277" i="16"/>
  <c r="H3278" i="16"/>
  <c r="H3279" i="16"/>
  <c r="H3280" i="16"/>
  <c r="H3284" i="16"/>
  <c r="H3285" i="16"/>
  <c r="H3286" i="16"/>
  <c r="H3287" i="16"/>
  <c r="H3288" i="16"/>
  <c r="H3292" i="16"/>
  <c r="H3293" i="16"/>
  <c r="H3294" i="16"/>
  <c r="H3296" i="16"/>
  <c r="H3295" i="16"/>
  <c r="H3297" i="16"/>
  <c r="H3300" i="16"/>
  <c r="H3301" i="16"/>
  <c r="H3302" i="16"/>
  <c r="H3304" i="16"/>
  <c r="H3303" i="16"/>
  <c r="H3308" i="16"/>
  <c r="H3309" i="16"/>
  <c r="H3310" i="16"/>
  <c r="H3311" i="16"/>
  <c r="H3312" i="16"/>
  <c r="H3313" i="16"/>
  <c r="H3316" i="16"/>
  <c r="H3318" i="16"/>
  <c r="H3317" i="16"/>
  <c r="H3319" i="16"/>
  <c r="H3320" i="16"/>
  <c r="H3325" i="16"/>
  <c r="H3324" i="16"/>
  <c r="H3326" i="16"/>
  <c r="H3327" i="16"/>
  <c r="H3328" i="16"/>
  <c r="H3332" i="16"/>
  <c r="H3333" i="16"/>
  <c r="H3334" i="16"/>
  <c r="H3335" i="16"/>
  <c r="H3336" i="16"/>
  <c r="H3340" i="16"/>
  <c r="H3341" i="16"/>
  <c r="H3342" i="16"/>
  <c r="H3343" i="16"/>
  <c r="H3344" i="16"/>
  <c r="H3349" i="16"/>
  <c r="H3348" i="16"/>
  <c r="H3351" i="16"/>
  <c r="H3350" i="16"/>
  <c r="H3352" i="16"/>
  <c r="H3356" i="16"/>
  <c r="H3357" i="16"/>
  <c r="H3358" i="16"/>
  <c r="H3359" i="16"/>
  <c r="H3360" i="16"/>
  <c r="H3361" i="16"/>
  <c r="H3364" i="16"/>
  <c r="H3365" i="16"/>
  <c r="H3367" i="16"/>
  <c r="H3366" i="16"/>
  <c r="H3368" i="16"/>
  <c r="H3373" i="16"/>
  <c r="H3372" i="16"/>
  <c r="H3374" i="16"/>
  <c r="H3375" i="16"/>
  <c r="H3376" i="16"/>
  <c r="H3377" i="16"/>
  <c r="H3380" i="16"/>
  <c r="H3381" i="16"/>
  <c r="H3382" i="16"/>
  <c r="H3384" i="16"/>
  <c r="H3383" i="16"/>
  <c r="H3389" i="16"/>
  <c r="H3388" i="16"/>
  <c r="H3390" i="16"/>
  <c r="H3392" i="16"/>
  <c r="H3391" i="16"/>
  <c r="H3396" i="16"/>
  <c r="H3397" i="16"/>
  <c r="H3398" i="16"/>
  <c r="H3399" i="16"/>
  <c r="H3400" i="16"/>
  <c r="H3405" i="16"/>
  <c r="H3404" i="16"/>
  <c r="H3406" i="16"/>
  <c r="H3407" i="16"/>
  <c r="H3408" i="16"/>
  <c r="H3412" i="16"/>
  <c r="H3413" i="16"/>
  <c r="H3415" i="16"/>
  <c r="H3414" i="16"/>
  <c r="H3416" i="16"/>
  <c r="H3420" i="16"/>
  <c r="H3421" i="16"/>
  <c r="H3422" i="16"/>
  <c r="H3423" i="16"/>
  <c r="H3424" i="16"/>
  <c r="H3428" i="16"/>
  <c r="H3429" i="16"/>
  <c r="H3430" i="16"/>
  <c r="H3432" i="16"/>
  <c r="H3431" i="16"/>
  <c r="H3437" i="16"/>
  <c r="H3436" i="16"/>
  <c r="H3438" i="16"/>
  <c r="H3439" i="16"/>
  <c r="H3440" i="16"/>
  <c r="H3441" i="16"/>
  <c r="H3444" i="16"/>
  <c r="H3445" i="16"/>
  <c r="H3446" i="16"/>
  <c r="H3447" i="16"/>
  <c r="H3448" i="16"/>
  <c r="H3453" i="16"/>
  <c r="H3452" i="16"/>
  <c r="H3454" i="16"/>
  <c r="H3455" i="16"/>
  <c r="H3456" i="16"/>
  <c r="H3460" i="16"/>
  <c r="H3461" i="16"/>
  <c r="H3463" i="16"/>
  <c r="H3462" i="16"/>
  <c r="H3464" i="16"/>
  <c r="H3469" i="16"/>
  <c r="H3468" i="16"/>
  <c r="H3470" i="16"/>
  <c r="H3471" i="16"/>
  <c r="H3472" i="16"/>
  <c r="H3476" i="16"/>
  <c r="H3477" i="16"/>
  <c r="H3478" i="16"/>
  <c r="H3480" i="16"/>
  <c r="H3479" i="16"/>
  <c r="H3484" i="16"/>
  <c r="H3485" i="16"/>
  <c r="H3486" i="16"/>
  <c r="H3487" i="16"/>
  <c r="H3488" i="16"/>
  <c r="H3492" i="16"/>
  <c r="H3493" i="16"/>
  <c r="H3495" i="16"/>
  <c r="H3494" i="16"/>
  <c r="H3496" i="16"/>
  <c r="H3501" i="16"/>
  <c r="H3500" i="16"/>
  <c r="H3502" i="16"/>
  <c r="H3503" i="16"/>
  <c r="H3504" i="16"/>
  <c r="H3505" i="16"/>
  <c r="H3508" i="16"/>
  <c r="H3509" i="16"/>
  <c r="H3510" i="16"/>
  <c r="H3512" i="16"/>
  <c r="H3511" i="16"/>
  <c r="H3513" i="16"/>
  <c r="H3516" i="16"/>
  <c r="H3517" i="16"/>
  <c r="H3518" i="16"/>
  <c r="H3519" i="16"/>
  <c r="H3524" i="16"/>
  <c r="H3525" i="16"/>
  <c r="H3526" i="16"/>
  <c r="H3527" i="16"/>
  <c r="H3532" i="16"/>
  <c r="H3533" i="16"/>
  <c r="H3534" i="16"/>
  <c r="H3535" i="16"/>
  <c r="H3540" i="16"/>
  <c r="H3541" i="16"/>
  <c r="H3542" i="16"/>
  <c r="H3544" i="16"/>
  <c r="H3543" i="16"/>
  <c r="H3548" i="16"/>
  <c r="H3549" i="16"/>
  <c r="H3551" i="16"/>
  <c r="H3550" i="16"/>
  <c r="H3553" i="16"/>
  <c r="H3556" i="16"/>
  <c r="H3557" i="16"/>
  <c r="H3558" i="16"/>
  <c r="H3560" i="16"/>
  <c r="H3559" i="16"/>
  <c r="H3564" i="16"/>
  <c r="H3565" i="16"/>
  <c r="H3566" i="16"/>
  <c r="H3567" i="16"/>
  <c r="H3568" i="16"/>
  <c r="H3569" i="16"/>
  <c r="H3572" i="16"/>
  <c r="H3573" i="16"/>
  <c r="H3574" i="16"/>
  <c r="H3575" i="16"/>
  <c r="H3576" i="16"/>
  <c r="H3580" i="16"/>
  <c r="H3581" i="16"/>
  <c r="H3582" i="16"/>
  <c r="H3583" i="16"/>
  <c r="H3588" i="16"/>
  <c r="H3589" i="16"/>
  <c r="H3591" i="16"/>
  <c r="H3590" i="16"/>
  <c r="H3596" i="16"/>
  <c r="H3597" i="16"/>
  <c r="H3598" i="16"/>
  <c r="H3600" i="16"/>
  <c r="H3599" i="16"/>
  <c r="H3604" i="16"/>
  <c r="H3605" i="16"/>
  <c r="H3607" i="16"/>
  <c r="H3606" i="16"/>
  <c r="H3608" i="16"/>
  <c r="H3612" i="16"/>
  <c r="H3613" i="16"/>
  <c r="H3614" i="16"/>
  <c r="H3615" i="16"/>
  <c r="H3617" i="16"/>
  <c r="H3620" i="16"/>
  <c r="H3622" i="16"/>
  <c r="H3621" i="16"/>
  <c r="H3624" i="16"/>
  <c r="H3623" i="16"/>
  <c r="H3625" i="16"/>
  <c r="H3628" i="16"/>
  <c r="H3630" i="16"/>
  <c r="H3629" i="16"/>
  <c r="H3631" i="16"/>
  <c r="H3632" i="16"/>
  <c r="H3636" i="16"/>
  <c r="H3638" i="16"/>
  <c r="H3637" i="16"/>
  <c r="H3639" i="16"/>
  <c r="H3640" i="16"/>
  <c r="H3644" i="16"/>
  <c r="H3645" i="16"/>
  <c r="H3647" i="16"/>
  <c r="H3646" i="16"/>
  <c r="H3652" i="16"/>
  <c r="H3654" i="16"/>
  <c r="H3653" i="16"/>
  <c r="H3655" i="16"/>
  <c r="H3660" i="16"/>
  <c r="H3661" i="16"/>
  <c r="H3663" i="16"/>
  <c r="H3662" i="16"/>
  <c r="H3668" i="16"/>
  <c r="H3669" i="16"/>
  <c r="H3670" i="16"/>
  <c r="H3671" i="16"/>
  <c r="H3672" i="16"/>
  <c r="H3676" i="16"/>
  <c r="H3677" i="16"/>
  <c r="H3679" i="16"/>
  <c r="H3678" i="16"/>
  <c r="H3681" i="16"/>
  <c r="H3684" i="16"/>
  <c r="H3685" i="16"/>
  <c r="H3686" i="16"/>
  <c r="H3687" i="16"/>
  <c r="H3689" i="16"/>
  <c r="H3693" i="16"/>
  <c r="H3692" i="16"/>
  <c r="H3694" i="16"/>
  <c r="H3695" i="16"/>
  <c r="H3696" i="16"/>
  <c r="H3697" i="16"/>
  <c r="H3700" i="16"/>
  <c r="H3701" i="16"/>
  <c r="H3702" i="16"/>
  <c r="H3703" i="16"/>
  <c r="H3704" i="16"/>
  <c r="H3705" i="16"/>
  <c r="H3709" i="16"/>
  <c r="H3708" i="16"/>
  <c r="H3710" i="16"/>
  <c r="H3711" i="16"/>
  <c r="H3717" i="16"/>
  <c r="H3716" i="16"/>
  <c r="H3718" i="16"/>
  <c r="H3719" i="16"/>
  <c r="H3724" i="16"/>
  <c r="H3725" i="16"/>
  <c r="H3727" i="16"/>
  <c r="H3726" i="16"/>
  <c r="H3732" i="16"/>
  <c r="H3733" i="16"/>
  <c r="H3734" i="16"/>
  <c r="H3735" i="16"/>
  <c r="H3737" i="16"/>
  <c r="H3740" i="16"/>
  <c r="H3741" i="16"/>
  <c r="H3743" i="16"/>
  <c r="H3742" i="16"/>
  <c r="H3745" i="16"/>
  <c r="H3748" i="16"/>
  <c r="H3750" i="16"/>
  <c r="H3749" i="16"/>
  <c r="H3751" i="16"/>
  <c r="H3752" i="16"/>
  <c r="H3756" i="16"/>
  <c r="H3757" i="16"/>
  <c r="H3758" i="16"/>
  <c r="H3759" i="16"/>
  <c r="H3760" i="16"/>
  <c r="H3761" i="16"/>
  <c r="H3765" i="16"/>
  <c r="H3764" i="16"/>
  <c r="H3766" i="16"/>
  <c r="H3767" i="16"/>
  <c r="H3772" i="16"/>
  <c r="H3773" i="16"/>
  <c r="H3774" i="16"/>
  <c r="H3775" i="16"/>
  <c r="H3780" i="16"/>
  <c r="H3781" i="16"/>
  <c r="H3782" i="16"/>
  <c r="H3783" i="16"/>
  <c r="H3788" i="16"/>
  <c r="H3789" i="16"/>
  <c r="H3791" i="16"/>
  <c r="H3790" i="16"/>
  <c r="H3796" i="16"/>
  <c r="H3798" i="16"/>
  <c r="H3797" i="16"/>
  <c r="H3799" i="16"/>
  <c r="H3801" i="16"/>
  <c r="H3804" i="16"/>
  <c r="H3805" i="16"/>
  <c r="H3807" i="16"/>
  <c r="H3806" i="16"/>
  <c r="H3813" i="16"/>
  <c r="H3812" i="16"/>
  <c r="H3814" i="16"/>
  <c r="H3815" i="16"/>
  <c r="H3816" i="16"/>
  <c r="H3820" i="16"/>
  <c r="H3821" i="16"/>
  <c r="H3822" i="16"/>
  <c r="H3823" i="16"/>
  <c r="H3824" i="16"/>
  <c r="H3825" i="16"/>
  <c r="H3828" i="16"/>
  <c r="H3829" i="16"/>
  <c r="H3831" i="16"/>
  <c r="H3830" i="16"/>
  <c r="H3836" i="16"/>
  <c r="H3838" i="16"/>
  <c r="H3837" i="16"/>
  <c r="H3839" i="16"/>
  <c r="H3844" i="16"/>
  <c r="M4" i="6"/>
  <c r="M11" i="6"/>
  <c r="M12" i="6"/>
  <c r="M8" i="6"/>
  <c r="O3" i="8"/>
  <c r="AJ32" i="8"/>
  <c r="AJ31" i="8"/>
  <c r="AJ30" i="8"/>
  <c r="AJ29" i="8"/>
  <c r="AJ28" i="8"/>
  <c r="AJ27" i="8"/>
  <c r="Z27" i="8"/>
  <c r="AJ26" i="8"/>
  <c r="AJ25" i="8"/>
  <c r="AJ24" i="8"/>
  <c r="AJ23" i="8"/>
  <c r="AJ22" i="8"/>
  <c r="AJ21" i="8"/>
  <c r="AJ20" i="8"/>
  <c r="AJ19" i="8"/>
  <c r="AJ18" i="8"/>
  <c r="AJ17" i="8"/>
  <c r="AJ16" i="8"/>
  <c r="AJ15" i="8"/>
  <c r="AJ14" i="8"/>
  <c r="AJ13" i="8"/>
  <c r="AJ12" i="8"/>
  <c r="AJ11" i="8"/>
  <c r="AB11" i="8"/>
  <c r="AJ10" i="8"/>
  <c r="AB10" i="8"/>
  <c r="K10" i="8"/>
  <c r="AJ9" i="8"/>
  <c r="AB9" i="8"/>
  <c r="K9" i="8"/>
  <c r="I9" i="8"/>
  <c r="AO11" i="8" s="1"/>
  <c r="AJ8" i="8"/>
  <c r="AB8" i="8"/>
  <c r="K8" i="8"/>
  <c r="I8" i="8"/>
  <c r="I12" i="8" s="1"/>
  <c r="AO14" i="8" s="1"/>
  <c r="AO7" i="8"/>
  <c r="AJ7" i="8"/>
  <c r="AB7" i="8"/>
  <c r="K7" i="8"/>
  <c r="I7" i="8"/>
  <c r="AO9" i="8" s="1"/>
  <c r="AO6" i="8"/>
  <c r="AJ6" i="8"/>
  <c r="AB6" i="8"/>
  <c r="K6" i="8"/>
  <c r="I6" i="8"/>
  <c r="I10" i="8" s="1"/>
  <c r="I14" i="8" s="1"/>
  <c r="AO16" i="8" s="1"/>
  <c r="AO5" i="8"/>
  <c r="AN5" i="8"/>
  <c r="AN6" i="8" s="1"/>
  <c r="AN7" i="8" s="1"/>
  <c r="AN8" i="8" s="1"/>
  <c r="AN9" i="8" s="1"/>
  <c r="AN10" i="8" s="1"/>
  <c r="AN11" i="8" s="1"/>
  <c r="AN12" i="8" s="1"/>
  <c r="AN13" i="8" s="1"/>
  <c r="AN14" i="8" s="1"/>
  <c r="AN15" i="8" s="1"/>
  <c r="AN16" i="8" s="1"/>
  <c r="AN17" i="8" s="1"/>
  <c r="AN18" i="8" s="1"/>
  <c r="AN19" i="8" s="1"/>
  <c r="AJ5" i="8"/>
  <c r="AC5" i="8"/>
  <c r="AC6" i="8" s="1"/>
  <c r="AC7" i="8" s="1"/>
  <c r="AC8" i="8" s="1"/>
  <c r="AC9" i="8" s="1"/>
  <c r="AC10" i="8" s="1"/>
  <c r="AC11" i="8" s="1"/>
  <c r="AB5" i="8"/>
  <c r="T5" i="8"/>
  <c r="T6" i="8" s="1"/>
  <c r="T7" i="8" s="1"/>
  <c r="T8" i="8" s="1"/>
  <c r="T9" i="8" s="1"/>
  <c r="T10" i="8" s="1"/>
  <c r="T11" i="8" s="1"/>
  <c r="T12" i="8" s="1"/>
  <c r="T13" i="8" s="1"/>
  <c r="T14" i="8" s="1"/>
  <c r="K5" i="8"/>
  <c r="G5" i="8"/>
  <c r="G6" i="8" s="1"/>
  <c r="AO4" i="8"/>
  <c r="AK4" i="8"/>
  <c r="AK5" i="8" s="1"/>
  <c r="AK6" i="8" s="1"/>
  <c r="AK7" i="8" s="1"/>
  <c r="AK8" i="8" s="1"/>
  <c r="AK9" i="8" s="1"/>
  <c r="AK10" i="8" s="1"/>
  <c r="AK11" i="8" s="1"/>
  <c r="AK12" i="8" s="1"/>
  <c r="AK13" i="8" s="1"/>
  <c r="AK14" i="8" s="1"/>
  <c r="AK15" i="8" s="1"/>
  <c r="AK16" i="8" s="1"/>
  <c r="AK17" i="8" s="1"/>
  <c r="AK18" i="8" s="1"/>
  <c r="AK19" i="8" s="1"/>
  <c r="AK20" i="8" s="1"/>
  <c r="AK21" i="8" s="1"/>
  <c r="AK22" i="8" s="1"/>
  <c r="AK23" i="8" s="1"/>
  <c r="AK24" i="8" s="1"/>
  <c r="AK25" i="8" s="1"/>
  <c r="AK26" i="8" s="1"/>
  <c r="AK27" i="8" s="1"/>
  <c r="AK28" i="8" s="1"/>
  <c r="AK29" i="8" s="1"/>
  <c r="AK30" i="8" s="1"/>
  <c r="AK31" i="8" s="1"/>
  <c r="AK32" i="8" s="1"/>
  <c r="AJ4" i="8"/>
  <c r="AB4" i="8"/>
  <c r="O4" i="8"/>
  <c r="K4" i="8"/>
  <c r="H4" i="8"/>
  <c r="H5" i="8" s="1"/>
  <c r="H6" i="8" s="1"/>
  <c r="H7" i="8" s="1"/>
  <c r="H8" i="8" s="1"/>
  <c r="H9" i="8" s="1"/>
  <c r="H10" i="8" s="1"/>
  <c r="H11" i="8" s="1"/>
  <c r="H12" i="8" s="1"/>
  <c r="H13" i="8" s="1"/>
  <c r="H14" i="8" s="1"/>
  <c r="H15" i="8" s="1"/>
  <c r="H16" i="8" s="1"/>
  <c r="H17" i="8" s="1"/>
  <c r="H18" i="8" s="1"/>
  <c r="H19" i="8" s="1"/>
  <c r="H20" i="8" s="1"/>
  <c r="H21" i="8" s="1"/>
  <c r="H22" i="8" s="1"/>
  <c r="H23" i="8" s="1"/>
  <c r="H24" i="8" s="1"/>
  <c r="H25" i="8" s="1"/>
  <c r="H26" i="8" s="1"/>
  <c r="H27" i="8" s="1"/>
  <c r="H28" i="8" s="1"/>
  <c r="H29" i="8" s="1"/>
  <c r="H30" i="8" s="1"/>
  <c r="H31" i="8" s="1"/>
  <c r="H32" i="8" s="1"/>
  <c r="H33" i="8" s="1"/>
  <c r="H34" i="8" s="1"/>
  <c r="H35" i="8" s="1"/>
  <c r="AJ3" i="8"/>
  <c r="AB3" i="8"/>
  <c r="AA3" i="8"/>
  <c r="AA4" i="8" s="1"/>
  <c r="Y3" i="8"/>
  <c r="R3" i="8"/>
  <c r="R4" i="8" s="1"/>
  <c r="R5" i="8" s="1"/>
  <c r="P3" i="8"/>
  <c r="P4" i="8" s="1"/>
  <c r="P5" i="8" s="1"/>
  <c r="P6" i="8" s="1"/>
  <c r="N3" i="8"/>
  <c r="N4" i="8" s="1"/>
  <c r="N5" i="8" s="1"/>
  <c r="L3" i="8"/>
  <c r="L4" i="8" s="1"/>
  <c r="L5" i="8" s="1"/>
  <c r="L6" i="8" s="1"/>
  <c r="L7" i="8" s="1"/>
  <c r="L8" i="8" s="1"/>
  <c r="L9" i="8" s="1"/>
  <c r="L10" i="8" s="1"/>
  <c r="K3" i="8"/>
  <c r="E18" i="13" s="1"/>
  <c r="H18" i="13" s="1"/>
  <c r="J3" i="8"/>
  <c r="J4" i="8" s="1"/>
  <c r="J5" i="8" s="1"/>
  <c r="J6" i="8" s="1"/>
  <c r="J7" i="8" s="1"/>
  <c r="J8" i="8" s="1"/>
  <c r="J9" i="8" s="1"/>
  <c r="J10" i="8" s="1"/>
  <c r="J11" i="8" s="1"/>
  <c r="J12" i="8" s="1"/>
  <c r="J13" i="8" s="1"/>
  <c r="J14" i="8" s="1"/>
  <c r="J15" i="8" s="1"/>
  <c r="J16" i="8" s="1"/>
  <c r="J17" i="8" s="1"/>
  <c r="F3" i="8"/>
  <c r="F4" i="8" s="1"/>
  <c r="F5" i="8" s="1"/>
  <c r="F6" i="8" s="1"/>
  <c r="F7" i="8" s="1"/>
  <c r="F8" i="8" s="1"/>
  <c r="F9" i="8" s="1"/>
  <c r="F10" i="8" s="1"/>
  <c r="F11" i="8" s="1"/>
  <c r="F12" i="8" s="1"/>
  <c r="F13" i="8" s="1"/>
  <c r="F14" i="8" s="1"/>
  <c r="F15" i="8" s="1"/>
  <c r="F16" i="8" s="1"/>
  <c r="F17" i="8" s="1"/>
  <c r="F18" i="8" s="1"/>
  <c r="F19" i="8" s="1"/>
  <c r="F20" i="8" s="1"/>
  <c r="F21" i="8" s="1"/>
  <c r="F22" i="8" s="1"/>
  <c r="F23" i="8" s="1"/>
  <c r="F24" i="8" s="1"/>
  <c r="F25" i="8" s="1"/>
  <c r="F26" i="8" s="1"/>
  <c r="F27" i="8" s="1"/>
  <c r="F28" i="8" s="1"/>
  <c r="F29" i="8" s="1"/>
  <c r="F30" i="8" s="1"/>
  <c r="F31" i="8" s="1"/>
  <c r="F32" i="8" s="1"/>
  <c r="F33" i="8" s="1"/>
  <c r="AL2" i="8"/>
  <c r="AM20" i="7"/>
  <c r="AM19" i="7"/>
  <c r="AM18" i="7"/>
  <c r="AM17" i="7"/>
  <c r="AM16" i="7"/>
  <c r="AM15" i="7"/>
  <c r="AM14" i="7"/>
  <c r="AM13" i="7"/>
  <c r="D13" i="7"/>
  <c r="E13" i="7" s="1"/>
  <c r="F13" i="7" s="1"/>
  <c r="G13" i="7" s="1"/>
  <c r="H13" i="7" s="1"/>
  <c r="I13" i="7" s="1"/>
  <c r="J13" i="7" s="1"/>
  <c r="K13" i="7" s="1"/>
  <c r="L13" i="7" s="1"/>
  <c r="M13" i="7" s="1"/>
  <c r="N13" i="7" s="1"/>
  <c r="O13" i="7" s="1"/>
  <c r="P13" i="7" s="1"/>
  <c r="Q13" i="7" s="1"/>
  <c r="R13" i="7" s="1"/>
  <c r="AM12" i="7"/>
  <c r="AM11" i="7"/>
  <c r="AM10" i="7"/>
  <c r="AM9" i="7"/>
  <c r="AM8" i="7"/>
  <c r="AM7" i="7"/>
  <c r="AM6" i="7"/>
  <c r="AJ6" i="7"/>
  <c r="AL6" i="7" s="1"/>
  <c r="AQ5" i="7"/>
  <c r="AM5" i="7"/>
  <c r="AL5" i="7"/>
  <c r="AK5" i="7"/>
  <c r="AQ4" i="7"/>
  <c r="E3" i="9" s="1"/>
  <c r="AQ3" i="7"/>
  <c r="B57" i="6"/>
  <c r="B56" i="6"/>
  <c r="B55" i="6"/>
  <c r="B54" i="6"/>
  <c r="J49" i="6"/>
  <c r="B49" i="6"/>
  <c r="B45" i="6"/>
  <c r="B44" i="6"/>
  <c r="B43" i="6"/>
  <c r="B42" i="6"/>
  <c r="J37" i="6"/>
  <c r="B37" i="6"/>
  <c r="B33" i="6"/>
  <c r="B32" i="6"/>
  <c r="B31" i="6"/>
  <c r="B30" i="6"/>
  <c r="H25" i="6"/>
  <c r="G25" i="6"/>
  <c r="B25" i="6"/>
  <c r="B21" i="6"/>
  <c r="B20" i="6"/>
  <c r="B19" i="6"/>
  <c r="B18" i="6"/>
  <c r="C14" i="6"/>
  <c r="J10" i="6"/>
  <c r="H5" i="6"/>
  <c r="G5" i="6"/>
  <c r="F10" i="6" l="1"/>
  <c r="E20" i="6" s="1"/>
  <c r="K48" i="16"/>
  <c r="H48" i="16" s="1"/>
  <c r="K3845" i="16"/>
  <c r="H3845" i="16" s="1"/>
  <c r="F3" i="9"/>
  <c r="E11" i="9" s="1"/>
  <c r="H26" i="6"/>
  <c r="H26" i="13"/>
  <c r="G26" i="13"/>
  <c r="H14" i="6"/>
  <c r="D21" i="13"/>
  <c r="R6" i="8"/>
  <c r="F9" i="6" s="1"/>
  <c r="G7" i="8"/>
  <c r="G8" i="8" s="1"/>
  <c r="G9" i="8" s="1"/>
  <c r="G10" i="8" s="1"/>
  <c r="G11" i="8" s="1"/>
  <c r="G12" i="8" s="1"/>
  <c r="G13" i="8" s="1"/>
  <c r="G14" i="8" s="1"/>
  <c r="G15" i="8" s="1"/>
  <c r="G16" i="8" s="1"/>
  <c r="G17" i="8" s="1"/>
  <c r="G18" i="8" s="1"/>
  <c r="G19" i="8" s="1"/>
  <c r="G20" i="8" s="1"/>
  <c r="G21" i="8" s="1"/>
  <c r="G22" i="8" s="1"/>
  <c r="G23" i="8" s="1"/>
  <c r="G24" i="8" s="1"/>
  <c r="G25" i="8" s="1"/>
  <c r="G26" i="8" s="1"/>
  <c r="G27" i="8" s="1"/>
  <c r="G28" i="8" s="1"/>
  <c r="G29" i="8" s="1"/>
  <c r="G30" i="8" s="1"/>
  <c r="G31" i="8" s="1"/>
  <c r="G32" i="8" s="1"/>
  <c r="G33" i="8" s="1"/>
  <c r="G34" i="8" s="1"/>
  <c r="G35" i="8" s="1"/>
  <c r="F37" i="6"/>
  <c r="N6" i="8"/>
  <c r="N7" i="8" s="1"/>
  <c r="N8" i="8" s="1"/>
  <c r="N9" i="8" s="1"/>
  <c r="N10" i="8" s="1"/>
  <c r="F7" i="6"/>
  <c r="Z3" i="8"/>
  <c r="AO8" i="8"/>
  <c r="F6" i="6"/>
  <c r="J5" i="6"/>
  <c r="G14" i="6"/>
  <c r="F14" i="6"/>
  <c r="G26" i="6"/>
  <c r="H8" i="6"/>
  <c r="G8" i="6"/>
  <c r="O5" i="8"/>
  <c r="F50" i="6" s="1"/>
  <c r="O6" i="8"/>
  <c r="Z4" i="8"/>
  <c r="AA5" i="8"/>
  <c r="E5" i="9"/>
  <c r="AO5" i="7" s="1"/>
  <c r="AQ6" i="7"/>
  <c r="E6" i="9" s="1"/>
  <c r="AJ7" i="7"/>
  <c r="Y4" i="8"/>
  <c r="X3" i="8"/>
  <c r="AK6" i="7"/>
  <c r="I13" i="8"/>
  <c r="I16" i="8"/>
  <c r="AO18" i="8" s="1"/>
  <c r="I11" i="8"/>
  <c r="AO12" i="8"/>
  <c r="AO10" i="8"/>
  <c r="E10" i="9" l="1"/>
  <c r="F5" i="6"/>
  <c r="D18" i="6" s="1"/>
  <c r="G18" i="6" s="1"/>
  <c r="F25" i="6"/>
  <c r="F26" i="13"/>
  <c r="J25" i="13"/>
  <c r="F25" i="13"/>
  <c r="F37" i="13"/>
  <c r="E55" i="6"/>
  <c r="F48" i="13"/>
  <c r="G21" i="13"/>
  <c r="H21" i="13"/>
  <c r="J13" i="6"/>
  <c r="F49" i="6"/>
  <c r="D55" i="6" s="1"/>
  <c r="J7" i="6"/>
  <c r="E19" i="6" s="1"/>
  <c r="F38" i="6"/>
  <c r="E43" i="6" s="1"/>
  <c r="F26" i="6"/>
  <c r="F8" i="6"/>
  <c r="J25" i="6"/>
  <c r="AP6" i="7"/>
  <c r="AP5" i="7"/>
  <c r="Y5" i="8"/>
  <c r="X4" i="8"/>
  <c r="AO6" i="7"/>
  <c r="I17" i="8"/>
  <c r="AO19" i="8" s="1"/>
  <c r="AO15" i="8"/>
  <c r="AO7" i="7"/>
  <c r="AK7" i="7"/>
  <c r="AJ8" i="7"/>
  <c r="AQ7" i="7"/>
  <c r="AL7" i="7"/>
  <c r="AP7" i="7"/>
  <c r="AA6" i="8"/>
  <c r="Z5" i="8"/>
  <c r="AO13" i="8"/>
  <c r="I15" i="8"/>
  <c r="AO17" i="8" s="1"/>
  <c r="E18" i="6" l="1"/>
  <c r="H18" i="6" s="1"/>
  <c r="E52" i="13"/>
  <c r="H52" i="13" s="1"/>
  <c r="D52" i="13"/>
  <c r="G52" i="13" s="1"/>
  <c r="D43" i="6"/>
  <c r="G43" i="6" s="1"/>
  <c r="E41" i="13"/>
  <c r="H41" i="13" s="1"/>
  <c r="D41" i="13"/>
  <c r="G41" i="13" s="1"/>
  <c r="E30" i="13"/>
  <c r="H30" i="13" s="1"/>
  <c r="D30" i="13"/>
  <c r="G30" i="13" s="1"/>
  <c r="F3" i="15"/>
  <c r="F7" i="15" s="1"/>
  <c r="E31" i="6"/>
  <c r="D31" i="6"/>
  <c r="G31" i="6" s="1"/>
  <c r="G55" i="6"/>
  <c r="H55" i="6"/>
  <c r="D19" i="6"/>
  <c r="G19" i="6" s="1"/>
  <c r="J3" i="15" s="1"/>
  <c r="J7" i="15" s="1"/>
  <c r="H43" i="6"/>
  <c r="Y6" i="8"/>
  <c r="X5" i="8"/>
  <c r="AA7" i="8"/>
  <c r="Z6" i="8"/>
  <c r="AO8" i="7"/>
  <c r="AK8" i="7"/>
  <c r="AJ9" i="7"/>
  <c r="AQ8" i="7"/>
  <c r="AP8" i="7"/>
  <c r="AL8" i="7"/>
  <c r="F6" i="9"/>
  <c r="F5" i="9" l="1"/>
  <c r="F2" i="15"/>
  <c r="F6" i="15" s="1"/>
  <c r="F9" i="10" s="1"/>
  <c r="H19" i="6"/>
  <c r="J2" i="15" s="1"/>
  <c r="J6" i="15" s="1"/>
  <c r="F10" i="10" s="1"/>
  <c r="H31" i="6"/>
  <c r="Y7" i="8"/>
  <c r="X6" i="8"/>
  <c r="AO9" i="7"/>
  <c r="AK9" i="7"/>
  <c r="AJ10" i="7"/>
  <c r="AQ9" i="7"/>
  <c r="AP9" i="7"/>
  <c r="AL9" i="7"/>
  <c r="AA8" i="8"/>
  <c r="Z7" i="8"/>
  <c r="AA9" i="8" l="1"/>
  <c r="Z8" i="8"/>
  <c r="AJ11" i="7"/>
  <c r="AO10" i="7"/>
  <c r="AK10" i="7"/>
  <c r="AQ10" i="7"/>
  <c r="AP10" i="7"/>
  <c r="AL10" i="7"/>
  <c r="Y8" i="8"/>
  <c r="X7" i="8"/>
  <c r="AJ12" i="7" l="1"/>
  <c r="AQ11" i="7"/>
  <c r="AL11" i="7"/>
  <c r="AP11" i="7"/>
  <c r="AK11" i="7"/>
  <c r="AO11" i="7"/>
  <c r="Y9" i="8"/>
  <c r="X8" i="8"/>
  <c r="AA10" i="8"/>
  <c r="Z9" i="8"/>
  <c r="Y10" i="8" l="1"/>
  <c r="X9" i="8"/>
  <c r="AA11" i="8"/>
  <c r="Z10" i="8"/>
  <c r="AJ13" i="7"/>
  <c r="AQ12" i="7"/>
  <c r="AO12" i="7"/>
  <c r="AL12" i="7"/>
  <c r="AP12" i="7"/>
  <c r="AK12" i="7"/>
  <c r="Z11" i="8" l="1"/>
  <c r="AA12" i="8"/>
  <c r="AJ14" i="7"/>
  <c r="AO13" i="7"/>
  <c r="AK13" i="7"/>
  <c r="AL13" i="7"/>
  <c r="AQ13" i="7"/>
  <c r="AP13" i="7"/>
  <c r="X10" i="8"/>
  <c r="Y11" i="8"/>
  <c r="Y12" i="8" l="1"/>
  <c r="X11" i="8"/>
  <c r="AJ15" i="7"/>
  <c r="AO14" i="7"/>
  <c r="AK14" i="7"/>
  <c r="AL14" i="7"/>
  <c r="AQ14" i="7"/>
  <c r="AP14" i="7"/>
  <c r="AA13" i="8"/>
  <c r="Z12" i="8"/>
  <c r="AJ16" i="7" l="1"/>
  <c r="AO15" i="7"/>
  <c r="AK15" i="7"/>
  <c r="AL15" i="7"/>
  <c r="AQ15" i="7"/>
  <c r="AP15" i="7"/>
  <c r="AA14" i="8"/>
  <c r="Z13" i="8"/>
  <c r="X12" i="8"/>
  <c r="Y13" i="8"/>
  <c r="Z14" i="8" l="1"/>
  <c r="AA15" i="8"/>
  <c r="Y14" i="8"/>
  <c r="X13" i="8"/>
  <c r="AJ17" i="7"/>
  <c r="AO16" i="7"/>
  <c r="AK16" i="7"/>
  <c r="AL16" i="7"/>
  <c r="AQ16" i="7"/>
  <c r="AP16" i="7"/>
  <c r="Y15" i="8" l="1"/>
  <c r="X14" i="8"/>
  <c r="AA16" i="8"/>
  <c r="Z15" i="8"/>
  <c r="AJ18" i="7"/>
  <c r="AO17" i="7"/>
  <c r="AK17" i="7"/>
  <c r="AL17" i="7"/>
  <c r="AQ17" i="7"/>
  <c r="AP17" i="7"/>
  <c r="AA17" i="8" l="1"/>
  <c r="Z16" i="8"/>
  <c r="AJ19" i="7"/>
  <c r="AO18" i="7"/>
  <c r="AK18" i="7"/>
  <c r="AL18" i="7"/>
  <c r="AQ18" i="7"/>
  <c r="AP18" i="7"/>
  <c r="X15" i="8"/>
  <c r="Y16" i="8"/>
  <c r="X16" i="8" l="1"/>
  <c r="Y17" i="8"/>
  <c r="AJ20" i="7"/>
  <c r="AO19" i="7"/>
  <c r="AK19" i="7"/>
  <c r="AL19" i="7"/>
  <c r="AQ19" i="7"/>
  <c r="AP19" i="7"/>
  <c r="AA18" i="8"/>
  <c r="Z17" i="8"/>
  <c r="AJ21" i="7" l="1"/>
  <c r="AO20" i="7"/>
  <c r="AK20" i="7"/>
  <c r="AL20" i="7"/>
  <c r="AQ20" i="7"/>
  <c r="E4" i="9" s="1"/>
  <c r="AN20" i="7" s="1"/>
  <c r="AP20" i="7"/>
  <c r="AA19" i="8"/>
  <c r="Z18" i="8"/>
  <c r="Y18" i="8"/>
  <c r="X17" i="8"/>
  <c r="Z19" i="8" l="1"/>
  <c r="AA20" i="8"/>
  <c r="X18" i="8"/>
  <c r="F11" i="6" s="1"/>
  <c r="D20" i="6" s="1"/>
  <c r="AN5" i="7"/>
  <c r="AN6" i="7"/>
  <c r="AN7" i="7"/>
  <c r="AN8" i="7"/>
  <c r="AN9" i="7"/>
  <c r="AN10" i="7"/>
  <c r="AN11" i="7"/>
  <c r="AN12" i="7"/>
  <c r="AN13" i="7"/>
  <c r="AN14" i="7"/>
  <c r="AN15" i="7"/>
  <c r="AN16" i="7"/>
  <c r="AN17" i="7"/>
  <c r="AN18" i="7"/>
  <c r="AN19" i="7"/>
  <c r="AK21" i="7"/>
  <c r="AJ22" i="7"/>
  <c r="AQ21" i="7"/>
  <c r="G20" i="6" l="1"/>
  <c r="H20" i="6"/>
  <c r="AA21" i="8"/>
  <c r="Z20" i="8"/>
  <c r="AK22" i="7"/>
  <c r="AQ22" i="7"/>
  <c r="AJ23" i="7"/>
  <c r="F4" i="9"/>
  <c r="B2" i="15" l="1"/>
  <c r="B6" i="15" s="1"/>
  <c r="B3" i="15"/>
  <c r="B7" i="15" s="1"/>
  <c r="AQ23" i="7"/>
  <c r="AK23" i="7"/>
  <c r="AJ24" i="7"/>
  <c r="AA22" i="8"/>
  <c r="Z21" i="8"/>
  <c r="F3" i="10" l="1"/>
  <c r="AA23" i="8"/>
  <c r="Z22" i="8"/>
  <c r="AJ25" i="7"/>
  <c r="AQ24" i="7"/>
  <c r="AK24" i="7"/>
  <c r="AJ26" i="7" l="1"/>
  <c r="AK25" i="7"/>
  <c r="AQ25" i="7"/>
  <c r="AA24" i="8"/>
  <c r="Z23" i="8"/>
  <c r="AA25" i="8" l="1"/>
  <c r="Z24" i="8"/>
  <c r="AK26" i="7"/>
  <c r="AQ26" i="7"/>
  <c r="AJ27" i="7"/>
  <c r="AJ28" i="7" l="1"/>
  <c r="AQ27" i="7"/>
  <c r="AK27" i="7"/>
  <c r="AA26" i="8"/>
  <c r="Z25" i="8"/>
  <c r="AA27" i="8" l="1"/>
  <c r="AA28" i="8" s="1"/>
  <c r="Z26" i="8"/>
  <c r="AJ29" i="7"/>
  <c r="AK28" i="7"/>
  <c r="AQ28" i="7"/>
  <c r="AK29" i="7" l="1"/>
  <c r="AQ29" i="7"/>
  <c r="AJ30" i="7"/>
  <c r="AA29" i="8"/>
  <c r="Z28" i="8"/>
  <c r="AA30" i="8" l="1"/>
  <c r="Z29" i="8"/>
  <c r="AQ30" i="7"/>
  <c r="AJ31" i="7"/>
  <c r="AK30" i="7"/>
  <c r="AJ32" i="7" l="1"/>
  <c r="AK31" i="7"/>
  <c r="AQ31" i="7"/>
  <c r="AA31" i="8"/>
  <c r="Z30" i="8"/>
  <c r="AA32" i="8" l="1"/>
  <c r="Z31" i="8"/>
  <c r="AJ33" i="7"/>
  <c r="AQ32" i="7"/>
  <c r="AK32" i="7"/>
  <c r="Z32" i="8" l="1"/>
  <c r="F13" i="6"/>
  <c r="AK33" i="7"/>
  <c r="AQ33" i="7"/>
  <c r="AJ34" i="7"/>
  <c r="E21" i="6" l="1"/>
  <c r="D21" i="6"/>
  <c r="G21" i="6" s="1"/>
  <c r="N3" i="15" s="1"/>
  <c r="N7" i="15" s="1"/>
  <c r="AQ34" i="7"/>
  <c r="AJ35" i="7"/>
  <c r="AK34" i="7"/>
  <c r="H21" i="6" l="1"/>
  <c r="N2" i="15" s="1"/>
  <c r="N6" i="15" s="1"/>
  <c r="F11" i="10" s="1"/>
  <c r="AJ36" i="7"/>
  <c r="AK35" i="7"/>
  <c r="AQ35" i="7"/>
  <c r="AQ36" i="7" l="1"/>
  <c r="AK36" i="7"/>
  <c r="F122" i="3" l="1"/>
  <c r="F106" i="3"/>
  <c r="F73" i="3"/>
  <c r="F70" i="3"/>
  <c r="F71" i="3" l="1"/>
  <c r="F27" i="3"/>
  <c r="D95" i="3"/>
  <c r="D94" i="3"/>
  <c r="D59" i="3"/>
  <c r="D35" i="3"/>
  <c r="D34" i="3"/>
  <c r="D19" i="3"/>
  <c r="D11" i="3"/>
  <c r="F63" i="3"/>
  <c r="I5" i="3"/>
  <c r="F8" i="3"/>
  <c r="J2" i="3"/>
  <c r="I2" i="3"/>
  <c r="D21" i="3" l="1"/>
  <c r="R3" i="15" s="1"/>
  <c r="R7" i="15" s="1"/>
  <c r="D22" i="3"/>
  <c r="D104" i="3"/>
  <c r="D101" i="3"/>
  <c r="M10" i="6"/>
  <c r="M11" i="13"/>
  <c r="D20" i="3"/>
  <c r="R2" i="15" s="1"/>
  <c r="R6" i="15" s="1"/>
  <c r="F32" i="10" s="1"/>
  <c r="F62" i="3"/>
  <c r="D60" i="3"/>
  <c r="F28" i="10" s="1"/>
  <c r="F26" i="3"/>
  <c r="F30" i="3" s="1"/>
  <c r="D4" i="3"/>
  <c r="C2" i="16" s="1"/>
  <c r="C30" i="16" s="1"/>
  <c r="C31" i="16" s="1"/>
  <c r="C4" i="2"/>
  <c r="C3" i="2"/>
  <c r="D67" i="3"/>
  <c r="I3797" i="16" l="1"/>
  <c r="E3797" i="16" s="1"/>
  <c r="C3797" i="16" s="1"/>
  <c r="I3768" i="16"/>
  <c r="E3768" i="16" s="1"/>
  <c r="C3768" i="16" s="1"/>
  <c r="I3623" i="16"/>
  <c r="E3623" i="16" s="1"/>
  <c r="C3623" i="16" s="1"/>
  <c r="I3479" i="16"/>
  <c r="E3479" i="16" s="1"/>
  <c r="C3479" i="16" s="1"/>
  <c r="I3336" i="16"/>
  <c r="E3336" i="16" s="1"/>
  <c r="C3336" i="16" s="1"/>
  <c r="I3191" i="16"/>
  <c r="E3191" i="16" s="1"/>
  <c r="C3191" i="16" s="1"/>
  <c r="I3047" i="16"/>
  <c r="E3047" i="16" s="1"/>
  <c r="C3047" i="16" s="1"/>
  <c r="I2903" i="16"/>
  <c r="E2903" i="16" s="1"/>
  <c r="C2903" i="16" s="1"/>
  <c r="I2760" i="16"/>
  <c r="E2760" i="16" s="1"/>
  <c r="C2760" i="16" s="1"/>
  <c r="I2603" i="16"/>
  <c r="E2603" i="16" s="1"/>
  <c r="C2603" i="16" s="1"/>
  <c r="I2461" i="16"/>
  <c r="E2461" i="16" s="1"/>
  <c r="C2461" i="16" s="1"/>
  <c r="I2316" i="16"/>
  <c r="E2316" i="16" s="1"/>
  <c r="C2316" i="16" s="1"/>
  <c r="I2171" i="16"/>
  <c r="E2171" i="16" s="1"/>
  <c r="C2171" i="16" s="1"/>
  <c r="I3827" i="16"/>
  <c r="E3827" i="16" s="1"/>
  <c r="C3827" i="16" s="1"/>
  <c r="I3683" i="16"/>
  <c r="E3683" i="16" s="1"/>
  <c r="C3683" i="16" s="1"/>
  <c r="I3539" i="16"/>
  <c r="E3539" i="16" s="1"/>
  <c r="C3539" i="16" s="1"/>
  <c r="I3395" i="16"/>
  <c r="E3395" i="16" s="1"/>
  <c r="C3395" i="16" s="1"/>
  <c r="I3250" i="16"/>
  <c r="E3250" i="16" s="1"/>
  <c r="C3250" i="16" s="1"/>
  <c r="I3108" i="16"/>
  <c r="E3108" i="16" s="1"/>
  <c r="C3108" i="16" s="1"/>
  <c r="I2964" i="16"/>
  <c r="E2964" i="16" s="1"/>
  <c r="C2964" i="16" s="1"/>
  <c r="I2819" i="16"/>
  <c r="E2819" i="16" s="1"/>
  <c r="C2819" i="16" s="1"/>
  <c r="I2676" i="16"/>
  <c r="E2676" i="16" s="1"/>
  <c r="C2676" i="16" s="1"/>
  <c r="I2531" i="16"/>
  <c r="E2531" i="16" s="1"/>
  <c r="C2531" i="16" s="1"/>
  <c r="I2387" i="16"/>
  <c r="E2387" i="16" s="1"/>
  <c r="C2387" i="16" s="1"/>
  <c r="I2243" i="16"/>
  <c r="E2243" i="16" s="1"/>
  <c r="C2243" i="16" s="1"/>
  <c r="I3786" i="16"/>
  <c r="E3786" i="16" s="1"/>
  <c r="C3786" i="16" s="1"/>
  <c r="I3729" i="16"/>
  <c r="E3729" i="16" s="1"/>
  <c r="C3729" i="16" s="1"/>
  <c r="I3586" i="16"/>
  <c r="E3586" i="16" s="1"/>
  <c r="C3586" i="16" s="1"/>
  <c r="I3442" i="16"/>
  <c r="E3442" i="16" s="1"/>
  <c r="C3442" i="16" s="1"/>
  <c r="I3299" i="16"/>
  <c r="E3299" i="16" s="1"/>
  <c r="C3299" i="16" s="1"/>
  <c r="I3154" i="16"/>
  <c r="E3154" i="16" s="1"/>
  <c r="C3154" i="16" s="1"/>
  <c r="I3010" i="16"/>
  <c r="E3010" i="16" s="1"/>
  <c r="C3010" i="16" s="1"/>
  <c r="I2866" i="16"/>
  <c r="E2866" i="16" s="1"/>
  <c r="C2866" i="16" s="1"/>
  <c r="I2722" i="16"/>
  <c r="E2722" i="16" s="1"/>
  <c r="C2722" i="16" s="1"/>
  <c r="I2566" i="16"/>
  <c r="E2566" i="16" s="1"/>
  <c r="C2566" i="16" s="1"/>
  <c r="I2422" i="16"/>
  <c r="E2422" i="16" s="1"/>
  <c r="C2422" i="16" s="1"/>
  <c r="I2277" i="16"/>
  <c r="E2277" i="16" s="1"/>
  <c r="C2277" i="16" s="1"/>
  <c r="I2133" i="16"/>
  <c r="E2133" i="16" s="1"/>
  <c r="C2133" i="16" s="1"/>
  <c r="I3800" i="16"/>
  <c r="E3800" i="16" s="1"/>
  <c r="C3800" i="16" s="1"/>
  <c r="I3658" i="16"/>
  <c r="E3658" i="16" s="1"/>
  <c r="C3658" i="16" s="1"/>
  <c r="I3514" i="16"/>
  <c r="E3514" i="16" s="1"/>
  <c r="C3514" i="16" s="1"/>
  <c r="I3369" i="16"/>
  <c r="E3369" i="16" s="1"/>
  <c r="C3369" i="16" s="1"/>
  <c r="I3225" i="16"/>
  <c r="E3225" i="16" s="1"/>
  <c r="C3225" i="16" s="1"/>
  <c r="I3081" i="16"/>
  <c r="E3081" i="16" s="1"/>
  <c r="C3081" i="16" s="1"/>
  <c r="I2937" i="16"/>
  <c r="E2937" i="16" s="1"/>
  <c r="C2937" i="16" s="1"/>
  <c r="I2793" i="16"/>
  <c r="E2793" i="16" s="1"/>
  <c r="C2793" i="16" s="1"/>
  <c r="I2649" i="16"/>
  <c r="E2649" i="16" s="1"/>
  <c r="C2649" i="16" s="1"/>
  <c r="I2505" i="16"/>
  <c r="E2505" i="16" s="1"/>
  <c r="C2505" i="16" s="1"/>
  <c r="I2350" i="16"/>
  <c r="E2350" i="16" s="1"/>
  <c r="C2350" i="16" s="1"/>
  <c r="I2205" i="16"/>
  <c r="E2205" i="16" s="1"/>
  <c r="C2205" i="16" s="1"/>
  <c r="I3774" i="16"/>
  <c r="E3774" i="16" s="1"/>
  <c r="C3774" i="16" s="1"/>
  <c r="I3752" i="16"/>
  <c r="E3752" i="16" s="1"/>
  <c r="C3752" i="16" s="1"/>
  <c r="I3608" i="16"/>
  <c r="E3608" i="16" s="1"/>
  <c r="C3608" i="16" s="1"/>
  <c r="I3453" i="16"/>
  <c r="E3453" i="16" s="1"/>
  <c r="C3453" i="16" s="1"/>
  <c r="I3308" i="16"/>
  <c r="E3308" i="16" s="1"/>
  <c r="C3308" i="16" s="1"/>
  <c r="I3164" i="16"/>
  <c r="E3164" i="16" s="1"/>
  <c r="C3164" i="16" s="1"/>
  <c r="I3020" i="16"/>
  <c r="E3020" i="16" s="1"/>
  <c r="C3020" i="16" s="1"/>
  <c r="I2876" i="16"/>
  <c r="E2876" i="16" s="1"/>
  <c r="C2876" i="16" s="1"/>
  <c r="I2732" i="16"/>
  <c r="E2732" i="16" s="1"/>
  <c r="C2732" i="16" s="1"/>
  <c r="I2588" i="16"/>
  <c r="E2588" i="16" s="1"/>
  <c r="C2588" i="16" s="1"/>
  <c r="I2444" i="16"/>
  <c r="E2444" i="16" s="1"/>
  <c r="C2444" i="16" s="1"/>
  <c r="I2300" i="16"/>
  <c r="E2300" i="16" s="1"/>
  <c r="C2300" i="16" s="1"/>
  <c r="I2155" i="16"/>
  <c r="E2155" i="16" s="1"/>
  <c r="C2155" i="16" s="1"/>
  <c r="I3799" i="16"/>
  <c r="E3799" i="16" s="1"/>
  <c r="C3799" i="16" s="1"/>
  <c r="I3656" i="16"/>
  <c r="E3656" i="16" s="1"/>
  <c r="C3656" i="16" s="1"/>
  <c r="I3512" i="16"/>
  <c r="E3512" i="16" s="1"/>
  <c r="C3512" i="16" s="1"/>
  <c r="I3366" i="16"/>
  <c r="E3366" i="16" s="1"/>
  <c r="C3366" i="16" s="1"/>
  <c r="I3223" i="16"/>
  <c r="E3223" i="16" s="1"/>
  <c r="C3223" i="16" s="1"/>
  <c r="I3080" i="16"/>
  <c r="E3080" i="16" s="1"/>
  <c r="C3080" i="16" s="1"/>
  <c r="I2934" i="16"/>
  <c r="E2934" i="16" s="1"/>
  <c r="C2934" i="16" s="1"/>
  <c r="I2791" i="16"/>
  <c r="E2791" i="16" s="1"/>
  <c r="C2791" i="16" s="1"/>
  <c r="I2647" i="16"/>
  <c r="E2647" i="16" s="1"/>
  <c r="C2647" i="16" s="1"/>
  <c r="I2503" i="16"/>
  <c r="E2503" i="16" s="1"/>
  <c r="C2503" i="16" s="1"/>
  <c r="I2358" i="16"/>
  <c r="E2358" i="16" s="1"/>
  <c r="C2358" i="16" s="1"/>
  <c r="I2216" i="16"/>
  <c r="E2216" i="16" s="1"/>
  <c r="C2216" i="16" s="1"/>
  <c r="I3629" i="16"/>
  <c r="E3629" i="16" s="1"/>
  <c r="C3629" i="16" s="1"/>
  <c r="I3415" i="16"/>
  <c r="E3415" i="16" s="1"/>
  <c r="C3415" i="16" s="1"/>
  <c r="I3246" i="16"/>
  <c r="E3246" i="16" s="1"/>
  <c r="C3246" i="16" s="1"/>
  <c r="I3103" i="16"/>
  <c r="E3103" i="16" s="1"/>
  <c r="C3103" i="16" s="1"/>
  <c r="I2958" i="16"/>
  <c r="E2958" i="16" s="1"/>
  <c r="C2958" i="16" s="1"/>
  <c r="I2814" i="16"/>
  <c r="E2814" i="16" s="1"/>
  <c r="C2814" i="16" s="1"/>
  <c r="I2670" i="16"/>
  <c r="E2670" i="16" s="1"/>
  <c r="C2670" i="16" s="1"/>
  <c r="I2526" i="16"/>
  <c r="E2526" i="16" s="1"/>
  <c r="C2526" i="16" s="1"/>
  <c r="I2370" i="16"/>
  <c r="E2370" i="16" s="1"/>
  <c r="C2370" i="16" s="1"/>
  <c r="I2225" i="16"/>
  <c r="E2225" i="16" s="1"/>
  <c r="C2225" i="16" s="1"/>
  <c r="I2081" i="16"/>
  <c r="E2081" i="16" s="1"/>
  <c r="C2081" i="16" s="1"/>
  <c r="I1939" i="16"/>
  <c r="E1939" i="16" s="1"/>
  <c r="C1939" i="16" s="1"/>
  <c r="I3834" i="16"/>
  <c r="E3834" i="16" s="1"/>
  <c r="C3834" i="16" s="1"/>
  <c r="I3413" i="16"/>
  <c r="E3413" i="16" s="1"/>
  <c r="C3413" i="16" s="1"/>
  <c r="I3269" i="16"/>
  <c r="E3269" i="16" s="1"/>
  <c r="C3269" i="16" s="1"/>
  <c r="I3125" i="16"/>
  <c r="E3125" i="16" s="1"/>
  <c r="C3125" i="16" s="1"/>
  <c r="I2981" i="16"/>
  <c r="E2981" i="16" s="1"/>
  <c r="C2981" i="16" s="1"/>
  <c r="I2836" i="16"/>
  <c r="E2836" i="16" s="1"/>
  <c r="C2836" i="16" s="1"/>
  <c r="I2693" i="16"/>
  <c r="E2693" i="16" s="1"/>
  <c r="C2693" i="16" s="1"/>
  <c r="I2549" i="16"/>
  <c r="E2549" i="16" s="1"/>
  <c r="C2549" i="16" s="1"/>
  <c r="I2404" i="16"/>
  <c r="E2404" i="16" s="1"/>
  <c r="C2404" i="16" s="1"/>
  <c r="I2260" i="16"/>
  <c r="E2260" i="16" s="1"/>
  <c r="C2260" i="16" s="1"/>
  <c r="I2117" i="16"/>
  <c r="E2117" i="16" s="1"/>
  <c r="C2117" i="16" s="1"/>
  <c r="I1974" i="16"/>
  <c r="E1974" i="16" s="1"/>
  <c r="C1974" i="16" s="1"/>
  <c r="I1829" i="16"/>
  <c r="E1829" i="16" s="1"/>
  <c r="C1829" i="16" s="1"/>
  <c r="I3772" i="16"/>
  <c r="E3772" i="16" s="1"/>
  <c r="C3772" i="16" s="1"/>
  <c r="I3628" i="16"/>
  <c r="E3628" i="16" s="1"/>
  <c r="C3628" i="16" s="1"/>
  <c r="I3484" i="16"/>
  <c r="E3484" i="16" s="1"/>
  <c r="C3484" i="16" s="1"/>
  <c r="I3339" i="16"/>
  <c r="E3339" i="16" s="1"/>
  <c r="C3339" i="16" s="1"/>
  <c r="I3196" i="16"/>
  <c r="E3196" i="16" s="1"/>
  <c r="C3196" i="16" s="1"/>
  <c r="I3053" i="16"/>
  <c r="E3053" i="16" s="1"/>
  <c r="C3053" i="16" s="1"/>
  <c r="I2908" i="16"/>
  <c r="E2908" i="16" s="1"/>
  <c r="C2908" i="16" s="1"/>
  <c r="I2764" i="16"/>
  <c r="E2764" i="16" s="1"/>
  <c r="C2764" i="16" s="1"/>
  <c r="I2620" i="16"/>
  <c r="E2620" i="16" s="1"/>
  <c r="C2620" i="16" s="1"/>
  <c r="I2475" i="16"/>
  <c r="E2475" i="16" s="1"/>
  <c r="C2475" i="16" s="1"/>
  <c r="I2320" i="16"/>
  <c r="E2320" i="16" s="1"/>
  <c r="C2320" i="16" s="1"/>
  <c r="I2175" i="16"/>
  <c r="E2175" i="16" s="1"/>
  <c r="C2175" i="16" s="1"/>
  <c r="I3545" i="16"/>
  <c r="E3545" i="16" s="1"/>
  <c r="C3545" i="16" s="1"/>
  <c r="I3711" i="16"/>
  <c r="E3711" i="16" s="1"/>
  <c r="C3711" i="16" s="1"/>
  <c r="I3555" i="16"/>
  <c r="E3555" i="16" s="1"/>
  <c r="C3555" i="16" s="1"/>
  <c r="I3411" i="16"/>
  <c r="E3411" i="16" s="1"/>
  <c r="C3411" i="16" s="1"/>
  <c r="I3266" i="16"/>
  <c r="E3266" i="16" s="1"/>
  <c r="C3266" i="16" s="1"/>
  <c r="I3122" i="16"/>
  <c r="E3122" i="16" s="1"/>
  <c r="C3122" i="16" s="1"/>
  <c r="I2980" i="16"/>
  <c r="E2980" i="16" s="1"/>
  <c r="C2980" i="16" s="1"/>
  <c r="I2835" i="16"/>
  <c r="E2835" i="16" s="1"/>
  <c r="C2835" i="16" s="1"/>
  <c r="I2691" i="16"/>
  <c r="E2691" i="16" s="1"/>
  <c r="C2691" i="16" s="1"/>
  <c r="I2547" i="16"/>
  <c r="E2547" i="16" s="1"/>
  <c r="C2547" i="16" s="1"/>
  <c r="I2402" i="16"/>
  <c r="E2402" i="16" s="1"/>
  <c r="C2402" i="16" s="1"/>
  <c r="I2259" i="16"/>
  <c r="E2259" i="16" s="1"/>
  <c r="C2259" i="16" s="1"/>
  <c r="I2115" i="16"/>
  <c r="E2115" i="16" s="1"/>
  <c r="C2115" i="16" s="1"/>
  <c r="I3782" i="16"/>
  <c r="E3782" i="16" s="1"/>
  <c r="C3782" i="16" s="1"/>
  <c r="I3637" i="16"/>
  <c r="E3637" i="16" s="1"/>
  <c r="C3637" i="16" s="1"/>
  <c r="I3495" i="16"/>
  <c r="E3495" i="16" s="1"/>
  <c r="C3495" i="16" s="1"/>
  <c r="I3351" i="16"/>
  <c r="E3351" i="16" s="1"/>
  <c r="C3351" i="16" s="1"/>
  <c r="I3206" i="16"/>
  <c r="E3206" i="16" s="1"/>
  <c r="C3206" i="16" s="1"/>
  <c r="I3063" i="16"/>
  <c r="E3063" i="16" s="1"/>
  <c r="C3063" i="16" s="1"/>
  <c r="I2918" i="16"/>
  <c r="E2918" i="16" s="1"/>
  <c r="C2918" i="16" s="1"/>
  <c r="I2751" i="16"/>
  <c r="E2751" i="16" s="1"/>
  <c r="C2751" i="16" s="1"/>
  <c r="I2606" i="16"/>
  <c r="E2606" i="16" s="1"/>
  <c r="C2606" i="16" s="1"/>
  <c r="I2462" i="16"/>
  <c r="E2462" i="16" s="1"/>
  <c r="C2462" i="16" s="1"/>
  <c r="I2317" i="16"/>
  <c r="E2317" i="16" s="1"/>
  <c r="C2317" i="16" s="1"/>
  <c r="I2162" i="16"/>
  <c r="E2162" i="16" s="1"/>
  <c r="C2162" i="16" s="1"/>
  <c r="I3817" i="16"/>
  <c r="E3817" i="16" s="1"/>
  <c r="C3817" i="16" s="1"/>
  <c r="I3674" i="16"/>
  <c r="E3674" i="16" s="1"/>
  <c r="C3674" i="16" s="1"/>
  <c r="I3529" i="16"/>
  <c r="E3529" i="16" s="1"/>
  <c r="C3529" i="16" s="1"/>
  <c r="I3385" i="16"/>
  <c r="E3385" i="16" s="1"/>
  <c r="C3385" i="16" s="1"/>
  <c r="I3240" i="16"/>
  <c r="E3240" i="16" s="1"/>
  <c r="C3240" i="16" s="1"/>
  <c r="I3096" i="16"/>
  <c r="E3096" i="16" s="1"/>
  <c r="C3096" i="16" s="1"/>
  <c r="I2953" i="16"/>
  <c r="E2953" i="16" s="1"/>
  <c r="C2953" i="16" s="1"/>
  <c r="I2809" i="16"/>
  <c r="E2809" i="16" s="1"/>
  <c r="C2809" i="16" s="1"/>
  <c r="I2665" i="16"/>
  <c r="E2665" i="16" s="1"/>
  <c r="C2665" i="16" s="1"/>
  <c r="I2521" i="16"/>
  <c r="E2521" i="16" s="1"/>
  <c r="C2521" i="16" s="1"/>
  <c r="I2364" i="16"/>
  <c r="E2364" i="16" s="1"/>
  <c r="C2364" i="16" s="1"/>
  <c r="I2222" i="16"/>
  <c r="E2222" i="16" s="1"/>
  <c r="C2222" i="16" s="1"/>
  <c r="I2100" i="16"/>
  <c r="E2100" i="16" s="1"/>
  <c r="C2100" i="16" s="1"/>
  <c r="I1957" i="16"/>
  <c r="E1957" i="16" s="1"/>
  <c r="C1957" i="16" s="1"/>
  <c r="I1812" i="16"/>
  <c r="E1812" i="16" s="1"/>
  <c r="C1812" i="16" s="1"/>
  <c r="I1668" i="16"/>
  <c r="E1668" i="16" s="1"/>
  <c r="C1668" i="16" s="1"/>
  <c r="I1524" i="16"/>
  <c r="E1524" i="16" s="1"/>
  <c r="C1524" i="16" s="1"/>
  <c r="I1381" i="16"/>
  <c r="E1381" i="16" s="1"/>
  <c r="C1381" i="16" s="1"/>
  <c r="I1236" i="16"/>
  <c r="E1236" i="16" s="1"/>
  <c r="C1236" i="16" s="1"/>
  <c r="I1092" i="16"/>
  <c r="E1092" i="16" s="1"/>
  <c r="C1092" i="16" s="1"/>
  <c r="I1967" i="16"/>
  <c r="E1967" i="16" s="1"/>
  <c r="C1967" i="16" s="1"/>
  <c r="I1823" i="16"/>
  <c r="E1823" i="16" s="1"/>
  <c r="C1823" i="16" s="1"/>
  <c r="I3666" i="16"/>
  <c r="E3666" i="16" s="1"/>
  <c r="C3666" i="16" s="1"/>
  <c r="I3756" i="16"/>
  <c r="E3756" i="16" s="1"/>
  <c r="C3756" i="16" s="1"/>
  <c r="I3611" i="16"/>
  <c r="E3611" i="16" s="1"/>
  <c r="C3611" i="16" s="1"/>
  <c r="I3469" i="16"/>
  <c r="E3469" i="16" s="1"/>
  <c r="C3469" i="16" s="1"/>
  <c r="I3325" i="16"/>
  <c r="E3325" i="16" s="1"/>
  <c r="C3325" i="16" s="1"/>
  <c r="I3180" i="16"/>
  <c r="E3180" i="16" s="1"/>
  <c r="C3180" i="16" s="1"/>
  <c r="I3036" i="16"/>
  <c r="E3036" i="16" s="1"/>
  <c r="C3036" i="16" s="1"/>
  <c r="I2892" i="16"/>
  <c r="E2892" i="16" s="1"/>
  <c r="C2892" i="16" s="1"/>
  <c r="I2748" i="16"/>
  <c r="E2748" i="16" s="1"/>
  <c r="C2748" i="16" s="1"/>
  <c r="I2592" i="16"/>
  <c r="E2592" i="16" s="1"/>
  <c r="C2592" i="16" s="1"/>
  <c r="I2448" i="16"/>
  <c r="E2448" i="16" s="1"/>
  <c r="C2448" i="16" s="1"/>
  <c r="I2304" i="16"/>
  <c r="E2304" i="16" s="1"/>
  <c r="C2304" i="16" s="1"/>
  <c r="I2161" i="16"/>
  <c r="E2161" i="16" s="1"/>
  <c r="C2161" i="16" s="1"/>
  <c r="I3815" i="16"/>
  <c r="E3815" i="16" s="1"/>
  <c r="C3815" i="16" s="1"/>
  <c r="I3671" i="16"/>
  <c r="E3671" i="16" s="1"/>
  <c r="C3671" i="16" s="1"/>
  <c r="I3527" i="16"/>
  <c r="E3527" i="16" s="1"/>
  <c r="C3527" i="16" s="1"/>
  <c r="I3384" i="16"/>
  <c r="E3384" i="16" s="1"/>
  <c r="C3384" i="16" s="1"/>
  <c r="I3239" i="16"/>
  <c r="E3239" i="16" s="1"/>
  <c r="C3239" i="16" s="1"/>
  <c r="I3095" i="16"/>
  <c r="E3095" i="16" s="1"/>
  <c r="C3095" i="16" s="1"/>
  <c r="I2952" i="16"/>
  <c r="E2952" i="16" s="1"/>
  <c r="C2952" i="16" s="1"/>
  <c r="I2807" i="16"/>
  <c r="E2807" i="16" s="1"/>
  <c r="C2807" i="16" s="1"/>
  <c r="I2663" i="16"/>
  <c r="E2663" i="16" s="1"/>
  <c r="C2663" i="16" s="1"/>
  <c r="I2519" i="16"/>
  <c r="E2519" i="16" s="1"/>
  <c r="C2519" i="16" s="1"/>
  <c r="I2375" i="16"/>
  <c r="E2375" i="16" s="1"/>
  <c r="C2375" i="16" s="1"/>
  <c r="I2231" i="16"/>
  <c r="E2231" i="16" s="1"/>
  <c r="C2231" i="16" s="1"/>
  <c r="I3653" i="16"/>
  <c r="E3653" i="16" s="1"/>
  <c r="C3653" i="16" s="1"/>
  <c r="I3718" i="16"/>
  <c r="E3718" i="16" s="1"/>
  <c r="C3718" i="16" s="1"/>
  <c r="I3574" i="16"/>
  <c r="E3574" i="16" s="1"/>
  <c r="C3574" i="16" s="1"/>
  <c r="I3430" i="16"/>
  <c r="E3430" i="16" s="1"/>
  <c r="C3430" i="16" s="1"/>
  <c r="I3286" i="16"/>
  <c r="E3286" i="16" s="1"/>
  <c r="C3286" i="16" s="1"/>
  <c r="I3142" i="16"/>
  <c r="E3142" i="16" s="1"/>
  <c r="C3142" i="16" s="1"/>
  <c r="I2998" i="16"/>
  <c r="E2998" i="16" s="1"/>
  <c r="C2998" i="16" s="1"/>
  <c r="I2855" i="16"/>
  <c r="E2855" i="16" s="1"/>
  <c r="C2855" i="16" s="1"/>
  <c r="I2710" i="16"/>
  <c r="E2710" i="16" s="1"/>
  <c r="C2710" i="16" s="1"/>
  <c r="I2554" i="16"/>
  <c r="E2554" i="16" s="1"/>
  <c r="C2554" i="16" s="1"/>
  <c r="I2410" i="16"/>
  <c r="E2410" i="16" s="1"/>
  <c r="C2410" i="16" s="1"/>
  <c r="I2266" i="16"/>
  <c r="E2266" i="16" s="1"/>
  <c r="C2266" i="16" s="1"/>
  <c r="I2122" i="16"/>
  <c r="E2122" i="16" s="1"/>
  <c r="C2122" i="16" s="1"/>
  <c r="I3789" i="16"/>
  <c r="E3789" i="16" s="1"/>
  <c r="C3789" i="16" s="1"/>
  <c r="I3645" i="16"/>
  <c r="E3645" i="16" s="1"/>
  <c r="C3645" i="16" s="1"/>
  <c r="I3500" i="16"/>
  <c r="E3500" i="16" s="1"/>
  <c r="C3500" i="16" s="1"/>
  <c r="I3357" i="16"/>
  <c r="E3357" i="16" s="1"/>
  <c r="C3357" i="16" s="1"/>
  <c r="I3213" i="16"/>
  <c r="E3213" i="16" s="1"/>
  <c r="C3213" i="16" s="1"/>
  <c r="I3069" i="16"/>
  <c r="E3069" i="16" s="1"/>
  <c r="C3069" i="16" s="1"/>
  <c r="I2924" i="16"/>
  <c r="E2924" i="16" s="1"/>
  <c r="C2924" i="16" s="1"/>
  <c r="I2781" i="16"/>
  <c r="E2781" i="16" s="1"/>
  <c r="C2781" i="16" s="1"/>
  <c r="I2637" i="16"/>
  <c r="E2637" i="16" s="1"/>
  <c r="C2637" i="16" s="1"/>
  <c r="I2494" i="16"/>
  <c r="E2494" i="16" s="1"/>
  <c r="C2494" i="16" s="1"/>
  <c r="I2337" i="16"/>
  <c r="E2337" i="16" s="1"/>
  <c r="C2337" i="16" s="1"/>
  <c r="I2193" i="16"/>
  <c r="E2193" i="16" s="1"/>
  <c r="C2193" i="16" s="1"/>
  <c r="I3607" i="16"/>
  <c r="E3607" i="16" s="1"/>
  <c r="C3607" i="16" s="1"/>
  <c r="I3740" i="16"/>
  <c r="E3740" i="16" s="1"/>
  <c r="C3740" i="16" s="1"/>
  <c r="I3595" i="16"/>
  <c r="E3595" i="16" s="1"/>
  <c r="C3595" i="16" s="1"/>
  <c r="I3440" i="16"/>
  <c r="E3440" i="16" s="1"/>
  <c r="C3440" i="16" s="1"/>
  <c r="I3295" i="16"/>
  <c r="E3295" i="16" s="1"/>
  <c r="C3295" i="16" s="1"/>
  <c r="I3151" i="16"/>
  <c r="E3151" i="16" s="1"/>
  <c r="C3151" i="16" s="1"/>
  <c r="I3007" i="16"/>
  <c r="E3007" i="16" s="1"/>
  <c r="C3007" i="16" s="1"/>
  <c r="I2863" i="16"/>
  <c r="E2863" i="16" s="1"/>
  <c r="C2863" i="16" s="1"/>
  <c r="I2720" i="16"/>
  <c r="E2720" i="16" s="1"/>
  <c r="C2720" i="16" s="1"/>
  <c r="I2576" i="16"/>
  <c r="E2576" i="16" s="1"/>
  <c r="C2576" i="16" s="1"/>
  <c r="I2432" i="16"/>
  <c r="E2432" i="16" s="1"/>
  <c r="C2432" i="16" s="1"/>
  <c r="I2289" i="16"/>
  <c r="E2289" i="16" s="1"/>
  <c r="C2289" i="16" s="1"/>
  <c r="I2145" i="16"/>
  <c r="E2145" i="16" s="1"/>
  <c r="C2145" i="16" s="1"/>
  <c r="I3787" i="16"/>
  <c r="E3787" i="16" s="1"/>
  <c r="C3787" i="16" s="1"/>
  <c r="I3642" i="16"/>
  <c r="E3642" i="16" s="1"/>
  <c r="C3642" i="16" s="1"/>
  <c r="I3498" i="16"/>
  <c r="E3498" i="16" s="1"/>
  <c r="C3498" i="16" s="1"/>
  <c r="I3355" i="16"/>
  <c r="E3355" i="16" s="1"/>
  <c r="C3355" i="16" s="1"/>
  <c r="I3211" i="16"/>
  <c r="E3211" i="16" s="1"/>
  <c r="C3211" i="16" s="1"/>
  <c r="I3066" i="16"/>
  <c r="E3066" i="16" s="1"/>
  <c r="C3066" i="16" s="1"/>
  <c r="I2923" i="16"/>
  <c r="E2923" i="16" s="1"/>
  <c r="C2923" i="16" s="1"/>
  <c r="I2778" i="16"/>
  <c r="E2778" i="16" s="1"/>
  <c r="C2778" i="16" s="1"/>
  <c r="I2635" i="16"/>
  <c r="E2635" i="16" s="1"/>
  <c r="C2635" i="16" s="1"/>
  <c r="I2491" i="16"/>
  <c r="E2491" i="16" s="1"/>
  <c r="C2491" i="16" s="1"/>
  <c r="I2347" i="16"/>
  <c r="E2347" i="16" s="1"/>
  <c r="C2347" i="16" s="1"/>
  <c r="I2204" i="16"/>
  <c r="E2204" i="16" s="1"/>
  <c r="C2204" i="16" s="1"/>
  <c r="I3546" i="16"/>
  <c r="E3546" i="16" s="1"/>
  <c r="C3546" i="16" s="1"/>
  <c r="I3402" i="16"/>
  <c r="E3402" i="16" s="1"/>
  <c r="C3402" i="16" s="1"/>
  <c r="I3235" i="16"/>
  <c r="E3235" i="16" s="1"/>
  <c r="C3235" i="16" s="1"/>
  <c r="I3090" i="16"/>
  <c r="E3090" i="16" s="1"/>
  <c r="C3090" i="16" s="1"/>
  <c r="I2946" i="16"/>
  <c r="E2946" i="16" s="1"/>
  <c r="C2946" i="16" s="1"/>
  <c r="I2802" i="16"/>
  <c r="E2802" i="16" s="1"/>
  <c r="C2802" i="16" s="1"/>
  <c r="I2658" i="16"/>
  <c r="E2658" i="16" s="1"/>
  <c r="C2658" i="16" s="1"/>
  <c r="I2514" i="16"/>
  <c r="E2514" i="16" s="1"/>
  <c r="C2514" i="16" s="1"/>
  <c r="I2359" i="16"/>
  <c r="E2359" i="16" s="1"/>
  <c r="C2359" i="16" s="1"/>
  <c r="I2214" i="16"/>
  <c r="E2214" i="16" s="1"/>
  <c r="C2214" i="16" s="1"/>
  <c r="I2070" i="16"/>
  <c r="E2070" i="16" s="1"/>
  <c r="C2070" i="16" s="1"/>
  <c r="I1926" i="16"/>
  <c r="E1926" i="16" s="1"/>
  <c r="C1926" i="16" s="1"/>
  <c r="I3690" i="16"/>
  <c r="E3690" i="16" s="1"/>
  <c r="C3690" i="16" s="1"/>
  <c r="I3401" i="16"/>
  <c r="E3401" i="16" s="1"/>
  <c r="C3401" i="16" s="1"/>
  <c r="I3257" i="16"/>
  <c r="E3257" i="16" s="1"/>
  <c r="C3257" i="16" s="1"/>
  <c r="I3114" i="16"/>
  <c r="E3114" i="16" s="1"/>
  <c r="C3114" i="16" s="1"/>
  <c r="I2968" i="16"/>
  <c r="E2968" i="16" s="1"/>
  <c r="C2968" i="16" s="1"/>
  <c r="I2825" i="16"/>
  <c r="E2825" i="16" s="1"/>
  <c r="C2825" i="16" s="1"/>
  <c r="I2681" i="16"/>
  <c r="E2681" i="16" s="1"/>
  <c r="C2681" i="16" s="1"/>
  <c r="I2537" i="16"/>
  <c r="E2537" i="16" s="1"/>
  <c r="C2537" i="16" s="1"/>
  <c r="I2393" i="16"/>
  <c r="E2393" i="16" s="1"/>
  <c r="C2393" i="16" s="1"/>
  <c r="I2249" i="16"/>
  <c r="E2249" i="16" s="1"/>
  <c r="C2249" i="16" s="1"/>
  <c r="I2105" i="16"/>
  <c r="E2105" i="16" s="1"/>
  <c r="C2105" i="16" s="1"/>
  <c r="I1961" i="16"/>
  <c r="E1961" i="16" s="1"/>
  <c r="C1961" i="16" s="1"/>
  <c r="I1817" i="16"/>
  <c r="E1817" i="16" s="1"/>
  <c r="C1817" i="16" s="1"/>
  <c r="I3760" i="16"/>
  <c r="E3760" i="16" s="1"/>
  <c r="C3760" i="16" s="1"/>
  <c r="I3616" i="16"/>
  <c r="E3616" i="16" s="1"/>
  <c r="C3616" i="16" s="1"/>
  <c r="I3473" i="16"/>
  <c r="E3473" i="16" s="1"/>
  <c r="C3473" i="16" s="1"/>
  <c r="I3328" i="16"/>
  <c r="E3328" i="16" s="1"/>
  <c r="C3328" i="16" s="1"/>
  <c r="I3183" i="16"/>
  <c r="E3183" i="16" s="1"/>
  <c r="C3183" i="16" s="1"/>
  <c r="I3039" i="16"/>
  <c r="E3039" i="16" s="1"/>
  <c r="C3039" i="16" s="1"/>
  <c r="I2895" i="16"/>
  <c r="E2895" i="16" s="1"/>
  <c r="C2895" i="16" s="1"/>
  <c r="I2752" i="16"/>
  <c r="E2752" i="16" s="1"/>
  <c r="C2752" i="16" s="1"/>
  <c r="I2608" i="16"/>
  <c r="E2608" i="16" s="1"/>
  <c r="C2608" i="16" s="1"/>
  <c r="I2465" i="16"/>
  <c r="E2465" i="16" s="1"/>
  <c r="C2465" i="16" s="1"/>
  <c r="I2308" i="16"/>
  <c r="E2308" i="16" s="1"/>
  <c r="C2308" i="16" s="1"/>
  <c r="I2165" i="16"/>
  <c r="E2165" i="16" s="1"/>
  <c r="C2165" i="16" s="1"/>
  <c r="I3842" i="16"/>
  <c r="E3842" i="16" s="1"/>
  <c r="C3842" i="16" s="1"/>
  <c r="I3699" i="16"/>
  <c r="E3699" i="16" s="1"/>
  <c r="C3699" i="16" s="1"/>
  <c r="I3544" i="16"/>
  <c r="E3544" i="16" s="1"/>
  <c r="C3544" i="16" s="1"/>
  <c r="I3399" i="16"/>
  <c r="E3399" i="16" s="1"/>
  <c r="C3399" i="16" s="1"/>
  <c r="I3255" i="16"/>
  <c r="E3255" i="16" s="1"/>
  <c r="C3255" i="16" s="1"/>
  <c r="I3111" i="16"/>
  <c r="E3111" i="16" s="1"/>
  <c r="C3111" i="16" s="1"/>
  <c r="I2967" i="16"/>
  <c r="E2967" i="16" s="1"/>
  <c r="C2967" i="16" s="1"/>
  <c r="I2823" i="16"/>
  <c r="E2823" i="16" s="1"/>
  <c r="C2823" i="16" s="1"/>
  <c r="I2679" i="16"/>
  <c r="E2679" i="16" s="1"/>
  <c r="C2679" i="16" s="1"/>
  <c r="I2535" i="16"/>
  <c r="E2535" i="16" s="1"/>
  <c r="C2535" i="16" s="1"/>
  <c r="I2390" i="16"/>
  <c r="E2390" i="16" s="1"/>
  <c r="C2390" i="16" s="1"/>
  <c r="I2247" i="16"/>
  <c r="E2247" i="16" s="1"/>
  <c r="C2247" i="16" s="1"/>
  <c r="I2103" i="16"/>
  <c r="E2103" i="16" s="1"/>
  <c r="C2103" i="16" s="1"/>
  <c r="I3770" i="16"/>
  <c r="E3770" i="16" s="1"/>
  <c r="C3770" i="16" s="1"/>
  <c r="I3625" i="16"/>
  <c r="E3625" i="16" s="1"/>
  <c r="C3625" i="16" s="1"/>
  <c r="I3482" i="16"/>
  <c r="E3482" i="16" s="1"/>
  <c r="C3482" i="16" s="1"/>
  <c r="I3338" i="16"/>
  <c r="E3338" i="16" s="1"/>
  <c r="C3338" i="16" s="1"/>
  <c r="I3194" i="16"/>
  <c r="E3194" i="16" s="1"/>
  <c r="C3194" i="16" s="1"/>
  <c r="I3049" i="16"/>
  <c r="E3049" i="16" s="1"/>
  <c r="C3049" i="16" s="1"/>
  <c r="I2906" i="16"/>
  <c r="E2906" i="16" s="1"/>
  <c r="C2906" i="16" s="1"/>
  <c r="I2738" i="16"/>
  <c r="E2738" i="16" s="1"/>
  <c r="C2738" i="16" s="1"/>
  <c r="I2594" i="16"/>
  <c r="E2594" i="16" s="1"/>
  <c r="C2594" i="16" s="1"/>
  <c r="I2450" i="16"/>
  <c r="E2450" i="16" s="1"/>
  <c r="C2450" i="16" s="1"/>
  <c r="I2307" i="16"/>
  <c r="E2307" i="16" s="1"/>
  <c r="C2307" i="16" s="1"/>
  <c r="I2150" i="16"/>
  <c r="E2150" i="16" s="1"/>
  <c r="C2150" i="16" s="1"/>
  <c r="I3805" i="16"/>
  <c r="E3805" i="16" s="1"/>
  <c r="C3805" i="16" s="1"/>
  <c r="I3661" i="16"/>
  <c r="E3661" i="16" s="1"/>
  <c r="C3661" i="16" s="1"/>
  <c r="I3517" i="16"/>
  <c r="E3517" i="16" s="1"/>
  <c r="C3517" i="16" s="1"/>
  <c r="I3372" i="16"/>
  <c r="E3372" i="16" s="1"/>
  <c r="C3372" i="16" s="1"/>
  <c r="I3229" i="16"/>
  <c r="E3229" i="16" s="1"/>
  <c r="C3229" i="16" s="1"/>
  <c r="I3085" i="16"/>
  <c r="E3085" i="16" s="1"/>
  <c r="C3085" i="16" s="1"/>
  <c r="I2941" i="16"/>
  <c r="E2941" i="16" s="1"/>
  <c r="C2941" i="16" s="1"/>
  <c r="I2797" i="16"/>
  <c r="E2797" i="16" s="1"/>
  <c r="C2797" i="16" s="1"/>
  <c r="I2654" i="16"/>
  <c r="E2654" i="16" s="1"/>
  <c r="C2654" i="16" s="1"/>
  <c r="I2509" i="16"/>
  <c r="E2509" i="16" s="1"/>
  <c r="C2509" i="16" s="1"/>
  <c r="I2353" i="16"/>
  <c r="E2353" i="16" s="1"/>
  <c r="C2353" i="16" s="1"/>
  <c r="I2209" i="16"/>
  <c r="E2209" i="16" s="1"/>
  <c r="C2209" i="16" s="1"/>
  <c r="I2087" i="16"/>
  <c r="E2087" i="16" s="1"/>
  <c r="C2087" i="16" s="1"/>
  <c r="I1944" i="16"/>
  <c r="E1944" i="16" s="1"/>
  <c r="C1944" i="16" s="1"/>
  <c r="I1800" i="16"/>
  <c r="E1800" i="16" s="1"/>
  <c r="C1800" i="16" s="1"/>
  <c r="I1656" i="16"/>
  <c r="E1656" i="16" s="1"/>
  <c r="C1656" i="16" s="1"/>
  <c r="I1512" i="16"/>
  <c r="E1512" i="16" s="1"/>
  <c r="C1512" i="16" s="1"/>
  <c r="I1368" i="16"/>
  <c r="E1368" i="16" s="1"/>
  <c r="C1368" i="16" s="1"/>
  <c r="I3821" i="16"/>
  <c r="E3821" i="16" s="1"/>
  <c r="C3821" i="16" s="1"/>
  <c r="I3744" i="16"/>
  <c r="E3744" i="16" s="1"/>
  <c r="C3744" i="16" s="1"/>
  <c r="I3599" i="16"/>
  <c r="E3599" i="16" s="1"/>
  <c r="C3599" i="16" s="1"/>
  <c r="I3456" i="16"/>
  <c r="E3456" i="16" s="1"/>
  <c r="C3456" i="16" s="1"/>
  <c r="I3312" i="16"/>
  <c r="E3312" i="16" s="1"/>
  <c r="C3312" i="16" s="1"/>
  <c r="I3167" i="16"/>
  <c r="E3167" i="16" s="1"/>
  <c r="C3167" i="16" s="1"/>
  <c r="I3023" i="16"/>
  <c r="E3023" i="16" s="1"/>
  <c r="C3023" i="16" s="1"/>
  <c r="I2880" i="16"/>
  <c r="E2880" i="16" s="1"/>
  <c r="C2880" i="16" s="1"/>
  <c r="I2736" i="16"/>
  <c r="E2736" i="16" s="1"/>
  <c r="C2736" i="16" s="1"/>
  <c r="I2580" i="16"/>
  <c r="E2580" i="16" s="1"/>
  <c r="C2580" i="16" s="1"/>
  <c r="I2436" i="16"/>
  <c r="E2436" i="16" s="1"/>
  <c r="C2436" i="16" s="1"/>
  <c r="I2292" i="16"/>
  <c r="E2292" i="16" s="1"/>
  <c r="C2292" i="16" s="1"/>
  <c r="I2149" i="16"/>
  <c r="E2149" i="16" s="1"/>
  <c r="C2149" i="16" s="1"/>
  <c r="I3802" i="16"/>
  <c r="E3802" i="16" s="1"/>
  <c r="C3802" i="16" s="1"/>
  <c r="I3659" i="16"/>
  <c r="E3659" i="16" s="1"/>
  <c r="C3659" i="16" s="1"/>
  <c r="I3516" i="16"/>
  <c r="E3516" i="16" s="1"/>
  <c r="C3516" i="16" s="1"/>
  <c r="I3371" i="16"/>
  <c r="E3371" i="16" s="1"/>
  <c r="C3371" i="16" s="1"/>
  <c r="I3227" i="16"/>
  <c r="E3227" i="16" s="1"/>
  <c r="C3227" i="16" s="1"/>
  <c r="I3082" i="16"/>
  <c r="E3082" i="16" s="1"/>
  <c r="C3082" i="16" s="1"/>
  <c r="I2938" i="16"/>
  <c r="E2938" i="16" s="1"/>
  <c r="C2938" i="16" s="1"/>
  <c r="I2795" i="16"/>
  <c r="E2795" i="16" s="1"/>
  <c r="C2795" i="16" s="1"/>
  <c r="I2652" i="16"/>
  <c r="E2652" i="16" s="1"/>
  <c r="C2652" i="16" s="1"/>
  <c r="I2508" i="16"/>
  <c r="E2508" i="16" s="1"/>
  <c r="C2508" i="16" s="1"/>
  <c r="I2363" i="16"/>
  <c r="E2363" i="16" s="1"/>
  <c r="C2363" i="16" s="1"/>
  <c r="I2220" i="16"/>
  <c r="E2220" i="16" s="1"/>
  <c r="C2220" i="16" s="1"/>
  <c r="I3798" i="16"/>
  <c r="E3798" i="16" s="1"/>
  <c r="C3798" i="16" s="1"/>
  <c r="I3705" i="16"/>
  <c r="E3705" i="16" s="1"/>
  <c r="C3705" i="16" s="1"/>
  <c r="I3562" i="16"/>
  <c r="E3562" i="16" s="1"/>
  <c r="C3562" i="16" s="1"/>
  <c r="I3418" i="16"/>
  <c r="E3418" i="16" s="1"/>
  <c r="C3418" i="16" s="1"/>
  <c r="I3275" i="16"/>
  <c r="E3275" i="16" s="1"/>
  <c r="C3275" i="16" s="1"/>
  <c r="I3131" i="16"/>
  <c r="E3131" i="16" s="1"/>
  <c r="C3131" i="16" s="1"/>
  <c r="I2987" i="16"/>
  <c r="E2987" i="16" s="1"/>
  <c r="C2987" i="16" s="1"/>
  <c r="I2842" i="16"/>
  <c r="E2842" i="16" s="1"/>
  <c r="C2842" i="16" s="1"/>
  <c r="I2686" i="16"/>
  <c r="E2686" i="16" s="1"/>
  <c r="C2686" i="16" s="1"/>
  <c r="I2542" i="16"/>
  <c r="E2542" i="16" s="1"/>
  <c r="C2542" i="16" s="1"/>
  <c r="I2398" i="16"/>
  <c r="E2398" i="16" s="1"/>
  <c r="C2398" i="16" s="1"/>
  <c r="I2254" i="16"/>
  <c r="E2254" i="16" s="1"/>
  <c r="C2254" i="16" s="1"/>
  <c r="I2110" i="16"/>
  <c r="E2110" i="16" s="1"/>
  <c r="C2110" i="16" s="1"/>
  <c r="I3777" i="16"/>
  <c r="E3777" i="16" s="1"/>
  <c r="C3777" i="16" s="1"/>
  <c r="I3632" i="16"/>
  <c r="E3632" i="16" s="1"/>
  <c r="C3632" i="16" s="1"/>
  <c r="I3488" i="16"/>
  <c r="E3488" i="16" s="1"/>
  <c r="C3488" i="16" s="1"/>
  <c r="I3345" i="16"/>
  <c r="E3345" i="16" s="1"/>
  <c r="C3345" i="16" s="1"/>
  <c r="I3201" i="16"/>
  <c r="E3201" i="16" s="1"/>
  <c r="C3201" i="16" s="1"/>
  <c r="I3057" i="16"/>
  <c r="E3057" i="16" s="1"/>
  <c r="C3057" i="16" s="1"/>
  <c r="I2913" i="16"/>
  <c r="E2913" i="16" s="1"/>
  <c r="C2913" i="16" s="1"/>
  <c r="I2769" i="16"/>
  <c r="E2769" i="16" s="1"/>
  <c r="C2769" i="16" s="1"/>
  <c r="I2625" i="16"/>
  <c r="E2625" i="16" s="1"/>
  <c r="C2625" i="16" s="1"/>
  <c r="I2481" i="16"/>
  <c r="E2481" i="16" s="1"/>
  <c r="C2481" i="16" s="1"/>
  <c r="I2325" i="16"/>
  <c r="E2325" i="16" s="1"/>
  <c r="C2325" i="16" s="1"/>
  <c r="I2182" i="16"/>
  <c r="E2182" i="16" s="1"/>
  <c r="C2182" i="16" s="1"/>
  <c r="I3784" i="16"/>
  <c r="E3784" i="16" s="1"/>
  <c r="C3784" i="16" s="1"/>
  <c r="I3728" i="16"/>
  <c r="E3728" i="16" s="1"/>
  <c r="C3728" i="16" s="1"/>
  <c r="I3584" i="16"/>
  <c r="E3584" i="16" s="1"/>
  <c r="C3584" i="16" s="1"/>
  <c r="I3428" i="16"/>
  <c r="E3428" i="16" s="1"/>
  <c r="C3428" i="16" s="1"/>
  <c r="I3284" i="16"/>
  <c r="E3284" i="16" s="1"/>
  <c r="C3284" i="16" s="1"/>
  <c r="I3139" i="16"/>
  <c r="E3139" i="16" s="1"/>
  <c r="C3139" i="16" s="1"/>
  <c r="I2995" i="16"/>
  <c r="E2995" i="16" s="1"/>
  <c r="C2995" i="16" s="1"/>
  <c r="I2852" i="16"/>
  <c r="E2852" i="16" s="1"/>
  <c r="C2852" i="16" s="1"/>
  <c r="I2708" i="16"/>
  <c r="E2708" i="16" s="1"/>
  <c r="C2708" i="16" s="1"/>
  <c r="I2564" i="16"/>
  <c r="E2564" i="16" s="1"/>
  <c r="C2564" i="16" s="1"/>
  <c r="I2420" i="16"/>
  <c r="E2420" i="16" s="1"/>
  <c r="C2420" i="16" s="1"/>
  <c r="I2276" i="16"/>
  <c r="E2276" i="16" s="1"/>
  <c r="C2276" i="16" s="1"/>
  <c r="I2132" i="16"/>
  <c r="E2132" i="16" s="1"/>
  <c r="C2132" i="16" s="1"/>
  <c r="I3776" i="16"/>
  <c r="E3776" i="16" s="1"/>
  <c r="C3776" i="16" s="1"/>
  <c r="I3631" i="16"/>
  <c r="E3631" i="16" s="1"/>
  <c r="C3631" i="16" s="1"/>
  <c r="I3487" i="16"/>
  <c r="E3487" i="16" s="1"/>
  <c r="C3487" i="16" s="1"/>
  <c r="I3343" i="16"/>
  <c r="E3343" i="16" s="1"/>
  <c r="C3343" i="16" s="1"/>
  <c r="I3199" i="16"/>
  <c r="E3199" i="16" s="1"/>
  <c r="C3199" i="16" s="1"/>
  <c r="I3056" i="16"/>
  <c r="E3056" i="16" s="1"/>
  <c r="C3056" i="16" s="1"/>
  <c r="I2912" i="16"/>
  <c r="E2912" i="16" s="1"/>
  <c r="C2912" i="16" s="1"/>
  <c r="I2767" i="16"/>
  <c r="E2767" i="16" s="1"/>
  <c r="C2767" i="16" s="1"/>
  <c r="I2623" i="16"/>
  <c r="E2623" i="16" s="1"/>
  <c r="C2623" i="16" s="1"/>
  <c r="I2479" i="16"/>
  <c r="E2479" i="16" s="1"/>
  <c r="C2479" i="16" s="1"/>
  <c r="I2335" i="16"/>
  <c r="E2335" i="16" s="1"/>
  <c r="C2335" i="16" s="1"/>
  <c r="I2192" i="16"/>
  <c r="E2192" i="16" s="1"/>
  <c r="C2192" i="16" s="1"/>
  <c r="I3534" i="16"/>
  <c r="E3534" i="16" s="1"/>
  <c r="C3534" i="16" s="1"/>
  <c r="I3378" i="16"/>
  <c r="E3378" i="16" s="1"/>
  <c r="C3378" i="16" s="1"/>
  <c r="I3221" i="16"/>
  <c r="E3221" i="16" s="1"/>
  <c r="C3221" i="16" s="1"/>
  <c r="I3078" i="16"/>
  <c r="E3078" i="16" s="1"/>
  <c r="C3078" i="16" s="1"/>
  <c r="I2935" i="16"/>
  <c r="E2935" i="16" s="1"/>
  <c r="C2935" i="16" s="1"/>
  <c r="I2789" i="16"/>
  <c r="E2789" i="16" s="1"/>
  <c r="C2789" i="16" s="1"/>
  <c r="I2646" i="16"/>
  <c r="E2646" i="16" s="1"/>
  <c r="C2646" i="16" s="1"/>
  <c r="I2502" i="16"/>
  <c r="E2502" i="16" s="1"/>
  <c r="C2502" i="16" s="1"/>
  <c r="I2346" i="16"/>
  <c r="E2346" i="16" s="1"/>
  <c r="C2346" i="16" s="1"/>
  <c r="I2202" i="16"/>
  <c r="E2202" i="16" s="1"/>
  <c r="C2202" i="16" s="1"/>
  <c r="I2058" i="16"/>
  <c r="E2058" i="16" s="1"/>
  <c r="C2058" i="16" s="1"/>
  <c r="I1914" i="16"/>
  <c r="E1914" i="16" s="1"/>
  <c r="C1914" i="16" s="1"/>
  <c r="I3833" i="16"/>
  <c r="E3833" i="16" s="1"/>
  <c r="C3833" i="16" s="1"/>
  <c r="I3388" i="16"/>
  <c r="E3388" i="16" s="1"/>
  <c r="C3388" i="16" s="1"/>
  <c r="I3245" i="16"/>
  <c r="E3245" i="16" s="1"/>
  <c r="C3245" i="16" s="1"/>
  <c r="I3101" i="16"/>
  <c r="E3101" i="16" s="1"/>
  <c r="C3101" i="16" s="1"/>
  <c r="I2957" i="16"/>
  <c r="E2957" i="16" s="1"/>
  <c r="C2957" i="16" s="1"/>
  <c r="I2812" i="16"/>
  <c r="E2812" i="16" s="1"/>
  <c r="C2812" i="16" s="1"/>
  <c r="I2669" i="16"/>
  <c r="E2669" i="16" s="1"/>
  <c r="C2669" i="16" s="1"/>
  <c r="I2524" i="16"/>
  <c r="E2524" i="16" s="1"/>
  <c r="C2524" i="16" s="1"/>
  <c r="I2382" i="16"/>
  <c r="E2382" i="16" s="1"/>
  <c r="C2382" i="16" s="1"/>
  <c r="I2238" i="16"/>
  <c r="E2238" i="16" s="1"/>
  <c r="C2238" i="16" s="1"/>
  <c r="I2093" i="16"/>
  <c r="E2093" i="16" s="1"/>
  <c r="C2093" i="16" s="1"/>
  <c r="I1949" i="16"/>
  <c r="E1949" i="16" s="1"/>
  <c r="C1949" i="16" s="1"/>
  <c r="I3810" i="16"/>
  <c r="E3810" i="16" s="1"/>
  <c r="C3810" i="16" s="1"/>
  <c r="I3747" i="16"/>
  <c r="E3747" i="16" s="1"/>
  <c r="C3747" i="16" s="1"/>
  <c r="I3604" i="16"/>
  <c r="E3604" i="16" s="1"/>
  <c r="C3604" i="16" s="1"/>
  <c r="I3460" i="16"/>
  <c r="E3460" i="16" s="1"/>
  <c r="C3460" i="16" s="1"/>
  <c r="I3315" i="16"/>
  <c r="E3315" i="16" s="1"/>
  <c r="C3315" i="16" s="1"/>
  <c r="I3172" i="16"/>
  <c r="E3172" i="16" s="1"/>
  <c r="C3172" i="16" s="1"/>
  <c r="I3027" i="16"/>
  <c r="E3027" i="16" s="1"/>
  <c r="C3027" i="16" s="1"/>
  <c r="I2884" i="16"/>
  <c r="E2884" i="16" s="1"/>
  <c r="C2884" i="16" s="1"/>
  <c r="I2740" i="16"/>
  <c r="E2740" i="16" s="1"/>
  <c r="C2740" i="16" s="1"/>
  <c r="I2597" i="16"/>
  <c r="E2597" i="16" s="1"/>
  <c r="C2597" i="16" s="1"/>
  <c r="I2452" i="16"/>
  <c r="E2452" i="16" s="1"/>
  <c r="C2452" i="16" s="1"/>
  <c r="I2296" i="16"/>
  <c r="E2296" i="16" s="1"/>
  <c r="C2296" i="16" s="1"/>
  <c r="I2151" i="16"/>
  <c r="E2151" i="16" s="1"/>
  <c r="C2151" i="16" s="1"/>
  <c r="I3830" i="16"/>
  <c r="E3830" i="16" s="1"/>
  <c r="C3830" i="16" s="1"/>
  <c r="I3687" i="16"/>
  <c r="E3687" i="16" s="1"/>
  <c r="C3687" i="16" s="1"/>
  <c r="I3531" i="16"/>
  <c r="E3531" i="16" s="1"/>
  <c r="C3531" i="16" s="1"/>
  <c r="I3387" i="16"/>
  <c r="E3387" i="16" s="1"/>
  <c r="C3387" i="16" s="1"/>
  <c r="I3243" i="16"/>
  <c r="E3243" i="16" s="1"/>
  <c r="C3243" i="16" s="1"/>
  <c r="I3099" i="16"/>
  <c r="E3099" i="16" s="1"/>
  <c r="C3099" i="16" s="1"/>
  <c r="I2955" i="16"/>
  <c r="E2955" i="16" s="1"/>
  <c r="C2955" i="16" s="1"/>
  <c r="I2810" i="16"/>
  <c r="E2810" i="16" s="1"/>
  <c r="C2810" i="16" s="1"/>
  <c r="I2667" i="16"/>
  <c r="E2667" i="16" s="1"/>
  <c r="C2667" i="16" s="1"/>
  <c r="I2522" i="16"/>
  <c r="E2522" i="16" s="1"/>
  <c r="C2522" i="16" s="1"/>
  <c r="I2379" i="16"/>
  <c r="E2379" i="16" s="1"/>
  <c r="C2379" i="16" s="1"/>
  <c r="I2235" i="16"/>
  <c r="E2235" i="16" s="1"/>
  <c r="C2235" i="16" s="1"/>
  <c r="I3702" i="16"/>
  <c r="E3702" i="16" s="1"/>
  <c r="C3702" i="16" s="1"/>
  <c r="I3758" i="16"/>
  <c r="E3758" i="16" s="1"/>
  <c r="C3758" i="16" s="1"/>
  <c r="I3614" i="16"/>
  <c r="E3614" i="16" s="1"/>
  <c r="C3614" i="16" s="1"/>
  <c r="I3470" i="16"/>
  <c r="E3470" i="16" s="1"/>
  <c r="C3470" i="16" s="1"/>
  <c r="I3326" i="16"/>
  <c r="E3326" i="16" s="1"/>
  <c r="C3326" i="16" s="1"/>
  <c r="I3182" i="16"/>
  <c r="E3182" i="16" s="1"/>
  <c r="C3182" i="16" s="1"/>
  <c r="I3038" i="16"/>
  <c r="E3038" i="16" s="1"/>
  <c r="C3038" i="16" s="1"/>
  <c r="I2894" i="16"/>
  <c r="E2894" i="16" s="1"/>
  <c r="C2894" i="16" s="1"/>
  <c r="I2726" i="16"/>
  <c r="E2726" i="16" s="1"/>
  <c r="C2726" i="16" s="1"/>
  <c r="I2582" i="16"/>
  <c r="E2582" i="16" s="1"/>
  <c r="C2582" i="16" s="1"/>
  <c r="I2438" i="16"/>
  <c r="E2438" i="16" s="1"/>
  <c r="C2438" i="16" s="1"/>
  <c r="I2295" i="16"/>
  <c r="E2295" i="16" s="1"/>
  <c r="C2295" i="16" s="1"/>
  <c r="I2138" i="16"/>
  <c r="E2138" i="16" s="1"/>
  <c r="C2138" i="16" s="1"/>
  <c r="I3793" i="16"/>
  <c r="E3793" i="16" s="1"/>
  <c r="C3793" i="16" s="1"/>
  <c r="I3649" i="16"/>
  <c r="E3649" i="16" s="1"/>
  <c r="C3649" i="16" s="1"/>
  <c r="I3505" i="16"/>
  <c r="E3505" i="16" s="1"/>
  <c r="C3505" i="16" s="1"/>
  <c r="I3361" i="16"/>
  <c r="E3361" i="16" s="1"/>
  <c r="C3361" i="16" s="1"/>
  <c r="I3217" i="16"/>
  <c r="E3217" i="16" s="1"/>
  <c r="C3217" i="16" s="1"/>
  <c r="I3073" i="16"/>
  <c r="E3073" i="16" s="1"/>
  <c r="C3073" i="16" s="1"/>
  <c r="I2929" i="16"/>
  <c r="E2929" i="16" s="1"/>
  <c r="C2929" i="16" s="1"/>
  <c r="I2785" i="16"/>
  <c r="E2785" i="16" s="1"/>
  <c r="C2785" i="16" s="1"/>
  <c r="I2641" i="16"/>
  <c r="E2641" i="16" s="1"/>
  <c r="C2641" i="16" s="1"/>
  <c r="I2496" i="16"/>
  <c r="E2496" i="16" s="1"/>
  <c r="C2496" i="16" s="1"/>
  <c r="I2341" i="16"/>
  <c r="E2341" i="16" s="1"/>
  <c r="C2341" i="16" s="1"/>
  <c r="I2197" i="16"/>
  <c r="E2197" i="16" s="1"/>
  <c r="C2197" i="16" s="1"/>
  <c r="I2075" i="16"/>
  <c r="E2075" i="16" s="1"/>
  <c r="C2075" i="16" s="1"/>
  <c r="I1933" i="16"/>
  <c r="E1933" i="16" s="1"/>
  <c r="C1933" i="16" s="1"/>
  <c r="I1788" i="16"/>
  <c r="E1788" i="16" s="1"/>
  <c r="C1788" i="16" s="1"/>
  <c r="I1644" i="16"/>
  <c r="E1644" i="16" s="1"/>
  <c r="C1644" i="16" s="1"/>
  <c r="I1500" i="16"/>
  <c r="E1500" i="16" s="1"/>
  <c r="C1500" i="16" s="1"/>
  <c r="I1356" i="16"/>
  <c r="E1356" i="16" s="1"/>
  <c r="C1356" i="16" s="1"/>
  <c r="I1212" i="16"/>
  <c r="E1212" i="16" s="1"/>
  <c r="C1212" i="16" s="1"/>
  <c r="I2088" i="16"/>
  <c r="E2088" i="16" s="1"/>
  <c r="C2088" i="16" s="1"/>
  <c r="I1943" i="16"/>
  <c r="E1943" i="16" s="1"/>
  <c r="C1943" i="16" s="1"/>
  <c r="I3713" i="16"/>
  <c r="E3713" i="16" s="1"/>
  <c r="C3713" i="16" s="1"/>
  <c r="I3732" i="16"/>
  <c r="E3732" i="16" s="1"/>
  <c r="C3732" i="16" s="1"/>
  <c r="I3588" i="16"/>
  <c r="E3588" i="16" s="1"/>
  <c r="C3588" i="16" s="1"/>
  <c r="I3444" i="16"/>
  <c r="E3444" i="16" s="1"/>
  <c r="C3444" i="16" s="1"/>
  <c r="I3300" i="16"/>
  <c r="E3300" i="16" s="1"/>
  <c r="C3300" i="16" s="1"/>
  <c r="I3155" i="16"/>
  <c r="E3155" i="16" s="1"/>
  <c r="C3155" i="16" s="1"/>
  <c r="I3011" i="16"/>
  <c r="E3011" i="16" s="1"/>
  <c r="C3011" i="16" s="1"/>
  <c r="I2868" i="16"/>
  <c r="E2868" i="16" s="1"/>
  <c r="C2868" i="16" s="1"/>
  <c r="I2724" i="16"/>
  <c r="E2724" i="16" s="1"/>
  <c r="C2724" i="16" s="1"/>
  <c r="I2568" i="16"/>
  <c r="E2568" i="16" s="1"/>
  <c r="C2568" i="16" s="1"/>
  <c r="I2424" i="16"/>
  <c r="E2424" i="16" s="1"/>
  <c r="C2424" i="16" s="1"/>
  <c r="I2280" i="16"/>
  <c r="E2280" i="16" s="1"/>
  <c r="C2280" i="16" s="1"/>
  <c r="I2135" i="16"/>
  <c r="E2135" i="16" s="1"/>
  <c r="C2135" i="16" s="1"/>
  <c r="I3790" i="16"/>
  <c r="E3790" i="16" s="1"/>
  <c r="C3790" i="16" s="1"/>
  <c r="I3646" i="16"/>
  <c r="E3646" i="16" s="1"/>
  <c r="C3646" i="16" s="1"/>
  <c r="I3503" i="16"/>
  <c r="E3503" i="16" s="1"/>
  <c r="C3503" i="16" s="1"/>
  <c r="I3359" i="16"/>
  <c r="E3359" i="16" s="1"/>
  <c r="C3359" i="16" s="1"/>
  <c r="I3216" i="16"/>
  <c r="E3216" i="16" s="1"/>
  <c r="C3216" i="16" s="1"/>
  <c r="I3071" i="16"/>
  <c r="E3071" i="16" s="1"/>
  <c r="C3071" i="16" s="1"/>
  <c r="I2928" i="16"/>
  <c r="E2928" i="16" s="1"/>
  <c r="C2928" i="16" s="1"/>
  <c r="I2783" i="16"/>
  <c r="E2783" i="16" s="1"/>
  <c r="C2783" i="16" s="1"/>
  <c r="I2640" i="16"/>
  <c r="E2640" i="16" s="1"/>
  <c r="C2640" i="16" s="1"/>
  <c r="I2495" i="16"/>
  <c r="E2495" i="16" s="1"/>
  <c r="C2495" i="16" s="1"/>
  <c r="I2351" i="16"/>
  <c r="E2351" i="16" s="1"/>
  <c r="C2351" i="16" s="1"/>
  <c r="I2208" i="16"/>
  <c r="E2208" i="16" s="1"/>
  <c r="C2208" i="16" s="1"/>
  <c r="I3677" i="16"/>
  <c r="E3677" i="16" s="1"/>
  <c r="C3677" i="16" s="1"/>
  <c r="I3694" i="16"/>
  <c r="E3694" i="16" s="1"/>
  <c r="C3694" i="16" s="1"/>
  <c r="I3551" i="16"/>
  <c r="E3551" i="16" s="1"/>
  <c r="C3551" i="16" s="1"/>
  <c r="I3406" i="16"/>
  <c r="E3406" i="16" s="1"/>
  <c r="C3406" i="16" s="1"/>
  <c r="I3262" i="16"/>
  <c r="E3262" i="16" s="1"/>
  <c r="C3262" i="16" s="1"/>
  <c r="I3119" i="16"/>
  <c r="E3119" i="16" s="1"/>
  <c r="C3119" i="16" s="1"/>
  <c r="I2974" i="16"/>
  <c r="E2974" i="16" s="1"/>
  <c r="C2974" i="16" s="1"/>
  <c r="I2830" i="16"/>
  <c r="E2830" i="16" s="1"/>
  <c r="C2830" i="16" s="1"/>
  <c r="I2674" i="16"/>
  <c r="E2674" i="16" s="1"/>
  <c r="C2674" i="16" s="1"/>
  <c r="I2530" i="16"/>
  <c r="E2530" i="16" s="1"/>
  <c r="C2530" i="16" s="1"/>
  <c r="I2385" i="16"/>
  <c r="E2385" i="16" s="1"/>
  <c r="C2385" i="16" s="1"/>
  <c r="I2242" i="16"/>
  <c r="E2242" i="16" s="1"/>
  <c r="C2242" i="16" s="1"/>
  <c r="I2097" i="16"/>
  <c r="E2097" i="16" s="1"/>
  <c r="C2097" i="16" s="1"/>
  <c r="I3764" i="16"/>
  <c r="E3764" i="16" s="1"/>
  <c r="C3764" i="16" s="1"/>
  <c r="I3622" i="16"/>
  <c r="E3622" i="16" s="1"/>
  <c r="C3622" i="16" s="1"/>
  <c r="I3477" i="16"/>
  <c r="E3477" i="16" s="1"/>
  <c r="C3477" i="16" s="1"/>
  <c r="I3333" i="16"/>
  <c r="E3333" i="16" s="1"/>
  <c r="C3333" i="16" s="1"/>
  <c r="I3190" i="16"/>
  <c r="E3190" i="16" s="1"/>
  <c r="C3190" i="16" s="1"/>
  <c r="I3045" i="16"/>
  <c r="E3045" i="16" s="1"/>
  <c r="C3045" i="16" s="1"/>
  <c r="I2901" i="16"/>
  <c r="E2901" i="16" s="1"/>
  <c r="C2901" i="16" s="1"/>
  <c r="I2757" i="16"/>
  <c r="E2757" i="16" s="1"/>
  <c r="C2757" i="16" s="1"/>
  <c r="I2613" i="16"/>
  <c r="E2613" i="16" s="1"/>
  <c r="C2613" i="16" s="1"/>
  <c r="I2468" i="16"/>
  <c r="E2468" i="16" s="1"/>
  <c r="C2468" i="16" s="1"/>
  <c r="I2313" i="16"/>
  <c r="E2313" i="16" s="1"/>
  <c r="C2313" i="16" s="1"/>
  <c r="I2168" i="16"/>
  <c r="E2168" i="16" s="1"/>
  <c r="C2168" i="16" s="1"/>
  <c r="I3665" i="16"/>
  <c r="E3665" i="16" s="1"/>
  <c r="C3665" i="16" s="1"/>
  <c r="I3717" i="16"/>
  <c r="E3717" i="16" s="1"/>
  <c r="C3717" i="16" s="1"/>
  <c r="I3572" i="16"/>
  <c r="E3572" i="16" s="1"/>
  <c r="C3572" i="16" s="1"/>
  <c r="I3416" i="16"/>
  <c r="E3416" i="16" s="1"/>
  <c r="C3416" i="16" s="1"/>
  <c r="I3272" i="16"/>
  <c r="E3272" i="16" s="1"/>
  <c r="C3272" i="16" s="1"/>
  <c r="I3129" i="16"/>
  <c r="E3129" i="16" s="1"/>
  <c r="C3129" i="16" s="1"/>
  <c r="I2985" i="16"/>
  <c r="E2985" i="16" s="1"/>
  <c r="C2985" i="16" s="1"/>
  <c r="I2840" i="16"/>
  <c r="E2840" i="16" s="1"/>
  <c r="C2840" i="16" s="1"/>
  <c r="I2696" i="16"/>
  <c r="E2696" i="16" s="1"/>
  <c r="C2696" i="16" s="1"/>
  <c r="I2552" i="16"/>
  <c r="E2552" i="16" s="1"/>
  <c r="C2552" i="16" s="1"/>
  <c r="I2408" i="16"/>
  <c r="E2408" i="16" s="1"/>
  <c r="C2408" i="16" s="1"/>
  <c r="I2263" i="16"/>
  <c r="E2263" i="16" s="1"/>
  <c r="C2263" i="16" s="1"/>
  <c r="I2119" i="16"/>
  <c r="E2119" i="16" s="1"/>
  <c r="C2119" i="16" s="1"/>
  <c r="I3763" i="16"/>
  <c r="E3763" i="16" s="1"/>
  <c r="C3763" i="16" s="1"/>
  <c r="I3618" i="16"/>
  <c r="E3618" i="16" s="1"/>
  <c r="C3618" i="16" s="1"/>
  <c r="I3475" i="16"/>
  <c r="E3475" i="16" s="1"/>
  <c r="C3475" i="16" s="1"/>
  <c r="I3330" i="16"/>
  <c r="E3330" i="16" s="1"/>
  <c r="C3330" i="16" s="1"/>
  <c r="I3187" i="16"/>
  <c r="E3187" i="16" s="1"/>
  <c r="C3187" i="16" s="1"/>
  <c r="I3042" i="16"/>
  <c r="E3042" i="16" s="1"/>
  <c r="C3042" i="16" s="1"/>
  <c r="I2899" i="16"/>
  <c r="E2899" i="16" s="1"/>
  <c r="C2899" i="16" s="1"/>
  <c r="I2755" i="16"/>
  <c r="E2755" i="16" s="1"/>
  <c r="C2755" i="16" s="1"/>
  <c r="I2611" i="16"/>
  <c r="E2611" i="16" s="1"/>
  <c r="C2611" i="16" s="1"/>
  <c r="I2467" i="16"/>
  <c r="E2467" i="16" s="1"/>
  <c r="C2467" i="16" s="1"/>
  <c r="I2323" i="16"/>
  <c r="E2323" i="16" s="1"/>
  <c r="C2323" i="16" s="1"/>
  <c r="I2179" i="16"/>
  <c r="E2179" i="16" s="1"/>
  <c r="C2179" i="16" s="1"/>
  <c r="I3522" i="16"/>
  <c r="E3522" i="16" s="1"/>
  <c r="C3522" i="16" s="1"/>
  <c r="I3367" i="16"/>
  <c r="E3367" i="16" s="1"/>
  <c r="C3367" i="16" s="1"/>
  <c r="I3210" i="16"/>
  <c r="E3210" i="16" s="1"/>
  <c r="C3210" i="16" s="1"/>
  <c r="I3067" i="16"/>
  <c r="E3067" i="16" s="1"/>
  <c r="C3067" i="16" s="1"/>
  <c r="I2921" i="16"/>
  <c r="E2921" i="16" s="1"/>
  <c r="C2921" i="16" s="1"/>
  <c r="I2779" i="16"/>
  <c r="E2779" i="16" s="1"/>
  <c r="C2779" i="16" s="1"/>
  <c r="I2633" i="16"/>
  <c r="E2633" i="16" s="1"/>
  <c r="C2633" i="16" s="1"/>
  <c r="I2490" i="16"/>
  <c r="E2490" i="16" s="1"/>
  <c r="C2490" i="16" s="1"/>
  <c r="I2334" i="16"/>
  <c r="E2334" i="16" s="1"/>
  <c r="C2334" i="16" s="1"/>
  <c r="I2189" i="16"/>
  <c r="E2189" i="16" s="1"/>
  <c r="C2189" i="16" s="1"/>
  <c r="I2045" i="16"/>
  <c r="E2045" i="16" s="1"/>
  <c r="C2045" i="16" s="1"/>
  <c r="I1902" i="16"/>
  <c r="E1902" i="16" s="1"/>
  <c r="C1902" i="16" s="1"/>
  <c r="I3701" i="16"/>
  <c r="E3701" i="16" s="1"/>
  <c r="C3701" i="16" s="1"/>
  <c r="I3377" i="16"/>
  <c r="E3377" i="16" s="1"/>
  <c r="C3377" i="16" s="1"/>
  <c r="I3233" i="16"/>
  <c r="E3233" i="16" s="1"/>
  <c r="C3233" i="16" s="1"/>
  <c r="I3089" i="16"/>
  <c r="E3089" i="16" s="1"/>
  <c r="C3089" i="16" s="1"/>
  <c r="I2945" i="16"/>
  <c r="E2945" i="16" s="1"/>
  <c r="C2945" i="16" s="1"/>
  <c r="I2801" i="16"/>
  <c r="E2801" i="16" s="1"/>
  <c r="C2801" i="16" s="1"/>
  <c r="I2657" i="16"/>
  <c r="E2657" i="16" s="1"/>
  <c r="C2657" i="16" s="1"/>
  <c r="I2513" i="16"/>
  <c r="E2513" i="16" s="1"/>
  <c r="C2513" i="16" s="1"/>
  <c r="I2369" i="16"/>
  <c r="E2369" i="16" s="1"/>
  <c r="C2369" i="16" s="1"/>
  <c r="I2226" i="16"/>
  <c r="E2226" i="16" s="1"/>
  <c r="C2226" i="16" s="1"/>
  <c r="I2082" i="16"/>
  <c r="E2082" i="16" s="1"/>
  <c r="C2082" i="16" s="1"/>
  <c r="I1937" i="16"/>
  <c r="E1937" i="16" s="1"/>
  <c r="C1937" i="16" s="1"/>
  <c r="I3643" i="16"/>
  <c r="E3643" i="16" s="1"/>
  <c r="C3643" i="16" s="1"/>
  <c r="I3737" i="16"/>
  <c r="E3737" i="16" s="1"/>
  <c r="C3737" i="16" s="1"/>
  <c r="I3592" i="16"/>
  <c r="E3592" i="16" s="1"/>
  <c r="C3592" i="16" s="1"/>
  <c r="I3448" i="16"/>
  <c r="E3448" i="16" s="1"/>
  <c r="C3448" i="16" s="1"/>
  <c r="I3303" i="16"/>
  <c r="E3303" i="16" s="1"/>
  <c r="C3303" i="16" s="1"/>
  <c r="I3159" i="16"/>
  <c r="E3159" i="16" s="1"/>
  <c r="C3159" i="16" s="1"/>
  <c r="I3016" i="16"/>
  <c r="E3016" i="16" s="1"/>
  <c r="C3016" i="16" s="1"/>
  <c r="I2872" i="16"/>
  <c r="E2872" i="16" s="1"/>
  <c r="C2872" i="16" s="1"/>
  <c r="I2728" i="16"/>
  <c r="E2728" i="16" s="1"/>
  <c r="C2728" i="16" s="1"/>
  <c r="I2584" i="16"/>
  <c r="E2584" i="16" s="1"/>
  <c r="C2584" i="16" s="1"/>
  <c r="I2440" i="16"/>
  <c r="E2440" i="16" s="1"/>
  <c r="C2440" i="16" s="1"/>
  <c r="I2285" i="16"/>
  <c r="E2285" i="16" s="1"/>
  <c r="C2285" i="16" s="1"/>
  <c r="I2139" i="16"/>
  <c r="E2139" i="16" s="1"/>
  <c r="C2139" i="16" s="1"/>
  <c r="I3820" i="16"/>
  <c r="E3820" i="16" s="1"/>
  <c r="C3820" i="16" s="1"/>
  <c r="I3675" i="16"/>
  <c r="E3675" i="16" s="1"/>
  <c r="C3675" i="16" s="1"/>
  <c r="I3520" i="16"/>
  <c r="E3520" i="16" s="1"/>
  <c r="C3520" i="16" s="1"/>
  <c r="I3375" i="16"/>
  <c r="E3375" i="16" s="1"/>
  <c r="C3375" i="16" s="1"/>
  <c r="I3231" i="16"/>
  <c r="E3231" i="16" s="1"/>
  <c r="C3231" i="16" s="1"/>
  <c r="I3088" i="16"/>
  <c r="E3088" i="16" s="1"/>
  <c r="C3088" i="16" s="1"/>
  <c r="I2943" i="16"/>
  <c r="E2943" i="16" s="1"/>
  <c r="C2943" i="16" s="1"/>
  <c r="I2799" i="16"/>
  <c r="E2799" i="16" s="1"/>
  <c r="C2799" i="16" s="1"/>
  <c r="I2656" i="16"/>
  <c r="E2656" i="16" s="1"/>
  <c r="C2656" i="16" s="1"/>
  <c r="I2511" i="16"/>
  <c r="E2511" i="16" s="1"/>
  <c r="C2511" i="16" s="1"/>
  <c r="I2366" i="16"/>
  <c r="E2366" i="16" s="1"/>
  <c r="C2366" i="16" s="1"/>
  <c r="I2223" i="16"/>
  <c r="E2223" i="16" s="1"/>
  <c r="C2223" i="16" s="1"/>
  <c r="I3582" i="16"/>
  <c r="E3582" i="16" s="1"/>
  <c r="C3582" i="16" s="1"/>
  <c r="I3746" i="16"/>
  <c r="E3746" i="16" s="1"/>
  <c r="C3746" i="16" s="1"/>
  <c r="I3603" i="16"/>
  <c r="E3603" i="16" s="1"/>
  <c r="C3603" i="16" s="1"/>
  <c r="I3458" i="16"/>
  <c r="E3458" i="16" s="1"/>
  <c r="C3458" i="16" s="1"/>
  <c r="I3314" i="16"/>
  <c r="E3314" i="16" s="1"/>
  <c r="C3314" i="16" s="1"/>
  <c r="I3171" i="16"/>
  <c r="E3171" i="16" s="1"/>
  <c r="C3171" i="16" s="1"/>
  <c r="I3026" i="16"/>
  <c r="E3026" i="16" s="1"/>
  <c r="C3026" i="16" s="1"/>
  <c r="I2882" i="16"/>
  <c r="E2882" i="16" s="1"/>
  <c r="C2882" i="16" s="1"/>
  <c r="I2713" i="16"/>
  <c r="E2713" i="16" s="1"/>
  <c r="C2713" i="16" s="1"/>
  <c r="I2570" i="16"/>
  <c r="E2570" i="16" s="1"/>
  <c r="C2570" i="16" s="1"/>
  <c r="I2426" i="16"/>
  <c r="E2426" i="16" s="1"/>
  <c r="C2426" i="16" s="1"/>
  <c r="I2282" i="16"/>
  <c r="E2282" i="16" s="1"/>
  <c r="C2282" i="16" s="1"/>
  <c r="I2125" i="16"/>
  <c r="E2125" i="16" s="1"/>
  <c r="C2125" i="16" s="1"/>
  <c r="I3781" i="16"/>
  <c r="E3781" i="16" s="1"/>
  <c r="C3781" i="16" s="1"/>
  <c r="I3638" i="16"/>
  <c r="E3638" i="16" s="1"/>
  <c r="C3638" i="16" s="1"/>
  <c r="I3493" i="16"/>
  <c r="E3493" i="16" s="1"/>
  <c r="C3493" i="16" s="1"/>
  <c r="I3348" i="16"/>
  <c r="E3348" i="16" s="1"/>
  <c r="C3348" i="16" s="1"/>
  <c r="I3205" i="16"/>
  <c r="E3205" i="16" s="1"/>
  <c r="C3205" i="16" s="1"/>
  <c r="I3061" i="16"/>
  <c r="E3061" i="16" s="1"/>
  <c r="C3061" i="16" s="1"/>
  <c r="I2917" i="16"/>
  <c r="E2917" i="16" s="1"/>
  <c r="C2917" i="16" s="1"/>
  <c r="I2773" i="16"/>
  <c r="E2773" i="16" s="1"/>
  <c r="C2773" i="16" s="1"/>
  <c r="I2629" i="16"/>
  <c r="E2629" i="16" s="1"/>
  <c r="C2629" i="16" s="1"/>
  <c r="I2485" i="16"/>
  <c r="E2485" i="16" s="1"/>
  <c r="C2485" i="16" s="1"/>
  <c r="I2329" i="16"/>
  <c r="E2329" i="16" s="1"/>
  <c r="C2329" i="16" s="1"/>
  <c r="I2185" i="16"/>
  <c r="E2185" i="16" s="1"/>
  <c r="C2185" i="16" s="1"/>
  <c r="I2063" i="16"/>
  <c r="E2063" i="16" s="1"/>
  <c r="C2063" i="16" s="1"/>
  <c r="I1920" i="16"/>
  <c r="E1920" i="16" s="1"/>
  <c r="C1920" i="16" s="1"/>
  <c r="I1776" i="16"/>
  <c r="E1776" i="16" s="1"/>
  <c r="C1776" i="16" s="1"/>
  <c r="I1631" i="16"/>
  <c r="E1631" i="16" s="1"/>
  <c r="C1631" i="16" s="1"/>
  <c r="I1488" i="16"/>
  <c r="E1488" i="16" s="1"/>
  <c r="C1488" i="16" s="1"/>
  <c r="I1344" i="16"/>
  <c r="E1344" i="16" s="1"/>
  <c r="C1344" i="16" s="1"/>
  <c r="I3593" i="16"/>
  <c r="E3593" i="16" s="1"/>
  <c r="C3593" i="16" s="1"/>
  <c r="I3721" i="16"/>
  <c r="E3721" i="16" s="1"/>
  <c r="C3721" i="16" s="1"/>
  <c r="I3576" i="16"/>
  <c r="E3576" i="16" s="1"/>
  <c r="C3576" i="16" s="1"/>
  <c r="I3431" i="16"/>
  <c r="E3431" i="16" s="1"/>
  <c r="C3431" i="16" s="1"/>
  <c r="I3288" i="16"/>
  <c r="E3288" i="16" s="1"/>
  <c r="C3288" i="16" s="1"/>
  <c r="I3143" i="16"/>
  <c r="E3143" i="16" s="1"/>
  <c r="C3143" i="16" s="1"/>
  <c r="I2999" i="16"/>
  <c r="E2999" i="16" s="1"/>
  <c r="C2999" i="16" s="1"/>
  <c r="I2856" i="16"/>
  <c r="E2856" i="16" s="1"/>
  <c r="C2856" i="16" s="1"/>
  <c r="I2712" i="16"/>
  <c r="E2712" i="16" s="1"/>
  <c r="C2712" i="16" s="1"/>
  <c r="I2556" i="16"/>
  <c r="E2556" i="16" s="1"/>
  <c r="C2556" i="16" s="1"/>
  <c r="I2411" i="16"/>
  <c r="E2411" i="16" s="1"/>
  <c r="C2411" i="16" s="1"/>
  <c r="I2267" i="16"/>
  <c r="E2267" i="16" s="1"/>
  <c r="C2267" i="16" s="1"/>
  <c r="I2123" i="16"/>
  <c r="E2123" i="16" s="1"/>
  <c r="C2123" i="16" s="1"/>
  <c r="I3778" i="16"/>
  <c r="E3778" i="16" s="1"/>
  <c r="C3778" i="16" s="1"/>
  <c r="I3634" i="16"/>
  <c r="E3634" i="16" s="1"/>
  <c r="C3634" i="16" s="1"/>
  <c r="I3492" i="16"/>
  <c r="E3492" i="16" s="1"/>
  <c r="C3492" i="16" s="1"/>
  <c r="I3347" i="16"/>
  <c r="E3347" i="16" s="1"/>
  <c r="C3347" i="16" s="1"/>
  <c r="I3204" i="16"/>
  <c r="E3204" i="16" s="1"/>
  <c r="C3204" i="16" s="1"/>
  <c r="I3060" i="16"/>
  <c r="E3060" i="16" s="1"/>
  <c r="C3060" i="16" s="1"/>
  <c r="I2915" i="16"/>
  <c r="E2915" i="16" s="1"/>
  <c r="C2915" i="16" s="1"/>
  <c r="I2771" i="16"/>
  <c r="E2771" i="16" s="1"/>
  <c r="C2771" i="16" s="1"/>
  <c r="I2627" i="16"/>
  <c r="E2627" i="16" s="1"/>
  <c r="C2627" i="16" s="1"/>
  <c r="I2483" i="16"/>
  <c r="E2483" i="16" s="1"/>
  <c r="C2483" i="16" s="1"/>
  <c r="I2339" i="16"/>
  <c r="E2339" i="16" s="1"/>
  <c r="C2339" i="16" s="1"/>
  <c r="I2195" i="16"/>
  <c r="E2195" i="16" s="1"/>
  <c r="C2195" i="16" s="1"/>
  <c r="I3837" i="16"/>
  <c r="E3837" i="16" s="1"/>
  <c r="C3837" i="16" s="1"/>
  <c r="I3682" i="16"/>
  <c r="E3682" i="16" s="1"/>
  <c r="C3682" i="16" s="1"/>
  <c r="I3538" i="16"/>
  <c r="E3538" i="16" s="1"/>
  <c r="C3538" i="16" s="1"/>
  <c r="I3393" i="16"/>
  <c r="E3393" i="16" s="1"/>
  <c r="C3393" i="16" s="1"/>
  <c r="I3251" i="16"/>
  <c r="E3251" i="16" s="1"/>
  <c r="C3251" i="16" s="1"/>
  <c r="I3106" i="16"/>
  <c r="E3106" i="16" s="1"/>
  <c r="C3106" i="16" s="1"/>
  <c r="I2961" i="16"/>
  <c r="E2961" i="16" s="1"/>
  <c r="C2961" i="16" s="1"/>
  <c r="I2818" i="16"/>
  <c r="E2818" i="16" s="1"/>
  <c r="C2818" i="16" s="1"/>
  <c r="I2662" i="16"/>
  <c r="E2662" i="16" s="1"/>
  <c r="C2662" i="16" s="1"/>
  <c r="I2518" i="16"/>
  <c r="E2518" i="16" s="1"/>
  <c r="C2518" i="16" s="1"/>
  <c r="I2374" i="16"/>
  <c r="E2374" i="16" s="1"/>
  <c r="C2374" i="16" s="1"/>
  <c r="I2230" i="16"/>
  <c r="E2230" i="16" s="1"/>
  <c r="C2230" i="16" s="1"/>
  <c r="I3738" i="16"/>
  <c r="E3738" i="16" s="1"/>
  <c r="C3738" i="16" s="1"/>
  <c r="I3753" i="16"/>
  <c r="E3753" i="16" s="1"/>
  <c r="C3753" i="16" s="1"/>
  <c r="I3610" i="16"/>
  <c r="E3610" i="16" s="1"/>
  <c r="C3610" i="16" s="1"/>
  <c r="I3465" i="16"/>
  <c r="E3465" i="16" s="1"/>
  <c r="C3465" i="16" s="1"/>
  <c r="I3321" i="16"/>
  <c r="E3321" i="16" s="1"/>
  <c r="C3321" i="16" s="1"/>
  <c r="I3177" i="16"/>
  <c r="E3177" i="16" s="1"/>
  <c r="C3177" i="16" s="1"/>
  <c r="I3032" i="16"/>
  <c r="E3032" i="16" s="1"/>
  <c r="C3032" i="16" s="1"/>
  <c r="I2890" i="16"/>
  <c r="E2890" i="16" s="1"/>
  <c r="C2890" i="16" s="1"/>
  <c r="I2746" i="16"/>
  <c r="E2746" i="16" s="1"/>
  <c r="C2746" i="16" s="1"/>
  <c r="I2601" i="16"/>
  <c r="E2601" i="16" s="1"/>
  <c r="C2601" i="16" s="1"/>
  <c r="I2457" i="16"/>
  <c r="E2457" i="16" s="1"/>
  <c r="C2457" i="16" s="1"/>
  <c r="I2302" i="16"/>
  <c r="E2302" i="16" s="1"/>
  <c r="C2302" i="16" s="1"/>
  <c r="I2157" i="16"/>
  <c r="E2157" i="16" s="1"/>
  <c r="C2157" i="16" s="1"/>
  <c r="I3826" i="16"/>
  <c r="E3826" i="16" s="1"/>
  <c r="C3826" i="16" s="1"/>
  <c r="I3704" i="16"/>
  <c r="E3704" i="16" s="1"/>
  <c r="C3704" i="16" s="1"/>
  <c r="I3559" i="16"/>
  <c r="E3559" i="16" s="1"/>
  <c r="C3559" i="16" s="1"/>
  <c r="I3405" i="16"/>
  <c r="E3405" i="16" s="1"/>
  <c r="C3405" i="16" s="1"/>
  <c r="I3261" i="16"/>
  <c r="E3261" i="16" s="1"/>
  <c r="C3261" i="16" s="1"/>
  <c r="I3115" i="16"/>
  <c r="E3115" i="16" s="1"/>
  <c r="C3115" i="16" s="1"/>
  <c r="I2972" i="16"/>
  <c r="E2972" i="16" s="1"/>
  <c r="C2972" i="16" s="1"/>
  <c r="I2829" i="16"/>
  <c r="E2829" i="16" s="1"/>
  <c r="C2829" i="16" s="1"/>
  <c r="I2684" i="16"/>
  <c r="E2684" i="16" s="1"/>
  <c r="C2684" i="16" s="1"/>
  <c r="I2539" i="16"/>
  <c r="E2539" i="16" s="1"/>
  <c r="C2539" i="16" s="1"/>
  <c r="I2396" i="16"/>
  <c r="E2396" i="16" s="1"/>
  <c r="C2396" i="16" s="1"/>
  <c r="I2251" i="16"/>
  <c r="E2251" i="16" s="1"/>
  <c r="C2251" i="16" s="1"/>
  <c r="I2107" i="16"/>
  <c r="E2107" i="16" s="1"/>
  <c r="C2107" i="16" s="1"/>
  <c r="I3751" i="16"/>
  <c r="E3751" i="16" s="1"/>
  <c r="C3751" i="16" s="1"/>
  <c r="I3606" i="16"/>
  <c r="E3606" i="16" s="1"/>
  <c r="C3606" i="16" s="1"/>
  <c r="I3462" i="16"/>
  <c r="E3462" i="16" s="1"/>
  <c r="C3462" i="16" s="1"/>
  <c r="I3319" i="16"/>
  <c r="E3319" i="16" s="1"/>
  <c r="C3319" i="16" s="1"/>
  <c r="I3174" i="16"/>
  <c r="E3174" i="16" s="1"/>
  <c r="C3174" i="16" s="1"/>
  <c r="I3031" i="16"/>
  <c r="E3031" i="16" s="1"/>
  <c r="C3031" i="16" s="1"/>
  <c r="I2888" i="16"/>
  <c r="E2888" i="16" s="1"/>
  <c r="C2888" i="16" s="1"/>
  <c r="I2744" i="16"/>
  <c r="E2744" i="16" s="1"/>
  <c r="C2744" i="16" s="1"/>
  <c r="I2598" i="16"/>
  <c r="E2598" i="16" s="1"/>
  <c r="C2598" i="16" s="1"/>
  <c r="I2455" i="16"/>
  <c r="E2455" i="16" s="1"/>
  <c r="C2455" i="16" s="1"/>
  <c r="I2311" i="16"/>
  <c r="E2311" i="16" s="1"/>
  <c r="C2311" i="16" s="1"/>
  <c r="I2167" i="16"/>
  <c r="E2167" i="16" s="1"/>
  <c r="C2167" i="16" s="1"/>
  <c r="I3510" i="16"/>
  <c r="E3510" i="16" s="1"/>
  <c r="C3510" i="16" s="1"/>
  <c r="I3354" i="16"/>
  <c r="E3354" i="16" s="1"/>
  <c r="C3354" i="16" s="1"/>
  <c r="I3198" i="16"/>
  <c r="E3198" i="16" s="1"/>
  <c r="C3198" i="16" s="1"/>
  <c r="I3054" i="16"/>
  <c r="E3054" i="16" s="1"/>
  <c r="C3054" i="16" s="1"/>
  <c r="I2909" i="16"/>
  <c r="E2909" i="16" s="1"/>
  <c r="C2909" i="16" s="1"/>
  <c r="I2765" i="16"/>
  <c r="E2765" i="16" s="1"/>
  <c r="C2765" i="16" s="1"/>
  <c r="I2622" i="16"/>
  <c r="E2622" i="16" s="1"/>
  <c r="C2622" i="16" s="1"/>
  <c r="I2478" i="16"/>
  <c r="E2478" i="16" s="1"/>
  <c r="C2478" i="16" s="1"/>
  <c r="I2322" i="16"/>
  <c r="E2322" i="16" s="1"/>
  <c r="C2322" i="16" s="1"/>
  <c r="I2178" i="16"/>
  <c r="E2178" i="16" s="1"/>
  <c r="C2178" i="16" s="1"/>
  <c r="I2034" i="16"/>
  <c r="E2034" i="16" s="1"/>
  <c r="C2034" i="16" s="1"/>
  <c r="I1890" i="16"/>
  <c r="E1890" i="16" s="1"/>
  <c r="C1890" i="16" s="1"/>
  <c r="I3581" i="16"/>
  <c r="E3581" i="16" s="1"/>
  <c r="C3581" i="16" s="1"/>
  <c r="I3365" i="16"/>
  <c r="E3365" i="16" s="1"/>
  <c r="C3365" i="16" s="1"/>
  <c r="I3222" i="16"/>
  <c r="E3222" i="16" s="1"/>
  <c r="C3222" i="16" s="1"/>
  <c r="I3077" i="16"/>
  <c r="E3077" i="16" s="1"/>
  <c r="C3077" i="16" s="1"/>
  <c r="I2933" i="16"/>
  <c r="E2933" i="16" s="1"/>
  <c r="C2933" i="16" s="1"/>
  <c r="I2790" i="16"/>
  <c r="E2790" i="16" s="1"/>
  <c r="C2790" i="16" s="1"/>
  <c r="I2645" i="16"/>
  <c r="E2645" i="16" s="1"/>
  <c r="C2645" i="16" s="1"/>
  <c r="I2500" i="16"/>
  <c r="E2500" i="16" s="1"/>
  <c r="C2500" i="16" s="1"/>
  <c r="I2357" i="16"/>
  <c r="E2357" i="16" s="1"/>
  <c r="C2357" i="16" s="1"/>
  <c r="I2212" i="16"/>
  <c r="E2212" i="16" s="1"/>
  <c r="C2212" i="16" s="1"/>
  <c r="I2068" i="16"/>
  <c r="E2068" i="16" s="1"/>
  <c r="C2068" i="16" s="1"/>
  <c r="I1925" i="16"/>
  <c r="E1925" i="16" s="1"/>
  <c r="C1925" i="16" s="1"/>
  <c r="I3809" i="16"/>
  <c r="E3809" i="16" s="1"/>
  <c r="C3809" i="16" s="1"/>
  <c r="I3724" i="16"/>
  <c r="E3724" i="16" s="1"/>
  <c r="C3724" i="16" s="1"/>
  <c r="I3580" i="16"/>
  <c r="E3580" i="16" s="1"/>
  <c r="C3580" i="16" s="1"/>
  <c r="I3437" i="16"/>
  <c r="E3437" i="16" s="1"/>
  <c r="C3437" i="16" s="1"/>
  <c r="I3291" i="16"/>
  <c r="E3291" i="16" s="1"/>
  <c r="C3291" i="16" s="1"/>
  <c r="I3149" i="16"/>
  <c r="E3149" i="16" s="1"/>
  <c r="C3149" i="16" s="1"/>
  <c r="I3005" i="16"/>
  <c r="E3005" i="16" s="1"/>
  <c r="C3005" i="16" s="1"/>
  <c r="I2860" i="16"/>
  <c r="E2860" i="16" s="1"/>
  <c r="C2860" i="16" s="1"/>
  <c r="I2716" i="16"/>
  <c r="E2716" i="16" s="1"/>
  <c r="C2716" i="16" s="1"/>
  <c r="I2572" i="16"/>
  <c r="E2572" i="16" s="1"/>
  <c r="C2572" i="16" s="1"/>
  <c r="I2428" i="16"/>
  <c r="E2428" i="16" s="1"/>
  <c r="C2428" i="16" s="1"/>
  <c r="I2272" i="16"/>
  <c r="E2272" i="16" s="1"/>
  <c r="C2272" i="16" s="1"/>
  <c r="I2127" i="16"/>
  <c r="E2127" i="16" s="1"/>
  <c r="C2127" i="16" s="1"/>
  <c r="I3806" i="16"/>
  <c r="E3806" i="16" s="1"/>
  <c r="C3806" i="16" s="1"/>
  <c r="I3662" i="16"/>
  <c r="E3662" i="16" s="1"/>
  <c r="C3662" i="16" s="1"/>
  <c r="I3507" i="16"/>
  <c r="E3507" i="16" s="1"/>
  <c r="C3507" i="16" s="1"/>
  <c r="I3363" i="16"/>
  <c r="E3363" i="16" s="1"/>
  <c r="C3363" i="16" s="1"/>
  <c r="I3219" i="16"/>
  <c r="E3219" i="16" s="1"/>
  <c r="C3219" i="16" s="1"/>
  <c r="I3076" i="16"/>
  <c r="E3076" i="16" s="1"/>
  <c r="C3076" i="16" s="1"/>
  <c r="I2931" i="16"/>
  <c r="E2931" i="16" s="1"/>
  <c r="C2931" i="16" s="1"/>
  <c r="I2787" i="16"/>
  <c r="E2787" i="16" s="1"/>
  <c r="C2787" i="16" s="1"/>
  <c r="I2643" i="16"/>
  <c r="E2643" i="16" s="1"/>
  <c r="C2643" i="16" s="1"/>
  <c r="I2499" i="16"/>
  <c r="E2499" i="16" s="1"/>
  <c r="C2499" i="16" s="1"/>
  <c r="I2356" i="16"/>
  <c r="E2356" i="16" s="1"/>
  <c r="C2356" i="16" s="1"/>
  <c r="I2211" i="16"/>
  <c r="E2211" i="16" s="1"/>
  <c r="C2211" i="16" s="1"/>
  <c r="I3773" i="16"/>
  <c r="E3773" i="16" s="1"/>
  <c r="C3773" i="16" s="1"/>
  <c r="I3734" i="16"/>
  <c r="E3734" i="16" s="1"/>
  <c r="C3734" i="16" s="1"/>
  <c r="I3591" i="16"/>
  <c r="E3591" i="16" s="1"/>
  <c r="C3591" i="16" s="1"/>
  <c r="I3446" i="16"/>
  <c r="E3446" i="16" s="1"/>
  <c r="C3446" i="16" s="1"/>
  <c r="I3302" i="16"/>
  <c r="E3302" i="16" s="1"/>
  <c r="C3302" i="16" s="1"/>
  <c r="I3158" i="16"/>
  <c r="E3158" i="16" s="1"/>
  <c r="C3158" i="16" s="1"/>
  <c r="I3015" i="16"/>
  <c r="E3015" i="16" s="1"/>
  <c r="C3015" i="16" s="1"/>
  <c r="I2870" i="16"/>
  <c r="E2870" i="16" s="1"/>
  <c r="C2870" i="16" s="1"/>
  <c r="I2702" i="16"/>
  <c r="E2702" i="16" s="1"/>
  <c r="C2702" i="16" s="1"/>
  <c r="I2558" i="16"/>
  <c r="E2558" i="16" s="1"/>
  <c r="C2558" i="16" s="1"/>
  <c r="I2414" i="16"/>
  <c r="E2414" i="16" s="1"/>
  <c r="C2414" i="16" s="1"/>
  <c r="I2270" i="16"/>
  <c r="E2270" i="16" s="1"/>
  <c r="C2270" i="16" s="1"/>
  <c r="I2114" i="16"/>
  <c r="E2114" i="16" s="1"/>
  <c r="C2114" i="16" s="1"/>
  <c r="I3769" i="16"/>
  <c r="E3769" i="16" s="1"/>
  <c r="C3769" i="16" s="1"/>
  <c r="I3626" i="16"/>
  <c r="E3626" i="16" s="1"/>
  <c r="C3626" i="16" s="1"/>
  <c r="I3481" i="16"/>
  <c r="E3481" i="16" s="1"/>
  <c r="C3481" i="16" s="1"/>
  <c r="I3337" i="16"/>
  <c r="E3337" i="16" s="1"/>
  <c r="C3337" i="16" s="1"/>
  <c r="I3193" i="16"/>
  <c r="E3193" i="16" s="1"/>
  <c r="C3193" i="16" s="1"/>
  <c r="I3050" i="16"/>
  <c r="E3050" i="16" s="1"/>
  <c r="C3050" i="16" s="1"/>
  <c r="I2905" i="16"/>
  <c r="E2905" i="16" s="1"/>
  <c r="C2905" i="16" s="1"/>
  <c r="I2761" i="16"/>
  <c r="E2761" i="16" s="1"/>
  <c r="C2761" i="16" s="1"/>
  <c r="I2617" i="16"/>
  <c r="E2617" i="16" s="1"/>
  <c r="C2617" i="16" s="1"/>
  <c r="I2473" i="16"/>
  <c r="E2473" i="16" s="1"/>
  <c r="C2473" i="16" s="1"/>
  <c r="I2318" i="16"/>
  <c r="E2318" i="16" s="1"/>
  <c r="C2318" i="16" s="1"/>
  <c r="I2174" i="16"/>
  <c r="E2174" i="16" s="1"/>
  <c r="C2174" i="16" s="1"/>
  <c r="I2052" i="16"/>
  <c r="E2052" i="16" s="1"/>
  <c r="C2052" i="16" s="1"/>
  <c r="I1908" i="16"/>
  <c r="E1908" i="16" s="1"/>
  <c r="C1908" i="16" s="1"/>
  <c r="I1764" i="16"/>
  <c r="E1764" i="16" s="1"/>
  <c r="C1764" i="16" s="1"/>
  <c r="I1620" i="16"/>
  <c r="E1620" i="16" s="1"/>
  <c r="C1620" i="16" s="1"/>
  <c r="I1477" i="16"/>
  <c r="E1477" i="16" s="1"/>
  <c r="C1477" i="16" s="1"/>
  <c r="I1332" i="16"/>
  <c r="E1332" i="16" s="1"/>
  <c r="C1332" i="16" s="1"/>
  <c r="I1188" i="16"/>
  <c r="E1188" i="16" s="1"/>
  <c r="C1188" i="16" s="1"/>
  <c r="I3844" i="16"/>
  <c r="E3844" i="16" s="1"/>
  <c r="C3844" i="16" s="1"/>
  <c r="I3709" i="16"/>
  <c r="E3709" i="16" s="1"/>
  <c r="C3709" i="16" s="1"/>
  <c r="I3564" i="16"/>
  <c r="E3564" i="16" s="1"/>
  <c r="C3564" i="16" s="1"/>
  <c r="I3420" i="16"/>
  <c r="E3420" i="16" s="1"/>
  <c r="C3420" i="16" s="1"/>
  <c r="I3276" i="16"/>
  <c r="E3276" i="16" s="1"/>
  <c r="C3276" i="16" s="1"/>
  <c r="I3132" i="16"/>
  <c r="E3132" i="16" s="1"/>
  <c r="C3132" i="16" s="1"/>
  <c r="I2989" i="16"/>
  <c r="E2989" i="16" s="1"/>
  <c r="C2989" i="16" s="1"/>
  <c r="I2845" i="16"/>
  <c r="E2845" i="16" s="1"/>
  <c r="C2845" i="16" s="1"/>
  <c r="I2700" i="16"/>
  <c r="E2700" i="16" s="1"/>
  <c r="C2700" i="16" s="1"/>
  <c r="I2544" i="16"/>
  <c r="E2544" i="16" s="1"/>
  <c r="C2544" i="16" s="1"/>
  <c r="I2401" i="16"/>
  <c r="E2401" i="16" s="1"/>
  <c r="C2401" i="16" s="1"/>
  <c r="I2255" i="16"/>
  <c r="E2255" i="16" s="1"/>
  <c r="C2255" i="16" s="1"/>
  <c r="I2113" i="16"/>
  <c r="E2113" i="16" s="1"/>
  <c r="C2113" i="16" s="1"/>
  <c r="I3767" i="16"/>
  <c r="E3767" i="16" s="1"/>
  <c r="C3767" i="16" s="1"/>
  <c r="I3624" i="16"/>
  <c r="E3624" i="16" s="1"/>
  <c r="C3624" i="16" s="1"/>
  <c r="I3480" i="16"/>
  <c r="E3480" i="16" s="1"/>
  <c r="C3480" i="16" s="1"/>
  <c r="I3335" i="16"/>
  <c r="E3335" i="16" s="1"/>
  <c r="C3335" i="16" s="1"/>
  <c r="I3192" i="16"/>
  <c r="E3192" i="16" s="1"/>
  <c r="C3192" i="16" s="1"/>
  <c r="I3048" i="16"/>
  <c r="E3048" i="16" s="1"/>
  <c r="C3048" i="16" s="1"/>
  <c r="I2904" i="16"/>
  <c r="E2904" i="16" s="1"/>
  <c r="C2904" i="16" s="1"/>
  <c r="I2759" i="16"/>
  <c r="E2759" i="16" s="1"/>
  <c r="C2759" i="16" s="1"/>
  <c r="I2615" i="16"/>
  <c r="E2615" i="16" s="1"/>
  <c r="C2615" i="16" s="1"/>
  <c r="I2471" i="16"/>
  <c r="E2471" i="16" s="1"/>
  <c r="C2471" i="16" s="1"/>
  <c r="I2327" i="16"/>
  <c r="E2327" i="16" s="1"/>
  <c r="C2327" i="16" s="1"/>
  <c r="I2183" i="16"/>
  <c r="E2183" i="16" s="1"/>
  <c r="C2183" i="16" s="1"/>
  <c r="I3814" i="16"/>
  <c r="E3814" i="16" s="1"/>
  <c r="C3814" i="16" s="1"/>
  <c r="I3670" i="16"/>
  <c r="E3670" i="16" s="1"/>
  <c r="C3670" i="16" s="1"/>
  <c r="I3526" i="16"/>
  <c r="E3526" i="16" s="1"/>
  <c r="C3526" i="16" s="1"/>
  <c r="I3382" i="16"/>
  <c r="E3382" i="16" s="1"/>
  <c r="C3382" i="16" s="1"/>
  <c r="I3237" i="16"/>
  <c r="E3237" i="16" s="1"/>
  <c r="C3237" i="16" s="1"/>
  <c r="I3093" i="16"/>
  <c r="E3093" i="16" s="1"/>
  <c r="C3093" i="16" s="1"/>
  <c r="I2950" i="16"/>
  <c r="E2950" i="16" s="1"/>
  <c r="C2950" i="16" s="1"/>
  <c r="I2805" i="16"/>
  <c r="E2805" i="16" s="1"/>
  <c r="C2805" i="16" s="1"/>
  <c r="I2650" i="16"/>
  <c r="E2650" i="16" s="1"/>
  <c r="C2650" i="16" s="1"/>
  <c r="I2506" i="16"/>
  <c r="E2506" i="16" s="1"/>
  <c r="C2506" i="16" s="1"/>
  <c r="I2362" i="16"/>
  <c r="E2362" i="16" s="1"/>
  <c r="C2362" i="16" s="1"/>
  <c r="I2218" i="16"/>
  <c r="E2218" i="16" s="1"/>
  <c r="C2218" i="16" s="1"/>
  <c r="I3558" i="16"/>
  <c r="E3558" i="16" s="1"/>
  <c r="C3558" i="16" s="1"/>
  <c r="I3741" i="16"/>
  <c r="E3741" i="16" s="1"/>
  <c r="C3741" i="16" s="1"/>
  <c r="I3597" i="16"/>
  <c r="E3597" i="16" s="1"/>
  <c r="C3597" i="16" s="1"/>
  <c r="I3452" i="16"/>
  <c r="E3452" i="16" s="1"/>
  <c r="C3452" i="16" s="1"/>
  <c r="I3309" i="16"/>
  <c r="E3309" i="16" s="1"/>
  <c r="C3309" i="16" s="1"/>
  <c r="I3165" i="16"/>
  <c r="E3165" i="16" s="1"/>
  <c r="C3165" i="16" s="1"/>
  <c r="I3021" i="16"/>
  <c r="E3021" i="16" s="1"/>
  <c r="C3021" i="16" s="1"/>
  <c r="I2877" i="16"/>
  <c r="E2877" i="16" s="1"/>
  <c r="C2877" i="16" s="1"/>
  <c r="I2733" i="16"/>
  <c r="E2733" i="16" s="1"/>
  <c r="C2733" i="16" s="1"/>
  <c r="I2589" i="16"/>
  <c r="E2589" i="16" s="1"/>
  <c r="C2589" i="16" s="1"/>
  <c r="I2433" i="16"/>
  <c r="E2433" i="16" s="1"/>
  <c r="C2433" i="16" s="1"/>
  <c r="I2288" i="16"/>
  <c r="E2288" i="16" s="1"/>
  <c r="C2288" i="16" s="1"/>
  <c r="I2144" i="16"/>
  <c r="E2144" i="16" s="1"/>
  <c r="C2144" i="16" s="1"/>
  <c r="I3836" i="16"/>
  <c r="E3836" i="16" s="1"/>
  <c r="C3836" i="16" s="1"/>
  <c r="I3693" i="16"/>
  <c r="E3693" i="16" s="1"/>
  <c r="C3693" i="16" s="1"/>
  <c r="I3548" i="16"/>
  <c r="E3548" i="16" s="1"/>
  <c r="C3548" i="16" s="1"/>
  <c r="I3391" i="16"/>
  <c r="E3391" i="16" s="1"/>
  <c r="C3391" i="16" s="1"/>
  <c r="I3248" i="16"/>
  <c r="E3248" i="16" s="1"/>
  <c r="C3248" i="16" s="1"/>
  <c r="I3104" i="16"/>
  <c r="E3104" i="16" s="1"/>
  <c r="C3104" i="16" s="1"/>
  <c r="I2960" i="16"/>
  <c r="E2960" i="16" s="1"/>
  <c r="C2960" i="16" s="1"/>
  <c r="I2816" i="16"/>
  <c r="E2816" i="16" s="1"/>
  <c r="C2816" i="16" s="1"/>
  <c r="I2672" i="16"/>
  <c r="E2672" i="16" s="1"/>
  <c r="C2672" i="16" s="1"/>
  <c r="I2529" i="16"/>
  <c r="E2529" i="16" s="1"/>
  <c r="C2529" i="16" s="1"/>
  <c r="I2384" i="16"/>
  <c r="E2384" i="16" s="1"/>
  <c r="C2384" i="16" s="1"/>
  <c r="I2239" i="16"/>
  <c r="E2239" i="16" s="1"/>
  <c r="C2239" i="16" s="1"/>
  <c r="I2095" i="16"/>
  <c r="E2095" i="16" s="1"/>
  <c r="C2095" i="16" s="1"/>
  <c r="I3739" i="16"/>
  <c r="E3739" i="16" s="1"/>
  <c r="C3739" i="16" s="1"/>
  <c r="I3596" i="16"/>
  <c r="E3596" i="16" s="1"/>
  <c r="C3596" i="16" s="1"/>
  <c r="I3451" i="16"/>
  <c r="E3451" i="16" s="1"/>
  <c r="C3451" i="16" s="1"/>
  <c r="I3307" i="16"/>
  <c r="E3307" i="16" s="1"/>
  <c r="C3307" i="16" s="1"/>
  <c r="I3163" i="16"/>
  <c r="E3163" i="16" s="1"/>
  <c r="C3163" i="16" s="1"/>
  <c r="I3019" i="16"/>
  <c r="E3019" i="16" s="1"/>
  <c r="C3019" i="16" s="1"/>
  <c r="I2874" i="16"/>
  <c r="E2874" i="16" s="1"/>
  <c r="C2874" i="16" s="1"/>
  <c r="I2731" i="16"/>
  <c r="E2731" i="16" s="1"/>
  <c r="C2731" i="16" s="1"/>
  <c r="I2586" i="16"/>
  <c r="E2586" i="16" s="1"/>
  <c r="C2586" i="16" s="1"/>
  <c r="I2443" i="16"/>
  <c r="E2443" i="16" s="1"/>
  <c r="C2443" i="16" s="1"/>
  <c r="I2299" i="16"/>
  <c r="E2299" i="16" s="1"/>
  <c r="C2299" i="16" s="1"/>
  <c r="I2156" i="16"/>
  <c r="E2156" i="16" s="1"/>
  <c r="C2156" i="16" s="1"/>
  <c r="I3499" i="16"/>
  <c r="E3499" i="16" s="1"/>
  <c r="C3499" i="16" s="1"/>
  <c r="I3342" i="16"/>
  <c r="E3342" i="16" s="1"/>
  <c r="C3342" i="16" s="1"/>
  <c r="I3185" i="16"/>
  <c r="E3185" i="16" s="1"/>
  <c r="C3185" i="16" s="1"/>
  <c r="I3043" i="16"/>
  <c r="E3043" i="16" s="1"/>
  <c r="C3043" i="16" s="1"/>
  <c r="I2897" i="16"/>
  <c r="E2897" i="16" s="1"/>
  <c r="C2897" i="16" s="1"/>
  <c r="I2754" i="16"/>
  <c r="E2754" i="16" s="1"/>
  <c r="C2754" i="16" s="1"/>
  <c r="I2610" i="16"/>
  <c r="E2610" i="16" s="1"/>
  <c r="C2610" i="16" s="1"/>
  <c r="I2466" i="16"/>
  <c r="E2466" i="16" s="1"/>
  <c r="C2466" i="16" s="1"/>
  <c r="I2310" i="16"/>
  <c r="E2310" i="16" s="1"/>
  <c r="C2310" i="16" s="1"/>
  <c r="I2166" i="16"/>
  <c r="E2166" i="16" s="1"/>
  <c r="C2166" i="16" s="1"/>
  <c r="I2022" i="16"/>
  <c r="E2022" i="16" s="1"/>
  <c r="C2022" i="16" s="1"/>
  <c r="I1877" i="16"/>
  <c r="E1877" i="16" s="1"/>
  <c r="C1877" i="16" s="1"/>
  <c r="I3497" i="16"/>
  <c r="E3497" i="16" s="1"/>
  <c r="C3497" i="16" s="1"/>
  <c r="I3353" i="16"/>
  <c r="E3353" i="16" s="1"/>
  <c r="C3353" i="16" s="1"/>
  <c r="I3209" i="16"/>
  <c r="E3209" i="16" s="1"/>
  <c r="C3209" i="16" s="1"/>
  <c r="I3065" i="16"/>
  <c r="E3065" i="16" s="1"/>
  <c r="C3065" i="16" s="1"/>
  <c r="I2922" i="16"/>
  <c r="E2922" i="16" s="1"/>
  <c r="C2922" i="16" s="1"/>
  <c r="I2777" i="16"/>
  <c r="E2777" i="16" s="1"/>
  <c r="C2777" i="16" s="1"/>
  <c r="I2634" i="16"/>
  <c r="E2634" i="16" s="1"/>
  <c r="C2634" i="16" s="1"/>
  <c r="I2489" i="16"/>
  <c r="E2489" i="16" s="1"/>
  <c r="C2489" i="16" s="1"/>
  <c r="I2345" i="16"/>
  <c r="E2345" i="16" s="1"/>
  <c r="C2345" i="16" s="1"/>
  <c r="I2201" i="16"/>
  <c r="E2201" i="16" s="1"/>
  <c r="C2201" i="16" s="1"/>
  <c r="I2057" i="16"/>
  <c r="E2057" i="16" s="1"/>
  <c r="C2057" i="16" s="1"/>
  <c r="I1913" i="16"/>
  <c r="E1913" i="16" s="1"/>
  <c r="C1913" i="16" s="1"/>
  <c r="I3688" i="16"/>
  <c r="E3688" i="16" s="1"/>
  <c r="C3688" i="16" s="1"/>
  <c r="I3712" i="16"/>
  <c r="E3712" i="16" s="1"/>
  <c r="C3712" i="16" s="1"/>
  <c r="I3568" i="16"/>
  <c r="E3568" i="16" s="1"/>
  <c r="C3568" i="16" s="1"/>
  <c r="I3424" i="16"/>
  <c r="E3424" i="16" s="1"/>
  <c r="C3424" i="16" s="1"/>
  <c r="I3280" i="16"/>
  <c r="E3280" i="16" s="1"/>
  <c r="C3280" i="16" s="1"/>
  <c r="I3136" i="16"/>
  <c r="E3136" i="16" s="1"/>
  <c r="C3136" i="16" s="1"/>
  <c r="I2991" i="16"/>
  <c r="E2991" i="16" s="1"/>
  <c r="C2991" i="16" s="1"/>
  <c r="I2848" i="16"/>
  <c r="E2848" i="16" s="1"/>
  <c r="C2848" i="16" s="1"/>
  <c r="I2704" i="16"/>
  <c r="E2704" i="16" s="1"/>
  <c r="C2704" i="16" s="1"/>
  <c r="I2561" i="16"/>
  <c r="E2561" i="16" s="1"/>
  <c r="C2561" i="16" s="1"/>
  <c r="I2416" i="16"/>
  <c r="E2416" i="16" s="1"/>
  <c r="C2416" i="16" s="1"/>
  <c r="I2261" i="16"/>
  <c r="E2261" i="16" s="1"/>
  <c r="C2261" i="16" s="1"/>
  <c r="I2116" i="16"/>
  <c r="E2116" i="16" s="1"/>
  <c r="C2116" i="16" s="1"/>
  <c r="I3795" i="16"/>
  <c r="E3795" i="16" s="1"/>
  <c r="C3795" i="16" s="1"/>
  <c r="I3651" i="16"/>
  <c r="E3651" i="16" s="1"/>
  <c r="C3651" i="16" s="1"/>
  <c r="I3494" i="16"/>
  <c r="E3494" i="16" s="1"/>
  <c r="C3494" i="16" s="1"/>
  <c r="I3350" i="16"/>
  <c r="E3350" i="16" s="1"/>
  <c r="C3350" i="16" s="1"/>
  <c r="I3207" i="16"/>
  <c r="E3207" i="16" s="1"/>
  <c r="C3207" i="16" s="1"/>
  <c r="I3062" i="16"/>
  <c r="E3062" i="16" s="1"/>
  <c r="C3062" i="16" s="1"/>
  <c r="I2920" i="16"/>
  <c r="E2920" i="16" s="1"/>
  <c r="C2920" i="16" s="1"/>
  <c r="I2774" i="16"/>
  <c r="E2774" i="16" s="1"/>
  <c r="C2774" i="16" s="1"/>
  <c r="I2631" i="16"/>
  <c r="E2631" i="16" s="1"/>
  <c r="C2631" i="16" s="1"/>
  <c r="I2487" i="16"/>
  <c r="E2487" i="16" s="1"/>
  <c r="C2487" i="16" s="1"/>
  <c r="I2343" i="16"/>
  <c r="E2343" i="16" s="1"/>
  <c r="C2343" i="16" s="1"/>
  <c r="I2200" i="16"/>
  <c r="E2200" i="16" s="1"/>
  <c r="C2200" i="16" s="1"/>
  <c r="I3641" i="16"/>
  <c r="E3641" i="16" s="1"/>
  <c r="C3641" i="16" s="1"/>
  <c r="I3722" i="16"/>
  <c r="E3722" i="16" s="1"/>
  <c r="C3722" i="16" s="1"/>
  <c r="I3578" i="16"/>
  <c r="E3578" i="16" s="1"/>
  <c r="C3578" i="16" s="1"/>
  <c r="I3434" i="16"/>
  <c r="E3434" i="16" s="1"/>
  <c r="C3434" i="16" s="1"/>
  <c r="I3290" i="16"/>
  <c r="E3290" i="16" s="1"/>
  <c r="C3290" i="16" s="1"/>
  <c r="I3146" i="16"/>
  <c r="E3146" i="16" s="1"/>
  <c r="C3146" i="16" s="1"/>
  <c r="I3003" i="16"/>
  <c r="E3003" i="16" s="1"/>
  <c r="C3003" i="16" s="1"/>
  <c r="I2859" i="16"/>
  <c r="E2859" i="16" s="1"/>
  <c r="C2859" i="16" s="1"/>
  <c r="I2690" i="16"/>
  <c r="E2690" i="16" s="1"/>
  <c r="C2690" i="16" s="1"/>
  <c r="I2546" i="16"/>
  <c r="E2546" i="16" s="1"/>
  <c r="C2546" i="16" s="1"/>
  <c r="I2403" i="16"/>
  <c r="E2403" i="16" s="1"/>
  <c r="C2403" i="16" s="1"/>
  <c r="I2258" i="16"/>
  <c r="E2258" i="16" s="1"/>
  <c r="C2258" i="16" s="1"/>
  <c r="I3762" i="16"/>
  <c r="E3762" i="16" s="1"/>
  <c r="C3762" i="16" s="1"/>
  <c r="I3757" i="16"/>
  <c r="E3757" i="16" s="1"/>
  <c r="C3757" i="16" s="1"/>
  <c r="I3613" i="16"/>
  <c r="E3613" i="16" s="1"/>
  <c r="C3613" i="16" s="1"/>
  <c r="I3468" i="16"/>
  <c r="E3468" i="16" s="1"/>
  <c r="C3468" i="16" s="1"/>
  <c r="I3324" i="16"/>
  <c r="E3324" i="16" s="1"/>
  <c r="C3324" i="16" s="1"/>
  <c r="I3181" i="16"/>
  <c r="E3181" i="16" s="1"/>
  <c r="C3181" i="16" s="1"/>
  <c r="I3037" i="16"/>
  <c r="E3037" i="16" s="1"/>
  <c r="C3037" i="16" s="1"/>
  <c r="I2893" i="16"/>
  <c r="E2893" i="16" s="1"/>
  <c r="C2893" i="16" s="1"/>
  <c r="I2749" i="16"/>
  <c r="E2749" i="16" s="1"/>
  <c r="C2749" i="16" s="1"/>
  <c r="I2605" i="16"/>
  <c r="E2605" i="16" s="1"/>
  <c r="C2605" i="16" s="1"/>
  <c r="I2460" i="16"/>
  <c r="E2460" i="16" s="1"/>
  <c r="C2460" i="16" s="1"/>
  <c r="I2305" i="16"/>
  <c r="E2305" i="16" s="1"/>
  <c r="C2305" i="16" s="1"/>
  <c r="I2160" i="16"/>
  <c r="E2160" i="16" s="1"/>
  <c r="C2160" i="16" s="1"/>
  <c r="I2039" i="16"/>
  <c r="E2039" i="16" s="1"/>
  <c r="C2039" i="16" s="1"/>
  <c r="I1897" i="16"/>
  <c r="E1897" i="16" s="1"/>
  <c r="C1897" i="16" s="1"/>
  <c r="I1752" i="16"/>
  <c r="E1752" i="16" s="1"/>
  <c r="C1752" i="16" s="1"/>
  <c r="I1608" i="16"/>
  <c r="E1608" i="16" s="1"/>
  <c r="C1608" i="16" s="1"/>
  <c r="I1465" i="16"/>
  <c r="E1465" i="16" s="1"/>
  <c r="C1465" i="16" s="1"/>
  <c r="I1321" i="16"/>
  <c r="E1321" i="16" s="1"/>
  <c r="C1321" i="16" s="1"/>
  <c r="I1176" i="16"/>
  <c r="E1176" i="16" s="1"/>
  <c r="C1176" i="16" s="1"/>
  <c r="I2051" i="16"/>
  <c r="E2051" i="16" s="1"/>
  <c r="C2051" i="16" s="1"/>
  <c r="I1906" i="16"/>
  <c r="E1906" i="16" s="1"/>
  <c r="C1906" i="16" s="1"/>
  <c r="I1762" i="16"/>
  <c r="E1762" i="16" s="1"/>
  <c r="C1762" i="16" s="1"/>
  <c r="I1618" i="16"/>
  <c r="E1618" i="16" s="1"/>
  <c r="C1618" i="16" s="1"/>
  <c r="I1475" i="16"/>
  <c r="E1475" i="16" s="1"/>
  <c r="C1475" i="16" s="1"/>
  <c r="I1331" i="16"/>
  <c r="E1331" i="16" s="1"/>
  <c r="C1331" i="16" s="1"/>
  <c r="I3840" i="16"/>
  <c r="E3840" i="16" s="1"/>
  <c r="C3840" i="16" s="1"/>
  <c r="I3696" i="16"/>
  <c r="E3696" i="16" s="1"/>
  <c r="C3696" i="16" s="1"/>
  <c r="I3552" i="16"/>
  <c r="E3552" i="16" s="1"/>
  <c r="C3552" i="16" s="1"/>
  <c r="I3409" i="16"/>
  <c r="E3409" i="16" s="1"/>
  <c r="C3409" i="16" s="1"/>
  <c r="I3265" i="16"/>
  <c r="E3265" i="16" s="1"/>
  <c r="C3265" i="16" s="1"/>
  <c r="I3120" i="16"/>
  <c r="E3120" i="16" s="1"/>
  <c r="C3120" i="16" s="1"/>
  <c r="I2975" i="16"/>
  <c r="E2975" i="16" s="1"/>
  <c r="C2975" i="16" s="1"/>
  <c r="I2833" i="16"/>
  <c r="E2833" i="16" s="1"/>
  <c r="C2833" i="16" s="1"/>
  <c r="I2688" i="16"/>
  <c r="E2688" i="16" s="1"/>
  <c r="C2688" i="16" s="1"/>
  <c r="I2533" i="16"/>
  <c r="E2533" i="16" s="1"/>
  <c r="C2533" i="16" s="1"/>
  <c r="I2388" i="16"/>
  <c r="E2388" i="16" s="1"/>
  <c r="C2388" i="16" s="1"/>
  <c r="I2244" i="16"/>
  <c r="E2244" i="16" s="1"/>
  <c r="C2244" i="16" s="1"/>
  <c r="I3727" i="16"/>
  <c r="E3727" i="16" s="1"/>
  <c r="C3727" i="16" s="1"/>
  <c r="I3755" i="16"/>
  <c r="E3755" i="16" s="1"/>
  <c r="C3755" i="16" s="1"/>
  <c r="I3612" i="16"/>
  <c r="E3612" i="16" s="1"/>
  <c r="C3612" i="16" s="1"/>
  <c r="I3467" i="16"/>
  <c r="E3467" i="16" s="1"/>
  <c r="C3467" i="16" s="1"/>
  <c r="I3323" i="16"/>
  <c r="E3323" i="16" s="1"/>
  <c r="C3323" i="16" s="1"/>
  <c r="I3178" i="16"/>
  <c r="E3178" i="16" s="1"/>
  <c r="C3178" i="16" s="1"/>
  <c r="I3035" i="16"/>
  <c r="E3035" i="16" s="1"/>
  <c r="C3035" i="16" s="1"/>
  <c r="I2891" i="16"/>
  <c r="E2891" i="16" s="1"/>
  <c r="C2891" i="16" s="1"/>
  <c r="I2747" i="16"/>
  <c r="E2747" i="16" s="1"/>
  <c r="C2747" i="16" s="1"/>
  <c r="I2604" i="16"/>
  <c r="E2604" i="16" s="1"/>
  <c r="C2604" i="16" s="1"/>
  <c r="I2458" i="16"/>
  <c r="E2458" i="16" s="1"/>
  <c r="C2458" i="16" s="1"/>
  <c r="I2314" i="16"/>
  <c r="E2314" i="16" s="1"/>
  <c r="C2314" i="16" s="1"/>
  <c r="I2172" i="16"/>
  <c r="E2172" i="16" s="1"/>
  <c r="C2172" i="16" s="1"/>
  <c r="I3803" i="16"/>
  <c r="E3803" i="16" s="1"/>
  <c r="C3803" i="16" s="1"/>
  <c r="I3657" i="16"/>
  <c r="E3657" i="16" s="1"/>
  <c r="C3657" i="16" s="1"/>
  <c r="I3513" i="16"/>
  <c r="E3513" i="16" s="1"/>
  <c r="C3513" i="16" s="1"/>
  <c r="I3370" i="16"/>
  <c r="E3370" i="16" s="1"/>
  <c r="C3370" i="16" s="1"/>
  <c r="I3226" i="16"/>
  <c r="E3226" i="16" s="1"/>
  <c r="C3226" i="16" s="1"/>
  <c r="I3083" i="16"/>
  <c r="E3083" i="16" s="1"/>
  <c r="C3083" i="16" s="1"/>
  <c r="I2939" i="16"/>
  <c r="E2939" i="16" s="1"/>
  <c r="C2939" i="16" s="1"/>
  <c r="I2794" i="16"/>
  <c r="E2794" i="16" s="1"/>
  <c r="C2794" i="16" s="1"/>
  <c r="I2638" i="16"/>
  <c r="E2638" i="16" s="1"/>
  <c r="C2638" i="16" s="1"/>
  <c r="I2493" i="16"/>
  <c r="E2493" i="16" s="1"/>
  <c r="C2493" i="16" s="1"/>
  <c r="I2349" i="16"/>
  <c r="E2349" i="16" s="1"/>
  <c r="C2349" i="16" s="1"/>
  <c r="I2206" i="16"/>
  <c r="E2206" i="16" s="1"/>
  <c r="C2206" i="16" s="1"/>
  <c r="I3761" i="16"/>
  <c r="E3761" i="16" s="1"/>
  <c r="C3761" i="16" s="1"/>
  <c r="I3730" i="16"/>
  <c r="E3730" i="16" s="1"/>
  <c r="C3730" i="16" s="1"/>
  <c r="I3585" i="16"/>
  <c r="E3585" i="16" s="1"/>
  <c r="C3585" i="16" s="1"/>
  <c r="I3441" i="16"/>
  <c r="E3441" i="16" s="1"/>
  <c r="C3441" i="16" s="1"/>
  <c r="I3297" i="16"/>
  <c r="E3297" i="16" s="1"/>
  <c r="C3297" i="16" s="1"/>
  <c r="I3153" i="16"/>
  <c r="E3153" i="16" s="1"/>
  <c r="C3153" i="16" s="1"/>
  <c r="I3009" i="16"/>
  <c r="E3009" i="16" s="1"/>
  <c r="C3009" i="16" s="1"/>
  <c r="I2865" i="16"/>
  <c r="E2865" i="16" s="1"/>
  <c r="C2865" i="16" s="1"/>
  <c r="I2721" i="16"/>
  <c r="E2721" i="16" s="1"/>
  <c r="C2721" i="16" s="1"/>
  <c r="I2577" i="16"/>
  <c r="E2577" i="16" s="1"/>
  <c r="C2577" i="16" s="1"/>
  <c r="I2421" i="16"/>
  <c r="E2421" i="16" s="1"/>
  <c r="C2421" i="16" s="1"/>
  <c r="I2278" i="16"/>
  <c r="E2278" i="16" s="1"/>
  <c r="C2278" i="16" s="1"/>
  <c r="I2134" i="16"/>
  <c r="E2134" i="16" s="1"/>
  <c r="C2134" i="16" s="1"/>
  <c r="I3824" i="16"/>
  <c r="E3824" i="16" s="1"/>
  <c r="C3824" i="16" s="1"/>
  <c r="I3680" i="16"/>
  <c r="E3680" i="16" s="1"/>
  <c r="C3680" i="16" s="1"/>
  <c r="I3536" i="16"/>
  <c r="E3536" i="16" s="1"/>
  <c r="C3536" i="16" s="1"/>
  <c r="I3380" i="16"/>
  <c r="E3380" i="16" s="1"/>
  <c r="C3380" i="16" s="1"/>
  <c r="I3236" i="16"/>
  <c r="E3236" i="16" s="1"/>
  <c r="C3236" i="16" s="1"/>
  <c r="I3092" i="16"/>
  <c r="E3092" i="16" s="1"/>
  <c r="C3092" i="16" s="1"/>
  <c r="I2947" i="16"/>
  <c r="E2947" i="16" s="1"/>
  <c r="C2947" i="16" s="1"/>
  <c r="I2804" i="16"/>
  <c r="E2804" i="16" s="1"/>
  <c r="C2804" i="16" s="1"/>
  <c r="I2660" i="16"/>
  <c r="E2660" i="16" s="1"/>
  <c r="C2660" i="16" s="1"/>
  <c r="I2516" i="16"/>
  <c r="E2516" i="16" s="1"/>
  <c r="C2516" i="16" s="1"/>
  <c r="I2373" i="16"/>
  <c r="E2373" i="16" s="1"/>
  <c r="C2373" i="16" s="1"/>
  <c r="I2228" i="16"/>
  <c r="E2228" i="16" s="1"/>
  <c r="C2228" i="16" s="1"/>
  <c r="I2084" i="16"/>
  <c r="E2084" i="16" s="1"/>
  <c r="C2084" i="16" s="1"/>
  <c r="I3726" i="16"/>
  <c r="E3726" i="16" s="1"/>
  <c r="C3726" i="16" s="1"/>
  <c r="I3583" i="16"/>
  <c r="E3583" i="16" s="1"/>
  <c r="C3583" i="16" s="1"/>
  <c r="I3439" i="16"/>
  <c r="E3439" i="16" s="1"/>
  <c r="C3439" i="16" s="1"/>
  <c r="I3296" i="16"/>
  <c r="E3296" i="16" s="1"/>
  <c r="C3296" i="16" s="1"/>
  <c r="I3152" i="16"/>
  <c r="E3152" i="16" s="1"/>
  <c r="C3152" i="16" s="1"/>
  <c r="I3008" i="16"/>
  <c r="E3008" i="16" s="1"/>
  <c r="C3008" i="16" s="1"/>
  <c r="I2864" i="16"/>
  <c r="E2864" i="16" s="1"/>
  <c r="C2864" i="16" s="1"/>
  <c r="I2718" i="16"/>
  <c r="E2718" i="16" s="1"/>
  <c r="C2718" i="16" s="1"/>
  <c r="I2575" i="16"/>
  <c r="E2575" i="16" s="1"/>
  <c r="C2575" i="16" s="1"/>
  <c r="I2431" i="16"/>
  <c r="E2431" i="16" s="1"/>
  <c r="C2431" i="16" s="1"/>
  <c r="I2287" i="16"/>
  <c r="E2287" i="16" s="1"/>
  <c r="C2287" i="16" s="1"/>
  <c r="I2143" i="16"/>
  <c r="E2143" i="16" s="1"/>
  <c r="C2143" i="16" s="1"/>
  <c r="I3486" i="16"/>
  <c r="E3486" i="16" s="1"/>
  <c r="C3486" i="16" s="1"/>
  <c r="I3331" i="16"/>
  <c r="E3331" i="16" s="1"/>
  <c r="C3331" i="16" s="1"/>
  <c r="I3175" i="16"/>
  <c r="E3175" i="16" s="1"/>
  <c r="C3175" i="16" s="1"/>
  <c r="I3030" i="16"/>
  <c r="E3030" i="16" s="1"/>
  <c r="C3030" i="16" s="1"/>
  <c r="I2886" i="16"/>
  <c r="E2886" i="16" s="1"/>
  <c r="C2886" i="16" s="1"/>
  <c r="I2742" i="16"/>
  <c r="E2742" i="16" s="1"/>
  <c r="C2742" i="16" s="1"/>
  <c r="I2599" i="16"/>
  <c r="E2599" i="16" s="1"/>
  <c r="C2599" i="16" s="1"/>
  <c r="I2454" i="16"/>
  <c r="E2454" i="16" s="1"/>
  <c r="C2454" i="16" s="1"/>
  <c r="I2298" i="16"/>
  <c r="E2298" i="16" s="1"/>
  <c r="C2298" i="16" s="1"/>
  <c r="I2154" i="16"/>
  <c r="E2154" i="16" s="1"/>
  <c r="C2154" i="16" s="1"/>
  <c r="I2010" i="16"/>
  <c r="E2010" i="16" s="1"/>
  <c r="C2010" i="16" s="1"/>
  <c r="I1865" i="16"/>
  <c r="E1865" i="16" s="1"/>
  <c r="C1865" i="16" s="1"/>
  <c r="I3485" i="16"/>
  <c r="E3485" i="16" s="1"/>
  <c r="C3485" i="16" s="1"/>
  <c r="I3341" i="16"/>
  <c r="E3341" i="16" s="1"/>
  <c r="C3341" i="16" s="1"/>
  <c r="I3197" i="16"/>
  <c r="E3197" i="16" s="1"/>
  <c r="C3197" i="16" s="1"/>
  <c r="I3052" i="16"/>
  <c r="E3052" i="16" s="1"/>
  <c r="C3052" i="16" s="1"/>
  <c r="I2910" i="16"/>
  <c r="E2910" i="16" s="1"/>
  <c r="C2910" i="16" s="1"/>
  <c r="I2766" i="16"/>
  <c r="E2766" i="16" s="1"/>
  <c r="C2766" i="16" s="1"/>
  <c r="I2621" i="16"/>
  <c r="E2621" i="16" s="1"/>
  <c r="C2621" i="16" s="1"/>
  <c r="I2477" i="16"/>
  <c r="E2477" i="16" s="1"/>
  <c r="C2477" i="16" s="1"/>
  <c r="I2333" i="16"/>
  <c r="E2333" i="16" s="1"/>
  <c r="C2333" i="16" s="1"/>
  <c r="I2190" i="16"/>
  <c r="E2190" i="16" s="1"/>
  <c r="C2190" i="16" s="1"/>
  <c r="I2046" i="16"/>
  <c r="E2046" i="16" s="1"/>
  <c r="C2046" i="16" s="1"/>
  <c r="I1900" i="16"/>
  <c r="E1900" i="16" s="1"/>
  <c r="C1900" i="16" s="1"/>
  <c r="I3569" i="16"/>
  <c r="E3569" i="16" s="1"/>
  <c r="C3569" i="16" s="1"/>
  <c r="I3700" i="16"/>
  <c r="E3700" i="16" s="1"/>
  <c r="C3700" i="16" s="1"/>
  <c r="I3556" i="16"/>
  <c r="E3556" i="16" s="1"/>
  <c r="C3556" i="16" s="1"/>
  <c r="I3412" i="16"/>
  <c r="E3412" i="16" s="1"/>
  <c r="C3412" i="16" s="1"/>
  <c r="I3268" i="16"/>
  <c r="E3268" i="16" s="1"/>
  <c r="C3268" i="16" s="1"/>
  <c r="I3124" i="16"/>
  <c r="E3124" i="16" s="1"/>
  <c r="C3124" i="16" s="1"/>
  <c r="I2979" i="16"/>
  <c r="E2979" i="16" s="1"/>
  <c r="C2979" i="16" s="1"/>
  <c r="I2837" i="16"/>
  <c r="E2837" i="16" s="1"/>
  <c r="C2837" i="16" s="1"/>
  <c r="I2692" i="16"/>
  <c r="E2692" i="16" s="1"/>
  <c r="C2692" i="16" s="1"/>
  <c r="I2548" i="16"/>
  <c r="E2548" i="16" s="1"/>
  <c r="C2548" i="16" s="1"/>
  <c r="I2405" i="16"/>
  <c r="E2405" i="16" s="1"/>
  <c r="C2405" i="16" s="1"/>
  <c r="I2248" i="16"/>
  <c r="E2248" i="16" s="1"/>
  <c r="C2248" i="16" s="1"/>
  <c r="I2104" i="16"/>
  <c r="E2104" i="16" s="1"/>
  <c r="C2104" i="16" s="1"/>
  <c r="I3783" i="16"/>
  <c r="E3783" i="16" s="1"/>
  <c r="C3783" i="16" s="1"/>
  <c r="I3627" i="16"/>
  <c r="E3627" i="16" s="1"/>
  <c r="C3627" i="16" s="1"/>
  <c r="I3483" i="16"/>
  <c r="E3483" i="16" s="1"/>
  <c r="C3483" i="16" s="1"/>
  <c r="I3340" i="16"/>
  <c r="E3340" i="16" s="1"/>
  <c r="C3340" i="16" s="1"/>
  <c r="I3195" i="16"/>
  <c r="E3195" i="16" s="1"/>
  <c r="C3195" i="16" s="1"/>
  <c r="I3051" i="16"/>
  <c r="E3051" i="16" s="1"/>
  <c r="C3051" i="16" s="1"/>
  <c r="I2907" i="16"/>
  <c r="E2907" i="16" s="1"/>
  <c r="C2907" i="16" s="1"/>
  <c r="I2762" i="16"/>
  <c r="E2762" i="16" s="1"/>
  <c r="C2762" i="16" s="1"/>
  <c r="I2618" i="16"/>
  <c r="E2618" i="16" s="1"/>
  <c r="C2618" i="16" s="1"/>
  <c r="I2476" i="16"/>
  <c r="E2476" i="16" s="1"/>
  <c r="C2476" i="16" s="1"/>
  <c r="I2332" i="16"/>
  <c r="E2332" i="16" s="1"/>
  <c r="C2332" i="16" s="1"/>
  <c r="I2188" i="16"/>
  <c r="E2188" i="16" s="1"/>
  <c r="C2188" i="16" s="1"/>
  <c r="I3521" i="16"/>
  <c r="E3521" i="16" s="1"/>
  <c r="C3521" i="16" s="1"/>
  <c r="I3710" i="16"/>
  <c r="E3710" i="16" s="1"/>
  <c r="C3710" i="16" s="1"/>
  <c r="I3566" i="16"/>
  <c r="E3566" i="16" s="1"/>
  <c r="C3566" i="16" s="1"/>
  <c r="I3422" i="16"/>
  <c r="E3422" i="16" s="1"/>
  <c r="C3422" i="16" s="1"/>
  <c r="I3278" i="16"/>
  <c r="E3278" i="16" s="1"/>
  <c r="C3278" i="16" s="1"/>
  <c r="I3134" i="16"/>
  <c r="E3134" i="16" s="1"/>
  <c r="C3134" i="16" s="1"/>
  <c r="I2990" i="16"/>
  <c r="E2990" i="16" s="1"/>
  <c r="C2990" i="16" s="1"/>
  <c r="I2846" i="16"/>
  <c r="E2846" i="16" s="1"/>
  <c r="C2846" i="16" s="1"/>
  <c r="I2678" i="16"/>
  <c r="E2678" i="16" s="1"/>
  <c r="C2678" i="16" s="1"/>
  <c r="I2534" i="16"/>
  <c r="E2534" i="16" s="1"/>
  <c r="C2534" i="16" s="1"/>
  <c r="I2391" i="16"/>
  <c r="E2391" i="16" s="1"/>
  <c r="C2391" i="16" s="1"/>
  <c r="I2245" i="16"/>
  <c r="E2245" i="16" s="1"/>
  <c r="C2245" i="16" s="1"/>
  <c r="I3619" i="16"/>
  <c r="E3619" i="16" s="1"/>
  <c r="C3619" i="16" s="1"/>
  <c r="I3745" i="16"/>
  <c r="E3745" i="16" s="1"/>
  <c r="C3745" i="16" s="1"/>
  <c r="I3601" i="16"/>
  <c r="E3601" i="16" s="1"/>
  <c r="C3601" i="16" s="1"/>
  <c r="I3457" i="16"/>
  <c r="E3457" i="16" s="1"/>
  <c r="C3457" i="16" s="1"/>
  <c r="I3313" i="16"/>
  <c r="E3313" i="16" s="1"/>
  <c r="C3313" i="16" s="1"/>
  <c r="I3169" i="16"/>
  <c r="E3169" i="16" s="1"/>
  <c r="C3169" i="16" s="1"/>
  <c r="I3025" i="16"/>
  <c r="E3025" i="16" s="1"/>
  <c r="C3025" i="16" s="1"/>
  <c r="I2881" i="16"/>
  <c r="E2881" i="16" s="1"/>
  <c r="C2881" i="16" s="1"/>
  <c r="I2737" i="16"/>
  <c r="E2737" i="16" s="1"/>
  <c r="C2737" i="16" s="1"/>
  <c r="I2593" i="16"/>
  <c r="E2593" i="16" s="1"/>
  <c r="C2593" i="16" s="1"/>
  <c r="I2449" i="16"/>
  <c r="E2449" i="16" s="1"/>
  <c r="C2449" i="16" s="1"/>
  <c r="I2293" i="16"/>
  <c r="E2293" i="16" s="1"/>
  <c r="C2293" i="16" s="1"/>
  <c r="I2148" i="16"/>
  <c r="E2148" i="16" s="1"/>
  <c r="C2148" i="16" s="1"/>
  <c r="I2028" i="16"/>
  <c r="E2028" i="16" s="1"/>
  <c r="C2028" i="16" s="1"/>
  <c r="I1884" i="16"/>
  <c r="E1884" i="16" s="1"/>
  <c r="C1884" i="16" s="1"/>
  <c r="I1740" i="16"/>
  <c r="E1740" i="16" s="1"/>
  <c r="C1740" i="16" s="1"/>
  <c r="I1596" i="16"/>
  <c r="E1596" i="16" s="1"/>
  <c r="C1596" i="16" s="1"/>
  <c r="I1452" i="16"/>
  <c r="E1452" i="16" s="1"/>
  <c r="C1452" i="16" s="1"/>
  <c r="I1308" i="16"/>
  <c r="E1308" i="16" s="1"/>
  <c r="C1308" i="16" s="1"/>
  <c r="I1164" i="16"/>
  <c r="E1164" i="16" s="1"/>
  <c r="C1164" i="16" s="1"/>
  <c r="I3828" i="16"/>
  <c r="E3828" i="16" s="1"/>
  <c r="C3828" i="16" s="1"/>
  <c r="I3684" i="16"/>
  <c r="E3684" i="16" s="1"/>
  <c r="C3684" i="16" s="1"/>
  <c r="I3540" i="16"/>
  <c r="E3540" i="16" s="1"/>
  <c r="C3540" i="16" s="1"/>
  <c r="I3396" i="16"/>
  <c r="E3396" i="16" s="1"/>
  <c r="C3396" i="16" s="1"/>
  <c r="I3252" i="16"/>
  <c r="E3252" i="16" s="1"/>
  <c r="C3252" i="16" s="1"/>
  <c r="I3107" i="16"/>
  <c r="E3107" i="16" s="1"/>
  <c r="C3107" i="16" s="1"/>
  <c r="I2963" i="16"/>
  <c r="E2963" i="16" s="1"/>
  <c r="C2963" i="16" s="1"/>
  <c r="I2820" i="16"/>
  <c r="E2820" i="16" s="1"/>
  <c r="C2820" i="16" s="1"/>
  <c r="I2675" i="16"/>
  <c r="E2675" i="16" s="1"/>
  <c r="C2675" i="16" s="1"/>
  <c r="I2520" i="16"/>
  <c r="E2520" i="16" s="1"/>
  <c r="C2520" i="16" s="1"/>
  <c r="I2376" i="16"/>
  <c r="E2376" i="16" s="1"/>
  <c r="C2376" i="16" s="1"/>
  <c r="I2233" i="16"/>
  <c r="E2233" i="16" s="1"/>
  <c r="C2233" i="16" s="1"/>
  <c r="I3571" i="16"/>
  <c r="E3571" i="16" s="1"/>
  <c r="C3571" i="16" s="1"/>
  <c r="I3742" i="16"/>
  <c r="E3742" i="16" s="1"/>
  <c r="C3742" i="16" s="1"/>
  <c r="I3600" i="16"/>
  <c r="E3600" i="16" s="1"/>
  <c r="C3600" i="16" s="1"/>
  <c r="I3455" i="16"/>
  <c r="E3455" i="16" s="1"/>
  <c r="C3455" i="16" s="1"/>
  <c r="I3311" i="16"/>
  <c r="E3311" i="16" s="1"/>
  <c r="C3311" i="16" s="1"/>
  <c r="I3168" i="16"/>
  <c r="E3168" i="16" s="1"/>
  <c r="C3168" i="16" s="1"/>
  <c r="I3024" i="16"/>
  <c r="E3024" i="16" s="1"/>
  <c r="C3024" i="16" s="1"/>
  <c r="I2879" i="16"/>
  <c r="E2879" i="16" s="1"/>
  <c r="C2879" i="16" s="1"/>
  <c r="I2735" i="16"/>
  <c r="E2735" i="16" s="1"/>
  <c r="C2735" i="16" s="1"/>
  <c r="I2591" i="16"/>
  <c r="E2591" i="16" s="1"/>
  <c r="C2591" i="16" s="1"/>
  <c r="I2447" i="16"/>
  <c r="E2447" i="16" s="1"/>
  <c r="C2447" i="16" s="1"/>
  <c r="I2303" i="16"/>
  <c r="E2303" i="16" s="1"/>
  <c r="C2303" i="16" s="1"/>
  <c r="I2159" i="16"/>
  <c r="E2159" i="16" s="1"/>
  <c r="C2159" i="16" s="1"/>
  <c r="I3791" i="16"/>
  <c r="E3791" i="16" s="1"/>
  <c r="C3791" i="16" s="1"/>
  <c r="I3647" i="16"/>
  <c r="E3647" i="16" s="1"/>
  <c r="C3647" i="16" s="1"/>
  <c r="I3502" i="16"/>
  <c r="E3502" i="16" s="1"/>
  <c r="C3502" i="16" s="1"/>
  <c r="I3358" i="16"/>
  <c r="E3358" i="16" s="1"/>
  <c r="C3358" i="16" s="1"/>
  <c r="I3214" i="16"/>
  <c r="E3214" i="16" s="1"/>
  <c r="C3214" i="16" s="1"/>
  <c r="I3070" i="16"/>
  <c r="E3070" i="16" s="1"/>
  <c r="C3070" i="16" s="1"/>
  <c r="I2926" i="16"/>
  <c r="E2926" i="16" s="1"/>
  <c r="C2926" i="16" s="1"/>
  <c r="I2782" i="16"/>
  <c r="E2782" i="16" s="1"/>
  <c r="C2782" i="16" s="1"/>
  <c r="I2626" i="16"/>
  <c r="E2626" i="16" s="1"/>
  <c r="C2626" i="16" s="1"/>
  <c r="I2482" i="16"/>
  <c r="E2482" i="16" s="1"/>
  <c r="C2482" i="16" s="1"/>
  <c r="I2338" i="16"/>
  <c r="E2338" i="16" s="1"/>
  <c r="C2338" i="16" s="1"/>
  <c r="I2194" i="16"/>
  <c r="E2194" i="16" s="1"/>
  <c r="C2194" i="16" s="1"/>
  <c r="I3654" i="16"/>
  <c r="E3654" i="16" s="1"/>
  <c r="C3654" i="16" s="1"/>
  <c r="I3716" i="16"/>
  <c r="E3716" i="16" s="1"/>
  <c r="C3716" i="16" s="1"/>
  <c r="I3573" i="16"/>
  <c r="E3573" i="16" s="1"/>
  <c r="C3573" i="16" s="1"/>
  <c r="I3429" i="16"/>
  <c r="E3429" i="16" s="1"/>
  <c r="C3429" i="16" s="1"/>
  <c r="I3285" i="16"/>
  <c r="E3285" i="16" s="1"/>
  <c r="C3285" i="16" s="1"/>
  <c r="I3141" i="16"/>
  <c r="E3141" i="16" s="1"/>
  <c r="C3141" i="16" s="1"/>
  <c r="I2997" i="16"/>
  <c r="E2997" i="16" s="1"/>
  <c r="C2997" i="16" s="1"/>
  <c r="I2853" i="16"/>
  <c r="E2853" i="16" s="1"/>
  <c r="C2853" i="16" s="1"/>
  <c r="I2709" i="16"/>
  <c r="E2709" i="16" s="1"/>
  <c r="C2709" i="16" s="1"/>
  <c r="I2565" i="16"/>
  <c r="E2565" i="16" s="1"/>
  <c r="C2565" i="16" s="1"/>
  <c r="I2409" i="16"/>
  <c r="E2409" i="16" s="1"/>
  <c r="C2409" i="16" s="1"/>
  <c r="I2265" i="16"/>
  <c r="E2265" i="16" s="1"/>
  <c r="C2265" i="16" s="1"/>
  <c r="I2121" i="16"/>
  <c r="E2121" i="16" s="1"/>
  <c r="C2121" i="16" s="1"/>
  <c r="I3813" i="16"/>
  <c r="E3813" i="16" s="1"/>
  <c r="C3813" i="16" s="1"/>
  <c r="I3668" i="16"/>
  <c r="E3668" i="16" s="1"/>
  <c r="C3668" i="16" s="1"/>
  <c r="I3511" i="16"/>
  <c r="E3511" i="16" s="1"/>
  <c r="C3511" i="16" s="1"/>
  <c r="I3368" i="16"/>
  <c r="E3368" i="16" s="1"/>
  <c r="C3368" i="16" s="1"/>
  <c r="I3224" i="16"/>
  <c r="E3224" i="16" s="1"/>
  <c r="C3224" i="16" s="1"/>
  <c r="I3079" i="16"/>
  <c r="E3079" i="16" s="1"/>
  <c r="C3079" i="16" s="1"/>
  <c r="I2936" i="16"/>
  <c r="E2936" i="16" s="1"/>
  <c r="C2936" i="16" s="1"/>
  <c r="I2792" i="16"/>
  <c r="E2792" i="16" s="1"/>
  <c r="C2792" i="16" s="1"/>
  <c r="I2648" i="16"/>
  <c r="E2648" i="16" s="1"/>
  <c r="C2648" i="16" s="1"/>
  <c r="I2504" i="16"/>
  <c r="E2504" i="16" s="1"/>
  <c r="C2504" i="16" s="1"/>
  <c r="I2360" i="16"/>
  <c r="E2360" i="16" s="1"/>
  <c r="C2360" i="16" s="1"/>
  <c r="I2215" i="16"/>
  <c r="E2215" i="16" s="1"/>
  <c r="C2215" i="16" s="1"/>
  <c r="I3822" i="16"/>
  <c r="E3822" i="16" s="1"/>
  <c r="C3822" i="16" s="1"/>
  <c r="I3714" i="16"/>
  <c r="E3714" i="16" s="1"/>
  <c r="C3714" i="16" s="1"/>
  <c r="I3570" i="16"/>
  <c r="E3570" i="16" s="1"/>
  <c r="C3570" i="16" s="1"/>
  <c r="I3427" i="16"/>
  <c r="E3427" i="16" s="1"/>
  <c r="C3427" i="16" s="1"/>
  <c r="I3283" i="16"/>
  <c r="E3283" i="16" s="1"/>
  <c r="C3283" i="16" s="1"/>
  <c r="I3140" i="16"/>
  <c r="E3140" i="16" s="1"/>
  <c r="C3140" i="16" s="1"/>
  <c r="I2996" i="16"/>
  <c r="E2996" i="16" s="1"/>
  <c r="C2996" i="16" s="1"/>
  <c r="I2851" i="16"/>
  <c r="E2851" i="16" s="1"/>
  <c r="C2851" i="16" s="1"/>
  <c r="I2707" i="16"/>
  <c r="E2707" i="16" s="1"/>
  <c r="C2707" i="16" s="1"/>
  <c r="I2563" i="16"/>
  <c r="E2563" i="16" s="1"/>
  <c r="C2563" i="16" s="1"/>
  <c r="I2419" i="16"/>
  <c r="E2419" i="16" s="1"/>
  <c r="C2419" i="16" s="1"/>
  <c r="I2275" i="16"/>
  <c r="E2275" i="16" s="1"/>
  <c r="C2275" i="16" s="1"/>
  <c r="I2131" i="16"/>
  <c r="E2131" i="16" s="1"/>
  <c r="C2131" i="16" s="1"/>
  <c r="I3474" i="16"/>
  <c r="E3474" i="16" s="1"/>
  <c r="C3474" i="16" s="1"/>
  <c r="I3317" i="16"/>
  <c r="E3317" i="16" s="1"/>
  <c r="C3317" i="16" s="1"/>
  <c r="I3161" i="16"/>
  <c r="E3161" i="16" s="1"/>
  <c r="C3161" i="16" s="1"/>
  <c r="I3018" i="16"/>
  <c r="E3018" i="16" s="1"/>
  <c r="C3018" i="16" s="1"/>
  <c r="I2875" i="16"/>
  <c r="E2875" i="16" s="1"/>
  <c r="C2875" i="16" s="1"/>
  <c r="I2730" i="16"/>
  <c r="E2730" i="16" s="1"/>
  <c r="C2730" i="16" s="1"/>
  <c r="I2587" i="16"/>
  <c r="E2587" i="16" s="1"/>
  <c r="C2587" i="16" s="1"/>
  <c r="I2430" i="16"/>
  <c r="E2430" i="16" s="1"/>
  <c r="C2430" i="16" s="1"/>
  <c r="I2286" i="16"/>
  <c r="E2286" i="16" s="1"/>
  <c r="C2286" i="16" s="1"/>
  <c r="I2142" i="16"/>
  <c r="E2142" i="16" s="1"/>
  <c r="C2142" i="16" s="1"/>
  <c r="I1999" i="16"/>
  <c r="E1999" i="16" s="1"/>
  <c r="C1999" i="16" s="1"/>
  <c r="I1854" i="16"/>
  <c r="E1854" i="16" s="1"/>
  <c r="C1854" i="16" s="1"/>
  <c r="I3472" i="16"/>
  <c r="E3472" i="16" s="1"/>
  <c r="C3472" i="16" s="1"/>
  <c r="I3329" i="16"/>
  <c r="E3329" i="16" s="1"/>
  <c r="C3329" i="16" s="1"/>
  <c r="I3186" i="16"/>
  <c r="E3186" i="16" s="1"/>
  <c r="C3186" i="16" s="1"/>
  <c r="I3041" i="16"/>
  <c r="E3041" i="16" s="1"/>
  <c r="C3041" i="16" s="1"/>
  <c r="I2898" i="16"/>
  <c r="E2898" i="16" s="1"/>
  <c r="C2898" i="16" s="1"/>
  <c r="I2753" i="16"/>
  <c r="E2753" i="16" s="1"/>
  <c r="C2753" i="16" s="1"/>
  <c r="I2609" i="16"/>
  <c r="E2609" i="16" s="1"/>
  <c r="C2609" i="16" s="1"/>
  <c r="I2464" i="16"/>
  <c r="E2464" i="16" s="1"/>
  <c r="C2464" i="16" s="1"/>
  <c r="I2321" i="16"/>
  <c r="E2321" i="16" s="1"/>
  <c r="C2321" i="16" s="1"/>
  <c r="I2177" i="16"/>
  <c r="E2177" i="16" s="1"/>
  <c r="C2177" i="16" s="1"/>
  <c r="I2033" i="16"/>
  <c r="E2033" i="16" s="1"/>
  <c r="C2033" i="16" s="1"/>
  <c r="I1889" i="16"/>
  <c r="E1889" i="16" s="1"/>
  <c r="C1889" i="16" s="1"/>
  <c r="I3832" i="16"/>
  <c r="E3832" i="16" s="1"/>
  <c r="C3832" i="16" s="1"/>
  <c r="I3689" i="16"/>
  <c r="E3689" i="16" s="1"/>
  <c r="C3689" i="16" s="1"/>
  <c r="I3543" i="16"/>
  <c r="E3543" i="16" s="1"/>
  <c r="C3543" i="16" s="1"/>
  <c r="I3400" i="16"/>
  <c r="E3400" i="16" s="1"/>
  <c r="C3400" i="16" s="1"/>
  <c r="I3256" i="16"/>
  <c r="E3256" i="16" s="1"/>
  <c r="C3256" i="16" s="1"/>
  <c r="I3112" i="16"/>
  <c r="E3112" i="16" s="1"/>
  <c r="C3112" i="16" s="1"/>
  <c r="I2969" i="16"/>
  <c r="E2969" i="16" s="1"/>
  <c r="C2969" i="16" s="1"/>
  <c r="I2824" i="16"/>
  <c r="E2824" i="16" s="1"/>
  <c r="C2824" i="16" s="1"/>
  <c r="I2680" i="16"/>
  <c r="E2680" i="16" s="1"/>
  <c r="C2680" i="16" s="1"/>
  <c r="I2536" i="16"/>
  <c r="E2536" i="16" s="1"/>
  <c r="C2536" i="16" s="1"/>
  <c r="I2392" i="16"/>
  <c r="E2392" i="16" s="1"/>
  <c r="C2392" i="16" s="1"/>
  <c r="I2236" i="16"/>
  <c r="E2236" i="16" s="1"/>
  <c r="C2236" i="16" s="1"/>
  <c r="I2091" i="16"/>
  <c r="E2091" i="16" s="1"/>
  <c r="C2091" i="16" s="1"/>
  <c r="I3771" i="16"/>
  <c r="E3771" i="16" s="1"/>
  <c r="C3771" i="16" s="1"/>
  <c r="I3615" i="16"/>
  <c r="E3615" i="16" s="1"/>
  <c r="C3615" i="16" s="1"/>
  <c r="I3471" i="16"/>
  <c r="E3471" i="16" s="1"/>
  <c r="C3471" i="16" s="1"/>
  <c r="I3327" i="16"/>
  <c r="E3327" i="16" s="1"/>
  <c r="C3327" i="16" s="1"/>
  <c r="I3184" i="16"/>
  <c r="E3184" i="16" s="1"/>
  <c r="C3184" i="16" s="1"/>
  <c r="I3040" i="16"/>
  <c r="E3040" i="16" s="1"/>
  <c r="C3040" i="16" s="1"/>
  <c r="I2896" i="16"/>
  <c r="E2896" i="16" s="1"/>
  <c r="C2896" i="16" s="1"/>
  <c r="I2750" i="16"/>
  <c r="E2750" i="16" s="1"/>
  <c r="C2750" i="16" s="1"/>
  <c r="I2607" i="16"/>
  <c r="E2607" i="16" s="1"/>
  <c r="C2607" i="16" s="1"/>
  <c r="I2463" i="16"/>
  <c r="E2463" i="16" s="1"/>
  <c r="C2463" i="16" s="1"/>
  <c r="I2319" i="16"/>
  <c r="E2319" i="16" s="1"/>
  <c r="C2319" i="16" s="1"/>
  <c r="I2176" i="16"/>
  <c r="E2176" i="16" s="1"/>
  <c r="C2176" i="16" s="1"/>
  <c r="I3843" i="16"/>
  <c r="E3843" i="16" s="1"/>
  <c r="C3843" i="16" s="1"/>
  <c r="I3698" i="16"/>
  <c r="E3698" i="16" s="1"/>
  <c r="C3698" i="16" s="1"/>
  <c r="I3554" i="16"/>
  <c r="E3554" i="16" s="1"/>
  <c r="C3554" i="16" s="1"/>
  <c r="I3410" i="16"/>
  <c r="E3410" i="16" s="1"/>
  <c r="C3410" i="16" s="1"/>
  <c r="I3267" i="16"/>
  <c r="E3267" i="16" s="1"/>
  <c r="C3267" i="16" s="1"/>
  <c r="I3123" i="16"/>
  <c r="E3123" i="16" s="1"/>
  <c r="C3123" i="16" s="1"/>
  <c r="I2978" i="16"/>
  <c r="E2978" i="16" s="1"/>
  <c r="C2978" i="16" s="1"/>
  <c r="I2822" i="16"/>
  <c r="E2822" i="16" s="1"/>
  <c r="C2822" i="16" s="1"/>
  <c r="I2666" i="16"/>
  <c r="E2666" i="16" s="1"/>
  <c r="C2666" i="16" s="1"/>
  <c r="I2523" i="16"/>
  <c r="E2523" i="16" s="1"/>
  <c r="C2523" i="16" s="1"/>
  <c r="I2378" i="16"/>
  <c r="E2378" i="16" s="1"/>
  <c r="C2378" i="16" s="1"/>
  <c r="I2234" i="16"/>
  <c r="E2234" i="16" s="1"/>
  <c r="C2234" i="16" s="1"/>
  <c r="I3750" i="16"/>
  <c r="E3750" i="16" s="1"/>
  <c r="C3750" i="16" s="1"/>
  <c r="I3733" i="16"/>
  <c r="E3733" i="16" s="1"/>
  <c r="C3733" i="16" s="1"/>
  <c r="I3589" i="16"/>
  <c r="E3589" i="16" s="1"/>
  <c r="C3589" i="16" s="1"/>
  <c r="I3445" i="16"/>
  <c r="E3445" i="16" s="1"/>
  <c r="C3445" i="16" s="1"/>
  <c r="I3301" i="16"/>
  <c r="E3301" i="16" s="1"/>
  <c r="C3301" i="16" s="1"/>
  <c r="I3157" i="16"/>
  <c r="E3157" i="16" s="1"/>
  <c r="C3157" i="16" s="1"/>
  <c r="I3013" i="16"/>
  <c r="E3013" i="16" s="1"/>
  <c r="C3013" i="16" s="1"/>
  <c r="I2869" i="16"/>
  <c r="E2869" i="16" s="1"/>
  <c r="C2869" i="16" s="1"/>
  <c r="I2725" i="16"/>
  <c r="E2725" i="16" s="1"/>
  <c r="C2725" i="16" s="1"/>
  <c r="I2581" i="16"/>
  <c r="E2581" i="16" s="1"/>
  <c r="C2581" i="16" s="1"/>
  <c r="I2437" i="16"/>
  <c r="E2437" i="16" s="1"/>
  <c r="C2437" i="16" s="1"/>
  <c r="I2281" i="16"/>
  <c r="E2281" i="16" s="1"/>
  <c r="C2281" i="16" s="1"/>
  <c r="I2137" i="16"/>
  <c r="E2137" i="16" s="1"/>
  <c r="C2137" i="16" s="1"/>
  <c r="I2015" i="16"/>
  <c r="E2015" i="16" s="1"/>
  <c r="C2015" i="16" s="1"/>
  <c r="I1873" i="16"/>
  <c r="E1873" i="16" s="1"/>
  <c r="C1873" i="16" s="1"/>
  <c r="I1727" i="16"/>
  <c r="E1727" i="16" s="1"/>
  <c r="C1727" i="16" s="1"/>
  <c r="I1583" i="16"/>
  <c r="E1583" i="16" s="1"/>
  <c r="C1583" i="16" s="1"/>
  <c r="I1439" i="16"/>
  <c r="E1439" i="16" s="1"/>
  <c r="C1439" i="16" s="1"/>
  <c r="I3816" i="16"/>
  <c r="E3816" i="16" s="1"/>
  <c r="C3816" i="16" s="1"/>
  <c r="I3672" i="16"/>
  <c r="E3672" i="16" s="1"/>
  <c r="C3672" i="16" s="1"/>
  <c r="I3528" i="16"/>
  <c r="E3528" i="16" s="1"/>
  <c r="C3528" i="16" s="1"/>
  <c r="I3383" i="16"/>
  <c r="E3383" i="16" s="1"/>
  <c r="C3383" i="16" s="1"/>
  <c r="I3241" i="16"/>
  <c r="E3241" i="16" s="1"/>
  <c r="C3241" i="16" s="1"/>
  <c r="I3097" i="16"/>
  <c r="E3097" i="16" s="1"/>
  <c r="C3097" i="16" s="1"/>
  <c r="I2951" i="16"/>
  <c r="E2951" i="16" s="1"/>
  <c r="C2951" i="16" s="1"/>
  <c r="I2808" i="16"/>
  <c r="E2808" i="16" s="1"/>
  <c r="C2808" i="16" s="1"/>
  <c r="I2664" i="16"/>
  <c r="E2664" i="16" s="1"/>
  <c r="C2664" i="16" s="1"/>
  <c r="I2507" i="16"/>
  <c r="E2507" i="16" s="1"/>
  <c r="C2507" i="16" s="1"/>
  <c r="I2365" i="16"/>
  <c r="E2365" i="16" s="1"/>
  <c r="C2365" i="16" s="1"/>
  <c r="I2219" i="16"/>
  <c r="E2219" i="16" s="1"/>
  <c r="C2219" i="16" s="1"/>
  <c r="I3736" i="16"/>
  <c r="E3736" i="16" s="1"/>
  <c r="C3736" i="16" s="1"/>
  <c r="I3731" i="16"/>
  <c r="E3731" i="16" s="1"/>
  <c r="C3731" i="16" s="1"/>
  <c r="I3587" i="16"/>
  <c r="E3587" i="16" s="1"/>
  <c r="C3587" i="16" s="1"/>
  <c r="I3443" i="16"/>
  <c r="E3443" i="16" s="1"/>
  <c r="C3443" i="16" s="1"/>
  <c r="I3298" i="16"/>
  <c r="E3298" i="16" s="1"/>
  <c r="C3298" i="16" s="1"/>
  <c r="I3156" i="16"/>
  <c r="E3156" i="16" s="1"/>
  <c r="C3156" i="16" s="1"/>
  <c r="I3012" i="16"/>
  <c r="E3012" i="16" s="1"/>
  <c r="C3012" i="16" s="1"/>
  <c r="I2867" i="16"/>
  <c r="E2867" i="16" s="1"/>
  <c r="C2867" i="16" s="1"/>
  <c r="I2723" i="16"/>
  <c r="E2723" i="16" s="1"/>
  <c r="C2723" i="16" s="1"/>
  <c r="I2579" i="16"/>
  <c r="E2579" i="16" s="1"/>
  <c r="C2579" i="16" s="1"/>
  <c r="I2435" i="16"/>
  <c r="E2435" i="16" s="1"/>
  <c r="C2435" i="16" s="1"/>
  <c r="I2291" i="16"/>
  <c r="E2291" i="16" s="1"/>
  <c r="C2291" i="16" s="1"/>
  <c r="I2147" i="16"/>
  <c r="E2147" i="16" s="1"/>
  <c r="C2147" i="16" s="1"/>
  <c r="I3779" i="16"/>
  <c r="E3779" i="16" s="1"/>
  <c r="C3779" i="16" s="1"/>
  <c r="I3635" i="16"/>
  <c r="E3635" i="16" s="1"/>
  <c r="C3635" i="16" s="1"/>
  <c r="I3490" i="16"/>
  <c r="E3490" i="16" s="1"/>
  <c r="C3490" i="16" s="1"/>
  <c r="I3346" i="16"/>
  <c r="E3346" i="16" s="1"/>
  <c r="C3346" i="16" s="1"/>
  <c r="I3202" i="16"/>
  <c r="E3202" i="16" s="1"/>
  <c r="C3202" i="16" s="1"/>
  <c r="I3058" i="16"/>
  <c r="E3058" i="16" s="1"/>
  <c r="C3058" i="16" s="1"/>
  <c r="I2914" i="16"/>
  <c r="E2914" i="16" s="1"/>
  <c r="C2914" i="16" s="1"/>
  <c r="I2770" i="16"/>
  <c r="E2770" i="16" s="1"/>
  <c r="C2770" i="16" s="1"/>
  <c r="I2614" i="16"/>
  <c r="E2614" i="16" s="1"/>
  <c r="C2614" i="16" s="1"/>
  <c r="I2470" i="16"/>
  <c r="E2470" i="16" s="1"/>
  <c r="C2470" i="16" s="1"/>
  <c r="I2326" i="16"/>
  <c r="E2326" i="16" s="1"/>
  <c r="C2326" i="16" s="1"/>
  <c r="I2181" i="16"/>
  <c r="E2181" i="16" s="1"/>
  <c r="C2181" i="16" s="1"/>
  <c r="I3557" i="16"/>
  <c r="E3557" i="16" s="1"/>
  <c r="C3557" i="16" s="1"/>
  <c r="I3706" i="16"/>
  <c r="E3706" i="16" s="1"/>
  <c r="C3706" i="16" s="1"/>
  <c r="I3561" i="16"/>
  <c r="E3561" i="16" s="1"/>
  <c r="C3561" i="16" s="1"/>
  <c r="I3417" i="16"/>
  <c r="E3417" i="16" s="1"/>
  <c r="C3417" i="16" s="1"/>
  <c r="I3273" i="16"/>
  <c r="E3273" i="16" s="1"/>
  <c r="C3273" i="16" s="1"/>
  <c r="I3128" i="16"/>
  <c r="E3128" i="16" s="1"/>
  <c r="C3128" i="16" s="1"/>
  <c r="I2984" i="16"/>
  <c r="E2984" i="16" s="1"/>
  <c r="C2984" i="16" s="1"/>
  <c r="I2841" i="16"/>
  <c r="E2841" i="16" s="1"/>
  <c r="C2841" i="16" s="1"/>
  <c r="I2698" i="16"/>
  <c r="E2698" i="16" s="1"/>
  <c r="C2698" i="16" s="1"/>
  <c r="I2553" i="16"/>
  <c r="E2553" i="16" s="1"/>
  <c r="C2553" i="16" s="1"/>
  <c r="I2397" i="16"/>
  <c r="E2397" i="16" s="1"/>
  <c r="C2397" i="16" s="1"/>
  <c r="I2253" i="16"/>
  <c r="E2253" i="16" s="1"/>
  <c r="C2253" i="16" s="1"/>
  <c r="I2109" i="16"/>
  <c r="E2109" i="16" s="1"/>
  <c r="C2109" i="16" s="1"/>
  <c r="I3801" i="16"/>
  <c r="E3801" i="16" s="1"/>
  <c r="C3801" i="16" s="1"/>
  <c r="I3655" i="16"/>
  <c r="E3655" i="16" s="1"/>
  <c r="C3655" i="16" s="1"/>
  <c r="I3501" i="16"/>
  <c r="E3501" i="16" s="1"/>
  <c r="C3501" i="16" s="1"/>
  <c r="I3356" i="16"/>
  <c r="E3356" i="16" s="1"/>
  <c r="C3356" i="16" s="1"/>
  <c r="I3212" i="16"/>
  <c r="E3212" i="16" s="1"/>
  <c r="C3212" i="16" s="1"/>
  <c r="I3068" i="16"/>
  <c r="E3068" i="16" s="1"/>
  <c r="C3068" i="16" s="1"/>
  <c r="I2925" i="16"/>
  <c r="E2925" i="16" s="1"/>
  <c r="C2925" i="16" s="1"/>
  <c r="I2780" i="16"/>
  <c r="E2780" i="16" s="1"/>
  <c r="C2780" i="16" s="1"/>
  <c r="I2636" i="16"/>
  <c r="E2636" i="16" s="1"/>
  <c r="C2636" i="16" s="1"/>
  <c r="I2492" i="16"/>
  <c r="E2492" i="16" s="1"/>
  <c r="C2492" i="16" s="1"/>
  <c r="I2348" i="16"/>
  <c r="E2348" i="16" s="1"/>
  <c r="C2348" i="16" s="1"/>
  <c r="I2203" i="16"/>
  <c r="E2203" i="16" s="1"/>
  <c r="C2203" i="16" s="1"/>
  <c r="I3679" i="16"/>
  <c r="E3679" i="16" s="1"/>
  <c r="C3679" i="16" s="1"/>
  <c r="I3703" i="16"/>
  <c r="E3703" i="16" s="1"/>
  <c r="C3703" i="16" s="1"/>
  <c r="I3560" i="16"/>
  <c r="E3560" i="16" s="1"/>
  <c r="C3560" i="16" s="1"/>
  <c r="I3414" i="16"/>
  <c r="E3414" i="16" s="1"/>
  <c r="C3414" i="16" s="1"/>
  <c r="I3271" i="16"/>
  <c r="E3271" i="16" s="1"/>
  <c r="C3271" i="16" s="1"/>
  <c r="I3127" i="16"/>
  <c r="E3127" i="16" s="1"/>
  <c r="C3127" i="16" s="1"/>
  <c r="I2983" i="16"/>
  <c r="E2983" i="16" s="1"/>
  <c r="C2983" i="16" s="1"/>
  <c r="I2839" i="16"/>
  <c r="E2839" i="16" s="1"/>
  <c r="C2839" i="16" s="1"/>
  <c r="I2695" i="16"/>
  <c r="E2695" i="16" s="1"/>
  <c r="C2695" i="16" s="1"/>
  <c r="I2551" i="16"/>
  <c r="E2551" i="16" s="1"/>
  <c r="C2551" i="16" s="1"/>
  <c r="I2407" i="16"/>
  <c r="E2407" i="16" s="1"/>
  <c r="C2407" i="16" s="1"/>
  <c r="I2264" i="16"/>
  <c r="E2264" i="16" s="1"/>
  <c r="C2264" i="16" s="1"/>
  <c r="I2120" i="16"/>
  <c r="E2120" i="16" s="1"/>
  <c r="C2120" i="16" s="1"/>
  <c r="I3463" i="16"/>
  <c r="E3463" i="16" s="1"/>
  <c r="C3463" i="16" s="1"/>
  <c r="I3306" i="16"/>
  <c r="E3306" i="16" s="1"/>
  <c r="C3306" i="16" s="1"/>
  <c r="I3150" i="16"/>
  <c r="E3150" i="16" s="1"/>
  <c r="C3150" i="16" s="1"/>
  <c r="I3006" i="16"/>
  <c r="E3006" i="16" s="1"/>
  <c r="C3006" i="16" s="1"/>
  <c r="I2862" i="16"/>
  <c r="E2862" i="16" s="1"/>
  <c r="C2862" i="16" s="1"/>
  <c r="I2719" i="16"/>
  <c r="E2719" i="16" s="1"/>
  <c r="C2719" i="16" s="1"/>
  <c r="I2574" i="16"/>
  <c r="E2574" i="16" s="1"/>
  <c r="C2574" i="16" s="1"/>
  <c r="I2418" i="16"/>
  <c r="E2418" i="16" s="1"/>
  <c r="C2418" i="16" s="1"/>
  <c r="I2274" i="16"/>
  <c r="E2274" i="16" s="1"/>
  <c r="C2274" i="16" s="1"/>
  <c r="I2130" i="16"/>
  <c r="E2130" i="16" s="1"/>
  <c r="C2130" i="16" s="1"/>
  <c r="I1986" i="16"/>
  <c r="E1986" i="16" s="1"/>
  <c r="C1986" i="16" s="1"/>
  <c r="I1842" i="16"/>
  <c r="E1842" i="16" s="1"/>
  <c r="C1842" i="16" s="1"/>
  <c r="I3461" i="16"/>
  <c r="E3461" i="16" s="1"/>
  <c r="C3461" i="16" s="1"/>
  <c r="I3318" i="16"/>
  <c r="E3318" i="16" s="1"/>
  <c r="C3318" i="16" s="1"/>
  <c r="I3173" i="16"/>
  <c r="E3173" i="16" s="1"/>
  <c r="C3173" i="16" s="1"/>
  <c r="I3029" i="16"/>
  <c r="E3029" i="16" s="1"/>
  <c r="C3029" i="16" s="1"/>
  <c r="I2885" i="16"/>
  <c r="E2885" i="16" s="1"/>
  <c r="C2885" i="16" s="1"/>
  <c r="I2741" i="16"/>
  <c r="E2741" i="16" s="1"/>
  <c r="C2741" i="16" s="1"/>
  <c r="I2596" i="16"/>
  <c r="E2596" i="16" s="1"/>
  <c r="C2596" i="16" s="1"/>
  <c r="I2453" i="16"/>
  <c r="E2453" i="16" s="1"/>
  <c r="C2453" i="16" s="1"/>
  <c r="I2309" i="16"/>
  <c r="E2309" i="16" s="1"/>
  <c r="C2309" i="16" s="1"/>
  <c r="I2164" i="16"/>
  <c r="E2164" i="16" s="1"/>
  <c r="C2164" i="16" s="1"/>
  <c r="I2020" i="16"/>
  <c r="E2020" i="16" s="1"/>
  <c r="C2020" i="16" s="1"/>
  <c r="I1878" i="16"/>
  <c r="E1878" i="16" s="1"/>
  <c r="C1878" i="16" s="1"/>
  <c r="I3819" i="16"/>
  <c r="E3819" i="16" s="1"/>
  <c r="C3819" i="16" s="1"/>
  <c r="I3676" i="16"/>
  <c r="E3676" i="16" s="1"/>
  <c r="C3676" i="16" s="1"/>
  <c r="I3532" i="16"/>
  <c r="E3532" i="16" s="1"/>
  <c r="C3532" i="16" s="1"/>
  <c r="I3389" i="16"/>
  <c r="E3389" i="16" s="1"/>
  <c r="C3389" i="16" s="1"/>
  <c r="I3244" i="16"/>
  <c r="E3244" i="16" s="1"/>
  <c r="C3244" i="16" s="1"/>
  <c r="I3100" i="16"/>
  <c r="E3100" i="16" s="1"/>
  <c r="C3100" i="16" s="1"/>
  <c r="I2956" i="16"/>
  <c r="E2956" i="16" s="1"/>
  <c r="C2956" i="16" s="1"/>
  <c r="I2813" i="16"/>
  <c r="E2813" i="16" s="1"/>
  <c r="C2813" i="16" s="1"/>
  <c r="I2668" i="16"/>
  <c r="E2668" i="16" s="1"/>
  <c r="C2668" i="16" s="1"/>
  <c r="I2525" i="16"/>
  <c r="E2525" i="16" s="1"/>
  <c r="C2525" i="16" s="1"/>
  <c r="I2380" i="16"/>
  <c r="E2380" i="16" s="1"/>
  <c r="C2380" i="16" s="1"/>
  <c r="I2224" i="16"/>
  <c r="E2224" i="16" s="1"/>
  <c r="C2224" i="16" s="1"/>
  <c r="I3749" i="16"/>
  <c r="E3749" i="16" s="1"/>
  <c r="C3749" i="16" s="1"/>
  <c r="I3759" i="16"/>
  <c r="E3759" i="16" s="1"/>
  <c r="C3759" i="16" s="1"/>
  <c r="I3602" i="16"/>
  <c r="E3602" i="16" s="1"/>
  <c r="C3602" i="16" s="1"/>
  <c r="I3459" i="16"/>
  <c r="E3459" i="16" s="1"/>
  <c r="C3459" i="16" s="1"/>
  <c r="I3316" i="16"/>
  <c r="E3316" i="16" s="1"/>
  <c r="C3316" i="16" s="1"/>
  <c r="I3170" i="16"/>
  <c r="E3170" i="16" s="1"/>
  <c r="C3170" i="16" s="1"/>
  <c r="I3028" i="16"/>
  <c r="E3028" i="16" s="1"/>
  <c r="C3028" i="16" s="1"/>
  <c r="I2883" i="16"/>
  <c r="E2883" i="16" s="1"/>
  <c r="C2883" i="16" s="1"/>
  <c r="I2739" i="16"/>
  <c r="E2739" i="16" s="1"/>
  <c r="C2739" i="16" s="1"/>
  <c r="I2595" i="16"/>
  <c r="E2595" i="16" s="1"/>
  <c r="C2595" i="16" s="1"/>
  <c r="I2451" i="16"/>
  <c r="E2451" i="16" s="1"/>
  <c r="C2451" i="16" s="1"/>
  <c r="I2306" i="16"/>
  <c r="E2306" i="16" s="1"/>
  <c r="C2306" i="16" s="1"/>
  <c r="I2163" i="16"/>
  <c r="E2163" i="16" s="1"/>
  <c r="C2163" i="16" s="1"/>
  <c r="I3831" i="16"/>
  <c r="E3831" i="16" s="1"/>
  <c r="C3831" i="16" s="1"/>
  <c r="I3686" i="16"/>
  <c r="E3686" i="16" s="1"/>
  <c r="C3686" i="16" s="1"/>
  <c r="I3542" i="16"/>
  <c r="E3542" i="16" s="1"/>
  <c r="C3542" i="16" s="1"/>
  <c r="I3398" i="16"/>
  <c r="E3398" i="16" s="1"/>
  <c r="C3398" i="16" s="1"/>
  <c r="I3254" i="16"/>
  <c r="E3254" i="16" s="1"/>
  <c r="C3254" i="16" s="1"/>
  <c r="I3110" i="16"/>
  <c r="E3110" i="16" s="1"/>
  <c r="C3110" i="16" s="1"/>
  <c r="I2966" i="16"/>
  <c r="E2966" i="16" s="1"/>
  <c r="C2966" i="16" s="1"/>
  <c r="I2811" i="16"/>
  <c r="E2811" i="16" s="1"/>
  <c r="C2811" i="16" s="1"/>
  <c r="I2653" i="16"/>
  <c r="E2653" i="16" s="1"/>
  <c r="C2653" i="16" s="1"/>
  <c r="I2510" i="16"/>
  <c r="E2510" i="16" s="1"/>
  <c r="C2510" i="16" s="1"/>
  <c r="I2367" i="16"/>
  <c r="E2367" i="16" s="1"/>
  <c r="C2367" i="16" s="1"/>
  <c r="I2210" i="16"/>
  <c r="E2210" i="16" s="1"/>
  <c r="C2210" i="16" s="1"/>
  <c r="I3605" i="16"/>
  <c r="E3605" i="16" s="1"/>
  <c r="C3605" i="16" s="1"/>
  <c r="I3720" i="16"/>
  <c r="E3720" i="16" s="1"/>
  <c r="C3720" i="16" s="1"/>
  <c r="I3577" i="16"/>
  <c r="E3577" i="16" s="1"/>
  <c r="C3577" i="16" s="1"/>
  <c r="I3433" i="16"/>
  <c r="E3433" i="16" s="1"/>
  <c r="C3433" i="16" s="1"/>
  <c r="I3289" i="16"/>
  <c r="E3289" i="16" s="1"/>
  <c r="C3289" i="16" s="1"/>
  <c r="I3145" i="16"/>
  <c r="E3145" i="16" s="1"/>
  <c r="C3145" i="16" s="1"/>
  <c r="I3001" i="16"/>
  <c r="E3001" i="16" s="1"/>
  <c r="C3001" i="16" s="1"/>
  <c r="I2857" i="16"/>
  <c r="E2857" i="16" s="1"/>
  <c r="C2857" i="16" s="1"/>
  <c r="I2714" i="16"/>
  <c r="E2714" i="16" s="1"/>
  <c r="C2714" i="16" s="1"/>
  <c r="I2569" i="16"/>
  <c r="E2569" i="16" s="1"/>
  <c r="C2569" i="16" s="1"/>
  <c r="I2425" i="16"/>
  <c r="E2425" i="16" s="1"/>
  <c r="C2425" i="16" s="1"/>
  <c r="I2269" i="16"/>
  <c r="E2269" i="16" s="1"/>
  <c r="C2269" i="16" s="1"/>
  <c r="I2126" i="16"/>
  <c r="E2126" i="16" s="1"/>
  <c r="C2126" i="16" s="1"/>
  <c r="I2004" i="16"/>
  <c r="E2004" i="16" s="1"/>
  <c r="C2004" i="16" s="1"/>
  <c r="I1859" i="16"/>
  <c r="E1859" i="16" s="1"/>
  <c r="C1859" i="16" s="1"/>
  <c r="I1716" i="16"/>
  <c r="E1716" i="16" s="1"/>
  <c r="C1716" i="16" s="1"/>
  <c r="I1573" i="16"/>
  <c r="E1573" i="16" s="1"/>
  <c r="C1573" i="16" s="1"/>
  <c r="I1428" i="16"/>
  <c r="E1428" i="16" s="1"/>
  <c r="C1428" i="16" s="1"/>
  <c r="I1284" i="16"/>
  <c r="E1284" i="16" s="1"/>
  <c r="C1284" i="16" s="1"/>
  <c r="I1140" i="16"/>
  <c r="E1140" i="16" s="1"/>
  <c r="C1140" i="16" s="1"/>
  <c r="I3804" i="16"/>
  <c r="E3804" i="16" s="1"/>
  <c r="C3804" i="16" s="1"/>
  <c r="I3660" i="16"/>
  <c r="E3660" i="16" s="1"/>
  <c r="C3660" i="16" s="1"/>
  <c r="I3515" i="16"/>
  <c r="E3515" i="16" s="1"/>
  <c r="C3515" i="16" s="1"/>
  <c r="I3373" i="16"/>
  <c r="E3373" i="16" s="1"/>
  <c r="C3373" i="16" s="1"/>
  <c r="I3228" i="16"/>
  <c r="E3228" i="16" s="1"/>
  <c r="C3228" i="16" s="1"/>
  <c r="I3084" i="16"/>
  <c r="E3084" i="16" s="1"/>
  <c r="C3084" i="16" s="1"/>
  <c r="I2940" i="16"/>
  <c r="E2940" i="16" s="1"/>
  <c r="C2940" i="16" s="1"/>
  <c r="I2796" i="16"/>
  <c r="E2796" i="16" s="1"/>
  <c r="C2796" i="16" s="1"/>
  <c r="I2651" i="16"/>
  <c r="E2651" i="16" s="1"/>
  <c r="C2651" i="16" s="1"/>
  <c r="I2497" i="16"/>
  <c r="E2497" i="16" s="1"/>
  <c r="C2497" i="16" s="1"/>
  <c r="I2352" i="16"/>
  <c r="E2352" i="16" s="1"/>
  <c r="C2352" i="16" s="1"/>
  <c r="I2207" i="16"/>
  <c r="E2207" i="16" s="1"/>
  <c r="C2207" i="16" s="1"/>
  <c r="I3630" i="16"/>
  <c r="E3630" i="16" s="1"/>
  <c r="C3630" i="16" s="1"/>
  <c r="I3719" i="16"/>
  <c r="E3719" i="16" s="1"/>
  <c r="C3719" i="16" s="1"/>
  <c r="I3575" i="16"/>
  <c r="E3575" i="16" s="1"/>
  <c r="C3575" i="16" s="1"/>
  <c r="I3432" i="16"/>
  <c r="E3432" i="16" s="1"/>
  <c r="C3432" i="16" s="1"/>
  <c r="I3287" i="16"/>
  <c r="E3287" i="16" s="1"/>
  <c r="C3287" i="16" s="1"/>
  <c r="I3144" i="16"/>
  <c r="E3144" i="16" s="1"/>
  <c r="C3144" i="16" s="1"/>
  <c r="I3000" i="16"/>
  <c r="E3000" i="16" s="1"/>
  <c r="C3000" i="16" s="1"/>
  <c r="I2854" i="16"/>
  <c r="E2854" i="16" s="1"/>
  <c r="C2854" i="16" s="1"/>
  <c r="I2711" i="16"/>
  <c r="E2711" i="16" s="1"/>
  <c r="C2711" i="16" s="1"/>
  <c r="I2567" i="16"/>
  <c r="E2567" i="16" s="1"/>
  <c r="C2567" i="16" s="1"/>
  <c r="I2423" i="16"/>
  <c r="E2423" i="16" s="1"/>
  <c r="C2423" i="16" s="1"/>
  <c r="I2279" i="16"/>
  <c r="E2279" i="16" s="1"/>
  <c r="C2279" i="16" s="1"/>
  <c r="I2136" i="16"/>
  <c r="E2136" i="16" s="1"/>
  <c r="C2136" i="16" s="1"/>
  <c r="I3766" i="16"/>
  <c r="E3766" i="16" s="1"/>
  <c r="C3766" i="16" s="1"/>
  <c r="I3621" i="16"/>
  <c r="E3621" i="16" s="1"/>
  <c r="C3621" i="16" s="1"/>
  <c r="I3478" i="16"/>
  <c r="E3478" i="16" s="1"/>
  <c r="C3478" i="16" s="1"/>
  <c r="I3334" i="16"/>
  <c r="E3334" i="16" s="1"/>
  <c r="C3334" i="16" s="1"/>
  <c r="I3189" i="16"/>
  <c r="E3189" i="16" s="1"/>
  <c r="C3189" i="16" s="1"/>
  <c r="I3046" i="16"/>
  <c r="E3046" i="16" s="1"/>
  <c r="C3046" i="16" s="1"/>
  <c r="I2902" i="16"/>
  <c r="E2902" i="16" s="1"/>
  <c r="C2902" i="16" s="1"/>
  <c r="I2758" i="16"/>
  <c r="E2758" i="16" s="1"/>
  <c r="C2758" i="16" s="1"/>
  <c r="I2602" i="16"/>
  <c r="E2602" i="16" s="1"/>
  <c r="C2602" i="16" s="1"/>
  <c r="I2459" i="16"/>
  <c r="E2459" i="16" s="1"/>
  <c r="C2459" i="16" s="1"/>
  <c r="I2315" i="16"/>
  <c r="E2315" i="16" s="1"/>
  <c r="C2315" i="16" s="1"/>
  <c r="I2170" i="16"/>
  <c r="E2170" i="16" s="1"/>
  <c r="C2170" i="16" s="1"/>
  <c r="I3838" i="16"/>
  <c r="E3838" i="16" s="1"/>
  <c r="C3838" i="16" s="1"/>
  <c r="I3692" i="16"/>
  <c r="E3692" i="16" s="1"/>
  <c r="C3692" i="16" s="1"/>
  <c r="I3549" i="16"/>
  <c r="E3549" i="16" s="1"/>
  <c r="C3549" i="16" s="1"/>
  <c r="I3404" i="16"/>
  <c r="E3404" i="16" s="1"/>
  <c r="C3404" i="16" s="1"/>
  <c r="I3260" i="16"/>
  <c r="E3260" i="16" s="1"/>
  <c r="C3260" i="16" s="1"/>
  <c r="I3117" i="16"/>
  <c r="E3117" i="16" s="1"/>
  <c r="C3117" i="16" s="1"/>
  <c r="I2973" i="16"/>
  <c r="E2973" i="16" s="1"/>
  <c r="C2973" i="16" s="1"/>
  <c r="I2828" i="16"/>
  <c r="E2828" i="16" s="1"/>
  <c r="C2828" i="16" s="1"/>
  <c r="I2685" i="16"/>
  <c r="E2685" i="16" s="1"/>
  <c r="C2685" i="16" s="1"/>
  <c r="I2541" i="16"/>
  <c r="E2541" i="16" s="1"/>
  <c r="C2541" i="16" s="1"/>
  <c r="I2386" i="16"/>
  <c r="E2386" i="16" s="1"/>
  <c r="C2386" i="16" s="1"/>
  <c r="I2241" i="16"/>
  <c r="E2241" i="16" s="1"/>
  <c r="C2241" i="16" s="1"/>
  <c r="I2098" i="16"/>
  <c r="E2098" i="16" s="1"/>
  <c r="C2098" i="16" s="1"/>
  <c r="I3788" i="16"/>
  <c r="E3788" i="16" s="1"/>
  <c r="C3788" i="16" s="1"/>
  <c r="I3644" i="16"/>
  <c r="E3644" i="16" s="1"/>
  <c r="C3644" i="16" s="1"/>
  <c r="I3489" i="16"/>
  <c r="E3489" i="16" s="1"/>
  <c r="C3489" i="16" s="1"/>
  <c r="I3344" i="16"/>
  <c r="E3344" i="16" s="1"/>
  <c r="C3344" i="16" s="1"/>
  <c r="I3200" i="16"/>
  <c r="E3200" i="16" s="1"/>
  <c r="C3200" i="16" s="1"/>
  <c r="I3055" i="16"/>
  <c r="E3055" i="16" s="1"/>
  <c r="C3055" i="16" s="1"/>
  <c r="I2911" i="16"/>
  <c r="E2911" i="16" s="1"/>
  <c r="C2911" i="16" s="1"/>
  <c r="I2768" i="16"/>
  <c r="E2768" i="16" s="1"/>
  <c r="C2768" i="16" s="1"/>
  <c r="I2624" i="16"/>
  <c r="E2624" i="16" s="1"/>
  <c r="C2624" i="16" s="1"/>
  <c r="I2480" i="16"/>
  <c r="E2480" i="16" s="1"/>
  <c r="C2480" i="16" s="1"/>
  <c r="I2336" i="16"/>
  <c r="E2336" i="16" s="1"/>
  <c r="C2336" i="16" s="1"/>
  <c r="I2191" i="16"/>
  <c r="E2191" i="16" s="1"/>
  <c r="C2191" i="16" s="1"/>
  <c r="I3835" i="16"/>
  <c r="E3835" i="16" s="1"/>
  <c r="C3835" i="16" s="1"/>
  <c r="I3691" i="16"/>
  <c r="E3691" i="16" s="1"/>
  <c r="C3691" i="16" s="1"/>
  <c r="I3547" i="16"/>
  <c r="E3547" i="16" s="1"/>
  <c r="C3547" i="16" s="1"/>
  <c r="I3403" i="16"/>
  <c r="E3403" i="16" s="1"/>
  <c r="C3403" i="16" s="1"/>
  <c r="I3259" i="16"/>
  <c r="E3259" i="16" s="1"/>
  <c r="C3259" i="16" s="1"/>
  <c r="I3116" i="16"/>
  <c r="E3116" i="16" s="1"/>
  <c r="C3116" i="16" s="1"/>
  <c r="I2970" i="16"/>
  <c r="E2970" i="16" s="1"/>
  <c r="C2970" i="16" s="1"/>
  <c r="I2827" i="16"/>
  <c r="E2827" i="16" s="1"/>
  <c r="C2827" i="16" s="1"/>
  <c r="I2682" i="16"/>
  <c r="E2682" i="16" s="1"/>
  <c r="C2682" i="16" s="1"/>
  <c r="I2540" i="16"/>
  <c r="E2540" i="16" s="1"/>
  <c r="C2540" i="16" s="1"/>
  <c r="I2395" i="16"/>
  <c r="E2395" i="16" s="1"/>
  <c r="C2395" i="16" s="1"/>
  <c r="I2252" i="16"/>
  <c r="E2252" i="16" s="1"/>
  <c r="C2252" i="16" s="1"/>
  <c r="I2108" i="16"/>
  <c r="E2108" i="16" s="1"/>
  <c r="C2108" i="16" s="1"/>
  <c r="I3450" i="16"/>
  <c r="E3450" i="16" s="1"/>
  <c r="C3450" i="16" s="1"/>
  <c r="I3282" i="16"/>
  <c r="E3282" i="16" s="1"/>
  <c r="C3282" i="16" s="1"/>
  <c r="I3138" i="16"/>
  <c r="E3138" i="16" s="1"/>
  <c r="C3138" i="16" s="1"/>
  <c r="I2994" i="16"/>
  <c r="E2994" i="16" s="1"/>
  <c r="C2994" i="16" s="1"/>
  <c r="I2850" i="16"/>
  <c r="E2850" i="16" s="1"/>
  <c r="C2850" i="16" s="1"/>
  <c r="I2705" i="16"/>
  <c r="E2705" i="16" s="1"/>
  <c r="C2705" i="16" s="1"/>
  <c r="I2562" i="16"/>
  <c r="E2562" i="16" s="1"/>
  <c r="C2562" i="16" s="1"/>
  <c r="I2406" i="16"/>
  <c r="E2406" i="16" s="1"/>
  <c r="C2406" i="16" s="1"/>
  <c r="I2262" i="16"/>
  <c r="E2262" i="16" s="1"/>
  <c r="C2262" i="16" s="1"/>
  <c r="I2118" i="16"/>
  <c r="E2118" i="16" s="1"/>
  <c r="C2118" i="16" s="1"/>
  <c r="I1973" i="16"/>
  <c r="E1973" i="16" s="1"/>
  <c r="C1973" i="16" s="1"/>
  <c r="I1830" i="16"/>
  <c r="E1830" i="16" s="1"/>
  <c r="C1830" i="16" s="1"/>
  <c r="I3449" i="16"/>
  <c r="E3449" i="16" s="1"/>
  <c r="C3449" i="16" s="1"/>
  <c r="I3305" i="16"/>
  <c r="E3305" i="16" s="1"/>
  <c r="C3305" i="16" s="1"/>
  <c r="I3162" i="16"/>
  <c r="E3162" i="16" s="1"/>
  <c r="C3162" i="16" s="1"/>
  <c r="I3017" i="16"/>
  <c r="E3017" i="16" s="1"/>
  <c r="C3017" i="16" s="1"/>
  <c r="I2873" i="16"/>
  <c r="E2873" i="16" s="1"/>
  <c r="C2873" i="16" s="1"/>
  <c r="I2729" i="16"/>
  <c r="E2729" i="16" s="1"/>
  <c r="C2729" i="16" s="1"/>
  <c r="I2585" i="16"/>
  <c r="E2585" i="16" s="1"/>
  <c r="C2585" i="16" s="1"/>
  <c r="I2441" i="16"/>
  <c r="E2441" i="16" s="1"/>
  <c r="C2441" i="16" s="1"/>
  <c r="I2297" i="16"/>
  <c r="E2297" i="16" s="1"/>
  <c r="C2297" i="16" s="1"/>
  <c r="I2153" i="16"/>
  <c r="E2153" i="16" s="1"/>
  <c r="C2153" i="16" s="1"/>
  <c r="I2009" i="16"/>
  <c r="E2009" i="16" s="1"/>
  <c r="C2009" i="16" s="1"/>
  <c r="I1866" i="16"/>
  <c r="E1866" i="16" s="1"/>
  <c r="C1866" i="16" s="1"/>
  <c r="I3808" i="16"/>
  <c r="E3808" i="16" s="1"/>
  <c r="C3808" i="16" s="1"/>
  <c r="I3664" i="16"/>
  <c r="E3664" i="16" s="1"/>
  <c r="C3664" i="16" s="1"/>
  <c r="I3519" i="16"/>
  <c r="E3519" i="16" s="1"/>
  <c r="C3519" i="16" s="1"/>
  <c r="I3376" i="16"/>
  <c r="E3376" i="16" s="1"/>
  <c r="C3376" i="16" s="1"/>
  <c r="I3232" i="16"/>
  <c r="E3232" i="16" s="1"/>
  <c r="C3232" i="16" s="1"/>
  <c r="I3087" i="16"/>
  <c r="E3087" i="16" s="1"/>
  <c r="C3087" i="16" s="1"/>
  <c r="I2944" i="16"/>
  <c r="E2944" i="16" s="1"/>
  <c r="C2944" i="16" s="1"/>
  <c r="I2800" i="16"/>
  <c r="E2800" i="16" s="1"/>
  <c r="C2800" i="16" s="1"/>
  <c r="I2655" i="16"/>
  <c r="E2655" i="16" s="1"/>
  <c r="C2655" i="16" s="1"/>
  <c r="I2512" i="16"/>
  <c r="E2512" i="16" s="1"/>
  <c r="C2512" i="16" s="1"/>
  <c r="I2368" i="16"/>
  <c r="E2368" i="16" s="1"/>
  <c r="C2368" i="16" s="1"/>
  <c r="I2213" i="16"/>
  <c r="E2213" i="16" s="1"/>
  <c r="C2213" i="16" s="1"/>
  <c r="I3594" i="16"/>
  <c r="E3594" i="16" s="1"/>
  <c r="C3594" i="16" s="1"/>
  <c r="I3748" i="16"/>
  <c r="E3748" i="16" s="1"/>
  <c r="C3748" i="16" s="1"/>
  <c r="I3590" i="16"/>
  <c r="E3590" i="16" s="1"/>
  <c r="C3590" i="16" s="1"/>
  <c r="I3447" i="16"/>
  <c r="E3447" i="16" s="1"/>
  <c r="C3447" i="16" s="1"/>
  <c r="I3304" i="16"/>
  <c r="E3304" i="16" s="1"/>
  <c r="C3304" i="16" s="1"/>
  <c r="I3160" i="16"/>
  <c r="E3160" i="16" s="1"/>
  <c r="C3160" i="16" s="1"/>
  <c r="I3014" i="16"/>
  <c r="E3014" i="16" s="1"/>
  <c r="C3014" i="16" s="1"/>
  <c r="I2871" i="16"/>
  <c r="E2871" i="16" s="1"/>
  <c r="C2871" i="16" s="1"/>
  <c r="I2727" i="16"/>
  <c r="E2727" i="16" s="1"/>
  <c r="C2727" i="16" s="1"/>
  <c r="I2583" i="16"/>
  <c r="E2583" i="16" s="1"/>
  <c r="C2583" i="16" s="1"/>
  <c r="I2439" i="16"/>
  <c r="E2439" i="16" s="1"/>
  <c r="C2439" i="16" s="1"/>
  <c r="I2294" i="16"/>
  <c r="E2294" i="16" s="1"/>
  <c r="C2294" i="16" s="1"/>
  <c r="I2152" i="16"/>
  <c r="E2152" i="16" s="1"/>
  <c r="C2152" i="16" s="1"/>
  <c r="I3818" i="16"/>
  <c r="E3818" i="16" s="1"/>
  <c r="C3818" i="16" s="1"/>
  <c r="I3673" i="16"/>
  <c r="E3673" i="16" s="1"/>
  <c r="C3673" i="16" s="1"/>
  <c r="I3530" i="16"/>
  <c r="E3530" i="16" s="1"/>
  <c r="C3530" i="16" s="1"/>
  <c r="I3386" i="16"/>
  <c r="E3386" i="16" s="1"/>
  <c r="C3386" i="16" s="1"/>
  <c r="I3242" i="16"/>
  <c r="E3242" i="16" s="1"/>
  <c r="C3242" i="16" s="1"/>
  <c r="I3098" i="16"/>
  <c r="E3098" i="16" s="1"/>
  <c r="C3098" i="16" s="1"/>
  <c r="I2954" i="16"/>
  <c r="E2954" i="16" s="1"/>
  <c r="C2954" i="16" s="1"/>
  <c r="I2786" i="16"/>
  <c r="E2786" i="16" s="1"/>
  <c r="C2786" i="16" s="1"/>
  <c r="I2642" i="16"/>
  <c r="E2642" i="16" s="1"/>
  <c r="C2642" i="16" s="1"/>
  <c r="I2498" i="16"/>
  <c r="E2498" i="16" s="1"/>
  <c r="C2498" i="16" s="1"/>
  <c r="I2354" i="16"/>
  <c r="E2354" i="16" s="1"/>
  <c r="C2354" i="16" s="1"/>
  <c r="I2198" i="16"/>
  <c r="E2198" i="16" s="1"/>
  <c r="C2198" i="16" s="1"/>
  <c r="I3509" i="16"/>
  <c r="E3509" i="16" s="1"/>
  <c r="C3509" i="16" s="1"/>
  <c r="I3708" i="16"/>
  <c r="E3708" i="16" s="1"/>
  <c r="C3708" i="16" s="1"/>
  <c r="I3565" i="16"/>
  <c r="E3565" i="16" s="1"/>
  <c r="C3565" i="16" s="1"/>
  <c r="I3421" i="16"/>
  <c r="E3421" i="16" s="1"/>
  <c r="C3421" i="16" s="1"/>
  <c r="I3277" i="16"/>
  <c r="E3277" i="16" s="1"/>
  <c r="C3277" i="16" s="1"/>
  <c r="I3133" i="16"/>
  <c r="E3133" i="16" s="1"/>
  <c r="C3133" i="16" s="1"/>
  <c r="I2988" i="16"/>
  <c r="E2988" i="16" s="1"/>
  <c r="C2988" i="16" s="1"/>
  <c r="I2844" i="16"/>
  <c r="E2844" i="16" s="1"/>
  <c r="C2844" i="16" s="1"/>
  <c r="I2701" i="16"/>
  <c r="E2701" i="16" s="1"/>
  <c r="C2701" i="16" s="1"/>
  <c r="I2557" i="16"/>
  <c r="E2557" i="16" s="1"/>
  <c r="C2557" i="16" s="1"/>
  <c r="I2413" i="16"/>
  <c r="E2413" i="16" s="1"/>
  <c r="C2413" i="16" s="1"/>
  <c r="I2257" i="16"/>
  <c r="E2257" i="16" s="1"/>
  <c r="C2257" i="16" s="1"/>
  <c r="I2112" i="16"/>
  <c r="E2112" i="16" s="1"/>
  <c r="C2112" i="16" s="1"/>
  <c r="I1993" i="16"/>
  <c r="E1993" i="16" s="1"/>
  <c r="C1993" i="16" s="1"/>
  <c r="I1848" i="16"/>
  <c r="E1848" i="16" s="1"/>
  <c r="C1848" i="16" s="1"/>
  <c r="I1704" i="16"/>
  <c r="E1704" i="16" s="1"/>
  <c r="C1704" i="16" s="1"/>
  <c r="I1561" i="16"/>
  <c r="E1561" i="16" s="1"/>
  <c r="C1561" i="16" s="1"/>
  <c r="I3792" i="16"/>
  <c r="E3792" i="16" s="1"/>
  <c r="C3792" i="16" s="1"/>
  <c r="I3648" i="16"/>
  <c r="E3648" i="16" s="1"/>
  <c r="C3648" i="16" s="1"/>
  <c r="I3504" i="16"/>
  <c r="E3504" i="16" s="1"/>
  <c r="C3504" i="16" s="1"/>
  <c r="I3360" i="16"/>
  <c r="E3360" i="16" s="1"/>
  <c r="C3360" i="16" s="1"/>
  <c r="I3215" i="16"/>
  <c r="E3215" i="16" s="1"/>
  <c r="C3215" i="16" s="1"/>
  <c r="I3072" i="16"/>
  <c r="E3072" i="16" s="1"/>
  <c r="C3072" i="16" s="1"/>
  <c r="I2927" i="16"/>
  <c r="E2927" i="16" s="1"/>
  <c r="C2927" i="16" s="1"/>
  <c r="I2784" i="16"/>
  <c r="E2784" i="16" s="1"/>
  <c r="C2784" i="16" s="1"/>
  <c r="I2628" i="16"/>
  <c r="E2628" i="16" s="1"/>
  <c r="C2628" i="16" s="1"/>
  <c r="I2484" i="16"/>
  <c r="E2484" i="16" s="1"/>
  <c r="C2484" i="16" s="1"/>
  <c r="I2340" i="16"/>
  <c r="E2340" i="16" s="1"/>
  <c r="C2340" i="16" s="1"/>
  <c r="I2196" i="16"/>
  <c r="E2196" i="16" s="1"/>
  <c r="C2196" i="16" s="1"/>
  <c r="I3533" i="16"/>
  <c r="E3533" i="16" s="1"/>
  <c r="C3533" i="16" s="1"/>
  <c r="I3707" i="16"/>
  <c r="E3707" i="16" s="1"/>
  <c r="C3707" i="16" s="1"/>
  <c r="I3563" i="16"/>
  <c r="E3563" i="16" s="1"/>
  <c r="C3563" i="16" s="1"/>
  <c r="I3419" i="16"/>
  <c r="E3419" i="16" s="1"/>
  <c r="C3419" i="16" s="1"/>
  <c r="I3274" i="16"/>
  <c r="E3274" i="16" s="1"/>
  <c r="C3274" i="16" s="1"/>
  <c r="I3130" i="16"/>
  <c r="E3130" i="16" s="1"/>
  <c r="C3130" i="16" s="1"/>
  <c r="I2986" i="16"/>
  <c r="E2986" i="16" s="1"/>
  <c r="C2986" i="16" s="1"/>
  <c r="I2843" i="16"/>
  <c r="E2843" i="16" s="1"/>
  <c r="C2843" i="16" s="1"/>
  <c r="I2699" i="16"/>
  <c r="E2699" i="16" s="1"/>
  <c r="C2699" i="16" s="1"/>
  <c r="I2555" i="16"/>
  <c r="E2555" i="16" s="1"/>
  <c r="C2555" i="16" s="1"/>
  <c r="I2412" i="16"/>
  <c r="E2412" i="16" s="1"/>
  <c r="C2412" i="16" s="1"/>
  <c r="I2268" i="16"/>
  <c r="E2268" i="16" s="1"/>
  <c r="C2268" i="16" s="1"/>
  <c r="I2124" i="16"/>
  <c r="E2124" i="16" s="1"/>
  <c r="C2124" i="16" s="1"/>
  <c r="I3754" i="16"/>
  <c r="E3754" i="16" s="1"/>
  <c r="C3754" i="16" s="1"/>
  <c r="I3609" i="16"/>
  <c r="E3609" i="16" s="1"/>
  <c r="C3609" i="16" s="1"/>
  <c r="I3466" i="16"/>
  <c r="E3466" i="16" s="1"/>
  <c r="C3466" i="16" s="1"/>
  <c r="I3322" i="16"/>
  <c r="E3322" i="16" s="1"/>
  <c r="C3322" i="16" s="1"/>
  <c r="I3179" i="16"/>
  <c r="E3179" i="16" s="1"/>
  <c r="C3179" i="16" s="1"/>
  <c r="I3034" i="16"/>
  <c r="E3034" i="16" s="1"/>
  <c r="C3034" i="16" s="1"/>
  <c r="I2889" i="16"/>
  <c r="E2889" i="16" s="1"/>
  <c r="C2889" i="16" s="1"/>
  <c r="I2745" i="16"/>
  <c r="E2745" i="16" s="1"/>
  <c r="C2745" i="16" s="1"/>
  <c r="I2590" i="16"/>
  <c r="E2590" i="16" s="1"/>
  <c r="C2590" i="16" s="1"/>
  <c r="I2446" i="16"/>
  <c r="E2446" i="16" s="1"/>
  <c r="C2446" i="16" s="1"/>
  <c r="I2301" i="16"/>
  <c r="E2301" i="16" s="1"/>
  <c r="C2301" i="16" s="1"/>
  <c r="I2158" i="16"/>
  <c r="E2158" i="16" s="1"/>
  <c r="C2158" i="16" s="1"/>
  <c r="I3825" i="16"/>
  <c r="E3825" i="16" s="1"/>
  <c r="C3825" i="16" s="1"/>
  <c r="I3681" i="16"/>
  <c r="E3681" i="16" s="1"/>
  <c r="C3681" i="16" s="1"/>
  <c r="I3537" i="16"/>
  <c r="E3537" i="16" s="1"/>
  <c r="C3537" i="16" s="1"/>
  <c r="I3394" i="16"/>
  <c r="E3394" i="16" s="1"/>
  <c r="C3394" i="16" s="1"/>
  <c r="I3249" i="16"/>
  <c r="E3249" i="16" s="1"/>
  <c r="C3249" i="16" s="1"/>
  <c r="I3105" i="16"/>
  <c r="E3105" i="16" s="1"/>
  <c r="C3105" i="16" s="1"/>
  <c r="I2962" i="16"/>
  <c r="E2962" i="16" s="1"/>
  <c r="C2962" i="16" s="1"/>
  <c r="I2817" i="16"/>
  <c r="E2817" i="16" s="1"/>
  <c r="C2817" i="16" s="1"/>
  <c r="I2673" i="16"/>
  <c r="E2673" i="16" s="1"/>
  <c r="C2673" i="16" s="1"/>
  <c r="I2528" i="16"/>
  <c r="E2528" i="16" s="1"/>
  <c r="C2528" i="16" s="1"/>
  <c r="I2372" i="16"/>
  <c r="E2372" i="16" s="1"/>
  <c r="C2372" i="16" s="1"/>
  <c r="I2229" i="16"/>
  <c r="E2229" i="16" s="1"/>
  <c r="C2229" i="16" s="1"/>
  <c r="I2085" i="16"/>
  <c r="E2085" i="16" s="1"/>
  <c r="C2085" i="16" s="1"/>
  <c r="I3775" i="16"/>
  <c r="E3775" i="16" s="1"/>
  <c r="C3775" i="16" s="1"/>
  <c r="I3633" i="16"/>
  <c r="E3633" i="16" s="1"/>
  <c r="C3633" i="16" s="1"/>
  <c r="I3476" i="16"/>
  <c r="E3476" i="16" s="1"/>
  <c r="C3476" i="16" s="1"/>
  <c r="I3332" i="16"/>
  <c r="E3332" i="16" s="1"/>
  <c r="C3332" i="16" s="1"/>
  <c r="I3188" i="16"/>
  <c r="E3188" i="16" s="1"/>
  <c r="C3188" i="16" s="1"/>
  <c r="I3044" i="16"/>
  <c r="E3044" i="16" s="1"/>
  <c r="C3044" i="16" s="1"/>
  <c r="I2900" i="16"/>
  <c r="E2900" i="16" s="1"/>
  <c r="C2900" i="16" s="1"/>
  <c r="I2756" i="16"/>
  <c r="E2756" i="16" s="1"/>
  <c r="C2756" i="16" s="1"/>
  <c r="I2612" i="16"/>
  <c r="E2612" i="16" s="1"/>
  <c r="C2612" i="16" s="1"/>
  <c r="I2469" i="16"/>
  <c r="E2469" i="16" s="1"/>
  <c r="C2469" i="16" s="1"/>
  <c r="I2324" i="16"/>
  <c r="E2324" i="16" s="1"/>
  <c r="C2324" i="16" s="1"/>
  <c r="I2180" i="16"/>
  <c r="E2180" i="16" s="1"/>
  <c r="C2180" i="16" s="1"/>
  <c r="I3823" i="16"/>
  <c r="E3823" i="16" s="1"/>
  <c r="C3823" i="16" s="1"/>
  <c r="I3678" i="16"/>
  <c r="E3678" i="16" s="1"/>
  <c r="C3678" i="16" s="1"/>
  <c r="I3535" i="16"/>
  <c r="E3535" i="16" s="1"/>
  <c r="C3535" i="16" s="1"/>
  <c r="I3392" i="16"/>
  <c r="E3392" i="16" s="1"/>
  <c r="C3392" i="16" s="1"/>
  <c r="I3247" i="16"/>
  <c r="E3247" i="16" s="1"/>
  <c r="C3247" i="16" s="1"/>
  <c r="I3102" i="16"/>
  <c r="E3102" i="16" s="1"/>
  <c r="C3102" i="16" s="1"/>
  <c r="I2959" i="16"/>
  <c r="E2959" i="16" s="1"/>
  <c r="C2959" i="16" s="1"/>
  <c r="I2815" i="16"/>
  <c r="E2815" i="16" s="1"/>
  <c r="C2815" i="16" s="1"/>
  <c r="I2671" i="16"/>
  <c r="E2671" i="16" s="1"/>
  <c r="C2671" i="16" s="1"/>
  <c r="I2527" i="16"/>
  <c r="E2527" i="16" s="1"/>
  <c r="C2527" i="16" s="1"/>
  <c r="I2383" i="16"/>
  <c r="E2383" i="16" s="1"/>
  <c r="C2383" i="16" s="1"/>
  <c r="I2240" i="16"/>
  <c r="E2240" i="16" s="1"/>
  <c r="C2240" i="16" s="1"/>
  <c r="I2096" i="16"/>
  <c r="E2096" i="16" s="1"/>
  <c r="C2096" i="16" s="1"/>
  <c r="I3438" i="16"/>
  <c r="E3438" i="16" s="1"/>
  <c r="C3438" i="16" s="1"/>
  <c r="I3270" i="16"/>
  <c r="E3270" i="16" s="1"/>
  <c r="C3270" i="16" s="1"/>
  <c r="I3126" i="16"/>
  <c r="E3126" i="16" s="1"/>
  <c r="C3126" i="16" s="1"/>
  <c r="I2982" i="16"/>
  <c r="E2982" i="16" s="1"/>
  <c r="C2982" i="16" s="1"/>
  <c r="I2838" i="16"/>
  <c r="E2838" i="16" s="1"/>
  <c r="C2838" i="16" s="1"/>
  <c r="I2694" i="16"/>
  <c r="E2694" i="16" s="1"/>
  <c r="C2694" i="16" s="1"/>
  <c r="I2550" i="16"/>
  <c r="E2550" i="16" s="1"/>
  <c r="C2550" i="16" s="1"/>
  <c r="I2394" i="16"/>
  <c r="E2394" i="16" s="1"/>
  <c r="C2394" i="16" s="1"/>
  <c r="I2250" i="16"/>
  <c r="E2250" i="16" s="1"/>
  <c r="C2250" i="16" s="1"/>
  <c r="I2106" i="16"/>
  <c r="E2106" i="16" s="1"/>
  <c r="C2106" i="16" s="1"/>
  <c r="I1962" i="16"/>
  <c r="E1962" i="16" s="1"/>
  <c r="C1962" i="16" s="1"/>
  <c r="I1818" i="16"/>
  <c r="E1818" i="16" s="1"/>
  <c r="C1818" i="16" s="1"/>
  <c r="I3436" i="16"/>
  <c r="E3436" i="16" s="1"/>
  <c r="C3436" i="16" s="1"/>
  <c r="I3293" i="16"/>
  <c r="E3293" i="16" s="1"/>
  <c r="C3293" i="16" s="1"/>
  <c r="I3148" i="16"/>
  <c r="E3148" i="16" s="1"/>
  <c r="C3148" i="16" s="1"/>
  <c r="I3004" i="16"/>
  <c r="E3004" i="16" s="1"/>
  <c r="C3004" i="16" s="1"/>
  <c r="I2861" i="16"/>
  <c r="E2861" i="16" s="1"/>
  <c r="C2861" i="16" s="1"/>
  <c r="I2717" i="16"/>
  <c r="E2717" i="16" s="1"/>
  <c r="C2717" i="16" s="1"/>
  <c r="I2573" i="16"/>
  <c r="E2573" i="16" s="1"/>
  <c r="C2573" i="16" s="1"/>
  <c r="I2429" i="16"/>
  <c r="E2429" i="16" s="1"/>
  <c r="C2429" i="16" s="1"/>
  <c r="I2284" i="16"/>
  <c r="E2284" i="16" s="1"/>
  <c r="C2284" i="16" s="1"/>
  <c r="I2141" i="16"/>
  <c r="E2141" i="16" s="1"/>
  <c r="C2141" i="16" s="1"/>
  <c r="I1997" i="16"/>
  <c r="E1997" i="16" s="1"/>
  <c r="C1997" i="16" s="1"/>
  <c r="I1852" i="16"/>
  <c r="E1852" i="16" s="1"/>
  <c r="C1852" i="16" s="1"/>
  <c r="I3796" i="16"/>
  <c r="E3796" i="16" s="1"/>
  <c r="C3796" i="16" s="1"/>
  <c r="I3652" i="16"/>
  <c r="E3652" i="16" s="1"/>
  <c r="C3652" i="16" s="1"/>
  <c r="I3508" i="16"/>
  <c r="E3508" i="16" s="1"/>
  <c r="C3508" i="16" s="1"/>
  <c r="I3364" i="16"/>
  <c r="E3364" i="16" s="1"/>
  <c r="C3364" i="16" s="1"/>
  <c r="I3220" i="16"/>
  <c r="E3220" i="16" s="1"/>
  <c r="C3220" i="16" s="1"/>
  <c r="I3075" i="16"/>
  <c r="E3075" i="16" s="1"/>
  <c r="C3075" i="16" s="1"/>
  <c r="I2932" i="16"/>
  <c r="E2932" i="16" s="1"/>
  <c r="C2932" i="16" s="1"/>
  <c r="I2788" i="16"/>
  <c r="E2788" i="16" s="1"/>
  <c r="C2788" i="16" s="1"/>
  <c r="I2644" i="16"/>
  <c r="E2644" i="16" s="1"/>
  <c r="C2644" i="16" s="1"/>
  <c r="I2501" i="16"/>
  <c r="E2501" i="16" s="1"/>
  <c r="C2501" i="16" s="1"/>
  <c r="I2355" i="16"/>
  <c r="E2355" i="16" s="1"/>
  <c r="C2355" i="16" s="1"/>
  <c r="I2199" i="16"/>
  <c r="E2199" i="16" s="1"/>
  <c r="C2199" i="16" s="1"/>
  <c r="I3725" i="16"/>
  <c r="E3725" i="16" s="1"/>
  <c r="C3725" i="16" s="1"/>
  <c r="I3735" i="16"/>
  <c r="E3735" i="16" s="1"/>
  <c r="C3735" i="16" s="1"/>
  <c r="I3579" i="16"/>
  <c r="E3579" i="16" s="1"/>
  <c r="C3579" i="16" s="1"/>
  <c r="I3435" i="16"/>
  <c r="E3435" i="16" s="1"/>
  <c r="C3435" i="16" s="1"/>
  <c r="I3292" i="16"/>
  <c r="E3292" i="16" s="1"/>
  <c r="C3292" i="16" s="1"/>
  <c r="I3147" i="16"/>
  <c r="E3147" i="16" s="1"/>
  <c r="C3147" i="16" s="1"/>
  <c r="I3002" i="16"/>
  <c r="E3002" i="16" s="1"/>
  <c r="C3002" i="16" s="1"/>
  <c r="I2858" i="16"/>
  <c r="E2858" i="16" s="1"/>
  <c r="C2858" i="16" s="1"/>
  <c r="I2715" i="16"/>
  <c r="E2715" i="16" s="1"/>
  <c r="C2715" i="16" s="1"/>
  <c r="I2571" i="16"/>
  <c r="E2571" i="16" s="1"/>
  <c r="C2571" i="16" s="1"/>
  <c r="I2427" i="16"/>
  <c r="E2427" i="16" s="1"/>
  <c r="C2427" i="16" s="1"/>
  <c r="I2283" i="16"/>
  <c r="E2283" i="16" s="1"/>
  <c r="C2283" i="16" s="1"/>
  <c r="I2140" i="16"/>
  <c r="E2140" i="16" s="1"/>
  <c r="C2140" i="16" s="1"/>
  <c r="I3807" i="16"/>
  <c r="E3807" i="16" s="1"/>
  <c r="C3807" i="16" s="1"/>
  <c r="I3663" i="16"/>
  <c r="E3663" i="16" s="1"/>
  <c r="C3663" i="16" s="1"/>
  <c r="I3518" i="16"/>
  <c r="E3518" i="16" s="1"/>
  <c r="C3518" i="16" s="1"/>
  <c r="I3374" i="16"/>
  <c r="E3374" i="16" s="1"/>
  <c r="C3374" i="16" s="1"/>
  <c r="I3230" i="16"/>
  <c r="E3230" i="16" s="1"/>
  <c r="C3230" i="16" s="1"/>
  <c r="I3086" i="16"/>
  <c r="E3086" i="16" s="1"/>
  <c r="C3086" i="16" s="1"/>
  <c r="I2942" i="16"/>
  <c r="E2942" i="16" s="1"/>
  <c r="C2942" i="16" s="1"/>
  <c r="I2775" i="16"/>
  <c r="E2775" i="16" s="1"/>
  <c r="C2775" i="16" s="1"/>
  <c r="I2630" i="16"/>
  <c r="E2630" i="16" s="1"/>
  <c r="C2630" i="16" s="1"/>
  <c r="I2486" i="16"/>
  <c r="E2486" i="16" s="1"/>
  <c r="C2486" i="16" s="1"/>
  <c r="I2342" i="16"/>
  <c r="E2342" i="16" s="1"/>
  <c r="C2342" i="16" s="1"/>
  <c r="I2186" i="16"/>
  <c r="E2186" i="16" s="1"/>
  <c r="C2186" i="16" s="1"/>
  <c r="I3841" i="16"/>
  <c r="E3841" i="16" s="1"/>
  <c r="C3841" i="16" s="1"/>
  <c r="I3697" i="16"/>
  <c r="E3697" i="16" s="1"/>
  <c r="C3697" i="16" s="1"/>
  <c r="I3553" i="16"/>
  <c r="E3553" i="16" s="1"/>
  <c r="C3553" i="16" s="1"/>
  <c r="I3408" i="16"/>
  <c r="E3408" i="16" s="1"/>
  <c r="C3408" i="16" s="1"/>
  <c r="I3264" i="16"/>
  <c r="E3264" i="16" s="1"/>
  <c r="C3264" i="16" s="1"/>
  <c r="I3121" i="16"/>
  <c r="E3121" i="16" s="1"/>
  <c r="C3121" i="16" s="1"/>
  <c r="I2977" i="16"/>
  <c r="E2977" i="16" s="1"/>
  <c r="C2977" i="16" s="1"/>
  <c r="I2832" i="16"/>
  <c r="E2832" i="16" s="1"/>
  <c r="C2832" i="16" s="1"/>
  <c r="I2689" i="16"/>
  <c r="E2689" i="16" s="1"/>
  <c r="C2689" i="16" s="1"/>
  <c r="I2545" i="16"/>
  <c r="E2545" i="16" s="1"/>
  <c r="C2545" i="16" s="1"/>
  <c r="I2389" i="16"/>
  <c r="E2389" i="16" s="1"/>
  <c r="C2389" i="16" s="1"/>
  <c r="I2246" i="16"/>
  <c r="E2246" i="16" s="1"/>
  <c r="C2246" i="16" s="1"/>
  <c r="I2101" i="16"/>
  <c r="E2101" i="16" s="1"/>
  <c r="C2101" i="16" s="1"/>
  <c r="I1979" i="16"/>
  <c r="E1979" i="16" s="1"/>
  <c r="C1979" i="16" s="1"/>
  <c r="I1835" i="16"/>
  <c r="E1835" i="16" s="1"/>
  <c r="C1835" i="16" s="1"/>
  <c r="I1693" i="16"/>
  <c r="E1693" i="16" s="1"/>
  <c r="C1693" i="16" s="1"/>
  <c r="I1548" i="16"/>
  <c r="E1548" i="16" s="1"/>
  <c r="C1548" i="16" s="1"/>
  <c r="I1404" i="16"/>
  <c r="E1404" i="16" s="1"/>
  <c r="C1404" i="16" s="1"/>
  <c r="I1260" i="16"/>
  <c r="E1260" i="16" s="1"/>
  <c r="C1260" i="16" s="1"/>
  <c r="I1116" i="16"/>
  <c r="E1116" i="16" s="1"/>
  <c r="C1116" i="16" s="1"/>
  <c r="I3780" i="16"/>
  <c r="E3780" i="16" s="1"/>
  <c r="C3780" i="16" s="1"/>
  <c r="I3636" i="16"/>
  <c r="E3636" i="16" s="1"/>
  <c r="C3636" i="16" s="1"/>
  <c r="I3491" i="16"/>
  <c r="E3491" i="16" s="1"/>
  <c r="C3491" i="16" s="1"/>
  <c r="I3349" i="16"/>
  <c r="E3349" i="16" s="1"/>
  <c r="C3349" i="16" s="1"/>
  <c r="I3203" i="16"/>
  <c r="E3203" i="16" s="1"/>
  <c r="C3203" i="16" s="1"/>
  <c r="I3059" i="16"/>
  <c r="E3059" i="16" s="1"/>
  <c r="C3059" i="16" s="1"/>
  <c r="I2916" i="16"/>
  <c r="E2916" i="16" s="1"/>
  <c r="C2916" i="16" s="1"/>
  <c r="I2772" i="16"/>
  <c r="E2772" i="16" s="1"/>
  <c r="C2772" i="16" s="1"/>
  <c r="I2616" i="16"/>
  <c r="E2616" i="16" s="1"/>
  <c r="C2616" i="16" s="1"/>
  <c r="I2472" i="16"/>
  <c r="E2472" i="16" s="1"/>
  <c r="C2472" i="16" s="1"/>
  <c r="I2328" i="16"/>
  <c r="E2328" i="16" s="1"/>
  <c r="C2328" i="16" s="1"/>
  <c r="I2184" i="16"/>
  <c r="E2184" i="16" s="1"/>
  <c r="C2184" i="16" s="1"/>
  <c r="I3839" i="16"/>
  <c r="E3839" i="16" s="1"/>
  <c r="C3839" i="16" s="1"/>
  <c r="I3695" i="16"/>
  <c r="E3695" i="16" s="1"/>
  <c r="C3695" i="16" s="1"/>
  <c r="I3550" i="16"/>
  <c r="E3550" i="16" s="1"/>
  <c r="C3550" i="16" s="1"/>
  <c r="I3407" i="16"/>
  <c r="E3407" i="16" s="1"/>
  <c r="C3407" i="16" s="1"/>
  <c r="I3263" i="16"/>
  <c r="E3263" i="16" s="1"/>
  <c r="C3263" i="16" s="1"/>
  <c r="I3118" i="16"/>
  <c r="E3118" i="16" s="1"/>
  <c r="C3118" i="16" s="1"/>
  <c r="I2976" i="16"/>
  <c r="E2976" i="16" s="1"/>
  <c r="C2976" i="16" s="1"/>
  <c r="I2831" i="16"/>
  <c r="E2831" i="16" s="1"/>
  <c r="C2831" i="16" s="1"/>
  <c r="I2687" i="16"/>
  <c r="E2687" i="16" s="1"/>
  <c r="C2687" i="16" s="1"/>
  <c r="I2543" i="16"/>
  <c r="E2543" i="16" s="1"/>
  <c r="C2543" i="16" s="1"/>
  <c r="I2399" i="16"/>
  <c r="E2399" i="16" s="1"/>
  <c r="C2399" i="16" s="1"/>
  <c r="I2256" i="16"/>
  <c r="E2256" i="16" s="1"/>
  <c r="C2256" i="16" s="1"/>
  <c r="I2111" i="16"/>
  <c r="E2111" i="16" s="1"/>
  <c r="C2111" i="16" s="1"/>
  <c r="I3743" i="16"/>
  <c r="E3743" i="16" s="1"/>
  <c r="C3743" i="16" s="1"/>
  <c r="I3598" i="16"/>
  <c r="E3598" i="16" s="1"/>
  <c r="C3598" i="16" s="1"/>
  <c r="I3454" i="16"/>
  <c r="E3454" i="16" s="1"/>
  <c r="C3454" i="16" s="1"/>
  <c r="I3310" i="16"/>
  <c r="E3310" i="16" s="1"/>
  <c r="C3310" i="16" s="1"/>
  <c r="I3166" i="16"/>
  <c r="E3166" i="16" s="1"/>
  <c r="C3166" i="16" s="1"/>
  <c r="I3022" i="16"/>
  <c r="E3022" i="16" s="1"/>
  <c r="C3022" i="16" s="1"/>
  <c r="I2878" i="16"/>
  <c r="E2878" i="16" s="1"/>
  <c r="C2878" i="16" s="1"/>
  <c r="I2734" i="16"/>
  <c r="E2734" i="16" s="1"/>
  <c r="C2734" i="16" s="1"/>
  <c r="I2578" i="16"/>
  <c r="E2578" i="16" s="1"/>
  <c r="C2578" i="16" s="1"/>
  <c r="I2434" i="16"/>
  <c r="E2434" i="16" s="1"/>
  <c r="C2434" i="16" s="1"/>
  <c r="I2290" i="16"/>
  <c r="E2290" i="16" s="1"/>
  <c r="C2290" i="16" s="1"/>
  <c r="I2146" i="16"/>
  <c r="E2146" i="16" s="1"/>
  <c r="C2146" i="16" s="1"/>
  <c r="I3812" i="16"/>
  <c r="E3812" i="16" s="1"/>
  <c r="C3812" i="16" s="1"/>
  <c r="I3669" i="16"/>
  <c r="E3669" i="16" s="1"/>
  <c r="C3669" i="16" s="1"/>
  <c r="I3525" i="16"/>
  <c r="E3525" i="16" s="1"/>
  <c r="C3525" i="16" s="1"/>
  <c r="I3381" i="16"/>
  <c r="E3381" i="16" s="1"/>
  <c r="C3381" i="16" s="1"/>
  <c r="I3238" i="16"/>
  <c r="E3238" i="16" s="1"/>
  <c r="C3238" i="16" s="1"/>
  <c r="I3094" i="16"/>
  <c r="E3094" i="16" s="1"/>
  <c r="C3094" i="16" s="1"/>
  <c r="I2949" i="16"/>
  <c r="E2949" i="16" s="1"/>
  <c r="C2949" i="16" s="1"/>
  <c r="I2806" i="16"/>
  <c r="E2806" i="16" s="1"/>
  <c r="C2806" i="16" s="1"/>
  <c r="I2661" i="16"/>
  <c r="E2661" i="16" s="1"/>
  <c r="C2661" i="16" s="1"/>
  <c r="I2517" i="16"/>
  <c r="E2517" i="16" s="1"/>
  <c r="C2517" i="16" s="1"/>
  <c r="I2361" i="16"/>
  <c r="E2361" i="16" s="1"/>
  <c r="C2361" i="16" s="1"/>
  <c r="I2217" i="16"/>
  <c r="E2217" i="16" s="1"/>
  <c r="C2217" i="16" s="1"/>
  <c r="I2073" i="16"/>
  <c r="E2073" i="16" s="1"/>
  <c r="C2073" i="16" s="1"/>
  <c r="I3765" i="16"/>
  <c r="E3765" i="16" s="1"/>
  <c r="C3765" i="16" s="1"/>
  <c r="I3620" i="16"/>
  <c r="E3620" i="16" s="1"/>
  <c r="C3620" i="16" s="1"/>
  <c r="I3464" i="16"/>
  <c r="E3464" i="16" s="1"/>
  <c r="C3464" i="16" s="1"/>
  <c r="I3320" i="16"/>
  <c r="E3320" i="16" s="1"/>
  <c r="C3320" i="16" s="1"/>
  <c r="I3176" i="16"/>
  <c r="E3176" i="16" s="1"/>
  <c r="C3176" i="16" s="1"/>
  <c r="I3033" i="16"/>
  <c r="E3033" i="16" s="1"/>
  <c r="C3033" i="16" s="1"/>
  <c r="I2887" i="16"/>
  <c r="E2887" i="16" s="1"/>
  <c r="C2887" i="16" s="1"/>
  <c r="I2743" i="16"/>
  <c r="E2743" i="16" s="1"/>
  <c r="C2743" i="16" s="1"/>
  <c r="I2600" i="16"/>
  <c r="E2600" i="16" s="1"/>
  <c r="C2600" i="16" s="1"/>
  <c r="I2456" i="16"/>
  <c r="E2456" i="16" s="1"/>
  <c r="C2456" i="16" s="1"/>
  <c r="I2312" i="16"/>
  <c r="E2312" i="16" s="1"/>
  <c r="C2312" i="16" s="1"/>
  <c r="I2169" i="16"/>
  <c r="E2169" i="16" s="1"/>
  <c r="C2169" i="16" s="1"/>
  <c r="I3811" i="16"/>
  <c r="E3811" i="16" s="1"/>
  <c r="C3811" i="16" s="1"/>
  <c r="I3667" i="16"/>
  <c r="E3667" i="16" s="1"/>
  <c r="C3667" i="16" s="1"/>
  <c r="I3523" i="16"/>
  <c r="E3523" i="16" s="1"/>
  <c r="C3523" i="16" s="1"/>
  <c r="I3379" i="16"/>
  <c r="E3379" i="16" s="1"/>
  <c r="C3379" i="16" s="1"/>
  <c r="I3234" i="16"/>
  <c r="E3234" i="16" s="1"/>
  <c r="C3234" i="16" s="1"/>
  <c r="I3091" i="16"/>
  <c r="E3091" i="16" s="1"/>
  <c r="C3091" i="16" s="1"/>
  <c r="I2948" i="16"/>
  <c r="E2948" i="16" s="1"/>
  <c r="C2948" i="16" s="1"/>
  <c r="I2803" i="16"/>
  <c r="E2803" i="16" s="1"/>
  <c r="C2803" i="16" s="1"/>
  <c r="I2659" i="16"/>
  <c r="E2659" i="16" s="1"/>
  <c r="C2659" i="16" s="1"/>
  <c r="I2515" i="16"/>
  <c r="E2515" i="16" s="1"/>
  <c r="C2515" i="16" s="1"/>
  <c r="I2371" i="16"/>
  <c r="E2371" i="16" s="1"/>
  <c r="C2371" i="16" s="1"/>
  <c r="I2227" i="16"/>
  <c r="E2227" i="16" s="1"/>
  <c r="C2227" i="16" s="1"/>
  <c r="I3715" i="16"/>
  <c r="E3715" i="16" s="1"/>
  <c r="C3715" i="16" s="1"/>
  <c r="I3425" i="16"/>
  <c r="E3425" i="16" s="1"/>
  <c r="C3425" i="16" s="1"/>
  <c r="I3258" i="16"/>
  <c r="E3258" i="16" s="1"/>
  <c r="C3258" i="16" s="1"/>
  <c r="I3113" i="16"/>
  <c r="E3113" i="16" s="1"/>
  <c r="C3113" i="16" s="1"/>
  <c r="I2971" i="16"/>
  <c r="E2971" i="16" s="1"/>
  <c r="C2971" i="16" s="1"/>
  <c r="I2826" i="16"/>
  <c r="E2826" i="16" s="1"/>
  <c r="C2826" i="16" s="1"/>
  <c r="I2683" i="16"/>
  <c r="E2683" i="16" s="1"/>
  <c r="C2683" i="16" s="1"/>
  <c r="I2538" i="16"/>
  <c r="E2538" i="16" s="1"/>
  <c r="C2538" i="16" s="1"/>
  <c r="I2381" i="16"/>
  <c r="E2381" i="16" s="1"/>
  <c r="C2381" i="16" s="1"/>
  <c r="I2237" i="16"/>
  <c r="E2237" i="16" s="1"/>
  <c r="C2237" i="16" s="1"/>
  <c r="I2094" i="16"/>
  <c r="E2094" i="16" s="1"/>
  <c r="C2094" i="16" s="1"/>
  <c r="I1950" i="16"/>
  <c r="E1950" i="16" s="1"/>
  <c r="C1950" i="16" s="1"/>
  <c r="I1806" i="16"/>
  <c r="E1806" i="16" s="1"/>
  <c r="C1806" i="16" s="1"/>
  <c r="I3426" i="16"/>
  <c r="E3426" i="16" s="1"/>
  <c r="C3426" i="16" s="1"/>
  <c r="I3281" i="16"/>
  <c r="E3281" i="16" s="1"/>
  <c r="C3281" i="16" s="1"/>
  <c r="I3137" i="16"/>
  <c r="E3137" i="16" s="1"/>
  <c r="C3137" i="16" s="1"/>
  <c r="I2993" i="16"/>
  <c r="E2993" i="16" s="1"/>
  <c r="C2993" i="16" s="1"/>
  <c r="I2849" i="16"/>
  <c r="E2849" i="16" s="1"/>
  <c r="C2849" i="16" s="1"/>
  <c r="I2706" i="16"/>
  <c r="E2706" i="16" s="1"/>
  <c r="C2706" i="16" s="1"/>
  <c r="I2560" i="16"/>
  <c r="E2560" i="16" s="1"/>
  <c r="C2560" i="16" s="1"/>
  <c r="I2417" i="16"/>
  <c r="E2417" i="16" s="1"/>
  <c r="C2417" i="16" s="1"/>
  <c r="I2273" i="16"/>
  <c r="E2273" i="16" s="1"/>
  <c r="C2273" i="16" s="1"/>
  <c r="I2129" i="16"/>
  <c r="E2129" i="16" s="1"/>
  <c r="C2129" i="16" s="1"/>
  <c r="I1985" i="16"/>
  <c r="E1985" i="16" s="1"/>
  <c r="C1985" i="16" s="1"/>
  <c r="I1841" i="16"/>
  <c r="E1841" i="16" s="1"/>
  <c r="C1841" i="16" s="1"/>
  <c r="I3785" i="16"/>
  <c r="E3785" i="16" s="1"/>
  <c r="C3785" i="16" s="1"/>
  <c r="I3640" i="16"/>
  <c r="E3640" i="16" s="1"/>
  <c r="C3640" i="16" s="1"/>
  <c r="I3496" i="16"/>
  <c r="E3496" i="16" s="1"/>
  <c r="C3496" i="16" s="1"/>
  <c r="I3352" i="16"/>
  <c r="E3352" i="16" s="1"/>
  <c r="C3352" i="16" s="1"/>
  <c r="I3208" i="16"/>
  <c r="E3208" i="16" s="1"/>
  <c r="C3208" i="16" s="1"/>
  <c r="I3064" i="16"/>
  <c r="E3064" i="16" s="1"/>
  <c r="C3064" i="16" s="1"/>
  <c r="I2919" i="16"/>
  <c r="E2919" i="16" s="1"/>
  <c r="C2919" i="16" s="1"/>
  <c r="I2776" i="16"/>
  <c r="E2776" i="16" s="1"/>
  <c r="C2776" i="16" s="1"/>
  <c r="I2632" i="16"/>
  <c r="E2632" i="16" s="1"/>
  <c r="C2632" i="16" s="1"/>
  <c r="I2488" i="16"/>
  <c r="E2488" i="16" s="1"/>
  <c r="C2488" i="16" s="1"/>
  <c r="I2331" i="16"/>
  <c r="E2331" i="16" s="1"/>
  <c r="C2331" i="16" s="1"/>
  <c r="I2187" i="16"/>
  <c r="E2187" i="16" s="1"/>
  <c r="C2187" i="16" s="1"/>
  <c r="I3617" i="16"/>
  <c r="E3617" i="16" s="1"/>
  <c r="C3617" i="16" s="1"/>
  <c r="I3723" i="16"/>
  <c r="E3723" i="16" s="1"/>
  <c r="C3723" i="16" s="1"/>
  <c r="I3567" i="16"/>
  <c r="E3567" i="16" s="1"/>
  <c r="C3567" i="16" s="1"/>
  <c r="I3423" i="16"/>
  <c r="E3423" i="16" s="1"/>
  <c r="C3423" i="16" s="1"/>
  <c r="I3279" i="16"/>
  <c r="E3279" i="16" s="1"/>
  <c r="C3279" i="16" s="1"/>
  <c r="I3135" i="16"/>
  <c r="E3135" i="16" s="1"/>
  <c r="C3135" i="16" s="1"/>
  <c r="I2992" i="16"/>
  <c r="E2992" i="16" s="1"/>
  <c r="C2992" i="16" s="1"/>
  <c r="I2847" i="16"/>
  <c r="E2847" i="16" s="1"/>
  <c r="C2847" i="16" s="1"/>
  <c r="I2703" i="16"/>
  <c r="E2703" i="16" s="1"/>
  <c r="C2703" i="16" s="1"/>
  <c r="I2559" i="16"/>
  <c r="E2559" i="16" s="1"/>
  <c r="C2559" i="16" s="1"/>
  <c r="I2415" i="16"/>
  <c r="E2415" i="16" s="1"/>
  <c r="C2415" i="16" s="1"/>
  <c r="I2271" i="16"/>
  <c r="E2271" i="16" s="1"/>
  <c r="C2271" i="16" s="1"/>
  <c r="I2128" i="16"/>
  <c r="E2128" i="16" s="1"/>
  <c r="C2128" i="16" s="1"/>
  <c r="I3794" i="16"/>
  <c r="E3794" i="16" s="1"/>
  <c r="C3794" i="16" s="1"/>
  <c r="I3650" i="16"/>
  <c r="E3650" i="16" s="1"/>
  <c r="C3650" i="16" s="1"/>
  <c r="I3506" i="16"/>
  <c r="E3506" i="16" s="1"/>
  <c r="C3506" i="16" s="1"/>
  <c r="I3362" i="16"/>
  <c r="E3362" i="16" s="1"/>
  <c r="C3362" i="16" s="1"/>
  <c r="I3218" i="16"/>
  <c r="E3218" i="16" s="1"/>
  <c r="C3218" i="16" s="1"/>
  <c r="I3074" i="16"/>
  <c r="E3074" i="16" s="1"/>
  <c r="C3074" i="16" s="1"/>
  <c r="I2930" i="16"/>
  <c r="E2930" i="16" s="1"/>
  <c r="C2930" i="16" s="1"/>
  <c r="I2763" i="16"/>
  <c r="E2763" i="16" s="1"/>
  <c r="C2763" i="16" s="1"/>
  <c r="I2619" i="16"/>
  <c r="E2619" i="16" s="1"/>
  <c r="C2619" i="16" s="1"/>
  <c r="I2474" i="16"/>
  <c r="E2474" i="16" s="1"/>
  <c r="C2474" i="16" s="1"/>
  <c r="I2330" i="16"/>
  <c r="E2330" i="16" s="1"/>
  <c r="C2330" i="16" s="1"/>
  <c r="I2173" i="16"/>
  <c r="E2173" i="16" s="1"/>
  <c r="C2173" i="16" s="1"/>
  <c r="I3829" i="16"/>
  <c r="E3829" i="16" s="1"/>
  <c r="C3829" i="16" s="1"/>
  <c r="I3685" i="16"/>
  <c r="E3685" i="16" s="1"/>
  <c r="C3685" i="16" s="1"/>
  <c r="I3541" i="16"/>
  <c r="E3541" i="16" s="1"/>
  <c r="C3541" i="16" s="1"/>
  <c r="I3397" i="16"/>
  <c r="E3397" i="16" s="1"/>
  <c r="C3397" i="16" s="1"/>
  <c r="I3253" i="16"/>
  <c r="E3253" i="16" s="1"/>
  <c r="C3253" i="16" s="1"/>
  <c r="I3109" i="16"/>
  <c r="E3109" i="16" s="1"/>
  <c r="C3109" i="16" s="1"/>
  <c r="I2965" i="16"/>
  <c r="E2965" i="16" s="1"/>
  <c r="C2965" i="16" s="1"/>
  <c r="I2821" i="16"/>
  <c r="E2821" i="16" s="1"/>
  <c r="C2821" i="16" s="1"/>
  <c r="I2677" i="16"/>
  <c r="E2677" i="16" s="1"/>
  <c r="C2677" i="16" s="1"/>
  <c r="I2532" i="16"/>
  <c r="E2532" i="16" s="1"/>
  <c r="C2532" i="16" s="1"/>
  <c r="I2377" i="16"/>
  <c r="E2377" i="16" s="1"/>
  <c r="C2377" i="16" s="1"/>
  <c r="I2232" i="16"/>
  <c r="E2232" i="16" s="1"/>
  <c r="C2232" i="16" s="1"/>
  <c r="I2089" i="16"/>
  <c r="E2089" i="16" s="1"/>
  <c r="C2089" i="16" s="1"/>
  <c r="I1968" i="16"/>
  <c r="E1968" i="16" s="1"/>
  <c r="C1968" i="16" s="1"/>
  <c r="I1824" i="16"/>
  <c r="E1824" i="16" s="1"/>
  <c r="C1824" i="16" s="1"/>
  <c r="I1679" i="16"/>
  <c r="E1679" i="16" s="1"/>
  <c r="C1679" i="16" s="1"/>
  <c r="I1536" i="16"/>
  <c r="E1536" i="16" s="1"/>
  <c r="C1536" i="16" s="1"/>
  <c r="I1392" i="16"/>
  <c r="E1392" i="16" s="1"/>
  <c r="C1392" i="16" s="1"/>
  <c r="I1248" i="16"/>
  <c r="E1248" i="16" s="1"/>
  <c r="C1248" i="16" s="1"/>
  <c r="I1104" i="16"/>
  <c r="E1104" i="16" s="1"/>
  <c r="C1104" i="16" s="1"/>
  <c r="I1980" i="16"/>
  <c r="E1980" i="16" s="1"/>
  <c r="C1980" i="16" s="1"/>
  <c r="I1836" i="16"/>
  <c r="E1836" i="16" s="1"/>
  <c r="C1836" i="16" s="1"/>
  <c r="I1691" i="16"/>
  <c r="E1691" i="16" s="1"/>
  <c r="C1691" i="16" s="1"/>
  <c r="I1547" i="16"/>
  <c r="E1547" i="16" s="1"/>
  <c r="C1547" i="16" s="1"/>
  <c r="I1403" i="16"/>
  <c r="E1403" i="16" s="1"/>
  <c r="C1403" i="16" s="1"/>
  <c r="I1259" i="16"/>
  <c r="E1259" i="16" s="1"/>
  <c r="C1259" i="16" s="1"/>
  <c r="I1115" i="16"/>
  <c r="E1115" i="16" s="1"/>
  <c r="C1115" i="16" s="1"/>
  <c r="I1978" i="16"/>
  <c r="E1978" i="16" s="1"/>
  <c r="C1978" i="16" s="1"/>
  <c r="I1822" i="16"/>
  <c r="E1822" i="16" s="1"/>
  <c r="C1822" i="16" s="1"/>
  <c r="I1677" i="16"/>
  <c r="E1677" i="16" s="1"/>
  <c r="C1677" i="16" s="1"/>
  <c r="I1533" i="16"/>
  <c r="E1533" i="16" s="1"/>
  <c r="C1533" i="16" s="1"/>
  <c r="I1390" i="16"/>
  <c r="E1390" i="16" s="1"/>
  <c r="C1390" i="16" s="1"/>
  <c r="I1245" i="16"/>
  <c r="E1245" i="16" s="1"/>
  <c r="C1245" i="16" s="1"/>
  <c r="I1102" i="16"/>
  <c r="E1102" i="16" s="1"/>
  <c r="C1102" i="16" s="1"/>
  <c r="I1416" i="16"/>
  <c r="E1416" i="16" s="1"/>
  <c r="C1416" i="16" s="1"/>
  <c r="I2016" i="16"/>
  <c r="E2016" i="16" s="1"/>
  <c r="C2016" i="16" s="1"/>
  <c r="I1798" i="16"/>
  <c r="E1798" i="16" s="1"/>
  <c r="C1798" i="16" s="1"/>
  <c r="I1632" i="16"/>
  <c r="E1632" i="16" s="1"/>
  <c r="C1632" i="16" s="1"/>
  <c r="I1451" i="16"/>
  <c r="E1451" i="16" s="1"/>
  <c r="C1451" i="16" s="1"/>
  <c r="I1283" i="16"/>
  <c r="E1283" i="16" s="1"/>
  <c r="C1283" i="16" s="1"/>
  <c r="I1127" i="16"/>
  <c r="E1127" i="16" s="1"/>
  <c r="C1127" i="16" s="1"/>
  <c r="I1966" i="16"/>
  <c r="E1966" i="16" s="1"/>
  <c r="C1966" i="16" s="1"/>
  <c r="I1799" i="16"/>
  <c r="E1799" i="16" s="1"/>
  <c r="C1799" i="16" s="1"/>
  <c r="I1642" i="16"/>
  <c r="E1642" i="16" s="1"/>
  <c r="C1642" i="16" s="1"/>
  <c r="I1485" i="16"/>
  <c r="E1485" i="16" s="1"/>
  <c r="C1485" i="16" s="1"/>
  <c r="I1330" i="16"/>
  <c r="E1330" i="16" s="1"/>
  <c r="C1330" i="16" s="1"/>
  <c r="I1174" i="16"/>
  <c r="E1174" i="16" s="1"/>
  <c r="C1174" i="16" s="1"/>
  <c r="I2013" i="16"/>
  <c r="E2013" i="16" s="1"/>
  <c r="C2013" i="16" s="1"/>
  <c r="I1868" i="16"/>
  <c r="E1868" i="16" s="1"/>
  <c r="C1868" i="16" s="1"/>
  <c r="I1726" i="16"/>
  <c r="E1726" i="16" s="1"/>
  <c r="C1726" i="16" s="1"/>
  <c r="I1580" i="16"/>
  <c r="E1580" i="16" s="1"/>
  <c r="C1580" i="16" s="1"/>
  <c r="I1438" i="16"/>
  <c r="E1438" i="16" s="1"/>
  <c r="C1438" i="16" s="1"/>
  <c r="I1294" i="16"/>
  <c r="E1294" i="16" s="1"/>
  <c r="C1294" i="16" s="1"/>
  <c r="I1149" i="16"/>
  <c r="E1149" i="16" s="1"/>
  <c r="C1149" i="16" s="1"/>
  <c r="I2000" i="16"/>
  <c r="E2000" i="16" s="1"/>
  <c r="C2000" i="16" s="1"/>
  <c r="I1855" i="16"/>
  <c r="E1855" i="16" s="1"/>
  <c r="C1855" i="16" s="1"/>
  <c r="I1712" i="16"/>
  <c r="E1712" i="16" s="1"/>
  <c r="C1712" i="16" s="1"/>
  <c r="I1568" i="16"/>
  <c r="E1568" i="16" s="1"/>
  <c r="C1568" i="16" s="1"/>
  <c r="I1424" i="16"/>
  <c r="E1424" i="16" s="1"/>
  <c r="C1424" i="16" s="1"/>
  <c r="I1280" i="16"/>
  <c r="E1280" i="16" s="1"/>
  <c r="C1280" i="16" s="1"/>
  <c r="I1135" i="16"/>
  <c r="E1135" i="16" s="1"/>
  <c r="C1135" i="16" s="1"/>
  <c r="I2024" i="16"/>
  <c r="E2024" i="16" s="1"/>
  <c r="C2024" i="16" s="1"/>
  <c r="I1879" i="16"/>
  <c r="E1879" i="16" s="1"/>
  <c r="C1879" i="16" s="1"/>
  <c r="I1735" i="16"/>
  <c r="E1735" i="16" s="1"/>
  <c r="C1735" i="16" s="1"/>
  <c r="I1591" i="16"/>
  <c r="E1591" i="16" s="1"/>
  <c r="C1591" i="16" s="1"/>
  <c r="I1435" i="16"/>
  <c r="E1435" i="16" s="1"/>
  <c r="C1435" i="16" s="1"/>
  <c r="I1279" i="16"/>
  <c r="E1279" i="16" s="1"/>
  <c r="C1279" i="16" s="1"/>
  <c r="I1123" i="16"/>
  <c r="E1123" i="16" s="1"/>
  <c r="C1123" i="16" s="1"/>
  <c r="I1698" i="16"/>
  <c r="E1698" i="16" s="1"/>
  <c r="C1698" i="16" s="1"/>
  <c r="I1554" i="16"/>
  <c r="E1554" i="16" s="1"/>
  <c r="C1554" i="16" s="1"/>
  <c r="I1409" i="16"/>
  <c r="E1409" i="16" s="1"/>
  <c r="C1409" i="16" s="1"/>
  <c r="I1265" i="16"/>
  <c r="E1265" i="16" s="1"/>
  <c r="C1265" i="16" s="1"/>
  <c r="I1122" i="16"/>
  <c r="E1122" i="16" s="1"/>
  <c r="C1122" i="16" s="1"/>
  <c r="I978" i="16"/>
  <c r="E978" i="16" s="1"/>
  <c r="C978" i="16" s="1"/>
  <c r="I833" i="16"/>
  <c r="E833" i="16" s="1"/>
  <c r="C833" i="16" s="1"/>
  <c r="I1673" i="16"/>
  <c r="E1673" i="16" s="1"/>
  <c r="C1673" i="16" s="1"/>
  <c r="I1529" i="16"/>
  <c r="E1529" i="16" s="1"/>
  <c r="C1529" i="16" s="1"/>
  <c r="I1385" i="16"/>
  <c r="E1385" i="16" s="1"/>
  <c r="C1385" i="16" s="1"/>
  <c r="I1241" i="16"/>
  <c r="E1241" i="16" s="1"/>
  <c r="C1241" i="16" s="1"/>
  <c r="I1096" i="16"/>
  <c r="E1096" i="16" s="1"/>
  <c r="C1096" i="16" s="1"/>
  <c r="I953" i="16"/>
  <c r="E953" i="16" s="1"/>
  <c r="C953" i="16" s="1"/>
  <c r="I2069" i="16"/>
  <c r="E2069" i="16" s="1"/>
  <c r="C2069" i="16" s="1"/>
  <c r="I1923" i="16"/>
  <c r="E1923" i="16" s="1"/>
  <c r="C1923" i="16" s="1"/>
  <c r="I1779" i="16"/>
  <c r="E1779" i="16" s="1"/>
  <c r="C1779" i="16" s="1"/>
  <c r="I1636" i="16"/>
  <c r="E1636" i="16" s="1"/>
  <c r="C1636" i="16" s="1"/>
  <c r="I1491" i="16"/>
  <c r="E1491" i="16" s="1"/>
  <c r="C1491" i="16" s="1"/>
  <c r="I1348" i="16"/>
  <c r="E1348" i="16" s="1"/>
  <c r="C1348" i="16" s="1"/>
  <c r="I1203" i="16"/>
  <c r="E1203" i="16" s="1"/>
  <c r="C1203" i="16" s="1"/>
  <c r="I2067" i="16"/>
  <c r="E2067" i="16" s="1"/>
  <c r="C2067" i="16" s="1"/>
  <c r="I1924" i="16"/>
  <c r="E1924" i="16" s="1"/>
  <c r="C1924" i="16" s="1"/>
  <c r="I1780" i="16"/>
  <c r="E1780" i="16" s="1"/>
  <c r="C1780" i="16" s="1"/>
  <c r="I1634" i="16"/>
  <c r="E1634" i="16" s="1"/>
  <c r="C1634" i="16" s="1"/>
  <c r="I1492" i="16"/>
  <c r="E1492" i="16" s="1"/>
  <c r="C1492" i="16" s="1"/>
  <c r="I1347" i="16"/>
  <c r="E1347" i="16" s="1"/>
  <c r="C1347" i="16" s="1"/>
  <c r="I1204" i="16"/>
  <c r="E1204" i="16" s="1"/>
  <c r="C1204" i="16" s="1"/>
  <c r="I2078" i="16"/>
  <c r="E2078" i="16" s="1"/>
  <c r="C2078" i="16" s="1"/>
  <c r="I1934" i="16"/>
  <c r="E1934" i="16" s="1"/>
  <c r="C1934" i="16" s="1"/>
  <c r="I1790" i="16"/>
  <c r="E1790" i="16" s="1"/>
  <c r="C1790" i="16" s="1"/>
  <c r="I1645" i="16"/>
  <c r="E1645" i="16" s="1"/>
  <c r="C1645" i="16" s="1"/>
  <c r="I1503" i="16"/>
  <c r="E1503" i="16" s="1"/>
  <c r="C1503" i="16" s="1"/>
  <c r="I1357" i="16"/>
  <c r="E1357" i="16" s="1"/>
  <c r="C1357" i="16" s="1"/>
  <c r="I1213" i="16"/>
  <c r="E1213" i="16" s="1"/>
  <c r="C1213" i="16" s="1"/>
  <c r="I2065" i="16"/>
  <c r="E2065" i="16" s="1"/>
  <c r="C2065" i="16" s="1"/>
  <c r="I1909" i="16"/>
  <c r="E1909" i="16" s="1"/>
  <c r="C1909" i="16" s="1"/>
  <c r="I1754" i="16"/>
  <c r="E1754" i="16" s="1"/>
  <c r="C1754" i="16" s="1"/>
  <c r="I1609" i="16"/>
  <c r="E1609" i="16" s="1"/>
  <c r="C1609" i="16" s="1"/>
  <c r="I1464" i="16"/>
  <c r="E1464" i="16" s="1"/>
  <c r="C1464" i="16" s="1"/>
  <c r="I1320" i="16"/>
  <c r="E1320" i="16" s="1"/>
  <c r="C1320" i="16" s="1"/>
  <c r="I1177" i="16"/>
  <c r="E1177" i="16" s="1"/>
  <c r="C1177" i="16" s="1"/>
  <c r="I1032" i="16"/>
  <c r="E1032" i="16" s="1"/>
  <c r="C1032" i="16" s="1"/>
  <c r="I972" i="16"/>
  <c r="E972" i="16" s="1"/>
  <c r="C972" i="16" s="1"/>
  <c r="I829" i="16"/>
  <c r="E829" i="16" s="1"/>
  <c r="C829" i="16" s="1"/>
  <c r="I684" i="16"/>
  <c r="E684" i="16" s="1"/>
  <c r="C684" i="16" s="1"/>
  <c r="I539" i="16"/>
  <c r="E539" i="16" s="1"/>
  <c r="C539" i="16" s="1"/>
  <c r="I396" i="16"/>
  <c r="E396" i="16" s="1"/>
  <c r="C396" i="16" s="1"/>
  <c r="I240" i="16"/>
  <c r="E240" i="16" s="1"/>
  <c r="C240" i="16" s="1"/>
  <c r="I97" i="16"/>
  <c r="E97" i="16" s="1"/>
  <c r="C97" i="16" s="1"/>
  <c r="I983" i="16"/>
  <c r="E983" i="16" s="1"/>
  <c r="C983" i="16" s="1"/>
  <c r="I839" i="16"/>
  <c r="E839" i="16" s="1"/>
  <c r="C839" i="16" s="1"/>
  <c r="I695" i="16"/>
  <c r="E695" i="16" s="1"/>
  <c r="C695" i="16" s="1"/>
  <c r="I540" i="16"/>
  <c r="E540" i="16" s="1"/>
  <c r="C540" i="16" s="1"/>
  <c r="I395" i="16"/>
  <c r="E395" i="16" s="1"/>
  <c r="C395" i="16" s="1"/>
  <c r="I251" i="16"/>
  <c r="E251" i="16" s="1"/>
  <c r="C251" i="16" s="1"/>
  <c r="I95" i="16"/>
  <c r="E95" i="16" s="1"/>
  <c r="C95" i="16" s="1"/>
  <c r="I982" i="16"/>
  <c r="E982" i="16" s="1"/>
  <c r="C982" i="16" s="1"/>
  <c r="I837" i="16"/>
  <c r="E837" i="16" s="1"/>
  <c r="C837" i="16" s="1"/>
  <c r="I682" i="16"/>
  <c r="E682" i="16" s="1"/>
  <c r="C682" i="16" s="1"/>
  <c r="I537" i="16"/>
  <c r="E537" i="16" s="1"/>
  <c r="C537" i="16" s="1"/>
  <c r="I394" i="16"/>
  <c r="E394" i="16" s="1"/>
  <c r="C394" i="16" s="1"/>
  <c r="I250" i="16"/>
  <c r="E250" i="16" s="1"/>
  <c r="C250" i="16" s="1"/>
  <c r="I106" i="16"/>
  <c r="E106" i="16" s="1"/>
  <c r="C106" i="16" s="1"/>
  <c r="I1006" i="16"/>
  <c r="E1006" i="16" s="1"/>
  <c r="C1006" i="16" s="1"/>
  <c r="I860" i="16"/>
  <c r="E860" i="16" s="1"/>
  <c r="C860" i="16" s="1"/>
  <c r="I717" i="16"/>
  <c r="E717" i="16" s="1"/>
  <c r="C717" i="16" s="1"/>
  <c r="I573" i="16"/>
  <c r="E573" i="16" s="1"/>
  <c r="C573" i="16" s="1"/>
  <c r="I429" i="16"/>
  <c r="E429" i="16" s="1"/>
  <c r="C429" i="16" s="1"/>
  <c r="I286" i="16"/>
  <c r="E286" i="16" s="1"/>
  <c r="C286" i="16" s="1"/>
  <c r="I142" i="16"/>
  <c r="E142" i="16" s="1"/>
  <c r="C142" i="16" s="1"/>
  <c r="I1017" i="16"/>
  <c r="E1017" i="16" s="1"/>
  <c r="C1017" i="16" s="1"/>
  <c r="I871" i="16"/>
  <c r="E871" i="16" s="1"/>
  <c r="C871" i="16" s="1"/>
  <c r="I728" i="16"/>
  <c r="E728" i="16" s="1"/>
  <c r="C728" i="16" s="1"/>
  <c r="I585" i="16"/>
  <c r="E585" i="16" s="1"/>
  <c r="C585" i="16" s="1"/>
  <c r="I440" i="16"/>
  <c r="E440" i="16" s="1"/>
  <c r="C440" i="16" s="1"/>
  <c r="I284" i="16"/>
  <c r="E284" i="16" s="1"/>
  <c r="C284" i="16" s="1"/>
  <c r="I139" i="16"/>
  <c r="E139" i="16" s="1"/>
  <c r="C139" i="16" s="1"/>
  <c r="I1027" i="16"/>
  <c r="E1027" i="16" s="1"/>
  <c r="C1027" i="16" s="1"/>
  <c r="I882" i="16"/>
  <c r="E882" i="16" s="1"/>
  <c r="C882" i="16" s="1"/>
  <c r="I739" i="16"/>
  <c r="E739" i="16" s="1"/>
  <c r="C739" i="16" s="1"/>
  <c r="I596" i="16"/>
  <c r="E596" i="16" s="1"/>
  <c r="C596" i="16" s="1"/>
  <c r="I451" i="16"/>
  <c r="E451" i="16" s="1"/>
  <c r="C451" i="16" s="1"/>
  <c r="I307" i="16"/>
  <c r="E307" i="16" s="1"/>
  <c r="C307" i="16" s="1"/>
  <c r="I163" i="16"/>
  <c r="E163" i="16" s="1"/>
  <c r="C163" i="16" s="1"/>
  <c r="I810" i="16"/>
  <c r="E810" i="16" s="1"/>
  <c r="C810" i="16" s="1"/>
  <c r="I666" i="16"/>
  <c r="E666" i="16" s="1"/>
  <c r="C666" i="16" s="1"/>
  <c r="I521" i="16"/>
  <c r="E521" i="16" s="1"/>
  <c r="C521" i="16" s="1"/>
  <c r="I377" i="16"/>
  <c r="E377" i="16" s="1"/>
  <c r="C377" i="16" s="1"/>
  <c r="I234" i="16"/>
  <c r="E234" i="16" s="1"/>
  <c r="C234" i="16" s="1"/>
  <c r="I90" i="16"/>
  <c r="E90" i="16" s="1"/>
  <c r="C90" i="16" s="1"/>
  <c r="I725" i="16"/>
  <c r="E725" i="16" s="1"/>
  <c r="C725" i="16" s="1"/>
  <c r="I580" i="16"/>
  <c r="E580" i="16" s="1"/>
  <c r="C580" i="16" s="1"/>
  <c r="I437" i="16"/>
  <c r="E437" i="16" s="1"/>
  <c r="C437" i="16" s="1"/>
  <c r="I293" i="16"/>
  <c r="E293" i="16" s="1"/>
  <c r="C293" i="16" s="1"/>
  <c r="I150" i="16"/>
  <c r="E150" i="16" s="1"/>
  <c r="C150" i="16" s="1"/>
  <c r="I1048" i="16"/>
  <c r="E1048" i="16" s="1"/>
  <c r="C1048" i="16" s="1"/>
  <c r="I904" i="16"/>
  <c r="E904" i="16" s="1"/>
  <c r="C904" i="16" s="1"/>
  <c r="I760" i="16"/>
  <c r="E760" i="16" s="1"/>
  <c r="C760" i="16" s="1"/>
  <c r="I616" i="16"/>
  <c r="E616" i="16" s="1"/>
  <c r="C616" i="16" s="1"/>
  <c r="I472" i="16"/>
  <c r="E472" i="16" s="1"/>
  <c r="C472" i="16" s="1"/>
  <c r="I328" i="16"/>
  <c r="E328" i="16" s="1"/>
  <c r="C328" i="16" s="1"/>
  <c r="I184" i="16"/>
  <c r="E184" i="16" s="1"/>
  <c r="C184" i="16" s="1"/>
  <c r="I1083" i="16"/>
  <c r="E1083" i="16" s="1"/>
  <c r="C1083" i="16" s="1"/>
  <c r="I939" i="16"/>
  <c r="E939" i="16" s="1"/>
  <c r="C939" i="16" s="1"/>
  <c r="I795" i="16"/>
  <c r="E795" i="16" s="1"/>
  <c r="C795" i="16" s="1"/>
  <c r="I652" i="16"/>
  <c r="E652" i="16" s="1"/>
  <c r="C652" i="16" s="1"/>
  <c r="I506" i="16"/>
  <c r="E506" i="16" s="1"/>
  <c r="C506" i="16" s="1"/>
  <c r="I363" i="16"/>
  <c r="E363" i="16" s="1"/>
  <c r="C363" i="16" s="1"/>
  <c r="I207" i="16"/>
  <c r="E207" i="16" s="1"/>
  <c r="C207" i="16" s="1"/>
  <c r="I64" i="16"/>
  <c r="E64" i="16" s="1"/>
  <c r="C64" i="16" s="1"/>
  <c r="I962" i="16"/>
  <c r="E962" i="16" s="1"/>
  <c r="C962" i="16" s="1"/>
  <c r="I818" i="16"/>
  <c r="E818" i="16" s="1"/>
  <c r="C818" i="16" s="1"/>
  <c r="I674" i="16"/>
  <c r="E674" i="16" s="1"/>
  <c r="C674" i="16" s="1"/>
  <c r="I530" i="16"/>
  <c r="E530" i="16" s="1"/>
  <c r="C530" i="16" s="1"/>
  <c r="I386" i="16"/>
  <c r="E386" i="16" s="1"/>
  <c r="C386" i="16" s="1"/>
  <c r="I242" i="16"/>
  <c r="E242" i="16" s="1"/>
  <c r="C242" i="16" s="1"/>
  <c r="I98" i="16"/>
  <c r="E98" i="16" s="1"/>
  <c r="C98" i="16" s="1"/>
  <c r="I913" i="16"/>
  <c r="E913" i="16" s="1"/>
  <c r="C913" i="16" s="1"/>
  <c r="I769" i="16"/>
  <c r="E769" i="16" s="1"/>
  <c r="C769" i="16" s="1"/>
  <c r="I625" i="16"/>
  <c r="E625" i="16" s="1"/>
  <c r="C625" i="16" s="1"/>
  <c r="I481" i="16"/>
  <c r="E481" i="16" s="1"/>
  <c r="C481" i="16" s="1"/>
  <c r="I337" i="16"/>
  <c r="E337" i="16" s="1"/>
  <c r="C337" i="16" s="1"/>
  <c r="I193" i="16"/>
  <c r="E193" i="16" s="1"/>
  <c r="C193" i="16" s="1"/>
  <c r="I54" i="16"/>
  <c r="E54" i="16" s="1"/>
  <c r="C54" i="16" s="1"/>
  <c r="I1296" i="16"/>
  <c r="E1296" i="16" s="1"/>
  <c r="C1296" i="16" s="1"/>
  <c r="I2002" i="16"/>
  <c r="E2002" i="16" s="1"/>
  <c r="C2002" i="16" s="1"/>
  <c r="I1787" i="16"/>
  <c r="E1787" i="16" s="1"/>
  <c r="C1787" i="16" s="1"/>
  <c r="I1607" i="16"/>
  <c r="E1607" i="16" s="1"/>
  <c r="C1607" i="16" s="1"/>
  <c r="I1440" i="16"/>
  <c r="E1440" i="16" s="1"/>
  <c r="C1440" i="16" s="1"/>
  <c r="I1270" i="16"/>
  <c r="E1270" i="16" s="1"/>
  <c r="C1270" i="16" s="1"/>
  <c r="I1103" i="16"/>
  <c r="E1103" i="16" s="1"/>
  <c r="C1103" i="16" s="1"/>
  <c r="I1954" i="16"/>
  <c r="E1954" i="16" s="1"/>
  <c r="C1954" i="16" s="1"/>
  <c r="I1786" i="16"/>
  <c r="E1786" i="16" s="1"/>
  <c r="C1786" i="16" s="1"/>
  <c r="I1630" i="16"/>
  <c r="E1630" i="16" s="1"/>
  <c r="C1630" i="16" s="1"/>
  <c r="I1473" i="16"/>
  <c r="E1473" i="16" s="1"/>
  <c r="C1473" i="16" s="1"/>
  <c r="I1318" i="16"/>
  <c r="E1318" i="16" s="1"/>
  <c r="C1318" i="16" s="1"/>
  <c r="I1163" i="16"/>
  <c r="E1163" i="16" s="1"/>
  <c r="C1163" i="16" s="1"/>
  <c r="I2001" i="16"/>
  <c r="E2001" i="16" s="1"/>
  <c r="C2001" i="16" s="1"/>
  <c r="I1857" i="16"/>
  <c r="E1857" i="16" s="1"/>
  <c r="C1857" i="16" s="1"/>
  <c r="I1713" i="16"/>
  <c r="E1713" i="16" s="1"/>
  <c r="C1713" i="16" s="1"/>
  <c r="I1569" i="16"/>
  <c r="E1569" i="16" s="1"/>
  <c r="C1569" i="16" s="1"/>
  <c r="I1425" i="16"/>
  <c r="E1425" i="16" s="1"/>
  <c r="C1425" i="16" s="1"/>
  <c r="I1282" i="16"/>
  <c r="E1282" i="16" s="1"/>
  <c r="C1282" i="16" s="1"/>
  <c r="I1138" i="16"/>
  <c r="E1138" i="16" s="1"/>
  <c r="C1138" i="16" s="1"/>
  <c r="I1988" i="16"/>
  <c r="E1988" i="16" s="1"/>
  <c r="C1988" i="16" s="1"/>
  <c r="I1843" i="16"/>
  <c r="E1843" i="16" s="1"/>
  <c r="C1843" i="16" s="1"/>
  <c r="I1700" i="16"/>
  <c r="E1700" i="16" s="1"/>
  <c r="C1700" i="16" s="1"/>
  <c r="I1555" i="16"/>
  <c r="E1555" i="16" s="1"/>
  <c r="C1555" i="16" s="1"/>
  <c r="I1412" i="16"/>
  <c r="E1412" i="16" s="1"/>
  <c r="C1412" i="16" s="1"/>
  <c r="I1269" i="16"/>
  <c r="E1269" i="16" s="1"/>
  <c r="C1269" i="16" s="1"/>
  <c r="I1124" i="16"/>
  <c r="E1124" i="16" s="1"/>
  <c r="C1124" i="16" s="1"/>
  <c r="I2012" i="16"/>
  <c r="E2012" i="16" s="1"/>
  <c r="C2012" i="16" s="1"/>
  <c r="I1867" i="16"/>
  <c r="E1867" i="16" s="1"/>
  <c r="C1867" i="16" s="1"/>
  <c r="I1723" i="16"/>
  <c r="E1723" i="16" s="1"/>
  <c r="C1723" i="16" s="1"/>
  <c r="I1579" i="16"/>
  <c r="E1579" i="16" s="1"/>
  <c r="C1579" i="16" s="1"/>
  <c r="I1423" i="16"/>
  <c r="E1423" i="16" s="1"/>
  <c r="C1423" i="16" s="1"/>
  <c r="I1267" i="16"/>
  <c r="E1267" i="16" s="1"/>
  <c r="C1267" i="16" s="1"/>
  <c r="I1110" i="16"/>
  <c r="E1110" i="16" s="1"/>
  <c r="C1110" i="16" s="1"/>
  <c r="I1686" i="16"/>
  <c r="E1686" i="16" s="1"/>
  <c r="C1686" i="16" s="1"/>
  <c r="I1542" i="16"/>
  <c r="E1542" i="16" s="1"/>
  <c r="C1542" i="16" s="1"/>
  <c r="I1398" i="16"/>
  <c r="E1398" i="16" s="1"/>
  <c r="C1398" i="16" s="1"/>
  <c r="I1255" i="16"/>
  <c r="E1255" i="16" s="1"/>
  <c r="C1255" i="16" s="1"/>
  <c r="I1111" i="16"/>
  <c r="E1111" i="16" s="1"/>
  <c r="C1111" i="16" s="1"/>
  <c r="I967" i="16"/>
  <c r="E967" i="16" s="1"/>
  <c r="C967" i="16" s="1"/>
  <c r="I1804" i="16"/>
  <c r="E1804" i="16" s="1"/>
  <c r="C1804" i="16" s="1"/>
  <c r="I1660" i="16"/>
  <c r="E1660" i="16" s="1"/>
  <c r="C1660" i="16" s="1"/>
  <c r="I1518" i="16"/>
  <c r="E1518" i="16" s="1"/>
  <c r="C1518" i="16" s="1"/>
  <c r="I1374" i="16"/>
  <c r="E1374" i="16" s="1"/>
  <c r="C1374" i="16" s="1"/>
  <c r="I1230" i="16"/>
  <c r="E1230" i="16" s="1"/>
  <c r="C1230" i="16" s="1"/>
  <c r="I1085" i="16"/>
  <c r="E1085" i="16" s="1"/>
  <c r="C1085" i="16" s="1"/>
  <c r="I941" i="16"/>
  <c r="E941" i="16" s="1"/>
  <c r="C941" i="16" s="1"/>
  <c r="I2056" i="16"/>
  <c r="E2056" i="16" s="1"/>
  <c r="C2056" i="16" s="1"/>
  <c r="I1912" i="16"/>
  <c r="E1912" i="16" s="1"/>
  <c r="C1912" i="16" s="1"/>
  <c r="I1768" i="16"/>
  <c r="E1768" i="16" s="1"/>
  <c r="C1768" i="16" s="1"/>
  <c r="I1624" i="16"/>
  <c r="E1624" i="16" s="1"/>
  <c r="C1624" i="16" s="1"/>
  <c r="I1480" i="16"/>
  <c r="E1480" i="16" s="1"/>
  <c r="C1480" i="16" s="1"/>
  <c r="I1336" i="16"/>
  <c r="E1336" i="16" s="1"/>
  <c r="C1336" i="16" s="1"/>
  <c r="I1192" i="16"/>
  <c r="E1192" i="16" s="1"/>
  <c r="C1192" i="16" s="1"/>
  <c r="I2055" i="16"/>
  <c r="E2055" i="16" s="1"/>
  <c r="C2055" i="16" s="1"/>
  <c r="I1911" i="16"/>
  <c r="E1911" i="16" s="1"/>
  <c r="C1911" i="16" s="1"/>
  <c r="I1767" i="16"/>
  <c r="E1767" i="16" s="1"/>
  <c r="C1767" i="16" s="1"/>
  <c r="I1623" i="16"/>
  <c r="E1623" i="16" s="1"/>
  <c r="C1623" i="16" s="1"/>
  <c r="I1478" i="16"/>
  <c r="E1478" i="16" s="1"/>
  <c r="C1478" i="16" s="1"/>
  <c r="I1335" i="16"/>
  <c r="E1335" i="16" s="1"/>
  <c r="C1335" i="16" s="1"/>
  <c r="I1191" i="16"/>
  <c r="E1191" i="16" s="1"/>
  <c r="C1191" i="16" s="1"/>
  <c r="I2066" i="16"/>
  <c r="E2066" i="16" s="1"/>
  <c r="C2066" i="16" s="1"/>
  <c r="I1921" i="16"/>
  <c r="E1921" i="16" s="1"/>
  <c r="C1921" i="16" s="1"/>
  <c r="I1778" i="16"/>
  <c r="E1778" i="16" s="1"/>
  <c r="C1778" i="16" s="1"/>
  <c r="I1635" i="16"/>
  <c r="E1635" i="16" s="1"/>
  <c r="C1635" i="16" s="1"/>
  <c r="I1490" i="16"/>
  <c r="E1490" i="16" s="1"/>
  <c r="C1490" i="16" s="1"/>
  <c r="I1346" i="16"/>
  <c r="E1346" i="16" s="1"/>
  <c r="C1346" i="16" s="1"/>
  <c r="I1202" i="16"/>
  <c r="E1202" i="16" s="1"/>
  <c r="C1202" i="16" s="1"/>
  <c r="I2054" i="16"/>
  <c r="E2054" i="16" s="1"/>
  <c r="C2054" i="16" s="1"/>
  <c r="I1896" i="16"/>
  <c r="E1896" i="16" s="1"/>
  <c r="C1896" i="16" s="1"/>
  <c r="I1742" i="16"/>
  <c r="E1742" i="16" s="1"/>
  <c r="C1742" i="16" s="1"/>
  <c r="I1598" i="16"/>
  <c r="E1598" i="16" s="1"/>
  <c r="C1598" i="16" s="1"/>
  <c r="I1453" i="16"/>
  <c r="E1453" i="16" s="1"/>
  <c r="C1453" i="16" s="1"/>
  <c r="I1310" i="16"/>
  <c r="E1310" i="16" s="1"/>
  <c r="C1310" i="16" s="1"/>
  <c r="I1166" i="16"/>
  <c r="E1166" i="16" s="1"/>
  <c r="C1166" i="16" s="1"/>
  <c r="I1022" i="16"/>
  <c r="E1022" i="16" s="1"/>
  <c r="C1022" i="16" s="1"/>
  <c r="I959" i="16"/>
  <c r="E959" i="16" s="1"/>
  <c r="C959" i="16" s="1"/>
  <c r="I816" i="16"/>
  <c r="E816" i="16" s="1"/>
  <c r="C816" i="16" s="1"/>
  <c r="I672" i="16"/>
  <c r="E672" i="16" s="1"/>
  <c r="C672" i="16" s="1"/>
  <c r="I527" i="16"/>
  <c r="E527" i="16" s="1"/>
  <c r="C527" i="16" s="1"/>
  <c r="I384" i="16"/>
  <c r="E384" i="16" s="1"/>
  <c r="C384" i="16" s="1"/>
  <c r="I229" i="16"/>
  <c r="E229" i="16" s="1"/>
  <c r="C229" i="16" s="1"/>
  <c r="I83" i="16"/>
  <c r="E83" i="16" s="1"/>
  <c r="C83" i="16" s="1"/>
  <c r="I971" i="16"/>
  <c r="E971" i="16" s="1"/>
  <c r="C971" i="16" s="1"/>
  <c r="I827" i="16"/>
  <c r="E827" i="16" s="1"/>
  <c r="C827" i="16" s="1"/>
  <c r="I683" i="16"/>
  <c r="E683" i="16" s="1"/>
  <c r="C683" i="16" s="1"/>
  <c r="I528" i="16"/>
  <c r="E528" i="16" s="1"/>
  <c r="C528" i="16" s="1"/>
  <c r="I383" i="16"/>
  <c r="E383" i="16" s="1"/>
  <c r="C383" i="16" s="1"/>
  <c r="I239" i="16"/>
  <c r="E239" i="16" s="1"/>
  <c r="C239" i="16" s="1"/>
  <c r="I84" i="16"/>
  <c r="E84" i="16" s="1"/>
  <c r="C84" i="16" s="1"/>
  <c r="I970" i="16"/>
  <c r="E970" i="16" s="1"/>
  <c r="C970" i="16" s="1"/>
  <c r="I825" i="16"/>
  <c r="E825" i="16" s="1"/>
  <c r="C825" i="16" s="1"/>
  <c r="I670" i="16"/>
  <c r="E670" i="16" s="1"/>
  <c r="C670" i="16" s="1"/>
  <c r="I525" i="16"/>
  <c r="E525" i="16" s="1"/>
  <c r="C525" i="16" s="1"/>
  <c r="I382" i="16"/>
  <c r="E382" i="16" s="1"/>
  <c r="C382" i="16" s="1"/>
  <c r="I238" i="16"/>
  <c r="E238" i="16" s="1"/>
  <c r="C238" i="16" s="1"/>
  <c r="I94" i="16"/>
  <c r="E94" i="16" s="1"/>
  <c r="C94" i="16" s="1"/>
  <c r="I994" i="16"/>
  <c r="E994" i="16" s="1"/>
  <c r="C994" i="16" s="1"/>
  <c r="I850" i="16"/>
  <c r="E850" i="16" s="1"/>
  <c r="C850" i="16" s="1"/>
  <c r="I704" i="16"/>
  <c r="E704" i="16" s="1"/>
  <c r="C704" i="16" s="1"/>
  <c r="I562" i="16"/>
  <c r="E562" i="16" s="1"/>
  <c r="C562" i="16" s="1"/>
  <c r="I417" i="16"/>
  <c r="E417" i="16" s="1"/>
  <c r="C417" i="16" s="1"/>
  <c r="I274" i="16"/>
  <c r="E274" i="16" s="1"/>
  <c r="C274" i="16" s="1"/>
  <c r="I129" i="16"/>
  <c r="E129" i="16" s="1"/>
  <c r="C129" i="16" s="1"/>
  <c r="I1004" i="16"/>
  <c r="E1004" i="16" s="1"/>
  <c r="C1004" i="16" s="1"/>
  <c r="I861" i="16"/>
  <c r="E861" i="16" s="1"/>
  <c r="C861" i="16" s="1"/>
  <c r="I716" i="16"/>
  <c r="E716" i="16" s="1"/>
  <c r="C716" i="16" s="1"/>
  <c r="I572" i="16"/>
  <c r="E572" i="16" s="1"/>
  <c r="C572" i="16" s="1"/>
  <c r="I428" i="16"/>
  <c r="E428" i="16" s="1"/>
  <c r="C428" i="16" s="1"/>
  <c r="I272" i="16"/>
  <c r="E272" i="16" s="1"/>
  <c r="C272" i="16" s="1"/>
  <c r="I127" i="16"/>
  <c r="E127" i="16" s="1"/>
  <c r="C127" i="16" s="1"/>
  <c r="I1015" i="16"/>
  <c r="E1015" i="16" s="1"/>
  <c r="C1015" i="16" s="1"/>
  <c r="I872" i="16"/>
  <c r="E872" i="16" s="1"/>
  <c r="C872" i="16" s="1"/>
  <c r="I727" i="16"/>
  <c r="E727" i="16" s="1"/>
  <c r="C727" i="16" s="1"/>
  <c r="I582" i="16"/>
  <c r="E582" i="16" s="1"/>
  <c r="C582" i="16" s="1"/>
  <c r="I438" i="16"/>
  <c r="E438" i="16" s="1"/>
  <c r="C438" i="16" s="1"/>
  <c r="I296" i="16"/>
  <c r="E296" i="16" s="1"/>
  <c r="C296" i="16" s="1"/>
  <c r="I151" i="16"/>
  <c r="E151" i="16" s="1"/>
  <c r="C151" i="16" s="1"/>
  <c r="I798" i="16"/>
  <c r="E798" i="16" s="1"/>
  <c r="C798" i="16" s="1"/>
  <c r="I654" i="16"/>
  <c r="E654" i="16" s="1"/>
  <c r="C654" i="16" s="1"/>
  <c r="I509" i="16"/>
  <c r="E509" i="16" s="1"/>
  <c r="C509" i="16" s="1"/>
  <c r="I366" i="16"/>
  <c r="E366" i="16" s="1"/>
  <c r="C366" i="16" s="1"/>
  <c r="I221" i="16"/>
  <c r="E221" i="16" s="1"/>
  <c r="C221" i="16" s="1"/>
  <c r="I78" i="16"/>
  <c r="E78" i="16" s="1"/>
  <c r="C78" i="16" s="1"/>
  <c r="I713" i="16"/>
  <c r="E713" i="16" s="1"/>
  <c r="C713" i="16" s="1"/>
  <c r="I569" i="16"/>
  <c r="E569" i="16" s="1"/>
  <c r="C569" i="16" s="1"/>
  <c r="I425" i="16"/>
  <c r="E425" i="16" s="1"/>
  <c r="C425" i="16" s="1"/>
  <c r="I282" i="16"/>
  <c r="E282" i="16" s="1"/>
  <c r="C282" i="16" s="1"/>
  <c r="I136" i="16"/>
  <c r="E136" i="16" s="1"/>
  <c r="C136" i="16" s="1"/>
  <c r="I1036" i="16"/>
  <c r="E1036" i="16" s="1"/>
  <c r="C1036" i="16" s="1"/>
  <c r="I892" i="16"/>
  <c r="E892" i="16" s="1"/>
  <c r="C892" i="16" s="1"/>
  <c r="I749" i="16"/>
  <c r="E749" i="16" s="1"/>
  <c r="C749" i="16" s="1"/>
  <c r="I604" i="16"/>
  <c r="E604" i="16" s="1"/>
  <c r="C604" i="16" s="1"/>
  <c r="I460" i="16"/>
  <c r="E460" i="16" s="1"/>
  <c r="C460" i="16" s="1"/>
  <c r="I315" i="16"/>
  <c r="E315" i="16" s="1"/>
  <c r="C315" i="16" s="1"/>
  <c r="I171" i="16"/>
  <c r="E171" i="16" s="1"/>
  <c r="C171" i="16" s="1"/>
  <c r="I1072" i="16"/>
  <c r="E1072" i="16" s="1"/>
  <c r="C1072" i="16" s="1"/>
  <c r="I927" i="16"/>
  <c r="E927" i="16" s="1"/>
  <c r="C927" i="16" s="1"/>
  <c r="I783" i="16"/>
  <c r="E783" i="16" s="1"/>
  <c r="C783" i="16" s="1"/>
  <c r="I639" i="16"/>
  <c r="E639" i="16" s="1"/>
  <c r="C639" i="16" s="1"/>
  <c r="I494" i="16"/>
  <c r="E494" i="16" s="1"/>
  <c r="C494" i="16" s="1"/>
  <c r="I351" i="16"/>
  <c r="E351" i="16" s="1"/>
  <c r="C351" i="16" s="1"/>
  <c r="I195" i="16"/>
  <c r="E195" i="16" s="1"/>
  <c r="C195" i="16" s="1"/>
  <c r="I48" i="16"/>
  <c r="E48" i="16" s="1"/>
  <c r="C48" i="16" s="1"/>
  <c r="I950" i="16"/>
  <c r="E950" i="16" s="1"/>
  <c r="C950" i="16" s="1"/>
  <c r="I806" i="16"/>
  <c r="E806" i="16" s="1"/>
  <c r="C806" i="16" s="1"/>
  <c r="I662" i="16"/>
  <c r="E662" i="16" s="1"/>
  <c r="C662" i="16" s="1"/>
  <c r="I518" i="16"/>
  <c r="E518" i="16" s="1"/>
  <c r="C518" i="16" s="1"/>
  <c r="I374" i="16"/>
  <c r="E374" i="16" s="1"/>
  <c r="C374" i="16" s="1"/>
  <c r="I230" i="16"/>
  <c r="E230" i="16" s="1"/>
  <c r="C230" i="16" s="1"/>
  <c r="I86" i="16"/>
  <c r="E86" i="16" s="1"/>
  <c r="C86" i="16" s="1"/>
  <c r="I901" i="16"/>
  <c r="E901" i="16" s="1"/>
  <c r="C901" i="16" s="1"/>
  <c r="I758" i="16"/>
  <c r="E758" i="16" s="1"/>
  <c r="C758" i="16" s="1"/>
  <c r="I613" i="16"/>
  <c r="E613" i="16" s="1"/>
  <c r="C613" i="16" s="1"/>
  <c r="I469" i="16"/>
  <c r="E469" i="16" s="1"/>
  <c r="C469" i="16" s="1"/>
  <c r="I326" i="16"/>
  <c r="E326" i="16" s="1"/>
  <c r="C326" i="16" s="1"/>
  <c r="I182" i="16"/>
  <c r="E182" i="16" s="1"/>
  <c r="C182" i="16" s="1"/>
  <c r="I1273" i="16"/>
  <c r="E1273" i="16" s="1"/>
  <c r="C1273" i="16" s="1"/>
  <c r="I1991" i="16"/>
  <c r="E1991" i="16" s="1"/>
  <c r="C1991" i="16" s="1"/>
  <c r="I1775" i="16"/>
  <c r="E1775" i="16" s="1"/>
  <c r="C1775" i="16" s="1"/>
  <c r="I1595" i="16"/>
  <c r="E1595" i="16" s="1"/>
  <c r="C1595" i="16" s="1"/>
  <c r="I1427" i="16"/>
  <c r="E1427" i="16" s="1"/>
  <c r="C1427" i="16" s="1"/>
  <c r="I1247" i="16"/>
  <c r="E1247" i="16" s="1"/>
  <c r="C1247" i="16" s="1"/>
  <c r="I1091" i="16"/>
  <c r="E1091" i="16" s="1"/>
  <c r="C1091" i="16" s="1"/>
  <c r="I1942" i="16"/>
  <c r="E1942" i="16" s="1"/>
  <c r="C1942" i="16" s="1"/>
  <c r="I1773" i="16"/>
  <c r="E1773" i="16" s="1"/>
  <c r="C1773" i="16" s="1"/>
  <c r="I1619" i="16"/>
  <c r="E1619" i="16" s="1"/>
  <c r="C1619" i="16" s="1"/>
  <c r="I1462" i="16"/>
  <c r="E1462" i="16" s="1"/>
  <c r="C1462" i="16" s="1"/>
  <c r="I1306" i="16"/>
  <c r="E1306" i="16" s="1"/>
  <c r="C1306" i="16" s="1"/>
  <c r="I1150" i="16"/>
  <c r="E1150" i="16" s="1"/>
  <c r="C1150" i="16" s="1"/>
  <c r="I1990" i="16"/>
  <c r="E1990" i="16" s="1"/>
  <c r="C1990" i="16" s="1"/>
  <c r="I1845" i="16"/>
  <c r="E1845" i="16" s="1"/>
  <c r="C1845" i="16" s="1"/>
  <c r="I1702" i="16"/>
  <c r="E1702" i="16" s="1"/>
  <c r="C1702" i="16" s="1"/>
  <c r="I1557" i="16"/>
  <c r="E1557" i="16" s="1"/>
  <c r="C1557" i="16" s="1"/>
  <c r="I1413" i="16"/>
  <c r="E1413" i="16" s="1"/>
  <c r="C1413" i="16" s="1"/>
  <c r="I1268" i="16"/>
  <c r="E1268" i="16" s="1"/>
  <c r="C1268" i="16" s="1"/>
  <c r="I1125" i="16"/>
  <c r="E1125" i="16" s="1"/>
  <c r="C1125" i="16" s="1"/>
  <c r="I1976" i="16"/>
  <c r="E1976" i="16" s="1"/>
  <c r="C1976" i="16" s="1"/>
  <c r="I1832" i="16"/>
  <c r="E1832" i="16" s="1"/>
  <c r="C1832" i="16" s="1"/>
  <c r="I1688" i="16"/>
  <c r="E1688" i="16" s="1"/>
  <c r="C1688" i="16" s="1"/>
  <c r="I1544" i="16"/>
  <c r="E1544" i="16" s="1"/>
  <c r="C1544" i="16" s="1"/>
  <c r="I1400" i="16"/>
  <c r="E1400" i="16" s="1"/>
  <c r="C1400" i="16" s="1"/>
  <c r="I1256" i="16"/>
  <c r="E1256" i="16" s="1"/>
  <c r="C1256" i="16" s="1"/>
  <c r="I1112" i="16"/>
  <c r="E1112" i="16" s="1"/>
  <c r="C1112" i="16" s="1"/>
  <c r="I1998" i="16"/>
  <c r="E1998" i="16" s="1"/>
  <c r="C1998" i="16" s="1"/>
  <c r="I1856" i="16"/>
  <c r="E1856" i="16" s="1"/>
  <c r="C1856" i="16" s="1"/>
  <c r="I1711" i="16"/>
  <c r="E1711" i="16" s="1"/>
  <c r="C1711" i="16" s="1"/>
  <c r="I1567" i="16"/>
  <c r="E1567" i="16" s="1"/>
  <c r="C1567" i="16" s="1"/>
  <c r="I1411" i="16"/>
  <c r="E1411" i="16" s="1"/>
  <c r="C1411" i="16" s="1"/>
  <c r="I1254" i="16"/>
  <c r="E1254" i="16" s="1"/>
  <c r="C1254" i="16" s="1"/>
  <c r="I1099" i="16"/>
  <c r="E1099" i="16" s="1"/>
  <c r="C1099" i="16" s="1"/>
  <c r="I1674" i="16"/>
  <c r="E1674" i="16" s="1"/>
  <c r="C1674" i="16" s="1"/>
  <c r="I1530" i="16"/>
  <c r="E1530" i="16" s="1"/>
  <c r="C1530" i="16" s="1"/>
  <c r="I1386" i="16"/>
  <c r="E1386" i="16" s="1"/>
  <c r="C1386" i="16" s="1"/>
  <c r="I1242" i="16"/>
  <c r="E1242" i="16" s="1"/>
  <c r="C1242" i="16" s="1"/>
  <c r="I1098" i="16"/>
  <c r="E1098" i="16" s="1"/>
  <c r="C1098" i="16" s="1"/>
  <c r="I954" i="16"/>
  <c r="E954" i="16" s="1"/>
  <c r="C954" i="16" s="1"/>
  <c r="I1793" i="16"/>
  <c r="E1793" i="16" s="1"/>
  <c r="C1793" i="16" s="1"/>
  <c r="I1648" i="16"/>
  <c r="E1648" i="16" s="1"/>
  <c r="C1648" i="16" s="1"/>
  <c r="I1505" i="16"/>
  <c r="E1505" i="16" s="1"/>
  <c r="C1505" i="16" s="1"/>
  <c r="I1361" i="16"/>
  <c r="E1361" i="16" s="1"/>
  <c r="C1361" i="16" s="1"/>
  <c r="I1217" i="16"/>
  <c r="E1217" i="16" s="1"/>
  <c r="C1217" i="16" s="1"/>
  <c r="I1073" i="16"/>
  <c r="E1073" i="16" s="1"/>
  <c r="C1073" i="16" s="1"/>
  <c r="I929" i="16"/>
  <c r="E929" i="16" s="1"/>
  <c r="C929" i="16" s="1"/>
  <c r="I2043" i="16"/>
  <c r="E2043" i="16" s="1"/>
  <c r="C2043" i="16" s="1"/>
  <c r="I1901" i="16"/>
  <c r="E1901" i="16" s="1"/>
  <c r="C1901" i="16" s="1"/>
  <c r="I1757" i="16"/>
  <c r="E1757" i="16" s="1"/>
  <c r="C1757" i="16" s="1"/>
  <c r="I1613" i="16"/>
  <c r="E1613" i="16" s="1"/>
  <c r="C1613" i="16" s="1"/>
  <c r="I1468" i="16"/>
  <c r="E1468" i="16" s="1"/>
  <c r="C1468" i="16" s="1"/>
  <c r="I1324" i="16"/>
  <c r="E1324" i="16" s="1"/>
  <c r="C1324" i="16" s="1"/>
  <c r="I1180" i="16"/>
  <c r="E1180" i="16" s="1"/>
  <c r="C1180" i="16" s="1"/>
  <c r="I2044" i="16"/>
  <c r="E2044" i="16" s="1"/>
  <c r="C2044" i="16" s="1"/>
  <c r="I1899" i="16"/>
  <c r="E1899" i="16" s="1"/>
  <c r="C1899" i="16" s="1"/>
  <c r="I1755" i="16"/>
  <c r="E1755" i="16" s="1"/>
  <c r="C1755" i="16" s="1"/>
  <c r="I1611" i="16"/>
  <c r="E1611" i="16" s="1"/>
  <c r="C1611" i="16" s="1"/>
  <c r="I1467" i="16"/>
  <c r="E1467" i="16" s="1"/>
  <c r="C1467" i="16" s="1"/>
  <c r="I1322" i="16"/>
  <c r="E1322" i="16" s="1"/>
  <c r="C1322" i="16" s="1"/>
  <c r="I1179" i="16"/>
  <c r="E1179" i="16" s="1"/>
  <c r="C1179" i="16" s="1"/>
  <c r="I2053" i="16"/>
  <c r="E2053" i="16" s="1"/>
  <c r="C2053" i="16" s="1"/>
  <c r="I1910" i="16"/>
  <c r="E1910" i="16" s="1"/>
  <c r="C1910" i="16" s="1"/>
  <c r="I1765" i="16"/>
  <c r="E1765" i="16" s="1"/>
  <c r="C1765" i="16" s="1"/>
  <c r="I1622" i="16"/>
  <c r="E1622" i="16" s="1"/>
  <c r="C1622" i="16" s="1"/>
  <c r="I1479" i="16"/>
  <c r="E1479" i="16" s="1"/>
  <c r="C1479" i="16" s="1"/>
  <c r="I1334" i="16"/>
  <c r="E1334" i="16" s="1"/>
  <c r="C1334" i="16" s="1"/>
  <c r="I1190" i="16"/>
  <c r="E1190" i="16" s="1"/>
  <c r="C1190" i="16" s="1"/>
  <c r="I2041" i="16"/>
  <c r="E2041" i="16" s="1"/>
  <c r="C2041" i="16" s="1"/>
  <c r="I1886" i="16"/>
  <c r="E1886" i="16" s="1"/>
  <c r="C1886" i="16" s="1"/>
  <c r="I1729" i="16"/>
  <c r="E1729" i="16" s="1"/>
  <c r="C1729" i="16" s="1"/>
  <c r="I1585" i="16"/>
  <c r="E1585" i="16" s="1"/>
  <c r="C1585" i="16" s="1"/>
  <c r="I1442" i="16"/>
  <c r="E1442" i="16" s="1"/>
  <c r="C1442" i="16" s="1"/>
  <c r="I1297" i="16"/>
  <c r="E1297" i="16" s="1"/>
  <c r="C1297" i="16" s="1"/>
  <c r="I1153" i="16"/>
  <c r="E1153" i="16" s="1"/>
  <c r="C1153" i="16" s="1"/>
  <c r="I1010" i="16"/>
  <c r="E1010" i="16" s="1"/>
  <c r="C1010" i="16" s="1"/>
  <c r="I948" i="16"/>
  <c r="E948" i="16" s="1"/>
  <c r="C948" i="16" s="1"/>
  <c r="I804" i="16"/>
  <c r="E804" i="16" s="1"/>
  <c r="C804" i="16" s="1"/>
  <c r="I660" i="16"/>
  <c r="E660" i="16" s="1"/>
  <c r="C660" i="16" s="1"/>
  <c r="I517" i="16"/>
  <c r="E517" i="16" s="1"/>
  <c r="C517" i="16" s="1"/>
  <c r="I372" i="16"/>
  <c r="E372" i="16" s="1"/>
  <c r="C372" i="16" s="1"/>
  <c r="I217" i="16"/>
  <c r="E217" i="16" s="1"/>
  <c r="C217" i="16" s="1"/>
  <c r="I60" i="16"/>
  <c r="E60" i="16" s="1"/>
  <c r="C60" i="16" s="1"/>
  <c r="I960" i="16"/>
  <c r="E960" i="16" s="1"/>
  <c r="C960" i="16" s="1"/>
  <c r="I815" i="16"/>
  <c r="E815" i="16" s="1"/>
  <c r="C815" i="16" s="1"/>
  <c r="I671" i="16"/>
  <c r="E671" i="16" s="1"/>
  <c r="C671" i="16" s="1"/>
  <c r="I515" i="16"/>
  <c r="E515" i="16" s="1"/>
  <c r="C515" i="16" s="1"/>
  <c r="I371" i="16"/>
  <c r="E371" i="16" s="1"/>
  <c r="C371" i="16" s="1"/>
  <c r="I215" i="16"/>
  <c r="E215" i="16" s="1"/>
  <c r="C215" i="16" s="1"/>
  <c r="I72" i="16"/>
  <c r="E72" i="16" s="1"/>
  <c r="C72" i="16" s="1"/>
  <c r="I958" i="16"/>
  <c r="E958" i="16" s="1"/>
  <c r="C958" i="16" s="1"/>
  <c r="I802" i="16"/>
  <c r="E802" i="16" s="1"/>
  <c r="C802" i="16" s="1"/>
  <c r="I658" i="16"/>
  <c r="E658" i="16" s="1"/>
  <c r="C658" i="16" s="1"/>
  <c r="I513" i="16"/>
  <c r="E513" i="16" s="1"/>
  <c r="C513" i="16" s="1"/>
  <c r="I370" i="16"/>
  <c r="E370" i="16" s="1"/>
  <c r="C370" i="16" s="1"/>
  <c r="I226" i="16"/>
  <c r="E226" i="16" s="1"/>
  <c r="C226" i="16" s="1"/>
  <c r="I82" i="16"/>
  <c r="E82" i="16" s="1"/>
  <c r="C82" i="16" s="1"/>
  <c r="I981" i="16"/>
  <c r="E981" i="16" s="1"/>
  <c r="C981" i="16" s="1"/>
  <c r="I838" i="16"/>
  <c r="E838" i="16" s="1"/>
  <c r="C838" i="16" s="1"/>
  <c r="I693" i="16"/>
  <c r="E693" i="16" s="1"/>
  <c r="C693" i="16" s="1"/>
  <c r="I550" i="16"/>
  <c r="E550" i="16" s="1"/>
  <c r="C550" i="16" s="1"/>
  <c r="I405" i="16"/>
  <c r="E405" i="16" s="1"/>
  <c r="C405" i="16" s="1"/>
  <c r="I261" i="16"/>
  <c r="E261" i="16" s="1"/>
  <c r="C261" i="16" s="1"/>
  <c r="I117" i="16"/>
  <c r="E117" i="16" s="1"/>
  <c r="C117" i="16" s="1"/>
  <c r="I991" i="16"/>
  <c r="E991" i="16" s="1"/>
  <c r="C991" i="16" s="1"/>
  <c r="I848" i="16"/>
  <c r="E848" i="16" s="1"/>
  <c r="C848" i="16" s="1"/>
  <c r="I705" i="16"/>
  <c r="E705" i="16" s="1"/>
  <c r="C705" i="16" s="1"/>
  <c r="I559" i="16"/>
  <c r="E559" i="16" s="1"/>
  <c r="C559" i="16" s="1"/>
  <c r="I416" i="16"/>
  <c r="E416" i="16" s="1"/>
  <c r="C416" i="16" s="1"/>
  <c r="I259" i="16"/>
  <c r="E259" i="16" s="1"/>
  <c r="C259" i="16" s="1"/>
  <c r="I115" i="16"/>
  <c r="E115" i="16" s="1"/>
  <c r="C115" i="16" s="1"/>
  <c r="I1003" i="16"/>
  <c r="E1003" i="16" s="1"/>
  <c r="C1003" i="16" s="1"/>
  <c r="I858" i="16"/>
  <c r="E858" i="16" s="1"/>
  <c r="C858" i="16" s="1"/>
  <c r="I715" i="16"/>
  <c r="E715" i="16" s="1"/>
  <c r="C715" i="16" s="1"/>
  <c r="I570" i="16"/>
  <c r="E570" i="16" s="1"/>
  <c r="C570" i="16" s="1"/>
  <c r="I427" i="16"/>
  <c r="E427" i="16" s="1"/>
  <c r="C427" i="16" s="1"/>
  <c r="I283" i="16"/>
  <c r="E283" i="16" s="1"/>
  <c r="C283" i="16" s="1"/>
  <c r="I140" i="16"/>
  <c r="E140" i="16" s="1"/>
  <c r="C140" i="16" s="1"/>
  <c r="I786" i="16"/>
  <c r="E786" i="16" s="1"/>
  <c r="C786" i="16" s="1"/>
  <c r="I642" i="16"/>
  <c r="E642" i="16" s="1"/>
  <c r="C642" i="16" s="1"/>
  <c r="I499" i="16"/>
  <c r="E499" i="16" s="1"/>
  <c r="C499" i="16" s="1"/>
  <c r="I354" i="16"/>
  <c r="E354" i="16" s="1"/>
  <c r="C354" i="16" s="1"/>
  <c r="I210" i="16"/>
  <c r="E210" i="16" s="1"/>
  <c r="C210" i="16" s="1"/>
  <c r="I66" i="16"/>
  <c r="E66" i="16" s="1"/>
  <c r="C66" i="16" s="1"/>
  <c r="I700" i="16"/>
  <c r="E700" i="16" s="1"/>
  <c r="C700" i="16" s="1"/>
  <c r="I558" i="16"/>
  <c r="E558" i="16" s="1"/>
  <c r="C558" i="16" s="1"/>
  <c r="I413" i="16"/>
  <c r="E413" i="16" s="1"/>
  <c r="C413" i="16" s="1"/>
  <c r="I269" i="16"/>
  <c r="E269" i="16" s="1"/>
  <c r="C269" i="16" s="1"/>
  <c r="I125" i="16"/>
  <c r="E125" i="16" s="1"/>
  <c r="C125" i="16" s="1"/>
  <c r="I1024" i="16"/>
  <c r="E1024" i="16" s="1"/>
  <c r="C1024" i="16" s="1"/>
  <c r="I880" i="16"/>
  <c r="E880" i="16" s="1"/>
  <c r="C880" i="16" s="1"/>
  <c r="I736" i="16"/>
  <c r="E736" i="16" s="1"/>
  <c r="C736" i="16" s="1"/>
  <c r="I592" i="16"/>
  <c r="E592" i="16" s="1"/>
  <c r="C592" i="16" s="1"/>
  <c r="I448" i="16"/>
  <c r="E448" i="16" s="1"/>
  <c r="C448" i="16" s="1"/>
  <c r="I304" i="16"/>
  <c r="E304" i="16" s="1"/>
  <c r="C304" i="16" s="1"/>
  <c r="I159" i="16"/>
  <c r="E159" i="16" s="1"/>
  <c r="C159" i="16" s="1"/>
  <c r="I1059" i="16"/>
  <c r="E1059" i="16" s="1"/>
  <c r="C1059" i="16" s="1"/>
  <c r="I915" i="16"/>
  <c r="E915" i="16" s="1"/>
  <c r="C915" i="16" s="1"/>
  <c r="I771" i="16"/>
  <c r="E771" i="16" s="1"/>
  <c r="C771" i="16" s="1"/>
  <c r="I628" i="16"/>
  <c r="E628" i="16" s="1"/>
  <c r="C628" i="16" s="1"/>
  <c r="I482" i="16"/>
  <c r="E482" i="16" s="1"/>
  <c r="C482" i="16" s="1"/>
  <c r="I339" i="16"/>
  <c r="E339" i="16" s="1"/>
  <c r="C339" i="16" s="1"/>
  <c r="I183" i="16"/>
  <c r="E183" i="16" s="1"/>
  <c r="C183" i="16" s="1"/>
  <c r="I1082" i="16"/>
  <c r="E1082" i="16" s="1"/>
  <c r="C1082" i="16" s="1"/>
  <c r="I938" i="16"/>
  <c r="E938" i="16" s="1"/>
  <c r="C938" i="16" s="1"/>
  <c r="I794" i="16"/>
  <c r="E794" i="16" s="1"/>
  <c r="C794" i="16" s="1"/>
  <c r="I650" i="16"/>
  <c r="E650" i="16" s="1"/>
  <c r="C650" i="16" s="1"/>
  <c r="I507" i="16"/>
  <c r="E507" i="16" s="1"/>
  <c r="C507" i="16" s="1"/>
  <c r="I362" i="16"/>
  <c r="E362" i="16" s="1"/>
  <c r="C362" i="16" s="1"/>
  <c r="I218" i="16"/>
  <c r="E218" i="16" s="1"/>
  <c r="C218" i="16" s="1"/>
  <c r="I74" i="16"/>
  <c r="E74" i="16" s="1"/>
  <c r="C74" i="16" s="1"/>
  <c r="I889" i="16"/>
  <c r="E889" i="16" s="1"/>
  <c r="C889" i="16" s="1"/>
  <c r="I745" i="16"/>
  <c r="E745" i="16" s="1"/>
  <c r="C745" i="16" s="1"/>
  <c r="I602" i="16"/>
  <c r="E602" i="16" s="1"/>
  <c r="C602" i="16" s="1"/>
  <c r="I457" i="16"/>
  <c r="E457" i="16" s="1"/>
  <c r="C457" i="16" s="1"/>
  <c r="I313" i="16"/>
  <c r="E313" i="16" s="1"/>
  <c r="C313" i="16" s="1"/>
  <c r="I169" i="16"/>
  <c r="E169" i="16" s="1"/>
  <c r="C169" i="16" s="1"/>
  <c r="I1223" i="16"/>
  <c r="E1223" i="16" s="1"/>
  <c r="C1223" i="16" s="1"/>
  <c r="I1955" i="16"/>
  <c r="E1955" i="16" s="1"/>
  <c r="C1955" i="16" s="1"/>
  <c r="I1751" i="16"/>
  <c r="E1751" i="16" s="1"/>
  <c r="C1751" i="16" s="1"/>
  <c r="I1584" i="16"/>
  <c r="E1584" i="16" s="1"/>
  <c r="C1584" i="16" s="1"/>
  <c r="I1415" i="16"/>
  <c r="E1415" i="16" s="1"/>
  <c r="C1415" i="16" s="1"/>
  <c r="I1235" i="16"/>
  <c r="E1235" i="16" s="1"/>
  <c r="C1235" i="16" s="1"/>
  <c r="I2086" i="16"/>
  <c r="E2086" i="16" s="1"/>
  <c r="C2086" i="16" s="1"/>
  <c r="I1930" i="16"/>
  <c r="E1930" i="16" s="1"/>
  <c r="C1930" i="16" s="1"/>
  <c r="I1763" i="16"/>
  <c r="E1763" i="16" s="1"/>
  <c r="C1763" i="16" s="1"/>
  <c r="I1606" i="16"/>
  <c r="E1606" i="16" s="1"/>
  <c r="C1606" i="16" s="1"/>
  <c r="I1450" i="16"/>
  <c r="E1450" i="16" s="1"/>
  <c r="C1450" i="16" s="1"/>
  <c r="I1293" i="16"/>
  <c r="E1293" i="16" s="1"/>
  <c r="C1293" i="16" s="1"/>
  <c r="I1137" i="16"/>
  <c r="E1137" i="16" s="1"/>
  <c r="C1137" i="16" s="1"/>
  <c r="I1977" i="16"/>
  <c r="E1977" i="16" s="1"/>
  <c r="C1977" i="16" s="1"/>
  <c r="I1834" i="16"/>
  <c r="E1834" i="16" s="1"/>
  <c r="C1834" i="16" s="1"/>
  <c r="I1689" i="16"/>
  <c r="E1689" i="16" s="1"/>
  <c r="C1689" i="16" s="1"/>
  <c r="I1545" i="16"/>
  <c r="E1545" i="16" s="1"/>
  <c r="C1545" i="16" s="1"/>
  <c r="I1401" i="16"/>
  <c r="E1401" i="16" s="1"/>
  <c r="C1401" i="16" s="1"/>
  <c r="I1257" i="16"/>
  <c r="E1257" i="16" s="1"/>
  <c r="C1257" i="16" s="1"/>
  <c r="I1113" i="16"/>
  <c r="E1113" i="16" s="1"/>
  <c r="C1113" i="16" s="1"/>
  <c r="I1963" i="16"/>
  <c r="E1963" i="16" s="1"/>
  <c r="C1963" i="16" s="1"/>
  <c r="I1819" i="16"/>
  <c r="E1819" i="16" s="1"/>
  <c r="C1819" i="16" s="1"/>
  <c r="I1676" i="16"/>
  <c r="E1676" i="16" s="1"/>
  <c r="C1676" i="16" s="1"/>
  <c r="I1532" i="16"/>
  <c r="E1532" i="16" s="1"/>
  <c r="C1532" i="16" s="1"/>
  <c r="I1388" i="16"/>
  <c r="E1388" i="16" s="1"/>
  <c r="C1388" i="16" s="1"/>
  <c r="I1244" i="16"/>
  <c r="E1244" i="16" s="1"/>
  <c r="C1244" i="16" s="1"/>
  <c r="I1100" i="16"/>
  <c r="E1100" i="16" s="1"/>
  <c r="C1100" i="16" s="1"/>
  <c r="I1987" i="16"/>
  <c r="E1987" i="16" s="1"/>
  <c r="C1987" i="16" s="1"/>
  <c r="I1844" i="16"/>
  <c r="E1844" i="16" s="1"/>
  <c r="C1844" i="16" s="1"/>
  <c r="I1699" i="16"/>
  <c r="E1699" i="16" s="1"/>
  <c r="C1699" i="16" s="1"/>
  <c r="I1556" i="16"/>
  <c r="E1556" i="16" s="1"/>
  <c r="C1556" i="16" s="1"/>
  <c r="I1399" i="16"/>
  <c r="E1399" i="16" s="1"/>
  <c r="C1399" i="16" s="1"/>
  <c r="I1243" i="16"/>
  <c r="E1243" i="16" s="1"/>
  <c r="C1243" i="16" s="1"/>
  <c r="I1087" i="16"/>
  <c r="E1087" i="16" s="1"/>
  <c r="C1087" i="16" s="1"/>
  <c r="I1662" i="16"/>
  <c r="E1662" i="16" s="1"/>
  <c r="C1662" i="16" s="1"/>
  <c r="I1517" i="16"/>
  <c r="E1517" i="16" s="1"/>
  <c r="C1517" i="16" s="1"/>
  <c r="I1373" i="16"/>
  <c r="E1373" i="16" s="1"/>
  <c r="C1373" i="16" s="1"/>
  <c r="I1229" i="16"/>
  <c r="E1229" i="16" s="1"/>
  <c r="C1229" i="16" s="1"/>
  <c r="I1086" i="16"/>
  <c r="E1086" i="16" s="1"/>
  <c r="C1086" i="16" s="1"/>
  <c r="I942" i="16"/>
  <c r="E942" i="16" s="1"/>
  <c r="C942" i="16" s="1"/>
  <c r="I1781" i="16"/>
  <c r="E1781" i="16" s="1"/>
  <c r="C1781" i="16" s="1"/>
  <c r="I1637" i="16"/>
  <c r="E1637" i="16" s="1"/>
  <c r="C1637" i="16" s="1"/>
  <c r="I1493" i="16"/>
  <c r="E1493" i="16" s="1"/>
  <c r="C1493" i="16" s="1"/>
  <c r="I1349" i="16"/>
  <c r="E1349" i="16" s="1"/>
  <c r="C1349" i="16" s="1"/>
  <c r="I1205" i="16"/>
  <c r="E1205" i="16" s="1"/>
  <c r="C1205" i="16" s="1"/>
  <c r="I1061" i="16"/>
  <c r="E1061" i="16" s="1"/>
  <c r="C1061" i="16" s="1"/>
  <c r="I916" i="16"/>
  <c r="E916" i="16" s="1"/>
  <c r="C916" i="16" s="1"/>
  <c r="I2031" i="16"/>
  <c r="E2031" i="16" s="1"/>
  <c r="C2031" i="16" s="1"/>
  <c r="I1888" i="16"/>
  <c r="E1888" i="16" s="1"/>
  <c r="C1888" i="16" s="1"/>
  <c r="I1743" i="16"/>
  <c r="E1743" i="16" s="1"/>
  <c r="C1743" i="16" s="1"/>
  <c r="I1601" i="16"/>
  <c r="E1601" i="16" s="1"/>
  <c r="C1601" i="16" s="1"/>
  <c r="I1456" i="16"/>
  <c r="E1456" i="16" s="1"/>
  <c r="C1456" i="16" s="1"/>
  <c r="I1313" i="16"/>
  <c r="E1313" i="16" s="1"/>
  <c r="C1313" i="16" s="1"/>
  <c r="I1168" i="16"/>
  <c r="E1168" i="16" s="1"/>
  <c r="C1168" i="16" s="1"/>
  <c r="I2032" i="16"/>
  <c r="E2032" i="16" s="1"/>
  <c r="C2032" i="16" s="1"/>
  <c r="I1887" i="16"/>
  <c r="E1887" i="16" s="1"/>
  <c r="C1887" i="16" s="1"/>
  <c r="I1744" i="16"/>
  <c r="E1744" i="16" s="1"/>
  <c r="C1744" i="16" s="1"/>
  <c r="I1599" i="16"/>
  <c r="E1599" i="16" s="1"/>
  <c r="C1599" i="16" s="1"/>
  <c r="I1455" i="16"/>
  <c r="E1455" i="16" s="1"/>
  <c r="C1455" i="16" s="1"/>
  <c r="I1311" i="16"/>
  <c r="E1311" i="16" s="1"/>
  <c r="C1311" i="16" s="1"/>
  <c r="I1167" i="16"/>
  <c r="E1167" i="16" s="1"/>
  <c r="C1167" i="16" s="1"/>
  <c r="I2042" i="16"/>
  <c r="E2042" i="16" s="1"/>
  <c r="C2042" i="16" s="1"/>
  <c r="I1898" i="16"/>
  <c r="E1898" i="16" s="1"/>
  <c r="C1898" i="16" s="1"/>
  <c r="I1753" i="16"/>
  <c r="E1753" i="16" s="1"/>
  <c r="C1753" i="16" s="1"/>
  <c r="I1610" i="16"/>
  <c r="E1610" i="16" s="1"/>
  <c r="C1610" i="16" s="1"/>
  <c r="I1466" i="16"/>
  <c r="E1466" i="16" s="1"/>
  <c r="C1466" i="16" s="1"/>
  <c r="I1323" i="16"/>
  <c r="E1323" i="16" s="1"/>
  <c r="C1323" i="16" s="1"/>
  <c r="I1178" i="16"/>
  <c r="E1178" i="16" s="1"/>
  <c r="C1178" i="16" s="1"/>
  <c r="I2029" i="16"/>
  <c r="E2029" i="16" s="1"/>
  <c r="C2029" i="16" s="1"/>
  <c r="I1861" i="16"/>
  <c r="E1861" i="16" s="1"/>
  <c r="C1861" i="16" s="1"/>
  <c r="I1717" i="16"/>
  <c r="E1717" i="16" s="1"/>
  <c r="C1717" i="16" s="1"/>
  <c r="I1572" i="16"/>
  <c r="E1572" i="16" s="1"/>
  <c r="C1572" i="16" s="1"/>
  <c r="I1429" i="16"/>
  <c r="E1429" i="16" s="1"/>
  <c r="C1429" i="16" s="1"/>
  <c r="I1285" i="16"/>
  <c r="E1285" i="16" s="1"/>
  <c r="C1285" i="16" s="1"/>
  <c r="I1141" i="16"/>
  <c r="E1141" i="16" s="1"/>
  <c r="C1141" i="16" s="1"/>
  <c r="I1080" i="16"/>
  <c r="E1080" i="16" s="1"/>
  <c r="C1080" i="16" s="1"/>
  <c r="I936" i="16"/>
  <c r="E936" i="16" s="1"/>
  <c r="C936" i="16" s="1"/>
  <c r="I792" i="16"/>
  <c r="E792" i="16" s="1"/>
  <c r="C792" i="16" s="1"/>
  <c r="I648" i="16"/>
  <c r="E648" i="16" s="1"/>
  <c r="C648" i="16" s="1"/>
  <c r="I504" i="16"/>
  <c r="E504" i="16" s="1"/>
  <c r="C504" i="16" s="1"/>
  <c r="I360" i="16"/>
  <c r="E360" i="16" s="1"/>
  <c r="C360" i="16" s="1"/>
  <c r="I204" i="16"/>
  <c r="E204" i="16" s="1"/>
  <c r="C204" i="16" s="1"/>
  <c r="I56" i="16"/>
  <c r="E56" i="16" s="1"/>
  <c r="C56" i="16" s="1"/>
  <c r="I947" i="16"/>
  <c r="E947" i="16" s="1"/>
  <c r="C947" i="16" s="1"/>
  <c r="I803" i="16"/>
  <c r="E803" i="16" s="1"/>
  <c r="C803" i="16" s="1"/>
  <c r="I659" i="16"/>
  <c r="E659" i="16" s="1"/>
  <c r="C659" i="16" s="1"/>
  <c r="I503" i="16"/>
  <c r="E503" i="16" s="1"/>
  <c r="C503" i="16" s="1"/>
  <c r="I359" i="16"/>
  <c r="E359" i="16" s="1"/>
  <c r="C359" i="16" s="1"/>
  <c r="I203" i="16"/>
  <c r="E203" i="16" s="1"/>
  <c r="C203" i="16" s="1"/>
  <c r="I58" i="16"/>
  <c r="E58" i="16" s="1"/>
  <c r="C58" i="16" s="1"/>
  <c r="I946" i="16"/>
  <c r="E946" i="16" s="1"/>
  <c r="C946" i="16" s="1"/>
  <c r="I791" i="16"/>
  <c r="E791" i="16" s="1"/>
  <c r="C791" i="16" s="1"/>
  <c r="I646" i="16"/>
  <c r="E646" i="16" s="1"/>
  <c r="C646" i="16" s="1"/>
  <c r="I502" i="16"/>
  <c r="E502" i="16" s="1"/>
  <c r="C502" i="16" s="1"/>
  <c r="I358" i="16"/>
  <c r="E358" i="16" s="1"/>
  <c r="C358" i="16" s="1"/>
  <c r="I214" i="16"/>
  <c r="E214" i="16" s="1"/>
  <c r="C214" i="16" s="1"/>
  <c r="I70" i="16"/>
  <c r="E70" i="16" s="1"/>
  <c r="C70" i="16" s="1"/>
  <c r="I969" i="16"/>
  <c r="E969" i="16" s="1"/>
  <c r="C969" i="16" s="1"/>
  <c r="I826" i="16"/>
  <c r="E826" i="16" s="1"/>
  <c r="C826" i="16" s="1"/>
  <c r="I681" i="16"/>
  <c r="E681" i="16" s="1"/>
  <c r="C681" i="16" s="1"/>
  <c r="I538" i="16"/>
  <c r="E538" i="16" s="1"/>
  <c r="C538" i="16" s="1"/>
  <c r="I393" i="16"/>
  <c r="E393" i="16" s="1"/>
  <c r="C393" i="16" s="1"/>
  <c r="I249" i="16"/>
  <c r="E249" i="16" s="1"/>
  <c r="C249" i="16" s="1"/>
  <c r="I105" i="16"/>
  <c r="E105" i="16" s="1"/>
  <c r="C105" i="16" s="1"/>
  <c r="I980" i="16"/>
  <c r="E980" i="16" s="1"/>
  <c r="C980" i="16" s="1"/>
  <c r="I835" i="16"/>
  <c r="E835" i="16" s="1"/>
  <c r="C835" i="16" s="1"/>
  <c r="I692" i="16"/>
  <c r="E692" i="16" s="1"/>
  <c r="C692" i="16" s="1"/>
  <c r="I547" i="16"/>
  <c r="E547" i="16" s="1"/>
  <c r="C547" i="16" s="1"/>
  <c r="I404" i="16"/>
  <c r="E404" i="16" s="1"/>
  <c r="C404" i="16" s="1"/>
  <c r="I248" i="16"/>
  <c r="E248" i="16" s="1"/>
  <c r="C248" i="16" s="1"/>
  <c r="I104" i="16"/>
  <c r="E104" i="16" s="1"/>
  <c r="C104" i="16" s="1"/>
  <c r="I992" i="16"/>
  <c r="E992" i="16" s="1"/>
  <c r="C992" i="16" s="1"/>
  <c r="I847" i="16"/>
  <c r="E847" i="16" s="1"/>
  <c r="C847" i="16" s="1"/>
  <c r="I703" i="16"/>
  <c r="E703" i="16" s="1"/>
  <c r="C703" i="16" s="1"/>
  <c r="I560" i="16"/>
  <c r="E560" i="16" s="1"/>
  <c r="C560" i="16" s="1"/>
  <c r="I415" i="16"/>
  <c r="E415" i="16" s="1"/>
  <c r="C415" i="16" s="1"/>
  <c r="I271" i="16"/>
  <c r="E271" i="16" s="1"/>
  <c r="C271" i="16" s="1"/>
  <c r="I128" i="16"/>
  <c r="E128" i="16" s="1"/>
  <c r="C128" i="16" s="1"/>
  <c r="I774" i="16"/>
  <c r="E774" i="16" s="1"/>
  <c r="C774" i="16" s="1"/>
  <c r="I630" i="16"/>
  <c r="E630" i="16" s="1"/>
  <c r="C630" i="16" s="1"/>
  <c r="I485" i="16"/>
  <c r="E485" i="16" s="1"/>
  <c r="C485" i="16" s="1"/>
  <c r="I342" i="16"/>
  <c r="E342" i="16" s="1"/>
  <c r="C342" i="16" s="1"/>
  <c r="I198" i="16"/>
  <c r="E198" i="16" s="1"/>
  <c r="C198" i="16" s="1"/>
  <c r="I55" i="16"/>
  <c r="E55" i="16" s="1"/>
  <c r="C55" i="16" s="1"/>
  <c r="I689" i="16"/>
  <c r="E689" i="16" s="1"/>
  <c r="C689" i="16" s="1"/>
  <c r="I546" i="16"/>
  <c r="E546" i="16" s="1"/>
  <c r="C546" i="16" s="1"/>
  <c r="I401" i="16"/>
  <c r="E401" i="16" s="1"/>
  <c r="C401" i="16" s="1"/>
  <c r="I257" i="16"/>
  <c r="E257" i="16" s="1"/>
  <c r="C257" i="16" s="1"/>
  <c r="I112" i="16"/>
  <c r="E112" i="16" s="1"/>
  <c r="C112" i="16" s="1"/>
  <c r="I1012" i="16"/>
  <c r="E1012" i="16" s="1"/>
  <c r="C1012" i="16" s="1"/>
  <c r="I868" i="16"/>
  <c r="E868" i="16" s="1"/>
  <c r="C868" i="16" s="1"/>
  <c r="I724" i="16"/>
  <c r="E724" i="16" s="1"/>
  <c r="C724" i="16" s="1"/>
  <c r="I581" i="16"/>
  <c r="E581" i="16" s="1"/>
  <c r="C581" i="16" s="1"/>
  <c r="I436" i="16"/>
  <c r="E436" i="16" s="1"/>
  <c r="C436" i="16" s="1"/>
  <c r="I292" i="16"/>
  <c r="E292" i="16" s="1"/>
  <c r="C292" i="16" s="1"/>
  <c r="I147" i="16"/>
  <c r="E147" i="16" s="1"/>
  <c r="C147" i="16" s="1"/>
  <c r="I1047" i="16"/>
  <c r="E1047" i="16" s="1"/>
  <c r="C1047" i="16" s="1"/>
  <c r="I902" i="16"/>
  <c r="E902" i="16" s="1"/>
  <c r="C902" i="16" s="1"/>
  <c r="I759" i="16"/>
  <c r="E759" i="16" s="1"/>
  <c r="C759" i="16" s="1"/>
  <c r="I615" i="16"/>
  <c r="E615" i="16" s="1"/>
  <c r="C615" i="16" s="1"/>
  <c r="I470" i="16"/>
  <c r="E470" i="16" s="1"/>
  <c r="C470" i="16" s="1"/>
  <c r="I327" i="16"/>
  <c r="E327" i="16" s="1"/>
  <c r="C327" i="16" s="1"/>
  <c r="I172" i="16"/>
  <c r="E172" i="16" s="1"/>
  <c r="C172" i="16" s="1"/>
  <c r="I1070" i="16"/>
  <c r="E1070" i="16" s="1"/>
  <c r="C1070" i="16" s="1"/>
  <c r="I926" i="16"/>
  <c r="E926" i="16" s="1"/>
  <c r="C926" i="16" s="1"/>
  <c r="I782" i="16"/>
  <c r="E782" i="16" s="1"/>
  <c r="C782" i="16" s="1"/>
  <c r="I638" i="16"/>
  <c r="E638" i="16" s="1"/>
  <c r="C638" i="16" s="1"/>
  <c r="I495" i="16"/>
  <c r="E495" i="16" s="1"/>
  <c r="C495" i="16" s="1"/>
  <c r="I350" i="16"/>
  <c r="E350" i="16" s="1"/>
  <c r="C350" i="16" s="1"/>
  <c r="I206" i="16"/>
  <c r="E206" i="16" s="1"/>
  <c r="C206" i="16" s="1"/>
  <c r="I62" i="16"/>
  <c r="E62" i="16" s="1"/>
  <c r="C62" i="16" s="1"/>
  <c r="I877" i="16"/>
  <c r="E877" i="16" s="1"/>
  <c r="C877" i="16" s="1"/>
  <c r="I732" i="16"/>
  <c r="E732" i="16" s="1"/>
  <c r="C732" i="16" s="1"/>
  <c r="I589" i="16"/>
  <c r="E589" i="16" s="1"/>
  <c r="C589" i="16" s="1"/>
  <c r="I445" i="16"/>
  <c r="E445" i="16" s="1"/>
  <c r="C445" i="16" s="1"/>
  <c r="I301" i="16"/>
  <c r="E301" i="16" s="1"/>
  <c r="C301" i="16" s="1"/>
  <c r="I1199" i="16"/>
  <c r="E1199" i="16" s="1"/>
  <c r="C1199" i="16" s="1"/>
  <c r="I1931" i="16"/>
  <c r="E1931" i="16" s="1"/>
  <c r="C1931" i="16" s="1"/>
  <c r="I1739" i="16"/>
  <c r="E1739" i="16" s="1"/>
  <c r="C1739" i="16" s="1"/>
  <c r="I1571" i="16"/>
  <c r="E1571" i="16" s="1"/>
  <c r="C1571" i="16" s="1"/>
  <c r="I1391" i="16"/>
  <c r="E1391" i="16" s="1"/>
  <c r="C1391" i="16" s="1"/>
  <c r="I1224" i="16"/>
  <c r="E1224" i="16" s="1"/>
  <c r="C1224" i="16" s="1"/>
  <c r="I2074" i="16"/>
  <c r="E2074" i="16" s="1"/>
  <c r="C2074" i="16" s="1"/>
  <c r="I1918" i="16"/>
  <c r="E1918" i="16" s="1"/>
  <c r="C1918" i="16" s="1"/>
  <c r="I1750" i="16"/>
  <c r="E1750" i="16" s="1"/>
  <c r="C1750" i="16" s="1"/>
  <c r="I1593" i="16"/>
  <c r="E1593" i="16" s="1"/>
  <c r="C1593" i="16" s="1"/>
  <c r="I1437" i="16"/>
  <c r="E1437" i="16" s="1"/>
  <c r="C1437" i="16" s="1"/>
  <c r="I1281" i="16"/>
  <c r="E1281" i="16" s="1"/>
  <c r="C1281" i="16" s="1"/>
  <c r="I1126" i="16"/>
  <c r="E1126" i="16" s="1"/>
  <c r="C1126" i="16" s="1"/>
  <c r="I1965" i="16"/>
  <c r="E1965" i="16" s="1"/>
  <c r="C1965" i="16" s="1"/>
  <c r="I1821" i="16"/>
  <c r="E1821" i="16" s="1"/>
  <c r="C1821" i="16" s="1"/>
  <c r="I1678" i="16"/>
  <c r="E1678" i="16" s="1"/>
  <c r="C1678" i="16" s="1"/>
  <c r="I1534" i="16"/>
  <c r="E1534" i="16" s="1"/>
  <c r="C1534" i="16" s="1"/>
  <c r="I1389" i="16"/>
  <c r="E1389" i="16" s="1"/>
  <c r="C1389" i="16" s="1"/>
  <c r="I1246" i="16"/>
  <c r="E1246" i="16" s="1"/>
  <c r="C1246" i="16" s="1"/>
  <c r="I1101" i="16"/>
  <c r="E1101" i="16" s="1"/>
  <c r="C1101" i="16" s="1"/>
  <c r="I1951" i="16"/>
  <c r="E1951" i="16" s="1"/>
  <c r="C1951" i="16" s="1"/>
  <c r="I1807" i="16"/>
  <c r="E1807" i="16" s="1"/>
  <c r="C1807" i="16" s="1"/>
  <c r="I1664" i="16"/>
  <c r="E1664" i="16" s="1"/>
  <c r="C1664" i="16" s="1"/>
  <c r="I1520" i="16"/>
  <c r="E1520" i="16" s="1"/>
  <c r="C1520" i="16" s="1"/>
  <c r="I1376" i="16"/>
  <c r="E1376" i="16" s="1"/>
  <c r="C1376" i="16" s="1"/>
  <c r="I1232" i="16"/>
  <c r="E1232" i="16" s="1"/>
  <c r="C1232" i="16" s="1"/>
  <c r="I1088" i="16"/>
  <c r="E1088" i="16" s="1"/>
  <c r="C1088" i="16" s="1"/>
  <c r="I1975" i="16"/>
  <c r="E1975" i="16" s="1"/>
  <c r="C1975" i="16" s="1"/>
  <c r="I1831" i="16"/>
  <c r="E1831" i="16" s="1"/>
  <c r="C1831" i="16" s="1"/>
  <c r="I1687" i="16"/>
  <c r="E1687" i="16" s="1"/>
  <c r="C1687" i="16" s="1"/>
  <c r="I1531" i="16"/>
  <c r="E1531" i="16" s="1"/>
  <c r="C1531" i="16" s="1"/>
  <c r="I1387" i="16"/>
  <c r="E1387" i="16" s="1"/>
  <c r="C1387" i="16" s="1"/>
  <c r="I1231" i="16"/>
  <c r="E1231" i="16" s="1"/>
  <c r="C1231" i="16" s="1"/>
  <c r="I1794" i="16"/>
  <c r="E1794" i="16" s="1"/>
  <c r="C1794" i="16" s="1"/>
  <c r="I1650" i="16"/>
  <c r="E1650" i="16" s="1"/>
  <c r="C1650" i="16" s="1"/>
  <c r="I1506" i="16"/>
  <c r="E1506" i="16" s="1"/>
  <c r="C1506" i="16" s="1"/>
  <c r="I1362" i="16"/>
  <c r="E1362" i="16" s="1"/>
  <c r="C1362" i="16" s="1"/>
  <c r="I1218" i="16"/>
  <c r="E1218" i="16" s="1"/>
  <c r="C1218" i="16" s="1"/>
  <c r="I1074" i="16"/>
  <c r="E1074" i="16" s="1"/>
  <c r="C1074" i="16" s="1"/>
  <c r="I930" i="16"/>
  <c r="E930" i="16" s="1"/>
  <c r="C930" i="16" s="1"/>
  <c r="I1770" i="16"/>
  <c r="E1770" i="16" s="1"/>
  <c r="C1770" i="16" s="1"/>
  <c r="I1626" i="16"/>
  <c r="E1626" i="16" s="1"/>
  <c r="C1626" i="16" s="1"/>
  <c r="I1481" i="16"/>
  <c r="E1481" i="16" s="1"/>
  <c r="C1481" i="16" s="1"/>
  <c r="I1337" i="16"/>
  <c r="E1337" i="16" s="1"/>
  <c r="C1337" i="16" s="1"/>
  <c r="I1193" i="16"/>
  <c r="E1193" i="16" s="1"/>
  <c r="C1193" i="16" s="1"/>
  <c r="I1049" i="16"/>
  <c r="E1049" i="16" s="1"/>
  <c r="C1049" i="16" s="1"/>
  <c r="I905" i="16"/>
  <c r="E905" i="16" s="1"/>
  <c r="C905" i="16" s="1"/>
  <c r="I2021" i="16"/>
  <c r="E2021" i="16" s="1"/>
  <c r="C2021" i="16" s="1"/>
  <c r="I1875" i="16"/>
  <c r="E1875" i="16" s="1"/>
  <c r="C1875" i="16" s="1"/>
  <c r="I1733" i="16"/>
  <c r="E1733" i="16" s="1"/>
  <c r="C1733" i="16" s="1"/>
  <c r="I1588" i="16"/>
  <c r="E1588" i="16" s="1"/>
  <c r="C1588" i="16" s="1"/>
  <c r="I1445" i="16"/>
  <c r="E1445" i="16" s="1"/>
  <c r="C1445" i="16" s="1"/>
  <c r="I1300" i="16"/>
  <c r="E1300" i="16" s="1"/>
  <c r="C1300" i="16" s="1"/>
  <c r="I1155" i="16"/>
  <c r="E1155" i="16" s="1"/>
  <c r="C1155" i="16" s="1"/>
  <c r="I2019" i="16"/>
  <c r="E2019" i="16" s="1"/>
  <c r="C2019" i="16" s="1"/>
  <c r="I1876" i="16"/>
  <c r="E1876" i="16" s="1"/>
  <c r="C1876" i="16" s="1"/>
  <c r="I1731" i="16"/>
  <c r="E1731" i="16" s="1"/>
  <c r="C1731" i="16" s="1"/>
  <c r="I1586" i="16"/>
  <c r="E1586" i="16" s="1"/>
  <c r="C1586" i="16" s="1"/>
  <c r="I1443" i="16"/>
  <c r="E1443" i="16" s="1"/>
  <c r="C1443" i="16" s="1"/>
  <c r="I1299" i="16"/>
  <c r="E1299" i="16" s="1"/>
  <c r="C1299" i="16" s="1"/>
  <c r="I1156" i="16"/>
  <c r="E1156" i="16" s="1"/>
  <c r="C1156" i="16" s="1"/>
  <c r="I2030" i="16"/>
  <c r="E2030" i="16" s="1"/>
  <c r="C2030" i="16" s="1"/>
  <c r="I1885" i="16"/>
  <c r="E1885" i="16" s="1"/>
  <c r="C1885" i="16" s="1"/>
  <c r="I1741" i="16"/>
  <c r="E1741" i="16" s="1"/>
  <c r="C1741" i="16" s="1"/>
  <c r="I1597" i="16"/>
  <c r="E1597" i="16" s="1"/>
  <c r="C1597" i="16" s="1"/>
  <c r="I1454" i="16"/>
  <c r="E1454" i="16" s="1"/>
  <c r="C1454" i="16" s="1"/>
  <c r="I1309" i="16"/>
  <c r="E1309" i="16" s="1"/>
  <c r="C1309" i="16" s="1"/>
  <c r="I1165" i="16"/>
  <c r="E1165" i="16" s="1"/>
  <c r="C1165" i="16" s="1"/>
  <c r="I2017" i="16"/>
  <c r="E2017" i="16" s="1"/>
  <c r="C2017" i="16" s="1"/>
  <c r="I1849" i="16"/>
  <c r="E1849" i="16" s="1"/>
  <c r="C1849" i="16" s="1"/>
  <c r="I1706" i="16"/>
  <c r="E1706" i="16" s="1"/>
  <c r="C1706" i="16" s="1"/>
  <c r="I1560" i="16"/>
  <c r="E1560" i="16" s="1"/>
  <c r="C1560" i="16" s="1"/>
  <c r="I1417" i="16"/>
  <c r="E1417" i="16" s="1"/>
  <c r="C1417" i="16" s="1"/>
  <c r="I1272" i="16"/>
  <c r="E1272" i="16" s="1"/>
  <c r="C1272" i="16" s="1"/>
  <c r="I1129" i="16"/>
  <c r="E1129" i="16" s="1"/>
  <c r="C1129" i="16" s="1"/>
  <c r="I1068" i="16"/>
  <c r="E1068" i="16" s="1"/>
  <c r="C1068" i="16" s="1"/>
  <c r="I924" i="16"/>
  <c r="E924" i="16" s="1"/>
  <c r="C924" i="16" s="1"/>
  <c r="I781" i="16"/>
  <c r="E781" i="16" s="1"/>
  <c r="C781" i="16" s="1"/>
  <c r="I637" i="16"/>
  <c r="E637" i="16" s="1"/>
  <c r="C637" i="16" s="1"/>
  <c r="I492" i="16"/>
  <c r="E492" i="16" s="1"/>
  <c r="C492" i="16" s="1"/>
  <c r="I348" i="16"/>
  <c r="E348" i="16" s="1"/>
  <c r="C348" i="16" s="1"/>
  <c r="I192" i="16"/>
  <c r="E192" i="16" s="1"/>
  <c r="C192" i="16" s="1"/>
  <c r="I1079" i="16"/>
  <c r="E1079" i="16" s="1"/>
  <c r="C1079" i="16" s="1"/>
  <c r="I935" i="16"/>
  <c r="E935" i="16" s="1"/>
  <c r="C935" i="16" s="1"/>
  <c r="I790" i="16"/>
  <c r="E790" i="16" s="1"/>
  <c r="C790" i="16" s="1"/>
  <c r="I647" i="16"/>
  <c r="E647" i="16" s="1"/>
  <c r="C647" i="16" s="1"/>
  <c r="I491" i="16"/>
  <c r="E491" i="16" s="1"/>
  <c r="C491" i="16" s="1"/>
  <c r="I347" i="16"/>
  <c r="E347" i="16" s="1"/>
  <c r="C347" i="16" s="1"/>
  <c r="I190" i="16"/>
  <c r="E190" i="16" s="1"/>
  <c r="C190" i="16" s="1"/>
  <c r="I46" i="16"/>
  <c r="E46" i="16" s="1"/>
  <c r="C46" i="16" s="1"/>
  <c r="I934" i="16"/>
  <c r="E934" i="16" s="1"/>
  <c r="C934" i="16" s="1"/>
  <c r="I778" i="16"/>
  <c r="E778" i="16" s="1"/>
  <c r="C778" i="16" s="1"/>
  <c r="I634" i="16"/>
  <c r="E634" i="16" s="1"/>
  <c r="C634" i="16" s="1"/>
  <c r="I490" i="16"/>
  <c r="E490" i="16" s="1"/>
  <c r="C490" i="16" s="1"/>
  <c r="I346" i="16"/>
  <c r="E346" i="16" s="1"/>
  <c r="C346" i="16" s="1"/>
  <c r="I202" i="16"/>
  <c r="E202" i="16" s="1"/>
  <c r="C202" i="16" s="1"/>
  <c r="I59" i="16"/>
  <c r="E59" i="16" s="1"/>
  <c r="C59" i="16" s="1"/>
  <c r="I956" i="16"/>
  <c r="E956" i="16" s="1"/>
  <c r="C956" i="16" s="1"/>
  <c r="I813" i="16"/>
  <c r="E813" i="16" s="1"/>
  <c r="C813" i="16" s="1"/>
  <c r="I669" i="16"/>
  <c r="E669" i="16" s="1"/>
  <c r="C669" i="16" s="1"/>
  <c r="I526" i="16"/>
  <c r="E526" i="16" s="1"/>
  <c r="C526" i="16" s="1"/>
  <c r="I381" i="16"/>
  <c r="E381" i="16" s="1"/>
  <c r="C381" i="16" s="1"/>
  <c r="I237" i="16"/>
  <c r="E237" i="16" s="1"/>
  <c r="C237" i="16" s="1"/>
  <c r="I92" i="16"/>
  <c r="E92" i="16" s="1"/>
  <c r="C92" i="16" s="1"/>
  <c r="I968" i="16"/>
  <c r="E968" i="16" s="1"/>
  <c r="C968" i="16" s="1"/>
  <c r="I824" i="16"/>
  <c r="E824" i="16" s="1"/>
  <c r="C824" i="16" s="1"/>
  <c r="I679" i="16"/>
  <c r="E679" i="16" s="1"/>
  <c r="C679" i="16" s="1"/>
  <c r="I535" i="16"/>
  <c r="E535" i="16" s="1"/>
  <c r="C535" i="16" s="1"/>
  <c r="I392" i="16"/>
  <c r="E392" i="16" s="1"/>
  <c r="C392" i="16" s="1"/>
  <c r="I236" i="16"/>
  <c r="E236" i="16" s="1"/>
  <c r="C236" i="16" s="1"/>
  <c r="I93" i="16"/>
  <c r="E93" i="16" s="1"/>
  <c r="C93" i="16" s="1"/>
  <c r="I979" i="16"/>
  <c r="E979" i="16" s="1"/>
  <c r="C979" i="16" s="1"/>
  <c r="I836" i="16"/>
  <c r="E836" i="16" s="1"/>
  <c r="C836" i="16" s="1"/>
  <c r="I691" i="16"/>
  <c r="E691" i="16" s="1"/>
  <c r="C691" i="16" s="1"/>
  <c r="I548" i="16"/>
  <c r="E548" i="16" s="1"/>
  <c r="C548" i="16" s="1"/>
  <c r="I403" i="16"/>
  <c r="E403" i="16" s="1"/>
  <c r="C403" i="16" s="1"/>
  <c r="I260" i="16"/>
  <c r="E260" i="16" s="1"/>
  <c r="C260" i="16" s="1"/>
  <c r="I116" i="16"/>
  <c r="E116" i="16" s="1"/>
  <c r="C116" i="16" s="1"/>
  <c r="I762" i="16"/>
  <c r="E762" i="16" s="1"/>
  <c r="C762" i="16" s="1"/>
  <c r="I618" i="16"/>
  <c r="E618" i="16" s="1"/>
  <c r="C618" i="16" s="1"/>
  <c r="I473" i="16"/>
  <c r="E473" i="16" s="1"/>
  <c r="C473" i="16" s="1"/>
  <c r="I330" i="16"/>
  <c r="E330" i="16" s="1"/>
  <c r="C330" i="16" s="1"/>
  <c r="I186" i="16"/>
  <c r="E186" i="16" s="1"/>
  <c r="C186" i="16" s="1"/>
  <c r="I822" i="16"/>
  <c r="E822" i="16" s="1"/>
  <c r="C822" i="16" s="1"/>
  <c r="I677" i="16"/>
  <c r="E677" i="16" s="1"/>
  <c r="C677" i="16" s="1"/>
  <c r="I533" i="16"/>
  <c r="E533" i="16" s="1"/>
  <c r="C533" i="16" s="1"/>
  <c r="I389" i="16"/>
  <c r="E389" i="16" s="1"/>
  <c r="C389" i="16" s="1"/>
  <c r="I246" i="16"/>
  <c r="E246" i="16" s="1"/>
  <c r="C246" i="16" s="1"/>
  <c r="I101" i="16"/>
  <c r="E101" i="16" s="1"/>
  <c r="C101" i="16" s="1"/>
  <c r="I1001" i="16"/>
  <c r="E1001" i="16" s="1"/>
  <c r="C1001" i="16" s="1"/>
  <c r="I857" i="16"/>
  <c r="E857" i="16" s="1"/>
  <c r="C857" i="16" s="1"/>
  <c r="I712" i="16"/>
  <c r="E712" i="16" s="1"/>
  <c r="C712" i="16" s="1"/>
  <c r="I568" i="16"/>
  <c r="E568" i="16" s="1"/>
  <c r="C568" i="16" s="1"/>
  <c r="I424" i="16"/>
  <c r="E424" i="16" s="1"/>
  <c r="C424" i="16" s="1"/>
  <c r="I280" i="16"/>
  <c r="E280" i="16" s="1"/>
  <c r="C280" i="16" s="1"/>
  <c r="I137" i="16"/>
  <c r="E137" i="16" s="1"/>
  <c r="C137" i="16" s="1"/>
  <c r="I1035" i="16"/>
  <c r="E1035" i="16" s="1"/>
  <c r="C1035" i="16" s="1"/>
  <c r="I890" i="16"/>
  <c r="E890" i="16" s="1"/>
  <c r="C890" i="16" s="1"/>
  <c r="I747" i="16"/>
  <c r="E747" i="16" s="1"/>
  <c r="C747" i="16" s="1"/>
  <c r="I603" i="16"/>
  <c r="E603" i="16" s="1"/>
  <c r="C603" i="16" s="1"/>
  <c r="I459" i="16"/>
  <c r="E459" i="16" s="1"/>
  <c r="C459" i="16" s="1"/>
  <c r="I316" i="16"/>
  <c r="E316" i="16" s="1"/>
  <c r="C316" i="16" s="1"/>
  <c r="I160" i="16"/>
  <c r="E160" i="16" s="1"/>
  <c r="C160" i="16" s="1"/>
  <c r="I1058" i="16"/>
  <c r="E1058" i="16" s="1"/>
  <c r="C1058" i="16" s="1"/>
  <c r="I914" i="16"/>
  <c r="E914" i="16" s="1"/>
  <c r="C914" i="16" s="1"/>
  <c r="I770" i="16"/>
  <c r="E770" i="16" s="1"/>
  <c r="C770" i="16" s="1"/>
  <c r="I626" i="16"/>
  <c r="E626" i="16" s="1"/>
  <c r="C626" i="16" s="1"/>
  <c r="I483" i="16"/>
  <c r="E483" i="16" s="1"/>
  <c r="C483" i="16" s="1"/>
  <c r="I1152" i="16"/>
  <c r="E1152" i="16" s="1"/>
  <c r="C1152" i="16" s="1"/>
  <c r="I1919" i="16"/>
  <c r="E1919" i="16" s="1"/>
  <c r="C1919" i="16" s="1"/>
  <c r="I1728" i="16"/>
  <c r="E1728" i="16" s="1"/>
  <c r="C1728" i="16" s="1"/>
  <c r="I1558" i="16"/>
  <c r="E1558" i="16" s="1"/>
  <c r="C1558" i="16" s="1"/>
  <c r="I1379" i="16"/>
  <c r="E1379" i="16" s="1"/>
  <c r="C1379" i="16" s="1"/>
  <c r="I1211" i="16"/>
  <c r="E1211" i="16" s="1"/>
  <c r="C1211" i="16" s="1"/>
  <c r="I2062" i="16"/>
  <c r="E2062" i="16" s="1"/>
  <c r="C2062" i="16" s="1"/>
  <c r="I1907" i="16"/>
  <c r="E1907" i="16" s="1"/>
  <c r="C1907" i="16" s="1"/>
  <c r="I1737" i="16"/>
  <c r="E1737" i="16" s="1"/>
  <c r="C1737" i="16" s="1"/>
  <c r="I1582" i="16"/>
  <c r="E1582" i="16" s="1"/>
  <c r="C1582" i="16" s="1"/>
  <c r="I1426" i="16"/>
  <c r="E1426" i="16" s="1"/>
  <c r="C1426" i="16" s="1"/>
  <c r="I1271" i="16"/>
  <c r="E1271" i="16" s="1"/>
  <c r="C1271" i="16" s="1"/>
  <c r="I1114" i="16"/>
  <c r="E1114" i="16" s="1"/>
  <c r="C1114" i="16" s="1"/>
  <c r="I1953" i="16"/>
  <c r="E1953" i="16" s="1"/>
  <c r="C1953" i="16" s="1"/>
  <c r="I1809" i="16"/>
  <c r="E1809" i="16" s="1"/>
  <c r="C1809" i="16" s="1"/>
  <c r="I1665" i="16"/>
  <c r="E1665" i="16" s="1"/>
  <c r="C1665" i="16" s="1"/>
  <c r="I1521" i="16"/>
  <c r="E1521" i="16" s="1"/>
  <c r="C1521" i="16" s="1"/>
  <c r="I1377" i="16"/>
  <c r="E1377" i="16" s="1"/>
  <c r="C1377" i="16" s="1"/>
  <c r="I1233" i="16"/>
  <c r="E1233" i="16" s="1"/>
  <c r="C1233" i="16" s="1"/>
  <c r="I1090" i="16"/>
  <c r="E1090" i="16" s="1"/>
  <c r="C1090" i="16" s="1"/>
  <c r="I1940" i="16"/>
  <c r="E1940" i="16" s="1"/>
  <c r="C1940" i="16" s="1"/>
  <c r="I1796" i="16"/>
  <c r="E1796" i="16" s="1"/>
  <c r="C1796" i="16" s="1"/>
  <c r="I1651" i="16"/>
  <c r="E1651" i="16" s="1"/>
  <c r="C1651" i="16" s="1"/>
  <c r="I1508" i="16"/>
  <c r="E1508" i="16" s="1"/>
  <c r="C1508" i="16" s="1"/>
  <c r="I1363" i="16"/>
  <c r="E1363" i="16" s="1"/>
  <c r="C1363" i="16" s="1"/>
  <c r="I1220" i="16"/>
  <c r="E1220" i="16" s="1"/>
  <c r="C1220" i="16" s="1"/>
  <c r="I1076" i="16"/>
  <c r="E1076" i="16" s="1"/>
  <c r="C1076" i="16" s="1"/>
  <c r="I1964" i="16"/>
  <c r="E1964" i="16" s="1"/>
  <c r="C1964" i="16" s="1"/>
  <c r="I1820" i="16"/>
  <c r="E1820" i="16" s="1"/>
  <c r="C1820" i="16" s="1"/>
  <c r="I1675" i="16"/>
  <c r="E1675" i="16" s="1"/>
  <c r="C1675" i="16" s="1"/>
  <c r="I1519" i="16"/>
  <c r="E1519" i="16" s="1"/>
  <c r="C1519" i="16" s="1"/>
  <c r="I1375" i="16"/>
  <c r="E1375" i="16" s="1"/>
  <c r="C1375" i="16" s="1"/>
  <c r="I1219" i="16"/>
  <c r="E1219" i="16" s="1"/>
  <c r="C1219" i="16" s="1"/>
  <c r="I1782" i="16"/>
  <c r="E1782" i="16" s="1"/>
  <c r="C1782" i="16" s="1"/>
  <c r="I1639" i="16"/>
  <c r="E1639" i="16" s="1"/>
  <c r="C1639" i="16" s="1"/>
  <c r="I1495" i="16"/>
  <c r="E1495" i="16" s="1"/>
  <c r="C1495" i="16" s="1"/>
  <c r="I1350" i="16"/>
  <c r="E1350" i="16" s="1"/>
  <c r="C1350" i="16" s="1"/>
  <c r="I1207" i="16"/>
  <c r="E1207" i="16" s="1"/>
  <c r="C1207" i="16" s="1"/>
  <c r="I1062" i="16"/>
  <c r="E1062" i="16" s="1"/>
  <c r="C1062" i="16" s="1"/>
  <c r="I918" i="16"/>
  <c r="E918" i="16" s="1"/>
  <c r="C918" i="16" s="1"/>
  <c r="I1756" i="16"/>
  <c r="E1756" i="16" s="1"/>
  <c r="C1756" i="16" s="1"/>
  <c r="I1612" i="16"/>
  <c r="E1612" i="16" s="1"/>
  <c r="C1612" i="16" s="1"/>
  <c r="I1470" i="16"/>
  <c r="E1470" i="16" s="1"/>
  <c r="C1470" i="16" s="1"/>
  <c r="I1325" i="16"/>
  <c r="E1325" i="16" s="1"/>
  <c r="C1325" i="16" s="1"/>
  <c r="I1182" i="16"/>
  <c r="E1182" i="16" s="1"/>
  <c r="C1182" i="16" s="1"/>
  <c r="I1038" i="16"/>
  <c r="E1038" i="16" s="1"/>
  <c r="C1038" i="16" s="1"/>
  <c r="I893" i="16"/>
  <c r="E893" i="16" s="1"/>
  <c r="C893" i="16" s="1"/>
  <c r="I2007" i="16"/>
  <c r="E2007" i="16" s="1"/>
  <c r="C2007" i="16" s="1"/>
  <c r="I1864" i="16"/>
  <c r="E1864" i="16" s="1"/>
  <c r="C1864" i="16" s="1"/>
  <c r="I1720" i="16"/>
  <c r="E1720" i="16" s="1"/>
  <c r="C1720" i="16" s="1"/>
  <c r="I1576" i="16"/>
  <c r="E1576" i="16" s="1"/>
  <c r="C1576" i="16" s="1"/>
  <c r="I1432" i="16"/>
  <c r="E1432" i="16" s="1"/>
  <c r="C1432" i="16" s="1"/>
  <c r="I1289" i="16"/>
  <c r="E1289" i="16" s="1"/>
  <c r="C1289" i="16" s="1"/>
  <c r="I1144" i="16"/>
  <c r="E1144" i="16" s="1"/>
  <c r="C1144" i="16" s="1"/>
  <c r="I2008" i="16"/>
  <c r="E2008" i="16" s="1"/>
  <c r="C2008" i="16" s="1"/>
  <c r="I1863" i="16"/>
  <c r="E1863" i="16" s="1"/>
  <c r="C1863" i="16" s="1"/>
  <c r="I1719" i="16"/>
  <c r="E1719" i="16" s="1"/>
  <c r="C1719" i="16" s="1"/>
  <c r="I1574" i="16"/>
  <c r="E1574" i="16" s="1"/>
  <c r="C1574" i="16" s="1"/>
  <c r="I1431" i="16"/>
  <c r="E1431" i="16" s="1"/>
  <c r="C1431" i="16" s="1"/>
  <c r="I1287" i="16"/>
  <c r="E1287" i="16" s="1"/>
  <c r="C1287" i="16" s="1"/>
  <c r="I1143" i="16"/>
  <c r="E1143" i="16" s="1"/>
  <c r="C1143" i="16" s="1"/>
  <c r="I2018" i="16"/>
  <c r="E2018" i="16" s="1"/>
  <c r="C2018" i="16" s="1"/>
  <c r="I1874" i="16"/>
  <c r="E1874" i="16" s="1"/>
  <c r="C1874" i="16" s="1"/>
  <c r="I1730" i="16"/>
  <c r="E1730" i="16" s="1"/>
  <c r="C1730" i="16" s="1"/>
  <c r="I1587" i="16"/>
  <c r="E1587" i="16" s="1"/>
  <c r="C1587" i="16" s="1"/>
  <c r="I1441" i="16"/>
  <c r="E1441" i="16" s="1"/>
  <c r="C1441" i="16" s="1"/>
  <c r="I1298" i="16"/>
  <c r="E1298" i="16" s="1"/>
  <c r="C1298" i="16" s="1"/>
  <c r="I1154" i="16"/>
  <c r="E1154" i="16" s="1"/>
  <c r="C1154" i="16" s="1"/>
  <c r="I2006" i="16"/>
  <c r="E2006" i="16" s="1"/>
  <c r="C2006" i="16" s="1"/>
  <c r="I1838" i="16"/>
  <c r="E1838" i="16" s="1"/>
  <c r="C1838" i="16" s="1"/>
  <c r="I1692" i="16"/>
  <c r="E1692" i="16" s="1"/>
  <c r="C1692" i="16" s="1"/>
  <c r="I1550" i="16"/>
  <c r="E1550" i="16" s="1"/>
  <c r="C1550" i="16" s="1"/>
  <c r="I1405" i="16"/>
  <c r="E1405" i="16" s="1"/>
  <c r="C1405" i="16" s="1"/>
  <c r="I1261" i="16"/>
  <c r="E1261" i="16" s="1"/>
  <c r="C1261" i="16" s="1"/>
  <c r="I1118" i="16"/>
  <c r="E1118" i="16" s="1"/>
  <c r="C1118" i="16" s="1"/>
  <c r="I1055" i="16"/>
  <c r="E1055" i="16" s="1"/>
  <c r="C1055" i="16" s="1"/>
  <c r="I912" i="16"/>
  <c r="E912" i="16" s="1"/>
  <c r="C912" i="16" s="1"/>
  <c r="I768" i="16"/>
  <c r="E768" i="16" s="1"/>
  <c r="C768" i="16" s="1"/>
  <c r="I624" i="16"/>
  <c r="E624" i="16" s="1"/>
  <c r="C624" i="16" s="1"/>
  <c r="I479" i="16"/>
  <c r="E479" i="16" s="1"/>
  <c r="C479" i="16" s="1"/>
  <c r="I336" i="16"/>
  <c r="E336" i="16" s="1"/>
  <c r="C336" i="16" s="1"/>
  <c r="I180" i="16"/>
  <c r="E180" i="16" s="1"/>
  <c r="C180" i="16" s="1"/>
  <c r="I1067" i="16"/>
  <c r="E1067" i="16" s="1"/>
  <c r="C1067" i="16" s="1"/>
  <c r="I923" i="16"/>
  <c r="E923" i="16" s="1"/>
  <c r="C923" i="16" s="1"/>
  <c r="I779" i="16"/>
  <c r="E779" i="16" s="1"/>
  <c r="C779" i="16" s="1"/>
  <c r="I635" i="16"/>
  <c r="E635" i="16" s="1"/>
  <c r="C635" i="16" s="1"/>
  <c r="I480" i="16"/>
  <c r="E480" i="16" s="1"/>
  <c r="C480" i="16" s="1"/>
  <c r="I334" i="16"/>
  <c r="E334" i="16" s="1"/>
  <c r="C334" i="16" s="1"/>
  <c r="I178" i="16"/>
  <c r="E178" i="16" s="1"/>
  <c r="C178" i="16" s="1"/>
  <c r="I1066" i="16"/>
  <c r="E1066" i="16" s="1"/>
  <c r="C1066" i="16" s="1"/>
  <c r="I922" i="16"/>
  <c r="E922" i="16" s="1"/>
  <c r="C922" i="16" s="1"/>
  <c r="I767" i="16"/>
  <c r="E767" i="16" s="1"/>
  <c r="C767" i="16" s="1"/>
  <c r="I622" i="16"/>
  <c r="E622" i="16" s="1"/>
  <c r="C622" i="16" s="1"/>
  <c r="I478" i="16"/>
  <c r="E478" i="16" s="1"/>
  <c r="C478" i="16" s="1"/>
  <c r="I335" i="16"/>
  <c r="E335" i="16" s="1"/>
  <c r="C335" i="16" s="1"/>
  <c r="I191" i="16"/>
  <c r="E191" i="16" s="1"/>
  <c r="C191" i="16" s="1"/>
  <c r="I52" i="16"/>
  <c r="E52" i="16" s="1"/>
  <c r="C52" i="16" s="1"/>
  <c r="I945" i="16"/>
  <c r="E945" i="16" s="1"/>
  <c r="C945" i="16" s="1"/>
  <c r="I801" i="16"/>
  <c r="E801" i="16" s="1"/>
  <c r="C801" i="16" s="1"/>
  <c r="I657" i="16"/>
  <c r="E657" i="16" s="1"/>
  <c r="C657" i="16" s="1"/>
  <c r="I514" i="16"/>
  <c r="E514" i="16" s="1"/>
  <c r="C514" i="16" s="1"/>
  <c r="I369" i="16"/>
  <c r="E369" i="16" s="1"/>
  <c r="C369" i="16" s="1"/>
  <c r="I225" i="16"/>
  <c r="E225" i="16" s="1"/>
  <c r="C225" i="16" s="1"/>
  <c r="I81" i="16"/>
  <c r="E81" i="16" s="1"/>
  <c r="C81" i="16" s="1"/>
  <c r="I957" i="16"/>
  <c r="E957" i="16" s="1"/>
  <c r="C957" i="16" s="1"/>
  <c r="I812" i="16"/>
  <c r="E812" i="16" s="1"/>
  <c r="C812" i="16" s="1"/>
  <c r="I668" i="16"/>
  <c r="E668" i="16" s="1"/>
  <c r="C668" i="16" s="1"/>
  <c r="I523" i="16"/>
  <c r="E523" i="16" s="1"/>
  <c r="C523" i="16" s="1"/>
  <c r="I379" i="16"/>
  <c r="E379" i="16" s="1"/>
  <c r="C379" i="16" s="1"/>
  <c r="I224" i="16"/>
  <c r="E224" i="16" s="1"/>
  <c r="C224" i="16" s="1"/>
  <c r="I80" i="16"/>
  <c r="E80" i="16" s="1"/>
  <c r="C80" i="16" s="1"/>
  <c r="I966" i="16"/>
  <c r="E966" i="16" s="1"/>
  <c r="C966" i="16" s="1"/>
  <c r="I823" i="16"/>
  <c r="E823" i="16" s="1"/>
  <c r="C823" i="16" s="1"/>
  <c r="I680" i="16"/>
  <c r="E680" i="16" s="1"/>
  <c r="C680" i="16" s="1"/>
  <c r="I536" i="16"/>
  <c r="E536" i="16" s="1"/>
  <c r="C536" i="16" s="1"/>
  <c r="I391" i="16"/>
  <c r="E391" i="16" s="1"/>
  <c r="C391" i="16" s="1"/>
  <c r="I247" i="16"/>
  <c r="E247" i="16" s="1"/>
  <c r="C247" i="16" s="1"/>
  <c r="I102" i="16"/>
  <c r="E102" i="16" s="1"/>
  <c r="C102" i="16" s="1"/>
  <c r="I750" i="16"/>
  <c r="E750" i="16" s="1"/>
  <c r="C750" i="16" s="1"/>
  <c r="I607" i="16"/>
  <c r="E607" i="16" s="1"/>
  <c r="C607" i="16" s="1"/>
  <c r="I462" i="16"/>
  <c r="E462" i="16" s="1"/>
  <c r="C462" i="16" s="1"/>
  <c r="I318" i="16"/>
  <c r="E318" i="16" s="1"/>
  <c r="C318" i="16" s="1"/>
  <c r="I173" i="16"/>
  <c r="E173" i="16" s="1"/>
  <c r="C173" i="16" s="1"/>
  <c r="I809" i="16"/>
  <c r="E809" i="16" s="1"/>
  <c r="C809" i="16" s="1"/>
  <c r="I665" i="16"/>
  <c r="E665" i="16" s="1"/>
  <c r="C665" i="16" s="1"/>
  <c r="I522" i="16"/>
  <c r="E522" i="16" s="1"/>
  <c r="C522" i="16" s="1"/>
  <c r="I378" i="16"/>
  <c r="E378" i="16" s="1"/>
  <c r="C378" i="16" s="1"/>
  <c r="I233" i="16"/>
  <c r="E233" i="16" s="1"/>
  <c r="C233" i="16" s="1"/>
  <c r="I88" i="16"/>
  <c r="E88" i="16" s="1"/>
  <c r="C88" i="16" s="1"/>
  <c r="I988" i="16"/>
  <c r="E988" i="16" s="1"/>
  <c r="C988" i="16" s="1"/>
  <c r="I844" i="16"/>
  <c r="E844" i="16" s="1"/>
  <c r="C844" i="16" s="1"/>
  <c r="I701" i="16"/>
  <c r="E701" i="16" s="1"/>
  <c r="C701" i="16" s="1"/>
  <c r="I556" i="16"/>
  <c r="E556" i="16" s="1"/>
  <c r="C556" i="16" s="1"/>
  <c r="I412" i="16"/>
  <c r="E412" i="16" s="1"/>
  <c r="C412" i="16" s="1"/>
  <c r="I268" i="16"/>
  <c r="E268" i="16" s="1"/>
  <c r="C268" i="16" s="1"/>
  <c r="I123" i="16"/>
  <c r="E123" i="16" s="1"/>
  <c r="C123" i="16" s="1"/>
  <c r="I1023" i="16"/>
  <c r="E1023" i="16" s="1"/>
  <c r="C1023" i="16" s="1"/>
  <c r="I879" i="16"/>
  <c r="E879" i="16" s="1"/>
  <c r="C879" i="16" s="1"/>
  <c r="I735" i="16"/>
  <c r="E735" i="16" s="1"/>
  <c r="C735" i="16" s="1"/>
  <c r="I590" i="16"/>
  <c r="E590" i="16" s="1"/>
  <c r="C590" i="16" s="1"/>
  <c r="I447" i="16"/>
  <c r="E447" i="16" s="1"/>
  <c r="C447" i="16" s="1"/>
  <c r="I290" i="16"/>
  <c r="E290" i="16" s="1"/>
  <c r="C290" i="16" s="1"/>
  <c r="I148" i="16"/>
  <c r="E148" i="16" s="1"/>
  <c r="C148" i="16" s="1"/>
  <c r="I1046" i="16"/>
  <c r="E1046" i="16" s="1"/>
  <c r="C1046" i="16" s="1"/>
  <c r="I903" i="16"/>
  <c r="E903" i="16" s="1"/>
  <c r="C903" i="16" s="1"/>
  <c r="I757" i="16"/>
  <c r="E757" i="16" s="1"/>
  <c r="C757" i="16" s="1"/>
  <c r="I614" i="16"/>
  <c r="E614" i="16" s="1"/>
  <c r="C614" i="16" s="1"/>
  <c r="I471" i="16"/>
  <c r="E471" i="16" s="1"/>
  <c r="C471" i="16" s="1"/>
  <c r="I325" i="16"/>
  <c r="E325" i="16" s="1"/>
  <c r="C325" i="16" s="1"/>
  <c r="I181" i="16"/>
  <c r="E181" i="16" s="1"/>
  <c r="C181" i="16" s="1"/>
  <c r="I996" i="16"/>
  <c r="E996" i="16" s="1"/>
  <c r="C996" i="16" s="1"/>
  <c r="I854" i="16"/>
  <c r="E854" i="16" s="1"/>
  <c r="C854" i="16" s="1"/>
  <c r="I709" i="16"/>
  <c r="E709" i="16" s="1"/>
  <c r="C709" i="16" s="1"/>
  <c r="I565" i="16"/>
  <c r="E565" i="16" s="1"/>
  <c r="C565" i="16" s="1"/>
  <c r="I421" i="16"/>
  <c r="E421" i="16" s="1"/>
  <c r="C421" i="16" s="1"/>
  <c r="I278" i="16"/>
  <c r="E278" i="16" s="1"/>
  <c r="C278" i="16" s="1"/>
  <c r="I133" i="16"/>
  <c r="E133" i="16" s="1"/>
  <c r="C133" i="16" s="1"/>
  <c r="I1128" i="16"/>
  <c r="E1128" i="16" s="1"/>
  <c r="C1128" i="16" s="1"/>
  <c r="I1895" i="16"/>
  <c r="E1895" i="16" s="1"/>
  <c r="C1895" i="16" s="1"/>
  <c r="I1715" i="16"/>
  <c r="E1715" i="16" s="1"/>
  <c r="C1715" i="16" s="1"/>
  <c r="I1535" i="16"/>
  <c r="E1535" i="16" s="1"/>
  <c r="C1535" i="16" s="1"/>
  <c r="I1367" i="16"/>
  <c r="E1367" i="16" s="1"/>
  <c r="C1367" i="16" s="1"/>
  <c r="I1200" i="16"/>
  <c r="E1200" i="16" s="1"/>
  <c r="C1200" i="16" s="1"/>
  <c r="I2050" i="16"/>
  <c r="E2050" i="16" s="1"/>
  <c r="C2050" i="16" s="1"/>
  <c r="I1882" i="16"/>
  <c r="E1882" i="16" s="1"/>
  <c r="C1882" i="16" s="1"/>
  <c r="I1725" i="16"/>
  <c r="E1725" i="16" s="1"/>
  <c r="C1725" i="16" s="1"/>
  <c r="I1570" i="16"/>
  <c r="E1570" i="16" s="1"/>
  <c r="C1570" i="16" s="1"/>
  <c r="I1414" i="16"/>
  <c r="E1414" i="16" s="1"/>
  <c r="C1414" i="16" s="1"/>
  <c r="I1258" i="16"/>
  <c r="E1258" i="16" s="1"/>
  <c r="C1258" i="16" s="1"/>
  <c r="I1089" i="16"/>
  <c r="E1089" i="16" s="1"/>
  <c r="C1089" i="16" s="1"/>
  <c r="I1941" i="16"/>
  <c r="E1941" i="16" s="1"/>
  <c r="C1941" i="16" s="1"/>
  <c r="I1797" i="16"/>
  <c r="E1797" i="16" s="1"/>
  <c r="C1797" i="16" s="1"/>
  <c r="I1653" i="16"/>
  <c r="E1653" i="16" s="1"/>
  <c r="C1653" i="16" s="1"/>
  <c r="I1509" i="16"/>
  <c r="E1509" i="16" s="1"/>
  <c r="C1509" i="16" s="1"/>
  <c r="I1365" i="16"/>
  <c r="E1365" i="16" s="1"/>
  <c r="C1365" i="16" s="1"/>
  <c r="I1221" i="16"/>
  <c r="E1221" i="16" s="1"/>
  <c r="C1221" i="16" s="1"/>
  <c r="I2071" i="16"/>
  <c r="E2071" i="16" s="1"/>
  <c r="C2071" i="16" s="1"/>
  <c r="I1928" i="16"/>
  <c r="E1928" i="16" s="1"/>
  <c r="C1928" i="16" s="1"/>
  <c r="I1783" i="16"/>
  <c r="E1783" i="16" s="1"/>
  <c r="C1783" i="16" s="1"/>
  <c r="I1641" i="16"/>
  <c r="E1641" i="16" s="1"/>
  <c r="C1641" i="16" s="1"/>
  <c r="I1496" i="16"/>
  <c r="E1496" i="16" s="1"/>
  <c r="C1496" i="16" s="1"/>
  <c r="I1352" i="16"/>
  <c r="E1352" i="16" s="1"/>
  <c r="C1352" i="16" s="1"/>
  <c r="I1209" i="16"/>
  <c r="E1209" i="16" s="1"/>
  <c r="C1209" i="16" s="1"/>
  <c r="I1064" i="16"/>
  <c r="E1064" i="16" s="1"/>
  <c r="C1064" i="16" s="1"/>
  <c r="I1952" i="16"/>
  <c r="E1952" i="16" s="1"/>
  <c r="C1952" i="16" s="1"/>
  <c r="I1808" i="16"/>
  <c r="E1808" i="16" s="1"/>
  <c r="C1808" i="16" s="1"/>
  <c r="I1663" i="16"/>
  <c r="E1663" i="16" s="1"/>
  <c r="C1663" i="16" s="1"/>
  <c r="I1507" i="16"/>
  <c r="E1507" i="16" s="1"/>
  <c r="C1507" i="16" s="1"/>
  <c r="I1364" i="16"/>
  <c r="E1364" i="16" s="1"/>
  <c r="C1364" i="16" s="1"/>
  <c r="I1206" i="16"/>
  <c r="E1206" i="16" s="1"/>
  <c r="C1206" i="16" s="1"/>
  <c r="I1769" i="16"/>
  <c r="E1769" i="16" s="1"/>
  <c r="C1769" i="16" s="1"/>
  <c r="I1625" i="16"/>
  <c r="E1625" i="16" s="1"/>
  <c r="C1625" i="16" s="1"/>
  <c r="I1482" i="16"/>
  <c r="E1482" i="16" s="1"/>
  <c r="C1482" i="16" s="1"/>
  <c r="I1338" i="16"/>
  <c r="E1338" i="16" s="1"/>
  <c r="C1338" i="16" s="1"/>
  <c r="I1194" i="16"/>
  <c r="E1194" i="16" s="1"/>
  <c r="C1194" i="16" s="1"/>
  <c r="I1050" i="16"/>
  <c r="E1050" i="16" s="1"/>
  <c r="C1050" i="16" s="1"/>
  <c r="I906" i="16"/>
  <c r="E906" i="16" s="1"/>
  <c r="C906" i="16" s="1"/>
  <c r="I1745" i="16"/>
  <c r="E1745" i="16" s="1"/>
  <c r="C1745" i="16" s="1"/>
  <c r="I1600" i="16"/>
  <c r="E1600" i="16" s="1"/>
  <c r="C1600" i="16" s="1"/>
  <c r="I1458" i="16"/>
  <c r="E1458" i="16" s="1"/>
  <c r="C1458" i="16" s="1"/>
  <c r="I1312" i="16"/>
  <c r="E1312" i="16" s="1"/>
  <c r="C1312" i="16" s="1"/>
  <c r="I1169" i="16"/>
  <c r="E1169" i="16" s="1"/>
  <c r="C1169" i="16" s="1"/>
  <c r="I1026" i="16"/>
  <c r="E1026" i="16" s="1"/>
  <c r="C1026" i="16" s="1"/>
  <c r="I881" i="16"/>
  <c r="E881" i="16" s="1"/>
  <c r="C881" i="16" s="1"/>
  <c r="I1996" i="16"/>
  <c r="E1996" i="16" s="1"/>
  <c r="C1996" i="16" s="1"/>
  <c r="I1853" i="16"/>
  <c r="E1853" i="16" s="1"/>
  <c r="C1853" i="16" s="1"/>
  <c r="I1708" i="16"/>
  <c r="E1708" i="16" s="1"/>
  <c r="C1708" i="16" s="1"/>
  <c r="I1564" i="16"/>
  <c r="E1564" i="16" s="1"/>
  <c r="C1564" i="16" s="1"/>
  <c r="I1420" i="16"/>
  <c r="E1420" i="16" s="1"/>
  <c r="C1420" i="16" s="1"/>
  <c r="I1276" i="16"/>
  <c r="E1276" i="16" s="1"/>
  <c r="C1276" i="16" s="1"/>
  <c r="I1132" i="16"/>
  <c r="E1132" i="16" s="1"/>
  <c r="C1132" i="16" s="1"/>
  <c r="I1994" i="16"/>
  <c r="E1994" i="16" s="1"/>
  <c r="C1994" i="16" s="1"/>
  <c r="I1850" i="16"/>
  <c r="E1850" i="16" s="1"/>
  <c r="C1850" i="16" s="1"/>
  <c r="I1707" i="16"/>
  <c r="E1707" i="16" s="1"/>
  <c r="C1707" i="16" s="1"/>
  <c r="I1563" i="16"/>
  <c r="E1563" i="16" s="1"/>
  <c r="C1563" i="16" s="1"/>
  <c r="I1419" i="16"/>
  <c r="E1419" i="16" s="1"/>
  <c r="C1419" i="16" s="1"/>
  <c r="I1275" i="16"/>
  <c r="E1275" i="16" s="1"/>
  <c r="C1275" i="16" s="1"/>
  <c r="I1131" i="16"/>
  <c r="E1131" i="16" s="1"/>
  <c r="C1131" i="16" s="1"/>
  <c r="I2005" i="16"/>
  <c r="E2005" i="16" s="1"/>
  <c r="C2005" i="16" s="1"/>
  <c r="I1862" i="16"/>
  <c r="E1862" i="16" s="1"/>
  <c r="C1862" i="16" s="1"/>
  <c r="I1718" i="16"/>
  <c r="E1718" i="16" s="1"/>
  <c r="C1718" i="16" s="1"/>
  <c r="I1575" i="16"/>
  <c r="E1575" i="16" s="1"/>
  <c r="C1575" i="16" s="1"/>
  <c r="I1430" i="16"/>
  <c r="E1430" i="16" s="1"/>
  <c r="C1430" i="16" s="1"/>
  <c r="I1286" i="16"/>
  <c r="E1286" i="16" s="1"/>
  <c r="C1286" i="16" s="1"/>
  <c r="I1142" i="16"/>
  <c r="E1142" i="16" s="1"/>
  <c r="C1142" i="16" s="1"/>
  <c r="I1992" i="16"/>
  <c r="E1992" i="16" s="1"/>
  <c r="C1992" i="16" s="1"/>
  <c r="I1825" i="16"/>
  <c r="E1825" i="16" s="1"/>
  <c r="C1825" i="16" s="1"/>
  <c r="I1681" i="16"/>
  <c r="E1681" i="16" s="1"/>
  <c r="C1681" i="16" s="1"/>
  <c r="I1537" i="16"/>
  <c r="E1537" i="16" s="1"/>
  <c r="C1537" i="16" s="1"/>
  <c r="I1394" i="16"/>
  <c r="E1394" i="16" s="1"/>
  <c r="C1394" i="16" s="1"/>
  <c r="I1249" i="16"/>
  <c r="E1249" i="16" s="1"/>
  <c r="C1249" i="16" s="1"/>
  <c r="I1105" i="16"/>
  <c r="E1105" i="16" s="1"/>
  <c r="C1105" i="16" s="1"/>
  <c r="I1045" i="16"/>
  <c r="E1045" i="16" s="1"/>
  <c r="C1045" i="16" s="1"/>
  <c r="I899" i="16"/>
  <c r="E899" i="16" s="1"/>
  <c r="C899" i="16" s="1"/>
  <c r="I755" i="16"/>
  <c r="E755" i="16" s="1"/>
  <c r="C755" i="16" s="1"/>
  <c r="I612" i="16"/>
  <c r="E612" i="16" s="1"/>
  <c r="C612" i="16" s="1"/>
  <c r="I468" i="16"/>
  <c r="E468" i="16" s="1"/>
  <c r="C468" i="16" s="1"/>
  <c r="I324" i="16"/>
  <c r="E324" i="16" s="1"/>
  <c r="C324" i="16" s="1"/>
  <c r="I168" i="16"/>
  <c r="E168" i="16" s="1"/>
  <c r="C168" i="16" s="1"/>
  <c r="I1056" i="16"/>
  <c r="E1056" i="16" s="1"/>
  <c r="C1056" i="16" s="1"/>
  <c r="I911" i="16"/>
  <c r="E911" i="16" s="1"/>
  <c r="C911" i="16" s="1"/>
  <c r="I766" i="16"/>
  <c r="E766" i="16" s="1"/>
  <c r="C766" i="16" s="1"/>
  <c r="I623" i="16"/>
  <c r="E623" i="16" s="1"/>
  <c r="C623" i="16" s="1"/>
  <c r="I466" i="16"/>
  <c r="E466" i="16" s="1"/>
  <c r="C466" i="16" s="1"/>
  <c r="I323" i="16"/>
  <c r="E323" i="16" s="1"/>
  <c r="C323" i="16" s="1"/>
  <c r="I167" i="16"/>
  <c r="E167" i="16" s="1"/>
  <c r="C167" i="16" s="1"/>
  <c r="I1053" i="16"/>
  <c r="E1053" i="16" s="1"/>
  <c r="C1053" i="16" s="1"/>
  <c r="I909" i="16"/>
  <c r="E909" i="16" s="1"/>
  <c r="C909" i="16" s="1"/>
  <c r="I754" i="16"/>
  <c r="E754" i="16" s="1"/>
  <c r="C754" i="16" s="1"/>
  <c r="I609" i="16"/>
  <c r="E609" i="16" s="1"/>
  <c r="C609" i="16" s="1"/>
  <c r="I467" i="16"/>
  <c r="E467" i="16" s="1"/>
  <c r="C467" i="16" s="1"/>
  <c r="I321" i="16"/>
  <c r="E321" i="16" s="1"/>
  <c r="C321" i="16" s="1"/>
  <c r="I179" i="16"/>
  <c r="E179" i="16" s="1"/>
  <c r="C179" i="16" s="1"/>
  <c r="I1077" i="16"/>
  <c r="E1077" i="16" s="1"/>
  <c r="C1077" i="16" s="1"/>
  <c r="I932" i="16"/>
  <c r="E932" i="16" s="1"/>
  <c r="C932" i="16" s="1"/>
  <c r="I788" i="16"/>
  <c r="E788" i="16" s="1"/>
  <c r="C788" i="16" s="1"/>
  <c r="I645" i="16"/>
  <c r="E645" i="16" s="1"/>
  <c r="C645" i="16" s="1"/>
  <c r="I501" i="16"/>
  <c r="E501" i="16" s="1"/>
  <c r="C501" i="16" s="1"/>
  <c r="I357" i="16"/>
  <c r="E357" i="16" s="1"/>
  <c r="C357" i="16" s="1"/>
  <c r="I213" i="16"/>
  <c r="E213" i="16" s="1"/>
  <c r="C213" i="16" s="1"/>
  <c r="I69" i="16"/>
  <c r="E69" i="16" s="1"/>
  <c r="C69" i="16" s="1"/>
  <c r="I943" i="16"/>
  <c r="E943" i="16" s="1"/>
  <c r="C943" i="16" s="1"/>
  <c r="I800" i="16"/>
  <c r="E800" i="16" s="1"/>
  <c r="C800" i="16" s="1"/>
  <c r="I656" i="16"/>
  <c r="E656" i="16" s="1"/>
  <c r="C656" i="16" s="1"/>
  <c r="I511" i="16"/>
  <c r="E511" i="16" s="1"/>
  <c r="C511" i="16" s="1"/>
  <c r="I368" i="16"/>
  <c r="E368" i="16" s="1"/>
  <c r="C368" i="16" s="1"/>
  <c r="I212" i="16"/>
  <c r="E212" i="16" s="1"/>
  <c r="C212" i="16" s="1"/>
  <c r="I68" i="16"/>
  <c r="E68" i="16" s="1"/>
  <c r="C68" i="16" s="1"/>
  <c r="I955" i="16"/>
  <c r="E955" i="16" s="1"/>
  <c r="C955" i="16" s="1"/>
  <c r="I811" i="16"/>
  <c r="E811" i="16" s="1"/>
  <c r="C811" i="16" s="1"/>
  <c r="I667" i="16"/>
  <c r="E667" i="16" s="1"/>
  <c r="C667" i="16" s="1"/>
  <c r="I524" i="16"/>
  <c r="E524" i="16" s="1"/>
  <c r="C524" i="16" s="1"/>
  <c r="I380" i="16"/>
  <c r="E380" i="16" s="1"/>
  <c r="C380" i="16" s="1"/>
  <c r="I235" i="16"/>
  <c r="E235" i="16" s="1"/>
  <c r="C235" i="16" s="1"/>
  <c r="I91" i="16"/>
  <c r="E91" i="16" s="1"/>
  <c r="C91" i="16" s="1"/>
  <c r="I738" i="16"/>
  <c r="E738" i="16" s="1"/>
  <c r="C738" i="16" s="1"/>
  <c r="I594" i="16"/>
  <c r="E594" i="16" s="1"/>
  <c r="C594" i="16" s="1"/>
  <c r="I450" i="16"/>
  <c r="E450" i="16" s="1"/>
  <c r="C450" i="16" s="1"/>
  <c r="I305" i="16"/>
  <c r="E305" i="16" s="1"/>
  <c r="C305" i="16" s="1"/>
  <c r="I162" i="16"/>
  <c r="E162" i="16" s="1"/>
  <c r="C162" i="16" s="1"/>
  <c r="I796" i="16"/>
  <c r="E796" i="16" s="1"/>
  <c r="C796" i="16" s="1"/>
  <c r="I653" i="16"/>
  <c r="E653" i="16" s="1"/>
  <c r="C653" i="16" s="1"/>
  <c r="I510" i="16"/>
  <c r="E510" i="16" s="1"/>
  <c r="C510" i="16" s="1"/>
  <c r="I365" i="16"/>
  <c r="E365" i="16" s="1"/>
  <c r="C365" i="16" s="1"/>
  <c r="I222" i="16"/>
  <c r="E222" i="16" s="1"/>
  <c r="C222" i="16" s="1"/>
  <c r="I76" i="16"/>
  <c r="E76" i="16" s="1"/>
  <c r="C76" i="16" s="1"/>
  <c r="I976" i="16"/>
  <c r="E976" i="16" s="1"/>
  <c r="C976" i="16" s="1"/>
  <c r="I832" i="16"/>
  <c r="E832" i="16" s="1"/>
  <c r="C832" i="16" s="1"/>
  <c r="I688" i="16"/>
  <c r="E688" i="16" s="1"/>
  <c r="C688" i="16" s="1"/>
  <c r="I543" i="16"/>
  <c r="E543" i="16" s="1"/>
  <c r="C543" i="16" s="1"/>
  <c r="I400" i="16"/>
  <c r="E400" i="16" s="1"/>
  <c r="C400" i="16" s="1"/>
  <c r="I255" i="16"/>
  <c r="E255" i="16" s="1"/>
  <c r="C255" i="16" s="1"/>
  <c r="I113" i="16"/>
  <c r="E113" i="16" s="1"/>
  <c r="C113" i="16" s="1"/>
  <c r="I1011" i="16"/>
  <c r="E1011" i="16" s="1"/>
  <c r="C1011" i="16" s="1"/>
  <c r="I867" i="16"/>
  <c r="E867" i="16" s="1"/>
  <c r="C867" i="16" s="1"/>
  <c r="I723" i="16"/>
  <c r="E723" i="16" s="1"/>
  <c r="C723" i="16" s="1"/>
  <c r="I578" i="16"/>
  <c r="E578" i="16" s="1"/>
  <c r="C578" i="16" s="1"/>
  <c r="I435" i="16"/>
  <c r="E435" i="16" s="1"/>
  <c r="C435" i="16" s="1"/>
  <c r="I279" i="16"/>
  <c r="E279" i="16" s="1"/>
  <c r="C279" i="16" s="1"/>
  <c r="I135" i="16"/>
  <c r="E135" i="16" s="1"/>
  <c r="C135" i="16" s="1"/>
  <c r="I1034" i="16"/>
  <c r="E1034" i="16" s="1"/>
  <c r="C1034" i="16" s="1"/>
  <c r="I891" i="16"/>
  <c r="E891" i="16" s="1"/>
  <c r="C891" i="16" s="1"/>
  <c r="I746" i="16"/>
  <c r="E746" i="16" s="1"/>
  <c r="C746" i="16" s="1"/>
  <c r="I601" i="16"/>
  <c r="E601" i="16" s="1"/>
  <c r="C601" i="16" s="1"/>
  <c r="I458" i="16"/>
  <c r="E458" i="16" s="1"/>
  <c r="C458" i="16" s="1"/>
  <c r="I314" i="16"/>
  <c r="E314" i="16" s="1"/>
  <c r="C314" i="16" s="1"/>
  <c r="I170" i="16"/>
  <c r="E170" i="16" s="1"/>
  <c r="C170" i="16" s="1"/>
  <c r="I985" i="16"/>
  <c r="E985" i="16" s="1"/>
  <c r="C985" i="16" s="1"/>
  <c r="I842" i="16"/>
  <c r="E842" i="16" s="1"/>
  <c r="C842" i="16" s="1"/>
  <c r="I697" i="16"/>
  <c r="E697" i="16" s="1"/>
  <c r="C697" i="16" s="1"/>
  <c r="I2099" i="16"/>
  <c r="E2099" i="16" s="1"/>
  <c r="C2099" i="16" s="1"/>
  <c r="I1883" i="16"/>
  <c r="E1883" i="16" s="1"/>
  <c r="C1883" i="16" s="1"/>
  <c r="I1703" i="16"/>
  <c r="E1703" i="16" s="1"/>
  <c r="C1703" i="16" s="1"/>
  <c r="I1523" i="16"/>
  <c r="E1523" i="16" s="1"/>
  <c r="C1523" i="16" s="1"/>
  <c r="I1355" i="16"/>
  <c r="E1355" i="16" s="1"/>
  <c r="C1355" i="16" s="1"/>
  <c r="I1187" i="16"/>
  <c r="E1187" i="16" s="1"/>
  <c r="C1187" i="16" s="1"/>
  <c r="I2037" i="16"/>
  <c r="E2037" i="16" s="1"/>
  <c r="C2037" i="16" s="1"/>
  <c r="I1870" i="16"/>
  <c r="E1870" i="16" s="1"/>
  <c r="C1870" i="16" s="1"/>
  <c r="I1714" i="16"/>
  <c r="E1714" i="16" s="1"/>
  <c r="C1714" i="16" s="1"/>
  <c r="I1559" i="16"/>
  <c r="E1559" i="16" s="1"/>
  <c r="C1559" i="16" s="1"/>
  <c r="I1402" i="16"/>
  <c r="E1402" i="16" s="1"/>
  <c r="C1402" i="16" s="1"/>
  <c r="I1234" i="16"/>
  <c r="E1234" i="16" s="1"/>
  <c r="C1234" i="16" s="1"/>
  <c r="I1078" i="16"/>
  <c r="E1078" i="16" s="1"/>
  <c r="C1078" i="16" s="1"/>
  <c r="I1929" i="16"/>
  <c r="E1929" i="16" s="1"/>
  <c r="C1929" i="16" s="1"/>
  <c r="I1785" i="16"/>
  <c r="E1785" i="16" s="1"/>
  <c r="C1785" i="16" s="1"/>
  <c r="I1640" i="16"/>
  <c r="E1640" i="16" s="1"/>
  <c r="C1640" i="16" s="1"/>
  <c r="I1497" i="16"/>
  <c r="E1497" i="16" s="1"/>
  <c r="C1497" i="16" s="1"/>
  <c r="I1353" i="16"/>
  <c r="E1353" i="16" s="1"/>
  <c r="C1353" i="16" s="1"/>
  <c r="I1208" i="16"/>
  <c r="E1208" i="16" s="1"/>
  <c r="C1208" i="16" s="1"/>
  <c r="I2060" i="16"/>
  <c r="E2060" i="16" s="1"/>
  <c r="C2060" i="16" s="1"/>
  <c r="I1917" i="16"/>
  <c r="E1917" i="16" s="1"/>
  <c r="C1917" i="16" s="1"/>
  <c r="I1772" i="16"/>
  <c r="E1772" i="16" s="1"/>
  <c r="C1772" i="16" s="1"/>
  <c r="I1629" i="16"/>
  <c r="E1629" i="16" s="1"/>
  <c r="C1629" i="16" s="1"/>
  <c r="I1484" i="16"/>
  <c r="E1484" i="16" s="1"/>
  <c r="C1484" i="16" s="1"/>
  <c r="I1340" i="16"/>
  <c r="E1340" i="16" s="1"/>
  <c r="C1340" i="16" s="1"/>
  <c r="I1196" i="16"/>
  <c r="E1196" i="16" s="1"/>
  <c r="C1196" i="16" s="1"/>
  <c r="I2083" i="16"/>
  <c r="E2083" i="16" s="1"/>
  <c r="C2083" i="16" s="1"/>
  <c r="I1938" i="16"/>
  <c r="E1938" i="16" s="1"/>
  <c r="C1938" i="16" s="1"/>
  <c r="I1795" i="16"/>
  <c r="E1795" i="16" s="1"/>
  <c r="C1795" i="16" s="1"/>
  <c r="I1652" i="16"/>
  <c r="E1652" i="16" s="1"/>
  <c r="C1652" i="16" s="1"/>
  <c r="I1494" i="16"/>
  <c r="E1494" i="16" s="1"/>
  <c r="C1494" i="16" s="1"/>
  <c r="I1339" i="16"/>
  <c r="E1339" i="16" s="1"/>
  <c r="C1339" i="16" s="1"/>
  <c r="I1195" i="16"/>
  <c r="E1195" i="16" s="1"/>
  <c r="C1195" i="16" s="1"/>
  <c r="I1758" i="16"/>
  <c r="E1758" i="16" s="1"/>
  <c r="C1758" i="16" s="1"/>
  <c r="I1614" i="16"/>
  <c r="E1614" i="16" s="1"/>
  <c r="C1614" i="16" s="1"/>
  <c r="I1469" i="16"/>
  <c r="E1469" i="16" s="1"/>
  <c r="C1469" i="16" s="1"/>
  <c r="I1326" i="16"/>
  <c r="E1326" i="16" s="1"/>
  <c r="C1326" i="16" s="1"/>
  <c r="I1181" i="16"/>
  <c r="E1181" i="16" s="1"/>
  <c r="C1181" i="16" s="1"/>
  <c r="I1037" i="16"/>
  <c r="E1037" i="16" s="1"/>
  <c r="C1037" i="16" s="1"/>
  <c r="I894" i="16"/>
  <c r="E894" i="16" s="1"/>
  <c r="C894" i="16" s="1"/>
  <c r="I1732" i="16"/>
  <c r="E1732" i="16" s="1"/>
  <c r="C1732" i="16" s="1"/>
  <c r="I1589" i="16"/>
  <c r="E1589" i="16" s="1"/>
  <c r="C1589" i="16" s="1"/>
  <c r="I1444" i="16"/>
  <c r="E1444" i="16" s="1"/>
  <c r="C1444" i="16" s="1"/>
  <c r="I1301" i="16"/>
  <c r="E1301" i="16" s="1"/>
  <c r="C1301" i="16" s="1"/>
  <c r="I1157" i="16"/>
  <c r="E1157" i="16" s="1"/>
  <c r="C1157" i="16" s="1"/>
  <c r="I1013" i="16"/>
  <c r="E1013" i="16" s="1"/>
  <c r="C1013" i="16" s="1"/>
  <c r="I870" i="16"/>
  <c r="E870" i="16" s="1"/>
  <c r="C870" i="16" s="1"/>
  <c r="I1983" i="16"/>
  <c r="E1983" i="16" s="1"/>
  <c r="C1983" i="16" s="1"/>
  <c r="I1839" i="16"/>
  <c r="E1839" i="16" s="1"/>
  <c r="C1839" i="16" s="1"/>
  <c r="I1697" i="16"/>
  <c r="E1697" i="16" s="1"/>
  <c r="C1697" i="16" s="1"/>
  <c r="I1551" i="16"/>
  <c r="E1551" i="16" s="1"/>
  <c r="C1551" i="16" s="1"/>
  <c r="I1408" i="16"/>
  <c r="E1408" i="16" s="1"/>
  <c r="C1408" i="16" s="1"/>
  <c r="I1263" i="16"/>
  <c r="E1263" i="16" s="1"/>
  <c r="C1263" i="16" s="1"/>
  <c r="I1120" i="16"/>
  <c r="E1120" i="16" s="1"/>
  <c r="C1120" i="16" s="1"/>
  <c r="I1984" i="16"/>
  <c r="E1984" i="16" s="1"/>
  <c r="C1984" i="16" s="1"/>
  <c r="I1840" i="16"/>
  <c r="E1840" i="16" s="1"/>
  <c r="C1840" i="16" s="1"/>
  <c r="I1695" i="16"/>
  <c r="E1695" i="16" s="1"/>
  <c r="C1695" i="16" s="1"/>
  <c r="I1552" i="16"/>
  <c r="E1552" i="16" s="1"/>
  <c r="C1552" i="16" s="1"/>
  <c r="I1407" i="16"/>
  <c r="E1407" i="16" s="1"/>
  <c r="C1407" i="16" s="1"/>
  <c r="I1264" i="16"/>
  <c r="E1264" i="16" s="1"/>
  <c r="C1264" i="16" s="1"/>
  <c r="I1119" i="16"/>
  <c r="E1119" i="16" s="1"/>
  <c r="C1119" i="16" s="1"/>
  <c r="I1995" i="16"/>
  <c r="E1995" i="16" s="1"/>
  <c r="C1995" i="16" s="1"/>
  <c r="I1851" i="16"/>
  <c r="E1851" i="16" s="1"/>
  <c r="C1851" i="16" s="1"/>
  <c r="I1705" i="16"/>
  <c r="E1705" i="16" s="1"/>
  <c r="C1705" i="16" s="1"/>
  <c r="I1562" i="16"/>
  <c r="E1562" i="16" s="1"/>
  <c r="C1562" i="16" s="1"/>
  <c r="I1418" i="16"/>
  <c r="E1418" i="16" s="1"/>
  <c r="C1418" i="16" s="1"/>
  <c r="I1274" i="16"/>
  <c r="E1274" i="16" s="1"/>
  <c r="C1274" i="16" s="1"/>
  <c r="I1130" i="16"/>
  <c r="E1130" i="16" s="1"/>
  <c r="C1130" i="16" s="1"/>
  <c r="I1982" i="16"/>
  <c r="E1982" i="16" s="1"/>
  <c r="C1982" i="16" s="1"/>
  <c r="I1813" i="16"/>
  <c r="E1813" i="16" s="1"/>
  <c r="C1813" i="16" s="1"/>
  <c r="I1669" i="16"/>
  <c r="E1669" i="16" s="1"/>
  <c r="C1669" i="16" s="1"/>
  <c r="I1525" i="16"/>
  <c r="E1525" i="16" s="1"/>
  <c r="C1525" i="16" s="1"/>
  <c r="I1380" i="16"/>
  <c r="E1380" i="16" s="1"/>
  <c r="C1380" i="16" s="1"/>
  <c r="I1237" i="16"/>
  <c r="E1237" i="16" s="1"/>
  <c r="C1237" i="16" s="1"/>
  <c r="I1093" i="16"/>
  <c r="E1093" i="16" s="1"/>
  <c r="C1093" i="16" s="1"/>
  <c r="I1033" i="16"/>
  <c r="E1033" i="16" s="1"/>
  <c r="C1033" i="16" s="1"/>
  <c r="I887" i="16"/>
  <c r="E887" i="16" s="1"/>
  <c r="C887" i="16" s="1"/>
  <c r="I744" i="16"/>
  <c r="E744" i="16" s="1"/>
  <c r="C744" i="16" s="1"/>
  <c r="I600" i="16"/>
  <c r="E600" i="16" s="1"/>
  <c r="C600" i="16" s="1"/>
  <c r="I456" i="16"/>
  <c r="E456" i="16" s="1"/>
  <c r="C456" i="16" s="1"/>
  <c r="I311" i="16"/>
  <c r="E311" i="16" s="1"/>
  <c r="C311" i="16" s="1"/>
  <c r="I155" i="16"/>
  <c r="E155" i="16" s="1"/>
  <c r="C155" i="16" s="1"/>
  <c r="I1043" i="16"/>
  <c r="E1043" i="16" s="1"/>
  <c r="C1043" i="16" s="1"/>
  <c r="I900" i="16"/>
  <c r="E900" i="16" s="1"/>
  <c r="C900" i="16" s="1"/>
  <c r="I756" i="16"/>
  <c r="E756" i="16" s="1"/>
  <c r="C756" i="16" s="1"/>
  <c r="I611" i="16"/>
  <c r="E611" i="16" s="1"/>
  <c r="C611" i="16" s="1"/>
  <c r="I455" i="16"/>
  <c r="E455" i="16" s="1"/>
  <c r="C455" i="16" s="1"/>
  <c r="I312" i="16"/>
  <c r="E312" i="16" s="1"/>
  <c r="C312" i="16" s="1"/>
  <c r="I156" i="16"/>
  <c r="E156" i="16" s="1"/>
  <c r="C156" i="16" s="1"/>
  <c r="I1041" i="16"/>
  <c r="E1041" i="16" s="1"/>
  <c r="C1041" i="16" s="1"/>
  <c r="I898" i="16"/>
  <c r="E898" i="16" s="1"/>
  <c r="C898" i="16" s="1"/>
  <c r="I742" i="16"/>
  <c r="E742" i="16" s="1"/>
  <c r="C742" i="16" s="1"/>
  <c r="I599" i="16"/>
  <c r="E599" i="16" s="1"/>
  <c r="C599" i="16" s="1"/>
  <c r="I454" i="16"/>
  <c r="E454" i="16" s="1"/>
  <c r="C454" i="16" s="1"/>
  <c r="I310" i="16"/>
  <c r="E310" i="16" s="1"/>
  <c r="C310" i="16" s="1"/>
  <c r="I165" i="16"/>
  <c r="E165" i="16" s="1"/>
  <c r="C165" i="16" s="1"/>
  <c r="I1065" i="16"/>
  <c r="E1065" i="16" s="1"/>
  <c r="C1065" i="16" s="1"/>
  <c r="I920" i="16"/>
  <c r="E920" i="16" s="1"/>
  <c r="C920" i="16" s="1"/>
  <c r="I777" i="16"/>
  <c r="E777" i="16" s="1"/>
  <c r="C777" i="16" s="1"/>
  <c r="I633" i="16"/>
  <c r="E633" i="16" s="1"/>
  <c r="C633" i="16" s="1"/>
  <c r="I489" i="16"/>
  <c r="E489" i="16" s="1"/>
  <c r="C489" i="16" s="1"/>
  <c r="I345" i="16"/>
  <c r="E345" i="16" s="1"/>
  <c r="C345" i="16" s="1"/>
  <c r="I201" i="16"/>
  <c r="E201" i="16" s="1"/>
  <c r="C201" i="16" s="1"/>
  <c r="I45" i="16"/>
  <c r="E45" i="16" s="1"/>
  <c r="C45" i="16" s="1"/>
  <c r="I933" i="16"/>
  <c r="E933" i="16" s="1"/>
  <c r="C933" i="16" s="1"/>
  <c r="I789" i="16"/>
  <c r="E789" i="16" s="1"/>
  <c r="C789" i="16" s="1"/>
  <c r="I644" i="16"/>
  <c r="E644" i="16" s="1"/>
  <c r="C644" i="16" s="1"/>
  <c r="I500" i="16"/>
  <c r="E500" i="16" s="1"/>
  <c r="C500" i="16" s="1"/>
  <c r="I356" i="16"/>
  <c r="E356" i="16" s="1"/>
  <c r="C356" i="16" s="1"/>
  <c r="I200" i="16"/>
  <c r="E200" i="16" s="1"/>
  <c r="C200" i="16" s="1"/>
  <c r="I47" i="16"/>
  <c r="E47" i="16" s="1"/>
  <c r="C47" i="16" s="1"/>
  <c r="I944" i="16"/>
  <c r="E944" i="16" s="1"/>
  <c r="C944" i="16" s="1"/>
  <c r="I799" i="16"/>
  <c r="E799" i="16" s="1"/>
  <c r="C799" i="16" s="1"/>
  <c r="I655" i="16"/>
  <c r="E655" i="16" s="1"/>
  <c r="C655" i="16" s="1"/>
  <c r="I512" i="16"/>
  <c r="E512" i="16" s="1"/>
  <c r="C512" i="16" s="1"/>
  <c r="I367" i="16"/>
  <c r="E367" i="16" s="1"/>
  <c r="C367" i="16" s="1"/>
  <c r="I223" i="16"/>
  <c r="E223" i="16" s="1"/>
  <c r="C223" i="16" s="1"/>
  <c r="I79" i="16"/>
  <c r="E79" i="16" s="1"/>
  <c r="C79" i="16" s="1"/>
  <c r="I726" i="16"/>
  <c r="E726" i="16" s="1"/>
  <c r="C726" i="16" s="1"/>
  <c r="I583" i="16"/>
  <c r="E583" i="16" s="1"/>
  <c r="C583" i="16" s="1"/>
  <c r="I439" i="16"/>
  <c r="E439" i="16" s="1"/>
  <c r="C439" i="16" s="1"/>
  <c r="I294" i="16"/>
  <c r="E294" i="16" s="1"/>
  <c r="C294" i="16" s="1"/>
  <c r="I149" i="16"/>
  <c r="E149" i="16" s="1"/>
  <c r="C149" i="16" s="1"/>
  <c r="I785" i="16"/>
  <c r="E785" i="16" s="1"/>
  <c r="C785" i="16" s="1"/>
  <c r="I641" i="16"/>
  <c r="E641" i="16" s="1"/>
  <c r="C641" i="16" s="1"/>
  <c r="I496" i="16"/>
  <c r="E496" i="16" s="1"/>
  <c r="C496" i="16" s="1"/>
  <c r="I353" i="16"/>
  <c r="E353" i="16" s="1"/>
  <c r="C353" i="16" s="1"/>
  <c r="I209" i="16"/>
  <c r="E209" i="16" s="1"/>
  <c r="C209" i="16" s="1"/>
  <c r="I65" i="16"/>
  <c r="E65" i="16" s="1"/>
  <c r="C65" i="16" s="1"/>
  <c r="I964" i="16"/>
  <c r="E964" i="16" s="1"/>
  <c r="C964" i="16" s="1"/>
  <c r="I820" i="16"/>
  <c r="E820" i="16" s="1"/>
  <c r="C820" i="16" s="1"/>
  <c r="I676" i="16"/>
  <c r="E676" i="16" s="1"/>
  <c r="C676" i="16" s="1"/>
  <c r="I531" i="16"/>
  <c r="E531" i="16" s="1"/>
  <c r="C531" i="16" s="1"/>
  <c r="I388" i="16"/>
  <c r="E388" i="16" s="1"/>
  <c r="C388" i="16" s="1"/>
  <c r="I244" i="16"/>
  <c r="E244" i="16" s="1"/>
  <c r="C244" i="16" s="1"/>
  <c r="I100" i="16"/>
  <c r="E100" i="16" s="1"/>
  <c r="C100" i="16" s="1"/>
  <c r="I999" i="16"/>
  <c r="E999" i="16" s="1"/>
  <c r="C999" i="16" s="1"/>
  <c r="I855" i="16"/>
  <c r="E855" i="16" s="1"/>
  <c r="C855" i="16" s="1"/>
  <c r="I711" i="16"/>
  <c r="E711" i="16" s="1"/>
  <c r="C711" i="16" s="1"/>
  <c r="I566" i="16"/>
  <c r="E566" i="16" s="1"/>
  <c r="C566" i="16" s="1"/>
  <c r="I423" i="16"/>
  <c r="E423" i="16" s="1"/>
  <c r="C423" i="16" s="1"/>
  <c r="I267" i="16"/>
  <c r="E267" i="16" s="1"/>
  <c r="C267" i="16" s="1"/>
  <c r="I124" i="16"/>
  <c r="E124" i="16" s="1"/>
  <c r="C124" i="16" s="1"/>
  <c r="I1021" i="16"/>
  <c r="E1021" i="16" s="1"/>
  <c r="C1021" i="16" s="1"/>
  <c r="I878" i="16"/>
  <c r="E878" i="16" s="1"/>
  <c r="C878" i="16" s="1"/>
  <c r="I734" i="16"/>
  <c r="E734" i="16" s="1"/>
  <c r="C734" i="16" s="1"/>
  <c r="I591" i="16"/>
  <c r="E591" i="16" s="1"/>
  <c r="C591" i="16" s="1"/>
  <c r="I446" i="16"/>
  <c r="E446" i="16" s="1"/>
  <c r="C446" i="16" s="1"/>
  <c r="I302" i="16"/>
  <c r="E302" i="16" s="1"/>
  <c r="C302" i="16" s="1"/>
  <c r="I158" i="16"/>
  <c r="E158" i="16" s="1"/>
  <c r="C158" i="16" s="1"/>
  <c r="I974" i="16"/>
  <c r="E974" i="16" s="1"/>
  <c r="C974" i="16" s="1"/>
  <c r="I828" i="16"/>
  <c r="E828" i="16" s="1"/>
  <c r="C828" i="16" s="1"/>
  <c r="I685" i="16"/>
  <c r="E685" i="16" s="1"/>
  <c r="C685" i="16" s="1"/>
  <c r="I542" i="16"/>
  <c r="E542" i="16" s="1"/>
  <c r="C542" i="16" s="1"/>
  <c r="I397" i="16"/>
  <c r="E397" i="16" s="1"/>
  <c r="C397" i="16" s="1"/>
  <c r="I253" i="16"/>
  <c r="E253" i="16" s="1"/>
  <c r="C253" i="16" s="1"/>
  <c r="I109" i="16"/>
  <c r="E109" i="16" s="1"/>
  <c r="C109" i="16" s="1"/>
  <c r="I2076" i="16"/>
  <c r="E2076" i="16" s="1"/>
  <c r="C2076" i="16" s="1"/>
  <c r="I1871" i="16"/>
  <c r="E1871" i="16" s="1"/>
  <c r="C1871" i="16" s="1"/>
  <c r="I1680" i="16"/>
  <c r="E1680" i="16" s="1"/>
  <c r="C1680" i="16" s="1"/>
  <c r="I1511" i="16"/>
  <c r="E1511" i="16" s="1"/>
  <c r="C1511" i="16" s="1"/>
  <c r="I1343" i="16"/>
  <c r="E1343" i="16" s="1"/>
  <c r="C1343" i="16" s="1"/>
  <c r="I1175" i="16"/>
  <c r="E1175" i="16" s="1"/>
  <c r="C1175" i="16" s="1"/>
  <c r="I2026" i="16"/>
  <c r="E2026" i="16" s="1"/>
  <c r="C2026" i="16" s="1"/>
  <c r="I1858" i="16"/>
  <c r="E1858" i="16" s="1"/>
  <c r="C1858" i="16" s="1"/>
  <c r="I1701" i="16"/>
  <c r="E1701" i="16" s="1"/>
  <c r="C1701" i="16" s="1"/>
  <c r="I1546" i="16"/>
  <c r="E1546" i="16" s="1"/>
  <c r="C1546" i="16" s="1"/>
  <c r="I1378" i="16"/>
  <c r="E1378" i="16" s="1"/>
  <c r="C1378" i="16" s="1"/>
  <c r="I1222" i="16"/>
  <c r="E1222" i="16" s="1"/>
  <c r="C1222" i="16" s="1"/>
  <c r="I2061" i="16"/>
  <c r="E2061" i="16" s="1"/>
  <c r="C2061" i="16" s="1"/>
  <c r="I1916" i="16"/>
  <c r="E1916" i="16" s="1"/>
  <c r="C1916" i="16" s="1"/>
  <c r="I1774" i="16"/>
  <c r="E1774" i="16" s="1"/>
  <c r="C1774" i="16" s="1"/>
  <c r="I1628" i="16"/>
  <c r="E1628" i="16" s="1"/>
  <c r="C1628" i="16" s="1"/>
  <c r="I1486" i="16"/>
  <c r="E1486" i="16" s="1"/>
  <c r="C1486" i="16" s="1"/>
  <c r="I1342" i="16"/>
  <c r="E1342" i="16" s="1"/>
  <c r="C1342" i="16" s="1"/>
  <c r="I1197" i="16"/>
  <c r="E1197" i="16" s="1"/>
  <c r="C1197" i="16" s="1"/>
  <c r="I2047" i="16"/>
  <c r="E2047" i="16" s="1"/>
  <c r="C2047" i="16" s="1"/>
  <c r="I1905" i="16"/>
  <c r="E1905" i="16" s="1"/>
  <c r="C1905" i="16" s="1"/>
  <c r="I1761" i="16"/>
  <c r="E1761" i="16" s="1"/>
  <c r="C1761" i="16" s="1"/>
  <c r="I1615" i="16"/>
  <c r="E1615" i="16" s="1"/>
  <c r="C1615" i="16" s="1"/>
  <c r="I1472" i="16"/>
  <c r="E1472" i="16" s="1"/>
  <c r="C1472" i="16" s="1"/>
  <c r="I1328" i="16"/>
  <c r="E1328" i="16" s="1"/>
  <c r="C1328" i="16" s="1"/>
  <c r="I1184" i="16"/>
  <c r="E1184" i="16" s="1"/>
  <c r="C1184" i="16" s="1"/>
  <c r="I2072" i="16"/>
  <c r="E2072" i="16" s="1"/>
  <c r="C2072" i="16" s="1"/>
  <c r="I1927" i="16"/>
  <c r="E1927" i="16" s="1"/>
  <c r="C1927" i="16" s="1"/>
  <c r="I1784" i="16"/>
  <c r="E1784" i="16" s="1"/>
  <c r="C1784" i="16" s="1"/>
  <c r="I1638" i="16"/>
  <c r="E1638" i="16" s="1"/>
  <c r="C1638" i="16" s="1"/>
  <c r="I1483" i="16"/>
  <c r="E1483" i="16" s="1"/>
  <c r="C1483" i="16" s="1"/>
  <c r="I1327" i="16"/>
  <c r="E1327" i="16" s="1"/>
  <c r="C1327" i="16" s="1"/>
  <c r="I1183" i="16"/>
  <c r="E1183" i="16" s="1"/>
  <c r="C1183" i="16" s="1"/>
  <c r="I1746" i="16"/>
  <c r="E1746" i="16" s="1"/>
  <c r="C1746" i="16" s="1"/>
  <c r="I1602" i="16"/>
  <c r="E1602" i="16" s="1"/>
  <c r="C1602" i="16" s="1"/>
  <c r="I1457" i="16"/>
  <c r="E1457" i="16" s="1"/>
  <c r="C1457" i="16" s="1"/>
  <c r="I1314" i="16"/>
  <c r="E1314" i="16" s="1"/>
  <c r="C1314" i="16" s="1"/>
  <c r="I1170" i="16"/>
  <c r="E1170" i="16" s="1"/>
  <c r="C1170" i="16" s="1"/>
  <c r="I1025" i="16"/>
  <c r="E1025" i="16" s="1"/>
  <c r="C1025" i="16" s="1"/>
  <c r="I883" i="16"/>
  <c r="E883" i="16" s="1"/>
  <c r="C883" i="16" s="1"/>
  <c r="I1722" i="16"/>
  <c r="E1722" i="16" s="1"/>
  <c r="C1722" i="16" s="1"/>
  <c r="I1578" i="16"/>
  <c r="E1578" i="16" s="1"/>
  <c r="C1578" i="16" s="1"/>
  <c r="I1433" i="16"/>
  <c r="E1433" i="16" s="1"/>
  <c r="C1433" i="16" s="1"/>
  <c r="I1288" i="16"/>
  <c r="E1288" i="16" s="1"/>
  <c r="C1288" i="16" s="1"/>
  <c r="I1145" i="16"/>
  <c r="E1145" i="16" s="1"/>
  <c r="C1145" i="16" s="1"/>
  <c r="I1000" i="16"/>
  <c r="E1000" i="16" s="1"/>
  <c r="C1000" i="16" s="1"/>
  <c r="I856" i="16"/>
  <c r="E856" i="16" s="1"/>
  <c r="C856" i="16" s="1"/>
  <c r="I1972" i="16"/>
  <c r="E1972" i="16" s="1"/>
  <c r="C1972" i="16" s="1"/>
  <c r="I1828" i="16"/>
  <c r="E1828" i="16" s="1"/>
  <c r="C1828" i="16" s="1"/>
  <c r="I1684" i="16"/>
  <c r="E1684" i="16" s="1"/>
  <c r="C1684" i="16" s="1"/>
  <c r="I1539" i="16"/>
  <c r="E1539" i="16" s="1"/>
  <c r="C1539" i="16" s="1"/>
  <c r="I1396" i="16"/>
  <c r="E1396" i="16" s="1"/>
  <c r="C1396" i="16" s="1"/>
  <c r="I1252" i="16"/>
  <c r="E1252" i="16" s="1"/>
  <c r="C1252" i="16" s="1"/>
  <c r="I1109" i="16"/>
  <c r="E1109" i="16" s="1"/>
  <c r="C1109" i="16" s="1"/>
  <c r="I1971" i="16"/>
  <c r="E1971" i="16" s="1"/>
  <c r="C1971" i="16" s="1"/>
  <c r="I1826" i="16"/>
  <c r="E1826" i="16" s="1"/>
  <c r="C1826" i="16" s="1"/>
  <c r="I1682" i="16"/>
  <c r="E1682" i="16" s="1"/>
  <c r="C1682" i="16" s="1"/>
  <c r="I1540" i="16"/>
  <c r="E1540" i="16" s="1"/>
  <c r="C1540" i="16" s="1"/>
  <c r="I1395" i="16"/>
  <c r="E1395" i="16" s="1"/>
  <c r="C1395" i="16" s="1"/>
  <c r="I1251" i="16"/>
  <c r="E1251" i="16" s="1"/>
  <c r="C1251" i="16" s="1"/>
  <c r="I1107" i="16"/>
  <c r="E1107" i="16" s="1"/>
  <c r="C1107" i="16" s="1"/>
  <c r="I1981" i="16"/>
  <c r="E1981" i="16" s="1"/>
  <c r="C1981" i="16" s="1"/>
  <c r="I1837" i="16"/>
  <c r="E1837" i="16" s="1"/>
  <c r="C1837" i="16" s="1"/>
  <c r="I1694" i="16"/>
  <c r="E1694" i="16" s="1"/>
  <c r="C1694" i="16" s="1"/>
  <c r="I1549" i="16"/>
  <c r="E1549" i="16" s="1"/>
  <c r="C1549" i="16" s="1"/>
  <c r="I1406" i="16"/>
  <c r="E1406" i="16" s="1"/>
  <c r="C1406" i="16" s="1"/>
  <c r="I1262" i="16"/>
  <c r="E1262" i="16" s="1"/>
  <c r="C1262" i="16" s="1"/>
  <c r="I1117" i="16"/>
  <c r="E1117" i="16" s="1"/>
  <c r="C1117" i="16" s="1"/>
  <c r="I1970" i="16"/>
  <c r="E1970" i="16" s="1"/>
  <c r="C1970" i="16" s="1"/>
  <c r="I1802" i="16"/>
  <c r="E1802" i="16" s="1"/>
  <c r="C1802" i="16" s="1"/>
  <c r="I1657" i="16"/>
  <c r="E1657" i="16" s="1"/>
  <c r="C1657" i="16" s="1"/>
  <c r="I1513" i="16"/>
  <c r="E1513" i="16" s="1"/>
  <c r="C1513" i="16" s="1"/>
  <c r="I1369" i="16"/>
  <c r="E1369" i="16" s="1"/>
  <c r="C1369" i="16" s="1"/>
  <c r="I1225" i="16"/>
  <c r="E1225" i="16" s="1"/>
  <c r="C1225" i="16" s="1"/>
  <c r="I1081" i="16"/>
  <c r="E1081" i="16" s="1"/>
  <c r="C1081" i="16" s="1"/>
  <c r="I1020" i="16"/>
  <c r="E1020" i="16" s="1"/>
  <c r="C1020" i="16" s="1"/>
  <c r="I875" i="16"/>
  <c r="E875" i="16" s="1"/>
  <c r="C875" i="16" s="1"/>
  <c r="I733" i="16"/>
  <c r="E733" i="16" s="1"/>
  <c r="C733" i="16" s="1"/>
  <c r="I588" i="16"/>
  <c r="E588" i="16" s="1"/>
  <c r="C588" i="16" s="1"/>
  <c r="I444" i="16"/>
  <c r="E444" i="16" s="1"/>
  <c r="C444" i="16" s="1"/>
  <c r="I299" i="16"/>
  <c r="E299" i="16" s="1"/>
  <c r="C299" i="16" s="1"/>
  <c r="I145" i="16"/>
  <c r="E145" i="16" s="1"/>
  <c r="C145" i="16" s="1"/>
  <c r="I1031" i="16"/>
  <c r="E1031" i="16" s="1"/>
  <c r="C1031" i="16" s="1"/>
  <c r="I888" i="16"/>
  <c r="E888" i="16" s="1"/>
  <c r="C888" i="16" s="1"/>
  <c r="I743" i="16"/>
  <c r="E743" i="16" s="1"/>
  <c r="C743" i="16" s="1"/>
  <c r="I586" i="16"/>
  <c r="E586" i="16" s="1"/>
  <c r="C586" i="16" s="1"/>
  <c r="I443" i="16"/>
  <c r="E443" i="16" s="1"/>
  <c r="C443" i="16" s="1"/>
  <c r="I300" i="16"/>
  <c r="E300" i="16" s="1"/>
  <c r="C300" i="16" s="1"/>
  <c r="I143" i="16"/>
  <c r="E143" i="16" s="1"/>
  <c r="C143" i="16" s="1"/>
  <c r="I1030" i="16"/>
  <c r="E1030" i="16" s="1"/>
  <c r="C1030" i="16" s="1"/>
  <c r="I886" i="16"/>
  <c r="E886" i="16" s="1"/>
  <c r="C886" i="16" s="1"/>
  <c r="I730" i="16"/>
  <c r="E730" i="16" s="1"/>
  <c r="C730" i="16" s="1"/>
  <c r="I587" i="16"/>
  <c r="E587" i="16" s="1"/>
  <c r="C587" i="16" s="1"/>
  <c r="I442" i="16"/>
  <c r="E442" i="16" s="1"/>
  <c r="C442" i="16" s="1"/>
  <c r="I298" i="16"/>
  <c r="E298" i="16" s="1"/>
  <c r="C298" i="16" s="1"/>
  <c r="I153" i="16"/>
  <c r="E153" i="16" s="1"/>
  <c r="C153" i="16" s="1"/>
  <c r="I1054" i="16"/>
  <c r="E1054" i="16" s="1"/>
  <c r="C1054" i="16" s="1"/>
  <c r="I910" i="16"/>
  <c r="E910" i="16" s="1"/>
  <c r="C910" i="16" s="1"/>
  <c r="I765" i="16"/>
  <c r="E765" i="16" s="1"/>
  <c r="C765" i="16" s="1"/>
  <c r="I621" i="16"/>
  <c r="E621" i="16" s="1"/>
  <c r="C621" i="16" s="1"/>
  <c r="I476" i="16"/>
  <c r="E476" i="16" s="1"/>
  <c r="C476" i="16" s="1"/>
  <c r="I333" i="16"/>
  <c r="E333" i="16" s="1"/>
  <c r="C333" i="16" s="1"/>
  <c r="I189" i="16"/>
  <c r="E189" i="16" s="1"/>
  <c r="C189" i="16" s="1"/>
  <c r="I57" i="16"/>
  <c r="E57" i="16" s="1"/>
  <c r="C57" i="16" s="1"/>
  <c r="I921" i="16"/>
  <c r="E921" i="16" s="1"/>
  <c r="C921" i="16" s="1"/>
  <c r="I775" i="16"/>
  <c r="E775" i="16" s="1"/>
  <c r="C775" i="16" s="1"/>
  <c r="I631" i="16"/>
  <c r="E631" i="16" s="1"/>
  <c r="C631" i="16" s="1"/>
  <c r="I488" i="16"/>
  <c r="E488" i="16" s="1"/>
  <c r="C488" i="16" s="1"/>
  <c r="I344" i="16"/>
  <c r="E344" i="16" s="1"/>
  <c r="C344" i="16" s="1"/>
  <c r="I188" i="16"/>
  <c r="E188" i="16" s="1"/>
  <c r="C188" i="16" s="1"/>
  <c r="I1075" i="16"/>
  <c r="E1075" i="16" s="1"/>
  <c r="C1075" i="16" s="1"/>
  <c r="I931" i="16"/>
  <c r="E931" i="16" s="1"/>
  <c r="C931" i="16" s="1"/>
  <c r="I787" i="16"/>
  <c r="E787" i="16" s="1"/>
  <c r="C787" i="16" s="1"/>
  <c r="I643" i="16"/>
  <c r="E643" i="16" s="1"/>
  <c r="C643" i="16" s="1"/>
  <c r="I498" i="16"/>
  <c r="E498" i="16" s="1"/>
  <c r="C498" i="16" s="1"/>
  <c r="I355" i="16"/>
  <c r="E355" i="16" s="1"/>
  <c r="C355" i="16" s="1"/>
  <c r="I211" i="16"/>
  <c r="E211" i="16" s="1"/>
  <c r="C211" i="16" s="1"/>
  <c r="I67" i="16"/>
  <c r="E67" i="16" s="1"/>
  <c r="C67" i="16" s="1"/>
  <c r="I714" i="16"/>
  <c r="E714" i="16" s="1"/>
  <c r="C714" i="16" s="1"/>
  <c r="I571" i="16"/>
  <c r="E571" i="16" s="1"/>
  <c r="C571" i="16" s="1"/>
  <c r="I426" i="16"/>
  <c r="E426" i="16" s="1"/>
  <c r="C426" i="16" s="1"/>
  <c r="I281" i="16"/>
  <c r="E281" i="16" s="1"/>
  <c r="C281" i="16" s="1"/>
  <c r="I138" i="16"/>
  <c r="E138" i="16" s="1"/>
  <c r="C138" i="16" s="1"/>
  <c r="I773" i="16"/>
  <c r="E773" i="16" s="1"/>
  <c r="C773" i="16" s="1"/>
  <c r="I629" i="16"/>
  <c r="E629" i="16" s="1"/>
  <c r="C629" i="16" s="1"/>
  <c r="I486" i="16"/>
  <c r="E486" i="16" s="1"/>
  <c r="C486" i="16" s="1"/>
  <c r="I341" i="16"/>
  <c r="E341" i="16" s="1"/>
  <c r="C341" i="16" s="1"/>
  <c r="I197" i="16"/>
  <c r="E197" i="16" s="1"/>
  <c r="C197" i="16" s="1"/>
  <c r="I51" i="16"/>
  <c r="E51" i="16" s="1"/>
  <c r="C51" i="16" s="1"/>
  <c r="I952" i="16"/>
  <c r="E952" i="16" s="1"/>
  <c r="C952" i="16" s="1"/>
  <c r="I808" i="16"/>
  <c r="E808" i="16" s="1"/>
  <c r="C808" i="16" s="1"/>
  <c r="I664" i="16"/>
  <c r="E664" i="16" s="1"/>
  <c r="C664" i="16" s="1"/>
  <c r="I520" i="16"/>
  <c r="E520" i="16" s="1"/>
  <c r="C520" i="16" s="1"/>
  <c r="I376" i="16"/>
  <c r="E376" i="16" s="1"/>
  <c r="C376" i="16" s="1"/>
  <c r="I231" i="16"/>
  <c r="E231" i="16" s="1"/>
  <c r="C231" i="16" s="1"/>
  <c r="I89" i="16"/>
  <c r="E89" i="16" s="1"/>
  <c r="C89" i="16" s="1"/>
  <c r="I986" i="16"/>
  <c r="E986" i="16" s="1"/>
  <c r="C986" i="16" s="1"/>
  <c r="I843" i="16"/>
  <c r="E843" i="16" s="1"/>
  <c r="C843" i="16" s="1"/>
  <c r="I699" i="16"/>
  <c r="E699" i="16" s="1"/>
  <c r="C699" i="16" s="1"/>
  <c r="I554" i="16"/>
  <c r="E554" i="16" s="1"/>
  <c r="C554" i="16" s="1"/>
  <c r="I411" i="16"/>
  <c r="E411" i="16" s="1"/>
  <c r="C411" i="16" s="1"/>
  <c r="I256" i="16"/>
  <c r="E256" i="16" s="1"/>
  <c r="C256" i="16" s="1"/>
  <c r="I111" i="16"/>
  <c r="E111" i="16" s="1"/>
  <c r="C111" i="16" s="1"/>
  <c r="I1009" i="16"/>
  <c r="E1009" i="16" s="1"/>
  <c r="C1009" i="16" s="1"/>
  <c r="I866" i="16"/>
  <c r="E866" i="16" s="1"/>
  <c r="C866" i="16" s="1"/>
  <c r="I722" i="16"/>
  <c r="E722" i="16" s="1"/>
  <c r="C722" i="16" s="1"/>
  <c r="I579" i="16"/>
  <c r="E579" i="16" s="1"/>
  <c r="C579" i="16" s="1"/>
  <c r="I434" i="16"/>
  <c r="E434" i="16" s="1"/>
  <c r="C434" i="16" s="1"/>
  <c r="I291" i="16"/>
  <c r="E291" i="16" s="1"/>
  <c r="C291" i="16" s="1"/>
  <c r="I146" i="16"/>
  <c r="E146" i="16" s="1"/>
  <c r="C146" i="16" s="1"/>
  <c r="I961" i="16"/>
  <c r="E961" i="16" s="1"/>
  <c r="C961" i="16" s="1"/>
  <c r="I817" i="16"/>
  <c r="E817" i="16" s="1"/>
  <c r="C817" i="16" s="1"/>
  <c r="I673" i="16"/>
  <c r="E673" i="16" s="1"/>
  <c r="C673" i="16" s="1"/>
  <c r="I529" i="16"/>
  <c r="E529" i="16" s="1"/>
  <c r="C529" i="16" s="1"/>
  <c r="I385" i="16"/>
  <c r="E385" i="16" s="1"/>
  <c r="C385" i="16" s="1"/>
  <c r="I241" i="16"/>
  <c r="E241" i="16" s="1"/>
  <c r="C241" i="16" s="1"/>
  <c r="I2064" i="16"/>
  <c r="E2064" i="16" s="1"/>
  <c r="C2064" i="16" s="1"/>
  <c r="I1860" i="16"/>
  <c r="E1860" i="16" s="1"/>
  <c r="C1860" i="16" s="1"/>
  <c r="I1666" i="16"/>
  <c r="E1666" i="16" s="1"/>
  <c r="C1666" i="16" s="1"/>
  <c r="I1499" i="16"/>
  <c r="E1499" i="16" s="1"/>
  <c r="C1499" i="16" s="1"/>
  <c r="I1319" i="16"/>
  <c r="E1319" i="16" s="1"/>
  <c r="C1319" i="16" s="1"/>
  <c r="I1162" i="16"/>
  <c r="E1162" i="16" s="1"/>
  <c r="C1162" i="16" s="1"/>
  <c r="I2014" i="16"/>
  <c r="E2014" i="16" s="1"/>
  <c r="C2014" i="16" s="1"/>
  <c r="I1846" i="16"/>
  <c r="E1846" i="16" s="1"/>
  <c r="C1846" i="16" s="1"/>
  <c r="I1690" i="16"/>
  <c r="E1690" i="16" s="1"/>
  <c r="C1690" i="16" s="1"/>
  <c r="I1522" i="16"/>
  <c r="E1522" i="16" s="1"/>
  <c r="C1522" i="16" s="1"/>
  <c r="I1366" i="16"/>
  <c r="E1366" i="16" s="1"/>
  <c r="C1366" i="16" s="1"/>
  <c r="I1210" i="16"/>
  <c r="E1210" i="16" s="1"/>
  <c r="C1210" i="16" s="1"/>
  <c r="I2049" i="16"/>
  <c r="E2049" i="16" s="1"/>
  <c r="C2049" i="16" s="1"/>
  <c r="I1904" i="16"/>
  <c r="E1904" i="16" s="1"/>
  <c r="C1904" i="16" s="1"/>
  <c r="I1760" i="16"/>
  <c r="E1760" i="16" s="1"/>
  <c r="C1760" i="16" s="1"/>
  <c r="I1617" i="16"/>
  <c r="E1617" i="16" s="1"/>
  <c r="C1617" i="16" s="1"/>
  <c r="I1474" i="16"/>
  <c r="E1474" i="16" s="1"/>
  <c r="C1474" i="16" s="1"/>
  <c r="I1329" i="16"/>
  <c r="E1329" i="16" s="1"/>
  <c r="C1329" i="16" s="1"/>
  <c r="I1185" i="16"/>
  <c r="E1185" i="16" s="1"/>
  <c r="C1185" i="16" s="1"/>
  <c r="I2036" i="16"/>
  <c r="E2036" i="16" s="1"/>
  <c r="C2036" i="16" s="1"/>
  <c r="I1892" i="16"/>
  <c r="E1892" i="16" s="1"/>
  <c r="C1892" i="16" s="1"/>
  <c r="I1747" i="16"/>
  <c r="E1747" i="16" s="1"/>
  <c r="C1747" i="16" s="1"/>
  <c r="I1604" i="16"/>
  <c r="E1604" i="16" s="1"/>
  <c r="C1604" i="16" s="1"/>
  <c r="I1460" i="16"/>
  <c r="E1460" i="16" s="1"/>
  <c r="C1460" i="16" s="1"/>
  <c r="I1317" i="16"/>
  <c r="E1317" i="16" s="1"/>
  <c r="C1317" i="16" s="1"/>
  <c r="I1172" i="16"/>
  <c r="E1172" i="16" s="1"/>
  <c r="C1172" i="16" s="1"/>
  <c r="I2059" i="16"/>
  <c r="E2059" i="16" s="1"/>
  <c r="C2059" i="16" s="1"/>
  <c r="I1915" i="16"/>
  <c r="E1915" i="16" s="1"/>
  <c r="C1915" i="16" s="1"/>
  <c r="I1771" i="16"/>
  <c r="E1771" i="16" s="1"/>
  <c r="C1771" i="16" s="1"/>
  <c r="I1627" i="16"/>
  <c r="E1627" i="16" s="1"/>
  <c r="C1627" i="16" s="1"/>
  <c r="I1471" i="16"/>
  <c r="E1471" i="16" s="1"/>
  <c r="C1471" i="16" s="1"/>
  <c r="I1315" i="16"/>
  <c r="E1315" i="16" s="1"/>
  <c r="C1315" i="16" s="1"/>
  <c r="I1171" i="16"/>
  <c r="E1171" i="16" s="1"/>
  <c r="C1171" i="16" s="1"/>
  <c r="I1734" i="16"/>
  <c r="E1734" i="16" s="1"/>
  <c r="C1734" i="16" s="1"/>
  <c r="I1590" i="16"/>
  <c r="E1590" i="16" s="1"/>
  <c r="C1590" i="16" s="1"/>
  <c r="I1447" i="16"/>
  <c r="E1447" i="16" s="1"/>
  <c r="C1447" i="16" s="1"/>
  <c r="I1303" i="16"/>
  <c r="E1303" i="16" s="1"/>
  <c r="C1303" i="16" s="1"/>
  <c r="I1158" i="16"/>
  <c r="E1158" i="16" s="1"/>
  <c r="C1158" i="16" s="1"/>
  <c r="I1014" i="16"/>
  <c r="E1014" i="16" s="1"/>
  <c r="C1014" i="16" s="1"/>
  <c r="I869" i="16"/>
  <c r="E869" i="16" s="1"/>
  <c r="C869" i="16" s="1"/>
  <c r="I1710" i="16"/>
  <c r="E1710" i="16" s="1"/>
  <c r="C1710" i="16" s="1"/>
  <c r="I1566" i="16"/>
  <c r="E1566" i="16" s="1"/>
  <c r="C1566" i="16" s="1"/>
  <c r="I1422" i="16"/>
  <c r="E1422" i="16" s="1"/>
  <c r="C1422" i="16" s="1"/>
  <c r="I1277" i="16"/>
  <c r="E1277" i="16" s="1"/>
  <c r="C1277" i="16" s="1"/>
  <c r="I1134" i="16"/>
  <c r="E1134" i="16" s="1"/>
  <c r="C1134" i="16" s="1"/>
  <c r="I990" i="16"/>
  <c r="E990" i="16" s="1"/>
  <c r="C990" i="16" s="1"/>
  <c r="I846" i="16"/>
  <c r="E846" i="16" s="1"/>
  <c r="C846" i="16" s="1"/>
  <c r="I1959" i="16"/>
  <c r="E1959" i="16" s="1"/>
  <c r="C1959" i="16" s="1"/>
  <c r="I1816" i="16"/>
  <c r="E1816" i="16" s="1"/>
  <c r="C1816" i="16" s="1"/>
  <c r="I1672" i="16"/>
  <c r="E1672" i="16" s="1"/>
  <c r="C1672" i="16" s="1"/>
  <c r="I1528" i="16"/>
  <c r="E1528" i="16" s="1"/>
  <c r="C1528" i="16" s="1"/>
  <c r="I1384" i="16"/>
  <c r="E1384" i="16" s="1"/>
  <c r="C1384" i="16" s="1"/>
  <c r="I1240" i="16"/>
  <c r="E1240" i="16" s="1"/>
  <c r="C1240" i="16" s="1"/>
  <c r="I1097" i="16"/>
  <c r="E1097" i="16" s="1"/>
  <c r="C1097" i="16" s="1"/>
  <c r="I1960" i="16"/>
  <c r="E1960" i="16" s="1"/>
  <c r="C1960" i="16" s="1"/>
  <c r="I1815" i="16"/>
  <c r="E1815" i="16" s="1"/>
  <c r="C1815" i="16" s="1"/>
  <c r="I1671" i="16"/>
  <c r="E1671" i="16" s="1"/>
  <c r="C1671" i="16" s="1"/>
  <c r="I1526" i="16"/>
  <c r="E1526" i="16" s="1"/>
  <c r="C1526" i="16" s="1"/>
  <c r="I1382" i="16"/>
  <c r="E1382" i="16" s="1"/>
  <c r="C1382" i="16" s="1"/>
  <c r="I1238" i="16"/>
  <c r="E1238" i="16" s="1"/>
  <c r="C1238" i="16" s="1"/>
  <c r="I1094" i="16"/>
  <c r="E1094" i="16" s="1"/>
  <c r="C1094" i="16" s="1"/>
  <c r="I1969" i="16"/>
  <c r="E1969" i="16" s="1"/>
  <c r="C1969" i="16" s="1"/>
  <c r="I1827" i="16"/>
  <c r="E1827" i="16" s="1"/>
  <c r="C1827" i="16" s="1"/>
  <c r="I1683" i="16"/>
  <c r="E1683" i="16" s="1"/>
  <c r="C1683" i="16" s="1"/>
  <c r="I1538" i="16"/>
  <c r="E1538" i="16" s="1"/>
  <c r="C1538" i="16" s="1"/>
  <c r="I1393" i="16"/>
  <c r="E1393" i="16" s="1"/>
  <c r="C1393" i="16" s="1"/>
  <c r="I1250" i="16"/>
  <c r="E1250" i="16" s="1"/>
  <c r="C1250" i="16" s="1"/>
  <c r="I1106" i="16"/>
  <c r="E1106" i="16" s="1"/>
  <c r="C1106" i="16" s="1"/>
  <c r="I1945" i="16"/>
  <c r="E1945" i="16" s="1"/>
  <c r="C1945" i="16" s="1"/>
  <c r="I1789" i="16"/>
  <c r="E1789" i="16" s="1"/>
  <c r="C1789" i="16" s="1"/>
  <c r="I1646" i="16"/>
  <c r="E1646" i="16" s="1"/>
  <c r="C1646" i="16" s="1"/>
  <c r="I1501" i="16"/>
  <c r="E1501" i="16" s="1"/>
  <c r="C1501" i="16" s="1"/>
  <c r="I1358" i="16"/>
  <c r="E1358" i="16" s="1"/>
  <c r="C1358" i="16" s="1"/>
  <c r="I1214" i="16"/>
  <c r="E1214" i="16" s="1"/>
  <c r="C1214" i="16" s="1"/>
  <c r="I1069" i="16"/>
  <c r="E1069" i="16" s="1"/>
  <c r="C1069" i="16" s="1"/>
  <c r="I1007" i="16"/>
  <c r="E1007" i="16" s="1"/>
  <c r="C1007" i="16" s="1"/>
  <c r="I865" i="16"/>
  <c r="E865" i="16" s="1"/>
  <c r="C865" i="16" s="1"/>
  <c r="I720" i="16"/>
  <c r="E720" i="16" s="1"/>
  <c r="C720" i="16" s="1"/>
  <c r="I576" i="16"/>
  <c r="E576" i="16" s="1"/>
  <c r="C576" i="16" s="1"/>
  <c r="I432" i="16"/>
  <c r="E432" i="16" s="1"/>
  <c r="C432" i="16" s="1"/>
  <c r="I288" i="16"/>
  <c r="E288" i="16" s="1"/>
  <c r="C288" i="16" s="1"/>
  <c r="I131" i="16"/>
  <c r="E131" i="16" s="1"/>
  <c r="C131" i="16" s="1"/>
  <c r="I1019" i="16"/>
  <c r="E1019" i="16" s="1"/>
  <c r="C1019" i="16" s="1"/>
  <c r="I876" i="16"/>
  <c r="E876" i="16" s="1"/>
  <c r="C876" i="16" s="1"/>
  <c r="I731" i="16"/>
  <c r="E731" i="16" s="1"/>
  <c r="C731" i="16" s="1"/>
  <c r="I574" i="16"/>
  <c r="E574" i="16" s="1"/>
  <c r="C574" i="16" s="1"/>
  <c r="I431" i="16"/>
  <c r="E431" i="16" s="1"/>
  <c r="C431" i="16" s="1"/>
  <c r="I287" i="16"/>
  <c r="E287" i="16" s="1"/>
  <c r="C287" i="16" s="1"/>
  <c r="I132" i="16"/>
  <c r="E132" i="16" s="1"/>
  <c r="C132" i="16" s="1"/>
  <c r="I1018" i="16"/>
  <c r="E1018" i="16" s="1"/>
  <c r="C1018" i="16" s="1"/>
  <c r="I874" i="16"/>
  <c r="E874" i="16" s="1"/>
  <c r="C874" i="16" s="1"/>
  <c r="I719" i="16"/>
  <c r="E719" i="16" s="1"/>
  <c r="C719" i="16" s="1"/>
  <c r="I575" i="16"/>
  <c r="E575" i="16" s="1"/>
  <c r="C575" i="16" s="1"/>
  <c r="I430" i="16"/>
  <c r="E430" i="16" s="1"/>
  <c r="C430" i="16" s="1"/>
  <c r="I285" i="16"/>
  <c r="E285" i="16" s="1"/>
  <c r="C285" i="16" s="1"/>
  <c r="I141" i="16"/>
  <c r="E141" i="16" s="1"/>
  <c r="C141" i="16" s="1"/>
  <c r="I1042" i="16"/>
  <c r="E1042" i="16" s="1"/>
  <c r="C1042" i="16" s="1"/>
  <c r="I897" i="16"/>
  <c r="E897" i="16" s="1"/>
  <c r="C897" i="16" s="1"/>
  <c r="I753" i="16"/>
  <c r="E753" i="16" s="1"/>
  <c r="C753" i="16" s="1"/>
  <c r="I610" i="16"/>
  <c r="E610" i="16" s="1"/>
  <c r="C610" i="16" s="1"/>
  <c r="I465" i="16"/>
  <c r="E465" i="16" s="1"/>
  <c r="C465" i="16" s="1"/>
  <c r="I322" i="16"/>
  <c r="E322" i="16" s="1"/>
  <c r="C322" i="16" s="1"/>
  <c r="I177" i="16"/>
  <c r="E177" i="16" s="1"/>
  <c r="C177" i="16" s="1"/>
  <c r="I1052" i="16"/>
  <c r="E1052" i="16" s="1"/>
  <c r="C1052" i="16" s="1"/>
  <c r="I908" i="16"/>
  <c r="E908" i="16" s="1"/>
  <c r="C908" i="16" s="1"/>
  <c r="I764" i="16"/>
  <c r="E764" i="16" s="1"/>
  <c r="C764" i="16" s="1"/>
  <c r="I620" i="16"/>
  <c r="E620" i="16" s="1"/>
  <c r="C620" i="16" s="1"/>
  <c r="I477" i="16"/>
  <c r="E477" i="16" s="1"/>
  <c r="C477" i="16" s="1"/>
  <c r="I332" i="16"/>
  <c r="E332" i="16" s="1"/>
  <c r="C332" i="16" s="1"/>
  <c r="I176" i="16"/>
  <c r="E176" i="16" s="1"/>
  <c r="C176" i="16" s="1"/>
  <c r="I1063" i="16"/>
  <c r="E1063" i="16" s="1"/>
  <c r="C1063" i="16" s="1"/>
  <c r="I919" i="16"/>
  <c r="E919" i="16" s="1"/>
  <c r="C919" i="16" s="1"/>
  <c r="I776" i="16"/>
  <c r="E776" i="16" s="1"/>
  <c r="C776" i="16" s="1"/>
  <c r="I632" i="16"/>
  <c r="E632" i="16" s="1"/>
  <c r="C632" i="16" s="1"/>
  <c r="I487" i="16"/>
  <c r="E487" i="16" s="1"/>
  <c r="C487" i="16" s="1"/>
  <c r="I343" i="16"/>
  <c r="E343" i="16" s="1"/>
  <c r="C343" i="16" s="1"/>
  <c r="I199" i="16"/>
  <c r="E199" i="16" s="1"/>
  <c r="C199" i="16" s="1"/>
  <c r="I50" i="16"/>
  <c r="E50" i="16" s="1"/>
  <c r="C50" i="16" s="1"/>
  <c r="I702" i="16"/>
  <c r="E702" i="16" s="1"/>
  <c r="C702" i="16" s="1"/>
  <c r="I557" i="16"/>
  <c r="E557" i="16" s="1"/>
  <c r="C557" i="16" s="1"/>
  <c r="I414" i="16"/>
  <c r="E414" i="16" s="1"/>
  <c r="C414" i="16" s="1"/>
  <c r="I270" i="16"/>
  <c r="E270" i="16" s="1"/>
  <c r="C270" i="16" s="1"/>
  <c r="I126" i="16"/>
  <c r="E126" i="16" s="1"/>
  <c r="C126" i="16" s="1"/>
  <c r="I761" i="16"/>
  <c r="E761" i="16" s="1"/>
  <c r="C761" i="16" s="1"/>
  <c r="I617" i="16"/>
  <c r="E617" i="16" s="1"/>
  <c r="C617" i="16" s="1"/>
  <c r="I474" i="16"/>
  <c r="E474" i="16" s="1"/>
  <c r="C474" i="16" s="1"/>
  <c r="I329" i="16"/>
  <c r="E329" i="16" s="1"/>
  <c r="C329" i="16" s="1"/>
  <c r="I185" i="16"/>
  <c r="E185" i="16" s="1"/>
  <c r="C185" i="16" s="1"/>
  <c r="I1084" i="16"/>
  <c r="E1084" i="16" s="1"/>
  <c r="C1084" i="16" s="1"/>
  <c r="I940" i="16"/>
  <c r="E940" i="16" s="1"/>
  <c r="C940" i="16" s="1"/>
  <c r="I797" i="16"/>
  <c r="E797" i="16" s="1"/>
  <c r="C797" i="16" s="1"/>
  <c r="I651" i="16"/>
  <c r="E651" i="16" s="1"/>
  <c r="C651" i="16" s="1"/>
  <c r="I508" i="16"/>
  <c r="E508" i="16" s="1"/>
  <c r="C508" i="16" s="1"/>
  <c r="I364" i="16"/>
  <c r="E364" i="16" s="1"/>
  <c r="C364" i="16" s="1"/>
  <c r="I220" i="16"/>
  <c r="E220" i="16" s="1"/>
  <c r="C220" i="16" s="1"/>
  <c r="I77" i="16"/>
  <c r="E77" i="16" s="1"/>
  <c r="C77" i="16" s="1"/>
  <c r="I975" i="16"/>
  <c r="E975" i="16" s="1"/>
  <c r="C975" i="16" s="1"/>
  <c r="I831" i="16"/>
  <c r="E831" i="16" s="1"/>
  <c r="C831" i="16" s="1"/>
  <c r="I687" i="16"/>
  <c r="E687" i="16" s="1"/>
  <c r="C687" i="16" s="1"/>
  <c r="I544" i="16"/>
  <c r="E544" i="16" s="1"/>
  <c r="C544" i="16" s="1"/>
  <c r="I399" i="16"/>
  <c r="E399" i="16" s="1"/>
  <c r="C399" i="16" s="1"/>
  <c r="I243" i="16"/>
  <c r="E243" i="16" s="1"/>
  <c r="C243" i="16" s="1"/>
  <c r="I99" i="16"/>
  <c r="E99" i="16" s="1"/>
  <c r="C99" i="16" s="1"/>
  <c r="I998" i="16"/>
  <c r="E998" i="16" s="1"/>
  <c r="C998" i="16" s="1"/>
  <c r="I853" i="16"/>
  <c r="E853" i="16" s="1"/>
  <c r="C853" i="16" s="1"/>
  <c r="I710" i="16"/>
  <c r="E710" i="16" s="1"/>
  <c r="C710" i="16" s="1"/>
  <c r="I567" i="16"/>
  <c r="E567" i="16" s="1"/>
  <c r="C567" i="16" s="1"/>
  <c r="I422" i="16"/>
  <c r="E422" i="16" s="1"/>
  <c r="C422" i="16" s="1"/>
  <c r="I277" i="16"/>
  <c r="E277" i="16" s="1"/>
  <c r="C277" i="16" s="1"/>
  <c r="I134" i="16"/>
  <c r="E134" i="16" s="1"/>
  <c r="C134" i="16" s="1"/>
  <c r="I949" i="16"/>
  <c r="E949" i="16" s="1"/>
  <c r="C949" i="16" s="1"/>
  <c r="I805" i="16"/>
  <c r="E805" i="16" s="1"/>
  <c r="C805" i="16" s="1"/>
  <c r="I2040" i="16"/>
  <c r="E2040" i="16" s="1"/>
  <c r="C2040" i="16" s="1"/>
  <c r="I1847" i="16"/>
  <c r="E1847" i="16" s="1"/>
  <c r="C1847" i="16" s="1"/>
  <c r="I1655" i="16"/>
  <c r="E1655" i="16" s="1"/>
  <c r="C1655" i="16" s="1"/>
  <c r="I1487" i="16"/>
  <c r="E1487" i="16" s="1"/>
  <c r="C1487" i="16" s="1"/>
  <c r="I1307" i="16"/>
  <c r="E1307" i="16" s="1"/>
  <c r="C1307" i="16" s="1"/>
  <c r="I1151" i="16"/>
  <c r="E1151" i="16" s="1"/>
  <c r="C1151" i="16" s="1"/>
  <c r="I2003" i="16"/>
  <c r="E2003" i="16" s="1"/>
  <c r="C2003" i="16" s="1"/>
  <c r="I1833" i="16"/>
  <c r="E1833" i="16" s="1"/>
  <c r="C1833" i="16" s="1"/>
  <c r="I1667" i="16"/>
  <c r="E1667" i="16" s="1"/>
  <c r="C1667" i="16" s="1"/>
  <c r="I1510" i="16"/>
  <c r="E1510" i="16" s="1"/>
  <c r="C1510" i="16" s="1"/>
  <c r="I1354" i="16"/>
  <c r="E1354" i="16" s="1"/>
  <c r="C1354" i="16" s="1"/>
  <c r="I1198" i="16"/>
  <c r="E1198" i="16" s="1"/>
  <c r="C1198" i="16" s="1"/>
  <c r="I2038" i="16"/>
  <c r="E2038" i="16" s="1"/>
  <c r="C2038" i="16" s="1"/>
  <c r="I1894" i="16"/>
  <c r="E1894" i="16" s="1"/>
  <c r="C1894" i="16" s="1"/>
  <c r="I1749" i="16"/>
  <c r="E1749" i="16" s="1"/>
  <c r="C1749" i="16" s="1"/>
  <c r="I1605" i="16"/>
  <c r="E1605" i="16" s="1"/>
  <c r="C1605" i="16" s="1"/>
  <c r="I1461" i="16"/>
  <c r="E1461" i="16" s="1"/>
  <c r="C1461" i="16" s="1"/>
  <c r="I1316" i="16"/>
  <c r="E1316" i="16" s="1"/>
  <c r="C1316" i="16" s="1"/>
  <c r="I1173" i="16"/>
  <c r="E1173" i="16" s="1"/>
  <c r="C1173" i="16" s="1"/>
  <c r="I2023" i="16"/>
  <c r="E2023" i="16" s="1"/>
  <c r="C2023" i="16" s="1"/>
  <c r="I1881" i="16"/>
  <c r="E1881" i="16" s="1"/>
  <c r="C1881" i="16" s="1"/>
  <c r="I1736" i="16"/>
  <c r="E1736" i="16" s="1"/>
  <c r="C1736" i="16" s="1"/>
  <c r="I1592" i="16"/>
  <c r="E1592" i="16" s="1"/>
  <c r="C1592" i="16" s="1"/>
  <c r="I1449" i="16"/>
  <c r="E1449" i="16" s="1"/>
  <c r="C1449" i="16" s="1"/>
  <c r="I1305" i="16"/>
  <c r="E1305" i="16" s="1"/>
  <c r="C1305" i="16" s="1"/>
  <c r="I1160" i="16"/>
  <c r="E1160" i="16" s="1"/>
  <c r="C1160" i="16" s="1"/>
  <c r="I2048" i="16"/>
  <c r="E2048" i="16" s="1"/>
  <c r="C2048" i="16" s="1"/>
  <c r="I1903" i="16"/>
  <c r="E1903" i="16" s="1"/>
  <c r="C1903" i="16" s="1"/>
  <c r="I1759" i="16"/>
  <c r="E1759" i="16" s="1"/>
  <c r="C1759" i="16" s="1"/>
  <c r="I1616" i="16"/>
  <c r="E1616" i="16" s="1"/>
  <c r="C1616" i="16" s="1"/>
  <c r="I1459" i="16"/>
  <c r="E1459" i="16" s="1"/>
  <c r="C1459" i="16" s="1"/>
  <c r="I1302" i="16"/>
  <c r="E1302" i="16" s="1"/>
  <c r="C1302" i="16" s="1"/>
  <c r="I1147" i="16"/>
  <c r="E1147" i="16" s="1"/>
  <c r="C1147" i="16" s="1"/>
  <c r="I1721" i="16"/>
  <c r="E1721" i="16" s="1"/>
  <c r="C1721" i="16" s="1"/>
  <c r="I1577" i="16"/>
  <c r="E1577" i="16" s="1"/>
  <c r="C1577" i="16" s="1"/>
  <c r="I1434" i="16"/>
  <c r="E1434" i="16" s="1"/>
  <c r="C1434" i="16" s="1"/>
  <c r="I1290" i="16"/>
  <c r="E1290" i="16" s="1"/>
  <c r="C1290" i="16" s="1"/>
  <c r="I1146" i="16"/>
  <c r="E1146" i="16" s="1"/>
  <c r="C1146" i="16" s="1"/>
  <c r="I1002" i="16"/>
  <c r="E1002" i="16" s="1"/>
  <c r="C1002" i="16" s="1"/>
  <c r="I859" i="16"/>
  <c r="E859" i="16" s="1"/>
  <c r="C859" i="16" s="1"/>
  <c r="I1696" i="16"/>
  <c r="E1696" i="16" s="1"/>
  <c r="C1696" i="16" s="1"/>
  <c r="I1553" i="16"/>
  <c r="E1553" i="16" s="1"/>
  <c r="C1553" i="16" s="1"/>
  <c r="I1410" i="16"/>
  <c r="E1410" i="16" s="1"/>
  <c r="C1410" i="16" s="1"/>
  <c r="I1266" i="16"/>
  <c r="E1266" i="16" s="1"/>
  <c r="C1266" i="16" s="1"/>
  <c r="I1121" i="16"/>
  <c r="E1121" i="16" s="1"/>
  <c r="C1121" i="16" s="1"/>
  <c r="I977" i="16"/>
  <c r="E977" i="16" s="1"/>
  <c r="C977" i="16" s="1"/>
  <c r="I834" i="16"/>
  <c r="E834" i="16" s="1"/>
  <c r="C834" i="16" s="1"/>
  <c r="I1947" i="16"/>
  <c r="E1947" i="16" s="1"/>
  <c r="C1947" i="16" s="1"/>
  <c r="I1805" i="16"/>
  <c r="E1805" i="16" s="1"/>
  <c r="C1805" i="16" s="1"/>
  <c r="I1661" i="16"/>
  <c r="E1661" i="16" s="1"/>
  <c r="C1661" i="16" s="1"/>
  <c r="I1516" i="16"/>
  <c r="E1516" i="16" s="1"/>
  <c r="C1516" i="16" s="1"/>
  <c r="I1372" i="16"/>
  <c r="E1372" i="16" s="1"/>
  <c r="C1372" i="16" s="1"/>
  <c r="I1228" i="16"/>
  <c r="E1228" i="16" s="1"/>
  <c r="C1228" i="16" s="1"/>
  <c r="I2092" i="16"/>
  <c r="E2092" i="16" s="1"/>
  <c r="C2092" i="16" s="1"/>
  <c r="I1948" i="16"/>
  <c r="E1948" i="16" s="1"/>
  <c r="C1948" i="16" s="1"/>
  <c r="I1803" i="16"/>
  <c r="E1803" i="16" s="1"/>
  <c r="C1803" i="16" s="1"/>
  <c r="I1659" i="16"/>
  <c r="E1659" i="16" s="1"/>
  <c r="C1659" i="16" s="1"/>
  <c r="I1515" i="16"/>
  <c r="E1515" i="16" s="1"/>
  <c r="C1515" i="16" s="1"/>
  <c r="I1371" i="16"/>
  <c r="E1371" i="16" s="1"/>
  <c r="C1371" i="16" s="1"/>
  <c r="I1226" i="16"/>
  <c r="E1226" i="16" s="1"/>
  <c r="C1226" i="16" s="1"/>
  <c r="I2102" i="16"/>
  <c r="E2102" i="16" s="1"/>
  <c r="C2102" i="16" s="1"/>
  <c r="I1958" i="16"/>
  <c r="E1958" i="16" s="1"/>
  <c r="C1958" i="16" s="1"/>
  <c r="I1814" i="16"/>
  <c r="E1814" i="16" s="1"/>
  <c r="C1814" i="16" s="1"/>
  <c r="I1670" i="16"/>
  <c r="E1670" i="16" s="1"/>
  <c r="C1670" i="16" s="1"/>
  <c r="I1527" i="16"/>
  <c r="E1527" i="16" s="1"/>
  <c r="C1527" i="16" s="1"/>
  <c r="I1383" i="16"/>
  <c r="E1383" i="16" s="1"/>
  <c r="C1383" i="16" s="1"/>
  <c r="I1239" i="16"/>
  <c r="E1239" i="16" s="1"/>
  <c r="C1239" i="16" s="1"/>
  <c r="I1095" i="16"/>
  <c r="E1095" i="16" s="1"/>
  <c r="C1095" i="16" s="1"/>
  <c r="I1932" i="16"/>
  <c r="E1932" i="16" s="1"/>
  <c r="C1932" i="16" s="1"/>
  <c r="I1777" i="16"/>
  <c r="E1777" i="16" s="1"/>
  <c r="C1777" i="16" s="1"/>
  <c r="I1633" i="16"/>
  <c r="E1633" i="16" s="1"/>
  <c r="C1633" i="16" s="1"/>
  <c r="I1489" i="16"/>
  <c r="E1489" i="16" s="1"/>
  <c r="C1489" i="16" s="1"/>
  <c r="I1345" i="16"/>
  <c r="E1345" i="16" s="1"/>
  <c r="C1345" i="16" s="1"/>
  <c r="I1201" i="16"/>
  <c r="E1201" i="16" s="1"/>
  <c r="C1201" i="16" s="1"/>
  <c r="I1057" i="16"/>
  <c r="E1057" i="16" s="1"/>
  <c r="C1057" i="16" s="1"/>
  <c r="I997" i="16"/>
  <c r="E997" i="16" s="1"/>
  <c r="C997" i="16" s="1"/>
  <c r="I851" i="16"/>
  <c r="E851" i="16" s="1"/>
  <c r="C851" i="16" s="1"/>
  <c r="I708" i="16"/>
  <c r="E708" i="16" s="1"/>
  <c r="C708" i="16" s="1"/>
  <c r="I564" i="16"/>
  <c r="E564" i="16" s="1"/>
  <c r="C564" i="16" s="1"/>
  <c r="I420" i="16"/>
  <c r="E420" i="16" s="1"/>
  <c r="C420" i="16" s="1"/>
  <c r="I265" i="16"/>
  <c r="E265" i="16" s="1"/>
  <c r="C265" i="16" s="1"/>
  <c r="I119" i="16"/>
  <c r="E119" i="16" s="1"/>
  <c r="C119" i="16" s="1"/>
  <c r="I1008" i="16"/>
  <c r="E1008" i="16" s="1"/>
  <c r="C1008" i="16" s="1"/>
  <c r="I863" i="16"/>
  <c r="E863" i="16" s="1"/>
  <c r="C863" i="16" s="1"/>
  <c r="I718" i="16"/>
  <c r="E718" i="16" s="1"/>
  <c r="C718" i="16" s="1"/>
  <c r="I563" i="16"/>
  <c r="E563" i="16" s="1"/>
  <c r="C563" i="16" s="1"/>
  <c r="I419" i="16"/>
  <c r="E419" i="16" s="1"/>
  <c r="C419" i="16" s="1"/>
  <c r="I276" i="16"/>
  <c r="E276" i="16" s="1"/>
  <c r="C276" i="16" s="1"/>
  <c r="I120" i="16"/>
  <c r="E120" i="16" s="1"/>
  <c r="C120" i="16" s="1"/>
  <c r="I1005" i="16"/>
  <c r="E1005" i="16" s="1"/>
  <c r="C1005" i="16" s="1"/>
  <c r="I862" i="16"/>
  <c r="E862" i="16" s="1"/>
  <c r="C862" i="16" s="1"/>
  <c r="I706" i="16"/>
  <c r="E706" i="16" s="1"/>
  <c r="C706" i="16" s="1"/>
  <c r="I561" i="16"/>
  <c r="E561" i="16" s="1"/>
  <c r="C561" i="16" s="1"/>
  <c r="I418" i="16"/>
  <c r="E418" i="16" s="1"/>
  <c r="C418" i="16" s="1"/>
  <c r="I273" i="16"/>
  <c r="E273" i="16" s="1"/>
  <c r="C273" i="16" s="1"/>
  <c r="I130" i="16"/>
  <c r="E130" i="16" s="1"/>
  <c r="C130" i="16" s="1"/>
  <c r="I1028" i="16"/>
  <c r="E1028" i="16" s="1"/>
  <c r="C1028" i="16" s="1"/>
  <c r="I885" i="16"/>
  <c r="E885" i="16" s="1"/>
  <c r="C885" i="16" s="1"/>
  <c r="I741" i="16"/>
  <c r="E741" i="16" s="1"/>
  <c r="C741" i="16" s="1"/>
  <c r="I597" i="16"/>
  <c r="E597" i="16" s="1"/>
  <c r="C597" i="16" s="1"/>
  <c r="I453" i="16"/>
  <c r="E453" i="16" s="1"/>
  <c r="C453" i="16" s="1"/>
  <c r="I309" i="16"/>
  <c r="E309" i="16" s="1"/>
  <c r="C309" i="16" s="1"/>
  <c r="I166" i="16"/>
  <c r="E166" i="16" s="1"/>
  <c r="C166" i="16" s="1"/>
  <c r="I1039" i="16"/>
  <c r="E1039" i="16" s="1"/>
  <c r="C1039" i="16" s="1"/>
  <c r="I896" i="16"/>
  <c r="E896" i="16" s="1"/>
  <c r="C896" i="16" s="1"/>
  <c r="I752" i="16"/>
  <c r="E752" i="16" s="1"/>
  <c r="C752" i="16" s="1"/>
  <c r="I608" i="16"/>
  <c r="E608" i="16" s="1"/>
  <c r="C608" i="16" s="1"/>
  <c r="I464" i="16"/>
  <c r="E464" i="16" s="1"/>
  <c r="C464" i="16" s="1"/>
  <c r="I308" i="16"/>
  <c r="E308" i="16" s="1"/>
  <c r="C308" i="16" s="1"/>
  <c r="I164" i="16"/>
  <c r="E164" i="16" s="1"/>
  <c r="C164" i="16" s="1"/>
  <c r="I1051" i="16"/>
  <c r="E1051" i="16" s="1"/>
  <c r="C1051" i="16" s="1"/>
  <c r="I907" i="16"/>
  <c r="E907" i="16" s="1"/>
  <c r="C907" i="16" s="1"/>
  <c r="I763" i="16"/>
  <c r="E763" i="16" s="1"/>
  <c r="C763" i="16" s="1"/>
  <c r="I619" i="16"/>
  <c r="E619" i="16" s="1"/>
  <c r="C619" i="16" s="1"/>
  <c r="I475" i="16"/>
  <c r="E475" i="16" s="1"/>
  <c r="C475" i="16" s="1"/>
  <c r="I331" i="16"/>
  <c r="E331" i="16" s="1"/>
  <c r="C331" i="16" s="1"/>
  <c r="I187" i="16"/>
  <c r="E187" i="16" s="1"/>
  <c r="C187" i="16" s="1"/>
  <c r="I49" i="16"/>
  <c r="E49" i="16" s="1"/>
  <c r="C49" i="16" s="1"/>
  <c r="I690" i="16"/>
  <c r="E690" i="16" s="1"/>
  <c r="C690" i="16" s="1"/>
  <c r="I545" i="16"/>
  <c r="E545" i="16" s="1"/>
  <c r="C545" i="16" s="1"/>
  <c r="I402" i="16"/>
  <c r="E402" i="16" s="1"/>
  <c r="C402" i="16" s="1"/>
  <c r="I258" i="16"/>
  <c r="E258" i="16" s="1"/>
  <c r="C258" i="16" s="1"/>
  <c r="I114" i="16"/>
  <c r="E114" i="16" s="1"/>
  <c r="C114" i="16" s="1"/>
  <c r="I748" i="16"/>
  <c r="E748" i="16" s="1"/>
  <c r="C748" i="16" s="1"/>
  <c r="I605" i="16"/>
  <c r="E605" i="16" s="1"/>
  <c r="C605" i="16" s="1"/>
  <c r="I461" i="16"/>
  <c r="E461" i="16" s="1"/>
  <c r="C461" i="16" s="1"/>
  <c r="I317" i="16"/>
  <c r="E317" i="16" s="1"/>
  <c r="C317" i="16" s="1"/>
  <c r="I174" i="16"/>
  <c r="E174" i="16" s="1"/>
  <c r="C174" i="16" s="1"/>
  <c r="I1071" i="16"/>
  <c r="E1071" i="16" s="1"/>
  <c r="C1071" i="16" s="1"/>
  <c r="I928" i="16"/>
  <c r="E928" i="16" s="1"/>
  <c r="C928" i="16" s="1"/>
  <c r="I784" i="16"/>
  <c r="E784" i="16" s="1"/>
  <c r="C784" i="16" s="1"/>
  <c r="I640" i="16"/>
  <c r="E640" i="16" s="1"/>
  <c r="C640" i="16" s="1"/>
  <c r="I497" i="16"/>
  <c r="E497" i="16" s="1"/>
  <c r="C497" i="16" s="1"/>
  <c r="I352" i="16"/>
  <c r="E352" i="16" s="1"/>
  <c r="C352" i="16" s="1"/>
  <c r="I208" i="16"/>
  <c r="E208" i="16" s="1"/>
  <c r="C208" i="16" s="1"/>
  <c r="I63" i="16"/>
  <c r="E63" i="16" s="1"/>
  <c r="C63" i="16" s="1"/>
  <c r="I963" i="16"/>
  <c r="E963" i="16" s="1"/>
  <c r="C963" i="16" s="1"/>
  <c r="I819" i="16"/>
  <c r="E819" i="16" s="1"/>
  <c r="C819" i="16" s="1"/>
  <c r="I675" i="16"/>
  <c r="E675" i="16" s="1"/>
  <c r="C675" i="16" s="1"/>
  <c r="I532" i="16"/>
  <c r="E532" i="16" s="1"/>
  <c r="C532" i="16" s="1"/>
  <c r="I387" i="16"/>
  <c r="E387" i="16" s="1"/>
  <c r="C387" i="16" s="1"/>
  <c r="I232" i="16"/>
  <c r="E232" i="16" s="1"/>
  <c r="C232" i="16" s="1"/>
  <c r="I87" i="16"/>
  <c r="E87" i="16" s="1"/>
  <c r="C87" i="16" s="1"/>
  <c r="I987" i="16"/>
  <c r="E987" i="16" s="1"/>
  <c r="C987" i="16" s="1"/>
  <c r="I841" i="16"/>
  <c r="E841" i="16" s="1"/>
  <c r="C841" i="16" s="1"/>
  <c r="I698" i="16"/>
  <c r="E698" i="16" s="1"/>
  <c r="C698" i="16" s="1"/>
  <c r="I555" i="16"/>
  <c r="E555" i="16" s="1"/>
  <c r="C555" i="16" s="1"/>
  <c r="I410" i="16"/>
  <c r="E410" i="16" s="1"/>
  <c r="C410" i="16" s="1"/>
  <c r="I266" i="16"/>
  <c r="E266" i="16" s="1"/>
  <c r="C266" i="16" s="1"/>
  <c r="I122" i="16"/>
  <c r="E122" i="16" s="1"/>
  <c r="C122" i="16" s="1"/>
  <c r="I937" i="16"/>
  <c r="E937" i="16" s="1"/>
  <c r="C937" i="16" s="1"/>
  <c r="I793" i="16"/>
  <c r="E793" i="16" s="1"/>
  <c r="C793" i="16" s="1"/>
  <c r="I649" i="16"/>
  <c r="E649" i="16" s="1"/>
  <c r="C649" i="16" s="1"/>
  <c r="I505" i="16"/>
  <c r="E505" i="16" s="1"/>
  <c r="C505" i="16" s="1"/>
  <c r="I361" i="16"/>
  <c r="E361" i="16" s="1"/>
  <c r="C361" i="16" s="1"/>
  <c r="I216" i="16"/>
  <c r="E216" i="16" s="1"/>
  <c r="C216" i="16" s="1"/>
  <c r="I73" i="16"/>
  <c r="E73" i="16" s="1"/>
  <c r="C73" i="16" s="1"/>
  <c r="I2027" i="16"/>
  <c r="E2027" i="16" s="1"/>
  <c r="C2027" i="16" s="1"/>
  <c r="I1810" i="16"/>
  <c r="E1810" i="16" s="1"/>
  <c r="C1810" i="16" s="1"/>
  <c r="I1643" i="16"/>
  <c r="E1643" i="16" s="1"/>
  <c r="C1643" i="16" s="1"/>
  <c r="I1463" i="16"/>
  <c r="E1463" i="16" s="1"/>
  <c r="C1463" i="16" s="1"/>
  <c r="I1295" i="16"/>
  <c r="E1295" i="16" s="1"/>
  <c r="C1295" i="16" s="1"/>
  <c r="I1139" i="16"/>
  <c r="E1139" i="16" s="1"/>
  <c r="C1139" i="16" s="1"/>
  <c r="I1989" i="16"/>
  <c r="E1989" i="16" s="1"/>
  <c r="C1989" i="16" s="1"/>
  <c r="I1811" i="16"/>
  <c r="E1811" i="16" s="1"/>
  <c r="C1811" i="16" s="1"/>
  <c r="I1654" i="16"/>
  <c r="E1654" i="16" s="1"/>
  <c r="C1654" i="16" s="1"/>
  <c r="I1498" i="16"/>
  <c r="E1498" i="16" s="1"/>
  <c r="C1498" i="16" s="1"/>
  <c r="I1341" i="16"/>
  <c r="E1341" i="16" s="1"/>
  <c r="C1341" i="16" s="1"/>
  <c r="I1186" i="16"/>
  <c r="E1186" i="16" s="1"/>
  <c r="C1186" i="16" s="1"/>
  <c r="I2025" i="16"/>
  <c r="E2025" i="16" s="1"/>
  <c r="C2025" i="16" s="1"/>
  <c r="I1880" i="16"/>
  <c r="E1880" i="16" s="1"/>
  <c r="C1880" i="16" s="1"/>
  <c r="I1738" i="16"/>
  <c r="E1738" i="16" s="1"/>
  <c r="C1738" i="16" s="1"/>
  <c r="I1594" i="16"/>
  <c r="E1594" i="16" s="1"/>
  <c r="C1594" i="16" s="1"/>
  <c r="I1448" i="16"/>
  <c r="E1448" i="16" s="1"/>
  <c r="C1448" i="16" s="1"/>
  <c r="I1304" i="16"/>
  <c r="E1304" i="16" s="1"/>
  <c r="C1304" i="16" s="1"/>
  <c r="I1161" i="16"/>
  <c r="E1161" i="16" s="1"/>
  <c r="C1161" i="16" s="1"/>
  <c r="I2011" i="16"/>
  <c r="E2011" i="16" s="1"/>
  <c r="C2011" i="16" s="1"/>
  <c r="I1869" i="16"/>
  <c r="E1869" i="16" s="1"/>
  <c r="C1869" i="16" s="1"/>
  <c r="I1724" i="16"/>
  <c r="E1724" i="16" s="1"/>
  <c r="C1724" i="16" s="1"/>
  <c r="I1581" i="16"/>
  <c r="E1581" i="16" s="1"/>
  <c r="C1581" i="16" s="1"/>
  <c r="I1436" i="16"/>
  <c r="E1436" i="16" s="1"/>
  <c r="C1436" i="16" s="1"/>
  <c r="I1292" i="16"/>
  <c r="E1292" i="16" s="1"/>
  <c r="C1292" i="16" s="1"/>
  <c r="I1148" i="16"/>
  <c r="E1148" i="16" s="1"/>
  <c r="C1148" i="16" s="1"/>
  <c r="I2035" i="16"/>
  <c r="E2035" i="16" s="1"/>
  <c r="C2035" i="16" s="1"/>
  <c r="I1891" i="16"/>
  <c r="E1891" i="16" s="1"/>
  <c r="C1891" i="16" s="1"/>
  <c r="I1748" i="16"/>
  <c r="E1748" i="16" s="1"/>
  <c r="C1748" i="16" s="1"/>
  <c r="I1603" i="16"/>
  <c r="E1603" i="16" s="1"/>
  <c r="C1603" i="16" s="1"/>
  <c r="I1446" i="16"/>
  <c r="E1446" i="16" s="1"/>
  <c r="C1446" i="16" s="1"/>
  <c r="I1291" i="16"/>
  <c r="E1291" i="16" s="1"/>
  <c r="C1291" i="16" s="1"/>
  <c r="I1136" i="16"/>
  <c r="E1136" i="16" s="1"/>
  <c r="C1136" i="16" s="1"/>
  <c r="I1709" i="16"/>
  <c r="E1709" i="16" s="1"/>
  <c r="C1709" i="16" s="1"/>
  <c r="I1565" i="16"/>
  <c r="E1565" i="16" s="1"/>
  <c r="C1565" i="16" s="1"/>
  <c r="I1421" i="16"/>
  <c r="E1421" i="16" s="1"/>
  <c r="C1421" i="16" s="1"/>
  <c r="I1278" i="16"/>
  <c r="E1278" i="16" s="1"/>
  <c r="C1278" i="16" s="1"/>
  <c r="I1133" i="16"/>
  <c r="E1133" i="16" s="1"/>
  <c r="C1133" i="16" s="1"/>
  <c r="I989" i="16"/>
  <c r="E989" i="16" s="1"/>
  <c r="C989" i="16" s="1"/>
  <c r="I845" i="16"/>
  <c r="E845" i="16" s="1"/>
  <c r="C845" i="16" s="1"/>
  <c r="I1685" i="16"/>
  <c r="E1685" i="16" s="1"/>
  <c r="C1685" i="16" s="1"/>
  <c r="I1541" i="16"/>
  <c r="E1541" i="16" s="1"/>
  <c r="C1541" i="16" s="1"/>
  <c r="I1397" i="16"/>
  <c r="E1397" i="16" s="1"/>
  <c r="C1397" i="16" s="1"/>
  <c r="I1253" i="16"/>
  <c r="E1253" i="16" s="1"/>
  <c r="C1253" i="16" s="1"/>
  <c r="I1108" i="16"/>
  <c r="E1108" i="16" s="1"/>
  <c r="C1108" i="16" s="1"/>
  <c r="I965" i="16"/>
  <c r="E965" i="16" s="1"/>
  <c r="C965" i="16" s="1"/>
  <c r="I2079" i="16"/>
  <c r="E2079" i="16" s="1"/>
  <c r="C2079" i="16" s="1"/>
  <c r="I1935" i="16"/>
  <c r="E1935" i="16" s="1"/>
  <c r="C1935" i="16" s="1"/>
  <c r="I1791" i="16"/>
  <c r="E1791" i="16" s="1"/>
  <c r="C1791" i="16" s="1"/>
  <c r="I1649" i="16"/>
  <c r="E1649" i="16" s="1"/>
  <c r="C1649" i="16" s="1"/>
  <c r="I1504" i="16"/>
  <c r="E1504" i="16" s="1"/>
  <c r="C1504" i="16" s="1"/>
  <c r="I1360" i="16"/>
  <c r="E1360" i="16" s="1"/>
  <c r="C1360" i="16" s="1"/>
  <c r="I1216" i="16"/>
  <c r="E1216" i="16" s="1"/>
  <c r="C1216" i="16" s="1"/>
  <c r="I2080" i="16"/>
  <c r="E2080" i="16" s="1"/>
  <c r="C2080" i="16" s="1"/>
  <c r="I1936" i="16"/>
  <c r="E1936" i="16" s="1"/>
  <c r="C1936" i="16" s="1"/>
  <c r="I1792" i="16"/>
  <c r="E1792" i="16" s="1"/>
  <c r="C1792" i="16" s="1"/>
  <c r="I1647" i="16"/>
  <c r="E1647" i="16" s="1"/>
  <c r="C1647" i="16" s="1"/>
  <c r="I1502" i="16"/>
  <c r="E1502" i="16" s="1"/>
  <c r="C1502" i="16" s="1"/>
  <c r="I1359" i="16"/>
  <c r="E1359" i="16" s="1"/>
  <c r="C1359" i="16" s="1"/>
  <c r="I1215" i="16"/>
  <c r="E1215" i="16" s="1"/>
  <c r="C1215" i="16" s="1"/>
  <c r="I2090" i="16"/>
  <c r="E2090" i="16" s="1"/>
  <c r="C2090" i="16" s="1"/>
  <c r="I1946" i="16"/>
  <c r="E1946" i="16" s="1"/>
  <c r="C1946" i="16" s="1"/>
  <c r="I1801" i="16"/>
  <c r="E1801" i="16" s="1"/>
  <c r="C1801" i="16" s="1"/>
  <c r="I1658" i="16"/>
  <c r="E1658" i="16" s="1"/>
  <c r="C1658" i="16" s="1"/>
  <c r="I1514" i="16"/>
  <c r="E1514" i="16" s="1"/>
  <c r="C1514" i="16" s="1"/>
  <c r="I1370" i="16"/>
  <c r="E1370" i="16" s="1"/>
  <c r="C1370" i="16" s="1"/>
  <c r="I1227" i="16"/>
  <c r="E1227" i="16" s="1"/>
  <c r="C1227" i="16" s="1"/>
  <c r="I2077" i="16"/>
  <c r="E2077" i="16" s="1"/>
  <c r="C2077" i="16" s="1"/>
  <c r="I1922" i="16"/>
  <c r="E1922" i="16" s="1"/>
  <c r="C1922" i="16" s="1"/>
  <c r="I1766" i="16"/>
  <c r="E1766" i="16" s="1"/>
  <c r="C1766" i="16" s="1"/>
  <c r="I1621" i="16"/>
  <c r="E1621" i="16" s="1"/>
  <c r="C1621" i="16" s="1"/>
  <c r="I1476" i="16"/>
  <c r="E1476" i="16" s="1"/>
  <c r="C1476" i="16" s="1"/>
  <c r="I1333" i="16"/>
  <c r="E1333" i="16" s="1"/>
  <c r="C1333" i="16" s="1"/>
  <c r="I1189" i="16"/>
  <c r="E1189" i="16" s="1"/>
  <c r="C1189" i="16" s="1"/>
  <c r="I1044" i="16"/>
  <c r="E1044" i="16" s="1"/>
  <c r="C1044" i="16" s="1"/>
  <c r="I984" i="16"/>
  <c r="E984" i="16" s="1"/>
  <c r="C984" i="16" s="1"/>
  <c r="I840" i="16"/>
  <c r="E840" i="16" s="1"/>
  <c r="C840" i="16" s="1"/>
  <c r="I696" i="16"/>
  <c r="E696" i="16" s="1"/>
  <c r="C696" i="16" s="1"/>
  <c r="I553" i="16"/>
  <c r="E553" i="16" s="1"/>
  <c r="C553" i="16" s="1"/>
  <c r="I408" i="16"/>
  <c r="E408" i="16" s="1"/>
  <c r="C408" i="16" s="1"/>
  <c r="I252" i="16"/>
  <c r="E252" i="16" s="1"/>
  <c r="C252" i="16" s="1"/>
  <c r="I107" i="16"/>
  <c r="E107" i="16" s="1"/>
  <c r="C107" i="16" s="1"/>
  <c r="I995" i="16"/>
  <c r="E995" i="16" s="1"/>
  <c r="C995" i="16" s="1"/>
  <c r="I852" i="16"/>
  <c r="E852" i="16" s="1"/>
  <c r="C852" i="16" s="1"/>
  <c r="I707" i="16"/>
  <c r="E707" i="16" s="1"/>
  <c r="C707" i="16" s="1"/>
  <c r="I551" i="16"/>
  <c r="E551" i="16" s="1"/>
  <c r="C551" i="16" s="1"/>
  <c r="I407" i="16"/>
  <c r="E407" i="16" s="1"/>
  <c r="C407" i="16" s="1"/>
  <c r="I263" i="16"/>
  <c r="E263" i="16" s="1"/>
  <c r="C263" i="16" s="1"/>
  <c r="I108" i="16"/>
  <c r="E108" i="16" s="1"/>
  <c r="C108" i="16" s="1"/>
  <c r="I993" i="16"/>
  <c r="E993" i="16" s="1"/>
  <c r="C993" i="16" s="1"/>
  <c r="I849" i="16"/>
  <c r="E849" i="16" s="1"/>
  <c r="C849" i="16" s="1"/>
  <c r="I694" i="16"/>
  <c r="E694" i="16" s="1"/>
  <c r="C694" i="16" s="1"/>
  <c r="I549" i="16"/>
  <c r="E549" i="16" s="1"/>
  <c r="C549" i="16" s="1"/>
  <c r="I406" i="16"/>
  <c r="E406" i="16" s="1"/>
  <c r="C406" i="16" s="1"/>
  <c r="I262" i="16"/>
  <c r="E262" i="16" s="1"/>
  <c r="C262" i="16" s="1"/>
  <c r="I118" i="16"/>
  <c r="E118" i="16" s="1"/>
  <c r="C118" i="16" s="1"/>
  <c r="I1016" i="16"/>
  <c r="E1016" i="16" s="1"/>
  <c r="C1016" i="16" s="1"/>
  <c r="I873" i="16"/>
  <c r="E873" i="16" s="1"/>
  <c r="C873" i="16" s="1"/>
  <c r="I729" i="16"/>
  <c r="E729" i="16" s="1"/>
  <c r="C729" i="16" s="1"/>
  <c r="I584" i="16"/>
  <c r="E584" i="16" s="1"/>
  <c r="C584" i="16" s="1"/>
  <c r="I441" i="16"/>
  <c r="E441" i="16" s="1"/>
  <c r="C441" i="16" s="1"/>
  <c r="I297" i="16"/>
  <c r="E297" i="16" s="1"/>
  <c r="C297" i="16" s="1"/>
  <c r="I154" i="16"/>
  <c r="E154" i="16" s="1"/>
  <c r="C154" i="16" s="1"/>
  <c r="I1029" i="16"/>
  <c r="E1029" i="16" s="1"/>
  <c r="C1029" i="16" s="1"/>
  <c r="I884" i="16"/>
  <c r="E884" i="16" s="1"/>
  <c r="C884" i="16" s="1"/>
  <c r="I740" i="16"/>
  <c r="E740" i="16" s="1"/>
  <c r="C740" i="16" s="1"/>
  <c r="I595" i="16"/>
  <c r="E595" i="16" s="1"/>
  <c r="C595" i="16" s="1"/>
  <c r="I452" i="16"/>
  <c r="E452" i="16" s="1"/>
  <c r="C452" i="16" s="1"/>
  <c r="I295" i="16"/>
  <c r="E295" i="16" s="1"/>
  <c r="C295" i="16" s="1"/>
  <c r="I152" i="16"/>
  <c r="E152" i="16" s="1"/>
  <c r="C152" i="16" s="1"/>
  <c r="I1040" i="16"/>
  <c r="E1040" i="16" s="1"/>
  <c r="C1040" i="16" s="1"/>
  <c r="I895" i="16"/>
  <c r="E895" i="16" s="1"/>
  <c r="C895" i="16" s="1"/>
  <c r="I751" i="16"/>
  <c r="E751" i="16" s="1"/>
  <c r="C751" i="16" s="1"/>
  <c r="I606" i="16"/>
  <c r="E606" i="16" s="1"/>
  <c r="C606" i="16" s="1"/>
  <c r="I463" i="16"/>
  <c r="E463" i="16" s="1"/>
  <c r="C463" i="16" s="1"/>
  <c r="I319" i="16"/>
  <c r="E319" i="16" s="1"/>
  <c r="C319" i="16" s="1"/>
  <c r="I175" i="16"/>
  <c r="E175" i="16" s="1"/>
  <c r="C175" i="16" s="1"/>
  <c r="I821" i="16"/>
  <c r="E821" i="16" s="1"/>
  <c r="C821" i="16" s="1"/>
  <c r="I678" i="16"/>
  <c r="E678" i="16" s="1"/>
  <c r="C678" i="16" s="1"/>
  <c r="I534" i="16"/>
  <c r="E534" i="16" s="1"/>
  <c r="C534" i="16" s="1"/>
  <c r="I390" i="16"/>
  <c r="E390" i="16" s="1"/>
  <c r="C390" i="16" s="1"/>
  <c r="I245" i="16"/>
  <c r="E245" i="16" s="1"/>
  <c r="C245" i="16" s="1"/>
  <c r="I103" i="16"/>
  <c r="E103" i="16" s="1"/>
  <c r="C103" i="16" s="1"/>
  <c r="I196" i="16"/>
  <c r="E196" i="16" s="1"/>
  <c r="C196" i="16" s="1"/>
  <c r="I541" i="16"/>
  <c r="E541" i="16" s="1"/>
  <c r="C541" i="16" s="1"/>
  <c r="I636" i="16"/>
  <c r="E636" i="16" s="1"/>
  <c r="C636" i="16" s="1"/>
  <c r="I205" i="16"/>
  <c r="E205" i="16" s="1"/>
  <c r="C205" i="16" s="1"/>
  <c r="I737" i="16"/>
  <c r="E737" i="16" s="1"/>
  <c r="C737" i="16" s="1"/>
  <c r="I53" i="16"/>
  <c r="E53" i="16" s="1"/>
  <c r="C53" i="16" s="1"/>
  <c r="I398" i="16"/>
  <c r="E398" i="16" s="1"/>
  <c r="C398" i="16" s="1"/>
  <c r="I577" i="16"/>
  <c r="E577" i="16" s="1"/>
  <c r="C577" i="16" s="1"/>
  <c r="I157" i="16"/>
  <c r="E157" i="16" s="1"/>
  <c r="C157" i="16" s="1"/>
  <c r="I593" i="16"/>
  <c r="E593" i="16" s="1"/>
  <c r="C593" i="16" s="1"/>
  <c r="I951" i="16"/>
  <c r="E951" i="16" s="1"/>
  <c r="C951" i="16" s="1"/>
  <c r="I338" i="16"/>
  <c r="E338" i="16" s="1"/>
  <c r="C338" i="16" s="1"/>
  <c r="I552" i="16"/>
  <c r="E552" i="16" s="1"/>
  <c r="C552" i="16" s="1"/>
  <c r="I144" i="16"/>
  <c r="E144" i="16" s="1"/>
  <c r="C144" i="16" s="1"/>
  <c r="I3390" i="16"/>
  <c r="E3390" i="16" s="1"/>
  <c r="C3390" i="16" s="1"/>
  <c r="I449" i="16"/>
  <c r="E449" i="16" s="1"/>
  <c r="C449" i="16" s="1"/>
  <c r="I807" i="16"/>
  <c r="E807" i="16" s="1"/>
  <c r="C807" i="16" s="1"/>
  <c r="I254" i="16"/>
  <c r="E254" i="16" s="1"/>
  <c r="C254" i="16" s="1"/>
  <c r="I516" i="16"/>
  <c r="E516" i="16" s="1"/>
  <c r="C516" i="16" s="1"/>
  <c r="I121" i="16"/>
  <c r="E121" i="16" s="1"/>
  <c r="C121" i="16" s="1"/>
  <c r="I3294" i="16"/>
  <c r="E3294" i="16" s="1"/>
  <c r="C3294" i="16" s="1"/>
  <c r="I306" i="16"/>
  <c r="E306" i="16" s="1"/>
  <c r="C306" i="16" s="1"/>
  <c r="I663" i="16"/>
  <c r="E663" i="16" s="1"/>
  <c r="C663" i="16" s="1"/>
  <c r="I194" i="16"/>
  <c r="E194" i="16" s="1"/>
  <c r="C194" i="16" s="1"/>
  <c r="I493" i="16"/>
  <c r="E493" i="16" s="1"/>
  <c r="C493" i="16" s="1"/>
  <c r="I96" i="16"/>
  <c r="E96" i="16" s="1"/>
  <c r="C96" i="16" s="1"/>
  <c r="I161" i="16"/>
  <c r="E161" i="16" s="1"/>
  <c r="C161" i="16" s="1"/>
  <c r="I519" i="16"/>
  <c r="E519" i="16" s="1"/>
  <c r="C519" i="16" s="1"/>
  <c r="I110" i="16"/>
  <c r="E110" i="16" s="1"/>
  <c r="C110" i="16" s="1"/>
  <c r="I433" i="16"/>
  <c r="E433" i="16" s="1"/>
  <c r="C433" i="16" s="1"/>
  <c r="I85" i="16"/>
  <c r="E85" i="16" s="1"/>
  <c r="C85" i="16" s="1"/>
  <c r="I1060" i="16"/>
  <c r="E1060" i="16" s="1"/>
  <c r="C1060" i="16" s="1"/>
  <c r="I375" i="16"/>
  <c r="E375" i="16" s="1"/>
  <c r="C375" i="16" s="1"/>
  <c r="I44" i="16"/>
  <c r="E44" i="16" s="1"/>
  <c r="C44" i="16" s="1"/>
  <c r="I409" i="16"/>
  <c r="E409" i="16" s="1"/>
  <c r="C409" i="16" s="1"/>
  <c r="I61" i="16"/>
  <c r="E61" i="16" s="1"/>
  <c r="C61" i="16" s="1"/>
  <c r="I3639" i="16"/>
  <c r="E3639" i="16" s="1"/>
  <c r="C3639" i="16" s="1"/>
  <c r="I2442" i="16"/>
  <c r="E2442" i="16" s="1"/>
  <c r="C2442" i="16" s="1"/>
  <c r="I917" i="16"/>
  <c r="E917" i="16" s="1"/>
  <c r="C917" i="16" s="1"/>
  <c r="I219" i="16"/>
  <c r="E219" i="16" s="1"/>
  <c r="C219" i="16" s="1"/>
  <c r="I925" i="16"/>
  <c r="E925" i="16" s="1"/>
  <c r="C925" i="16" s="1"/>
  <c r="I373" i="16"/>
  <c r="E373" i="16" s="1"/>
  <c r="C373" i="16" s="1"/>
  <c r="I772" i="16"/>
  <c r="E772" i="16" s="1"/>
  <c r="C772" i="16" s="1"/>
  <c r="I75" i="16"/>
  <c r="E75" i="16" s="1"/>
  <c r="C75" i="16" s="1"/>
  <c r="I864" i="16"/>
  <c r="E864" i="16" s="1"/>
  <c r="C864" i="16" s="1"/>
  <c r="I349" i="16"/>
  <c r="E349" i="16" s="1"/>
  <c r="C349" i="16" s="1"/>
  <c r="I627" i="16"/>
  <c r="E627" i="16" s="1"/>
  <c r="C627" i="16" s="1"/>
  <c r="I973" i="16"/>
  <c r="E973" i="16" s="1"/>
  <c r="C973" i="16" s="1"/>
  <c r="I780" i="16"/>
  <c r="E780" i="16" s="1"/>
  <c r="C780" i="16" s="1"/>
  <c r="I289" i="16"/>
  <c r="E289" i="16" s="1"/>
  <c r="C289" i="16" s="1"/>
  <c r="I3524" i="16"/>
  <c r="E3524" i="16" s="1"/>
  <c r="C3524" i="16" s="1"/>
  <c r="I484" i="16"/>
  <c r="E484" i="16" s="1"/>
  <c r="C484" i="16" s="1"/>
  <c r="I830" i="16"/>
  <c r="E830" i="16" s="1"/>
  <c r="C830" i="16" s="1"/>
  <c r="I721" i="16"/>
  <c r="E721" i="16" s="1"/>
  <c r="C721" i="16" s="1"/>
  <c r="I264" i="16"/>
  <c r="E264" i="16" s="1"/>
  <c r="C264" i="16" s="1"/>
  <c r="I340" i="16"/>
  <c r="E340" i="16" s="1"/>
  <c r="C340" i="16" s="1"/>
  <c r="I686" i="16"/>
  <c r="E686" i="16" s="1"/>
  <c r="C686" i="16" s="1"/>
  <c r="I661" i="16"/>
  <c r="E661" i="16" s="1"/>
  <c r="C661" i="16" s="1"/>
  <c r="I228" i="16"/>
  <c r="E228" i="16" s="1"/>
  <c r="C228" i="16" s="1"/>
  <c r="I2221" i="16"/>
  <c r="E2221" i="16" s="1"/>
  <c r="C2221" i="16" s="1"/>
  <c r="I2798" i="16"/>
  <c r="E2798" i="16" s="1"/>
  <c r="C2798" i="16" s="1"/>
  <c r="I2834" i="16"/>
  <c r="E2834" i="16" s="1"/>
  <c r="C2834" i="16" s="1"/>
  <c r="I303" i="16"/>
  <c r="E303" i="16" s="1"/>
  <c r="C303" i="16" s="1"/>
  <c r="I2344" i="16"/>
  <c r="E2344" i="16" s="1"/>
  <c r="C2344" i="16" s="1"/>
  <c r="I2697" i="16"/>
  <c r="E2697" i="16" s="1"/>
  <c r="C2697" i="16" s="1"/>
  <c r="I814" i="16"/>
  <c r="E814" i="16" s="1"/>
  <c r="C814" i="16" s="1"/>
  <c r="I71" i="16"/>
  <c r="E71" i="16" s="1"/>
  <c r="C71" i="16" s="1"/>
  <c r="I1893" i="16"/>
  <c r="E1893" i="16" s="1"/>
  <c r="C1893" i="16" s="1"/>
  <c r="I2400" i="16"/>
  <c r="E2400" i="16" s="1"/>
  <c r="C2400" i="16" s="1"/>
  <c r="I275" i="16"/>
  <c r="E275" i="16" s="1"/>
  <c r="C275" i="16" s="1"/>
  <c r="I598" i="16"/>
  <c r="E598" i="16" s="1"/>
  <c r="C598" i="16" s="1"/>
  <c r="I1956" i="16"/>
  <c r="E1956" i="16" s="1"/>
  <c r="C1956" i="16" s="1"/>
  <c r="I227" i="16"/>
  <c r="E227" i="16" s="1"/>
  <c r="C227" i="16" s="1"/>
  <c r="I1872" i="16"/>
  <c r="E1872" i="16" s="1"/>
  <c r="C1872" i="16" s="1"/>
  <c r="I2639" i="16"/>
  <c r="E2639" i="16" s="1"/>
  <c r="C2639" i="16" s="1"/>
  <c r="I1351" i="16"/>
  <c r="E1351" i="16" s="1"/>
  <c r="C1351" i="16" s="1"/>
  <c r="I1543" i="16"/>
  <c r="E1543" i="16" s="1"/>
  <c r="C1543" i="16" s="1"/>
  <c r="I320" i="16"/>
  <c r="E320" i="16" s="1"/>
  <c r="C320" i="16" s="1"/>
  <c r="I2445" i="16"/>
  <c r="E2445" i="16" s="1"/>
  <c r="C2445" i="16" s="1"/>
  <c r="I1159" i="16"/>
  <c r="E1159" i="16" s="1"/>
  <c r="C1159" i="16" s="1"/>
  <c r="I3845" i="16"/>
  <c r="E3845" i="16" s="1"/>
  <c r="C3845" i="16" s="1"/>
  <c r="D68" i="3"/>
  <c r="D93" i="3"/>
  <c r="D99" i="3" s="1"/>
  <c r="D33" i="3"/>
  <c r="F33" i="10" s="1"/>
  <c r="F29" i="3"/>
  <c r="F28" i="3"/>
  <c r="L34" i="5"/>
  <c r="I34" i="5" s="1"/>
  <c r="L18" i="5"/>
  <c r="H18" i="5" s="1"/>
  <c r="Q627" i="16" l="1"/>
  <c r="R627" i="16" s="1"/>
  <c r="N627" i="16" s="1"/>
  <c r="P627" i="16"/>
  <c r="Q1148" i="16"/>
  <c r="R1148" i="16" s="1"/>
  <c r="N1148" i="16" s="1"/>
  <c r="P1148" i="16"/>
  <c r="Q1814" i="16"/>
  <c r="R1814" i="16" s="1"/>
  <c r="N1814" i="16" s="1"/>
  <c r="P1814" i="16"/>
  <c r="Q2048" i="16"/>
  <c r="R2048" i="16" s="1"/>
  <c r="N2048" i="16" s="1"/>
  <c r="P2048" i="16"/>
  <c r="Q1749" i="16"/>
  <c r="R1749" i="16" s="1"/>
  <c r="N1749" i="16" s="1"/>
  <c r="P1749" i="16"/>
  <c r="Q1655" i="16"/>
  <c r="R1655" i="16" s="1"/>
  <c r="N1655" i="16" s="1"/>
  <c r="P1655" i="16"/>
  <c r="P99" i="16"/>
  <c r="Q99" i="16"/>
  <c r="R99" i="16" s="1"/>
  <c r="N99" i="16" s="1"/>
  <c r="Q797" i="16"/>
  <c r="R797" i="16" s="1"/>
  <c r="N797" i="16" s="1"/>
  <c r="P797" i="16"/>
  <c r="P702" i="16"/>
  <c r="Q702" i="16"/>
  <c r="R702" i="16" s="1"/>
  <c r="N702" i="16" s="1"/>
  <c r="Q620" i="16"/>
  <c r="R620" i="16" s="1"/>
  <c r="N620" i="16" s="1"/>
  <c r="P620" i="16"/>
  <c r="Q285" i="16"/>
  <c r="R285" i="16" s="1"/>
  <c r="N285" i="16" s="1"/>
  <c r="P285" i="16"/>
  <c r="Q1019" i="16"/>
  <c r="R1019" i="16" s="1"/>
  <c r="N1019" i="16" s="1"/>
  <c r="P1019" i="16"/>
  <c r="Q1646" i="16"/>
  <c r="R1646" i="16" s="1"/>
  <c r="N1646" i="16" s="1"/>
  <c r="P1646" i="16"/>
  <c r="P1382" i="16"/>
  <c r="Q1382" i="16"/>
  <c r="R1382" i="16" s="1"/>
  <c r="N1382" i="16" s="1"/>
  <c r="P846" i="16"/>
  <c r="Q846" i="16"/>
  <c r="R846" i="16" s="1"/>
  <c r="N846" i="16" s="1"/>
  <c r="Q1590" i="16"/>
  <c r="R1590" i="16" s="1"/>
  <c r="N1590" i="16" s="1"/>
  <c r="P1590" i="16"/>
  <c r="P1604" i="16"/>
  <c r="Q1604" i="16"/>
  <c r="R1604" i="16" s="1"/>
  <c r="N1604" i="16" s="1"/>
  <c r="P1366" i="16"/>
  <c r="Q1366" i="16"/>
  <c r="R1366" i="16" s="1"/>
  <c r="N1366" i="16" s="1"/>
  <c r="Q385" i="16"/>
  <c r="R385" i="16" s="1"/>
  <c r="N385" i="16" s="1"/>
  <c r="P385" i="16"/>
  <c r="P111" i="16"/>
  <c r="Q111" i="16"/>
  <c r="R111" i="16" s="1"/>
  <c r="N111" i="16" s="1"/>
  <c r="Q808" i="16"/>
  <c r="R808" i="16" s="1"/>
  <c r="N808" i="16" s="1"/>
  <c r="P808" i="16"/>
  <c r="P714" i="16"/>
  <c r="Q714" i="16"/>
  <c r="R714" i="16" s="1"/>
  <c r="N714" i="16" s="1"/>
  <c r="Q631" i="16"/>
  <c r="R631" i="16" s="1"/>
  <c r="N631" i="16" s="1"/>
  <c r="P631" i="16"/>
  <c r="P298" i="16"/>
  <c r="Q298" i="16"/>
  <c r="R298" i="16" s="1"/>
  <c r="N298" i="16" s="1"/>
  <c r="Q1031" i="16"/>
  <c r="R1031" i="16" s="1"/>
  <c r="N1031" i="16" s="1"/>
  <c r="P1031" i="16"/>
  <c r="Q1657" i="16"/>
  <c r="R1657" i="16" s="1"/>
  <c r="N1657" i="16" s="1"/>
  <c r="P1657" i="16"/>
  <c r="Q1395" i="16"/>
  <c r="R1395" i="16" s="1"/>
  <c r="N1395" i="16" s="1"/>
  <c r="P1395" i="16"/>
  <c r="Q856" i="16"/>
  <c r="R856" i="16" s="1"/>
  <c r="N856" i="16" s="1"/>
  <c r="P856" i="16"/>
  <c r="Q1602" i="16"/>
  <c r="R1602" i="16" s="1"/>
  <c r="N1602" i="16" s="1"/>
  <c r="P1602" i="16"/>
  <c r="Q1615" i="16"/>
  <c r="R1615" i="16" s="1"/>
  <c r="N1615" i="16" s="1"/>
  <c r="P1615" i="16"/>
  <c r="P1378" i="16"/>
  <c r="Q1378" i="16"/>
  <c r="R1378" i="16" s="1"/>
  <c r="N1378" i="16" s="1"/>
  <c r="P253" i="16"/>
  <c r="Q253" i="16"/>
  <c r="R253" i="16" s="1"/>
  <c r="N253" i="16" s="1"/>
  <c r="Q1021" i="16"/>
  <c r="R1021" i="16" s="1"/>
  <c r="N1021" i="16" s="1"/>
  <c r="P1021" i="16"/>
  <c r="P676" i="16"/>
  <c r="Q676" i="16"/>
  <c r="R676" i="16" s="1"/>
  <c r="N676" i="16" s="1"/>
  <c r="Q583" i="16"/>
  <c r="R583" i="16" s="1"/>
  <c r="N583" i="16" s="1"/>
  <c r="P583" i="16"/>
  <c r="Q500" i="16"/>
  <c r="R500" i="16" s="1"/>
  <c r="N500" i="16" s="1"/>
  <c r="P500" i="16"/>
  <c r="Q165" i="16"/>
  <c r="R165" i="16" s="1"/>
  <c r="N165" i="16" s="1"/>
  <c r="P165" i="16"/>
  <c r="Q900" i="16"/>
  <c r="R900" i="16" s="1"/>
  <c r="N900" i="16" s="1"/>
  <c r="P900" i="16"/>
  <c r="Q1525" i="16"/>
  <c r="R1525" i="16" s="1"/>
  <c r="N1525" i="16" s="1"/>
  <c r="P1525" i="16"/>
  <c r="Q1264" i="16"/>
  <c r="R1264" i="16" s="1"/>
  <c r="N1264" i="16" s="1"/>
  <c r="P1264" i="16"/>
  <c r="P1983" i="16"/>
  <c r="Q1983" i="16"/>
  <c r="R1983" i="16" s="1"/>
  <c r="N1983" i="16" s="1"/>
  <c r="P1469" i="16"/>
  <c r="Q1469" i="16"/>
  <c r="R1469" i="16" s="1"/>
  <c r="N1469" i="16" s="1"/>
  <c r="Q1484" i="16"/>
  <c r="R1484" i="16" s="1"/>
  <c r="N1484" i="16" s="1"/>
  <c r="P1484" i="16"/>
  <c r="P1234" i="16"/>
  <c r="Q1234" i="16"/>
  <c r="R1234" i="16" s="1"/>
  <c r="N1234" i="16" s="1"/>
  <c r="Q697" i="16"/>
  <c r="R697" i="16" s="1"/>
  <c r="N697" i="16" s="1"/>
  <c r="P697" i="16"/>
  <c r="P435" i="16"/>
  <c r="Q435" i="16"/>
  <c r="R435" i="16" s="1"/>
  <c r="N435" i="16" s="1"/>
  <c r="Q76" i="16"/>
  <c r="R76" i="16" s="1"/>
  <c r="N76" i="16" s="1"/>
  <c r="P76" i="16"/>
  <c r="Q235" i="16"/>
  <c r="R235" i="16" s="1"/>
  <c r="N235" i="16" s="1"/>
  <c r="P235" i="16"/>
  <c r="Q943" i="16"/>
  <c r="R943" i="16" s="1"/>
  <c r="N943" i="16" s="1"/>
  <c r="P943" i="16"/>
  <c r="Q609" i="16"/>
  <c r="R609" i="16" s="1"/>
  <c r="N609" i="16" s="1"/>
  <c r="P609" i="16"/>
  <c r="Q324" i="16"/>
  <c r="R324" i="16" s="1"/>
  <c r="N324" i="16" s="1"/>
  <c r="P324" i="16"/>
  <c r="P1992" i="16"/>
  <c r="Q1992" i="16"/>
  <c r="R1992" i="16" s="1"/>
  <c r="N1992" i="16" s="1"/>
  <c r="Q1707" i="16"/>
  <c r="R1707" i="16" s="1"/>
  <c r="N1707" i="16" s="1"/>
  <c r="P1707" i="16"/>
  <c r="Q1169" i="16"/>
  <c r="R1169" i="16" s="1"/>
  <c r="N1169" i="16" s="1"/>
  <c r="P1169" i="16"/>
  <c r="Q1206" i="16"/>
  <c r="R1206" i="16" s="1"/>
  <c r="N1206" i="16" s="1"/>
  <c r="P1206" i="16"/>
  <c r="P1928" i="16"/>
  <c r="Q1928" i="16"/>
  <c r="R1928" i="16" s="1"/>
  <c r="N1928" i="16" s="1"/>
  <c r="Q1725" i="16"/>
  <c r="R1725" i="16" s="1"/>
  <c r="N1725" i="16" s="1"/>
  <c r="P1725" i="16"/>
  <c r="Q565" i="16"/>
  <c r="R565" i="16" s="1"/>
  <c r="N565" i="16" s="1"/>
  <c r="P565" i="16"/>
  <c r="P290" i="16"/>
  <c r="Q290" i="16"/>
  <c r="R290" i="16" s="1"/>
  <c r="N290" i="16" s="1"/>
  <c r="Q988" i="16"/>
  <c r="R988" i="16" s="1"/>
  <c r="N988" i="16" s="1"/>
  <c r="P988" i="16"/>
  <c r="Q102" i="16"/>
  <c r="R102" i="16" s="1"/>
  <c r="N102" i="16" s="1"/>
  <c r="P102" i="16"/>
  <c r="Q812" i="16"/>
  <c r="R812" i="16" s="1"/>
  <c r="N812" i="16" s="1"/>
  <c r="P812" i="16"/>
  <c r="P478" i="16"/>
  <c r="Q478" i="16"/>
  <c r="R478" i="16" s="1"/>
  <c r="N478" i="16" s="1"/>
  <c r="Q180" i="16"/>
  <c r="R180" i="16" s="1"/>
  <c r="N180" i="16" s="1"/>
  <c r="P180" i="16"/>
  <c r="P1838" i="16"/>
  <c r="Q1838" i="16"/>
  <c r="R1838" i="16" s="1"/>
  <c r="N1838" i="16" s="1"/>
  <c r="P1574" i="16"/>
  <c r="Q1574" i="16"/>
  <c r="R1574" i="16" s="1"/>
  <c r="N1574" i="16" s="1"/>
  <c r="P1038" i="16"/>
  <c r="Q1038" i="16"/>
  <c r="R1038" i="16" s="1"/>
  <c r="N1038" i="16" s="1"/>
  <c r="Q1782" i="16"/>
  <c r="R1782" i="16" s="1"/>
  <c r="N1782" i="16" s="1"/>
  <c r="P1782" i="16"/>
  <c r="P1796" i="16"/>
  <c r="Q1796" i="16"/>
  <c r="R1796" i="16" s="1"/>
  <c r="N1796" i="16" s="1"/>
  <c r="Q1582" i="16"/>
  <c r="R1582" i="16" s="1"/>
  <c r="N1582" i="16" s="1"/>
  <c r="P1582" i="16"/>
  <c r="P770" i="16"/>
  <c r="Q770" i="16"/>
  <c r="R770" i="16" s="1"/>
  <c r="N770" i="16" s="1"/>
  <c r="Q424" i="16"/>
  <c r="R424" i="16" s="1"/>
  <c r="N424" i="16" s="1"/>
  <c r="P424" i="16"/>
  <c r="P330" i="16"/>
  <c r="Q330" i="16"/>
  <c r="R330" i="16" s="1"/>
  <c r="N330" i="16" s="1"/>
  <c r="P236" i="16"/>
  <c r="Q236" i="16"/>
  <c r="R236" i="16" s="1"/>
  <c r="N236" i="16" s="1"/>
  <c r="Q956" i="16"/>
  <c r="R956" i="16" s="1"/>
  <c r="N956" i="16" s="1"/>
  <c r="P956" i="16"/>
  <c r="Q647" i="16"/>
  <c r="R647" i="16" s="1"/>
  <c r="N647" i="16" s="1"/>
  <c r="P647" i="16"/>
  <c r="Q1272" i="16"/>
  <c r="R1272" i="16" s="1"/>
  <c r="N1272" i="16" s="1"/>
  <c r="P1272" i="16"/>
  <c r="Q2030" i="16"/>
  <c r="R2030" i="16" s="1"/>
  <c r="N2030" i="16" s="1"/>
  <c r="P2030" i="16"/>
  <c r="Q1733" i="16"/>
  <c r="R1733" i="16" s="1"/>
  <c r="N1733" i="16" s="1"/>
  <c r="P1733" i="16"/>
  <c r="P1218" i="16"/>
  <c r="Q1218" i="16"/>
  <c r="R1218" i="16" s="1"/>
  <c r="N1218" i="16" s="1"/>
  <c r="Q1232" i="16"/>
  <c r="R1232" i="16" s="1"/>
  <c r="N1232" i="16" s="1"/>
  <c r="P1232" i="16"/>
  <c r="Q1965" i="16"/>
  <c r="R1965" i="16" s="1"/>
  <c r="N1965" i="16" s="1"/>
  <c r="P1965" i="16"/>
  <c r="Q1931" i="16"/>
  <c r="R1931" i="16" s="1"/>
  <c r="N1931" i="16" s="1"/>
  <c r="P1931" i="16"/>
  <c r="Q782" i="16"/>
  <c r="R782" i="16" s="1"/>
  <c r="N782" i="16" s="1"/>
  <c r="P782" i="16"/>
  <c r="Q436" i="16"/>
  <c r="R436" i="16" s="1"/>
  <c r="N436" i="16" s="1"/>
  <c r="P436" i="16"/>
  <c r="P342" i="16"/>
  <c r="Q342" i="16"/>
  <c r="R342" i="16" s="1"/>
  <c r="N342" i="16" s="1"/>
  <c r="Q248" i="16"/>
  <c r="R248" i="16" s="1"/>
  <c r="N248" i="16" s="1"/>
  <c r="P248" i="16"/>
  <c r="Q969" i="16"/>
  <c r="R969" i="16" s="1"/>
  <c r="N969" i="16" s="1"/>
  <c r="P969" i="16"/>
  <c r="Q659" i="16"/>
  <c r="R659" i="16" s="1"/>
  <c r="N659" i="16" s="1"/>
  <c r="P659" i="16"/>
  <c r="Q1285" i="16"/>
  <c r="R1285" i="16" s="1"/>
  <c r="N1285" i="16" s="1"/>
  <c r="P1285" i="16"/>
  <c r="Q2042" i="16"/>
  <c r="R2042" i="16" s="1"/>
  <c r="N2042" i="16" s="1"/>
  <c r="P2042" i="16"/>
  <c r="Q1743" i="16"/>
  <c r="R1743" i="16" s="1"/>
  <c r="N1743" i="16" s="1"/>
  <c r="P1743" i="16"/>
  <c r="Q1229" i="16"/>
  <c r="R1229" i="16" s="1"/>
  <c r="N1229" i="16" s="1"/>
  <c r="P1229" i="16"/>
  <c r="Q1244" i="16"/>
  <c r="R1244" i="16" s="1"/>
  <c r="N1244" i="16" s="1"/>
  <c r="P1244" i="16"/>
  <c r="Q1977" i="16"/>
  <c r="R1977" i="16" s="1"/>
  <c r="N1977" i="16" s="1"/>
  <c r="P1977" i="16"/>
  <c r="P1955" i="16"/>
  <c r="Q1955" i="16"/>
  <c r="R1955" i="16" s="1"/>
  <c r="N1955" i="16" s="1"/>
  <c r="P650" i="16"/>
  <c r="Q650" i="16"/>
  <c r="R650" i="16" s="1"/>
  <c r="N650" i="16" s="1"/>
  <c r="P304" i="16"/>
  <c r="Q304" i="16"/>
  <c r="R304" i="16" s="1"/>
  <c r="N304" i="16" s="1"/>
  <c r="P210" i="16"/>
  <c r="Q210" i="16"/>
  <c r="R210" i="16" s="1"/>
  <c r="N210" i="16" s="1"/>
  <c r="P115" i="16"/>
  <c r="Q115" i="16"/>
  <c r="R115" i="16" s="1"/>
  <c r="N115" i="16" s="1"/>
  <c r="P838" i="16"/>
  <c r="Q838" i="16"/>
  <c r="R838" i="16" s="1"/>
  <c r="N838" i="16" s="1"/>
  <c r="Q515" i="16"/>
  <c r="R515" i="16" s="1"/>
  <c r="N515" i="16" s="1"/>
  <c r="P515" i="16"/>
  <c r="Q1153" i="16"/>
  <c r="R1153" i="16" s="1"/>
  <c r="N1153" i="16" s="1"/>
  <c r="P1153" i="16"/>
  <c r="Q1910" i="16"/>
  <c r="R1910" i="16" s="1"/>
  <c r="N1910" i="16" s="1"/>
  <c r="P1910" i="16"/>
  <c r="P1613" i="16"/>
  <c r="Q1613" i="16"/>
  <c r="R1613" i="16" s="1"/>
  <c r="N1613" i="16" s="1"/>
  <c r="P1098" i="16"/>
  <c r="Q1098" i="16"/>
  <c r="R1098" i="16" s="1"/>
  <c r="N1098" i="16" s="1"/>
  <c r="Q1112" i="16"/>
  <c r="R1112" i="16" s="1"/>
  <c r="N1112" i="16" s="1"/>
  <c r="P1112" i="16"/>
  <c r="Q1845" i="16"/>
  <c r="R1845" i="16" s="1"/>
  <c r="N1845" i="16" s="1"/>
  <c r="P1845" i="16"/>
  <c r="Q1775" i="16"/>
  <c r="R1775" i="16" s="1"/>
  <c r="N1775" i="16" s="1"/>
  <c r="P1775" i="16"/>
  <c r="P518" i="16"/>
  <c r="Q518" i="16"/>
  <c r="R518" i="16" s="1"/>
  <c r="N518" i="16" s="1"/>
  <c r="P171" i="16"/>
  <c r="Q171" i="16"/>
  <c r="R171" i="16" s="1"/>
  <c r="N171" i="16" s="1"/>
  <c r="Q78" i="16"/>
  <c r="R78" i="16" s="1"/>
  <c r="N78" i="16" s="1"/>
  <c r="P78" i="16"/>
  <c r="Q1015" i="16"/>
  <c r="R1015" i="16" s="1"/>
  <c r="N1015" i="16" s="1"/>
  <c r="P1015" i="16"/>
  <c r="Q704" i="16"/>
  <c r="R704" i="16" s="1"/>
  <c r="N704" i="16" s="1"/>
  <c r="P704" i="16"/>
  <c r="Q383" i="16"/>
  <c r="R383" i="16" s="1"/>
  <c r="N383" i="16" s="1"/>
  <c r="P383" i="16"/>
  <c r="P1022" i="16"/>
  <c r="Q1022" i="16"/>
  <c r="R1022" i="16" s="1"/>
  <c r="N1022" i="16" s="1"/>
  <c r="Q1778" i="16"/>
  <c r="R1778" i="16" s="1"/>
  <c r="N1778" i="16" s="1"/>
  <c r="P1778" i="16"/>
  <c r="Q1480" i="16"/>
  <c r="R1480" i="16" s="1"/>
  <c r="N1480" i="16" s="1"/>
  <c r="P1480" i="16"/>
  <c r="P967" i="16"/>
  <c r="Q967" i="16"/>
  <c r="R967" i="16" s="1"/>
  <c r="N967" i="16" s="1"/>
  <c r="P2012" i="16"/>
  <c r="Q2012" i="16"/>
  <c r="R2012" i="16" s="1"/>
  <c r="N2012" i="16" s="1"/>
  <c r="Q1713" i="16"/>
  <c r="R1713" i="16" s="1"/>
  <c r="N1713" i="16" s="1"/>
  <c r="P1713" i="16"/>
  <c r="Q1607" i="16"/>
  <c r="R1607" i="16" s="1"/>
  <c r="N1607" i="16" s="1"/>
  <c r="P1607" i="16"/>
  <c r="P242" i="16"/>
  <c r="Q242" i="16"/>
  <c r="R242" i="16" s="1"/>
  <c r="N242" i="16" s="1"/>
  <c r="P939" i="16"/>
  <c r="Q939" i="16"/>
  <c r="R939" i="16" s="1"/>
  <c r="N939" i="16" s="1"/>
  <c r="Q580" i="16"/>
  <c r="R580" i="16" s="1"/>
  <c r="N580" i="16" s="1"/>
  <c r="P580" i="16"/>
  <c r="Q739" i="16"/>
  <c r="R739" i="16" s="1"/>
  <c r="N739" i="16" s="1"/>
  <c r="P739" i="16"/>
  <c r="Q429" i="16"/>
  <c r="R429" i="16" s="1"/>
  <c r="N429" i="16" s="1"/>
  <c r="P429" i="16"/>
  <c r="P95" i="16"/>
  <c r="Q95" i="16"/>
  <c r="R95" i="16" s="1"/>
  <c r="N95" i="16" s="1"/>
  <c r="Q829" i="16"/>
  <c r="R829" i="16" s="1"/>
  <c r="N829" i="16" s="1"/>
  <c r="P829" i="16"/>
  <c r="P1503" i="16"/>
  <c r="Q1503" i="16"/>
  <c r="R1503" i="16" s="1"/>
  <c r="N1503" i="16" s="1"/>
  <c r="Q1203" i="16"/>
  <c r="R1203" i="16" s="1"/>
  <c r="N1203" i="16" s="1"/>
  <c r="P1203" i="16"/>
  <c r="Q1673" i="16"/>
  <c r="R1673" i="16" s="1"/>
  <c r="N1673" i="16" s="1"/>
  <c r="P1673" i="16"/>
  <c r="Q1735" i="16"/>
  <c r="R1735" i="16" s="1"/>
  <c r="N1735" i="16" s="1"/>
  <c r="P1735" i="16"/>
  <c r="P1438" i="16"/>
  <c r="Q1438" i="16"/>
  <c r="R1438" i="16" s="1"/>
  <c r="N1438" i="16" s="1"/>
  <c r="Q1283" i="16"/>
  <c r="R1283" i="16" s="1"/>
  <c r="N1283" i="16" s="1"/>
  <c r="P1283" i="16"/>
  <c r="P1978" i="16"/>
  <c r="Q1978" i="16"/>
  <c r="R1978" i="16" s="1"/>
  <c r="N1978" i="16" s="1"/>
  <c r="Q1679" i="16"/>
  <c r="R1679" i="16" s="1"/>
  <c r="N1679" i="16" s="1"/>
  <c r="P1679" i="16"/>
  <c r="Q3397" i="16"/>
  <c r="R3397" i="16" s="1"/>
  <c r="N3397" i="16" s="1"/>
  <c r="P3397" i="16"/>
  <c r="P3362" i="16"/>
  <c r="Q3362" i="16"/>
  <c r="R3362" i="16" s="1"/>
  <c r="N3362" i="16" s="1"/>
  <c r="Q3279" i="16"/>
  <c r="R3279" i="16" s="1"/>
  <c r="N3279" i="16" s="1"/>
  <c r="P3279" i="16"/>
  <c r="Q3208" i="16"/>
  <c r="R3208" i="16" s="1"/>
  <c r="N3208" i="16" s="1"/>
  <c r="P3208" i="16"/>
  <c r="P2849" i="16"/>
  <c r="Q2849" i="16"/>
  <c r="R2849" i="16" s="1"/>
  <c r="N2849" i="16" s="1"/>
  <c r="Q2826" i="16"/>
  <c r="R2826" i="16" s="1"/>
  <c r="N2826" i="16" s="1"/>
  <c r="P2826" i="16"/>
  <c r="Q3091" i="16"/>
  <c r="R3091" i="16" s="1"/>
  <c r="N3091" i="16" s="1"/>
  <c r="P3091" i="16"/>
  <c r="Q3033" i="16"/>
  <c r="R3033" i="16" s="1"/>
  <c r="N3033" i="16" s="1"/>
  <c r="P3033" i="16"/>
  <c r="Q2949" i="16"/>
  <c r="R2949" i="16" s="1"/>
  <c r="N2949" i="16" s="1"/>
  <c r="P2949" i="16"/>
  <c r="Q2878" i="16"/>
  <c r="R2878" i="16" s="1"/>
  <c r="N2878" i="16" s="1"/>
  <c r="P2878" i="16"/>
  <c r="Q2831" i="16"/>
  <c r="R2831" i="16" s="1"/>
  <c r="N2831" i="16" s="1"/>
  <c r="P2831" i="16"/>
  <c r="Q2772" i="16"/>
  <c r="R2772" i="16" s="1"/>
  <c r="N2772" i="16" s="1"/>
  <c r="P2772" i="16"/>
  <c r="Q1693" i="16"/>
  <c r="R1693" i="16" s="1"/>
  <c r="N1693" i="16" s="1"/>
  <c r="P1693" i="16"/>
  <c r="P3408" i="16"/>
  <c r="Q3408" i="16"/>
  <c r="R3408" i="16" s="1"/>
  <c r="N3408" i="16" s="1"/>
  <c r="Q3374" i="16"/>
  <c r="R3374" i="16" s="1"/>
  <c r="N3374" i="16" s="1"/>
  <c r="P3374" i="16"/>
  <c r="Q3292" i="16"/>
  <c r="R3292" i="16" s="1"/>
  <c r="N3292" i="16" s="1"/>
  <c r="P3292" i="16"/>
  <c r="Q3220" i="16"/>
  <c r="R3220" i="16" s="1"/>
  <c r="N3220" i="16" s="1"/>
  <c r="P3220" i="16"/>
  <c r="P2861" i="16"/>
  <c r="Q2861" i="16"/>
  <c r="R2861" i="16" s="1"/>
  <c r="N2861" i="16" s="1"/>
  <c r="Q2838" i="16"/>
  <c r="R2838" i="16" s="1"/>
  <c r="N2838" i="16" s="1"/>
  <c r="P2838" i="16"/>
  <c r="Q3102" i="16"/>
  <c r="R3102" i="16" s="1"/>
  <c r="N3102" i="16" s="1"/>
  <c r="P3102" i="16"/>
  <c r="P3044" i="16"/>
  <c r="Q3044" i="16"/>
  <c r="R3044" i="16" s="1"/>
  <c r="N3044" i="16" s="1"/>
  <c r="P2962" i="16"/>
  <c r="Q2962" i="16"/>
  <c r="R2962" i="16" s="1"/>
  <c r="N2962" i="16" s="1"/>
  <c r="Q2889" i="16"/>
  <c r="R2889" i="16" s="1"/>
  <c r="N2889" i="16" s="1"/>
  <c r="P2889" i="16"/>
  <c r="Q2843" i="16"/>
  <c r="R2843" i="16" s="1"/>
  <c r="N2843" i="16" s="1"/>
  <c r="P2843" i="16"/>
  <c r="Q2784" i="16"/>
  <c r="R2784" i="16" s="1"/>
  <c r="N2784" i="16" s="1"/>
  <c r="P2784" i="16"/>
  <c r="Q2112" i="16"/>
  <c r="R2112" i="16" s="1"/>
  <c r="N2112" i="16" s="1"/>
  <c r="P2112" i="16"/>
  <c r="Q3509" i="16"/>
  <c r="R3509" i="16" s="1"/>
  <c r="N3509" i="16" s="1"/>
  <c r="P3509" i="16"/>
  <c r="P3818" i="16"/>
  <c r="Q3818" i="16"/>
  <c r="R3818" i="16" s="1"/>
  <c r="N3818" i="16" s="1"/>
  <c r="Q3748" i="16"/>
  <c r="R3748" i="16" s="1"/>
  <c r="N3748" i="16" s="1"/>
  <c r="P3748" i="16"/>
  <c r="Q3664" i="16"/>
  <c r="R3664" i="16" s="1"/>
  <c r="N3664" i="16" s="1"/>
  <c r="P3664" i="16"/>
  <c r="Q3305" i="16"/>
  <c r="R3305" i="16" s="1"/>
  <c r="N3305" i="16" s="1"/>
  <c r="P3305" i="16"/>
  <c r="Q3282" i="16"/>
  <c r="R3282" i="16" s="1"/>
  <c r="N3282" i="16" s="1"/>
  <c r="P3282" i="16"/>
  <c r="P3547" i="16"/>
  <c r="Q3547" i="16"/>
  <c r="R3547" i="16" s="1"/>
  <c r="N3547" i="16" s="1"/>
  <c r="Q3489" i="16"/>
  <c r="R3489" i="16" s="1"/>
  <c r="N3489" i="16" s="1"/>
  <c r="P3489" i="16"/>
  <c r="Q3404" i="16"/>
  <c r="R3404" i="16" s="1"/>
  <c r="N3404" i="16" s="1"/>
  <c r="P3404" i="16"/>
  <c r="Q3334" i="16"/>
  <c r="R3334" i="16" s="1"/>
  <c r="N3334" i="16" s="1"/>
  <c r="P3334" i="16"/>
  <c r="Q3287" i="16"/>
  <c r="R3287" i="16" s="1"/>
  <c r="N3287" i="16" s="1"/>
  <c r="P3287" i="16"/>
  <c r="P3228" i="16"/>
  <c r="Q3228" i="16"/>
  <c r="R3228" i="16" s="1"/>
  <c r="N3228" i="16" s="1"/>
  <c r="Q2126" i="16"/>
  <c r="R2126" i="16" s="1"/>
  <c r="N2126" i="16" s="1"/>
  <c r="P2126" i="16"/>
  <c r="Q3605" i="16"/>
  <c r="R3605" i="16" s="1"/>
  <c r="N3605" i="16" s="1"/>
  <c r="P3605" i="16"/>
  <c r="P3831" i="16"/>
  <c r="Q3831" i="16"/>
  <c r="R3831" i="16" s="1"/>
  <c r="N3831" i="16" s="1"/>
  <c r="Q3759" i="16"/>
  <c r="R3759" i="16" s="1"/>
  <c r="N3759" i="16" s="1"/>
  <c r="P3759" i="16"/>
  <c r="Q3676" i="16"/>
  <c r="R3676" i="16" s="1"/>
  <c r="N3676" i="16" s="1"/>
  <c r="P3676" i="16"/>
  <c r="P3318" i="16"/>
  <c r="Q3318" i="16"/>
  <c r="R3318" i="16" s="1"/>
  <c r="N3318" i="16" s="1"/>
  <c r="P3306" i="16"/>
  <c r="Q3306" i="16"/>
  <c r="R3306" i="16" s="1"/>
  <c r="N3306" i="16" s="1"/>
  <c r="Q3560" i="16"/>
  <c r="R3560" i="16" s="1"/>
  <c r="N3560" i="16" s="1"/>
  <c r="P3560" i="16"/>
  <c r="Q3501" i="16"/>
  <c r="R3501" i="16" s="1"/>
  <c r="N3501" i="16" s="1"/>
  <c r="P3501" i="16"/>
  <c r="Q3417" i="16"/>
  <c r="R3417" i="16" s="1"/>
  <c r="N3417" i="16" s="1"/>
  <c r="P3417" i="16"/>
  <c r="Q3346" i="16"/>
  <c r="R3346" i="16" s="1"/>
  <c r="N3346" i="16" s="1"/>
  <c r="P3346" i="16"/>
  <c r="Q3298" i="16"/>
  <c r="R3298" i="16" s="1"/>
  <c r="N3298" i="16" s="1"/>
  <c r="P3298" i="16"/>
  <c r="Q3241" i="16"/>
  <c r="R3241" i="16" s="1"/>
  <c r="N3241" i="16" s="1"/>
  <c r="P3241" i="16"/>
  <c r="P2437" i="16"/>
  <c r="Q2437" i="16"/>
  <c r="R2437" i="16" s="1"/>
  <c r="N2437" i="16" s="1"/>
  <c r="P2378" i="16"/>
  <c r="Q2378" i="16"/>
  <c r="R2378" i="16" s="1"/>
  <c r="N2378" i="16" s="1"/>
  <c r="Q2319" i="16"/>
  <c r="R2319" i="16" s="1"/>
  <c r="N2319" i="16" s="1"/>
  <c r="P2319" i="16"/>
  <c r="Q2236" i="16"/>
  <c r="R2236" i="16" s="1"/>
  <c r="N2236" i="16" s="1"/>
  <c r="P2236" i="16"/>
  <c r="Q1889" i="16"/>
  <c r="R1889" i="16" s="1"/>
  <c r="N1889" i="16" s="1"/>
  <c r="P1889" i="16"/>
  <c r="Q1854" i="16"/>
  <c r="R1854" i="16" s="1"/>
  <c r="N1854" i="16" s="1"/>
  <c r="P1854" i="16"/>
  <c r="P2131" i="16"/>
  <c r="Q2131" i="16"/>
  <c r="R2131" i="16" s="1"/>
  <c r="N2131" i="16" s="1"/>
  <c r="P3822" i="16"/>
  <c r="Q3822" i="16"/>
  <c r="R3822" i="16" s="1"/>
  <c r="N3822" i="16" s="1"/>
  <c r="Q3813" i="16"/>
  <c r="R3813" i="16" s="1"/>
  <c r="N3813" i="16" s="1"/>
  <c r="P3813" i="16"/>
  <c r="Q3716" i="16"/>
  <c r="R3716" i="16" s="1"/>
  <c r="N3716" i="16" s="1"/>
  <c r="P3716" i="16"/>
  <c r="Q3647" i="16"/>
  <c r="R3647" i="16" s="1"/>
  <c r="N3647" i="16" s="1"/>
  <c r="P3647" i="16"/>
  <c r="Q3600" i="16"/>
  <c r="R3600" i="16" s="1"/>
  <c r="N3600" i="16" s="1"/>
  <c r="P3600" i="16"/>
  <c r="Q3540" i="16"/>
  <c r="R3540" i="16" s="1"/>
  <c r="N3540" i="16" s="1"/>
  <c r="P3540" i="16"/>
  <c r="P2449" i="16"/>
  <c r="Q2449" i="16"/>
  <c r="R2449" i="16" s="1"/>
  <c r="N2449" i="16" s="1"/>
  <c r="Q2391" i="16"/>
  <c r="R2391" i="16" s="1"/>
  <c r="N2391" i="16" s="1"/>
  <c r="P2391" i="16"/>
  <c r="Q2332" i="16"/>
  <c r="R2332" i="16" s="1"/>
  <c r="N2332" i="16" s="1"/>
  <c r="P2332" i="16"/>
  <c r="Q2248" i="16"/>
  <c r="R2248" i="16" s="1"/>
  <c r="N2248" i="16" s="1"/>
  <c r="P2248" i="16"/>
  <c r="P1900" i="16"/>
  <c r="Q1900" i="16"/>
  <c r="R1900" i="16" s="1"/>
  <c r="N1900" i="16" s="1"/>
  <c r="Q1865" i="16"/>
  <c r="R1865" i="16" s="1"/>
  <c r="N1865" i="16" s="1"/>
  <c r="P1865" i="16"/>
  <c r="P2143" i="16"/>
  <c r="Q2143" i="16"/>
  <c r="R2143" i="16" s="1"/>
  <c r="N2143" i="16" s="1"/>
  <c r="Q2084" i="16"/>
  <c r="R2084" i="16" s="1"/>
  <c r="N2084" i="16" s="1"/>
  <c r="P2084" i="16"/>
  <c r="Q3824" i="16"/>
  <c r="R3824" i="16" s="1"/>
  <c r="N3824" i="16" s="1"/>
  <c r="P3824" i="16"/>
  <c r="Q3730" i="16"/>
  <c r="R3730" i="16" s="1"/>
  <c r="N3730" i="16" s="1"/>
  <c r="P3730" i="16"/>
  <c r="Q3657" i="16"/>
  <c r="R3657" i="16" s="1"/>
  <c r="N3657" i="16" s="1"/>
  <c r="P3657" i="16"/>
  <c r="Q3612" i="16"/>
  <c r="R3612" i="16" s="1"/>
  <c r="N3612" i="16" s="1"/>
  <c r="P3612" i="16"/>
  <c r="Q3552" i="16"/>
  <c r="R3552" i="16" s="1"/>
  <c r="N3552" i="16" s="1"/>
  <c r="P3552" i="16"/>
  <c r="P1608" i="16"/>
  <c r="Q1608" i="16"/>
  <c r="R1608" i="16" s="1"/>
  <c r="N1608" i="16" s="1"/>
  <c r="Q3324" i="16"/>
  <c r="R3324" i="16" s="1"/>
  <c r="N3324" i="16" s="1"/>
  <c r="P3324" i="16"/>
  <c r="Q3290" i="16"/>
  <c r="R3290" i="16" s="1"/>
  <c r="N3290" i="16" s="1"/>
  <c r="P3290" i="16"/>
  <c r="Q3207" i="16"/>
  <c r="R3207" i="16" s="1"/>
  <c r="N3207" i="16" s="1"/>
  <c r="P3207" i="16"/>
  <c r="P3136" i="16"/>
  <c r="Q3136" i="16"/>
  <c r="R3136" i="16" s="1"/>
  <c r="N3136" i="16" s="1"/>
  <c r="P2777" i="16"/>
  <c r="Q2777" i="16"/>
  <c r="R2777" i="16" s="1"/>
  <c r="N2777" i="16" s="1"/>
  <c r="Q2754" i="16"/>
  <c r="R2754" i="16" s="1"/>
  <c r="N2754" i="16" s="1"/>
  <c r="P2754" i="16"/>
  <c r="P3019" i="16"/>
  <c r="Q3019" i="16"/>
  <c r="R3019" i="16" s="1"/>
  <c r="N3019" i="16" s="1"/>
  <c r="P2960" i="16"/>
  <c r="Q2960" i="16"/>
  <c r="R2960" i="16" s="1"/>
  <c r="N2960" i="16" s="1"/>
  <c r="Q2877" i="16"/>
  <c r="R2877" i="16" s="1"/>
  <c r="N2877" i="16" s="1"/>
  <c r="P2877" i="16"/>
  <c r="P2805" i="16"/>
  <c r="Q2805" i="16"/>
  <c r="R2805" i="16" s="1"/>
  <c r="N2805" i="16" s="1"/>
  <c r="Q2759" i="16"/>
  <c r="R2759" i="16" s="1"/>
  <c r="N2759" i="16" s="1"/>
  <c r="P2759" i="16"/>
  <c r="Q2700" i="16"/>
  <c r="R2700" i="16" s="1"/>
  <c r="N2700" i="16" s="1"/>
  <c r="P2700" i="16"/>
  <c r="P1620" i="16"/>
  <c r="Q1620" i="16"/>
  <c r="R1620" i="16" s="1"/>
  <c r="N1620" i="16" s="1"/>
  <c r="Q3337" i="16"/>
  <c r="R3337" i="16" s="1"/>
  <c r="N3337" i="16" s="1"/>
  <c r="P3337" i="16"/>
  <c r="P3302" i="16"/>
  <c r="Q3302" i="16"/>
  <c r="R3302" i="16" s="1"/>
  <c r="N3302" i="16" s="1"/>
  <c r="Q3219" i="16"/>
  <c r="R3219" i="16" s="1"/>
  <c r="N3219" i="16" s="1"/>
  <c r="P3219" i="16"/>
  <c r="Q3149" i="16"/>
  <c r="R3149" i="16" s="1"/>
  <c r="N3149" i="16" s="1"/>
  <c r="P3149" i="16"/>
  <c r="Q2790" i="16"/>
  <c r="R2790" i="16" s="1"/>
  <c r="N2790" i="16" s="1"/>
  <c r="P2790" i="16"/>
  <c r="P2765" i="16"/>
  <c r="Q2765" i="16"/>
  <c r="R2765" i="16" s="1"/>
  <c r="N2765" i="16" s="1"/>
  <c r="Q3031" i="16"/>
  <c r="R3031" i="16" s="1"/>
  <c r="N3031" i="16" s="1"/>
  <c r="P3031" i="16"/>
  <c r="P2972" i="16"/>
  <c r="Q2972" i="16"/>
  <c r="R2972" i="16" s="1"/>
  <c r="N2972" i="16" s="1"/>
  <c r="Q2890" i="16"/>
  <c r="R2890" i="16" s="1"/>
  <c r="N2890" i="16" s="1"/>
  <c r="P2890" i="16"/>
  <c r="Q2818" i="16"/>
  <c r="R2818" i="16" s="1"/>
  <c r="N2818" i="16" s="1"/>
  <c r="P2818" i="16"/>
  <c r="Q2771" i="16"/>
  <c r="R2771" i="16" s="1"/>
  <c r="N2771" i="16" s="1"/>
  <c r="P2771" i="16"/>
  <c r="Q2712" i="16"/>
  <c r="R2712" i="16" s="1"/>
  <c r="N2712" i="16" s="1"/>
  <c r="P2712" i="16"/>
  <c r="P1776" i="16"/>
  <c r="Q1776" i="16"/>
  <c r="R1776" i="16" s="1"/>
  <c r="N1776" i="16" s="1"/>
  <c r="Q3493" i="16"/>
  <c r="R3493" i="16" s="1"/>
  <c r="N3493" i="16" s="1"/>
  <c r="P3493" i="16"/>
  <c r="Q3458" i="16"/>
  <c r="R3458" i="16" s="1"/>
  <c r="N3458" i="16" s="1"/>
  <c r="P3458" i="16"/>
  <c r="Q3375" i="16"/>
  <c r="R3375" i="16" s="1"/>
  <c r="N3375" i="16" s="1"/>
  <c r="P3375" i="16"/>
  <c r="Q3303" i="16"/>
  <c r="R3303" i="16" s="1"/>
  <c r="N3303" i="16" s="1"/>
  <c r="P3303" i="16"/>
  <c r="Q2945" i="16"/>
  <c r="R2945" i="16" s="1"/>
  <c r="N2945" i="16" s="1"/>
  <c r="P2945" i="16"/>
  <c r="Q2921" i="16"/>
  <c r="R2921" i="16" s="1"/>
  <c r="N2921" i="16" s="1"/>
  <c r="P2921" i="16"/>
  <c r="Q3187" i="16"/>
  <c r="R3187" i="16" s="1"/>
  <c r="N3187" i="16" s="1"/>
  <c r="P3187" i="16"/>
  <c r="Q3129" i="16"/>
  <c r="R3129" i="16" s="1"/>
  <c r="N3129" i="16" s="1"/>
  <c r="P3129" i="16"/>
  <c r="P3045" i="16"/>
  <c r="Q3045" i="16"/>
  <c r="R3045" i="16" s="1"/>
  <c r="N3045" i="16" s="1"/>
  <c r="Q2974" i="16"/>
  <c r="R2974" i="16" s="1"/>
  <c r="N2974" i="16" s="1"/>
  <c r="P2974" i="16"/>
  <c r="P2928" i="16"/>
  <c r="Q2928" i="16"/>
  <c r="R2928" i="16" s="1"/>
  <c r="N2928" i="16" s="1"/>
  <c r="Q2868" i="16"/>
  <c r="R2868" i="16" s="1"/>
  <c r="N2868" i="16" s="1"/>
  <c r="P2868" i="16"/>
  <c r="Q1500" i="16"/>
  <c r="R1500" i="16" s="1"/>
  <c r="N1500" i="16" s="1"/>
  <c r="P1500" i="16"/>
  <c r="P3217" i="16"/>
  <c r="Q3217" i="16"/>
  <c r="R3217" i="16" s="1"/>
  <c r="N3217" i="16" s="1"/>
  <c r="Q3182" i="16"/>
  <c r="R3182" i="16" s="1"/>
  <c r="N3182" i="16" s="1"/>
  <c r="P3182" i="16"/>
  <c r="P3099" i="16"/>
  <c r="Q3099" i="16"/>
  <c r="R3099" i="16" s="1"/>
  <c r="N3099" i="16" s="1"/>
  <c r="Q3027" i="16"/>
  <c r="R3027" i="16" s="1"/>
  <c r="N3027" i="16" s="1"/>
  <c r="P3027" i="16"/>
  <c r="P2669" i="16"/>
  <c r="Q2669" i="16"/>
  <c r="R2669" i="16" s="1"/>
  <c r="N2669" i="16" s="1"/>
  <c r="Q2646" i="16"/>
  <c r="R2646" i="16" s="1"/>
  <c r="N2646" i="16" s="1"/>
  <c r="P2646" i="16"/>
  <c r="P2912" i="16"/>
  <c r="Q2912" i="16"/>
  <c r="R2912" i="16" s="1"/>
  <c r="N2912" i="16" s="1"/>
  <c r="Q2852" i="16"/>
  <c r="R2852" i="16" s="1"/>
  <c r="N2852" i="16" s="1"/>
  <c r="P2852" i="16"/>
  <c r="P2769" i="16"/>
  <c r="Q2769" i="16"/>
  <c r="R2769" i="16" s="1"/>
  <c r="N2769" i="16" s="1"/>
  <c r="Q2686" i="16"/>
  <c r="R2686" i="16" s="1"/>
  <c r="N2686" i="16" s="1"/>
  <c r="P2686" i="16"/>
  <c r="Q2652" i="16"/>
  <c r="R2652" i="16" s="1"/>
  <c r="N2652" i="16" s="1"/>
  <c r="P2652" i="16"/>
  <c r="Q2580" i="16"/>
  <c r="R2580" i="16" s="1"/>
  <c r="N2580" i="16" s="1"/>
  <c r="P2580" i="16"/>
  <c r="P1656" i="16"/>
  <c r="Q1656" i="16"/>
  <c r="R1656" i="16" s="1"/>
  <c r="N1656" i="16" s="1"/>
  <c r="P3372" i="16"/>
  <c r="Q3372" i="16"/>
  <c r="R3372" i="16" s="1"/>
  <c r="N3372" i="16" s="1"/>
  <c r="Q3338" i="16"/>
  <c r="R3338" i="16" s="1"/>
  <c r="N3338" i="16" s="1"/>
  <c r="P3338" i="16"/>
  <c r="Q3255" i="16"/>
  <c r="R3255" i="16" s="1"/>
  <c r="N3255" i="16" s="1"/>
  <c r="P3255" i="16"/>
  <c r="Q3183" i="16"/>
  <c r="R3183" i="16" s="1"/>
  <c r="N3183" i="16" s="1"/>
  <c r="P3183" i="16"/>
  <c r="P2825" i="16"/>
  <c r="Q2825" i="16"/>
  <c r="R2825" i="16" s="1"/>
  <c r="N2825" i="16" s="1"/>
  <c r="Q2802" i="16"/>
  <c r="R2802" i="16" s="1"/>
  <c r="N2802" i="16" s="1"/>
  <c r="P2802" i="16"/>
  <c r="Q3066" i="16"/>
  <c r="R3066" i="16" s="1"/>
  <c r="N3066" i="16" s="1"/>
  <c r="P3066" i="16"/>
  <c r="Q3007" i="16"/>
  <c r="R3007" i="16" s="1"/>
  <c r="N3007" i="16" s="1"/>
  <c r="P3007" i="16"/>
  <c r="Q2924" i="16"/>
  <c r="R2924" i="16" s="1"/>
  <c r="N2924" i="16" s="1"/>
  <c r="P2924" i="16"/>
  <c r="P2855" i="16"/>
  <c r="Q2855" i="16"/>
  <c r="R2855" i="16" s="1"/>
  <c r="N2855" i="16" s="1"/>
  <c r="Q2807" i="16"/>
  <c r="R2807" i="16" s="1"/>
  <c r="N2807" i="16" s="1"/>
  <c r="P2807" i="16"/>
  <c r="Q2748" i="16"/>
  <c r="R2748" i="16" s="1"/>
  <c r="N2748" i="16" s="1"/>
  <c r="P2748" i="16"/>
  <c r="Q1236" i="16"/>
  <c r="R1236" i="16" s="1"/>
  <c r="N1236" i="16" s="1"/>
  <c r="P1236" i="16"/>
  <c r="Q2953" i="16"/>
  <c r="R2953" i="16" s="1"/>
  <c r="N2953" i="16" s="1"/>
  <c r="P2953" i="16"/>
  <c r="Q2918" i="16"/>
  <c r="R2918" i="16" s="1"/>
  <c r="N2918" i="16" s="1"/>
  <c r="P2918" i="16"/>
  <c r="P2835" i="16"/>
  <c r="Q2835" i="16"/>
  <c r="R2835" i="16" s="1"/>
  <c r="N2835" i="16" s="1"/>
  <c r="Q2764" i="16"/>
  <c r="R2764" i="16" s="1"/>
  <c r="N2764" i="16" s="1"/>
  <c r="P2764" i="16"/>
  <c r="P2404" i="16"/>
  <c r="Q2404" i="16"/>
  <c r="R2404" i="16" s="1"/>
  <c r="N2404" i="16" s="1"/>
  <c r="P2370" i="16"/>
  <c r="Q2370" i="16"/>
  <c r="R2370" i="16" s="1"/>
  <c r="N2370" i="16" s="1"/>
  <c r="Q2647" i="16"/>
  <c r="R2647" i="16" s="1"/>
  <c r="N2647" i="16" s="1"/>
  <c r="P2647" i="16"/>
  <c r="Q2588" i="16"/>
  <c r="R2588" i="16" s="1"/>
  <c r="N2588" i="16" s="1"/>
  <c r="P2588" i="16"/>
  <c r="P2505" i="16"/>
  <c r="Q2505" i="16"/>
  <c r="R2505" i="16" s="1"/>
  <c r="N2505" i="16" s="1"/>
  <c r="Q2422" i="16"/>
  <c r="R2422" i="16" s="1"/>
  <c r="N2422" i="16" s="1"/>
  <c r="P2422" i="16"/>
  <c r="Q2387" i="16"/>
  <c r="R2387" i="16" s="1"/>
  <c r="N2387" i="16" s="1"/>
  <c r="P2387" i="16"/>
  <c r="Q2316" i="16"/>
  <c r="R2316" i="16" s="1"/>
  <c r="N2316" i="16" s="1"/>
  <c r="P2316" i="16"/>
  <c r="Q152" i="16"/>
  <c r="R152" i="16" s="1"/>
  <c r="N152" i="16" s="1"/>
  <c r="P152" i="16"/>
  <c r="Q114" i="16"/>
  <c r="R114" i="16" s="1"/>
  <c r="N114" i="16" s="1"/>
  <c r="P114" i="16"/>
  <c r="Q593" i="16"/>
  <c r="R593" i="16" s="1"/>
  <c r="N593" i="16" s="1"/>
  <c r="P593" i="16"/>
  <c r="Q352" i="16"/>
  <c r="R352" i="16" s="1"/>
  <c r="N352" i="16" s="1"/>
  <c r="P352" i="16"/>
  <c r="Q1958" i="16"/>
  <c r="R1958" i="16" s="1"/>
  <c r="N1958" i="16" s="1"/>
  <c r="P1958" i="16"/>
  <c r="Q1160" i="16"/>
  <c r="R1160" i="16" s="1"/>
  <c r="N1160" i="16" s="1"/>
  <c r="P1160" i="16"/>
  <c r="Q1847" i="16"/>
  <c r="R1847" i="16" s="1"/>
  <c r="N1847" i="16" s="1"/>
  <c r="P1847" i="16"/>
  <c r="Q243" i="16"/>
  <c r="R243" i="16" s="1"/>
  <c r="N243" i="16" s="1"/>
  <c r="P243" i="16"/>
  <c r="Q940" i="16"/>
  <c r="R940" i="16" s="1"/>
  <c r="N940" i="16" s="1"/>
  <c r="P940" i="16"/>
  <c r="Q50" i="16"/>
  <c r="R50" i="16" s="1"/>
  <c r="N50" i="16" s="1"/>
  <c r="P50" i="16"/>
  <c r="Q764" i="16"/>
  <c r="R764" i="16" s="1"/>
  <c r="N764" i="16" s="1"/>
  <c r="P764" i="16"/>
  <c r="P430" i="16"/>
  <c r="Q430" i="16"/>
  <c r="R430" i="16" s="1"/>
  <c r="N430" i="16" s="1"/>
  <c r="Q131" i="16"/>
  <c r="R131" i="16" s="1"/>
  <c r="N131" i="16" s="1"/>
  <c r="P131" i="16"/>
  <c r="Q1789" i="16"/>
  <c r="R1789" i="16" s="1"/>
  <c r="N1789" i="16" s="1"/>
  <c r="P1789" i="16"/>
  <c r="P1526" i="16"/>
  <c r="Q1526" i="16"/>
  <c r="R1526" i="16" s="1"/>
  <c r="N1526" i="16" s="1"/>
  <c r="P990" i="16"/>
  <c r="Q990" i="16"/>
  <c r="R990" i="16" s="1"/>
  <c r="N990" i="16" s="1"/>
  <c r="Q1734" i="16"/>
  <c r="R1734" i="16" s="1"/>
  <c r="N1734" i="16" s="1"/>
  <c r="P1734" i="16"/>
  <c r="Q1747" i="16"/>
  <c r="R1747" i="16" s="1"/>
  <c r="N1747" i="16" s="1"/>
  <c r="P1747" i="16"/>
  <c r="P1522" i="16"/>
  <c r="Q1522" i="16"/>
  <c r="R1522" i="16" s="1"/>
  <c r="N1522" i="16" s="1"/>
  <c r="Q529" i="16"/>
  <c r="R529" i="16" s="1"/>
  <c r="N529" i="16" s="1"/>
  <c r="P529" i="16"/>
  <c r="Q256" i="16"/>
  <c r="R256" i="16" s="1"/>
  <c r="N256" i="16" s="1"/>
  <c r="P256" i="16"/>
  <c r="Q952" i="16"/>
  <c r="R952" i="16" s="1"/>
  <c r="N952" i="16" s="1"/>
  <c r="P952" i="16"/>
  <c r="P67" i="16"/>
  <c r="Q67" i="16"/>
  <c r="R67" i="16" s="1"/>
  <c r="N67" i="16" s="1"/>
  <c r="Q775" i="16"/>
  <c r="R775" i="16" s="1"/>
  <c r="N775" i="16" s="1"/>
  <c r="P775" i="16"/>
  <c r="P442" i="16"/>
  <c r="Q442" i="16"/>
  <c r="R442" i="16" s="1"/>
  <c r="N442" i="16" s="1"/>
  <c r="Q145" i="16"/>
  <c r="R145" i="16" s="1"/>
  <c r="N145" i="16" s="1"/>
  <c r="P145" i="16"/>
  <c r="Q1802" i="16"/>
  <c r="R1802" i="16" s="1"/>
  <c r="N1802" i="16" s="1"/>
  <c r="P1802" i="16"/>
  <c r="Q1540" i="16"/>
  <c r="R1540" i="16" s="1"/>
  <c r="N1540" i="16" s="1"/>
  <c r="P1540" i="16"/>
  <c r="Q1000" i="16"/>
  <c r="R1000" i="16" s="1"/>
  <c r="N1000" i="16" s="1"/>
  <c r="P1000" i="16"/>
  <c r="Q1746" i="16"/>
  <c r="R1746" i="16" s="1"/>
  <c r="N1746" i="16" s="1"/>
  <c r="P1746" i="16"/>
  <c r="Q1761" i="16"/>
  <c r="R1761" i="16" s="1"/>
  <c r="N1761" i="16" s="1"/>
  <c r="P1761" i="16"/>
  <c r="P1546" i="16"/>
  <c r="Q1546" i="16"/>
  <c r="R1546" i="16" s="1"/>
  <c r="N1546" i="16" s="1"/>
  <c r="P397" i="16"/>
  <c r="Q397" i="16"/>
  <c r="R397" i="16" s="1"/>
  <c r="N397" i="16" s="1"/>
  <c r="Q124" i="16"/>
  <c r="R124" i="16" s="1"/>
  <c r="N124" i="16" s="1"/>
  <c r="P124" i="16"/>
  <c r="P820" i="16"/>
  <c r="Q820" i="16"/>
  <c r="R820" i="16" s="1"/>
  <c r="N820" i="16" s="1"/>
  <c r="P726" i="16"/>
  <c r="Q726" i="16"/>
  <c r="R726" i="16" s="1"/>
  <c r="N726" i="16" s="1"/>
  <c r="Q644" i="16"/>
  <c r="R644" i="16" s="1"/>
  <c r="N644" i="16" s="1"/>
  <c r="P644" i="16"/>
  <c r="P310" i="16"/>
  <c r="Q310" i="16"/>
  <c r="R310" i="16" s="1"/>
  <c r="N310" i="16" s="1"/>
  <c r="Q1043" i="16"/>
  <c r="R1043" i="16" s="1"/>
  <c r="N1043" i="16" s="1"/>
  <c r="P1043" i="16"/>
  <c r="Q1669" i="16"/>
  <c r="R1669" i="16" s="1"/>
  <c r="N1669" i="16" s="1"/>
  <c r="P1669" i="16"/>
  <c r="Q1407" i="16"/>
  <c r="R1407" i="16" s="1"/>
  <c r="N1407" i="16" s="1"/>
  <c r="P1407" i="16"/>
  <c r="P870" i="16"/>
  <c r="Q870" i="16"/>
  <c r="R870" i="16" s="1"/>
  <c r="N870" i="16" s="1"/>
  <c r="P1614" i="16"/>
  <c r="Q1614" i="16"/>
  <c r="R1614" i="16" s="1"/>
  <c r="N1614" i="16" s="1"/>
  <c r="Q1629" i="16"/>
  <c r="R1629" i="16" s="1"/>
  <c r="N1629" i="16" s="1"/>
  <c r="P1629" i="16"/>
  <c r="P1402" i="16"/>
  <c r="Q1402" i="16"/>
  <c r="R1402" i="16" s="1"/>
  <c r="N1402" i="16" s="1"/>
  <c r="P842" i="16"/>
  <c r="Q842" i="16"/>
  <c r="R842" i="16" s="1"/>
  <c r="N842" i="16" s="1"/>
  <c r="Q578" i="16"/>
  <c r="R578" i="16" s="1"/>
  <c r="N578" i="16" s="1"/>
  <c r="P578" i="16"/>
  <c r="P222" i="16"/>
  <c r="Q222" i="16"/>
  <c r="R222" i="16" s="1"/>
  <c r="N222" i="16" s="1"/>
  <c r="P380" i="16"/>
  <c r="Q380" i="16"/>
  <c r="R380" i="16" s="1"/>
  <c r="N380" i="16" s="1"/>
  <c r="Q69" i="16"/>
  <c r="R69" i="16" s="1"/>
  <c r="N69" i="16" s="1"/>
  <c r="P69" i="16"/>
  <c r="P754" i="16"/>
  <c r="Q754" i="16"/>
  <c r="R754" i="16" s="1"/>
  <c r="N754" i="16" s="1"/>
  <c r="Q468" i="16"/>
  <c r="R468" i="16" s="1"/>
  <c r="N468" i="16" s="1"/>
  <c r="P468" i="16"/>
  <c r="Q1142" i="16"/>
  <c r="R1142" i="16" s="1"/>
  <c r="N1142" i="16" s="1"/>
  <c r="P1142" i="16"/>
  <c r="Q1850" i="16"/>
  <c r="R1850" i="16" s="1"/>
  <c r="N1850" i="16" s="1"/>
  <c r="P1850" i="16"/>
  <c r="Q1312" i="16"/>
  <c r="R1312" i="16" s="1"/>
  <c r="N1312" i="16" s="1"/>
  <c r="P1312" i="16"/>
  <c r="P1364" i="16"/>
  <c r="Q1364" i="16"/>
  <c r="R1364" i="16" s="1"/>
  <c r="N1364" i="16" s="1"/>
  <c r="P2071" i="16"/>
  <c r="Q2071" i="16"/>
  <c r="R2071" i="16" s="1"/>
  <c r="N2071" i="16" s="1"/>
  <c r="Q1882" i="16"/>
  <c r="R1882" i="16" s="1"/>
  <c r="N1882" i="16" s="1"/>
  <c r="P1882" i="16"/>
  <c r="Q709" i="16"/>
  <c r="R709" i="16" s="1"/>
  <c r="N709" i="16" s="1"/>
  <c r="P709" i="16"/>
  <c r="Q447" i="16"/>
  <c r="R447" i="16" s="1"/>
  <c r="N447" i="16" s="1"/>
  <c r="P447" i="16"/>
  <c r="Q88" i="16"/>
  <c r="R88" i="16" s="1"/>
  <c r="N88" i="16" s="1"/>
  <c r="P88" i="16"/>
  <c r="Q247" i="16"/>
  <c r="R247" i="16" s="1"/>
  <c r="N247" i="16" s="1"/>
  <c r="P247" i="16"/>
  <c r="Q957" i="16"/>
  <c r="R957" i="16" s="1"/>
  <c r="N957" i="16" s="1"/>
  <c r="P957" i="16"/>
  <c r="P622" i="16"/>
  <c r="Q622" i="16"/>
  <c r="R622" i="16" s="1"/>
  <c r="N622" i="16" s="1"/>
  <c r="Q336" i="16"/>
  <c r="R336" i="16" s="1"/>
  <c r="N336" i="16" s="1"/>
  <c r="P336" i="16"/>
  <c r="Q2006" i="16"/>
  <c r="R2006" i="16" s="1"/>
  <c r="N2006" i="16" s="1"/>
  <c r="P2006" i="16"/>
  <c r="Q1719" i="16"/>
  <c r="R1719" i="16" s="1"/>
  <c r="N1719" i="16" s="1"/>
  <c r="P1719" i="16"/>
  <c r="P1182" i="16"/>
  <c r="Q1182" i="16"/>
  <c r="R1182" i="16" s="1"/>
  <c r="N1182" i="16" s="1"/>
  <c r="Q1219" i="16"/>
  <c r="R1219" i="16" s="1"/>
  <c r="N1219" i="16" s="1"/>
  <c r="P1219" i="16"/>
  <c r="P1940" i="16"/>
  <c r="Q1940" i="16"/>
  <c r="R1940" i="16" s="1"/>
  <c r="N1940" i="16" s="1"/>
  <c r="Q1737" i="16"/>
  <c r="R1737" i="16" s="1"/>
  <c r="N1737" i="16" s="1"/>
  <c r="P1737" i="16"/>
  <c r="P914" i="16"/>
  <c r="Q914" i="16"/>
  <c r="R914" i="16" s="1"/>
  <c r="N914" i="16" s="1"/>
  <c r="Q568" i="16"/>
  <c r="R568" i="16" s="1"/>
  <c r="N568" i="16" s="1"/>
  <c r="P568" i="16"/>
  <c r="Q473" i="16"/>
  <c r="R473" i="16" s="1"/>
  <c r="N473" i="16" s="1"/>
  <c r="P473" i="16"/>
  <c r="Q392" i="16"/>
  <c r="R392" i="16" s="1"/>
  <c r="N392" i="16" s="1"/>
  <c r="P392" i="16"/>
  <c r="P59" i="16"/>
  <c r="Q59" i="16"/>
  <c r="R59" i="16" s="1"/>
  <c r="N59" i="16" s="1"/>
  <c r="P790" i="16"/>
  <c r="Q790" i="16"/>
  <c r="R790" i="16" s="1"/>
  <c r="N790" i="16" s="1"/>
  <c r="Q1417" i="16"/>
  <c r="R1417" i="16" s="1"/>
  <c r="N1417" i="16" s="1"/>
  <c r="P1417" i="16"/>
  <c r="P1156" i="16"/>
  <c r="Q1156" i="16"/>
  <c r="R1156" i="16" s="1"/>
  <c r="N1156" i="16" s="1"/>
  <c r="Q1875" i="16"/>
  <c r="R1875" i="16" s="1"/>
  <c r="N1875" i="16" s="1"/>
  <c r="P1875" i="16"/>
  <c r="P1362" i="16"/>
  <c r="Q1362" i="16"/>
  <c r="R1362" i="16" s="1"/>
  <c r="N1362" i="16" s="1"/>
  <c r="Q1376" i="16"/>
  <c r="R1376" i="16" s="1"/>
  <c r="N1376" i="16" s="1"/>
  <c r="P1376" i="16"/>
  <c r="P1126" i="16"/>
  <c r="Q1126" i="16"/>
  <c r="R1126" i="16" s="1"/>
  <c r="N1126" i="16" s="1"/>
  <c r="Q1199" i="16"/>
  <c r="R1199" i="16" s="1"/>
  <c r="N1199" i="16" s="1"/>
  <c r="P1199" i="16"/>
  <c r="Q926" i="16"/>
  <c r="R926" i="16" s="1"/>
  <c r="N926" i="16" s="1"/>
  <c r="P926" i="16"/>
  <c r="Q581" i="16"/>
  <c r="R581" i="16" s="1"/>
  <c r="N581" i="16" s="1"/>
  <c r="P581" i="16"/>
  <c r="Q485" i="16"/>
  <c r="R485" i="16" s="1"/>
  <c r="N485" i="16" s="1"/>
  <c r="P485" i="16"/>
  <c r="Q404" i="16"/>
  <c r="R404" i="16" s="1"/>
  <c r="N404" i="16" s="1"/>
  <c r="P404" i="16"/>
  <c r="Q70" i="16"/>
  <c r="R70" i="16" s="1"/>
  <c r="N70" i="16" s="1"/>
  <c r="P70" i="16"/>
  <c r="Q803" i="16"/>
  <c r="R803" i="16" s="1"/>
  <c r="N803" i="16" s="1"/>
  <c r="P803" i="16"/>
  <c r="Q1429" i="16"/>
  <c r="R1429" i="16" s="1"/>
  <c r="N1429" i="16" s="1"/>
  <c r="P1429" i="16"/>
  <c r="Q1167" i="16"/>
  <c r="R1167" i="16" s="1"/>
  <c r="N1167" i="16" s="1"/>
  <c r="P1167" i="16"/>
  <c r="P1888" i="16"/>
  <c r="Q1888" i="16"/>
  <c r="R1888" i="16" s="1"/>
  <c r="N1888" i="16" s="1"/>
  <c r="Q1373" i="16"/>
  <c r="R1373" i="16" s="1"/>
  <c r="N1373" i="16" s="1"/>
  <c r="P1373" i="16"/>
  <c r="Q1388" i="16"/>
  <c r="R1388" i="16" s="1"/>
  <c r="N1388" i="16" s="1"/>
  <c r="P1388" i="16"/>
  <c r="Q1137" i="16"/>
  <c r="R1137" i="16" s="1"/>
  <c r="N1137" i="16" s="1"/>
  <c r="P1137" i="16"/>
  <c r="Q1223" i="16"/>
  <c r="R1223" i="16" s="1"/>
  <c r="N1223" i="16" s="1"/>
  <c r="P1223" i="16"/>
  <c r="P794" i="16"/>
  <c r="Q794" i="16"/>
  <c r="R794" i="16" s="1"/>
  <c r="N794" i="16" s="1"/>
  <c r="Q448" i="16"/>
  <c r="R448" i="16" s="1"/>
  <c r="N448" i="16" s="1"/>
  <c r="P448" i="16"/>
  <c r="P354" i="16"/>
  <c r="Q354" i="16"/>
  <c r="R354" i="16" s="1"/>
  <c r="N354" i="16" s="1"/>
  <c r="Q259" i="16"/>
  <c r="R259" i="16" s="1"/>
  <c r="N259" i="16" s="1"/>
  <c r="P259" i="16"/>
  <c r="Q981" i="16"/>
  <c r="R981" i="16" s="1"/>
  <c r="N981" i="16" s="1"/>
  <c r="P981" i="16"/>
  <c r="Q671" i="16"/>
  <c r="R671" i="16" s="1"/>
  <c r="N671" i="16" s="1"/>
  <c r="P671" i="16"/>
  <c r="Q1297" i="16"/>
  <c r="R1297" i="16" s="1"/>
  <c r="N1297" i="16" s="1"/>
  <c r="P1297" i="16"/>
  <c r="Q2053" i="16"/>
  <c r="R2053" i="16" s="1"/>
  <c r="N2053" i="16" s="1"/>
  <c r="P2053" i="16"/>
  <c r="P1757" i="16"/>
  <c r="Q1757" i="16"/>
  <c r="R1757" i="16" s="1"/>
  <c r="N1757" i="16" s="1"/>
  <c r="P1242" i="16"/>
  <c r="Q1242" i="16"/>
  <c r="R1242" i="16" s="1"/>
  <c r="N1242" i="16" s="1"/>
  <c r="Q1256" i="16"/>
  <c r="R1256" i="16" s="1"/>
  <c r="N1256" i="16" s="1"/>
  <c r="P1256" i="16"/>
  <c r="Q1990" i="16"/>
  <c r="R1990" i="16" s="1"/>
  <c r="N1990" i="16" s="1"/>
  <c r="P1990" i="16"/>
  <c r="P1991" i="16"/>
  <c r="Q1991" i="16"/>
  <c r="R1991" i="16" s="1"/>
  <c r="N1991" i="16" s="1"/>
  <c r="P662" i="16"/>
  <c r="Q662" i="16"/>
  <c r="R662" i="16" s="1"/>
  <c r="N662" i="16" s="1"/>
  <c r="P315" i="16"/>
  <c r="Q315" i="16"/>
  <c r="R315" i="16" s="1"/>
  <c r="N315" i="16" s="1"/>
  <c r="Q221" i="16"/>
  <c r="R221" i="16" s="1"/>
  <c r="N221" i="16" s="1"/>
  <c r="P221" i="16"/>
  <c r="Q127" i="16"/>
  <c r="R127" i="16" s="1"/>
  <c r="N127" i="16" s="1"/>
  <c r="P127" i="16"/>
  <c r="P850" i="16"/>
  <c r="Q850" i="16"/>
  <c r="R850" i="16" s="1"/>
  <c r="N850" i="16" s="1"/>
  <c r="Q528" i="16"/>
  <c r="R528" i="16" s="1"/>
  <c r="N528" i="16" s="1"/>
  <c r="P528" i="16"/>
  <c r="P1166" i="16"/>
  <c r="Q1166" i="16"/>
  <c r="R1166" i="16" s="1"/>
  <c r="N1166" i="16" s="1"/>
  <c r="Q1921" i="16"/>
  <c r="R1921" i="16" s="1"/>
  <c r="N1921" i="16" s="1"/>
  <c r="P1921" i="16"/>
  <c r="P1624" i="16"/>
  <c r="Q1624" i="16"/>
  <c r="R1624" i="16" s="1"/>
  <c r="N1624" i="16" s="1"/>
  <c r="P1111" i="16"/>
  <c r="Q1111" i="16"/>
  <c r="R1111" i="16" s="1"/>
  <c r="N1111" i="16" s="1"/>
  <c r="Q1124" i="16"/>
  <c r="R1124" i="16" s="1"/>
  <c r="N1124" i="16" s="1"/>
  <c r="P1124" i="16"/>
  <c r="Q1857" i="16"/>
  <c r="R1857" i="16" s="1"/>
  <c r="N1857" i="16" s="1"/>
  <c r="P1857" i="16"/>
  <c r="Q1787" i="16"/>
  <c r="R1787" i="16" s="1"/>
  <c r="N1787" i="16" s="1"/>
  <c r="P1787" i="16"/>
  <c r="P386" i="16"/>
  <c r="Q386" i="16"/>
  <c r="R386" i="16" s="1"/>
  <c r="N386" i="16" s="1"/>
  <c r="P1083" i="16"/>
  <c r="Q1083" i="16"/>
  <c r="R1083" i="16" s="1"/>
  <c r="N1083" i="16" s="1"/>
  <c r="Q725" i="16"/>
  <c r="R725" i="16" s="1"/>
  <c r="N725" i="16" s="1"/>
  <c r="P725" i="16"/>
  <c r="P882" i="16"/>
  <c r="Q882" i="16"/>
  <c r="R882" i="16" s="1"/>
  <c r="N882" i="16" s="1"/>
  <c r="Q573" i="16"/>
  <c r="R573" i="16" s="1"/>
  <c r="N573" i="16" s="1"/>
  <c r="P573" i="16"/>
  <c r="Q251" i="16"/>
  <c r="R251" i="16" s="1"/>
  <c r="N251" i="16" s="1"/>
  <c r="P251" i="16"/>
  <c r="Q972" i="16"/>
  <c r="R972" i="16" s="1"/>
  <c r="N972" i="16" s="1"/>
  <c r="P972" i="16"/>
  <c r="P1645" i="16"/>
  <c r="Q1645" i="16"/>
  <c r="R1645" i="16" s="1"/>
  <c r="N1645" i="16" s="1"/>
  <c r="Q1348" i="16"/>
  <c r="R1348" i="16" s="1"/>
  <c r="N1348" i="16" s="1"/>
  <c r="P1348" i="16"/>
  <c r="Q833" i="16"/>
  <c r="R833" i="16" s="1"/>
  <c r="N833" i="16" s="1"/>
  <c r="P833" i="16"/>
  <c r="Q1879" i="16"/>
  <c r="R1879" i="16" s="1"/>
  <c r="N1879" i="16" s="1"/>
  <c r="P1879" i="16"/>
  <c r="P1580" i="16"/>
  <c r="Q1580" i="16"/>
  <c r="R1580" i="16" s="1"/>
  <c r="N1580" i="16" s="1"/>
  <c r="Q1451" i="16"/>
  <c r="R1451" i="16" s="1"/>
  <c r="N1451" i="16" s="1"/>
  <c r="P1451" i="16"/>
  <c r="Q1115" i="16"/>
  <c r="R1115" i="16" s="1"/>
  <c r="N1115" i="16" s="1"/>
  <c r="P1115" i="16"/>
  <c r="P1824" i="16"/>
  <c r="Q1824" i="16"/>
  <c r="R1824" i="16" s="1"/>
  <c r="N1824" i="16" s="1"/>
  <c r="Q3541" i="16"/>
  <c r="R3541" i="16" s="1"/>
  <c r="N3541" i="16" s="1"/>
  <c r="P3541" i="16"/>
  <c r="P3506" i="16"/>
  <c r="Q3506" i="16"/>
  <c r="R3506" i="16" s="1"/>
  <c r="N3506" i="16" s="1"/>
  <c r="Q3423" i="16"/>
  <c r="R3423" i="16" s="1"/>
  <c r="N3423" i="16" s="1"/>
  <c r="P3423" i="16"/>
  <c r="P3352" i="16"/>
  <c r="Q3352" i="16"/>
  <c r="R3352" i="16" s="1"/>
  <c r="N3352" i="16" s="1"/>
  <c r="Q2993" i="16"/>
  <c r="R2993" i="16" s="1"/>
  <c r="N2993" i="16" s="1"/>
  <c r="P2993" i="16"/>
  <c r="Q2971" i="16"/>
  <c r="R2971" i="16" s="1"/>
  <c r="N2971" i="16" s="1"/>
  <c r="P2971" i="16"/>
  <c r="P3234" i="16"/>
  <c r="Q3234" i="16"/>
  <c r="R3234" i="16" s="1"/>
  <c r="N3234" i="16" s="1"/>
  <c r="P3176" i="16"/>
  <c r="Q3176" i="16"/>
  <c r="R3176" i="16" s="1"/>
  <c r="N3176" i="16" s="1"/>
  <c r="Q3094" i="16"/>
  <c r="R3094" i="16" s="1"/>
  <c r="N3094" i="16" s="1"/>
  <c r="P3094" i="16"/>
  <c r="P3022" i="16"/>
  <c r="Q3022" i="16"/>
  <c r="R3022" i="16" s="1"/>
  <c r="N3022" i="16" s="1"/>
  <c r="P2976" i="16"/>
  <c r="Q2976" i="16"/>
  <c r="R2976" i="16" s="1"/>
  <c r="N2976" i="16" s="1"/>
  <c r="P2916" i="16"/>
  <c r="Q2916" i="16"/>
  <c r="R2916" i="16" s="1"/>
  <c r="N2916" i="16" s="1"/>
  <c r="Q1835" i="16"/>
  <c r="R1835" i="16" s="1"/>
  <c r="N1835" i="16" s="1"/>
  <c r="P1835" i="16"/>
  <c r="Q3553" i="16"/>
  <c r="R3553" i="16" s="1"/>
  <c r="N3553" i="16" s="1"/>
  <c r="P3553" i="16"/>
  <c r="Q3518" i="16"/>
  <c r="R3518" i="16" s="1"/>
  <c r="N3518" i="16" s="1"/>
  <c r="P3518" i="16"/>
  <c r="Q3435" i="16"/>
  <c r="R3435" i="16" s="1"/>
  <c r="N3435" i="16" s="1"/>
  <c r="P3435" i="16"/>
  <c r="P3364" i="16"/>
  <c r="Q3364" i="16"/>
  <c r="R3364" i="16" s="1"/>
  <c r="N3364" i="16" s="1"/>
  <c r="P3004" i="16"/>
  <c r="Q3004" i="16"/>
  <c r="R3004" i="16" s="1"/>
  <c r="N3004" i="16" s="1"/>
  <c r="Q2982" i="16"/>
  <c r="R2982" i="16" s="1"/>
  <c r="N2982" i="16" s="1"/>
  <c r="P2982" i="16"/>
  <c r="Q3247" i="16"/>
  <c r="R3247" i="16" s="1"/>
  <c r="N3247" i="16" s="1"/>
  <c r="P3247" i="16"/>
  <c r="Q3188" i="16"/>
  <c r="R3188" i="16" s="1"/>
  <c r="N3188" i="16" s="1"/>
  <c r="P3188" i="16"/>
  <c r="Q3105" i="16"/>
  <c r="R3105" i="16" s="1"/>
  <c r="N3105" i="16" s="1"/>
  <c r="P3105" i="16"/>
  <c r="Q3034" i="16"/>
  <c r="R3034" i="16" s="1"/>
  <c r="N3034" i="16" s="1"/>
  <c r="P3034" i="16"/>
  <c r="Q2986" i="16"/>
  <c r="R2986" i="16" s="1"/>
  <c r="N2986" i="16" s="1"/>
  <c r="P2986" i="16"/>
  <c r="Q2927" i="16"/>
  <c r="R2927" i="16" s="1"/>
  <c r="N2927" i="16" s="1"/>
  <c r="P2927" i="16"/>
  <c r="Q2257" i="16"/>
  <c r="R2257" i="16" s="1"/>
  <c r="N2257" i="16" s="1"/>
  <c r="P2257" i="16"/>
  <c r="Q2198" i="16"/>
  <c r="R2198" i="16" s="1"/>
  <c r="N2198" i="16" s="1"/>
  <c r="P2198" i="16"/>
  <c r="Q2152" i="16"/>
  <c r="R2152" i="16" s="1"/>
  <c r="N2152" i="16" s="1"/>
  <c r="P2152" i="16"/>
  <c r="Q3594" i="16"/>
  <c r="R3594" i="16" s="1"/>
  <c r="N3594" i="16" s="1"/>
  <c r="P3594" i="16"/>
  <c r="P3808" i="16"/>
  <c r="Q3808" i="16"/>
  <c r="R3808" i="16" s="1"/>
  <c r="N3808" i="16" s="1"/>
  <c r="Q3449" i="16"/>
  <c r="R3449" i="16" s="1"/>
  <c r="N3449" i="16" s="1"/>
  <c r="P3449" i="16"/>
  <c r="Q3450" i="16"/>
  <c r="R3450" i="16" s="1"/>
  <c r="N3450" i="16" s="1"/>
  <c r="P3450" i="16"/>
  <c r="Q3691" i="16"/>
  <c r="R3691" i="16" s="1"/>
  <c r="N3691" i="16" s="1"/>
  <c r="P3691" i="16"/>
  <c r="Q3644" i="16"/>
  <c r="R3644" i="16" s="1"/>
  <c r="N3644" i="16" s="1"/>
  <c r="P3644" i="16"/>
  <c r="P3549" i="16"/>
  <c r="Q3549" i="16"/>
  <c r="R3549" i="16" s="1"/>
  <c r="N3549" i="16" s="1"/>
  <c r="Q3478" i="16"/>
  <c r="R3478" i="16" s="1"/>
  <c r="N3478" i="16" s="1"/>
  <c r="P3478" i="16"/>
  <c r="P3432" i="16"/>
  <c r="Q3432" i="16"/>
  <c r="R3432" i="16" s="1"/>
  <c r="N3432" i="16" s="1"/>
  <c r="P3373" i="16"/>
  <c r="Q3373" i="16"/>
  <c r="R3373" i="16" s="1"/>
  <c r="N3373" i="16" s="1"/>
  <c r="Q2269" i="16"/>
  <c r="R2269" i="16" s="1"/>
  <c r="N2269" i="16" s="1"/>
  <c r="P2269" i="16"/>
  <c r="Q2210" i="16"/>
  <c r="R2210" i="16" s="1"/>
  <c r="N2210" i="16" s="1"/>
  <c r="P2210" i="16"/>
  <c r="Q2163" i="16"/>
  <c r="R2163" i="16" s="1"/>
  <c r="N2163" i="16" s="1"/>
  <c r="P2163" i="16"/>
  <c r="Q3749" i="16"/>
  <c r="R3749" i="16" s="1"/>
  <c r="N3749" i="16" s="1"/>
  <c r="P3749" i="16"/>
  <c r="Q3819" i="16"/>
  <c r="R3819" i="16" s="1"/>
  <c r="N3819" i="16" s="1"/>
  <c r="P3819" i="16"/>
  <c r="Q3461" i="16"/>
  <c r="R3461" i="16" s="1"/>
  <c r="N3461" i="16" s="1"/>
  <c r="P3461" i="16"/>
  <c r="Q3463" i="16"/>
  <c r="R3463" i="16" s="1"/>
  <c r="N3463" i="16" s="1"/>
  <c r="P3463" i="16"/>
  <c r="Q3703" i="16"/>
  <c r="R3703" i="16" s="1"/>
  <c r="N3703" i="16" s="1"/>
  <c r="P3703" i="16"/>
  <c r="P3655" i="16"/>
  <c r="Q3655" i="16"/>
  <c r="R3655" i="16" s="1"/>
  <c r="N3655" i="16" s="1"/>
  <c r="Q3561" i="16"/>
  <c r="R3561" i="16" s="1"/>
  <c r="N3561" i="16" s="1"/>
  <c r="P3561" i="16"/>
  <c r="Q3490" i="16"/>
  <c r="R3490" i="16" s="1"/>
  <c r="N3490" i="16" s="1"/>
  <c r="P3490" i="16"/>
  <c r="P3443" i="16"/>
  <c r="Q3443" i="16"/>
  <c r="R3443" i="16" s="1"/>
  <c r="N3443" i="16" s="1"/>
  <c r="Q3383" i="16"/>
  <c r="R3383" i="16" s="1"/>
  <c r="N3383" i="16" s="1"/>
  <c r="P3383" i="16"/>
  <c r="P2581" i="16"/>
  <c r="Q2581" i="16"/>
  <c r="R2581" i="16" s="1"/>
  <c r="N2581" i="16" s="1"/>
  <c r="P2523" i="16"/>
  <c r="Q2523" i="16"/>
  <c r="R2523" i="16" s="1"/>
  <c r="N2523" i="16" s="1"/>
  <c r="P2463" i="16"/>
  <c r="Q2463" i="16"/>
  <c r="R2463" i="16" s="1"/>
  <c r="N2463" i="16" s="1"/>
  <c r="Q2392" i="16"/>
  <c r="R2392" i="16" s="1"/>
  <c r="N2392" i="16" s="1"/>
  <c r="P2392" i="16"/>
  <c r="Q2033" i="16"/>
  <c r="R2033" i="16" s="1"/>
  <c r="N2033" i="16" s="1"/>
  <c r="P2033" i="16"/>
  <c r="P1999" i="16"/>
  <c r="Q1999" i="16"/>
  <c r="R1999" i="16" s="1"/>
  <c r="N1999" i="16" s="1"/>
  <c r="Q2275" i="16"/>
  <c r="R2275" i="16" s="1"/>
  <c r="N2275" i="16" s="1"/>
  <c r="P2275" i="16"/>
  <c r="P2215" i="16"/>
  <c r="Q2215" i="16"/>
  <c r="R2215" i="16" s="1"/>
  <c r="N2215" i="16" s="1"/>
  <c r="Q2121" i="16"/>
  <c r="R2121" i="16" s="1"/>
  <c r="N2121" i="16" s="1"/>
  <c r="P2121" i="16"/>
  <c r="P3654" i="16"/>
  <c r="Q3654" i="16"/>
  <c r="R3654" i="16" s="1"/>
  <c r="N3654" i="16" s="1"/>
  <c r="P3791" i="16"/>
  <c r="Q3791" i="16"/>
  <c r="R3791" i="16" s="1"/>
  <c r="N3791" i="16" s="1"/>
  <c r="Q3742" i="16"/>
  <c r="R3742" i="16" s="1"/>
  <c r="N3742" i="16" s="1"/>
  <c r="P3742" i="16"/>
  <c r="Q3684" i="16"/>
  <c r="R3684" i="16" s="1"/>
  <c r="N3684" i="16" s="1"/>
  <c r="P3684" i="16"/>
  <c r="P2593" i="16"/>
  <c r="Q2593" i="16"/>
  <c r="R2593" i="16" s="1"/>
  <c r="N2593" i="16" s="1"/>
  <c r="Q2534" i="16"/>
  <c r="R2534" i="16" s="1"/>
  <c r="N2534" i="16" s="1"/>
  <c r="P2534" i="16"/>
  <c r="P2476" i="16"/>
  <c r="Q2476" i="16"/>
  <c r="R2476" i="16" s="1"/>
  <c r="N2476" i="16" s="1"/>
  <c r="P2405" i="16"/>
  <c r="Q2405" i="16"/>
  <c r="R2405" i="16" s="1"/>
  <c r="N2405" i="16" s="1"/>
  <c r="Q2046" i="16"/>
  <c r="R2046" i="16" s="1"/>
  <c r="N2046" i="16" s="1"/>
  <c r="P2046" i="16"/>
  <c r="Q2010" i="16"/>
  <c r="R2010" i="16" s="1"/>
  <c r="N2010" i="16" s="1"/>
  <c r="P2010" i="16"/>
  <c r="Q2287" i="16"/>
  <c r="R2287" i="16" s="1"/>
  <c r="N2287" i="16" s="1"/>
  <c r="P2287" i="16"/>
  <c r="Q2228" i="16"/>
  <c r="R2228" i="16" s="1"/>
  <c r="N2228" i="16" s="1"/>
  <c r="P2228" i="16"/>
  <c r="Q2134" i="16"/>
  <c r="R2134" i="16" s="1"/>
  <c r="N2134" i="16" s="1"/>
  <c r="P2134" i="16"/>
  <c r="P3761" i="16"/>
  <c r="Q3761" i="16"/>
  <c r="R3761" i="16" s="1"/>
  <c r="N3761" i="16" s="1"/>
  <c r="Q3803" i="16"/>
  <c r="R3803" i="16" s="1"/>
  <c r="N3803" i="16" s="1"/>
  <c r="P3803" i="16"/>
  <c r="Q3755" i="16"/>
  <c r="R3755" i="16" s="1"/>
  <c r="N3755" i="16" s="1"/>
  <c r="P3755" i="16"/>
  <c r="Q3696" i="16"/>
  <c r="R3696" i="16" s="1"/>
  <c r="N3696" i="16" s="1"/>
  <c r="P3696" i="16"/>
  <c r="P1752" i="16"/>
  <c r="Q1752" i="16"/>
  <c r="R1752" i="16" s="1"/>
  <c r="N1752" i="16" s="1"/>
  <c r="P3468" i="16"/>
  <c r="Q3468" i="16"/>
  <c r="R3468" i="16" s="1"/>
  <c r="N3468" i="16" s="1"/>
  <c r="P3434" i="16"/>
  <c r="Q3434" i="16"/>
  <c r="R3434" i="16" s="1"/>
  <c r="N3434" i="16" s="1"/>
  <c r="Q3350" i="16"/>
  <c r="R3350" i="16" s="1"/>
  <c r="N3350" i="16" s="1"/>
  <c r="P3350" i="16"/>
  <c r="Q3280" i="16"/>
  <c r="R3280" i="16" s="1"/>
  <c r="N3280" i="16" s="1"/>
  <c r="P3280" i="16"/>
  <c r="Q2922" i="16"/>
  <c r="R2922" i="16" s="1"/>
  <c r="N2922" i="16" s="1"/>
  <c r="P2922" i="16"/>
  <c r="Q2897" i="16"/>
  <c r="R2897" i="16" s="1"/>
  <c r="N2897" i="16" s="1"/>
  <c r="P2897" i="16"/>
  <c r="Q3163" i="16"/>
  <c r="R3163" i="16" s="1"/>
  <c r="N3163" i="16" s="1"/>
  <c r="P3163" i="16"/>
  <c r="P3104" i="16"/>
  <c r="Q3104" i="16"/>
  <c r="R3104" i="16" s="1"/>
  <c r="N3104" i="16" s="1"/>
  <c r="Q3021" i="16"/>
  <c r="R3021" i="16" s="1"/>
  <c r="N3021" i="16" s="1"/>
  <c r="P3021" i="16"/>
  <c r="Q2950" i="16"/>
  <c r="R2950" i="16" s="1"/>
  <c r="N2950" i="16" s="1"/>
  <c r="P2950" i="16"/>
  <c r="P2904" i="16"/>
  <c r="Q2904" i="16"/>
  <c r="R2904" i="16" s="1"/>
  <c r="N2904" i="16" s="1"/>
  <c r="P2845" i="16"/>
  <c r="Q2845" i="16"/>
  <c r="R2845" i="16" s="1"/>
  <c r="N2845" i="16" s="1"/>
  <c r="P1764" i="16"/>
  <c r="Q1764" i="16"/>
  <c r="R1764" i="16" s="1"/>
  <c r="N1764" i="16" s="1"/>
  <c r="Q3481" i="16"/>
  <c r="R3481" i="16" s="1"/>
  <c r="N3481" i="16" s="1"/>
  <c r="P3481" i="16"/>
  <c r="Q3446" i="16"/>
  <c r="R3446" i="16" s="1"/>
  <c r="N3446" i="16" s="1"/>
  <c r="P3446" i="16"/>
  <c r="Q3363" i="16"/>
  <c r="R3363" i="16" s="1"/>
  <c r="N3363" i="16" s="1"/>
  <c r="P3363" i="16"/>
  <c r="Q3291" i="16"/>
  <c r="R3291" i="16" s="1"/>
  <c r="N3291" i="16" s="1"/>
  <c r="P3291" i="16"/>
  <c r="Q2933" i="16"/>
  <c r="R2933" i="16" s="1"/>
  <c r="N2933" i="16" s="1"/>
  <c r="P2933" i="16"/>
  <c r="Q2909" i="16"/>
  <c r="R2909" i="16" s="1"/>
  <c r="N2909" i="16" s="1"/>
  <c r="P2909" i="16"/>
  <c r="Q3174" i="16"/>
  <c r="R3174" i="16" s="1"/>
  <c r="N3174" i="16" s="1"/>
  <c r="P3174" i="16"/>
  <c r="Q3115" i="16"/>
  <c r="R3115" i="16" s="1"/>
  <c r="N3115" i="16" s="1"/>
  <c r="P3115" i="16"/>
  <c r="P3032" i="16"/>
  <c r="Q3032" i="16"/>
  <c r="R3032" i="16" s="1"/>
  <c r="N3032" i="16" s="1"/>
  <c r="Q2961" i="16"/>
  <c r="R2961" i="16" s="1"/>
  <c r="N2961" i="16" s="1"/>
  <c r="P2961" i="16"/>
  <c r="Q2915" i="16"/>
  <c r="R2915" i="16" s="1"/>
  <c r="N2915" i="16" s="1"/>
  <c r="P2915" i="16"/>
  <c r="Q2856" i="16"/>
  <c r="R2856" i="16" s="1"/>
  <c r="N2856" i="16" s="1"/>
  <c r="P2856" i="16"/>
  <c r="P1920" i="16"/>
  <c r="Q1920" i="16"/>
  <c r="R1920" i="16" s="1"/>
  <c r="N1920" i="16" s="1"/>
  <c r="P3638" i="16"/>
  <c r="Q3638" i="16"/>
  <c r="R3638" i="16" s="1"/>
  <c r="N3638" i="16" s="1"/>
  <c r="P3603" i="16"/>
  <c r="Q3603" i="16"/>
  <c r="R3603" i="16" s="1"/>
  <c r="N3603" i="16" s="1"/>
  <c r="Q3520" i="16"/>
  <c r="R3520" i="16" s="1"/>
  <c r="N3520" i="16" s="1"/>
  <c r="P3520" i="16"/>
  <c r="P3448" i="16"/>
  <c r="Q3448" i="16"/>
  <c r="R3448" i="16" s="1"/>
  <c r="N3448" i="16" s="1"/>
  <c r="Q3089" i="16"/>
  <c r="R3089" i="16" s="1"/>
  <c r="N3089" i="16" s="1"/>
  <c r="P3089" i="16"/>
  <c r="Q3067" i="16"/>
  <c r="R3067" i="16" s="1"/>
  <c r="N3067" i="16" s="1"/>
  <c r="P3067" i="16"/>
  <c r="P3330" i="16"/>
  <c r="Q3330" i="16"/>
  <c r="R3330" i="16" s="1"/>
  <c r="N3330" i="16" s="1"/>
  <c r="Q3272" i="16"/>
  <c r="R3272" i="16" s="1"/>
  <c r="N3272" i="16" s="1"/>
  <c r="P3272" i="16"/>
  <c r="P3190" i="16"/>
  <c r="Q3190" i="16"/>
  <c r="R3190" i="16" s="1"/>
  <c r="N3190" i="16" s="1"/>
  <c r="Q3119" i="16"/>
  <c r="R3119" i="16" s="1"/>
  <c r="N3119" i="16" s="1"/>
  <c r="P3119" i="16"/>
  <c r="Q3071" i="16"/>
  <c r="R3071" i="16" s="1"/>
  <c r="N3071" i="16" s="1"/>
  <c r="P3071" i="16"/>
  <c r="Q3011" i="16"/>
  <c r="R3011" i="16" s="1"/>
  <c r="N3011" i="16" s="1"/>
  <c r="P3011" i="16"/>
  <c r="P1644" i="16"/>
  <c r="Q1644" i="16"/>
  <c r="R1644" i="16" s="1"/>
  <c r="N1644" i="16" s="1"/>
  <c r="P3361" i="16"/>
  <c r="Q3361" i="16"/>
  <c r="R3361" i="16" s="1"/>
  <c r="N3361" i="16" s="1"/>
  <c r="P3326" i="16"/>
  <c r="Q3326" i="16"/>
  <c r="R3326" i="16" s="1"/>
  <c r="N3326" i="16" s="1"/>
  <c r="P3243" i="16"/>
  <c r="Q3243" i="16"/>
  <c r="R3243" i="16" s="1"/>
  <c r="N3243" i="16" s="1"/>
  <c r="P3172" i="16"/>
  <c r="Q3172" i="16"/>
  <c r="R3172" i="16" s="1"/>
  <c r="N3172" i="16" s="1"/>
  <c r="Q2812" i="16"/>
  <c r="R2812" i="16" s="1"/>
  <c r="N2812" i="16" s="1"/>
  <c r="P2812" i="16"/>
  <c r="P2789" i="16"/>
  <c r="Q2789" i="16"/>
  <c r="R2789" i="16" s="1"/>
  <c r="N2789" i="16" s="1"/>
  <c r="P3056" i="16"/>
  <c r="Q3056" i="16"/>
  <c r="R3056" i="16" s="1"/>
  <c r="N3056" i="16" s="1"/>
  <c r="Q2995" i="16"/>
  <c r="R2995" i="16" s="1"/>
  <c r="N2995" i="16" s="1"/>
  <c r="P2995" i="16"/>
  <c r="Q2913" i="16"/>
  <c r="R2913" i="16" s="1"/>
  <c r="N2913" i="16" s="1"/>
  <c r="P2913" i="16"/>
  <c r="Q2842" i="16"/>
  <c r="R2842" i="16" s="1"/>
  <c r="N2842" i="16" s="1"/>
  <c r="P2842" i="16"/>
  <c r="Q2795" i="16"/>
  <c r="R2795" i="16" s="1"/>
  <c r="N2795" i="16" s="1"/>
  <c r="P2795" i="16"/>
  <c r="Q2736" i="16"/>
  <c r="R2736" i="16" s="1"/>
  <c r="N2736" i="16" s="1"/>
  <c r="P2736" i="16"/>
  <c r="P1800" i="16"/>
  <c r="Q1800" i="16"/>
  <c r="R1800" i="16" s="1"/>
  <c r="N1800" i="16" s="1"/>
  <c r="Q3517" i="16"/>
  <c r="R3517" i="16" s="1"/>
  <c r="N3517" i="16" s="1"/>
  <c r="P3517" i="16"/>
  <c r="Q3482" i="16"/>
  <c r="R3482" i="16" s="1"/>
  <c r="N3482" i="16" s="1"/>
  <c r="P3482" i="16"/>
  <c r="Q3399" i="16"/>
  <c r="R3399" i="16" s="1"/>
  <c r="N3399" i="16" s="1"/>
  <c r="P3399" i="16"/>
  <c r="Q3328" i="16"/>
  <c r="R3328" i="16" s="1"/>
  <c r="N3328" i="16" s="1"/>
  <c r="P3328" i="16"/>
  <c r="P2968" i="16"/>
  <c r="Q2968" i="16"/>
  <c r="R2968" i="16" s="1"/>
  <c r="N2968" i="16" s="1"/>
  <c r="Q2946" i="16"/>
  <c r="R2946" i="16" s="1"/>
  <c r="N2946" i="16" s="1"/>
  <c r="P2946" i="16"/>
  <c r="Q3211" i="16"/>
  <c r="R3211" i="16" s="1"/>
  <c r="N3211" i="16" s="1"/>
  <c r="P3211" i="16"/>
  <c r="Q3151" i="16"/>
  <c r="R3151" i="16" s="1"/>
  <c r="N3151" i="16" s="1"/>
  <c r="P3151" i="16"/>
  <c r="P3069" i="16"/>
  <c r="Q3069" i="16"/>
  <c r="R3069" i="16" s="1"/>
  <c r="N3069" i="16" s="1"/>
  <c r="Q2998" i="16"/>
  <c r="R2998" i="16" s="1"/>
  <c r="N2998" i="16" s="1"/>
  <c r="P2998" i="16"/>
  <c r="P2952" i="16"/>
  <c r="Q2952" i="16"/>
  <c r="R2952" i="16" s="1"/>
  <c r="N2952" i="16" s="1"/>
  <c r="P2892" i="16"/>
  <c r="Q2892" i="16"/>
  <c r="R2892" i="16" s="1"/>
  <c r="N2892" i="16" s="1"/>
  <c r="Q1381" i="16"/>
  <c r="R1381" i="16" s="1"/>
  <c r="N1381" i="16" s="1"/>
  <c r="P1381" i="16"/>
  <c r="P3096" i="16"/>
  <c r="Q3096" i="16"/>
  <c r="R3096" i="16" s="1"/>
  <c r="N3096" i="16" s="1"/>
  <c r="Q3063" i="16"/>
  <c r="R3063" i="16" s="1"/>
  <c r="N3063" i="16" s="1"/>
  <c r="P3063" i="16"/>
  <c r="P2980" i="16"/>
  <c r="Q2980" i="16"/>
  <c r="R2980" i="16" s="1"/>
  <c r="N2980" i="16" s="1"/>
  <c r="P2908" i="16"/>
  <c r="Q2908" i="16"/>
  <c r="R2908" i="16" s="1"/>
  <c r="N2908" i="16" s="1"/>
  <c r="P2549" i="16"/>
  <c r="Q2549" i="16"/>
  <c r="R2549" i="16" s="1"/>
  <c r="N2549" i="16" s="1"/>
  <c r="Q2526" i="16"/>
  <c r="R2526" i="16" s="1"/>
  <c r="N2526" i="16" s="1"/>
  <c r="P2526" i="16"/>
  <c r="Q2791" i="16"/>
  <c r="R2791" i="16" s="1"/>
  <c r="N2791" i="16" s="1"/>
  <c r="P2791" i="16"/>
  <c r="Q2732" i="16"/>
  <c r="R2732" i="16" s="1"/>
  <c r="N2732" i="16" s="1"/>
  <c r="P2732" i="16"/>
  <c r="P2649" i="16"/>
  <c r="Q2649" i="16"/>
  <c r="R2649" i="16" s="1"/>
  <c r="N2649" i="16" s="1"/>
  <c r="Q2566" i="16"/>
  <c r="R2566" i="16" s="1"/>
  <c r="N2566" i="16" s="1"/>
  <c r="P2566" i="16"/>
  <c r="P2531" i="16"/>
  <c r="Q2531" i="16"/>
  <c r="R2531" i="16" s="1"/>
  <c r="N2531" i="16" s="1"/>
  <c r="P2461" i="16"/>
  <c r="Q2461" i="16"/>
  <c r="R2461" i="16" s="1"/>
  <c r="N2461" i="16" s="1"/>
  <c r="Q409" i="16"/>
  <c r="R409" i="16" s="1"/>
  <c r="N409" i="16" s="1"/>
  <c r="P409" i="16"/>
  <c r="P1880" i="16"/>
  <c r="Q1880" i="16"/>
  <c r="R1880" i="16" s="1"/>
  <c r="N1880" i="16" s="1"/>
  <c r="Q275" i="16"/>
  <c r="R275" i="16" s="1"/>
  <c r="N275" i="16" s="1"/>
  <c r="P275" i="16"/>
  <c r="Q1791" i="16"/>
  <c r="R1791" i="16" s="1"/>
  <c r="N1791" i="16" s="1"/>
  <c r="P1791" i="16"/>
  <c r="Q1201" i="16"/>
  <c r="R1201" i="16" s="1"/>
  <c r="N1201" i="16" s="1"/>
  <c r="P1201" i="16"/>
  <c r="P1146" i="16"/>
  <c r="Q1146" i="16"/>
  <c r="R1146" i="16" s="1"/>
  <c r="N1146" i="16" s="1"/>
  <c r="P3845" i="16"/>
  <c r="Q3845" i="16"/>
  <c r="R3845" i="16" s="1"/>
  <c r="N3845" i="16" s="1"/>
  <c r="P686" i="16"/>
  <c r="Q686" i="16"/>
  <c r="R686" i="16" s="1"/>
  <c r="N686" i="16" s="1"/>
  <c r="Q375" i="16"/>
  <c r="R375" i="16" s="1"/>
  <c r="N375" i="16" s="1"/>
  <c r="P375" i="16"/>
  <c r="Q157" i="16"/>
  <c r="R157" i="16" s="1"/>
  <c r="N157" i="16" s="1"/>
  <c r="P157" i="16"/>
  <c r="Q452" i="16"/>
  <c r="R452" i="16" s="1"/>
  <c r="N452" i="16" s="1"/>
  <c r="P452" i="16"/>
  <c r="Q852" i="16"/>
  <c r="R852" i="16" s="1"/>
  <c r="N852" i="16" s="1"/>
  <c r="P852" i="16"/>
  <c r="P1476" i="16"/>
  <c r="Q1476" i="16"/>
  <c r="R1476" i="16" s="1"/>
  <c r="N1476" i="16" s="1"/>
  <c r="P1215" i="16"/>
  <c r="Q1215" i="16"/>
  <c r="R1215" i="16" s="1"/>
  <c r="N1215" i="16" s="1"/>
  <c r="Q1935" i="16"/>
  <c r="R1935" i="16" s="1"/>
  <c r="N1935" i="16" s="1"/>
  <c r="P1935" i="16"/>
  <c r="Q1421" i="16"/>
  <c r="R1421" i="16" s="1"/>
  <c r="N1421" i="16" s="1"/>
  <c r="P1421" i="16"/>
  <c r="Q1436" i="16"/>
  <c r="R1436" i="16" s="1"/>
  <c r="N1436" i="16" s="1"/>
  <c r="P1436" i="16"/>
  <c r="P1186" i="16"/>
  <c r="Q1186" i="16"/>
  <c r="R1186" i="16" s="1"/>
  <c r="N1186" i="16" s="1"/>
  <c r="Q73" i="16"/>
  <c r="R73" i="16" s="1"/>
  <c r="N73" i="16" s="1"/>
  <c r="P73" i="16"/>
  <c r="Q841" i="16"/>
  <c r="R841" i="16" s="1"/>
  <c r="N841" i="16" s="1"/>
  <c r="P841" i="16"/>
  <c r="Q497" i="16"/>
  <c r="R497" i="16" s="1"/>
  <c r="N497" i="16" s="1"/>
  <c r="P497" i="16"/>
  <c r="P402" i="16"/>
  <c r="Q402" i="16"/>
  <c r="R402" i="16" s="1"/>
  <c r="N402" i="16" s="1"/>
  <c r="Q308" i="16"/>
  <c r="R308" i="16" s="1"/>
  <c r="N308" i="16" s="1"/>
  <c r="P308" i="16"/>
  <c r="Q1028" i="16"/>
  <c r="R1028" i="16" s="1"/>
  <c r="N1028" i="16" s="1"/>
  <c r="P1028" i="16"/>
  <c r="P718" i="16"/>
  <c r="Q718" i="16"/>
  <c r="R718" i="16" s="1"/>
  <c r="N718" i="16" s="1"/>
  <c r="Q1345" i="16"/>
  <c r="R1345" i="16" s="1"/>
  <c r="N1345" i="16" s="1"/>
  <c r="P1345" i="16"/>
  <c r="Q2102" i="16"/>
  <c r="R2102" i="16" s="1"/>
  <c r="N2102" i="16" s="1"/>
  <c r="P2102" i="16"/>
  <c r="Q1805" i="16"/>
  <c r="R1805" i="16" s="1"/>
  <c r="N1805" i="16" s="1"/>
  <c r="P1805" i="16"/>
  <c r="P1290" i="16"/>
  <c r="Q1290" i="16"/>
  <c r="R1290" i="16" s="1"/>
  <c r="N1290" i="16" s="1"/>
  <c r="Q1305" i="16"/>
  <c r="R1305" i="16" s="1"/>
  <c r="N1305" i="16" s="1"/>
  <c r="P1305" i="16"/>
  <c r="Q2038" i="16"/>
  <c r="R2038" i="16" s="1"/>
  <c r="N2038" i="16" s="1"/>
  <c r="P2038" i="16"/>
  <c r="Q2040" i="16"/>
  <c r="R2040" i="16" s="1"/>
  <c r="N2040" i="16" s="1"/>
  <c r="P2040" i="16"/>
  <c r="Q399" i="16"/>
  <c r="R399" i="16" s="1"/>
  <c r="N399" i="16" s="1"/>
  <c r="P399" i="16"/>
  <c r="Q1084" i="16"/>
  <c r="R1084" i="16" s="1"/>
  <c r="N1084" i="16" s="1"/>
  <c r="P1084" i="16"/>
  <c r="Q199" i="16"/>
  <c r="R199" i="16" s="1"/>
  <c r="N199" i="16" s="1"/>
  <c r="P199" i="16"/>
  <c r="Q908" i="16"/>
  <c r="R908" i="16" s="1"/>
  <c r="N908" i="16" s="1"/>
  <c r="P908" i="16"/>
  <c r="Q575" i="16"/>
  <c r="R575" i="16" s="1"/>
  <c r="N575" i="16" s="1"/>
  <c r="P575" i="16"/>
  <c r="Q288" i="16"/>
  <c r="R288" i="16" s="1"/>
  <c r="N288" i="16" s="1"/>
  <c r="P288" i="16"/>
  <c r="Q1945" i="16"/>
  <c r="R1945" i="16" s="1"/>
  <c r="N1945" i="16" s="1"/>
  <c r="P1945" i="16"/>
  <c r="Q1671" i="16"/>
  <c r="R1671" i="16" s="1"/>
  <c r="N1671" i="16" s="1"/>
  <c r="P1671" i="16"/>
  <c r="P1134" i="16"/>
  <c r="Q1134" i="16"/>
  <c r="R1134" i="16" s="1"/>
  <c r="N1134" i="16" s="1"/>
  <c r="Q1171" i="16"/>
  <c r="R1171" i="16" s="1"/>
  <c r="N1171" i="16" s="1"/>
  <c r="P1171" i="16"/>
  <c r="P1892" i="16"/>
  <c r="Q1892" i="16"/>
  <c r="R1892" i="16" s="1"/>
  <c r="N1892" i="16" s="1"/>
  <c r="Q1690" i="16"/>
  <c r="R1690" i="16" s="1"/>
  <c r="N1690" i="16" s="1"/>
  <c r="P1690" i="16"/>
  <c r="Q673" i="16"/>
  <c r="R673" i="16" s="1"/>
  <c r="N673" i="16" s="1"/>
  <c r="P673" i="16"/>
  <c r="Q411" i="16"/>
  <c r="R411" i="16" s="1"/>
  <c r="N411" i="16" s="1"/>
  <c r="P411" i="16"/>
  <c r="Q51" i="16"/>
  <c r="R51" i="16" s="1"/>
  <c r="N51" i="16" s="1"/>
  <c r="P51" i="16"/>
  <c r="Q211" i="16"/>
  <c r="R211" i="16" s="1"/>
  <c r="N211" i="16" s="1"/>
  <c r="P211" i="16"/>
  <c r="Q921" i="16"/>
  <c r="R921" i="16" s="1"/>
  <c r="N921" i="16" s="1"/>
  <c r="P921" i="16"/>
  <c r="Q587" i="16"/>
  <c r="R587" i="16" s="1"/>
  <c r="N587" i="16" s="1"/>
  <c r="P587" i="16"/>
  <c r="Q299" i="16"/>
  <c r="R299" i="16" s="1"/>
  <c r="N299" i="16" s="1"/>
  <c r="P299" i="16"/>
  <c r="Q1970" i="16"/>
  <c r="R1970" i="16" s="1"/>
  <c r="N1970" i="16" s="1"/>
  <c r="P1970" i="16"/>
  <c r="Q1682" i="16"/>
  <c r="R1682" i="16" s="1"/>
  <c r="N1682" i="16" s="1"/>
  <c r="P1682" i="16"/>
  <c r="Q1145" i="16"/>
  <c r="R1145" i="16" s="1"/>
  <c r="N1145" i="16" s="1"/>
  <c r="P1145" i="16"/>
  <c r="Q1183" i="16"/>
  <c r="R1183" i="16" s="1"/>
  <c r="N1183" i="16" s="1"/>
  <c r="P1183" i="16"/>
  <c r="Q1905" i="16"/>
  <c r="R1905" i="16" s="1"/>
  <c r="N1905" i="16" s="1"/>
  <c r="P1905" i="16"/>
  <c r="Q1701" i="16"/>
  <c r="R1701" i="16" s="1"/>
  <c r="N1701" i="16" s="1"/>
  <c r="P1701" i="16"/>
  <c r="Q542" i="16"/>
  <c r="R542" i="16" s="1"/>
  <c r="N542" i="16" s="1"/>
  <c r="P542" i="16"/>
  <c r="Q267" i="16"/>
  <c r="R267" i="16" s="1"/>
  <c r="N267" i="16" s="1"/>
  <c r="P267" i="16"/>
  <c r="P964" i="16"/>
  <c r="Q964" i="16"/>
  <c r="R964" i="16" s="1"/>
  <c r="N964" i="16" s="1"/>
  <c r="P79" i="16"/>
  <c r="Q79" i="16"/>
  <c r="R79" i="16" s="1"/>
  <c r="N79" i="16" s="1"/>
  <c r="Q789" i="16"/>
  <c r="R789" i="16" s="1"/>
  <c r="N789" i="16" s="1"/>
  <c r="P789" i="16"/>
  <c r="P454" i="16"/>
  <c r="Q454" i="16"/>
  <c r="R454" i="16" s="1"/>
  <c r="N454" i="16" s="1"/>
  <c r="P155" i="16"/>
  <c r="Q155" i="16"/>
  <c r="R155" i="16" s="1"/>
  <c r="N155" i="16" s="1"/>
  <c r="Q1813" i="16"/>
  <c r="R1813" i="16" s="1"/>
  <c r="N1813" i="16" s="1"/>
  <c r="P1813" i="16"/>
  <c r="Q1552" i="16"/>
  <c r="R1552" i="16" s="1"/>
  <c r="N1552" i="16" s="1"/>
  <c r="P1552" i="16"/>
  <c r="Q1013" i="16"/>
  <c r="R1013" i="16" s="1"/>
  <c r="N1013" i="16" s="1"/>
  <c r="P1013" i="16"/>
  <c r="P1758" i="16"/>
  <c r="Q1758" i="16"/>
  <c r="R1758" i="16" s="1"/>
  <c r="N1758" i="16" s="1"/>
  <c r="P1772" i="16"/>
  <c r="Q1772" i="16"/>
  <c r="R1772" i="16" s="1"/>
  <c r="N1772" i="16" s="1"/>
  <c r="Q1559" i="16"/>
  <c r="R1559" i="16" s="1"/>
  <c r="N1559" i="16" s="1"/>
  <c r="P1559" i="16"/>
  <c r="Q985" i="16"/>
  <c r="R985" i="16" s="1"/>
  <c r="N985" i="16" s="1"/>
  <c r="P985" i="16"/>
  <c r="P723" i="16"/>
  <c r="Q723" i="16"/>
  <c r="R723" i="16" s="1"/>
  <c r="N723" i="16" s="1"/>
  <c r="Q365" i="16"/>
  <c r="R365" i="16" s="1"/>
  <c r="N365" i="16" s="1"/>
  <c r="P365" i="16"/>
  <c r="P524" i="16"/>
  <c r="Q524" i="16"/>
  <c r="R524" i="16" s="1"/>
  <c r="N524" i="16" s="1"/>
  <c r="Q213" i="16"/>
  <c r="R213" i="16" s="1"/>
  <c r="N213" i="16" s="1"/>
  <c r="P213" i="16"/>
  <c r="Q909" i="16"/>
  <c r="R909" i="16" s="1"/>
  <c r="N909" i="16" s="1"/>
  <c r="P909" i="16"/>
  <c r="Q612" i="16"/>
  <c r="R612" i="16" s="1"/>
  <c r="N612" i="16" s="1"/>
  <c r="P612" i="16"/>
  <c r="Q1286" i="16"/>
  <c r="R1286" i="16" s="1"/>
  <c r="N1286" i="16" s="1"/>
  <c r="P1286" i="16"/>
  <c r="Q1994" i="16"/>
  <c r="R1994" i="16" s="1"/>
  <c r="N1994" i="16" s="1"/>
  <c r="P1994" i="16"/>
  <c r="P1458" i="16"/>
  <c r="Q1458" i="16"/>
  <c r="R1458" i="16" s="1"/>
  <c r="N1458" i="16" s="1"/>
  <c r="Q1507" i="16"/>
  <c r="R1507" i="16" s="1"/>
  <c r="N1507" i="16" s="1"/>
  <c r="P1507" i="16"/>
  <c r="Q1221" i="16"/>
  <c r="R1221" i="16" s="1"/>
  <c r="N1221" i="16" s="1"/>
  <c r="P1221" i="16"/>
  <c r="P2050" i="16"/>
  <c r="Q2050" i="16"/>
  <c r="R2050" i="16" s="1"/>
  <c r="N2050" i="16" s="1"/>
  <c r="P854" i="16"/>
  <c r="Q854" i="16"/>
  <c r="R854" i="16" s="1"/>
  <c r="N854" i="16" s="1"/>
  <c r="P590" i="16"/>
  <c r="Q590" i="16"/>
  <c r="R590" i="16" s="1"/>
  <c r="N590" i="16" s="1"/>
  <c r="Q233" i="16"/>
  <c r="R233" i="16" s="1"/>
  <c r="N233" i="16" s="1"/>
  <c r="P233" i="16"/>
  <c r="Q391" i="16"/>
  <c r="R391" i="16" s="1"/>
  <c r="N391" i="16" s="1"/>
  <c r="P391" i="16"/>
  <c r="Q81" i="16"/>
  <c r="R81" i="16" s="1"/>
  <c r="N81" i="16" s="1"/>
  <c r="P81" i="16"/>
  <c r="Q767" i="16"/>
  <c r="R767" i="16" s="1"/>
  <c r="N767" i="16" s="1"/>
  <c r="P767" i="16"/>
  <c r="Q479" i="16"/>
  <c r="R479" i="16" s="1"/>
  <c r="N479" i="16" s="1"/>
  <c r="P479" i="16"/>
  <c r="P1154" i="16"/>
  <c r="Q1154" i="16"/>
  <c r="R1154" i="16" s="1"/>
  <c r="N1154" i="16" s="1"/>
  <c r="Q1863" i="16"/>
  <c r="R1863" i="16" s="1"/>
  <c r="N1863" i="16" s="1"/>
  <c r="P1863" i="16"/>
  <c r="Q1325" i="16"/>
  <c r="R1325" i="16" s="1"/>
  <c r="N1325" i="16" s="1"/>
  <c r="P1325" i="16"/>
  <c r="Q1375" i="16"/>
  <c r="R1375" i="16" s="1"/>
  <c r="N1375" i="16" s="1"/>
  <c r="P1375" i="16"/>
  <c r="P1090" i="16"/>
  <c r="Q1090" i="16"/>
  <c r="R1090" i="16" s="1"/>
  <c r="N1090" i="16" s="1"/>
  <c r="P1907" i="16"/>
  <c r="Q1907" i="16"/>
  <c r="R1907" i="16" s="1"/>
  <c r="N1907" i="16" s="1"/>
  <c r="P1058" i="16"/>
  <c r="Q1058" i="16"/>
  <c r="R1058" i="16" s="1"/>
  <c r="N1058" i="16" s="1"/>
  <c r="Q712" i="16"/>
  <c r="R712" i="16" s="1"/>
  <c r="N712" i="16" s="1"/>
  <c r="P712" i="16"/>
  <c r="P618" i="16"/>
  <c r="Q618" i="16"/>
  <c r="R618" i="16" s="1"/>
  <c r="N618" i="16" s="1"/>
  <c r="Q535" i="16"/>
  <c r="R535" i="16" s="1"/>
  <c r="N535" i="16" s="1"/>
  <c r="P535" i="16"/>
  <c r="P202" i="16"/>
  <c r="Q202" i="16"/>
  <c r="R202" i="16" s="1"/>
  <c r="N202" i="16" s="1"/>
  <c r="Q935" i="16"/>
  <c r="R935" i="16" s="1"/>
  <c r="N935" i="16" s="1"/>
  <c r="P935" i="16"/>
  <c r="Q1560" i="16"/>
  <c r="R1560" i="16" s="1"/>
  <c r="N1560" i="16" s="1"/>
  <c r="P1560" i="16"/>
  <c r="P1299" i="16"/>
  <c r="Q1299" i="16"/>
  <c r="R1299" i="16" s="1"/>
  <c r="N1299" i="16" s="1"/>
  <c r="Q2021" i="16"/>
  <c r="R2021" i="16" s="1"/>
  <c r="N2021" i="16" s="1"/>
  <c r="P2021" i="16"/>
  <c r="P1506" i="16"/>
  <c r="Q1506" i="16"/>
  <c r="R1506" i="16" s="1"/>
  <c r="N1506" i="16" s="1"/>
  <c r="Q1520" i="16"/>
  <c r="R1520" i="16" s="1"/>
  <c r="N1520" i="16" s="1"/>
  <c r="P1520" i="16"/>
  <c r="Q1281" i="16"/>
  <c r="R1281" i="16" s="1"/>
  <c r="N1281" i="16" s="1"/>
  <c r="P1281" i="16"/>
  <c r="Q301" i="16"/>
  <c r="R301" i="16" s="1"/>
  <c r="N301" i="16" s="1"/>
  <c r="P301" i="16"/>
  <c r="Q1070" i="16"/>
  <c r="R1070" i="16" s="1"/>
  <c r="N1070" i="16" s="1"/>
  <c r="P1070" i="16"/>
  <c r="Q724" i="16"/>
  <c r="R724" i="16" s="1"/>
  <c r="N724" i="16" s="1"/>
  <c r="P724" i="16"/>
  <c r="P630" i="16"/>
  <c r="Q630" i="16"/>
  <c r="R630" i="16" s="1"/>
  <c r="N630" i="16" s="1"/>
  <c r="Q547" i="16"/>
  <c r="R547" i="16" s="1"/>
  <c r="N547" i="16" s="1"/>
  <c r="P547" i="16"/>
  <c r="P214" i="16"/>
  <c r="Q214" i="16"/>
  <c r="R214" i="16" s="1"/>
  <c r="N214" i="16" s="1"/>
  <c r="Q947" i="16"/>
  <c r="R947" i="16" s="1"/>
  <c r="N947" i="16" s="1"/>
  <c r="P947" i="16"/>
  <c r="Q1572" i="16"/>
  <c r="R1572" i="16" s="1"/>
  <c r="N1572" i="16" s="1"/>
  <c r="P1572" i="16"/>
  <c r="Q1311" i="16"/>
  <c r="R1311" i="16" s="1"/>
  <c r="N1311" i="16" s="1"/>
  <c r="P1311" i="16"/>
  <c r="P2031" i="16"/>
  <c r="Q2031" i="16"/>
  <c r="R2031" i="16" s="1"/>
  <c r="N2031" i="16" s="1"/>
  <c r="Q1517" i="16"/>
  <c r="R1517" i="16" s="1"/>
  <c r="N1517" i="16" s="1"/>
  <c r="P1517" i="16"/>
  <c r="Q1532" i="16"/>
  <c r="R1532" i="16" s="1"/>
  <c r="N1532" i="16" s="1"/>
  <c r="P1532" i="16"/>
  <c r="Q1293" i="16"/>
  <c r="R1293" i="16" s="1"/>
  <c r="N1293" i="16" s="1"/>
  <c r="P1293" i="16"/>
  <c r="Q169" i="16"/>
  <c r="R169" i="16" s="1"/>
  <c r="N169" i="16" s="1"/>
  <c r="P169" i="16"/>
  <c r="P938" i="16"/>
  <c r="Q938" i="16"/>
  <c r="R938" i="16" s="1"/>
  <c r="N938" i="16" s="1"/>
  <c r="Q592" i="16"/>
  <c r="R592" i="16" s="1"/>
  <c r="N592" i="16" s="1"/>
  <c r="P592" i="16"/>
  <c r="Q499" i="16"/>
  <c r="R499" i="16" s="1"/>
  <c r="N499" i="16" s="1"/>
  <c r="P499" i="16"/>
  <c r="Q416" i="16"/>
  <c r="R416" i="16" s="1"/>
  <c r="N416" i="16" s="1"/>
  <c r="P416" i="16"/>
  <c r="Q82" i="16"/>
  <c r="R82" i="16" s="1"/>
  <c r="N82" i="16" s="1"/>
  <c r="P82" i="16"/>
  <c r="P815" i="16"/>
  <c r="Q815" i="16"/>
  <c r="R815" i="16" s="1"/>
  <c r="N815" i="16" s="1"/>
  <c r="P1442" i="16"/>
  <c r="Q1442" i="16"/>
  <c r="R1442" i="16" s="1"/>
  <c r="N1442" i="16" s="1"/>
  <c r="Q1179" i="16"/>
  <c r="R1179" i="16" s="1"/>
  <c r="N1179" i="16" s="1"/>
  <c r="P1179" i="16"/>
  <c r="P1901" i="16"/>
  <c r="Q1901" i="16"/>
  <c r="R1901" i="16" s="1"/>
  <c r="N1901" i="16" s="1"/>
  <c r="P1386" i="16"/>
  <c r="Q1386" i="16"/>
  <c r="R1386" i="16" s="1"/>
  <c r="N1386" i="16" s="1"/>
  <c r="Q1400" i="16"/>
  <c r="R1400" i="16" s="1"/>
  <c r="N1400" i="16" s="1"/>
  <c r="P1400" i="16"/>
  <c r="P1150" i="16"/>
  <c r="Q1150" i="16"/>
  <c r="R1150" i="16" s="1"/>
  <c r="N1150" i="16" s="1"/>
  <c r="Q1273" i="16"/>
  <c r="R1273" i="16" s="1"/>
  <c r="N1273" i="16" s="1"/>
  <c r="P1273" i="16"/>
  <c r="P806" i="16"/>
  <c r="Q806" i="16"/>
  <c r="R806" i="16" s="1"/>
  <c r="N806" i="16" s="1"/>
  <c r="P460" i="16"/>
  <c r="Q460" i="16"/>
  <c r="R460" i="16" s="1"/>
  <c r="N460" i="16" s="1"/>
  <c r="P366" i="16"/>
  <c r="Q366" i="16"/>
  <c r="R366" i="16" s="1"/>
  <c r="N366" i="16" s="1"/>
  <c r="Q272" i="16"/>
  <c r="R272" i="16" s="1"/>
  <c r="N272" i="16" s="1"/>
  <c r="P272" i="16"/>
  <c r="P994" i="16"/>
  <c r="Q994" i="16"/>
  <c r="R994" i="16" s="1"/>
  <c r="N994" i="16" s="1"/>
  <c r="Q683" i="16"/>
  <c r="R683" i="16" s="1"/>
  <c r="N683" i="16" s="1"/>
  <c r="P683" i="16"/>
  <c r="P1310" i="16"/>
  <c r="Q1310" i="16"/>
  <c r="R1310" i="16" s="1"/>
  <c r="N1310" i="16" s="1"/>
  <c r="Q2066" i="16"/>
  <c r="R2066" i="16" s="1"/>
  <c r="N2066" i="16" s="1"/>
  <c r="P2066" i="16"/>
  <c r="P1768" i="16"/>
  <c r="Q1768" i="16"/>
  <c r="R1768" i="16" s="1"/>
  <c r="N1768" i="16" s="1"/>
  <c r="P1255" i="16"/>
  <c r="Q1255" i="16"/>
  <c r="R1255" i="16" s="1"/>
  <c r="N1255" i="16" s="1"/>
  <c r="Q1269" i="16"/>
  <c r="R1269" i="16" s="1"/>
  <c r="N1269" i="16" s="1"/>
  <c r="P1269" i="16"/>
  <c r="Q2001" i="16"/>
  <c r="R2001" i="16" s="1"/>
  <c r="N2001" i="16" s="1"/>
  <c r="P2001" i="16"/>
  <c r="Q2002" i="16"/>
  <c r="R2002" i="16" s="1"/>
  <c r="N2002" i="16" s="1"/>
  <c r="P2002" i="16"/>
  <c r="P530" i="16"/>
  <c r="Q530" i="16"/>
  <c r="R530" i="16" s="1"/>
  <c r="N530" i="16" s="1"/>
  <c r="Q184" i="16"/>
  <c r="R184" i="16" s="1"/>
  <c r="N184" i="16" s="1"/>
  <c r="P184" i="16"/>
  <c r="Q90" i="16"/>
  <c r="R90" i="16" s="1"/>
  <c r="N90" i="16" s="1"/>
  <c r="P90" i="16"/>
  <c r="Q1027" i="16"/>
  <c r="R1027" i="16" s="1"/>
  <c r="N1027" i="16" s="1"/>
  <c r="P1027" i="16"/>
  <c r="Q717" i="16"/>
  <c r="R717" i="16" s="1"/>
  <c r="N717" i="16" s="1"/>
  <c r="P717" i="16"/>
  <c r="Q395" i="16"/>
  <c r="R395" i="16" s="1"/>
  <c r="N395" i="16" s="1"/>
  <c r="P395" i="16"/>
  <c r="Q1032" i="16"/>
  <c r="R1032" i="16" s="1"/>
  <c r="N1032" i="16" s="1"/>
  <c r="P1032" i="16"/>
  <c r="P1790" i="16"/>
  <c r="Q1790" i="16"/>
  <c r="R1790" i="16" s="1"/>
  <c r="N1790" i="16" s="1"/>
  <c r="Q1491" i="16"/>
  <c r="R1491" i="16" s="1"/>
  <c r="N1491" i="16" s="1"/>
  <c r="P1491" i="16"/>
  <c r="P978" i="16"/>
  <c r="Q978" i="16"/>
  <c r="R978" i="16" s="1"/>
  <c r="N978" i="16" s="1"/>
  <c r="Q2024" i="16"/>
  <c r="R2024" i="16" s="1"/>
  <c r="N2024" i="16" s="1"/>
  <c r="P2024" i="16"/>
  <c r="Q1726" i="16"/>
  <c r="R1726" i="16" s="1"/>
  <c r="N1726" i="16" s="1"/>
  <c r="P1726" i="16"/>
  <c r="P1632" i="16"/>
  <c r="Q1632" i="16"/>
  <c r="R1632" i="16" s="1"/>
  <c r="N1632" i="16" s="1"/>
  <c r="Q1259" i="16"/>
  <c r="R1259" i="16" s="1"/>
  <c r="N1259" i="16" s="1"/>
  <c r="P1259" i="16"/>
  <c r="Q1968" i="16"/>
  <c r="R1968" i="16" s="1"/>
  <c r="N1968" i="16" s="1"/>
  <c r="P1968" i="16"/>
  <c r="Q3685" i="16"/>
  <c r="R3685" i="16" s="1"/>
  <c r="N3685" i="16" s="1"/>
  <c r="P3685" i="16"/>
  <c r="Q3650" i="16"/>
  <c r="R3650" i="16" s="1"/>
  <c r="N3650" i="16" s="1"/>
  <c r="P3650" i="16"/>
  <c r="P3567" i="16"/>
  <c r="Q3567" i="16"/>
  <c r="R3567" i="16" s="1"/>
  <c r="N3567" i="16" s="1"/>
  <c r="Q3496" i="16"/>
  <c r="R3496" i="16" s="1"/>
  <c r="N3496" i="16" s="1"/>
  <c r="P3496" i="16"/>
  <c r="Q3137" i="16"/>
  <c r="R3137" i="16" s="1"/>
  <c r="N3137" i="16" s="1"/>
  <c r="P3137" i="16"/>
  <c r="Q3113" i="16"/>
  <c r="R3113" i="16" s="1"/>
  <c r="N3113" i="16" s="1"/>
  <c r="P3113" i="16"/>
  <c r="Q3379" i="16"/>
  <c r="R3379" i="16" s="1"/>
  <c r="N3379" i="16" s="1"/>
  <c r="P3379" i="16"/>
  <c r="Q3320" i="16"/>
  <c r="R3320" i="16" s="1"/>
  <c r="N3320" i="16" s="1"/>
  <c r="P3320" i="16"/>
  <c r="P3238" i="16"/>
  <c r="Q3238" i="16"/>
  <c r="R3238" i="16" s="1"/>
  <c r="N3238" i="16" s="1"/>
  <c r="P3166" i="16"/>
  <c r="Q3166" i="16"/>
  <c r="R3166" i="16" s="1"/>
  <c r="N3166" i="16" s="1"/>
  <c r="Q3118" i="16"/>
  <c r="R3118" i="16" s="1"/>
  <c r="N3118" i="16" s="1"/>
  <c r="P3118" i="16"/>
  <c r="Q3059" i="16"/>
  <c r="R3059" i="16" s="1"/>
  <c r="N3059" i="16" s="1"/>
  <c r="P3059" i="16"/>
  <c r="P1979" i="16"/>
  <c r="Q1979" i="16"/>
  <c r="R1979" i="16" s="1"/>
  <c r="N1979" i="16" s="1"/>
  <c r="Q3697" i="16"/>
  <c r="R3697" i="16" s="1"/>
  <c r="N3697" i="16" s="1"/>
  <c r="P3697" i="16"/>
  <c r="Q3663" i="16"/>
  <c r="R3663" i="16" s="1"/>
  <c r="N3663" i="16" s="1"/>
  <c r="P3663" i="16"/>
  <c r="P3579" i="16"/>
  <c r="Q3579" i="16"/>
  <c r="R3579" i="16" s="1"/>
  <c r="N3579" i="16" s="1"/>
  <c r="Q3508" i="16"/>
  <c r="R3508" i="16" s="1"/>
  <c r="N3508" i="16" s="1"/>
  <c r="P3508" i="16"/>
  <c r="P3148" i="16"/>
  <c r="Q3148" i="16"/>
  <c r="R3148" i="16" s="1"/>
  <c r="N3148" i="16" s="1"/>
  <c r="Q3126" i="16"/>
  <c r="R3126" i="16" s="1"/>
  <c r="N3126" i="16" s="1"/>
  <c r="P3126" i="16"/>
  <c r="P3392" i="16"/>
  <c r="Q3392" i="16"/>
  <c r="R3392" i="16" s="1"/>
  <c r="N3392" i="16" s="1"/>
  <c r="P3332" i="16"/>
  <c r="Q3332" i="16"/>
  <c r="R3332" i="16" s="1"/>
  <c r="N3332" i="16" s="1"/>
  <c r="Q3249" i="16"/>
  <c r="R3249" i="16" s="1"/>
  <c r="N3249" i="16" s="1"/>
  <c r="P3249" i="16"/>
  <c r="Q3179" i="16"/>
  <c r="R3179" i="16" s="1"/>
  <c r="N3179" i="16" s="1"/>
  <c r="P3179" i="16"/>
  <c r="Q3130" i="16"/>
  <c r="R3130" i="16" s="1"/>
  <c r="N3130" i="16" s="1"/>
  <c r="P3130" i="16"/>
  <c r="P3072" i="16"/>
  <c r="Q3072" i="16"/>
  <c r="R3072" i="16" s="1"/>
  <c r="N3072" i="16" s="1"/>
  <c r="P2413" i="16"/>
  <c r="Q2413" i="16"/>
  <c r="R2413" i="16" s="1"/>
  <c r="N2413" i="16" s="1"/>
  <c r="P2354" i="16"/>
  <c r="Q2354" i="16"/>
  <c r="R2354" i="16" s="1"/>
  <c r="N2354" i="16" s="1"/>
  <c r="P2294" i="16"/>
  <c r="Q2294" i="16"/>
  <c r="R2294" i="16" s="1"/>
  <c r="N2294" i="16" s="1"/>
  <c r="Q2213" i="16"/>
  <c r="R2213" i="16" s="1"/>
  <c r="N2213" i="16" s="1"/>
  <c r="P2213" i="16"/>
  <c r="Q1866" i="16"/>
  <c r="R1866" i="16" s="1"/>
  <c r="N1866" i="16" s="1"/>
  <c r="P1866" i="16"/>
  <c r="P1830" i="16"/>
  <c r="Q1830" i="16"/>
  <c r="R1830" i="16" s="1"/>
  <c r="N1830" i="16" s="1"/>
  <c r="Q2108" i="16"/>
  <c r="R2108" i="16" s="1"/>
  <c r="N2108" i="16" s="1"/>
  <c r="P2108" i="16"/>
  <c r="P3835" i="16"/>
  <c r="Q3835" i="16"/>
  <c r="R3835" i="16" s="1"/>
  <c r="N3835" i="16" s="1"/>
  <c r="Q3788" i="16"/>
  <c r="R3788" i="16" s="1"/>
  <c r="N3788" i="16" s="1"/>
  <c r="P3788" i="16"/>
  <c r="P3692" i="16"/>
  <c r="Q3692" i="16"/>
  <c r="R3692" i="16" s="1"/>
  <c r="N3692" i="16" s="1"/>
  <c r="Q3621" i="16"/>
  <c r="R3621" i="16" s="1"/>
  <c r="N3621" i="16" s="1"/>
  <c r="P3621" i="16"/>
  <c r="P3575" i="16"/>
  <c r="Q3575" i="16"/>
  <c r="R3575" i="16" s="1"/>
  <c r="N3575" i="16" s="1"/>
  <c r="Q3515" i="16"/>
  <c r="R3515" i="16" s="1"/>
  <c r="N3515" i="16" s="1"/>
  <c r="P3515" i="16"/>
  <c r="P2425" i="16"/>
  <c r="Q2425" i="16"/>
  <c r="R2425" i="16" s="1"/>
  <c r="N2425" i="16" s="1"/>
  <c r="Q2367" i="16"/>
  <c r="R2367" i="16" s="1"/>
  <c r="N2367" i="16" s="1"/>
  <c r="P2367" i="16"/>
  <c r="Q2306" i="16"/>
  <c r="R2306" i="16" s="1"/>
  <c r="N2306" i="16" s="1"/>
  <c r="P2306" i="16"/>
  <c r="Q2224" i="16"/>
  <c r="R2224" i="16" s="1"/>
  <c r="N2224" i="16" s="1"/>
  <c r="P2224" i="16"/>
  <c r="Q1878" i="16"/>
  <c r="R1878" i="16" s="1"/>
  <c r="N1878" i="16" s="1"/>
  <c r="P1878" i="16"/>
  <c r="Q1842" i="16"/>
  <c r="R1842" i="16" s="1"/>
  <c r="N1842" i="16" s="1"/>
  <c r="P1842" i="16"/>
  <c r="Q2120" i="16"/>
  <c r="R2120" i="16" s="1"/>
  <c r="N2120" i="16" s="1"/>
  <c r="P2120" i="16"/>
  <c r="Q3679" i="16"/>
  <c r="R3679" i="16" s="1"/>
  <c r="N3679" i="16" s="1"/>
  <c r="P3679" i="16"/>
  <c r="P3801" i="16"/>
  <c r="Q3801" i="16"/>
  <c r="R3801" i="16" s="1"/>
  <c r="N3801" i="16" s="1"/>
  <c r="P3706" i="16"/>
  <c r="Q3706" i="16"/>
  <c r="R3706" i="16" s="1"/>
  <c r="N3706" i="16" s="1"/>
  <c r="P3635" i="16"/>
  <c r="Q3635" i="16"/>
  <c r="R3635" i="16" s="1"/>
  <c r="N3635" i="16" s="1"/>
  <c r="Q3587" i="16"/>
  <c r="R3587" i="16" s="1"/>
  <c r="N3587" i="16" s="1"/>
  <c r="P3587" i="16"/>
  <c r="Q3528" i="16"/>
  <c r="R3528" i="16" s="1"/>
  <c r="N3528" i="16" s="1"/>
  <c r="P3528" i="16"/>
  <c r="P2725" i="16"/>
  <c r="Q2725" i="16"/>
  <c r="R2725" i="16" s="1"/>
  <c r="N2725" i="16" s="1"/>
  <c r="Q2666" i="16"/>
  <c r="R2666" i="16" s="1"/>
  <c r="N2666" i="16" s="1"/>
  <c r="P2666" i="16"/>
  <c r="P2607" i="16"/>
  <c r="Q2607" i="16"/>
  <c r="R2607" i="16" s="1"/>
  <c r="N2607" i="16" s="1"/>
  <c r="Q2536" i="16"/>
  <c r="R2536" i="16" s="1"/>
  <c r="N2536" i="16" s="1"/>
  <c r="P2536" i="16"/>
  <c r="Q2177" i="16"/>
  <c r="R2177" i="16" s="1"/>
  <c r="N2177" i="16" s="1"/>
  <c r="P2177" i="16"/>
  <c r="Q2142" i="16"/>
  <c r="R2142" i="16" s="1"/>
  <c r="N2142" i="16" s="1"/>
  <c r="P2142" i="16"/>
  <c r="P2419" i="16"/>
  <c r="Q2419" i="16"/>
  <c r="R2419" i="16" s="1"/>
  <c r="N2419" i="16" s="1"/>
  <c r="Q2360" i="16"/>
  <c r="R2360" i="16" s="1"/>
  <c r="N2360" i="16" s="1"/>
  <c r="P2360" i="16"/>
  <c r="Q2265" i="16"/>
  <c r="R2265" i="16" s="1"/>
  <c r="N2265" i="16" s="1"/>
  <c r="P2265" i="16"/>
  <c r="P2194" i="16"/>
  <c r="Q2194" i="16"/>
  <c r="R2194" i="16" s="1"/>
  <c r="N2194" i="16" s="1"/>
  <c r="P2159" i="16"/>
  <c r="Q2159" i="16"/>
  <c r="R2159" i="16" s="1"/>
  <c r="N2159" i="16" s="1"/>
  <c r="P3571" i="16"/>
  <c r="Q3571" i="16"/>
  <c r="R3571" i="16" s="1"/>
  <c r="N3571" i="16" s="1"/>
  <c r="Q3828" i="16"/>
  <c r="R3828" i="16" s="1"/>
  <c r="N3828" i="16" s="1"/>
  <c r="P3828" i="16"/>
  <c r="P2737" i="16"/>
  <c r="Q2737" i="16"/>
  <c r="R2737" i="16" s="1"/>
  <c r="N2737" i="16" s="1"/>
  <c r="Q2678" i="16"/>
  <c r="R2678" i="16" s="1"/>
  <c r="N2678" i="16" s="1"/>
  <c r="P2678" i="16"/>
  <c r="Q2618" i="16"/>
  <c r="R2618" i="16" s="1"/>
  <c r="N2618" i="16" s="1"/>
  <c r="P2618" i="16"/>
  <c r="Q2548" i="16"/>
  <c r="R2548" i="16" s="1"/>
  <c r="N2548" i="16" s="1"/>
  <c r="P2548" i="16"/>
  <c r="Q2190" i="16"/>
  <c r="R2190" i="16" s="1"/>
  <c r="N2190" i="16" s="1"/>
  <c r="P2190" i="16"/>
  <c r="Q2154" i="16"/>
  <c r="R2154" i="16" s="1"/>
  <c r="N2154" i="16" s="1"/>
  <c r="P2154" i="16"/>
  <c r="P2431" i="16"/>
  <c r="Q2431" i="16"/>
  <c r="R2431" i="16" s="1"/>
  <c r="N2431" i="16" s="1"/>
  <c r="Q2373" i="16"/>
  <c r="R2373" i="16" s="1"/>
  <c r="N2373" i="16" s="1"/>
  <c r="P2373" i="16"/>
  <c r="P2278" i="16"/>
  <c r="Q2278" i="16"/>
  <c r="R2278" i="16" s="1"/>
  <c r="N2278" i="16" s="1"/>
  <c r="Q2206" i="16"/>
  <c r="R2206" i="16" s="1"/>
  <c r="N2206" i="16" s="1"/>
  <c r="P2206" i="16"/>
  <c r="Q2172" i="16"/>
  <c r="R2172" i="16" s="1"/>
  <c r="N2172" i="16" s="1"/>
  <c r="P2172" i="16"/>
  <c r="Q3727" i="16"/>
  <c r="R3727" i="16" s="1"/>
  <c r="N3727" i="16" s="1"/>
  <c r="P3727" i="16"/>
  <c r="Q3840" i="16"/>
  <c r="R3840" i="16" s="1"/>
  <c r="N3840" i="16" s="1"/>
  <c r="P3840" i="16"/>
  <c r="Q1897" i="16"/>
  <c r="R1897" i="16" s="1"/>
  <c r="N1897" i="16" s="1"/>
  <c r="P1897" i="16"/>
  <c r="Q3613" i="16"/>
  <c r="R3613" i="16" s="1"/>
  <c r="N3613" i="16" s="1"/>
  <c r="P3613" i="16"/>
  <c r="P3578" i="16"/>
  <c r="Q3578" i="16"/>
  <c r="R3578" i="16" s="1"/>
  <c r="N3578" i="16" s="1"/>
  <c r="P3494" i="16"/>
  <c r="Q3494" i="16"/>
  <c r="R3494" i="16" s="1"/>
  <c r="N3494" i="16" s="1"/>
  <c r="P3424" i="16"/>
  <c r="Q3424" i="16"/>
  <c r="R3424" i="16" s="1"/>
  <c r="N3424" i="16" s="1"/>
  <c r="Q3065" i="16"/>
  <c r="R3065" i="16" s="1"/>
  <c r="N3065" i="16" s="1"/>
  <c r="P3065" i="16"/>
  <c r="Q3043" i="16"/>
  <c r="R3043" i="16" s="1"/>
  <c r="N3043" i="16" s="1"/>
  <c r="P3043" i="16"/>
  <c r="Q3307" i="16"/>
  <c r="R3307" i="16" s="1"/>
  <c r="N3307" i="16" s="1"/>
  <c r="P3307" i="16"/>
  <c r="Q3248" i="16"/>
  <c r="R3248" i="16" s="1"/>
  <c r="N3248" i="16" s="1"/>
  <c r="P3248" i="16"/>
  <c r="Q3165" i="16"/>
  <c r="R3165" i="16" s="1"/>
  <c r="N3165" i="16" s="1"/>
  <c r="P3165" i="16"/>
  <c r="P3093" i="16"/>
  <c r="Q3093" i="16"/>
  <c r="R3093" i="16" s="1"/>
  <c r="N3093" i="16" s="1"/>
  <c r="P3048" i="16"/>
  <c r="Q3048" i="16"/>
  <c r="R3048" i="16" s="1"/>
  <c r="N3048" i="16" s="1"/>
  <c r="Q2989" i="16"/>
  <c r="R2989" i="16" s="1"/>
  <c r="N2989" i="16" s="1"/>
  <c r="P2989" i="16"/>
  <c r="P1908" i="16"/>
  <c r="Q1908" i="16"/>
  <c r="R1908" i="16" s="1"/>
  <c r="N1908" i="16" s="1"/>
  <c r="Q3626" i="16"/>
  <c r="R3626" i="16" s="1"/>
  <c r="N3626" i="16" s="1"/>
  <c r="P3626" i="16"/>
  <c r="P3591" i="16"/>
  <c r="Q3591" i="16"/>
  <c r="R3591" i="16" s="1"/>
  <c r="N3591" i="16" s="1"/>
  <c r="P3507" i="16"/>
  <c r="Q3507" i="16"/>
  <c r="R3507" i="16" s="1"/>
  <c r="N3507" i="16" s="1"/>
  <c r="Q3437" i="16"/>
  <c r="R3437" i="16" s="1"/>
  <c r="N3437" i="16" s="1"/>
  <c r="P3437" i="16"/>
  <c r="Q3077" i="16"/>
  <c r="R3077" i="16" s="1"/>
  <c r="N3077" i="16" s="1"/>
  <c r="P3077" i="16"/>
  <c r="Q3054" i="16"/>
  <c r="R3054" i="16" s="1"/>
  <c r="N3054" i="16" s="1"/>
  <c r="P3054" i="16"/>
  <c r="Q3319" i="16"/>
  <c r="R3319" i="16" s="1"/>
  <c r="N3319" i="16" s="1"/>
  <c r="P3319" i="16"/>
  <c r="Q3261" i="16"/>
  <c r="R3261" i="16" s="1"/>
  <c r="N3261" i="16" s="1"/>
  <c r="P3261" i="16"/>
  <c r="Q3177" i="16"/>
  <c r="R3177" i="16" s="1"/>
  <c r="N3177" i="16" s="1"/>
  <c r="P3177" i="16"/>
  <c r="Q3106" i="16"/>
  <c r="R3106" i="16" s="1"/>
  <c r="N3106" i="16" s="1"/>
  <c r="P3106" i="16"/>
  <c r="P3060" i="16"/>
  <c r="Q3060" i="16"/>
  <c r="R3060" i="16" s="1"/>
  <c r="N3060" i="16" s="1"/>
  <c r="Q2999" i="16"/>
  <c r="R2999" i="16" s="1"/>
  <c r="N2999" i="16" s="1"/>
  <c r="P2999" i="16"/>
  <c r="P2063" i="16"/>
  <c r="Q2063" i="16"/>
  <c r="R2063" i="16" s="1"/>
  <c r="N2063" i="16" s="1"/>
  <c r="Q3781" i="16"/>
  <c r="R3781" i="16" s="1"/>
  <c r="N3781" i="16" s="1"/>
  <c r="P3781" i="16"/>
  <c r="Q3746" i="16"/>
  <c r="R3746" i="16" s="1"/>
  <c r="N3746" i="16" s="1"/>
  <c r="P3746" i="16"/>
  <c r="Q3675" i="16"/>
  <c r="R3675" i="16" s="1"/>
  <c r="N3675" i="16" s="1"/>
  <c r="P3675" i="16"/>
  <c r="Q3592" i="16"/>
  <c r="R3592" i="16" s="1"/>
  <c r="N3592" i="16" s="1"/>
  <c r="P3592" i="16"/>
  <c r="Q3233" i="16"/>
  <c r="R3233" i="16" s="1"/>
  <c r="N3233" i="16" s="1"/>
  <c r="P3233" i="16"/>
  <c r="Q3210" i="16"/>
  <c r="R3210" i="16" s="1"/>
  <c r="N3210" i="16" s="1"/>
  <c r="P3210" i="16"/>
  <c r="Q3475" i="16"/>
  <c r="R3475" i="16" s="1"/>
  <c r="N3475" i="16" s="1"/>
  <c r="P3475" i="16"/>
  <c r="P3416" i="16"/>
  <c r="Q3416" i="16"/>
  <c r="R3416" i="16" s="1"/>
  <c r="N3416" i="16" s="1"/>
  <c r="P3333" i="16"/>
  <c r="Q3333" i="16"/>
  <c r="R3333" i="16" s="1"/>
  <c r="N3333" i="16" s="1"/>
  <c r="P3262" i="16"/>
  <c r="Q3262" i="16"/>
  <c r="R3262" i="16" s="1"/>
  <c r="N3262" i="16" s="1"/>
  <c r="Q3216" i="16"/>
  <c r="R3216" i="16" s="1"/>
  <c r="N3216" i="16" s="1"/>
  <c r="P3216" i="16"/>
  <c r="P3155" i="16"/>
  <c r="Q3155" i="16"/>
  <c r="R3155" i="16" s="1"/>
  <c r="N3155" i="16" s="1"/>
  <c r="P1788" i="16"/>
  <c r="Q1788" i="16"/>
  <c r="R1788" i="16" s="1"/>
  <c r="N1788" i="16" s="1"/>
  <c r="P3505" i="16"/>
  <c r="Q3505" i="16"/>
  <c r="R3505" i="16" s="1"/>
  <c r="N3505" i="16" s="1"/>
  <c r="Q3470" i="16"/>
  <c r="R3470" i="16" s="1"/>
  <c r="N3470" i="16" s="1"/>
  <c r="P3470" i="16"/>
  <c r="P3387" i="16"/>
  <c r="Q3387" i="16"/>
  <c r="R3387" i="16" s="1"/>
  <c r="N3387" i="16" s="1"/>
  <c r="Q3315" i="16"/>
  <c r="R3315" i="16" s="1"/>
  <c r="N3315" i="16" s="1"/>
  <c r="P3315" i="16"/>
  <c r="Q2957" i="16"/>
  <c r="R2957" i="16" s="1"/>
  <c r="N2957" i="16" s="1"/>
  <c r="P2957" i="16"/>
  <c r="Q2935" i="16"/>
  <c r="R2935" i="16" s="1"/>
  <c r="N2935" i="16" s="1"/>
  <c r="P2935" i="16"/>
  <c r="Q3199" i="16"/>
  <c r="R3199" i="16" s="1"/>
  <c r="N3199" i="16" s="1"/>
  <c r="P3199" i="16"/>
  <c r="Q3139" i="16"/>
  <c r="R3139" i="16" s="1"/>
  <c r="N3139" i="16" s="1"/>
  <c r="P3139" i="16"/>
  <c r="Q3057" i="16"/>
  <c r="R3057" i="16" s="1"/>
  <c r="N3057" i="16" s="1"/>
  <c r="P3057" i="16"/>
  <c r="Q2987" i="16"/>
  <c r="R2987" i="16" s="1"/>
  <c r="N2987" i="16" s="1"/>
  <c r="P2987" i="16"/>
  <c r="Q2938" i="16"/>
  <c r="R2938" i="16" s="1"/>
  <c r="N2938" i="16" s="1"/>
  <c r="P2938" i="16"/>
  <c r="P2880" i="16"/>
  <c r="Q2880" i="16"/>
  <c r="R2880" i="16" s="1"/>
  <c r="N2880" i="16" s="1"/>
  <c r="Q1944" i="16"/>
  <c r="R1944" i="16" s="1"/>
  <c r="N1944" i="16" s="1"/>
  <c r="P1944" i="16"/>
  <c r="Q3661" i="16"/>
  <c r="R3661" i="16" s="1"/>
  <c r="N3661" i="16" s="1"/>
  <c r="P3661" i="16"/>
  <c r="Q3625" i="16"/>
  <c r="R3625" i="16" s="1"/>
  <c r="N3625" i="16" s="1"/>
  <c r="P3625" i="16"/>
  <c r="Q3544" i="16"/>
  <c r="R3544" i="16" s="1"/>
  <c r="N3544" i="16" s="1"/>
  <c r="P3544" i="16"/>
  <c r="Q3473" i="16"/>
  <c r="R3473" i="16" s="1"/>
  <c r="N3473" i="16" s="1"/>
  <c r="P3473" i="16"/>
  <c r="Q3114" i="16"/>
  <c r="R3114" i="16" s="1"/>
  <c r="N3114" i="16" s="1"/>
  <c r="P3114" i="16"/>
  <c r="Q3090" i="16"/>
  <c r="R3090" i="16" s="1"/>
  <c r="N3090" i="16" s="1"/>
  <c r="P3090" i="16"/>
  <c r="Q3355" i="16"/>
  <c r="R3355" i="16" s="1"/>
  <c r="N3355" i="16" s="1"/>
  <c r="P3355" i="16"/>
  <c r="P3295" i="16"/>
  <c r="Q3295" i="16"/>
  <c r="R3295" i="16" s="1"/>
  <c r="N3295" i="16" s="1"/>
  <c r="Q3213" i="16"/>
  <c r="R3213" i="16" s="1"/>
  <c r="N3213" i="16" s="1"/>
  <c r="P3213" i="16"/>
  <c r="Q3142" i="16"/>
  <c r="R3142" i="16" s="1"/>
  <c r="N3142" i="16" s="1"/>
  <c r="P3142" i="16"/>
  <c r="Q3095" i="16"/>
  <c r="R3095" i="16" s="1"/>
  <c r="N3095" i="16" s="1"/>
  <c r="P3095" i="16"/>
  <c r="P3036" i="16"/>
  <c r="Q3036" i="16"/>
  <c r="R3036" i="16" s="1"/>
  <c r="N3036" i="16" s="1"/>
  <c r="Q1524" i="16"/>
  <c r="R1524" i="16" s="1"/>
  <c r="N1524" i="16" s="1"/>
  <c r="P1524" i="16"/>
  <c r="Q3240" i="16"/>
  <c r="R3240" i="16" s="1"/>
  <c r="N3240" i="16" s="1"/>
  <c r="P3240" i="16"/>
  <c r="P3206" i="16"/>
  <c r="Q3206" i="16"/>
  <c r="R3206" i="16" s="1"/>
  <c r="N3206" i="16" s="1"/>
  <c r="Q3122" i="16"/>
  <c r="R3122" i="16" s="1"/>
  <c r="N3122" i="16" s="1"/>
  <c r="P3122" i="16"/>
  <c r="Q3053" i="16"/>
  <c r="R3053" i="16" s="1"/>
  <c r="N3053" i="16" s="1"/>
  <c r="P3053" i="16"/>
  <c r="P2693" i="16"/>
  <c r="Q2693" i="16"/>
  <c r="R2693" i="16" s="1"/>
  <c r="N2693" i="16" s="1"/>
  <c r="Q2670" i="16"/>
  <c r="R2670" i="16" s="1"/>
  <c r="N2670" i="16" s="1"/>
  <c r="P2670" i="16"/>
  <c r="Q2934" i="16"/>
  <c r="R2934" i="16" s="1"/>
  <c r="N2934" i="16" s="1"/>
  <c r="P2934" i="16"/>
  <c r="P2876" i="16"/>
  <c r="Q2876" i="16"/>
  <c r="R2876" i="16" s="1"/>
  <c r="N2876" i="16" s="1"/>
  <c r="P2793" i="16"/>
  <c r="Q2793" i="16"/>
  <c r="R2793" i="16" s="1"/>
  <c r="N2793" i="16" s="1"/>
  <c r="Q2722" i="16"/>
  <c r="R2722" i="16" s="1"/>
  <c r="N2722" i="16" s="1"/>
  <c r="P2722" i="16"/>
  <c r="Q2676" i="16"/>
  <c r="R2676" i="16" s="1"/>
  <c r="N2676" i="16" s="1"/>
  <c r="P2676" i="16"/>
  <c r="P2603" i="16"/>
  <c r="Q2603" i="16"/>
  <c r="R2603" i="16" s="1"/>
  <c r="N2603" i="16" s="1"/>
  <c r="P228" i="16"/>
  <c r="Q228" i="16"/>
  <c r="R228" i="16" s="1"/>
  <c r="N228" i="16" s="1"/>
  <c r="Q1649" i="16"/>
  <c r="R1649" i="16" s="1"/>
  <c r="N1649" i="16" s="1"/>
  <c r="P1649" i="16"/>
  <c r="Q1516" i="16"/>
  <c r="R1516" i="16" s="1"/>
  <c r="N1516" i="16" s="1"/>
  <c r="P1516" i="16"/>
  <c r="Q707" i="16"/>
  <c r="R707" i="16" s="1"/>
  <c r="N707" i="16" s="1"/>
  <c r="P707" i="16"/>
  <c r="P258" i="16"/>
  <c r="Q258" i="16"/>
  <c r="R258" i="16" s="1"/>
  <c r="N258" i="16" s="1"/>
  <c r="Q1661" i="16"/>
  <c r="R1661" i="16" s="1"/>
  <c r="N1661" i="16" s="1"/>
  <c r="P1661" i="16"/>
  <c r="Q1894" i="16"/>
  <c r="R1894" i="16" s="1"/>
  <c r="N1894" i="16" s="1"/>
  <c r="P1894" i="16"/>
  <c r="Q2400" i="16"/>
  <c r="R2400" i="16" s="1"/>
  <c r="N2400" i="16" s="1"/>
  <c r="P2400" i="16"/>
  <c r="Q864" i="16"/>
  <c r="R864" i="16" s="1"/>
  <c r="N864" i="16" s="1"/>
  <c r="P864" i="16"/>
  <c r="P3294" i="16"/>
  <c r="Q3294" i="16"/>
  <c r="R3294" i="16" s="1"/>
  <c r="N3294" i="16" s="1"/>
  <c r="Q534" i="16"/>
  <c r="R534" i="16" s="1"/>
  <c r="N534" i="16" s="1"/>
  <c r="P534" i="16"/>
  <c r="Q118" i="16"/>
  <c r="R118" i="16" s="1"/>
  <c r="N118" i="16" s="1"/>
  <c r="P118" i="16"/>
  <c r="Q1159" i="16"/>
  <c r="R1159" i="16" s="1"/>
  <c r="N1159" i="16" s="1"/>
  <c r="P1159" i="16"/>
  <c r="Q1893" i="16"/>
  <c r="R1893" i="16" s="1"/>
  <c r="N1893" i="16" s="1"/>
  <c r="P1893" i="16"/>
  <c r="Q340" i="16"/>
  <c r="R340" i="16" s="1"/>
  <c r="N340" i="16" s="1"/>
  <c r="P340" i="16"/>
  <c r="P75" i="16"/>
  <c r="Q75" i="16"/>
  <c r="R75" i="16" s="1"/>
  <c r="N75" i="16" s="1"/>
  <c r="Q1060" i="16"/>
  <c r="R1060" i="16" s="1"/>
  <c r="N1060" i="16" s="1"/>
  <c r="P1060" i="16"/>
  <c r="P121" i="16"/>
  <c r="Q121" i="16"/>
  <c r="R121" i="16" s="1"/>
  <c r="N121" i="16" s="1"/>
  <c r="Q577" i="16"/>
  <c r="R577" i="16" s="1"/>
  <c r="N577" i="16" s="1"/>
  <c r="P577" i="16"/>
  <c r="Q678" i="16"/>
  <c r="R678" i="16" s="1"/>
  <c r="N678" i="16" s="1"/>
  <c r="P678" i="16"/>
  <c r="Q595" i="16"/>
  <c r="R595" i="16" s="1"/>
  <c r="N595" i="16" s="1"/>
  <c r="P595" i="16"/>
  <c r="P262" i="16"/>
  <c r="Q262" i="16"/>
  <c r="R262" i="16" s="1"/>
  <c r="N262" i="16" s="1"/>
  <c r="Q995" i="16"/>
  <c r="R995" i="16" s="1"/>
  <c r="N995" i="16" s="1"/>
  <c r="P995" i="16"/>
  <c r="P1621" i="16"/>
  <c r="Q1621" i="16"/>
  <c r="R1621" i="16" s="1"/>
  <c r="N1621" i="16" s="1"/>
  <c r="Q1359" i="16"/>
  <c r="R1359" i="16" s="1"/>
  <c r="N1359" i="16" s="1"/>
  <c r="P1359" i="16"/>
  <c r="P2079" i="16"/>
  <c r="Q2079" i="16"/>
  <c r="R2079" i="16" s="1"/>
  <c r="N2079" i="16" s="1"/>
  <c r="Q1565" i="16"/>
  <c r="R1565" i="16" s="1"/>
  <c r="N1565" i="16" s="1"/>
  <c r="P1565" i="16"/>
  <c r="Q1581" i="16"/>
  <c r="R1581" i="16" s="1"/>
  <c r="N1581" i="16" s="1"/>
  <c r="P1581" i="16"/>
  <c r="Q1341" i="16"/>
  <c r="R1341" i="16" s="1"/>
  <c r="N1341" i="16" s="1"/>
  <c r="P1341" i="16"/>
  <c r="Q216" i="16"/>
  <c r="R216" i="16" s="1"/>
  <c r="N216" i="16" s="1"/>
  <c r="P216" i="16"/>
  <c r="Q987" i="16"/>
  <c r="R987" i="16" s="1"/>
  <c r="N987" i="16" s="1"/>
  <c r="P987" i="16"/>
  <c r="Q640" i="16"/>
  <c r="R640" i="16" s="1"/>
  <c r="N640" i="16" s="1"/>
  <c r="P640" i="16"/>
  <c r="Q545" i="16"/>
  <c r="R545" i="16" s="1"/>
  <c r="N545" i="16" s="1"/>
  <c r="P545" i="16"/>
  <c r="Q464" i="16"/>
  <c r="R464" i="16" s="1"/>
  <c r="N464" i="16" s="1"/>
  <c r="P464" i="16"/>
  <c r="P130" i="16"/>
  <c r="Q130" i="16"/>
  <c r="R130" i="16" s="1"/>
  <c r="N130" i="16" s="1"/>
  <c r="Q863" i="16"/>
  <c r="R863" i="16" s="1"/>
  <c r="N863" i="16" s="1"/>
  <c r="P863" i="16"/>
  <c r="Q1489" i="16"/>
  <c r="R1489" i="16" s="1"/>
  <c r="N1489" i="16" s="1"/>
  <c r="P1489" i="16"/>
  <c r="Q1226" i="16"/>
  <c r="R1226" i="16" s="1"/>
  <c r="N1226" i="16" s="1"/>
  <c r="P1226" i="16"/>
  <c r="P1947" i="16"/>
  <c r="Q1947" i="16"/>
  <c r="R1947" i="16" s="1"/>
  <c r="N1947" i="16" s="1"/>
  <c r="P1434" i="16"/>
  <c r="Q1434" i="16"/>
  <c r="R1434" i="16" s="1"/>
  <c r="N1434" i="16" s="1"/>
  <c r="Q1449" i="16"/>
  <c r="R1449" i="16" s="1"/>
  <c r="N1449" i="16" s="1"/>
  <c r="P1449" i="16"/>
  <c r="P1198" i="16"/>
  <c r="Q1198" i="16"/>
  <c r="R1198" i="16" s="1"/>
  <c r="N1198" i="16" s="1"/>
  <c r="Q805" i="16"/>
  <c r="R805" i="16" s="1"/>
  <c r="N805" i="16" s="1"/>
  <c r="P805" i="16"/>
  <c r="Q544" i="16"/>
  <c r="R544" i="16" s="1"/>
  <c r="N544" i="16" s="1"/>
  <c r="P544" i="16"/>
  <c r="Q185" i="16"/>
  <c r="R185" i="16" s="1"/>
  <c r="N185" i="16" s="1"/>
  <c r="P185" i="16"/>
  <c r="Q343" i="16"/>
  <c r="R343" i="16" s="1"/>
  <c r="N343" i="16" s="1"/>
  <c r="P343" i="16"/>
  <c r="Q1052" i="16"/>
  <c r="R1052" i="16" s="1"/>
  <c r="N1052" i="16" s="1"/>
  <c r="P1052" i="16"/>
  <c r="Q719" i="16"/>
  <c r="R719" i="16" s="1"/>
  <c r="N719" i="16" s="1"/>
  <c r="P719" i="16"/>
  <c r="Q432" i="16"/>
  <c r="R432" i="16" s="1"/>
  <c r="N432" i="16" s="1"/>
  <c r="P432" i="16"/>
  <c r="P1106" i="16"/>
  <c r="Q1106" i="16"/>
  <c r="R1106" i="16" s="1"/>
  <c r="N1106" i="16" s="1"/>
  <c r="Q1815" i="16"/>
  <c r="R1815" i="16" s="1"/>
  <c r="N1815" i="16" s="1"/>
  <c r="P1815" i="16"/>
  <c r="Q1277" i="16"/>
  <c r="R1277" i="16" s="1"/>
  <c r="N1277" i="16" s="1"/>
  <c r="P1277" i="16"/>
  <c r="Q1315" i="16"/>
  <c r="R1315" i="16" s="1"/>
  <c r="N1315" i="16" s="1"/>
  <c r="P1315" i="16"/>
  <c r="Q2036" i="16"/>
  <c r="R2036" i="16" s="1"/>
  <c r="N2036" i="16" s="1"/>
  <c r="P2036" i="16"/>
  <c r="Q1846" i="16"/>
  <c r="R1846" i="16" s="1"/>
  <c r="N1846" i="16" s="1"/>
  <c r="P1846" i="16"/>
  <c r="Q817" i="16"/>
  <c r="R817" i="16" s="1"/>
  <c r="N817" i="16" s="1"/>
  <c r="P817" i="16"/>
  <c r="P554" i="16"/>
  <c r="Q554" i="16"/>
  <c r="R554" i="16" s="1"/>
  <c r="N554" i="16" s="1"/>
  <c r="Q197" i="16"/>
  <c r="R197" i="16" s="1"/>
  <c r="N197" i="16" s="1"/>
  <c r="P197" i="16"/>
  <c r="Q355" i="16"/>
  <c r="R355" i="16" s="1"/>
  <c r="N355" i="16" s="1"/>
  <c r="P355" i="16"/>
  <c r="Q57" i="16"/>
  <c r="R57" i="16" s="1"/>
  <c r="N57" i="16" s="1"/>
  <c r="P57" i="16"/>
  <c r="P730" i="16"/>
  <c r="Q730" i="16"/>
  <c r="R730" i="16" s="1"/>
  <c r="N730" i="16" s="1"/>
  <c r="Q444" i="16"/>
  <c r="R444" i="16" s="1"/>
  <c r="N444" i="16" s="1"/>
  <c r="P444" i="16"/>
  <c r="Q1117" i="16"/>
  <c r="R1117" i="16" s="1"/>
  <c r="N1117" i="16" s="1"/>
  <c r="P1117" i="16"/>
  <c r="Q1826" i="16"/>
  <c r="R1826" i="16" s="1"/>
  <c r="N1826" i="16" s="1"/>
  <c r="P1826" i="16"/>
  <c r="Q1288" i="16"/>
  <c r="R1288" i="16" s="1"/>
  <c r="N1288" i="16" s="1"/>
  <c r="P1288" i="16"/>
  <c r="Q1327" i="16"/>
  <c r="R1327" i="16" s="1"/>
  <c r="N1327" i="16" s="1"/>
  <c r="P1327" i="16"/>
  <c r="P2047" i="16"/>
  <c r="Q2047" i="16"/>
  <c r="R2047" i="16" s="1"/>
  <c r="N2047" i="16" s="1"/>
  <c r="Q1858" i="16"/>
  <c r="R1858" i="16" s="1"/>
  <c r="N1858" i="16" s="1"/>
  <c r="P1858" i="16"/>
  <c r="P685" i="16"/>
  <c r="Q685" i="16"/>
  <c r="R685" i="16" s="1"/>
  <c r="N685" i="16" s="1"/>
  <c r="Q423" i="16"/>
  <c r="R423" i="16" s="1"/>
  <c r="N423" i="16" s="1"/>
  <c r="P423" i="16"/>
  <c r="Q65" i="16"/>
  <c r="R65" i="16" s="1"/>
  <c r="N65" i="16" s="1"/>
  <c r="P65" i="16"/>
  <c r="Q223" i="16"/>
  <c r="R223" i="16" s="1"/>
  <c r="N223" i="16" s="1"/>
  <c r="P223" i="16"/>
  <c r="Q933" i="16"/>
  <c r="R933" i="16" s="1"/>
  <c r="N933" i="16" s="1"/>
  <c r="P933" i="16"/>
  <c r="Q599" i="16"/>
  <c r="R599" i="16" s="1"/>
  <c r="N599" i="16" s="1"/>
  <c r="P599" i="16"/>
  <c r="Q311" i="16"/>
  <c r="R311" i="16" s="1"/>
  <c r="N311" i="16" s="1"/>
  <c r="P311" i="16"/>
  <c r="P1982" i="16"/>
  <c r="Q1982" i="16"/>
  <c r="R1982" i="16" s="1"/>
  <c r="N1982" i="16" s="1"/>
  <c r="Q1695" i="16"/>
  <c r="R1695" i="16" s="1"/>
  <c r="N1695" i="16" s="1"/>
  <c r="P1695" i="16"/>
  <c r="Q1157" i="16"/>
  <c r="R1157" i="16" s="1"/>
  <c r="N1157" i="16" s="1"/>
  <c r="P1157" i="16"/>
  <c r="Q1195" i="16"/>
  <c r="R1195" i="16" s="1"/>
  <c r="N1195" i="16" s="1"/>
  <c r="P1195" i="16"/>
  <c r="Q1917" i="16"/>
  <c r="R1917" i="16" s="1"/>
  <c r="N1917" i="16" s="1"/>
  <c r="P1917" i="16"/>
  <c r="Q1714" i="16"/>
  <c r="R1714" i="16" s="1"/>
  <c r="N1714" i="16" s="1"/>
  <c r="P1714" i="16"/>
  <c r="P170" i="16"/>
  <c r="Q170" i="16"/>
  <c r="R170" i="16" s="1"/>
  <c r="N170" i="16" s="1"/>
  <c r="P867" i="16"/>
  <c r="Q867" i="16"/>
  <c r="R867" i="16" s="1"/>
  <c r="N867" i="16" s="1"/>
  <c r="P510" i="16"/>
  <c r="Q510" i="16"/>
  <c r="R510" i="16" s="1"/>
  <c r="N510" i="16" s="1"/>
  <c r="Q667" i="16"/>
  <c r="R667" i="16" s="1"/>
  <c r="N667" i="16" s="1"/>
  <c r="P667" i="16"/>
  <c r="Q357" i="16"/>
  <c r="R357" i="16" s="1"/>
  <c r="N357" i="16" s="1"/>
  <c r="P357" i="16"/>
  <c r="Q1053" i="16"/>
  <c r="R1053" i="16" s="1"/>
  <c r="N1053" i="16" s="1"/>
  <c r="P1053" i="16"/>
  <c r="Q755" i="16"/>
  <c r="R755" i="16" s="1"/>
  <c r="N755" i="16" s="1"/>
  <c r="P755" i="16"/>
  <c r="Q1430" i="16"/>
  <c r="R1430" i="16" s="1"/>
  <c r="N1430" i="16" s="1"/>
  <c r="P1430" i="16"/>
  <c r="Q1132" i="16"/>
  <c r="R1132" i="16" s="1"/>
  <c r="N1132" i="16" s="1"/>
  <c r="P1132" i="16"/>
  <c r="P1600" i="16"/>
  <c r="Q1600" i="16"/>
  <c r="R1600" i="16" s="1"/>
  <c r="N1600" i="16" s="1"/>
  <c r="Q1663" i="16"/>
  <c r="R1663" i="16" s="1"/>
  <c r="N1663" i="16" s="1"/>
  <c r="P1663" i="16"/>
  <c r="Q1365" i="16"/>
  <c r="R1365" i="16" s="1"/>
  <c r="N1365" i="16" s="1"/>
  <c r="P1365" i="16"/>
  <c r="Q1200" i="16"/>
  <c r="R1200" i="16" s="1"/>
  <c r="N1200" i="16" s="1"/>
  <c r="P1200" i="16"/>
  <c r="Q996" i="16"/>
  <c r="R996" i="16" s="1"/>
  <c r="N996" i="16" s="1"/>
  <c r="P996" i="16"/>
  <c r="Q735" i="16"/>
  <c r="R735" i="16" s="1"/>
  <c r="N735" i="16" s="1"/>
  <c r="P735" i="16"/>
  <c r="P378" i="16"/>
  <c r="Q378" i="16"/>
  <c r="R378" i="16" s="1"/>
  <c r="N378" i="16" s="1"/>
  <c r="Q536" i="16"/>
  <c r="R536" i="16" s="1"/>
  <c r="N536" i="16" s="1"/>
  <c r="P536" i="16"/>
  <c r="Q225" i="16"/>
  <c r="R225" i="16" s="1"/>
  <c r="N225" i="16" s="1"/>
  <c r="P225" i="16"/>
  <c r="P922" i="16"/>
  <c r="Q922" i="16"/>
  <c r="R922" i="16" s="1"/>
  <c r="N922" i="16" s="1"/>
  <c r="Q624" i="16"/>
  <c r="R624" i="16" s="1"/>
  <c r="N624" i="16" s="1"/>
  <c r="P624" i="16"/>
  <c r="P1298" i="16"/>
  <c r="Q1298" i="16"/>
  <c r="R1298" i="16" s="1"/>
  <c r="N1298" i="16" s="1"/>
  <c r="Q2008" i="16"/>
  <c r="R2008" i="16" s="1"/>
  <c r="N2008" i="16" s="1"/>
  <c r="P2008" i="16"/>
  <c r="P1470" i="16"/>
  <c r="Q1470" i="16"/>
  <c r="R1470" i="16" s="1"/>
  <c r="N1470" i="16" s="1"/>
  <c r="Q1519" i="16"/>
  <c r="R1519" i="16" s="1"/>
  <c r="N1519" i="16" s="1"/>
  <c r="P1519" i="16"/>
  <c r="Q1233" i="16"/>
  <c r="R1233" i="16" s="1"/>
  <c r="N1233" i="16" s="1"/>
  <c r="P1233" i="16"/>
  <c r="Q2062" i="16"/>
  <c r="R2062" i="16" s="1"/>
  <c r="N2062" i="16" s="1"/>
  <c r="P2062" i="16"/>
  <c r="Q160" i="16"/>
  <c r="R160" i="16" s="1"/>
  <c r="N160" i="16" s="1"/>
  <c r="P160" i="16"/>
  <c r="Q857" i="16"/>
  <c r="R857" i="16" s="1"/>
  <c r="N857" i="16" s="1"/>
  <c r="P857" i="16"/>
  <c r="P762" i="16"/>
  <c r="Q762" i="16"/>
  <c r="R762" i="16" s="1"/>
  <c r="N762" i="16" s="1"/>
  <c r="Q679" i="16"/>
  <c r="R679" i="16" s="1"/>
  <c r="N679" i="16" s="1"/>
  <c r="P679" i="16"/>
  <c r="P346" i="16"/>
  <c r="Q346" i="16"/>
  <c r="R346" i="16" s="1"/>
  <c r="N346" i="16" s="1"/>
  <c r="Q1079" i="16"/>
  <c r="R1079" i="16" s="1"/>
  <c r="N1079" i="16" s="1"/>
  <c r="P1079" i="16"/>
  <c r="Q1706" i="16"/>
  <c r="R1706" i="16" s="1"/>
  <c r="N1706" i="16" s="1"/>
  <c r="P1706" i="16"/>
  <c r="P1443" i="16"/>
  <c r="Q1443" i="16"/>
  <c r="R1443" i="16" s="1"/>
  <c r="N1443" i="16" s="1"/>
  <c r="Q905" i="16"/>
  <c r="R905" i="16" s="1"/>
  <c r="N905" i="16" s="1"/>
  <c r="P905" i="16"/>
  <c r="Q1650" i="16"/>
  <c r="R1650" i="16" s="1"/>
  <c r="N1650" i="16" s="1"/>
  <c r="P1650" i="16"/>
  <c r="P1664" i="16"/>
  <c r="Q1664" i="16"/>
  <c r="R1664" i="16" s="1"/>
  <c r="N1664" i="16" s="1"/>
  <c r="Q1437" i="16"/>
  <c r="R1437" i="16" s="1"/>
  <c r="N1437" i="16" s="1"/>
  <c r="P1437" i="16"/>
  <c r="Q445" i="16"/>
  <c r="R445" i="16" s="1"/>
  <c r="N445" i="16" s="1"/>
  <c r="P445" i="16"/>
  <c r="Q172" i="16"/>
  <c r="R172" i="16" s="1"/>
  <c r="N172" i="16" s="1"/>
  <c r="P172" i="16"/>
  <c r="Q868" i="16"/>
  <c r="R868" i="16" s="1"/>
  <c r="N868" i="16" s="1"/>
  <c r="P868" i="16"/>
  <c r="P774" i="16"/>
  <c r="Q774" i="16"/>
  <c r="R774" i="16" s="1"/>
  <c r="N774" i="16" s="1"/>
  <c r="Q692" i="16"/>
  <c r="R692" i="16" s="1"/>
  <c r="N692" i="16" s="1"/>
  <c r="P692" i="16"/>
  <c r="P358" i="16"/>
  <c r="Q358" i="16"/>
  <c r="R358" i="16" s="1"/>
  <c r="N358" i="16" s="1"/>
  <c r="Q56" i="16"/>
  <c r="R56" i="16" s="1"/>
  <c r="N56" i="16" s="1"/>
  <c r="P56" i="16"/>
  <c r="Q1717" i="16"/>
  <c r="R1717" i="16" s="1"/>
  <c r="N1717" i="16" s="1"/>
  <c r="P1717" i="16"/>
  <c r="Q1455" i="16"/>
  <c r="R1455" i="16" s="1"/>
  <c r="N1455" i="16" s="1"/>
  <c r="P1455" i="16"/>
  <c r="Q916" i="16"/>
  <c r="R916" i="16" s="1"/>
  <c r="N916" i="16" s="1"/>
  <c r="P916" i="16"/>
  <c r="Q1662" i="16"/>
  <c r="R1662" i="16" s="1"/>
  <c r="N1662" i="16" s="1"/>
  <c r="P1662" i="16"/>
  <c r="P1676" i="16"/>
  <c r="Q1676" i="16"/>
  <c r="R1676" i="16" s="1"/>
  <c r="N1676" i="16" s="1"/>
  <c r="P1450" i="16"/>
  <c r="Q1450" i="16"/>
  <c r="R1450" i="16" s="1"/>
  <c r="N1450" i="16" s="1"/>
  <c r="Q313" i="16"/>
  <c r="R313" i="16" s="1"/>
  <c r="N313" i="16" s="1"/>
  <c r="P313" i="16"/>
  <c r="P1082" i="16"/>
  <c r="Q1082" i="16"/>
  <c r="R1082" i="16" s="1"/>
  <c r="N1082" i="16" s="1"/>
  <c r="Q736" i="16"/>
  <c r="R736" i="16" s="1"/>
  <c r="N736" i="16" s="1"/>
  <c r="P736" i="16"/>
  <c r="P642" i="16"/>
  <c r="Q642" i="16"/>
  <c r="R642" i="16" s="1"/>
  <c r="N642" i="16" s="1"/>
  <c r="Q559" i="16"/>
  <c r="R559" i="16" s="1"/>
  <c r="N559" i="16" s="1"/>
  <c r="P559" i="16"/>
  <c r="P226" i="16"/>
  <c r="Q226" i="16"/>
  <c r="R226" i="16" s="1"/>
  <c r="N226" i="16" s="1"/>
  <c r="Q960" i="16"/>
  <c r="R960" i="16" s="1"/>
  <c r="N960" i="16" s="1"/>
  <c r="P960" i="16"/>
  <c r="Q1585" i="16"/>
  <c r="R1585" i="16" s="1"/>
  <c r="N1585" i="16" s="1"/>
  <c r="P1585" i="16"/>
  <c r="P1322" i="16"/>
  <c r="Q1322" i="16"/>
  <c r="R1322" i="16" s="1"/>
  <c r="N1322" i="16" s="1"/>
  <c r="Q2043" i="16"/>
  <c r="R2043" i="16" s="1"/>
  <c r="N2043" i="16" s="1"/>
  <c r="P2043" i="16"/>
  <c r="P1530" i="16"/>
  <c r="Q1530" i="16"/>
  <c r="R1530" i="16" s="1"/>
  <c r="N1530" i="16" s="1"/>
  <c r="Q1544" i="16"/>
  <c r="R1544" i="16" s="1"/>
  <c r="N1544" i="16" s="1"/>
  <c r="P1544" i="16"/>
  <c r="P1306" i="16"/>
  <c r="Q1306" i="16"/>
  <c r="R1306" i="16" s="1"/>
  <c r="N1306" i="16" s="1"/>
  <c r="Q182" i="16"/>
  <c r="R182" i="16" s="1"/>
  <c r="N182" i="16" s="1"/>
  <c r="P182" i="16"/>
  <c r="P950" i="16"/>
  <c r="Q950" i="16"/>
  <c r="R950" i="16" s="1"/>
  <c r="N950" i="16" s="1"/>
  <c r="P604" i="16"/>
  <c r="Q604" i="16"/>
  <c r="R604" i="16" s="1"/>
  <c r="N604" i="16" s="1"/>
  <c r="Q509" i="16"/>
  <c r="R509" i="16" s="1"/>
  <c r="N509" i="16" s="1"/>
  <c r="P509" i="16"/>
  <c r="Q428" i="16"/>
  <c r="R428" i="16" s="1"/>
  <c r="N428" i="16" s="1"/>
  <c r="P428" i="16"/>
  <c r="P94" i="16"/>
  <c r="Q94" i="16"/>
  <c r="R94" i="16" s="1"/>
  <c r="N94" i="16" s="1"/>
  <c r="Q827" i="16"/>
  <c r="R827" i="16" s="1"/>
  <c r="N827" i="16" s="1"/>
  <c r="P827" i="16"/>
  <c r="Q1453" i="16"/>
  <c r="R1453" i="16" s="1"/>
  <c r="N1453" i="16" s="1"/>
  <c r="P1453" i="16"/>
  <c r="Q1191" i="16"/>
  <c r="R1191" i="16" s="1"/>
  <c r="N1191" i="16" s="1"/>
  <c r="P1191" i="16"/>
  <c r="Q1912" i="16"/>
  <c r="R1912" i="16" s="1"/>
  <c r="N1912" i="16" s="1"/>
  <c r="P1912" i="16"/>
  <c r="Q1398" i="16"/>
  <c r="R1398" i="16" s="1"/>
  <c r="N1398" i="16" s="1"/>
  <c r="P1398" i="16"/>
  <c r="Q1412" i="16"/>
  <c r="R1412" i="16" s="1"/>
  <c r="N1412" i="16" s="1"/>
  <c r="P1412" i="16"/>
  <c r="Q1163" i="16"/>
  <c r="R1163" i="16" s="1"/>
  <c r="N1163" i="16" s="1"/>
  <c r="P1163" i="16"/>
  <c r="Q1296" i="16"/>
  <c r="R1296" i="16" s="1"/>
  <c r="N1296" i="16" s="1"/>
  <c r="P1296" i="16"/>
  <c r="P674" i="16"/>
  <c r="Q674" i="16"/>
  <c r="R674" i="16" s="1"/>
  <c r="N674" i="16" s="1"/>
  <c r="Q328" i="16"/>
  <c r="R328" i="16" s="1"/>
  <c r="N328" i="16" s="1"/>
  <c r="P328" i="16"/>
  <c r="P234" i="16"/>
  <c r="Q234" i="16"/>
  <c r="R234" i="16" s="1"/>
  <c r="N234" i="16" s="1"/>
  <c r="P139" i="16"/>
  <c r="Q139" i="16"/>
  <c r="R139" i="16" s="1"/>
  <c r="N139" i="16" s="1"/>
  <c r="Q860" i="16"/>
  <c r="R860" i="16" s="1"/>
  <c r="N860" i="16" s="1"/>
  <c r="P860" i="16"/>
  <c r="Q540" i="16"/>
  <c r="R540" i="16" s="1"/>
  <c r="N540" i="16" s="1"/>
  <c r="P540" i="16"/>
  <c r="Q1177" i="16"/>
  <c r="R1177" i="16" s="1"/>
  <c r="N1177" i="16" s="1"/>
  <c r="P1177" i="16"/>
  <c r="P1934" i="16"/>
  <c r="Q1934" i="16"/>
  <c r="R1934" i="16" s="1"/>
  <c r="N1934" i="16" s="1"/>
  <c r="P1636" i="16"/>
  <c r="Q1636" i="16"/>
  <c r="R1636" i="16" s="1"/>
  <c r="N1636" i="16" s="1"/>
  <c r="P1122" i="16"/>
  <c r="Q1122" i="16"/>
  <c r="R1122" i="16" s="1"/>
  <c r="N1122" i="16" s="1"/>
  <c r="Q1135" i="16"/>
  <c r="R1135" i="16" s="1"/>
  <c r="N1135" i="16" s="1"/>
  <c r="P1135" i="16"/>
  <c r="P1868" i="16"/>
  <c r="Q1868" i="16"/>
  <c r="R1868" i="16" s="1"/>
  <c r="N1868" i="16" s="1"/>
  <c r="Q1798" i="16"/>
  <c r="R1798" i="16" s="1"/>
  <c r="N1798" i="16" s="1"/>
  <c r="P1798" i="16"/>
  <c r="Q1403" i="16"/>
  <c r="R1403" i="16" s="1"/>
  <c r="N1403" i="16" s="1"/>
  <c r="P1403" i="16"/>
  <c r="Q2089" i="16"/>
  <c r="R2089" i="16" s="1"/>
  <c r="N2089" i="16" s="1"/>
  <c r="P2089" i="16"/>
  <c r="Q3829" i="16"/>
  <c r="R3829" i="16" s="1"/>
  <c r="N3829" i="16" s="1"/>
  <c r="P3829" i="16"/>
  <c r="Q3794" i="16"/>
  <c r="R3794" i="16" s="1"/>
  <c r="N3794" i="16" s="1"/>
  <c r="P3794" i="16"/>
  <c r="P3723" i="16"/>
  <c r="Q3723" i="16"/>
  <c r="R3723" i="16" s="1"/>
  <c r="N3723" i="16" s="1"/>
  <c r="Q3640" i="16"/>
  <c r="R3640" i="16" s="1"/>
  <c r="N3640" i="16" s="1"/>
  <c r="P3640" i="16"/>
  <c r="Q3281" i="16"/>
  <c r="R3281" i="16" s="1"/>
  <c r="N3281" i="16" s="1"/>
  <c r="P3281" i="16"/>
  <c r="P3258" i="16"/>
  <c r="Q3258" i="16"/>
  <c r="R3258" i="16" s="1"/>
  <c r="N3258" i="16" s="1"/>
  <c r="P3523" i="16"/>
  <c r="Q3523" i="16"/>
  <c r="R3523" i="16" s="1"/>
  <c r="N3523" i="16" s="1"/>
  <c r="P3464" i="16"/>
  <c r="Q3464" i="16"/>
  <c r="R3464" i="16" s="1"/>
  <c r="N3464" i="16" s="1"/>
  <c r="Q3381" i="16"/>
  <c r="R3381" i="16" s="1"/>
  <c r="N3381" i="16" s="1"/>
  <c r="P3381" i="16"/>
  <c r="Q3310" i="16"/>
  <c r="R3310" i="16" s="1"/>
  <c r="N3310" i="16" s="1"/>
  <c r="P3310" i="16"/>
  <c r="Q3263" i="16"/>
  <c r="R3263" i="16" s="1"/>
  <c r="N3263" i="16" s="1"/>
  <c r="P3263" i="16"/>
  <c r="Q3203" i="16"/>
  <c r="R3203" i="16" s="1"/>
  <c r="N3203" i="16" s="1"/>
  <c r="P3203" i="16"/>
  <c r="Q2101" i="16"/>
  <c r="R2101" i="16" s="1"/>
  <c r="N2101" i="16" s="1"/>
  <c r="P2101" i="16"/>
  <c r="Q3841" i="16"/>
  <c r="R3841" i="16" s="1"/>
  <c r="N3841" i="16" s="1"/>
  <c r="P3841" i="16"/>
  <c r="Q3807" i="16"/>
  <c r="R3807" i="16" s="1"/>
  <c r="N3807" i="16" s="1"/>
  <c r="P3807" i="16"/>
  <c r="P3735" i="16"/>
  <c r="Q3735" i="16"/>
  <c r="R3735" i="16" s="1"/>
  <c r="N3735" i="16" s="1"/>
  <c r="Q3652" i="16"/>
  <c r="R3652" i="16" s="1"/>
  <c r="N3652" i="16" s="1"/>
  <c r="P3652" i="16"/>
  <c r="Q3293" i="16"/>
  <c r="R3293" i="16" s="1"/>
  <c r="N3293" i="16" s="1"/>
  <c r="P3293" i="16"/>
  <c r="P3270" i="16"/>
  <c r="Q3270" i="16"/>
  <c r="R3270" i="16" s="1"/>
  <c r="N3270" i="16" s="1"/>
  <c r="Q3535" i="16"/>
  <c r="R3535" i="16" s="1"/>
  <c r="N3535" i="16" s="1"/>
  <c r="P3535" i="16"/>
  <c r="P3476" i="16"/>
  <c r="Q3476" i="16"/>
  <c r="R3476" i="16" s="1"/>
  <c r="N3476" i="16" s="1"/>
  <c r="Q3394" i="16"/>
  <c r="R3394" i="16" s="1"/>
  <c r="N3394" i="16" s="1"/>
  <c r="P3394" i="16"/>
  <c r="P3322" i="16"/>
  <c r="Q3322" i="16"/>
  <c r="R3322" i="16" s="1"/>
  <c r="N3322" i="16" s="1"/>
  <c r="P3274" i="16"/>
  <c r="Q3274" i="16"/>
  <c r="R3274" i="16" s="1"/>
  <c r="N3274" i="16" s="1"/>
  <c r="Q3215" i="16"/>
  <c r="R3215" i="16" s="1"/>
  <c r="N3215" i="16" s="1"/>
  <c r="P3215" i="16"/>
  <c r="P2557" i="16"/>
  <c r="Q2557" i="16"/>
  <c r="R2557" i="16" s="1"/>
  <c r="N2557" i="16" s="1"/>
  <c r="Q2498" i="16"/>
  <c r="R2498" i="16" s="1"/>
  <c r="N2498" i="16" s="1"/>
  <c r="P2498" i="16"/>
  <c r="P2439" i="16"/>
  <c r="Q2439" i="16"/>
  <c r="R2439" i="16" s="1"/>
  <c r="N2439" i="16" s="1"/>
  <c r="Q2368" i="16"/>
  <c r="R2368" i="16" s="1"/>
  <c r="N2368" i="16" s="1"/>
  <c r="P2368" i="16"/>
  <c r="Q2009" i="16"/>
  <c r="R2009" i="16" s="1"/>
  <c r="N2009" i="16" s="1"/>
  <c r="P2009" i="16"/>
  <c r="P1973" i="16"/>
  <c r="Q1973" i="16"/>
  <c r="R1973" i="16" s="1"/>
  <c r="N1973" i="16" s="1"/>
  <c r="Q2252" i="16"/>
  <c r="R2252" i="16" s="1"/>
  <c r="N2252" i="16" s="1"/>
  <c r="P2252" i="16"/>
  <c r="P2191" i="16"/>
  <c r="Q2191" i="16"/>
  <c r="R2191" i="16" s="1"/>
  <c r="N2191" i="16" s="1"/>
  <c r="Q2098" i="16"/>
  <c r="R2098" i="16" s="1"/>
  <c r="N2098" i="16" s="1"/>
  <c r="P2098" i="16"/>
  <c r="Q3838" i="16"/>
  <c r="R3838" i="16" s="1"/>
  <c r="N3838" i="16" s="1"/>
  <c r="P3838" i="16"/>
  <c r="Q3766" i="16"/>
  <c r="R3766" i="16" s="1"/>
  <c r="N3766" i="16" s="1"/>
  <c r="P3766" i="16"/>
  <c r="P3719" i="16"/>
  <c r="Q3719" i="16"/>
  <c r="R3719" i="16" s="1"/>
  <c r="N3719" i="16" s="1"/>
  <c r="P3660" i="16"/>
  <c r="Q3660" i="16"/>
  <c r="R3660" i="16" s="1"/>
  <c r="N3660" i="16" s="1"/>
  <c r="P2569" i="16"/>
  <c r="Q2569" i="16"/>
  <c r="R2569" i="16" s="1"/>
  <c r="N2569" i="16" s="1"/>
  <c r="Q2510" i="16"/>
  <c r="R2510" i="16" s="1"/>
  <c r="N2510" i="16" s="1"/>
  <c r="P2510" i="16"/>
  <c r="Q2451" i="16"/>
  <c r="R2451" i="16" s="1"/>
  <c r="N2451" i="16" s="1"/>
  <c r="P2451" i="16"/>
  <c r="Q2380" i="16"/>
  <c r="R2380" i="16" s="1"/>
  <c r="N2380" i="16" s="1"/>
  <c r="P2380" i="16"/>
  <c r="Q2020" i="16"/>
  <c r="R2020" i="16" s="1"/>
  <c r="N2020" i="16" s="1"/>
  <c r="P2020" i="16"/>
  <c r="Q1986" i="16"/>
  <c r="R1986" i="16" s="1"/>
  <c r="N1986" i="16" s="1"/>
  <c r="P1986" i="16"/>
  <c r="Q2264" i="16"/>
  <c r="R2264" i="16" s="1"/>
  <c r="N2264" i="16" s="1"/>
  <c r="P2264" i="16"/>
  <c r="P2203" i="16"/>
  <c r="Q2203" i="16"/>
  <c r="R2203" i="16" s="1"/>
  <c r="N2203" i="16" s="1"/>
  <c r="Q2109" i="16"/>
  <c r="R2109" i="16" s="1"/>
  <c r="N2109" i="16" s="1"/>
  <c r="P2109" i="16"/>
  <c r="Q3557" i="16"/>
  <c r="R3557" i="16" s="1"/>
  <c r="N3557" i="16" s="1"/>
  <c r="P3557" i="16"/>
  <c r="Q3779" i="16"/>
  <c r="R3779" i="16" s="1"/>
  <c r="N3779" i="16" s="1"/>
  <c r="P3779" i="16"/>
  <c r="Q3731" i="16"/>
  <c r="R3731" i="16" s="1"/>
  <c r="N3731" i="16" s="1"/>
  <c r="P3731" i="16"/>
  <c r="Q3672" i="16"/>
  <c r="R3672" i="16" s="1"/>
  <c r="N3672" i="16" s="1"/>
  <c r="P3672" i="16"/>
  <c r="Q2869" i="16"/>
  <c r="R2869" i="16" s="1"/>
  <c r="N2869" i="16" s="1"/>
  <c r="P2869" i="16"/>
  <c r="Q2822" i="16"/>
  <c r="R2822" i="16" s="1"/>
  <c r="N2822" i="16" s="1"/>
  <c r="P2822" i="16"/>
  <c r="Q2750" i="16"/>
  <c r="R2750" i="16" s="1"/>
  <c r="N2750" i="16" s="1"/>
  <c r="P2750" i="16"/>
  <c r="Q2680" i="16"/>
  <c r="R2680" i="16" s="1"/>
  <c r="N2680" i="16" s="1"/>
  <c r="P2680" i="16"/>
  <c r="Q2321" i="16"/>
  <c r="R2321" i="16" s="1"/>
  <c r="N2321" i="16" s="1"/>
  <c r="P2321" i="16"/>
  <c r="P2286" i="16"/>
  <c r="Q2286" i="16"/>
  <c r="R2286" i="16" s="1"/>
  <c r="N2286" i="16" s="1"/>
  <c r="P2563" i="16"/>
  <c r="Q2563" i="16"/>
  <c r="R2563" i="16" s="1"/>
  <c r="N2563" i="16" s="1"/>
  <c r="Q2504" i="16"/>
  <c r="R2504" i="16" s="1"/>
  <c r="N2504" i="16" s="1"/>
  <c r="P2504" i="16"/>
  <c r="P2409" i="16"/>
  <c r="Q2409" i="16"/>
  <c r="R2409" i="16" s="1"/>
  <c r="N2409" i="16" s="1"/>
  <c r="Q2338" i="16"/>
  <c r="R2338" i="16" s="1"/>
  <c r="N2338" i="16" s="1"/>
  <c r="P2338" i="16"/>
  <c r="Q2303" i="16"/>
  <c r="R2303" i="16" s="1"/>
  <c r="N2303" i="16" s="1"/>
  <c r="P2303" i="16"/>
  <c r="Q2233" i="16"/>
  <c r="R2233" i="16" s="1"/>
  <c r="N2233" i="16" s="1"/>
  <c r="P2233" i="16"/>
  <c r="Q1164" i="16"/>
  <c r="R1164" i="16" s="1"/>
  <c r="N1164" i="16" s="1"/>
  <c r="P1164" i="16"/>
  <c r="Q2881" i="16"/>
  <c r="R2881" i="16" s="1"/>
  <c r="N2881" i="16" s="1"/>
  <c r="P2881" i="16"/>
  <c r="Q2846" i="16"/>
  <c r="R2846" i="16" s="1"/>
  <c r="N2846" i="16" s="1"/>
  <c r="P2846" i="16"/>
  <c r="Q2762" i="16"/>
  <c r="R2762" i="16" s="1"/>
  <c r="N2762" i="16" s="1"/>
  <c r="P2762" i="16"/>
  <c r="Q2692" i="16"/>
  <c r="R2692" i="16" s="1"/>
  <c r="N2692" i="16" s="1"/>
  <c r="P2692" i="16"/>
  <c r="Q2333" i="16"/>
  <c r="R2333" i="16" s="1"/>
  <c r="N2333" i="16" s="1"/>
  <c r="P2333" i="16"/>
  <c r="P2298" i="16"/>
  <c r="Q2298" i="16"/>
  <c r="R2298" i="16" s="1"/>
  <c r="N2298" i="16" s="1"/>
  <c r="P2575" i="16"/>
  <c r="Q2575" i="16"/>
  <c r="R2575" i="16" s="1"/>
  <c r="N2575" i="16" s="1"/>
  <c r="Q2516" i="16"/>
  <c r="R2516" i="16" s="1"/>
  <c r="N2516" i="16" s="1"/>
  <c r="P2516" i="16"/>
  <c r="P2421" i="16"/>
  <c r="Q2421" i="16"/>
  <c r="R2421" i="16" s="1"/>
  <c r="N2421" i="16" s="1"/>
  <c r="Q2349" i="16"/>
  <c r="R2349" i="16" s="1"/>
  <c r="N2349" i="16" s="1"/>
  <c r="P2349" i="16"/>
  <c r="P2314" i="16"/>
  <c r="Q2314" i="16"/>
  <c r="R2314" i="16" s="1"/>
  <c r="N2314" i="16" s="1"/>
  <c r="Q2244" i="16"/>
  <c r="R2244" i="16" s="1"/>
  <c r="N2244" i="16" s="1"/>
  <c r="P2244" i="16"/>
  <c r="Q1331" i="16"/>
  <c r="R1331" i="16" s="1"/>
  <c r="N1331" i="16" s="1"/>
  <c r="P1331" i="16"/>
  <c r="P2039" i="16"/>
  <c r="Q2039" i="16"/>
  <c r="R2039" i="16" s="1"/>
  <c r="N2039" i="16" s="1"/>
  <c r="Q3757" i="16"/>
  <c r="R3757" i="16" s="1"/>
  <c r="N3757" i="16" s="1"/>
  <c r="P3757" i="16"/>
  <c r="P3722" i="16"/>
  <c r="Q3722" i="16"/>
  <c r="R3722" i="16" s="1"/>
  <c r="N3722" i="16" s="1"/>
  <c r="Q3651" i="16"/>
  <c r="R3651" i="16" s="1"/>
  <c r="N3651" i="16" s="1"/>
  <c r="P3651" i="16"/>
  <c r="Q3568" i="16"/>
  <c r="R3568" i="16" s="1"/>
  <c r="N3568" i="16" s="1"/>
  <c r="P3568" i="16"/>
  <c r="Q3209" i="16"/>
  <c r="R3209" i="16" s="1"/>
  <c r="N3209" i="16" s="1"/>
  <c r="P3209" i="16"/>
  <c r="Q3185" i="16"/>
  <c r="R3185" i="16" s="1"/>
  <c r="N3185" i="16" s="1"/>
  <c r="P3185" i="16"/>
  <c r="Q3451" i="16"/>
  <c r="R3451" i="16" s="1"/>
  <c r="N3451" i="16" s="1"/>
  <c r="P3451" i="16"/>
  <c r="P3391" i="16"/>
  <c r="Q3391" i="16"/>
  <c r="R3391" i="16" s="1"/>
  <c r="N3391" i="16" s="1"/>
  <c r="Q3309" i="16"/>
  <c r="R3309" i="16" s="1"/>
  <c r="N3309" i="16" s="1"/>
  <c r="P3309" i="16"/>
  <c r="P3237" i="16"/>
  <c r="Q3237" i="16"/>
  <c r="R3237" i="16" s="1"/>
  <c r="N3237" i="16" s="1"/>
  <c r="Q3192" i="16"/>
  <c r="R3192" i="16" s="1"/>
  <c r="N3192" i="16" s="1"/>
  <c r="P3192" i="16"/>
  <c r="P3132" i="16"/>
  <c r="Q3132" i="16"/>
  <c r="R3132" i="16" s="1"/>
  <c r="N3132" i="16" s="1"/>
  <c r="Q2052" i="16"/>
  <c r="R2052" i="16" s="1"/>
  <c r="N2052" i="16" s="1"/>
  <c r="P2052" i="16"/>
  <c r="Q3769" i="16"/>
  <c r="R3769" i="16" s="1"/>
  <c r="N3769" i="16" s="1"/>
  <c r="P3769" i="16"/>
  <c r="Q3734" i="16"/>
  <c r="R3734" i="16" s="1"/>
  <c r="N3734" i="16" s="1"/>
  <c r="P3734" i="16"/>
  <c r="P3662" i="16"/>
  <c r="Q3662" i="16"/>
  <c r="R3662" i="16" s="1"/>
  <c r="N3662" i="16" s="1"/>
  <c r="Q3580" i="16"/>
  <c r="R3580" i="16" s="1"/>
  <c r="N3580" i="16" s="1"/>
  <c r="P3580" i="16"/>
  <c r="P3222" i="16"/>
  <c r="Q3222" i="16"/>
  <c r="R3222" i="16" s="1"/>
  <c r="N3222" i="16" s="1"/>
  <c r="P3198" i="16"/>
  <c r="Q3198" i="16"/>
  <c r="R3198" i="16" s="1"/>
  <c r="N3198" i="16" s="1"/>
  <c r="Q3462" i="16"/>
  <c r="R3462" i="16" s="1"/>
  <c r="N3462" i="16" s="1"/>
  <c r="P3462" i="16"/>
  <c r="Q3405" i="16"/>
  <c r="R3405" i="16" s="1"/>
  <c r="N3405" i="16" s="1"/>
  <c r="P3405" i="16"/>
  <c r="Q3321" i="16"/>
  <c r="R3321" i="16" s="1"/>
  <c r="N3321" i="16" s="1"/>
  <c r="P3321" i="16"/>
  <c r="Q3251" i="16"/>
  <c r="R3251" i="16" s="1"/>
  <c r="N3251" i="16" s="1"/>
  <c r="P3251" i="16"/>
  <c r="Q3204" i="16"/>
  <c r="R3204" i="16" s="1"/>
  <c r="N3204" i="16" s="1"/>
  <c r="P3204" i="16"/>
  <c r="Q3143" i="16"/>
  <c r="R3143" i="16" s="1"/>
  <c r="N3143" i="16" s="1"/>
  <c r="P3143" i="16"/>
  <c r="Q2185" i="16"/>
  <c r="R2185" i="16" s="1"/>
  <c r="N2185" i="16" s="1"/>
  <c r="P2185" i="16"/>
  <c r="Q2125" i="16"/>
  <c r="R2125" i="16" s="1"/>
  <c r="N2125" i="16" s="1"/>
  <c r="P2125" i="16"/>
  <c r="P3582" i="16"/>
  <c r="Q3582" i="16"/>
  <c r="R3582" i="16" s="1"/>
  <c r="N3582" i="16" s="1"/>
  <c r="Q3820" i="16"/>
  <c r="R3820" i="16" s="1"/>
  <c r="N3820" i="16" s="1"/>
  <c r="P3820" i="16"/>
  <c r="P3737" i="16"/>
  <c r="Q3737" i="16"/>
  <c r="R3737" i="16" s="1"/>
  <c r="N3737" i="16" s="1"/>
  <c r="Q3377" i="16"/>
  <c r="R3377" i="16" s="1"/>
  <c r="N3377" i="16" s="1"/>
  <c r="P3377" i="16"/>
  <c r="Q3367" i="16"/>
  <c r="R3367" i="16" s="1"/>
  <c r="N3367" i="16" s="1"/>
  <c r="P3367" i="16"/>
  <c r="Q3618" i="16"/>
  <c r="R3618" i="16" s="1"/>
  <c r="N3618" i="16" s="1"/>
  <c r="P3618" i="16"/>
  <c r="Q3572" i="16"/>
  <c r="R3572" i="16" s="1"/>
  <c r="N3572" i="16" s="1"/>
  <c r="P3572" i="16"/>
  <c r="P3477" i="16"/>
  <c r="Q3477" i="16"/>
  <c r="R3477" i="16" s="1"/>
  <c r="N3477" i="16" s="1"/>
  <c r="Q3406" i="16"/>
  <c r="R3406" i="16" s="1"/>
  <c r="N3406" i="16" s="1"/>
  <c r="P3406" i="16"/>
  <c r="Q3359" i="16"/>
  <c r="R3359" i="16" s="1"/>
  <c r="N3359" i="16" s="1"/>
  <c r="P3359" i="16"/>
  <c r="P3300" i="16"/>
  <c r="Q3300" i="16"/>
  <c r="R3300" i="16" s="1"/>
  <c r="N3300" i="16" s="1"/>
  <c r="Q1933" i="16"/>
  <c r="R1933" i="16" s="1"/>
  <c r="N1933" i="16" s="1"/>
  <c r="P1933" i="16"/>
  <c r="P3649" i="16"/>
  <c r="Q3649" i="16"/>
  <c r="R3649" i="16" s="1"/>
  <c r="N3649" i="16" s="1"/>
  <c r="Q3614" i="16"/>
  <c r="R3614" i="16" s="1"/>
  <c r="N3614" i="16" s="1"/>
  <c r="P3614" i="16"/>
  <c r="Q3531" i="16"/>
  <c r="R3531" i="16" s="1"/>
  <c r="N3531" i="16" s="1"/>
  <c r="P3531" i="16"/>
  <c r="P3460" i="16"/>
  <c r="Q3460" i="16"/>
  <c r="R3460" i="16" s="1"/>
  <c r="N3460" i="16" s="1"/>
  <c r="Q3101" i="16"/>
  <c r="R3101" i="16" s="1"/>
  <c r="N3101" i="16" s="1"/>
  <c r="P3101" i="16"/>
  <c r="Q3078" i="16"/>
  <c r="R3078" i="16" s="1"/>
  <c r="N3078" i="16" s="1"/>
  <c r="P3078" i="16"/>
  <c r="Q3343" i="16"/>
  <c r="R3343" i="16" s="1"/>
  <c r="N3343" i="16" s="1"/>
  <c r="P3343" i="16"/>
  <c r="Q3284" i="16"/>
  <c r="R3284" i="16" s="1"/>
  <c r="N3284" i="16" s="1"/>
  <c r="P3284" i="16"/>
  <c r="Q3201" i="16"/>
  <c r="R3201" i="16" s="1"/>
  <c r="N3201" i="16" s="1"/>
  <c r="P3201" i="16"/>
  <c r="Q3131" i="16"/>
  <c r="R3131" i="16" s="1"/>
  <c r="N3131" i="16" s="1"/>
  <c r="P3131" i="16"/>
  <c r="P3082" i="16"/>
  <c r="Q3082" i="16"/>
  <c r="R3082" i="16" s="1"/>
  <c r="N3082" i="16" s="1"/>
  <c r="Q3023" i="16"/>
  <c r="R3023" i="16" s="1"/>
  <c r="N3023" i="16" s="1"/>
  <c r="P3023" i="16"/>
  <c r="P2087" i="16"/>
  <c r="Q2087" i="16"/>
  <c r="R2087" i="16" s="1"/>
  <c r="N2087" i="16" s="1"/>
  <c r="Q3805" i="16"/>
  <c r="R3805" i="16" s="1"/>
  <c r="N3805" i="16" s="1"/>
  <c r="P3805" i="16"/>
  <c r="Q3770" i="16"/>
  <c r="R3770" i="16" s="1"/>
  <c r="N3770" i="16" s="1"/>
  <c r="P3770" i="16"/>
  <c r="Q3699" i="16"/>
  <c r="R3699" i="16" s="1"/>
  <c r="N3699" i="16" s="1"/>
  <c r="P3699" i="16"/>
  <c r="Q3616" i="16"/>
  <c r="R3616" i="16" s="1"/>
  <c r="N3616" i="16" s="1"/>
  <c r="P3616" i="16"/>
  <c r="Q3257" i="16"/>
  <c r="R3257" i="16" s="1"/>
  <c r="N3257" i="16" s="1"/>
  <c r="P3257" i="16"/>
  <c r="Q3235" i="16"/>
  <c r="R3235" i="16" s="1"/>
  <c r="N3235" i="16" s="1"/>
  <c r="P3235" i="16"/>
  <c r="Q3498" i="16"/>
  <c r="R3498" i="16" s="1"/>
  <c r="N3498" i="16" s="1"/>
  <c r="P3498" i="16"/>
  <c r="P3440" i="16"/>
  <c r="Q3440" i="16"/>
  <c r="R3440" i="16" s="1"/>
  <c r="N3440" i="16" s="1"/>
  <c r="Q3357" i="16"/>
  <c r="R3357" i="16" s="1"/>
  <c r="N3357" i="16" s="1"/>
  <c r="P3357" i="16"/>
  <c r="P3286" i="16"/>
  <c r="Q3286" i="16"/>
  <c r="R3286" i="16" s="1"/>
  <c r="N3286" i="16" s="1"/>
  <c r="Q3239" i="16"/>
  <c r="R3239" i="16" s="1"/>
  <c r="N3239" i="16" s="1"/>
  <c r="P3239" i="16"/>
  <c r="P3180" i="16"/>
  <c r="Q3180" i="16"/>
  <c r="R3180" i="16" s="1"/>
  <c r="N3180" i="16" s="1"/>
  <c r="P1668" i="16"/>
  <c r="Q1668" i="16"/>
  <c r="R1668" i="16" s="1"/>
  <c r="N1668" i="16" s="1"/>
  <c r="Q3385" i="16"/>
  <c r="R3385" i="16" s="1"/>
  <c r="N3385" i="16" s="1"/>
  <c r="P3385" i="16"/>
  <c r="Q3351" i="16"/>
  <c r="R3351" i="16" s="1"/>
  <c r="N3351" i="16" s="1"/>
  <c r="P3351" i="16"/>
  <c r="P3266" i="16"/>
  <c r="Q3266" i="16"/>
  <c r="R3266" i="16" s="1"/>
  <c r="N3266" i="16" s="1"/>
  <c r="Q3196" i="16"/>
  <c r="R3196" i="16" s="1"/>
  <c r="N3196" i="16" s="1"/>
  <c r="P3196" i="16"/>
  <c r="Q2836" i="16"/>
  <c r="R2836" i="16" s="1"/>
  <c r="N2836" i="16" s="1"/>
  <c r="P2836" i="16"/>
  <c r="Q2814" i="16"/>
  <c r="R2814" i="16" s="1"/>
  <c r="N2814" i="16" s="1"/>
  <c r="P2814" i="16"/>
  <c r="P3080" i="16"/>
  <c r="Q3080" i="16"/>
  <c r="R3080" i="16" s="1"/>
  <c r="N3080" i="16" s="1"/>
  <c r="P3020" i="16"/>
  <c r="Q3020" i="16"/>
  <c r="R3020" i="16" s="1"/>
  <c r="N3020" i="16" s="1"/>
  <c r="Q2937" i="16"/>
  <c r="R2937" i="16" s="1"/>
  <c r="N2937" i="16" s="1"/>
  <c r="P2937" i="16"/>
  <c r="Q2866" i="16"/>
  <c r="R2866" i="16" s="1"/>
  <c r="N2866" i="16" s="1"/>
  <c r="P2866" i="16"/>
  <c r="Q2819" i="16"/>
  <c r="R2819" i="16" s="1"/>
  <c r="N2819" i="16" s="1"/>
  <c r="P2819" i="16"/>
  <c r="P2760" i="16"/>
  <c r="Q2760" i="16"/>
  <c r="R2760" i="16" s="1"/>
  <c r="N2760" i="16" s="1"/>
  <c r="Q1133" i="16"/>
  <c r="R1133" i="16" s="1"/>
  <c r="N1133" i="16" s="1"/>
  <c r="P1133" i="16"/>
  <c r="P1002" i="16"/>
  <c r="Q1002" i="16"/>
  <c r="R1002" i="16" s="1"/>
  <c r="N1002" i="16" s="1"/>
  <c r="P1333" i="16"/>
  <c r="Q1333" i="16"/>
  <c r="R1333" i="16" s="1"/>
  <c r="N1333" i="16" s="1"/>
  <c r="Q885" i="16"/>
  <c r="R885" i="16" s="1"/>
  <c r="N885" i="16" s="1"/>
  <c r="P885" i="16"/>
  <c r="Q264" i="16"/>
  <c r="R264" i="16" s="1"/>
  <c r="N264" i="16" s="1"/>
  <c r="P264" i="16"/>
  <c r="Q772" i="16"/>
  <c r="R772" i="16" s="1"/>
  <c r="N772" i="16" s="1"/>
  <c r="P772" i="16"/>
  <c r="Q85" i="16"/>
  <c r="R85" i="16" s="1"/>
  <c r="N85" i="16" s="1"/>
  <c r="P85" i="16"/>
  <c r="Q516" i="16"/>
  <c r="R516" i="16" s="1"/>
  <c r="N516" i="16" s="1"/>
  <c r="P516" i="16"/>
  <c r="P398" i="16"/>
  <c r="Q398" i="16"/>
  <c r="R398" i="16" s="1"/>
  <c r="N398" i="16" s="1"/>
  <c r="P821" i="16"/>
  <c r="Q821" i="16"/>
  <c r="R821" i="16" s="1"/>
  <c r="N821" i="16" s="1"/>
  <c r="Q740" i="16"/>
  <c r="R740" i="16" s="1"/>
  <c r="N740" i="16" s="1"/>
  <c r="P740" i="16"/>
  <c r="P406" i="16"/>
  <c r="Q406" i="16"/>
  <c r="R406" i="16" s="1"/>
  <c r="N406" i="16" s="1"/>
  <c r="P107" i="16"/>
  <c r="Q107" i="16"/>
  <c r="R107" i="16" s="1"/>
  <c r="N107" i="16" s="1"/>
  <c r="P1766" i="16"/>
  <c r="Q1766" i="16"/>
  <c r="R1766" i="16" s="1"/>
  <c r="N1766" i="16" s="1"/>
  <c r="P1502" i="16"/>
  <c r="Q1502" i="16"/>
  <c r="R1502" i="16" s="1"/>
  <c r="N1502" i="16" s="1"/>
  <c r="Q965" i="16"/>
  <c r="R965" i="16" s="1"/>
  <c r="N965" i="16" s="1"/>
  <c r="P965" i="16"/>
  <c r="Q1709" i="16"/>
  <c r="R1709" i="16" s="1"/>
  <c r="N1709" i="16" s="1"/>
  <c r="P1709" i="16"/>
  <c r="P1724" i="16"/>
  <c r="Q1724" i="16"/>
  <c r="R1724" i="16" s="1"/>
  <c r="N1724" i="16" s="1"/>
  <c r="P1498" i="16"/>
  <c r="Q1498" i="16"/>
  <c r="R1498" i="16" s="1"/>
  <c r="N1498" i="16" s="1"/>
  <c r="Q361" i="16"/>
  <c r="R361" i="16" s="1"/>
  <c r="N361" i="16" s="1"/>
  <c r="P361" i="16"/>
  <c r="P87" i="16"/>
  <c r="Q87" i="16"/>
  <c r="R87" i="16" s="1"/>
  <c r="N87" i="16" s="1"/>
  <c r="Q784" i="16"/>
  <c r="R784" i="16" s="1"/>
  <c r="N784" i="16" s="1"/>
  <c r="P784" i="16"/>
  <c r="P690" i="16"/>
  <c r="Q690" i="16"/>
  <c r="R690" i="16" s="1"/>
  <c r="N690" i="16" s="1"/>
  <c r="Q608" i="16"/>
  <c r="R608" i="16" s="1"/>
  <c r="N608" i="16" s="1"/>
  <c r="P608" i="16"/>
  <c r="Q273" i="16"/>
  <c r="R273" i="16" s="1"/>
  <c r="N273" i="16" s="1"/>
  <c r="P273" i="16"/>
  <c r="Q1008" i="16"/>
  <c r="R1008" i="16" s="1"/>
  <c r="N1008" i="16" s="1"/>
  <c r="P1008" i="16"/>
  <c r="Q1633" i="16"/>
  <c r="R1633" i="16" s="1"/>
  <c r="N1633" i="16" s="1"/>
  <c r="P1633" i="16"/>
  <c r="P1371" i="16"/>
  <c r="Q1371" i="16"/>
  <c r="R1371" i="16" s="1"/>
  <c r="N1371" i="16" s="1"/>
  <c r="P834" i="16"/>
  <c r="Q834" i="16"/>
  <c r="R834" i="16" s="1"/>
  <c r="N834" i="16" s="1"/>
  <c r="Q1577" i="16"/>
  <c r="R1577" i="16" s="1"/>
  <c r="N1577" i="16" s="1"/>
  <c r="P1577" i="16"/>
  <c r="P1592" i="16"/>
  <c r="Q1592" i="16"/>
  <c r="R1592" i="16" s="1"/>
  <c r="N1592" i="16" s="1"/>
  <c r="P1354" i="16"/>
  <c r="Q1354" i="16"/>
  <c r="R1354" i="16" s="1"/>
  <c r="N1354" i="16" s="1"/>
  <c r="Q949" i="16"/>
  <c r="R949" i="16" s="1"/>
  <c r="N949" i="16" s="1"/>
  <c r="P949" i="16"/>
  <c r="Q687" i="16"/>
  <c r="R687" i="16" s="1"/>
  <c r="N687" i="16" s="1"/>
  <c r="P687" i="16"/>
  <c r="Q329" i="16"/>
  <c r="R329" i="16" s="1"/>
  <c r="N329" i="16" s="1"/>
  <c r="P329" i="16"/>
  <c r="Q487" i="16"/>
  <c r="R487" i="16" s="1"/>
  <c r="N487" i="16" s="1"/>
  <c r="P487" i="16"/>
  <c r="Q177" i="16"/>
  <c r="R177" i="16" s="1"/>
  <c r="N177" i="16" s="1"/>
  <c r="P177" i="16"/>
  <c r="P874" i="16"/>
  <c r="Q874" i="16"/>
  <c r="R874" i="16" s="1"/>
  <c r="N874" i="16" s="1"/>
  <c r="Q576" i="16"/>
  <c r="R576" i="16" s="1"/>
  <c r="N576" i="16" s="1"/>
  <c r="P576" i="16"/>
  <c r="P1250" i="16"/>
  <c r="Q1250" i="16"/>
  <c r="R1250" i="16" s="1"/>
  <c r="N1250" i="16" s="1"/>
  <c r="Q1960" i="16"/>
  <c r="R1960" i="16" s="1"/>
  <c r="N1960" i="16" s="1"/>
  <c r="P1960" i="16"/>
  <c r="P1422" i="16"/>
  <c r="Q1422" i="16"/>
  <c r="R1422" i="16" s="1"/>
  <c r="N1422" i="16" s="1"/>
  <c r="Q1471" i="16"/>
  <c r="R1471" i="16" s="1"/>
  <c r="N1471" i="16" s="1"/>
  <c r="P1471" i="16"/>
  <c r="Q1185" i="16"/>
  <c r="R1185" i="16" s="1"/>
  <c r="N1185" i="16" s="1"/>
  <c r="P1185" i="16"/>
  <c r="Q2014" i="16"/>
  <c r="R2014" i="16" s="1"/>
  <c r="N2014" i="16" s="1"/>
  <c r="P2014" i="16"/>
  <c r="Q961" i="16"/>
  <c r="R961" i="16" s="1"/>
  <c r="N961" i="16" s="1"/>
  <c r="P961" i="16"/>
  <c r="Q699" i="16"/>
  <c r="R699" i="16" s="1"/>
  <c r="N699" i="16" s="1"/>
  <c r="P699" i="16"/>
  <c r="Q341" i="16"/>
  <c r="R341" i="16" s="1"/>
  <c r="N341" i="16" s="1"/>
  <c r="P341" i="16"/>
  <c r="P498" i="16"/>
  <c r="Q498" i="16"/>
  <c r="R498" i="16" s="1"/>
  <c r="N498" i="16" s="1"/>
  <c r="Q189" i="16"/>
  <c r="R189" i="16" s="1"/>
  <c r="N189" i="16" s="1"/>
  <c r="P189" i="16"/>
  <c r="P886" i="16"/>
  <c r="Q886" i="16"/>
  <c r="R886" i="16" s="1"/>
  <c r="N886" i="16" s="1"/>
  <c r="Q588" i="16"/>
  <c r="R588" i="16" s="1"/>
  <c r="N588" i="16" s="1"/>
  <c r="P588" i="16"/>
  <c r="P1262" i="16"/>
  <c r="Q1262" i="16"/>
  <c r="R1262" i="16" s="1"/>
  <c r="N1262" i="16" s="1"/>
  <c r="P1971" i="16"/>
  <c r="Q1971" i="16"/>
  <c r="R1971" i="16" s="1"/>
  <c r="N1971" i="16" s="1"/>
  <c r="Q1433" i="16"/>
  <c r="R1433" i="16" s="1"/>
  <c r="N1433" i="16" s="1"/>
  <c r="P1433" i="16"/>
  <c r="Q1483" i="16"/>
  <c r="R1483" i="16" s="1"/>
  <c r="N1483" i="16" s="1"/>
  <c r="P1483" i="16"/>
  <c r="Q1197" i="16"/>
  <c r="R1197" i="16" s="1"/>
  <c r="N1197" i="16" s="1"/>
  <c r="P1197" i="16"/>
  <c r="Q2026" i="16"/>
  <c r="R2026" i="16" s="1"/>
  <c r="N2026" i="16" s="1"/>
  <c r="P2026" i="16"/>
  <c r="P828" i="16"/>
  <c r="Q828" i="16"/>
  <c r="R828" i="16" s="1"/>
  <c r="N828" i="16" s="1"/>
  <c r="P566" i="16"/>
  <c r="Q566" i="16"/>
  <c r="R566" i="16" s="1"/>
  <c r="N566" i="16" s="1"/>
  <c r="Q209" i="16"/>
  <c r="R209" i="16" s="1"/>
  <c r="N209" i="16" s="1"/>
  <c r="P209" i="16"/>
  <c r="Q367" i="16"/>
  <c r="R367" i="16" s="1"/>
  <c r="N367" i="16" s="1"/>
  <c r="P367" i="16"/>
  <c r="Q45" i="16"/>
  <c r="R45" i="16" s="1"/>
  <c r="N45" i="16" s="1"/>
  <c r="P45" i="16"/>
  <c r="P742" i="16"/>
  <c r="Q742" i="16"/>
  <c r="R742" i="16" s="1"/>
  <c r="N742" i="16" s="1"/>
  <c r="Q456" i="16"/>
  <c r="R456" i="16" s="1"/>
  <c r="N456" i="16" s="1"/>
  <c r="P456" i="16"/>
  <c r="P1130" i="16"/>
  <c r="Q1130" i="16"/>
  <c r="R1130" i="16" s="1"/>
  <c r="N1130" i="16" s="1"/>
  <c r="P1840" i="16"/>
  <c r="Q1840" i="16"/>
  <c r="R1840" i="16" s="1"/>
  <c r="N1840" i="16" s="1"/>
  <c r="Q1301" i="16"/>
  <c r="R1301" i="16" s="1"/>
  <c r="N1301" i="16" s="1"/>
  <c r="P1301" i="16"/>
  <c r="Q1339" i="16"/>
  <c r="R1339" i="16" s="1"/>
  <c r="N1339" i="16" s="1"/>
  <c r="P1339" i="16"/>
  <c r="Q2060" i="16"/>
  <c r="R2060" i="16" s="1"/>
  <c r="N2060" i="16" s="1"/>
  <c r="P2060" i="16"/>
  <c r="Q1870" i="16"/>
  <c r="R1870" i="16" s="1"/>
  <c r="N1870" i="16" s="1"/>
  <c r="P1870" i="16"/>
  <c r="P314" i="16"/>
  <c r="Q314" i="16"/>
  <c r="R314" i="16" s="1"/>
  <c r="N314" i="16" s="1"/>
  <c r="P1011" i="16"/>
  <c r="Q1011" i="16"/>
  <c r="R1011" i="16" s="1"/>
  <c r="N1011" i="16" s="1"/>
  <c r="Q653" i="16"/>
  <c r="R653" i="16" s="1"/>
  <c r="N653" i="16" s="1"/>
  <c r="P653" i="16"/>
  <c r="Q811" i="16"/>
  <c r="R811" i="16" s="1"/>
  <c r="N811" i="16" s="1"/>
  <c r="P811" i="16"/>
  <c r="Q501" i="16"/>
  <c r="R501" i="16" s="1"/>
  <c r="N501" i="16" s="1"/>
  <c r="P501" i="16"/>
  <c r="Q167" i="16"/>
  <c r="R167" i="16" s="1"/>
  <c r="N167" i="16" s="1"/>
  <c r="P167" i="16"/>
  <c r="Q899" i="16"/>
  <c r="R899" i="16" s="1"/>
  <c r="N899" i="16" s="1"/>
  <c r="P899" i="16"/>
  <c r="P1575" i="16"/>
  <c r="Q1575" i="16"/>
  <c r="R1575" i="16" s="1"/>
  <c r="N1575" i="16" s="1"/>
  <c r="Q1276" i="16"/>
  <c r="R1276" i="16" s="1"/>
  <c r="N1276" i="16" s="1"/>
  <c r="P1276" i="16"/>
  <c r="Q1745" i="16"/>
  <c r="R1745" i="16" s="1"/>
  <c r="N1745" i="16" s="1"/>
  <c r="P1745" i="16"/>
  <c r="P1808" i="16"/>
  <c r="Q1808" i="16"/>
  <c r="R1808" i="16" s="1"/>
  <c r="N1808" i="16" s="1"/>
  <c r="Q1509" i="16"/>
  <c r="R1509" i="16" s="1"/>
  <c r="N1509" i="16" s="1"/>
  <c r="P1509" i="16"/>
  <c r="Q1367" i="16"/>
  <c r="R1367" i="16" s="1"/>
  <c r="N1367" i="16" s="1"/>
  <c r="P1367" i="16"/>
  <c r="Q181" i="16"/>
  <c r="R181" i="16" s="1"/>
  <c r="N181" i="16" s="1"/>
  <c r="P181" i="16"/>
  <c r="Q879" i="16"/>
  <c r="R879" i="16" s="1"/>
  <c r="N879" i="16" s="1"/>
  <c r="P879" i="16"/>
  <c r="P522" i="16"/>
  <c r="Q522" i="16"/>
  <c r="R522" i="16" s="1"/>
  <c r="N522" i="16" s="1"/>
  <c r="Q680" i="16"/>
  <c r="R680" i="16" s="1"/>
  <c r="N680" i="16" s="1"/>
  <c r="P680" i="16"/>
  <c r="Q369" i="16"/>
  <c r="R369" i="16" s="1"/>
  <c r="N369" i="16" s="1"/>
  <c r="P369" i="16"/>
  <c r="P1066" i="16"/>
  <c r="Q1066" i="16"/>
  <c r="R1066" i="16" s="1"/>
  <c r="N1066" i="16" s="1"/>
  <c r="Q768" i="16"/>
  <c r="R768" i="16" s="1"/>
  <c r="N768" i="16" s="1"/>
  <c r="P768" i="16"/>
  <c r="Q1441" i="16"/>
  <c r="R1441" i="16" s="1"/>
  <c r="N1441" i="16" s="1"/>
  <c r="P1441" i="16"/>
  <c r="Q1144" i="16"/>
  <c r="R1144" i="16" s="1"/>
  <c r="N1144" i="16" s="1"/>
  <c r="P1144" i="16"/>
  <c r="P1612" i="16"/>
  <c r="Q1612" i="16"/>
  <c r="R1612" i="16" s="1"/>
  <c r="N1612" i="16" s="1"/>
  <c r="Q1675" i="16"/>
  <c r="R1675" i="16" s="1"/>
  <c r="N1675" i="16" s="1"/>
  <c r="P1675" i="16"/>
  <c r="Q1377" i="16"/>
  <c r="R1377" i="16" s="1"/>
  <c r="N1377" i="16" s="1"/>
  <c r="P1377" i="16"/>
  <c r="Q1211" i="16"/>
  <c r="R1211" i="16" s="1"/>
  <c r="N1211" i="16" s="1"/>
  <c r="P1211" i="16"/>
  <c r="Q316" i="16"/>
  <c r="R316" i="16" s="1"/>
  <c r="N316" i="16" s="1"/>
  <c r="P316" i="16"/>
  <c r="Q1001" i="16"/>
  <c r="R1001" i="16" s="1"/>
  <c r="N1001" i="16" s="1"/>
  <c r="P1001" i="16"/>
  <c r="Q116" i="16"/>
  <c r="R116" i="16" s="1"/>
  <c r="N116" i="16" s="1"/>
  <c r="P116" i="16"/>
  <c r="Q824" i="16"/>
  <c r="R824" i="16" s="1"/>
  <c r="N824" i="16" s="1"/>
  <c r="P824" i="16"/>
  <c r="Q490" i="16"/>
  <c r="R490" i="16" s="1"/>
  <c r="N490" i="16" s="1"/>
  <c r="P490" i="16"/>
  <c r="Q192" i="16"/>
  <c r="R192" i="16" s="1"/>
  <c r="N192" i="16" s="1"/>
  <c r="P192" i="16"/>
  <c r="Q1849" i="16"/>
  <c r="R1849" i="16" s="1"/>
  <c r="N1849" i="16" s="1"/>
  <c r="P1849" i="16"/>
  <c r="P1586" i="16"/>
  <c r="Q1586" i="16"/>
  <c r="R1586" i="16" s="1"/>
  <c r="N1586" i="16" s="1"/>
  <c r="Q1049" i="16"/>
  <c r="R1049" i="16" s="1"/>
  <c r="N1049" i="16" s="1"/>
  <c r="P1049" i="16"/>
  <c r="Q1794" i="16"/>
  <c r="R1794" i="16" s="1"/>
  <c r="N1794" i="16" s="1"/>
  <c r="P1794" i="16"/>
  <c r="Q1807" i="16"/>
  <c r="R1807" i="16" s="1"/>
  <c r="N1807" i="16" s="1"/>
  <c r="P1807" i="16"/>
  <c r="Q1593" i="16"/>
  <c r="R1593" i="16" s="1"/>
  <c r="N1593" i="16" s="1"/>
  <c r="P1593" i="16"/>
  <c r="Q589" i="16"/>
  <c r="R589" i="16" s="1"/>
  <c r="N589" i="16" s="1"/>
  <c r="P589" i="16"/>
  <c r="P327" i="16"/>
  <c r="Q327" i="16"/>
  <c r="R327" i="16" s="1"/>
  <c r="N327" i="16" s="1"/>
  <c r="Q1012" i="16"/>
  <c r="R1012" i="16" s="1"/>
  <c r="N1012" i="16" s="1"/>
  <c r="P1012" i="16"/>
  <c r="Q128" i="16"/>
  <c r="R128" i="16" s="1"/>
  <c r="N128" i="16" s="1"/>
  <c r="P128" i="16"/>
  <c r="Q835" i="16"/>
  <c r="R835" i="16" s="1"/>
  <c r="N835" i="16" s="1"/>
  <c r="P835" i="16"/>
  <c r="P502" i="16"/>
  <c r="Q502" i="16"/>
  <c r="R502" i="16" s="1"/>
  <c r="N502" i="16" s="1"/>
  <c r="Q204" i="16"/>
  <c r="R204" i="16" s="1"/>
  <c r="N204" i="16" s="1"/>
  <c r="P204" i="16"/>
  <c r="Q1861" i="16"/>
  <c r="R1861" i="16" s="1"/>
  <c r="N1861" i="16" s="1"/>
  <c r="P1861" i="16"/>
  <c r="Q1599" i="16"/>
  <c r="R1599" i="16" s="1"/>
  <c r="N1599" i="16" s="1"/>
  <c r="P1599" i="16"/>
  <c r="Q1061" i="16"/>
  <c r="R1061" i="16" s="1"/>
  <c r="N1061" i="16" s="1"/>
  <c r="P1061" i="16"/>
  <c r="Q1087" i="16"/>
  <c r="R1087" i="16" s="1"/>
  <c r="N1087" i="16" s="1"/>
  <c r="P1087" i="16"/>
  <c r="Q1819" i="16"/>
  <c r="R1819" i="16" s="1"/>
  <c r="N1819" i="16" s="1"/>
  <c r="P1819" i="16"/>
  <c r="Q1606" i="16"/>
  <c r="R1606" i="16" s="1"/>
  <c r="N1606" i="16" s="1"/>
  <c r="P1606" i="16"/>
  <c r="Q457" i="16"/>
  <c r="R457" i="16" s="1"/>
  <c r="N457" i="16" s="1"/>
  <c r="P457" i="16"/>
  <c r="Q183" i="16"/>
  <c r="R183" i="16" s="1"/>
  <c r="N183" i="16" s="1"/>
  <c r="P183" i="16"/>
  <c r="Q880" i="16"/>
  <c r="R880" i="16" s="1"/>
  <c r="N880" i="16" s="1"/>
  <c r="P880" i="16"/>
  <c r="P786" i="16"/>
  <c r="Q786" i="16"/>
  <c r="R786" i="16" s="1"/>
  <c r="N786" i="16" s="1"/>
  <c r="Q705" i="16"/>
  <c r="R705" i="16" s="1"/>
  <c r="N705" i="16" s="1"/>
  <c r="P705" i="16"/>
  <c r="P370" i="16"/>
  <c r="Q370" i="16"/>
  <c r="R370" i="16" s="1"/>
  <c r="N370" i="16" s="1"/>
  <c r="P60" i="16"/>
  <c r="Q60" i="16"/>
  <c r="R60" i="16" s="1"/>
  <c r="N60" i="16" s="1"/>
  <c r="Q1729" i="16"/>
  <c r="R1729" i="16" s="1"/>
  <c r="N1729" i="16" s="1"/>
  <c r="P1729" i="16"/>
  <c r="Q1467" i="16"/>
  <c r="R1467" i="16" s="1"/>
  <c r="N1467" i="16" s="1"/>
  <c r="P1467" i="16"/>
  <c r="Q929" i="16"/>
  <c r="R929" i="16" s="1"/>
  <c r="N929" i="16" s="1"/>
  <c r="P929" i="16"/>
  <c r="Q1674" i="16"/>
  <c r="R1674" i="16" s="1"/>
  <c r="N1674" i="16" s="1"/>
  <c r="P1674" i="16"/>
  <c r="P1688" i="16"/>
  <c r="Q1688" i="16"/>
  <c r="R1688" i="16" s="1"/>
  <c r="N1688" i="16" s="1"/>
  <c r="P1462" i="16"/>
  <c r="Q1462" i="16"/>
  <c r="R1462" i="16" s="1"/>
  <c r="N1462" i="16" s="1"/>
  <c r="Q326" i="16"/>
  <c r="R326" i="16" s="1"/>
  <c r="N326" i="16" s="1"/>
  <c r="P326" i="16"/>
  <c r="Q48" i="16"/>
  <c r="R48" i="16" s="1"/>
  <c r="N48" i="16" s="1"/>
  <c r="P48" i="16"/>
  <c r="P749" i="16"/>
  <c r="Q749" i="16"/>
  <c r="R749" i="16" s="1"/>
  <c r="N749" i="16" s="1"/>
  <c r="P654" i="16"/>
  <c r="Q654" i="16"/>
  <c r="R654" i="16" s="1"/>
  <c r="N654" i="16" s="1"/>
  <c r="Q572" i="16"/>
  <c r="R572" i="16" s="1"/>
  <c r="N572" i="16" s="1"/>
  <c r="P572" i="16"/>
  <c r="P238" i="16"/>
  <c r="Q238" i="16"/>
  <c r="R238" i="16" s="1"/>
  <c r="N238" i="16" s="1"/>
  <c r="Q971" i="16"/>
  <c r="R971" i="16" s="1"/>
  <c r="N971" i="16" s="1"/>
  <c r="P971" i="16"/>
  <c r="Q1598" i="16"/>
  <c r="R1598" i="16" s="1"/>
  <c r="N1598" i="16" s="1"/>
  <c r="P1598" i="16"/>
  <c r="Q1335" i="16"/>
  <c r="R1335" i="16" s="1"/>
  <c r="N1335" i="16" s="1"/>
  <c r="P1335" i="16"/>
  <c r="Q2056" i="16"/>
  <c r="R2056" i="16" s="1"/>
  <c r="N2056" i="16" s="1"/>
  <c r="P2056" i="16"/>
  <c r="Q1542" i="16"/>
  <c r="R1542" i="16" s="1"/>
  <c r="N1542" i="16" s="1"/>
  <c r="P1542" i="16"/>
  <c r="Q1555" i="16"/>
  <c r="R1555" i="16" s="1"/>
  <c r="N1555" i="16" s="1"/>
  <c r="P1555" i="16"/>
  <c r="P1318" i="16"/>
  <c r="Q1318" i="16"/>
  <c r="R1318" i="16" s="1"/>
  <c r="N1318" i="16" s="1"/>
  <c r="P54" i="16"/>
  <c r="Q54" i="16"/>
  <c r="R54" i="16" s="1"/>
  <c r="N54" i="16" s="1"/>
  <c r="P818" i="16"/>
  <c r="Q818" i="16"/>
  <c r="R818" i="16" s="1"/>
  <c r="N818" i="16" s="1"/>
  <c r="Q472" i="16"/>
  <c r="R472" i="16" s="1"/>
  <c r="N472" i="16" s="1"/>
  <c r="P472" i="16"/>
  <c r="Q377" i="16"/>
  <c r="R377" i="16" s="1"/>
  <c r="N377" i="16" s="1"/>
  <c r="P377" i="16"/>
  <c r="P284" i="16"/>
  <c r="Q284" i="16"/>
  <c r="R284" i="16" s="1"/>
  <c r="N284" i="16" s="1"/>
  <c r="P1006" i="16"/>
  <c r="Q1006" i="16"/>
  <c r="R1006" i="16" s="1"/>
  <c r="N1006" i="16" s="1"/>
  <c r="Q695" i="16"/>
  <c r="R695" i="16" s="1"/>
  <c r="N695" i="16" s="1"/>
  <c r="P695" i="16"/>
  <c r="Q1320" i="16"/>
  <c r="R1320" i="16" s="1"/>
  <c r="N1320" i="16" s="1"/>
  <c r="P1320" i="16"/>
  <c r="P2078" i="16"/>
  <c r="Q2078" i="16"/>
  <c r="R2078" i="16" s="1"/>
  <c r="N2078" i="16" s="1"/>
  <c r="Q1779" i="16"/>
  <c r="R1779" i="16" s="1"/>
  <c r="N1779" i="16" s="1"/>
  <c r="P1779" i="16"/>
  <c r="Q1265" i="16"/>
  <c r="R1265" i="16" s="1"/>
  <c r="N1265" i="16" s="1"/>
  <c r="P1265" i="16"/>
  <c r="Q1280" i="16"/>
  <c r="R1280" i="16" s="1"/>
  <c r="N1280" i="16" s="1"/>
  <c r="P1280" i="16"/>
  <c r="Q2013" i="16"/>
  <c r="R2013" i="16" s="1"/>
  <c r="N2013" i="16" s="1"/>
  <c r="P2013" i="16"/>
  <c r="Q2016" i="16"/>
  <c r="R2016" i="16" s="1"/>
  <c r="N2016" i="16" s="1"/>
  <c r="P2016" i="16"/>
  <c r="Q1547" i="16"/>
  <c r="R1547" i="16" s="1"/>
  <c r="N1547" i="16" s="1"/>
  <c r="P1547" i="16"/>
  <c r="Q2232" i="16"/>
  <c r="R2232" i="16" s="1"/>
  <c r="N2232" i="16" s="1"/>
  <c r="P2232" i="16"/>
  <c r="Q2173" i="16"/>
  <c r="R2173" i="16" s="1"/>
  <c r="N2173" i="16" s="1"/>
  <c r="P2173" i="16"/>
  <c r="Q2128" i="16"/>
  <c r="R2128" i="16" s="1"/>
  <c r="N2128" i="16" s="1"/>
  <c r="P2128" i="16"/>
  <c r="Q3617" i="16"/>
  <c r="R3617" i="16" s="1"/>
  <c r="N3617" i="16" s="1"/>
  <c r="P3617" i="16"/>
  <c r="Q3785" i="16"/>
  <c r="R3785" i="16" s="1"/>
  <c r="N3785" i="16" s="1"/>
  <c r="P3785" i="16"/>
  <c r="Q3426" i="16"/>
  <c r="R3426" i="16" s="1"/>
  <c r="N3426" i="16" s="1"/>
  <c r="P3426" i="16"/>
  <c r="Q3425" i="16"/>
  <c r="R3425" i="16" s="1"/>
  <c r="N3425" i="16" s="1"/>
  <c r="P3425" i="16"/>
  <c r="Q3667" i="16"/>
  <c r="R3667" i="16" s="1"/>
  <c r="N3667" i="16" s="1"/>
  <c r="P3667" i="16"/>
  <c r="Q3620" i="16"/>
  <c r="R3620" i="16" s="1"/>
  <c r="N3620" i="16" s="1"/>
  <c r="P3620" i="16"/>
  <c r="Q3525" i="16"/>
  <c r="R3525" i="16" s="1"/>
  <c r="N3525" i="16" s="1"/>
  <c r="P3525" i="16"/>
  <c r="P3454" i="16"/>
  <c r="Q3454" i="16"/>
  <c r="R3454" i="16" s="1"/>
  <c r="N3454" i="16" s="1"/>
  <c r="Q3407" i="16"/>
  <c r="R3407" i="16" s="1"/>
  <c r="N3407" i="16" s="1"/>
  <c r="P3407" i="16"/>
  <c r="Q3349" i="16"/>
  <c r="R3349" i="16" s="1"/>
  <c r="N3349" i="16" s="1"/>
  <c r="P3349" i="16"/>
  <c r="Q2246" i="16"/>
  <c r="R2246" i="16" s="1"/>
  <c r="N2246" i="16" s="1"/>
  <c r="P2246" i="16"/>
  <c r="Q2186" i="16"/>
  <c r="R2186" i="16" s="1"/>
  <c r="N2186" i="16" s="1"/>
  <c r="P2186" i="16"/>
  <c r="Q2140" i="16"/>
  <c r="R2140" i="16" s="1"/>
  <c r="N2140" i="16" s="1"/>
  <c r="P2140" i="16"/>
  <c r="Q3725" i="16"/>
  <c r="R3725" i="16" s="1"/>
  <c r="N3725" i="16" s="1"/>
  <c r="P3725" i="16"/>
  <c r="Q3796" i="16"/>
  <c r="R3796" i="16" s="1"/>
  <c r="N3796" i="16" s="1"/>
  <c r="P3796" i="16"/>
  <c r="P3436" i="16"/>
  <c r="Q3436" i="16"/>
  <c r="R3436" i="16" s="1"/>
  <c r="N3436" i="16" s="1"/>
  <c r="P3438" i="16"/>
  <c r="Q3438" i="16"/>
  <c r="R3438" i="16" s="1"/>
  <c r="N3438" i="16" s="1"/>
  <c r="P3678" i="16"/>
  <c r="Q3678" i="16"/>
  <c r="R3678" i="16" s="1"/>
  <c r="N3678" i="16" s="1"/>
  <c r="Q3633" i="16"/>
  <c r="R3633" i="16" s="1"/>
  <c r="N3633" i="16" s="1"/>
  <c r="P3633" i="16"/>
  <c r="Q3537" i="16"/>
  <c r="R3537" i="16" s="1"/>
  <c r="N3537" i="16" s="1"/>
  <c r="P3537" i="16"/>
  <c r="Q3466" i="16"/>
  <c r="R3466" i="16" s="1"/>
  <c r="N3466" i="16" s="1"/>
  <c r="P3466" i="16"/>
  <c r="Q3419" i="16"/>
  <c r="R3419" i="16" s="1"/>
  <c r="N3419" i="16" s="1"/>
  <c r="P3419" i="16"/>
  <c r="P3360" i="16"/>
  <c r="Q3360" i="16"/>
  <c r="R3360" i="16" s="1"/>
  <c r="N3360" i="16" s="1"/>
  <c r="P2701" i="16"/>
  <c r="Q2701" i="16"/>
  <c r="R2701" i="16" s="1"/>
  <c r="N2701" i="16" s="1"/>
  <c r="Q2642" i="16"/>
  <c r="R2642" i="16" s="1"/>
  <c r="N2642" i="16" s="1"/>
  <c r="P2642" i="16"/>
  <c r="P2583" i="16"/>
  <c r="Q2583" i="16"/>
  <c r="R2583" i="16" s="1"/>
  <c r="N2583" i="16" s="1"/>
  <c r="Q2512" i="16"/>
  <c r="R2512" i="16" s="1"/>
  <c r="N2512" i="16" s="1"/>
  <c r="P2512" i="16"/>
  <c r="Q2153" i="16"/>
  <c r="R2153" i="16" s="1"/>
  <c r="N2153" i="16" s="1"/>
  <c r="P2153" i="16"/>
  <c r="P2118" i="16"/>
  <c r="Q2118" i="16"/>
  <c r="R2118" i="16" s="1"/>
  <c r="N2118" i="16" s="1"/>
  <c r="Q2395" i="16"/>
  <c r="R2395" i="16" s="1"/>
  <c r="N2395" i="16" s="1"/>
  <c r="P2395" i="16"/>
  <c r="Q2336" i="16"/>
  <c r="R2336" i="16" s="1"/>
  <c r="N2336" i="16" s="1"/>
  <c r="P2336" i="16"/>
  <c r="Q2241" i="16"/>
  <c r="R2241" i="16" s="1"/>
  <c r="N2241" i="16" s="1"/>
  <c r="P2241" i="16"/>
  <c r="Q2170" i="16"/>
  <c r="R2170" i="16" s="1"/>
  <c r="N2170" i="16" s="1"/>
  <c r="P2170" i="16"/>
  <c r="Q2136" i="16"/>
  <c r="R2136" i="16" s="1"/>
  <c r="N2136" i="16" s="1"/>
  <c r="P2136" i="16"/>
  <c r="Q3630" i="16"/>
  <c r="R3630" i="16" s="1"/>
  <c r="N3630" i="16" s="1"/>
  <c r="P3630" i="16"/>
  <c r="P3804" i="16"/>
  <c r="Q3804" i="16"/>
  <c r="R3804" i="16" s="1"/>
  <c r="N3804" i="16" s="1"/>
  <c r="Q2714" i="16"/>
  <c r="R2714" i="16" s="1"/>
  <c r="N2714" i="16" s="1"/>
  <c r="P2714" i="16"/>
  <c r="P2653" i="16"/>
  <c r="Q2653" i="16"/>
  <c r="R2653" i="16" s="1"/>
  <c r="N2653" i="16" s="1"/>
  <c r="Q2595" i="16"/>
  <c r="R2595" i="16" s="1"/>
  <c r="N2595" i="16" s="1"/>
  <c r="P2595" i="16"/>
  <c r="P2525" i="16"/>
  <c r="Q2525" i="16"/>
  <c r="R2525" i="16" s="1"/>
  <c r="N2525" i="16" s="1"/>
  <c r="Q2164" i="16"/>
  <c r="R2164" i="16" s="1"/>
  <c r="N2164" i="16" s="1"/>
  <c r="P2164" i="16"/>
  <c r="Q2130" i="16"/>
  <c r="R2130" i="16" s="1"/>
  <c r="N2130" i="16" s="1"/>
  <c r="P2130" i="16"/>
  <c r="P2407" i="16"/>
  <c r="Q2407" i="16"/>
  <c r="R2407" i="16" s="1"/>
  <c r="N2407" i="16" s="1"/>
  <c r="Q2348" i="16"/>
  <c r="R2348" i="16" s="1"/>
  <c r="N2348" i="16" s="1"/>
  <c r="P2348" i="16"/>
  <c r="Q2253" i="16"/>
  <c r="R2253" i="16" s="1"/>
  <c r="N2253" i="16" s="1"/>
  <c r="P2253" i="16"/>
  <c r="Q2181" i="16"/>
  <c r="R2181" i="16" s="1"/>
  <c r="N2181" i="16" s="1"/>
  <c r="P2181" i="16"/>
  <c r="P2147" i="16"/>
  <c r="Q2147" i="16"/>
  <c r="R2147" i="16" s="1"/>
  <c r="N2147" i="16" s="1"/>
  <c r="P3736" i="16"/>
  <c r="Q3736" i="16"/>
  <c r="R3736" i="16" s="1"/>
  <c r="N3736" i="16" s="1"/>
  <c r="Q3816" i="16"/>
  <c r="R3816" i="16" s="1"/>
  <c r="N3816" i="16" s="1"/>
  <c r="P3816" i="16"/>
  <c r="Q3013" i="16"/>
  <c r="R3013" i="16" s="1"/>
  <c r="N3013" i="16" s="1"/>
  <c r="P3013" i="16"/>
  <c r="Q2978" i="16"/>
  <c r="R2978" i="16" s="1"/>
  <c r="N2978" i="16" s="1"/>
  <c r="P2978" i="16"/>
  <c r="P2896" i="16"/>
  <c r="Q2896" i="16"/>
  <c r="R2896" i="16" s="1"/>
  <c r="N2896" i="16" s="1"/>
  <c r="Q2824" i="16"/>
  <c r="R2824" i="16" s="1"/>
  <c r="N2824" i="16" s="1"/>
  <c r="P2824" i="16"/>
  <c r="Q2464" i="16"/>
  <c r="R2464" i="16" s="1"/>
  <c r="N2464" i="16" s="1"/>
  <c r="P2464" i="16"/>
  <c r="Q2430" i="16"/>
  <c r="R2430" i="16" s="1"/>
  <c r="N2430" i="16" s="1"/>
  <c r="P2430" i="16"/>
  <c r="Q2707" i="16"/>
  <c r="R2707" i="16" s="1"/>
  <c r="N2707" i="16" s="1"/>
  <c r="P2707" i="16"/>
  <c r="Q2648" i="16"/>
  <c r="R2648" i="16" s="1"/>
  <c r="N2648" i="16" s="1"/>
  <c r="P2648" i="16"/>
  <c r="Q2565" i="16"/>
  <c r="R2565" i="16" s="1"/>
  <c r="N2565" i="16" s="1"/>
  <c r="P2565" i="16"/>
  <c r="P2482" i="16"/>
  <c r="Q2482" i="16"/>
  <c r="R2482" i="16" s="1"/>
  <c r="N2482" i="16" s="1"/>
  <c r="P2447" i="16"/>
  <c r="Q2447" i="16"/>
  <c r="R2447" i="16" s="1"/>
  <c r="N2447" i="16" s="1"/>
  <c r="Q2376" i="16"/>
  <c r="R2376" i="16" s="1"/>
  <c r="N2376" i="16" s="1"/>
  <c r="P2376" i="16"/>
  <c r="Q1308" i="16"/>
  <c r="R1308" i="16" s="1"/>
  <c r="N1308" i="16" s="1"/>
  <c r="P1308" i="16"/>
  <c r="Q3025" i="16"/>
  <c r="R3025" i="16" s="1"/>
  <c r="N3025" i="16" s="1"/>
  <c r="P3025" i="16"/>
  <c r="Q2990" i="16"/>
  <c r="R2990" i="16" s="1"/>
  <c r="N2990" i="16" s="1"/>
  <c r="P2990" i="16"/>
  <c r="Q2907" i="16"/>
  <c r="R2907" i="16" s="1"/>
  <c r="N2907" i="16" s="1"/>
  <c r="P2907" i="16"/>
  <c r="P2837" i="16"/>
  <c r="Q2837" i="16"/>
  <c r="R2837" i="16" s="1"/>
  <c r="N2837" i="16" s="1"/>
  <c r="P2477" i="16"/>
  <c r="Q2477" i="16"/>
  <c r="R2477" i="16" s="1"/>
  <c r="N2477" i="16" s="1"/>
  <c r="Q2454" i="16"/>
  <c r="R2454" i="16" s="1"/>
  <c r="N2454" i="16" s="1"/>
  <c r="P2454" i="16"/>
  <c r="Q2718" i="16"/>
  <c r="R2718" i="16" s="1"/>
  <c r="N2718" i="16" s="1"/>
  <c r="P2718" i="16"/>
  <c r="Q2660" i="16"/>
  <c r="R2660" i="16" s="1"/>
  <c r="N2660" i="16" s="1"/>
  <c r="P2660" i="16"/>
  <c r="P2577" i="16"/>
  <c r="Q2577" i="16"/>
  <c r="R2577" i="16" s="1"/>
  <c r="N2577" i="16" s="1"/>
  <c r="P2493" i="16"/>
  <c r="Q2493" i="16"/>
  <c r="R2493" i="16" s="1"/>
  <c r="N2493" i="16" s="1"/>
  <c r="Q2458" i="16"/>
  <c r="R2458" i="16" s="1"/>
  <c r="N2458" i="16" s="1"/>
  <c r="P2458" i="16"/>
  <c r="Q2388" i="16"/>
  <c r="R2388" i="16" s="1"/>
  <c r="N2388" i="16" s="1"/>
  <c r="P2388" i="16"/>
  <c r="Q1475" i="16"/>
  <c r="R1475" i="16" s="1"/>
  <c r="N1475" i="16" s="1"/>
  <c r="P1475" i="16"/>
  <c r="Q2160" i="16"/>
  <c r="R2160" i="16" s="1"/>
  <c r="N2160" i="16" s="1"/>
  <c r="P2160" i="16"/>
  <c r="Q3762" i="16"/>
  <c r="R3762" i="16" s="1"/>
  <c r="N3762" i="16" s="1"/>
  <c r="P3762" i="16"/>
  <c r="Q3641" i="16"/>
  <c r="R3641" i="16" s="1"/>
  <c r="N3641" i="16" s="1"/>
  <c r="P3641" i="16"/>
  <c r="P3795" i="16"/>
  <c r="Q3795" i="16"/>
  <c r="R3795" i="16" s="1"/>
  <c r="N3795" i="16" s="1"/>
  <c r="Q3712" i="16"/>
  <c r="R3712" i="16" s="1"/>
  <c r="N3712" i="16" s="1"/>
  <c r="P3712" i="16"/>
  <c r="Q3353" i="16"/>
  <c r="R3353" i="16" s="1"/>
  <c r="N3353" i="16" s="1"/>
  <c r="P3353" i="16"/>
  <c r="Q3342" i="16"/>
  <c r="R3342" i="16" s="1"/>
  <c r="N3342" i="16" s="1"/>
  <c r="P3342" i="16"/>
  <c r="Q3596" i="16"/>
  <c r="R3596" i="16" s="1"/>
  <c r="N3596" i="16" s="1"/>
  <c r="P3596" i="16"/>
  <c r="Q3548" i="16"/>
  <c r="R3548" i="16" s="1"/>
  <c r="N3548" i="16" s="1"/>
  <c r="P3548" i="16"/>
  <c r="P3452" i="16"/>
  <c r="Q3452" i="16"/>
  <c r="R3452" i="16" s="1"/>
  <c r="N3452" i="16" s="1"/>
  <c r="P3382" i="16"/>
  <c r="Q3382" i="16"/>
  <c r="R3382" i="16" s="1"/>
  <c r="N3382" i="16" s="1"/>
  <c r="Q3335" i="16"/>
  <c r="R3335" i="16" s="1"/>
  <c r="N3335" i="16" s="1"/>
  <c r="P3335" i="16"/>
  <c r="Q3276" i="16"/>
  <c r="R3276" i="16" s="1"/>
  <c r="N3276" i="16" s="1"/>
  <c r="P3276" i="16"/>
  <c r="Q2174" i="16"/>
  <c r="R2174" i="16" s="1"/>
  <c r="N2174" i="16" s="1"/>
  <c r="P2174" i="16"/>
  <c r="Q2114" i="16"/>
  <c r="R2114" i="16" s="1"/>
  <c r="N2114" i="16" s="1"/>
  <c r="P2114" i="16"/>
  <c r="Q3773" i="16"/>
  <c r="R3773" i="16" s="1"/>
  <c r="N3773" i="16" s="1"/>
  <c r="P3773" i="16"/>
  <c r="P3806" i="16"/>
  <c r="Q3806" i="16"/>
  <c r="R3806" i="16" s="1"/>
  <c r="N3806" i="16" s="1"/>
  <c r="Q3724" i="16"/>
  <c r="R3724" i="16" s="1"/>
  <c r="N3724" i="16" s="1"/>
  <c r="P3724" i="16"/>
  <c r="Q3365" i="16"/>
  <c r="R3365" i="16" s="1"/>
  <c r="N3365" i="16" s="1"/>
  <c r="P3365" i="16"/>
  <c r="Q3354" i="16"/>
  <c r="R3354" i="16" s="1"/>
  <c r="N3354" i="16" s="1"/>
  <c r="P3354" i="16"/>
  <c r="Q3606" i="16"/>
  <c r="R3606" i="16" s="1"/>
  <c r="N3606" i="16" s="1"/>
  <c r="P3606" i="16"/>
  <c r="P3559" i="16"/>
  <c r="Q3559" i="16"/>
  <c r="R3559" i="16" s="1"/>
  <c r="N3559" i="16" s="1"/>
  <c r="Q3465" i="16"/>
  <c r="R3465" i="16" s="1"/>
  <c r="N3465" i="16" s="1"/>
  <c r="P3465" i="16"/>
  <c r="Q3393" i="16"/>
  <c r="R3393" i="16" s="1"/>
  <c r="N3393" i="16" s="1"/>
  <c r="P3393" i="16"/>
  <c r="Q3347" i="16"/>
  <c r="R3347" i="16" s="1"/>
  <c r="N3347" i="16" s="1"/>
  <c r="P3347" i="16"/>
  <c r="Q3288" i="16"/>
  <c r="R3288" i="16" s="1"/>
  <c r="N3288" i="16" s="1"/>
  <c r="P3288" i="16"/>
  <c r="Q2329" i="16"/>
  <c r="R2329" i="16" s="1"/>
  <c r="N2329" i="16" s="1"/>
  <c r="P2329" i="16"/>
  <c r="P2282" i="16"/>
  <c r="Q2282" i="16"/>
  <c r="R2282" i="16" s="1"/>
  <c r="N2282" i="16" s="1"/>
  <c r="P2223" i="16"/>
  <c r="Q2223" i="16"/>
  <c r="R2223" i="16" s="1"/>
  <c r="N2223" i="16" s="1"/>
  <c r="P2139" i="16"/>
  <c r="Q2139" i="16"/>
  <c r="R2139" i="16" s="1"/>
  <c r="N2139" i="16" s="1"/>
  <c r="P3643" i="16"/>
  <c r="Q3643" i="16"/>
  <c r="R3643" i="16" s="1"/>
  <c r="N3643" i="16" s="1"/>
  <c r="Q3701" i="16"/>
  <c r="R3701" i="16" s="1"/>
  <c r="N3701" i="16" s="1"/>
  <c r="P3701" i="16"/>
  <c r="Q3522" i="16"/>
  <c r="R3522" i="16" s="1"/>
  <c r="N3522" i="16" s="1"/>
  <c r="P3522" i="16"/>
  <c r="Q3763" i="16"/>
  <c r="R3763" i="16" s="1"/>
  <c r="N3763" i="16" s="1"/>
  <c r="P3763" i="16"/>
  <c r="Q3717" i="16"/>
  <c r="R3717" i="16" s="1"/>
  <c r="N3717" i="16" s="1"/>
  <c r="P3717" i="16"/>
  <c r="P3622" i="16"/>
  <c r="Q3622" i="16"/>
  <c r="R3622" i="16" s="1"/>
  <c r="N3622" i="16" s="1"/>
  <c r="P3551" i="16"/>
  <c r="Q3551" i="16"/>
  <c r="R3551" i="16" s="1"/>
  <c r="N3551" i="16" s="1"/>
  <c r="P3503" i="16"/>
  <c r="Q3503" i="16"/>
  <c r="R3503" i="16" s="1"/>
  <c r="N3503" i="16" s="1"/>
  <c r="Q3444" i="16"/>
  <c r="R3444" i="16" s="1"/>
  <c r="N3444" i="16" s="1"/>
  <c r="P3444" i="16"/>
  <c r="P2075" i="16"/>
  <c r="Q2075" i="16"/>
  <c r="R2075" i="16" s="1"/>
  <c r="N2075" i="16" s="1"/>
  <c r="Q3793" i="16"/>
  <c r="R3793" i="16" s="1"/>
  <c r="N3793" i="16" s="1"/>
  <c r="P3793" i="16"/>
  <c r="Q3758" i="16"/>
  <c r="R3758" i="16" s="1"/>
  <c r="N3758" i="16" s="1"/>
  <c r="P3758" i="16"/>
  <c r="Q3687" i="16"/>
  <c r="R3687" i="16" s="1"/>
  <c r="N3687" i="16" s="1"/>
  <c r="P3687" i="16"/>
  <c r="Q3604" i="16"/>
  <c r="R3604" i="16" s="1"/>
  <c r="N3604" i="16" s="1"/>
  <c r="P3604" i="16"/>
  <c r="Q3245" i="16"/>
  <c r="R3245" i="16" s="1"/>
  <c r="N3245" i="16" s="1"/>
  <c r="P3245" i="16"/>
  <c r="Q3221" i="16"/>
  <c r="R3221" i="16" s="1"/>
  <c r="N3221" i="16" s="1"/>
  <c r="P3221" i="16"/>
  <c r="P3487" i="16"/>
  <c r="Q3487" i="16"/>
  <c r="R3487" i="16" s="1"/>
  <c r="N3487" i="16" s="1"/>
  <c r="P3428" i="16"/>
  <c r="Q3428" i="16"/>
  <c r="R3428" i="16" s="1"/>
  <c r="N3428" i="16" s="1"/>
  <c r="Q3345" i="16"/>
  <c r="R3345" i="16" s="1"/>
  <c r="N3345" i="16" s="1"/>
  <c r="P3345" i="16"/>
  <c r="Q3275" i="16"/>
  <c r="R3275" i="16" s="1"/>
  <c r="N3275" i="16" s="1"/>
  <c r="P3275" i="16"/>
  <c r="P3227" i="16"/>
  <c r="Q3227" i="16"/>
  <c r="R3227" i="16" s="1"/>
  <c r="N3227" i="16" s="1"/>
  <c r="Q3167" i="16"/>
  <c r="R3167" i="16" s="1"/>
  <c r="N3167" i="16" s="1"/>
  <c r="P3167" i="16"/>
  <c r="P2209" i="16"/>
  <c r="Q2209" i="16"/>
  <c r="R2209" i="16" s="1"/>
  <c r="N2209" i="16" s="1"/>
  <c r="P2150" i="16"/>
  <c r="Q2150" i="16"/>
  <c r="R2150" i="16" s="1"/>
  <c r="N2150" i="16" s="1"/>
  <c r="P2103" i="16"/>
  <c r="Q2103" i="16"/>
  <c r="R2103" i="16" s="1"/>
  <c r="N2103" i="16" s="1"/>
  <c r="Q3842" i="16"/>
  <c r="R3842" i="16" s="1"/>
  <c r="N3842" i="16" s="1"/>
  <c r="P3842" i="16"/>
  <c r="P3760" i="16"/>
  <c r="Q3760" i="16"/>
  <c r="R3760" i="16" s="1"/>
  <c r="N3760" i="16" s="1"/>
  <c r="Q3401" i="16"/>
  <c r="R3401" i="16" s="1"/>
  <c r="N3401" i="16" s="1"/>
  <c r="P3401" i="16"/>
  <c r="Q3402" i="16"/>
  <c r="R3402" i="16" s="1"/>
  <c r="N3402" i="16" s="1"/>
  <c r="P3402" i="16"/>
  <c r="P3642" i="16"/>
  <c r="Q3642" i="16"/>
  <c r="R3642" i="16" s="1"/>
  <c r="N3642" i="16" s="1"/>
  <c r="P3595" i="16"/>
  <c r="Q3595" i="16"/>
  <c r="R3595" i="16" s="1"/>
  <c r="N3595" i="16" s="1"/>
  <c r="Q3500" i="16"/>
  <c r="R3500" i="16" s="1"/>
  <c r="N3500" i="16" s="1"/>
  <c r="P3500" i="16"/>
  <c r="Q3430" i="16"/>
  <c r="R3430" i="16" s="1"/>
  <c r="N3430" i="16" s="1"/>
  <c r="P3430" i="16"/>
  <c r="P3384" i="16"/>
  <c r="Q3384" i="16"/>
  <c r="R3384" i="16" s="1"/>
  <c r="N3384" i="16" s="1"/>
  <c r="Q3325" i="16"/>
  <c r="R3325" i="16" s="1"/>
  <c r="N3325" i="16" s="1"/>
  <c r="P3325" i="16"/>
  <c r="P1812" i="16"/>
  <c r="Q1812" i="16"/>
  <c r="R1812" i="16" s="1"/>
  <c r="N1812" i="16" s="1"/>
  <c r="Q3529" i="16"/>
  <c r="R3529" i="16" s="1"/>
  <c r="N3529" i="16" s="1"/>
  <c r="P3529" i="16"/>
  <c r="P3495" i="16"/>
  <c r="Q3495" i="16"/>
  <c r="R3495" i="16" s="1"/>
  <c r="N3495" i="16" s="1"/>
  <c r="Q3411" i="16"/>
  <c r="R3411" i="16" s="1"/>
  <c r="N3411" i="16" s="1"/>
  <c r="P3411" i="16"/>
  <c r="Q3339" i="16"/>
  <c r="R3339" i="16" s="1"/>
  <c r="N3339" i="16" s="1"/>
  <c r="P3339" i="16"/>
  <c r="Q2981" i="16"/>
  <c r="R2981" i="16" s="1"/>
  <c r="N2981" i="16" s="1"/>
  <c r="P2981" i="16"/>
  <c r="Q2958" i="16"/>
  <c r="R2958" i="16" s="1"/>
  <c r="N2958" i="16" s="1"/>
  <c r="P2958" i="16"/>
  <c r="Q3223" i="16"/>
  <c r="R3223" i="16" s="1"/>
  <c r="N3223" i="16" s="1"/>
  <c r="P3223" i="16"/>
  <c r="P3164" i="16"/>
  <c r="Q3164" i="16"/>
  <c r="R3164" i="16" s="1"/>
  <c r="N3164" i="16" s="1"/>
  <c r="Q3081" i="16"/>
  <c r="R3081" i="16" s="1"/>
  <c r="N3081" i="16" s="1"/>
  <c r="P3081" i="16"/>
  <c r="Q3010" i="16"/>
  <c r="R3010" i="16" s="1"/>
  <c r="N3010" i="16" s="1"/>
  <c r="P3010" i="16"/>
  <c r="P2964" i="16"/>
  <c r="Q2964" i="16"/>
  <c r="R2964" i="16" s="1"/>
  <c r="N2964" i="16" s="1"/>
  <c r="P2903" i="16"/>
  <c r="Q2903" i="16"/>
  <c r="R2903" i="16" s="1"/>
  <c r="N2903" i="16" s="1"/>
  <c r="Q245" i="16"/>
  <c r="R245" i="16" s="1"/>
  <c r="N245" i="16" s="1"/>
  <c r="P245" i="16"/>
  <c r="Q208" i="16"/>
  <c r="R208" i="16" s="1"/>
  <c r="N208" i="16" s="1"/>
  <c r="P208" i="16"/>
  <c r="Q44" i="16"/>
  <c r="R44" i="16" s="1"/>
  <c r="N44" i="16" s="1"/>
  <c r="P44" i="16"/>
  <c r="Q1292" i="16"/>
  <c r="R1292" i="16" s="1"/>
  <c r="N1292" i="16" s="1"/>
  <c r="P1292" i="16"/>
  <c r="P71" i="16"/>
  <c r="Q71" i="16"/>
  <c r="R71" i="16" s="1"/>
  <c r="N71" i="16" s="1"/>
  <c r="Q175" i="16"/>
  <c r="R175" i="16" s="1"/>
  <c r="N175" i="16" s="1"/>
  <c r="P175" i="16"/>
  <c r="Q1647" i="16"/>
  <c r="R1647" i="16" s="1"/>
  <c r="N1647" i="16" s="1"/>
  <c r="P1647" i="16"/>
  <c r="Q1108" i="16"/>
  <c r="R1108" i="16" s="1"/>
  <c r="N1108" i="16" s="1"/>
  <c r="P1108" i="16"/>
  <c r="Q1136" i="16"/>
  <c r="R1136" i="16" s="1"/>
  <c r="N1136" i="16" s="1"/>
  <c r="P1136" i="16"/>
  <c r="Q1869" i="16"/>
  <c r="R1869" i="16" s="1"/>
  <c r="N1869" i="16" s="1"/>
  <c r="P1869" i="16"/>
  <c r="Q1654" i="16"/>
  <c r="R1654" i="16" s="1"/>
  <c r="N1654" i="16" s="1"/>
  <c r="P1654" i="16"/>
  <c r="Q505" i="16"/>
  <c r="R505" i="16" s="1"/>
  <c r="N505" i="16" s="1"/>
  <c r="P505" i="16"/>
  <c r="Q232" i="16"/>
  <c r="R232" i="16" s="1"/>
  <c r="N232" i="16" s="1"/>
  <c r="P232" i="16"/>
  <c r="Q928" i="16"/>
  <c r="R928" i="16" s="1"/>
  <c r="N928" i="16" s="1"/>
  <c r="P928" i="16"/>
  <c r="P49" i="16"/>
  <c r="Q49" i="16"/>
  <c r="R49" i="16" s="1"/>
  <c r="N49" i="16" s="1"/>
  <c r="Q752" i="16"/>
  <c r="R752" i="16" s="1"/>
  <c r="N752" i="16" s="1"/>
  <c r="P752" i="16"/>
  <c r="P418" i="16"/>
  <c r="Q418" i="16"/>
  <c r="R418" i="16" s="1"/>
  <c r="N418" i="16" s="1"/>
  <c r="P119" i="16"/>
  <c r="Q119" i="16"/>
  <c r="R119" i="16" s="1"/>
  <c r="N119" i="16" s="1"/>
  <c r="Q1777" i="16"/>
  <c r="R1777" i="16" s="1"/>
  <c r="N1777" i="16" s="1"/>
  <c r="P1777" i="16"/>
  <c r="P1515" i="16"/>
  <c r="Q1515" i="16"/>
  <c r="R1515" i="16" s="1"/>
  <c r="N1515" i="16" s="1"/>
  <c r="Q977" i="16"/>
  <c r="R977" i="16" s="1"/>
  <c r="N977" i="16" s="1"/>
  <c r="P977" i="16"/>
  <c r="Q1721" i="16"/>
  <c r="R1721" i="16" s="1"/>
  <c r="N1721" i="16" s="1"/>
  <c r="P1721" i="16"/>
  <c r="P1736" i="16"/>
  <c r="Q1736" i="16"/>
  <c r="R1736" i="16" s="1"/>
  <c r="N1736" i="16" s="1"/>
  <c r="P1510" i="16"/>
  <c r="Q1510" i="16"/>
  <c r="R1510" i="16" s="1"/>
  <c r="N1510" i="16" s="1"/>
  <c r="Q134" i="16"/>
  <c r="R134" i="16" s="1"/>
  <c r="N134" i="16" s="1"/>
  <c r="P134" i="16"/>
  <c r="Q831" i="16"/>
  <c r="R831" i="16" s="1"/>
  <c r="N831" i="16" s="1"/>
  <c r="P831" i="16"/>
  <c r="P474" i="16"/>
  <c r="Q474" i="16"/>
  <c r="R474" i="16" s="1"/>
  <c r="N474" i="16" s="1"/>
  <c r="Q632" i="16"/>
  <c r="R632" i="16" s="1"/>
  <c r="N632" i="16" s="1"/>
  <c r="P632" i="16"/>
  <c r="P322" i="16"/>
  <c r="Q322" i="16"/>
  <c r="R322" i="16" s="1"/>
  <c r="N322" i="16" s="1"/>
  <c r="P1018" i="16"/>
  <c r="Q1018" i="16"/>
  <c r="R1018" i="16" s="1"/>
  <c r="N1018" i="16" s="1"/>
  <c r="Q720" i="16"/>
  <c r="R720" i="16" s="1"/>
  <c r="N720" i="16" s="1"/>
  <c r="P720" i="16"/>
  <c r="Q1393" i="16"/>
  <c r="R1393" i="16" s="1"/>
  <c r="N1393" i="16" s="1"/>
  <c r="P1393" i="16"/>
  <c r="Q1097" i="16"/>
  <c r="R1097" i="16" s="1"/>
  <c r="N1097" i="16" s="1"/>
  <c r="P1097" i="16"/>
  <c r="P1566" i="16"/>
  <c r="Q1566" i="16"/>
  <c r="R1566" i="16" s="1"/>
  <c r="N1566" i="16" s="1"/>
  <c r="Q1627" i="16"/>
  <c r="R1627" i="16" s="1"/>
  <c r="N1627" i="16" s="1"/>
  <c r="P1627" i="16"/>
  <c r="Q1329" i="16"/>
  <c r="R1329" i="16" s="1"/>
  <c r="N1329" i="16" s="1"/>
  <c r="P1329" i="16"/>
  <c r="P1162" i="16"/>
  <c r="Q1162" i="16"/>
  <c r="R1162" i="16" s="1"/>
  <c r="N1162" i="16" s="1"/>
  <c r="P146" i="16"/>
  <c r="Q146" i="16"/>
  <c r="R146" i="16" s="1"/>
  <c r="N146" i="16" s="1"/>
  <c r="Q843" i="16"/>
  <c r="R843" i="16" s="1"/>
  <c r="N843" i="16" s="1"/>
  <c r="P843" i="16"/>
  <c r="P486" i="16"/>
  <c r="Q486" i="16"/>
  <c r="R486" i="16" s="1"/>
  <c r="N486" i="16" s="1"/>
  <c r="Q643" i="16"/>
  <c r="R643" i="16" s="1"/>
  <c r="N643" i="16" s="1"/>
  <c r="P643" i="16"/>
  <c r="Q333" i="16"/>
  <c r="R333" i="16" s="1"/>
  <c r="N333" i="16" s="1"/>
  <c r="P333" i="16"/>
  <c r="P1030" i="16"/>
  <c r="Q1030" i="16"/>
  <c r="R1030" i="16" s="1"/>
  <c r="N1030" i="16" s="1"/>
  <c r="Q733" i="16"/>
  <c r="R733" i="16" s="1"/>
  <c r="N733" i="16" s="1"/>
  <c r="P733" i="16"/>
  <c r="P1406" i="16"/>
  <c r="Q1406" i="16"/>
  <c r="R1406" i="16" s="1"/>
  <c r="N1406" i="16" s="1"/>
  <c r="P1109" i="16"/>
  <c r="Q1109" i="16"/>
  <c r="R1109" i="16" s="1"/>
  <c r="N1109" i="16" s="1"/>
  <c r="Q1578" i="16"/>
  <c r="R1578" i="16" s="1"/>
  <c r="N1578" i="16" s="1"/>
  <c r="P1578" i="16"/>
  <c r="Q1638" i="16"/>
  <c r="R1638" i="16" s="1"/>
  <c r="N1638" i="16" s="1"/>
  <c r="P1638" i="16"/>
  <c r="P1342" i="16"/>
  <c r="Q1342" i="16"/>
  <c r="R1342" i="16" s="1"/>
  <c r="N1342" i="16" s="1"/>
  <c r="Q1175" i="16"/>
  <c r="R1175" i="16" s="1"/>
  <c r="N1175" i="16" s="1"/>
  <c r="P1175" i="16"/>
  <c r="Q974" i="16"/>
  <c r="R974" i="16" s="1"/>
  <c r="N974" i="16" s="1"/>
  <c r="P974" i="16"/>
  <c r="Q711" i="16"/>
  <c r="R711" i="16" s="1"/>
  <c r="N711" i="16" s="1"/>
  <c r="P711" i="16"/>
  <c r="Q353" i="16"/>
  <c r="R353" i="16" s="1"/>
  <c r="N353" i="16" s="1"/>
  <c r="P353" i="16"/>
  <c r="Q512" i="16"/>
  <c r="R512" i="16" s="1"/>
  <c r="N512" i="16" s="1"/>
  <c r="P512" i="16"/>
  <c r="Q201" i="16"/>
  <c r="R201" i="16" s="1"/>
  <c r="N201" i="16" s="1"/>
  <c r="P201" i="16"/>
  <c r="P898" i="16"/>
  <c r="Q898" i="16"/>
  <c r="R898" i="16" s="1"/>
  <c r="N898" i="16" s="1"/>
  <c r="Q600" i="16"/>
  <c r="R600" i="16" s="1"/>
  <c r="N600" i="16" s="1"/>
  <c r="P600" i="16"/>
  <c r="P1274" i="16"/>
  <c r="Q1274" i="16"/>
  <c r="R1274" i="16" s="1"/>
  <c r="N1274" i="16" s="1"/>
  <c r="Q1984" i="16"/>
  <c r="R1984" i="16" s="1"/>
  <c r="N1984" i="16" s="1"/>
  <c r="P1984" i="16"/>
  <c r="Q1444" i="16"/>
  <c r="R1444" i="16" s="1"/>
  <c r="N1444" i="16" s="1"/>
  <c r="P1444" i="16"/>
  <c r="P1494" i="16"/>
  <c r="Q1494" i="16"/>
  <c r="R1494" i="16" s="1"/>
  <c r="N1494" i="16" s="1"/>
  <c r="Q1208" i="16"/>
  <c r="R1208" i="16" s="1"/>
  <c r="N1208" i="16" s="1"/>
  <c r="P1208" i="16"/>
  <c r="Q2037" i="16"/>
  <c r="R2037" i="16" s="1"/>
  <c r="N2037" i="16" s="1"/>
  <c r="P2037" i="16"/>
  <c r="P458" i="16"/>
  <c r="Q458" i="16"/>
  <c r="R458" i="16" s="1"/>
  <c r="N458" i="16" s="1"/>
  <c r="Q113" i="16"/>
  <c r="R113" i="16" s="1"/>
  <c r="N113" i="16" s="1"/>
  <c r="P113" i="16"/>
  <c r="Q796" i="16"/>
  <c r="R796" i="16" s="1"/>
  <c r="N796" i="16" s="1"/>
  <c r="P796" i="16"/>
  <c r="Q955" i="16"/>
  <c r="R955" i="16" s="1"/>
  <c r="N955" i="16" s="1"/>
  <c r="P955" i="16"/>
  <c r="Q645" i="16"/>
  <c r="R645" i="16" s="1"/>
  <c r="N645" i="16" s="1"/>
  <c r="P645" i="16"/>
  <c r="Q323" i="16"/>
  <c r="R323" i="16" s="1"/>
  <c r="N323" i="16" s="1"/>
  <c r="P323" i="16"/>
  <c r="Q1045" i="16"/>
  <c r="R1045" i="16" s="1"/>
  <c r="N1045" i="16" s="1"/>
  <c r="P1045" i="16"/>
  <c r="P1718" i="16"/>
  <c r="Q1718" i="16"/>
  <c r="R1718" i="16" s="1"/>
  <c r="N1718" i="16" s="1"/>
  <c r="Q1420" i="16"/>
  <c r="R1420" i="16" s="1"/>
  <c r="N1420" i="16" s="1"/>
  <c r="P1420" i="16"/>
  <c r="P906" i="16"/>
  <c r="Q906" i="16"/>
  <c r="R906" i="16" s="1"/>
  <c r="N906" i="16" s="1"/>
  <c r="Q1952" i="16"/>
  <c r="R1952" i="16" s="1"/>
  <c r="N1952" i="16" s="1"/>
  <c r="P1952" i="16"/>
  <c r="Q1653" i="16"/>
  <c r="R1653" i="16" s="1"/>
  <c r="N1653" i="16" s="1"/>
  <c r="P1653" i="16"/>
  <c r="Q1535" i="16"/>
  <c r="R1535" i="16" s="1"/>
  <c r="N1535" i="16" s="1"/>
  <c r="P1535" i="16"/>
  <c r="Q325" i="16"/>
  <c r="R325" i="16" s="1"/>
  <c r="N325" i="16" s="1"/>
  <c r="P325" i="16"/>
  <c r="Q1023" i="16"/>
  <c r="R1023" i="16" s="1"/>
  <c r="N1023" i="16" s="1"/>
  <c r="P1023" i="16"/>
  <c r="Q665" i="16"/>
  <c r="R665" i="16" s="1"/>
  <c r="N665" i="16" s="1"/>
  <c r="P665" i="16"/>
  <c r="Q823" i="16"/>
  <c r="R823" i="16" s="1"/>
  <c r="N823" i="16" s="1"/>
  <c r="P823" i="16"/>
  <c r="Q514" i="16"/>
  <c r="R514" i="16" s="1"/>
  <c r="N514" i="16" s="1"/>
  <c r="P514" i="16"/>
  <c r="P178" i="16"/>
  <c r="Q178" i="16"/>
  <c r="R178" i="16" s="1"/>
  <c r="N178" i="16" s="1"/>
  <c r="Q912" i="16"/>
  <c r="R912" i="16" s="1"/>
  <c r="N912" i="16" s="1"/>
  <c r="P912" i="16"/>
  <c r="Q1587" i="16"/>
  <c r="R1587" i="16" s="1"/>
  <c r="N1587" i="16" s="1"/>
  <c r="P1587" i="16"/>
  <c r="Q1289" i="16"/>
  <c r="R1289" i="16" s="1"/>
  <c r="N1289" i="16" s="1"/>
  <c r="P1289" i="16"/>
  <c r="P1756" i="16"/>
  <c r="Q1756" i="16"/>
  <c r="R1756" i="16" s="1"/>
  <c r="N1756" i="16" s="1"/>
  <c r="P1820" i="16"/>
  <c r="Q1820" i="16"/>
  <c r="R1820" i="16" s="1"/>
  <c r="N1820" i="16" s="1"/>
  <c r="Q1521" i="16"/>
  <c r="R1521" i="16" s="1"/>
  <c r="N1521" i="16" s="1"/>
  <c r="P1521" i="16"/>
  <c r="Q1379" i="16"/>
  <c r="R1379" i="16" s="1"/>
  <c r="N1379" i="16" s="1"/>
  <c r="P1379" i="16"/>
  <c r="Q459" i="16"/>
  <c r="R459" i="16" s="1"/>
  <c r="N459" i="16" s="1"/>
  <c r="P459" i="16"/>
  <c r="Q101" i="16"/>
  <c r="R101" i="16" s="1"/>
  <c r="N101" i="16" s="1"/>
  <c r="P101" i="16"/>
  <c r="P260" i="16"/>
  <c r="Q260" i="16"/>
  <c r="R260" i="16" s="1"/>
  <c r="N260" i="16" s="1"/>
  <c r="Q968" i="16"/>
  <c r="R968" i="16" s="1"/>
  <c r="N968" i="16" s="1"/>
  <c r="P968" i="16"/>
  <c r="P634" i="16"/>
  <c r="Q634" i="16"/>
  <c r="R634" i="16" s="1"/>
  <c r="N634" i="16" s="1"/>
  <c r="Q348" i="16"/>
  <c r="R348" i="16" s="1"/>
  <c r="N348" i="16" s="1"/>
  <c r="P348" i="16"/>
  <c r="Q2017" i="16"/>
  <c r="R2017" i="16" s="1"/>
  <c r="N2017" i="16" s="1"/>
  <c r="P2017" i="16"/>
  <c r="P1731" i="16"/>
  <c r="Q1731" i="16"/>
  <c r="R1731" i="16" s="1"/>
  <c r="N1731" i="16" s="1"/>
  <c r="Q1193" i="16"/>
  <c r="R1193" i="16" s="1"/>
  <c r="N1193" i="16" s="1"/>
  <c r="P1193" i="16"/>
  <c r="Q1231" i="16"/>
  <c r="R1231" i="16" s="1"/>
  <c r="N1231" i="16" s="1"/>
  <c r="P1231" i="16"/>
  <c r="P1951" i="16"/>
  <c r="Q1951" i="16"/>
  <c r="R1951" i="16" s="1"/>
  <c r="N1951" i="16" s="1"/>
  <c r="Q1750" i="16"/>
  <c r="R1750" i="16" s="1"/>
  <c r="N1750" i="16" s="1"/>
  <c r="P1750" i="16"/>
  <c r="Q732" i="16"/>
  <c r="R732" i="16" s="1"/>
  <c r="N732" i="16" s="1"/>
  <c r="P732" i="16"/>
  <c r="P470" i="16"/>
  <c r="Q470" i="16"/>
  <c r="R470" i="16" s="1"/>
  <c r="N470" i="16" s="1"/>
  <c r="Q112" i="16"/>
  <c r="R112" i="16" s="1"/>
  <c r="N112" i="16" s="1"/>
  <c r="P112" i="16"/>
  <c r="Q271" i="16"/>
  <c r="R271" i="16" s="1"/>
  <c r="N271" i="16" s="1"/>
  <c r="P271" i="16"/>
  <c r="Q980" i="16"/>
  <c r="R980" i="16" s="1"/>
  <c r="N980" i="16" s="1"/>
  <c r="P980" i="16"/>
  <c r="P646" i="16"/>
  <c r="Q646" i="16"/>
  <c r="R646" i="16" s="1"/>
  <c r="N646" i="16" s="1"/>
  <c r="Q360" i="16"/>
  <c r="R360" i="16" s="1"/>
  <c r="N360" i="16" s="1"/>
  <c r="P360" i="16"/>
  <c r="Q2029" i="16"/>
  <c r="R2029" i="16" s="1"/>
  <c r="N2029" i="16" s="1"/>
  <c r="P2029" i="16"/>
  <c r="P1744" i="16"/>
  <c r="Q1744" i="16"/>
  <c r="R1744" i="16" s="1"/>
  <c r="N1744" i="16" s="1"/>
  <c r="Q1205" i="16"/>
  <c r="R1205" i="16" s="1"/>
  <c r="N1205" i="16" s="1"/>
  <c r="P1205" i="16"/>
  <c r="Q1243" i="16"/>
  <c r="R1243" i="16" s="1"/>
  <c r="N1243" i="16" s="1"/>
  <c r="P1243" i="16"/>
  <c r="P1963" i="16"/>
  <c r="Q1963" i="16"/>
  <c r="R1963" i="16" s="1"/>
  <c r="N1963" i="16" s="1"/>
  <c r="Q1763" i="16"/>
  <c r="R1763" i="16" s="1"/>
  <c r="N1763" i="16" s="1"/>
  <c r="P1763" i="16"/>
  <c r="P602" i="16"/>
  <c r="Q602" i="16"/>
  <c r="R602" i="16" s="1"/>
  <c r="N602" i="16" s="1"/>
  <c r="Q339" i="16"/>
  <c r="R339" i="16" s="1"/>
  <c r="N339" i="16" s="1"/>
  <c r="P339" i="16"/>
  <c r="Q1024" i="16"/>
  <c r="R1024" i="16" s="1"/>
  <c r="N1024" i="16" s="1"/>
  <c r="P1024" i="16"/>
  <c r="Q140" i="16"/>
  <c r="R140" i="16" s="1"/>
  <c r="N140" i="16" s="1"/>
  <c r="P140" i="16"/>
  <c r="Q848" i="16"/>
  <c r="R848" i="16" s="1"/>
  <c r="N848" i="16" s="1"/>
  <c r="P848" i="16"/>
  <c r="Q513" i="16"/>
  <c r="R513" i="16" s="1"/>
  <c r="N513" i="16" s="1"/>
  <c r="P513" i="16"/>
  <c r="Q217" i="16"/>
  <c r="R217" i="16" s="1"/>
  <c r="N217" i="16" s="1"/>
  <c r="P217" i="16"/>
  <c r="Q1886" i="16"/>
  <c r="R1886" i="16" s="1"/>
  <c r="N1886" i="16" s="1"/>
  <c r="P1886" i="16"/>
  <c r="Q1611" i="16"/>
  <c r="R1611" i="16" s="1"/>
  <c r="N1611" i="16" s="1"/>
  <c r="P1611" i="16"/>
  <c r="Q1073" i="16"/>
  <c r="R1073" i="16" s="1"/>
  <c r="N1073" i="16" s="1"/>
  <c r="P1073" i="16"/>
  <c r="Q1099" i="16"/>
  <c r="R1099" i="16" s="1"/>
  <c r="N1099" i="16" s="1"/>
  <c r="P1099" i="16"/>
  <c r="P1832" i="16"/>
  <c r="Q1832" i="16"/>
  <c r="R1832" i="16" s="1"/>
  <c r="N1832" i="16" s="1"/>
  <c r="Q1619" i="16"/>
  <c r="R1619" i="16" s="1"/>
  <c r="N1619" i="16" s="1"/>
  <c r="P1619" i="16"/>
  <c r="P469" i="16"/>
  <c r="Q469" i="16"/>
  <c r="R469" i="16" s="1"/>
  <c r="N469" i="16" s="1"/>
  <c r="Q195" i="16"/>
  <c r="R195" i="16" s="1"/>
  <c r="N195" i="16" s="1"/>
  <c r="P195" i="16"/>
  <c r="P892" i="16"/>
  <c r="Q892" i="16"/>
  <c r="R892" i="16" s="1"/>
  <c r="N892" i="16" s="1"/>
  <c r="P798" i="16"/>
  <c r="Q798" i="16"/>
  <c r="R798" i="16" s="1"/>
  <c r="N798" i="16" s="1"/>
  <c r="P716" i="16"/>
  <c r="Q716" i="16"/>
  <c r="R716" i="16" s="1"/>
  <c r="N716" i="16" s="1"/>
  <c r="P382" i="16"/>
  <c r="Q382" i="16"/>
  <c r="R382" i="16" s="1"/>
  <c r="N382" i="16" s="1"/>
  <c r="Q83" i="16"/>
  <c r="R83" i="16" s="1"/>
  <c r="N83" i="16" s="1"/>
  <c r="P83" i="16"/>
  <c r="Q1742" i="16"/>
  <c r="R1742" i="16" s="1"/>
  <c r="N1742" i="16" s="1"/>
  <c r="P1742" i="16"/>
  <c r="P1478" i="16"/>
  <c r="Q1478" i="16"/>
  <c r="R1478" i="16" s="1"/>
  <c r="N1478" i="16" s="1"/>
  <c r="Q941" i="16"/>
  <c r="R941" i="16" s="1"/>
  <c r="N941" i="16" s="1"/>
  <c r="P941" i="16"/>
  <c r="P1686" i="16"/>
  <c r="Q1686" i="16"/>
  <c r="R1686" i="16" s="1"/>
  <c r="N1686" i="16" s="1"/>
  <c r="P1700" i="16"/>
  <c r="Q1700" i="16"/>
  <c r="R1700" i="16" s="1"/>
  <c r="N1700" i="16" s="1"/>
  <c r="Q1473" i="16"/>
  <c r="R1473" i="16" s="1"/>
  <c r="N1473" i="16" s="1"/>
  <c r="P1473" i="16"/>
  <c r="Q193" i="16"/>
  <c r="R193" i="16" s="1"/>
  <c r="N193" i="16" s="1"/>
  <c r="P193" i="16"/>
  <c r="P962" i="16"/>
  <c r="Q962" i="16"/>
  <c r="R962" i="16" s="1"/>
  <c r="N962" i="16" s="1"/>
  <c r="Q616" i="16"/>
  <c r="R616" i="16" s="1"/>
  <c r="N616" i="16" s="1"/>
  <c r="P616" i="16"/>
  <c r="Q521" i="16"/>
  <c r="R521" i="16" s="1"/>
  <c r="N521" i="16" s="1"/>
  <c r="P521" i="16"/>
  <c r="Q440" i="16"/>
  <c r="R440" i="16" s="1"/>
  <c r="N440" i="16" s="1"/>
  <c r="P440" i="16"/>
  <c r="P106" i="16"/>
  <c r="Q106" i="16"/>
  <c r="R106" i="16" s="1"/>
  <c r="N106" i="16" s="1"/>
  <c r="Q839" i="16"/>
  <c r="R839" i="16" s="1"/>
  <c r="N839" i="16" s="1"/>
  <c r="P839" i="16"/>
  <c r="Q1464" i="16"/>
  <c r="R1464" i="16" s="1"/>
  <c r="N1464" i="16" s="1"/>
  <c r="P1464" i="16"/>
  <c r="Q1204" i="16"/>
  <c r="R1204" i="16" s="1"/>
  <c r="N1204" i="16" s="1"/>
  <c r="P1204" i="16"/>
  <c r="Q1923" i="16"/>
  <c r="R1923" i="16" s="1"/>
  <c r="N1923" i="16" s="1"/>
  <c r="P1923" i="16"/>
  <c r="Q1409" i="16"/>
  <c r="R1409" i="16" s="1"/>
  <c r="N1409" i="16" s="1"/>
  <c r="P1409" i="16"/>
  <c r="Q1424" i="16"/>
  <c r="R1424" i="16" s="1"/>
  <c r="N1424" i="16" s="1"/>
  <c r="P1424" i="16"/>
  <c r="P1174" i="16"/>
  <c r="Q1174" i="16"/>
  <c r="R1174" i="16" s="1"/>
  <c r="N1174" i="16" s="1"/>
  <c r="Q1416" i="16"/>
  <c r="R1416" i="16" s="1"/>
  <c r="N1416" i="16" s="1"/>
  <c r="P1416" i="16"/>
  <c r="Q1691" i="16"/>
  <c r="R1691" i="16" s="1"/>
  <c r="N1691" i="16" s="1"/>
  <c r="P1691" i="16"/>
  <c r="Q2377" i="16"/>
  <c r="R2377" i="16" s="1"/>
  <c r="N2377" i="16" s="1"/>
  <c r="P2377" i="16"/>
  <c r="P2330" i="16"/>
  <c r="Q2330" i="16"/>
  <c r="R2330" i="16" s="1"/>
  <c r="N2330" i="16" s="1"/>
  <c r="P2271" i="16"/>
  <c r="Q2271" i="16"/>
  <c r="R2271" i="16" s="1"/>
  <c r="N2271" i="16" s="1"/>
  <c r="Q2187" i="16"/>
  <c r="R2187" i="16" s="1"/>
  <c r="N2187" i="16" s="1"/>
  <c r="P2187" i="16"/>
  <c r="Q1841" i="16"/>
  <c r="R1841" i="16" s="1"/>
  <c r="N1841" i="16" s="1"/>
  <c r="P1841" i="16"/>
  <c r="Q1806" i="16"/>
  <c r="R1806" i="16" s="1"/>
  <c r="N1806" i="16" s="1"/>
  <c r="P1806" i="16"/>
  <c r="Q3715" i="16"/>
  <c r="R3715" i="16" s="1"/>
  <c r="N3715" i="16" s="1"/>
  <c r="P3715" i="16"/>
  <c r="Q3811" i="16"/>
  <c r="R3811" i="16" s="1"/>
  <c r="N3811" i="16" s="1"/>
  <c r="P3811" i="16"/>
  <c r="Q3765" i="16"/>
  <c r="R3765" i="16" s="1"/>
  <c r="N3765" i="16" s="1"/>
  <c r="P3765" i="16"/>
  <c r="Q3669" i="16"/>
  <c r="R3669" i="16" s="1"/>
  <c r="N3669" i="16" s="1"/>
  <c r="P3669" i="16"/>
  <c r="P3598" i="16"/>
  <c r="Q3598" i="16"/>
  <c r="R3598" i="16" s="1"/>
  <c r="N3598" i="16" s="1"/>
  <c r="Q3550" i="16"/>
  <c r="R3550" i="16" s="1"/>
  <c r="N3550" i="16" s="1"/>
  <c r="P3550" i="16"/>
  <c r="P3491" i="16"/>
  <c r="Q3491" i="16"/>
  <c r="R3491" i="16" s="1"/>
  <c r="N3491" i="16" s="1"/>
  <c r="Q2389" i="16"/>
  <c r="R2389" i="16" s="1"/>
  <c r="N2389" i="16" s="1"/>
  <c r="P2389" i="16"/>
  <c r="P2342" i="16"/>
  <c r="Q2342" i="16"/>
  <c r="R2342" i="16" s="1"/>
  <c r="N2342" i="16" s="1"/>
  <c r="Q2283" i="16"/>
  <c r="R2283" i="16" s="1"/>
  <c r="N2283" i="16" s="1"/>
  <c r="P2283" i="16"/>
  <c r="P2199" i="16"/>
  <c r="Q2199" i="16"/>
  <c r="R2199" i="16" s="1"/>
  <c r="N2199" i="16" s="1"/>
  <c r="P1852" i="16"/>
  <c r="Q1852" i="16"/>
  <c r="R1852" i="16" s="1"/>
  <c r="N1852" i="16" s="1"/>
  <c r="Q1818" i="16"/>
  <c r="R1818" i="16" s="1"/>
  <c r="N1818" i="16" s="1"/>
  <c r="P1818" i="16"/>
  <c r="Q2096" i="16"/>
  <c r="R2096" i="16" s="1"/>
  <c r="N2096" i="16" s="1"/>
  <c r="P2096" i="16"/>
  <c r="Q3823" i="16"/>
  <c r="R3823" i="16" s="1"/>
  <c r="N3823" i="16" s="1"/>
  <c r="P3823" i="16"/>
  <c r="Q3775" i="16"/>
  <c r="R3775" i="16" s="1"/>
  <c r="N3775" i="16" s="1"/>
  <c r="P3775" i="16"/>
  <c r="Q3681" i="16"/>
  <c r="R3681" i="16" s="1"/>
  <c r="N3681" i="16" s="1"/>
  <c r="P3681" i="16"/>
  <c r="Q3609" i="16"/>
  <c r="R3609" i="16" s="1"/>
  <c r="N3609" i="16" s="1"/>
  <c r="P3609" i="16"/>
  <c r="P3563" i="16"/>
  <c r="Q3563" i="16"/>
  <c r="R3563" i="16" s="1"/>
  <c r="N3563" i="16" s="1"/>
  <c r="Q3504" i="16"/>
  <c r="R3504" i="16" s="1"/>
  <c r="N3504" i="16" s="1"/>
  <c r="P3504" i="16"/>
  <c r="Q2844" i="16"/>
  <c r="R2844" i="16" s="1"/>
  <c r="N2844" i="16" s="1"/>
  <c r="P2844" i="16"/>
  <c r="Q2786" i="16"/>
  <c r="R2786" i="16" s="1"/>
  <c r="N2786" i="16" s="1"/>
  <c r="P2786" i="16"/>
  <c r="Q2727" i="16"/>
  <c r="R2727" i="16" s="1"/>
  <c r="N2727" i="16" s="1"/>
  <c r="P2727" i="16"/>
  <c r="Q2655" i="16"/>
  <c r="R2655" i="16" s="1"/>
  <c r="N2655" i="16" s="1"/>
  <c r="P2655" i="16"/>
  <c r="P2297" i="16"/>
  <c r="Q2297" i="16"/>
  <c r="R2297" i="16" s="1"/>
  <c r="N2297" i="16" s="1"/>
  <c r="P2262" i="16"/>
  <c r="Q2262" i="16"/>
  <c r="R2262" i="16" s="1"/>
  <c r="N2262" i="16" s="1"/>
  <c r="Q2540" i="16"/>
  <c r="R2540" i="16" s="1"/>
  <c r="N2540" i="16" s="1"/>
  <c r="P2540" i="16"/>
  <c r="Q2480" i="16"/>
  <c r="R2480" i="16" s="1"/>
  <c r="N2480" i="16" s="1"/>
  <c r="P2480" i="16"/>
  <c r="P2386" i="16"/>
  <c r="Q2386" i="16"/>
  <c r="R2386" i="16" s="1"/>
  <c r="N2386" i="16" s="1"/>
  <c r="Q2315" i="16"/>
  <c r="R2315" i="16" s="1"/>
  <c r="N2315" i="16" s="1"/>
  <c r="P2315" i="16"/>
  <c r="Q2279" i="16"/>
  <c r="R2279" i="16" s="1"/>
  <c r="N2279" i="16" s="1"/>
  <c r="P2279" i="16"/>
  <c r="P2207" i="16"/>
  <c r="Q2207" i="16"/>
  <c r="R2207" i="16" s="1"/>
  <c r="N2207" i="16" s="1"/>
  <c r="Q1140" i="16"/>
  <c r="R1140" i="16" s="1"/>
  <c r="N1140" i="16" s="1"/>
  <c r="P1140" i="16"/>
  <c r="Q2857" i="16"/>
  <c r="R2857" i="16" s="1"/>
  <c r="N2857" i="16" s="1"/>
  <c r="P2857" i="16"/>
  <c r="P2811" i="16"/>
  <c r="Q2811" i="16"/>
  <c r="R2811" i="16" s="1"/>
  <c r="N2811" i="16" s="1"/>
  <c r="P2739" i="16"/>
  <c r="Q2739" i="16"/>
  <c r="R2739" i="16" s="1"/>
  <c r="N2739" i="16" s="1"/>
  <c r="Q2668" i="16"/>
  <c r="R2668" i="16" s="1"/>
  <c r="N2668" i="16" s="1"/>
  <c r="P2668" i="16"/>
  <c r="Q2309" i="16"/>
  <c r="R2309" i="16" s="1"/>
  <c r="N2309" i="16" s="1"/>
  <c r="P2309" i="16"/>
  <c r="P2274" i="16"/>
  <c r="Q2274" i="16"/>
  <c r="R2274" i="16" s="1"/>
  <c r="N2274" i="16" s="1"/>
  <c r="P2551" i="16"/>
  <c r="Q2551" i="16"/>
  <c r="R2551" i="16" s="1"/>
  <c r="N2551" i="16" s="1"/>
  <c r="Q2492" i="16"/>
  <c r="R2492" i="16" s="1"/>
  <c r="N2492" i="16" s="1"/>
  <c r="P2492" i="16"/>
  <c r="Q2397" i="16"/>
  <c r="R2397" i="16" s="1"/>
  <c r="N2397" i="16" s="1"/>
  <c r="P2397" i="16"/>
  <c r="P2326" i="16"/>
  <c r="Q2326" i="16"/>
  <c r="R2326" i="16" s="1"/>
  <c r="N2326" i="16" s="1"/>
  <c r="Q2291" i="16"/>
  <c r="R2291" i="16" s="1"/>
  <c r="N2291" i="16" s="1"/>
  <c r="P2291" i="16"/>
  <c r="P2219" i="16"/>
  <c r="Q2219" i="16"/>
  <c r="R2219" i="16" s="1"/>
  <c r="N2219" i="16" s="1"/>
  <c r="Q1439" i="16"/>
  <c r="R1439" i="16" s="1"/>
  <c r="N1439" i="16" s="1"/>
  <c r="P1439" i="16"/>
  <c r="Q3157" i="16"/>
  <c r="R3157" i="16" s="1"/>
  <c r="N3157" i="16" s="1"/>
  <c r="P3157" i="16"/>
  <c r="Q3123" i="16"/>
  <c r="R3123" i="16" s="1"/>
  <c r="N3123" i="16" s="1"/>
  <c r="P3123" i="16"/>
  <c r="P3040" i="16"/>
  <c r="Q3040" i="16"/>
  <c r="R3040" i="16" s="1"/>
  <c r="N3040" i="16" s="1"/>
  <c r="Q2969" i="16"/>
  <c r="R2969" i="16" s="1"/>
  <c r="N2969" i="16" s="1"/>
  <c r="P2969" i="16"/>
  <c r="P2609" i="16"/>
  <c r="Q2609" i="16"/>
  <c r="R2609" i="16" s="1"/>
  <c r="N2609" i="16" s="1"/>
  <c r="P2587" i="16"/>
  <c r="Q2587" i="16"/>
  <c r="R2587" i="16" s="1"/>
  <c r="N2587" i="16" s="1"/>
  <c r="P2851" i="16"/>
  <c r="Q2851" i="16"/>
  <c r="R2851" i="16" s="1"/>
  <c r="N2851" i="16" s="1"/>
  <c r="Q2792" i="16"/>
  <c r="R2792" i="16" s="1"/>
  <c r="N2792" i="16" s="1"/>
  <c r="P2792" i="16"/>
  <c r="Q2709" i="16"/>
  <c r="R2709" i="16" s="1"/>
  <c r="N2709" i="16" s="1"/>
  <c r="P2709" i="16"/>
  <c r="P2626" i="16"/>
  <c r="Q2626" i="16"/>
  <c r="R2626" i="16" s="1"/>
  <c r="N2626" i="16" s="1"/>
  <c r="P2591" i="16"/>
  <c r="Q2591" i="16"/>
  <c r="R2591" i="16" s="1"/>
  <c r="N2591" i="16" s="1"/>
  <c r="Q2520" i="16"/>
  <c r="R2520" i="16" s="1"/>
  <c r="N2520" i="16" s="1"/>
  <c r="P2520" i="16"/>
  <c r="Q1452" i="16"/>
  <c r="R1452" i="16" s="1"/>
  <c r="N1452" i="16" s="1"/>
  <c r="P1452" i="16"/>
  <c r="Q3169" i="16"/>
  <c r="R3169" i="16" s="1"/>
  <c r="N3169" i="16" s="1"/>
  <c r="P3169" i="16"/>
  <c r="Q3134" i="16"/>
  <c r="R3134" i="16" s="1"/>
  <c r="N3134" i="16" s="1"/>
  <c r="P3134" i="16"/>
  <c r="Q3051" i="16"/>
  <c r="R3051" i="16" s="1"/>
  <c r="N3051" i="16" s="1"/>
  <c r="P3051" i="16"/>
  <c r="Q2979" i="16"/>
  <c r="R2979" i="16" s="1"/>
  <c r="N2979" i="16" s="1"/>
  <c r="P2979" i="16"/>
  <c r="P2621" i="16"/>
  <c r="Q2621" i="16"/>
  <c r="R2621" i="16" s="1"/>
  <c r="N2621" i="16" s="1"/>
  <c r="P2599" i="16"/>
  <c r="Q2599" i="16"/>
  <c r="R2599" i="16" s="1"/>
  <c r="N2599" i="16" s="1"/>
  <c r="Q2864" i="16"/>
  <c r="R2864" i="16" s="1"/>
  <c r="N2864" i="16" s="1"/>
  <c r="P2864" i="16"/>
  <c r="Q2804" i="16"/>
  <c r="R2804" i="16" s="1"/>
  <c r="N2804" i="16" s="1"/>
  <c r="P2804" i="16"/>
  <c r="P2721" i="16"/>
  <c r="Q2721" i="16"/>
  <c r="R2721" i="16" s="1"/>
  <c r="N2721" i="16" s="1"/>
  <c r="Q2638" i="16"/>
  <c r="R2638" i="16" s="1"/>
  <c r="N2638" i="16" s="1"/>
  <c r="P2638" i="16"/>
  <c r="Q2604" i="16"/>
  <c r="R2604" i="16" s="1"/>
  <c r="N2604" i="16" s="1"/>
  <c r="P2604" i="16"/>
  <c r="P2533" i="16"/>
  <c r="Q2533" i="16"/>
  <c r="R2533" i="16" s="1"/>
  <c r="N2533" i="16" s="1"/>
  <c r="Q1618" i="16"/>
  <c r="R1618" i="16" s="1"/>
  <c r="N1618" i="16" s="1"/>
  <c r="P1618" i="16"/>
  <c r="P2305" i="16"/>
  <c r="Q2305" i="16"/>
  <c r="R2305" i="16" s="1"/>
  <c r="N2305" i="16" s="1"/>
  <c r="Q2258" i="16"/>
  <c r="R2258" i="16" s="1"/>
  <c r="N2258" i="16" s="1"/>
  <c r="P2258" i="16"/>
  <c r="Q2200" i="16"/>
  <c r="R2200" i="16" s="1"/>
  <c r="N2200" i="16" s="1"/>
  <c r="P2200" i="16"/>
  <c r="P2116" i="16"/>
  <c r="Q2116" i="16"/>
  <c r="R2116" i="16" s="1"/>
  <c r="N2116" i="16" s="1"/>
  <c r="Q3688" i="16"/>
  <c r="R3688" i="16" s="1"/>
  <c r="N3688" i="16" s="1"/>
  <c r="P3688" i="16"/>
  <c r="Q3497" i="16"/>
  <c r="R3497" i="16" s="1"/>
  <c r="N3497" i="16" s="1"/>
  <c r="P3497" i="16"/>
  <c r="P3499" i="16"/>
  <c r="Q3499" i="16"/>
  <c r="R3499" i="16" s="1"/>
  <c r="N3499" i="16" s="1"/>
  <c r="P3739" i="16"/>
  <c r="Q3739" i="16"/>
  <c r="R3739" i="16" s="1"/>
  <c r="N3739" i="16" s="1"/>
  <c r="Q3693" i="16"/>
  <c r="R3693" i="16" s="1"/>
  <c r="N3693" i="16" s="1"/>
  <c r="P3693" i="16"/>
  <c r="Q3597" i="16"/>
  <c r="R3597" i="16" s="1"/>
  <c r="N3597" i="16" s="1"/>
  <c r="P3597" i="16"/>
  <c r="P3526" i="16"/>
  <c r="Q3526" i="16"/>
  <c r="R3526" i="16" s="1"/>
  <c r="N3526" i="16" s="1"/>
  <c r="P3480" i="16"/>
  <c r="Q3480" i="16"/>
  <c r="R3480" i="16" s="1"/>
  <c r="N3480" i="16" s="1"/>
  <c r="P3420" i="16"/>
  <c r="Q3420" i="16"/>
  <c r="R3420" i="16" s="1"/>
  <c r="N3420" i="16" s="1"/>
  <c r="P2318" i="16"/>
  <c r="Q2318" i="16"/>
  <c r="R2318" i="16" s="1"/>
  <c r="N2318" i="16" s="1"/>
  <c r="Q2270" i="16"/>
  <c r="R2270" i="16" s="1"/>
  <c r="N2270" i="16" s="1"/>
  <c r="P2270" i="16"/>
  <c r="P2211" i="16"/>
  <c r="Q2211" i="16"/>
  <c r="R2211" i="16" s="1"/>
  <c r="N2211" i="16" s="1"/>
  <c r="P2127" i="16"/>
  <c r="Q2127" i="16"/>
  <c r="R2127" i="16" s="1"/>
  <c r="N2127" i="16" s="1"/>
  <c r="Q3809" i="16"/>
  <c r="R3809" i="16" s="1"/>
  <c r="N3809" i="16" s="1"/>
  <c r="P3809" i="16"/>
  <c r="Q3581" i="16"/>
  <c r="R3581" i="16" s="1"/>
  <c r="N3581" i="16" s="1"/>
  <c r="P3581" i="16"/>
  <c r="Q3510" i="16"/>
  <c r="R3510" i="16" s="1"/>
  <c r="N3510" i="16" s="1"/>
  <c r="P3510" i="16"/>
  <c r="Q3751" i="16"/>
  <c r="R3751" i="16" s="1"/>
  <c r="N3751" i="16" s="1"/>
  <c r="P3751" i="16"/>
  <c r="Q3704" i="16"/>
  <c r="R3704" i="16" s="1"/>
  <c r="N3704" i="16" s="1"/>
  <c r="P3704" i="16"/>
  <c r="Q3610" i="16"/>
  <c r="R3610" i="16" s="1"/>
  <c r="N3610" i="16" s="1"/>
  <c r="P3610" i="16"/>
  <c r="Q3538" i="16"/>
  <c r="R3538" i="16" s="1"/>
  <c r="N3538" i="16" s="1"/>
  <c r="P3538" i="16"/>
  <c r="Q3492" i="16"/>
  <c r="R3492" i="16" s="1"/>
  <c r="N3492" i="16" s="1"/>
  <c r="P3492" i="16"/>
  <c r="Q3431" i="16"/>
  <c r="R3431" i="16" s="1"/>
  <c r="N3431" i="16" s="1"/>
  <c r="P3431" i="16"/>
  <c r="P2485" i="16"/>
  <c r="Q2485" i="16"/>
  <c r="R2485" i="16" s="1"/>
  <c r="N2485" i="16" s="1"/>
  <c r="Q2426" i="16"/>
  <c r="R2426" i="16" s="1"/>
  <c r="N2426" i="16" s="1"/>
  <c r="P2426" i="16"/>
  <c r="P2366" i="16"/>
  <c r="Q2366" i="16"/>
  <c r="R2366" i="16" s="1"/>
  <c r="N2366" i="16" s="1"/>
  <c r="Q2285" i="16"/>
  <c r="R2285" i="16" s="1"/>
  <c r="N2285" i="16" s="1"/>
  <c r="P2285" i="16"/>
  <c r="Q1937" i="16"/>
  <c r="R1937" i="16" s="1"/>
  <c r="N1937" i="16" s="1"/>
  <c r="P1937" i="16"/>
  <c r="P1902" i="16"/>
  <c r="Q1902" i="16"/>
  <c r="R1902" i="16" s="1"/>
  <c r="N1902" i="16" s="1"/>
  <c r="P2179" i="16"/>
  <c r="Q2179" i="16"/>
  <c r="R2179" i="16" s="1"/>
  <c r="N2179" i="16" s="1"/>
  <c r="P2119" i="16"/>
  <c r="Q2119" i="16"/>
  <c r="R2119" i="16" s="1"/>
  <c r="N2119" i="16" s="1"/>
  <c r="Q3665" i="16"/>
  <c r="R3665" i="16" s="1"/>
  <c r="N3665" i="16" s="1"/>
  <c r="P3665" i="16"/>
  <c r="Q3764" i="16"/>
  <c r="R3764" i="16" s="1"/>
  <c r="N3764" i="16" s="1"/>
  <c r="P3764" i="16"/>
  <c r="P3694" i="16"/>
  <c r="Q3694" i="16"/>
  <c r="R3694" i="16" s="1"/>
  <c r="N3694" i="16" s="1"/>
  <c r="P3646" i="16"/>
  <c r="Q3646" i="16"/>
  <c r="R3646" i="16" s="1"/>
  <c r="N3646" i="16" s="1"/>
  <c r="P3588" i="16"/>
  <c r="Q3588" i="16"/>
  <c r="R3588" i="16" s="1"/>
  <c r="N3588" i="16" s="1"/>
  <c r="Q2197" i="16"/>
  <c r="R2197" i="16" s="1"/>
  <c r="N2197" i="16" s="1"/>
  <c r="P2197" i="16"/>
  <c r="Q2138" i="16"/>
  <c r="R2138" i="16" s="1"/>
  <c r="N2138" i="16" s="1"/>
  <c r="P2138" i="16"/>
  <c r="P3702" i="16"/>
  <c r="Q3702" i="16"/>
  <c r="R3702" i="16" s="1"/>
  <c r="N3702" i="16" s="1"/>
  <c r="Q3830" i="16"/>
  <c r="R3830" i="16" s="1"/>
  <c r="N3830" i="16" s="1"/>
  <c r="P3830" i="16"/>
  <c r="P3747" i="16"/>
  <c r="Q3747" i="16"/>
  <c r="R3747" i="16" s="1"/>
  <c r="N3747" i="16" s="1"/>
  <c r="P3388" i="16"/>
  <c r="Q3388" i="16"/>
  <c r="R3388" i="16" s="1"/>
  <c r="N3388" i="16" s="1"/>
  <c r="Q3378" i="16"/>
  <c r="R3378" i="16" s="1"/>
  <c r="N3378" i="16" s="1"/>
  <c r="P3378" i="16"/>
  <c r="P3631" i="16"/>
  <c r="Q3631" i="16"/>
  <c r="R3631" i="16" s="1"/>
  <c r="N3631" i="16" s="1"/>
  <c r="P3584" i="16"/>
  <c r="Q3584" i="16"/>
  <c r="R3584" i="16" s="1"/>
  <c r="N3584" i="16" s="1"/>
  <c r="Q3488" i="16"/>
  <c r="R3488" i="16" s="1"/>
  <c r="N3488" i="16" s="1"/>
  <c r="P3488" i="16"/>
  <c r="Q3418" i="16"/>
  <c r="R3418" i="16" s="1"/>
  <c r="N3418" i="16" s="1"/>
  <c r="P3418" i="16"/>
  <c r="P3371" i="16"/>
  <c r="Q3371" i="16"/>
  <c r="R3371" i="16" s="1"/>
  <c r="N3371" i="16" s="1"/>
  <c r="Q3312" i="16"/>
  <c r="R3312" i="16" s="1"/>
  <c r="N3312" i="16" s="1"/>
  <c r="P3312" i="16"/>
  <c r="P2353" i="16"/>
  <c r="Q2353" i="16"/>
  <c r="R2353" i="16" s="1"/>
  <c r="N2353" i="16" s="1"/>
  <c r="Q2307" i="16"/>
  <c r="R2307" i="16" s="1"/>
  <c r="N2307" i="16" s="1"/>
  <c r="P2307" i="16"/>
  <c r="P2247" i="16"/>
  <c r="Q2247" i="16"/>
  <c r="R2247" i="16" s="1"/>
  <c r="N2247" i="16" s="1"/>
  <c r="Q2165" i="16"/>
  <c r="R2165" i="16" s="1"/>
  <c r="N2165" i="16" s="1"/>
  <c r="P2165" i="16"/>
  <c r="Q1817" i="16"/>
  <c r="R1817" i="16" s="1"/>
  <c r="N1817" i="16" s="1"/>
  <c r="P1817" i="16"/>
  <c r="P3690" i="16"/>
  <c r="Q3690" i="16"/>
  <c r="R3690" i="16" s="1"/>
  <c r="N3690" i="16" s="1"/>
  <c r="Q3546" i="16"/>
  <c r="R3546" i="16" s="1"/>
  <c r="N3546" i="16" s="1"/>
  <c r="P3546" i="16"/>
  <c r="Q3787" i="16"/>
  <c r="R3787" i="16" s="1"/>
  <c r="N3787" i="16" s="1"/>
  <c r="P3787" i="16"/>
  <c r="Q3740" i="16"/>
  <c r="R3740" i="16" s="1"/>
  <c r="N3740" i="16" s="1"/>
  <c r="P3740" i="16"/>
  <c r="Q3645" i="16"/>
  <c r="R3645" i="16" s="1"/>
  <c r="N3645" i="16" s="1"/>
  <c r="P3645" i="16"/>
  <c r="Q3574" i="16"/>
  <c r="R3574" i="16" s="1"/>
  <c r="N3574" i="16" s="1"/>
  <c r="P3574" i="16"/>
  <c r="P3527" i="16"/>
  <c r="Q3527" i="16"/>
  <c r="R3527" i="16" s="1"/>
  <c r="N3527" i="16" s="1"/>
  <c r="Q3469" i="16"/>
  <c r="R3469" i="16" s="1"/>
  <c r="N3469" i="16" s="1"/>
  <c r="P3469" i="16"/>
  <c r="P1957" i="16"/>
  <c r="Q1957" i="16"/>
  <c r="R1957" i="16" s="1"/>
  <c r="N1957" i="16" s="1"/>
  <c r="P3674" i="16"/>
  <c r="Q3674" i="16"/>
  <c r="R3674" i="16" s="1"/>
  <c r="N3674" i="16" s="1"/>
  <c r="Q3637" i="16"/>
  <c r="R3637" i="16" s="1"/>
  <c r="N3637" i="16" s="1"/>
  <c r="P3637" i="16"/>
  <c r="P3555" i="16"/>
  <c r="Q3555" i="16"/>
  <c r="R3555" i="16" s="1"/>
  <c r="N3555" i="16" s="1"/>
  <c r="Q3484" i="16"/>
  <c r="R3484" i="16" s="1"/>
  <c r="N3484" i="16" s="1"/>
  <c r="P3484" i="16"/>
  <c r="Q3125" i="16"/>
  <c r="R3125" i="16" s="1"/>
  <c r="N3125" i="16" s="1"/>
  <c r="P3125" i="16"/>
  <c r="Q3103" i="16"/>
  <c r="R3103" i="16" s="1"/>
  <c r="N3103" i="16" s="1"/>
  <c r="P3103" i="16"/>
  <c r="Q3366" i="16"/>
  <c r="R3366" i="16" s="1"/>
  <c r="N3366" i="16" s="1"/>
  <c r="P3366" i="16"/>
  <c r="Q3308" i="16"/>
  <c r="R3308" i="16" s="1"/>
  <c r="N3308" i="16" s="1"/>
  <c r="P3308" i="16"/>
  <c r="Q3225" i="16"/>
  <c r="R3225" i="16" s="1"/>
  <c r="N3225" i="16" s="1"/>
  <c r="P3225" i="16"/>
  <c r="Q3154" i="16"/>
  <c r="R3154" i="16" s="1"/>
  <c r="N3154" i="16" s="1"/>
  <c r="P3154" i="16"/>
  <c r="P3108" i="16"/>
  <c r="Q3108" i="16"/>
  <c r="R3108" i="16" s="1"/>
  <c r="N3108" i="16" s="1"/>
  <c r="P3047" i="16"/>
  <c r="Q3047" i="16"/>
  <c r="R3047" i="16" s="1"/>
  <c r="N3047" i="16" s="1"/>
  <c r="Q873" i="16"/>
  <c r="R873" i="16" s="1"/>
  <c r="N873" i="16" s="1"/>
  <c r="P873" i="16"/>
  <c r="Q1051" i="16"/>
  <c r="R1051" i="16" s="1"/>
  <c r="N1051" i="16" s="1"/>
  <c r="P1051" i="16"/>
  <c r="P306" i="16"/>
  <c r="Q306" i="16"/>
  <c r="R306" i="16" s="1"/>
  <c r="N306" i="16" s="1"/>
  <c r="P698" i="16"/>
  <c r="Q698" i="16"/>
  <c r="R698" i="16" s="1"/>
  <c r="N698" i="16" s="1"/>
  <c r="Q721" i="16"/>
  <c r="R721" i="16" s="1"/>
  <c r="N721" i="16" s="1"/>
  <c r="P721" i="16"/>
  <c r="Q549" i="16"/>
  <c r="R549" i="16" s="1"/>
  <c r="N549" i="16" s="1"/>
  <c r="P549" i="16"/>
  <c r="P830" i="16"/>
  <c r="Q830" i="16"/>
  <c r="R830" i="16" s="1"/>
  <c r="N830" i="16" s="1"/>
  <c r="Q110" i="16"/>
  <c r="R110" i="16" s="1"/>
  <c r="N110" i="16" s="1"/>
  <c r="P110" i="16"/>
  <c r="Q737" i="16"/>
  <c r="R737" i="16" s="1"/>
  <c r="N737" i="16" s="1"/>
  <c r="P737" i="16"/>
  <c r="Q1029" i="16"/>
  <c r="R1029" i="16" s="1"/>
  <c r="N1029" i="16" s="1"/>
  <c r="P1029" i="16"/>
  <c r="Q408" i="16"/>
  <c r="R408" i="16" s="1"/>
  <c r="N408" i="16" s="1"/>
  <c r="P408" i="16"/>
  <c r="P1792" i="16"/>
  <c r="Q1792" i="16"/>
  <c r="R1792" i="16" s="1"/>
  <c r="N1792" i="16" s="1"/>
  <c r="Q1291" i="16"/>
  <c r="R1291" i="16" s="1"/>
  <c r="N1291" i="16" s="1"/>
  <c r="P1291" i="16"/>
  <c r="P2011" i="16"/>
  <c r="Q2011" i="16"/>
  <c r="R2011" i="16" s="1"/>
  <c r="N2011" i="16" s="1"/>
  <c r="Q1811" i="16"/>
  <c r="R1811" i="16" s="1"/>
  <c r="N1811" i="16" s="1"/>
  <c r="P1811" i="16"/>
  <c r="Q649" i="16"/>
  <c r="R649" i="16" s="1"/>
  <c r="N649" i="16" s="1"/>
  <c r="P649" i="16"/>
  <c r="Q387" i="16"/>
  <c r="R387" i="16" s="1"/>
  <c r="N387" i="16" s="1"/>
  <c r="P387" i="16"/>
  <c r="Q1071" i="16"/>
  <c r="R1071" i="16" s="1"/>
  <c r="N1071" i="16" s="1"/>
  <c r="P1071" i="16"/>
  <c r="Q187" i="16"/>
  <c r="R187" i="16" s="1"/>
  <c r="N187" i="16" s="1"/>
  <c r="P187" i="16"/>
  <c r="Q896" i="16"/>
  <c r="R896" i="16" s="1"/>
  <c r="N896" i="16" s="1"/>
  <c r="P896" i="16"/>
  <c r="Q561" i="16"/>
  <c r="R561" i="16" s="1"/>
  <c r="N561" i="16" s="1"/>
  <c r="P561" i="16"/>
  <c r="Q265" i="16"/>
  <c r="R265" i="16" s="1"/>
  <c r="N265" i="16" s="1"/>
  <c r="P265" i="16"/>
  <c r="P1932" i="16"/>
  <c r="Q1932" i="16"/>
  <c r="R1932" i="16" s="1"/>
  <c r="N1932" i="16" s="1"/>
  <c r="P1659" i="16"/>
  <c r="Q1659" i="16"/>
  <c r="R1659" i="16" s="1"/>
  <c r="N1659" i="16" s="1"/>
  <c r="Q1121" i="16"/>
  <c r="R1121" i="16" s="1"/>
  <c r="N1121" i="16" s="1"/>
  <c r="P1121" i="16"/>
  <c r="Q1147" i="16"/>
  <c r="R1147" i="16" s="1"/>
  <c r="N1147" i="16" s="1"/>
  <c r="P1147" i="16"/>
  <c r="Q1881" i="16"/>
  <c r="R1881" i="16" s="1"/>
  <c r="N1881" i="16" s="1"/>
  <c r="P1881" i="16"/>
  <c r="Q1667" i="16"/>
  <c r="R1667" i="16" s="1"/>
  <c r="N1667" i="16" s="1"/>
  <c r="P1667" i="16"/>
  <c r="P277" i="16"/>
  <c r="Q277" i="16"/>
  <c r="R277" i="16" s="1"/>
  <c r="N277" i="16" s="1"/>
  <c r="Q975" i="16"/>
  <c r="R975" i="16" s="1"/>
  <c r="N975" i="16" s="1"/>
  <c r="P975" i="16"/>
  <c r="Q617" i="16"/>
  <c r="R617" i="16" s="1"/>
  <c r="N617" i="16" s="1"/>
  <c r="P617" i="16"/>
  <c r="Q776" i="16"/>
  <c r="R776" i="16" s="1"/>
  <c r="N776" i="16" s="1"/>
  <c r="P776" i="16"/>
  <c r="Q465" i="16"/>
  <c r="R465" i="16" s="1"/>
  <c r="N465" i="16" s="1"/>
  <c r="P465" i="16"/>
  <c r="Q132" i="16"/>
  <c r="R132" i="16" s="1"/>
  <c r="N132" i="16" s="1"/>
  <c r="P132" i="16"/>
  <c r="Q865" i="16"/>
  <c r="R865" i="16" s="1"/>
  <c r="N865" i="16" s="1"/>
  <c r="P865" i="16"/>
  <c r="P1538" i="16"/>
  <c r="Q1538" i="16"/>
  <c r="R1538" i="16" s="1"/>
  <c r="N1538" i="16" s="1"/>
  <c r="Q1240" i="16"/>
  <c r="R1240" i="16" s="1"/>
  <c r="N1240" i="16" s="1"/>
  <c r="P1240" i="16"/>
  <c r="Q1710" i="16"/>
  <c r="R1710" i="16" s="1"/>
  <c r="N1710" i="16" s="1"/>
  <c r="P1710" i="16"/>
  <c r="Q1771" i="16"/>
  <c r="R1771" i="16" s="1"/>
  <c r="N1771" i="16" s="1"/>
  <c r="P1771" i="16"/>
  <c r="P1474" i="16"/>
  <c r="Q1474" i="16"/>
  <c r="R1474" i="16" s="1"/>
  <c r="N1474" i="16" s="1"/>
  <c r="Q1319" i="16"/>
  <c r="R1319" i="16" s="1"/>
  <c r="N1319" i="16" s="1"/>
  <c r="P1319" i="16"/>
  <c r="Q291" i="16"/>
  <c r="R291" i="16" s="1"/>
  <c r="N291" i="16" s="1"/>
  <c r="P291" i="16"/>
  <c r="P986" i="16"/>
  <c r="Q986" i="16"/>
  <c r="R986" i="16" s="1"/>
  <c r="N986" i="16" s="1"/>
  <c r="Q629" i="16"/>
  <c r="R629" i="16" s="1"/>
  <c r="N629" i="16" s="1"/>
  <c r="P629" i="16"/>
  <c r="Q787" i="16"/>
  <c r="R787" i="16" s="1"/>
  <c r="N787" i="16" s="1"/>
  <c r="P787" i="16"/>
  <c r="Q476" i="16"/>
  <c r="R476" i="16" s="1"/>
  <c r="N476" i="16" s="1"/>
  <c r="P476" i="16"/>
  <c r="Q143" i="16"/>
  <c r="R143" i="16" s="1"/>
  <c r="N143" i="16" s="1"/>
  <c r="P143" i="16"/>
  <c r="Q875" i="16"/>
  <c r="R875" i="16" s="1"/>
  <c r="N875" i="16" s="1"/>
  <c r="P875" i="16"/>
  <c r="Q1549" i="16"/>
  <c r="R1549" i="16" s="1"/>
  <c r="N1549" i="16" s="1"/>
  <c r="P1549" i="16"/>
  <c r="P1252" i="16"/>
  <c r="Q1252" i="16"/>
  <c r="R1252" i="16" s="1"/>
  <c r="N1252" i="16" s="1"/>
  <c r="Q1722" i="16"/>
  <c r="R1722" i="16" s="1"/>
  <c r="N1722" i="16" s="1"/>
  <c r="P1722" i="16"/>
  <c r="P1784" i="16"/>
  <c r="Q1784" i="16"/>
  <c r="R1784" i="16" s="1"/>
  <c r="N1784" i="16" s="1"/>
  <c r="P1486" i="16"/>
  <c r="Q1486" i="16"/>
  <c r="R1486" i="16" s="1"/>
  <c r="N1486" i="16" s="1"/>
  <c r="Q1343" i="16"/>
  <c r="R1343" i="16" s="1"/>
  <c r="N1343" i="16" s="1"/>
  <c r="P1343" i="16"/>
  <c r="P158" i="16"/>
  <c r="Q158" i="16"/>
  <c r="R158" i="16" s="1"/>
  <c r="N158" i="16" s="1"/>
  <c r="Q855" i="16"/>
  <c r="R855" i="16" s="1"/>
  <c r="N855" i="16" s="1"/>
  <c r="P855" i="16"/>
  <c r="Q496" i="16"/>
  <c r="R496" i="16" s="1"/>
  <c r="N496" i="16" s="1"/>
  <c r="P496" i="16"/>
  <c r="Q655" i="16"/>
  <c r="R655" i="16" s="1"/>
  <c r="N655" i="16" s="1"/>
  <c r="P655" i="16"/>
  <c r="Q345" i="16"/>
  <c r="R345" i="16" s="1"/>
  <c r="N345" i="16" s="1"/>
  <c r="P345" i="16"/>
  <c r="Q1041" i="16"/>
  <c r="R1041" i="16" s="1"/>
  <c r="N1041" i="16" s="1"/>
  <c r="P1041" i="16"/>
  <c r="Q744" i="16"/>
  <c r="R744" i="16" s="1"/>
  <c r="N744" i="16" s="1"/>
  <c r="P744" i="16"/>
  <c r="P1418" i="16"/>
  <c r="Q1418" i="16"/>
  <c r="R1418" i="16" s="1"/>
  <c r="N1418" i="16" s="1"/>
  <c r="Q1120" i="16"/>
  <c r="R1120" i="16" s="1"/>
  <c r="N1120" i="16" s="1"/>
  <c r="P1120" i="16"/>
  <c r="Q1589" i="16"/>
  <c r="R1589" i="16" s="1"/>
  <c r="N1589" i="16" s="1"/>
  <c r="P1589" i="16"/>
  <c r="Q1652" i="16"/>
  <c r="R1652" i="16" s="1"/>
  <c r="N1652" i="16" s="1"/>
  <c r="P1652" i="16"/>
  <c r="Q1353" i="16"/>
  <c r="R1353" i="16" s="1"/>
  <c r="N1353" i="16" s="1"/>
  <c r="P1353" i="16"/>
  <c r="Q1187" i="16"/>
  <c r="R1187" i="16" s="1"/>
  <c r="N1187" i="16" s="1"/>
  <c r="P1187" i="16"/>
  <c r="Q601" i="16"/>
  <c r="R601" i="16" s="1"/>
  <c r="N601" i="16" s="1"/>
  <c r="P601" i="16"/>
  <c r="Q255" i="16"/>
  <c r="R255" i="16" s="1"/>
  <c r="N255" i="16" s="1"/>
  <c r="P255" i="16"/>
  <c r="P162" i="16"/>
  <c r="Q162" i="16"/>
  <c r="R162" i="16" s="1"/>
  <c r="N162" i="16" s="1"/>
  <c r="P68" i="16"/>
  <c r="Q68" i="16"/>
  <c r="R68" i="16" s="1"/>
  <c r="N68" i="16" s="1"/>
  <c r="Q788" i="16"/>
  <c r="R788" i="16" s="1"/>
  <c r="N788" i="16" s="1"/>
  <c r="P788" i="16"/>
  <c r="P466" i="16"/>
  <c r="Q466" i="16"/>
  <c r="R466" i="16" s="1"/>
  <c r="N466" i="16" s="1"/>
  <c r="Q1105" i="16"/>
  <c r="R1105" i="16" s="1"/>
  <c r="N1105" i="16" s="1"/>
  <c r="P1105" i="16"/>
  <c r="P1862" i="16"/>
  <c r="Q1862" i="16"/>
  <c r="R1862" i="16" s="1"/>
  <c r="N1862" i="16" s="1"/>
  <c r="Q1564" i="16"/>
  <c r="R1564" i="16" s="1"/>
  <c r="N1564" i="16" s="1"/>
  <c r="P1564" i="16"/>
  <c r="P1050" i="16"/>
  <c r="Q1050" i="16"/>
  <c r="R1050" i="16" s="1"/>
  <c r="N1050" i="16" s="1"/>
  <c r="Q1064" i="16"/>
  <c r="R1064" i="16" s="1"/>
  <c r="N1064" i="16" s="1"/>
  <c r="P1064" i="16"/>
  <c r="Q1797" i="16"/>
  <c r="R1797" i="16" s="1"/>
  <c r="N1797" i="16" s="1"/>
  <c r="P1797" i="16"/>
  <c r="Q1715" i="16"/>
  <c r="R1715" i="16" s="1"/>
  <c r="N1715" i="16" s="1"/>
  <c r="P1715" i="16"/>
  <c r="Q471" i="16"/>
  <c r="R471" i="16" s="1"/>
  <c r="N471" i="16" s="1"/>
  <c r="P471" i="16"/>
  <c r="Q123" i="16"/>
  <c r="R123" i="16" s="1"/>
  <c r="N123" i="16" s="1"/>
  <c r="P123" i="16"/>
  <c r="Q809" i="16"/>
  <c r="R809" i="16" s="1"/>
  <c r="N809" i="16" s="1"/>
  <c r="P809" i="16"/>
  <c r="P966" i="16"/>
  <c r="Q966" i="16"/>
  <c r="R966" i="16" s="1"/>
  <c r="N966" i="16" s="1"/>
  <c r="Q657" i="16"/>
  <c r="R657" i="16" s="1"/>
  <c r="N657" i="16" s="1"/>
  <c r="P657" i="16"/>
  <c r="Q334" i="16"/>
  <c r="R334" i="16" s="1"/>
  <c r="N334" i="16" s="1"/>
  <c r="P334" i="16"/>
  <c r="Q1055" i="16"/>
  <c r="R1055" i="16" s="1"/>
  <c r="N1055" i="16" s="1"/>
  <c r="P1055" i="16"/>
  <c r="Q1730" i="16"/>
  <c r="R1730" i="16" s="1"/>
  <c r="N1730" i="16" s="1"/>
  <c r="P1730" i="16"/>
  <c r="Q1432" i="16"/>
  <c r="R1432" i="16" s="1"/>
  <c r="N1432" i="16" s="1"/>
  <c r="P1432" i="16"/>
  <c r="P918" i="16"/>
  <c r="Q918" i="16"/>
  <c r="R918" i="16" s="1"/>
  <c r="N918" i="16" s="1"/>
  <c r="Q1964" i="16"/>
  <c r="R1964" i="16" s="1"/>
  <c r="N1964" i="16" s="1"/>
  <c r="P1964" i="16"/>
  <c r="Q1665" i="16"/>
  <c r="R1665" i="16" s="1"/>
  <c r="N1665" i="16" s="1"/>
  <c r="P1665" i="16"/>
  <c r="P1558" i="16"/>
  <c r="Q1558" i="16"/>
  <c r="R1558" i="16" s="1"/>
  <c r="N1558" i="16" s="1"/>
  <c r="Q603" i="16"/>
  <c r="R603" i="16" s="1"/>
  <c r="N603" i="16" s="1"/>
  <c r="P603" i="16"/>
  <c r="P246" i="16"/>
  <c r="Q246" i="16"/>
  <c r="R246" i="16" s="1"/>
  <c r="N246" i="16" s="1"/>
  <c r="Q403" i="16"/>
  <c r="R403" i="16" s="1"/>
  <c r="N403" i="16" s="1"/>
  <c r="P403" i="16"/>
  <c r="Q92" i="16"/>
  <c r="R92" i="16" s="1"/>
  <c r="N92" i="16" s="1"/>
  <c r="P92" i="16"/>
  <c r="P778" i="16"/>
  <c r="Q778" i="16"/>
  <c r="R778" i="16" s="1"/>
  <c r="N778" i="16" s="1"/>
  <c r="Q492" i="16"/>
  <c r="R492" i="16" s="1"/>
  <c r="N492" i="16" s="1"/>
  <c r="P492" i="16"/>
  <c r="Q1165" i="16"/>
  <c r="R1165" i="16" s="1"/>
  <c r="N1165" i="16" s="1"/>
  <c r="P1165" i="16"/>
  <c r="Q1876" i="16"/>
  <c r="R1876" i="16" s="1"/>
  <c r="N1876" i="16" s="1"/>
  <c r="P1876" i="16"/>
  <c r="Q1337" i="16"/>
  <c r="R1337" i="16" s="1"/>
  <c r="N1337" i="16" s="1"/>
  <c r="P1337" i="16"/>
  <c r="Q1387" i="16"/>
  <c r="R1387" i="16" s="1"/>
  <c r="N1387" i="16" s="1"/>
  <c r="P1387" i="16"/>
  <c r="Q1101" i="16"/>
  <c r="R1101" i="16" s="1"/>
  <c r="N1101" i="16" s="1"/>
  <c r="P1101" i="16"/>
  <c r="Q1918" i="16"/>
  <c r="R1918" i="16" s="1"/>
  <c r="N1918" i="16" s="1"/>
  <c r="P1918" i="16"/>
  <c r="Q877" i="16"/>
  <c r="R877" i="16" s="1"/>
  <c r="N877" i="16" s="1"/>
  <c r="P877" i="16"/>
  <c r="Q615" i="16"/>
  <c r="R615" i="16" s="1"/>
  <c r="N615" i="16" s="1"/>
  <c r="P615" i="16"/>
  <c r="Q257" i="16"/>
  <c r="R257" i="16" s="1"/>
  <c r="N257" i="16" s="1"/>
  <c r="P257" i="16"/>
  <c r="Q415" i="16"/>
  <c r="R415" i="16" s="1"/>
  <c r="N415" i="16" s="1"/>
  <c r="P415" i="16"/>
  <c r="Q105" i="16"/>
  <c r="R105" i="16" s="1"/>
  <c r="N105" i="16" s="1"/>
  <c r="P105" i="16"/>
  <c r="Q791" i="16"/>
  <c r="R791" i="16" s="1"/>
  <c r="N791" i="16" s="1"/>
  <c r="P791" i="16"/>
  <c r="Q504" i="16"/>
  <c r="R504" i="16" s="1"/>
  <c r="N504" i="16" s="1"/>
  <c r="P504" i="16"/>
  <c r="P1178" i="16"/>
  <c r="Q1178" i="16"/>
  <c r="R1178" i="16" s="1"/>
  <c r="N1178" i="16" s="1"/>
  <c r="Q1887" i="16"/>
  <c r="R1887" i="16" s="1"/>
  <c r="N1887" i="16" s="1"/>
  <c r="P1887" i="16"/>
  <c r="Q1349" i="16"/>
  <c r="R1349" i="16" s="1"/>
  <c r="N1349" i="16" s="1"/>
  <c r="P1349" i="16"/>
  <c r="Q1399" i="16"/>
  <c r="R1399" i="16" s="1"/>
  <c r="N1399" i="16" s="1"/>
  <c r="P1399" i="16"/>
  <c r="Q1113" i="16"/>
  <c r="R1113" i="16" s="1"/>
  <c r="N1113" i="16" s="1"/>
  <c r="P1113" i="16"/>
  <c r="Q1930" i="16"/>
  <c r="R1930" i="16" s="1"/>
  <c r="N1930" i="16" s="1"/>
  <c r="P1930" i="16"/>
  <c r="Q745" i="16"/>
  <c r="R745" i="16" s="1"/>
  <c r="N745" i="16" s="1"/>
  <c r="P745" i="16"/>
  <c r="P482" i="16"/>
  <c r="Q482" i="16"/>
  <c r="R482" i="16" s="1"/>
  <c r="N482" i="16" s="1"/>
  <c r="P125" i="16"/>
  <c r="Q125" i="16"/>
  <c r="R125" i="16" s="1"/>
  <c r="N125" i="16" s="1"/>
  <c r="Q283" i="16"/>
  <c r="R283" i="16" s="1"/>
  <c r="N283" i="16" s="1"/>
  <c r="P283" i="16"/>
  <c r="Q991" i="16"/>
  <c r="R991" i="16" s="1"/>
  <c r="N991" i="16" s="1"/>
  <c r="P991" i="16"/>
  <c r="P658" i="16"/>
  <c r="Q658" i="16"/>
  <c r="R658" i="16" s="1"/>
  <c r="N658" i="16" s="1"/>
  <c r="Q372" i="16"/>
  <c r="R372" i="16" s="1"/>
  <c r="N372" i="16" s="1"/>
  <c r="P372" i="16"/>
  <c r="Q2041" i="16"/>
  <c r="R2041" i="16" s="1"/>
  <c r="N2041" i="16" s="1"/>
  <c r="P2041" i="16"/>
  <c r="Q1755" i="16"/>
  <c r="R1755" i="16" s="1"/>
  <c r="N1755" i="16" s="1"/>
  <c r="P1755" i="16"/>
  <c r="Q1217" i="16"/>
  <c r="R1217" i="16" s="1"/>
  <c r="N1217" i="16" s="1"/>
  <c r="P1217" i="16"/>
  <c r="P1254" i="16"/>
  <c r="Q1254" i="16"/>
  <c r="R1254" i="16" s="1"/>
  <c r="N1254" i="16" s="1"/>
  <c r="Q1976" i="16"/>
  <c r="R1976" i="16" s="1"/>
  <c r="N1976" i="16" s="1"/>
  <c r="P1976" i="16"/>
  <c r="Q1773" i="16"/>
  <c r="R1773" i="16" s="1"/>
  <c r="N1773" i="16" s="1"/>
  <c r="P1773" i="16"/>
  <c r="P613" i="16"/>
  <c r="Q613" i="16"/>
  <c r="R613" i="16" s="1"/>
  <c r="N613" i="16" s="1"/>
  <c r="Q351" i="16"/>
  <c r="R351" i="16" s="1"/>
  <c r="N351" i="16" s="1"/>
  <c r="P351" i="16"/>
  <c r="P1036" i="16"/>
  <c r="Q1036" i="16"/>
  <c r="R1036" i="16" s="1"/>
  <c r="N1036" i="16" s="1"/>
  <c r="Q151" i="16"/>
  <c r="R151" i="16" s="1"/>
  <c r="N151" i="16" s="1"/>
  <c r="P151" i="16"/>
  <c r="Q861" i="16"/>
  <c r="R861" i="16" s="1"/>
  <c r="N861" i="16" s="1"/>
  <c r="P861" i="16"/>
  <c r="Q525" i="16"/>
  <c r="R525" i="16" s="1"/>
  <c r="N525" i="16" s="1"/>
  <c r="P525" i="16"/>
  <c r="P229" i="16"/>
  <c r="Q229" i="16"/>
  <c r="R229" i="16" s="1"/>
  <c r="N229" i="16" s="1"/>
  <c r="P1896" i="16"/>
  <c r="Q1896" i="16"/>
  <c r="R1896" i="16" s="1"/>
  <c r="N1896" i="16" s="1"/>
  <c r="Q1623" i="16"/>
  <c r="R1623" i="16" s="1"/>
  <c r="N1623" i="16" s="1"/>
  <c r="P1623" i="16"/>
  <c r="Q1085" i="16"/>
  <c r="R1085" i="16" s="1"/>
  <c r="N1085" i="16" s="1"/>
  <c r="P1085" i="16"/>
  <c r="P1110" i="16"/>
  <c r="Q1110" i="16"/>
  <c r="R1110" i="16" s="1"/>
  <c r="N1110" i="16" s="1"/>
  <c r="Q1843" i="16"/>
  <c r="R1843" i="16" s="1"/>
  <c r="N1843" i="16" s="1"/>
  <c r="P1843" i="16"/>
  <c r="Q1630" i="16"/>
  <c r="R1630" i="16" s="1"/>
  <c r="N1630" i="16" s="1"/>
  <c r="P1630" i="16"/>
  <c r="Q337" i="16"/>
  <c r="R337" i="16" s="1"/>
  <c r="N337" i="16" s="1"/>
  <c r="P337" i="16"/>
  <c r="Q64" i="16"/>
  <c r="R64" i="16" s="1"/>
  <c r="N64" i="16" s="1"/>
  <c r="P64" i="16"/>
  <c r="Q760" i="16"/>
  <c r="R760" i="16" s="1"/>
  <c r="N760" i="16" s="1"/>
  <c r="P760" i="16"/>
  <c r="P666" i="16"/>
  <c r="Q666" i="16"/>
  <c r="R666" i="16" s="1"/>
  <c r="N666" i="16" s="1"/>
  <c r="Q585" i="16"/>
  <c r="R585" i="16" s="1"/>
  <c r="N585" i="16" s="1"/>
  <c r="P585" i="16"/>
  <c r="Q250" i="16"/>
  <c r="R250" i="16" s="1"/>
  <c r="N250" i="16" s="1"/>
  <c r="P250" i="16"/>
  <c r="Q983" i="16"/>
  <c r="R983" i="16" s="1"/>
  <c r="N983" i="16" s="1"/>
  <c r="P983" i="16"/>
  <c r="Q1609" i="16"/>
  <c r="R1609" i="16" s="1"/>
  <c r="N1609" i="16" s="1"/>
  <c r="P1609" i="16"/>
  <c r="Q1347" i="16"/>
  <c r="R1347" i="16" s="1"/>
  <c r="N1347" i="16" s="1"/>
  <c r="P1347" i="16"/>
  <c r="Q2069" i="16"/>
  <c r="R2069" i="16" s="1"/>
  <c r="N2069" i="16" s="1"/>
  <c r="P2069" i="16"/>
  <c r="P1554" i="16"/>
  <c r="Q1554" i="16"/>
  <c r="R1554" i="16" s="1"/>
  <c r="N1554" i="16" s="1"/>
  <c r="Q1568" i="16"/>
  <c r="R1568" i="16" s="1"/>
  <c r="N1568" i="16" s="1"/>
  <c r="P1568" i="16"/>
  <c r="P1330" i="16"/>
  <c r="Q1330" i="16"/>
  <c r="R1330" i="16" s="1"/>
  <c r="N1330" i="16" s="1"/>
  <c r="P1102" i="16"/>
  <c r="Q1102" i="16"/>
  <c r="R1102" i="16" s="1"/>
  <c r="N1102" i="16" s="1"/>
  <c r="P1836" i="16"/>
  <c r="Q1836" i="16"/>
  <c r="R1836" i="16" s="1"/>
  <c r="N1836" i="16" s="1"/>
  <c r="Q2532" i="16"/>
  <c r="R2532" i="16" s="1"/>
  <c r="N2532" i="16" s="1"/>
  <c r="P2532" i="16"/>
  <c r="Q2474" i="16"/>
  <c r="R2474" i="16" s="1"/>
  <c r="N2474" i="16" s="1"/>
  <c r="P2474" i="16"/>
  <c r="P2415" i="16"/>
  <c r="Q2415" i="16"/>
  <c r="R2415" i="16" s="1"/>
  <c r="N2415" i="16" s="1"/>
  <c r="P2331" i="16"/>
  <c r="Q2331" i="16"/>
  <c r="R2331" i="16" s="1"/>
  <c r="N2331" i="16" s="1"/>
  <c r="Q1985" i="16"/>
  <c r="R1985" i="16" s="1"/>
  <c r="N1985" i="16" s="1"/>
  <c r="P1985" i="16"/>
  <c r="Q1950" i="16"/>
  <c r="R1950" i="16" s="1"/>
  <c r="N1950" i="16" s="1"/>
  <c r="P1950" i="16"/>
  <c r="Q2227" i="16"/>
  <c r="R2227" i="16" s="1"/>
  <c r="N2227" i="16" s="1"/>
  <c r="P2227" i="16"/>
  <c r="Q2169" i="16"/>
  <c r="R2169" i="16" s="1"/>
  <c r="N2169" i="16" s="1"/>
  <c r="P2169" i="16"/>
  <c r="Q2073" i="16"/>
  <c r="R2073" i="16" s="1"/>
  <c r="N2073" i="16" s="1"/>
  <c r="P2073" i="16"/>
  <c r="Q3812" i="16"/>
  <c r="R3812" i="16" s="1"/>
  <c r="N3812" i="16" s="1"/>
  <c r="P3812" i="16"/>
  <c r="Q3743" i="16"/>
  <c r="R3743" i="16" s="1"/>
  <c r="N3743" i="16" s="1"/>
  <c r="P3743" i="16"/>
  <c r="Q3695" i="16"/>
  <c r="R3695" i="16" s="1"/>
  <c r="N3695" i="16" s="1"/>
  <c r="P3695" i="16"/>
  <c r="Q3636" i="16"/>
  <c r="R3636" i="16" s="1"/>
  <c r="N3636" i="16" s="1"/>
  <c r="P3636" i="16"/>
  <c r="P2545" i="16"/>
  <c r="Q2545" i="16"/>
  <c r="R2545" i="16" s="1"/>
  <c r="N2545" i="16" s="1"/>
  <c r="Q2486" i="16"/>
  <c r="R2486" i="16" s="1"/>
  <c r="N2486" i="16" s="1"/>
  <c r="P2486" i="16"/>
  <c r="P2427" i="16"/>
  <c r="Q2427" i="16"/>
  <c r="R2427" i="16" s="1"/>
  <c r="N2427" i="16" s="1"/>
  <c r="Q2355" i="16"/>
  <c r="R2355" i="16" s="1"/>
  <c r="N2355" i="16" s="1"/>
  <c r="P2355" i="16"/>
  <c r="Q1997" i="16"/>
  <c r="R1997" i="16" s="1"/>
  <c r="N1997" i="16" s="1"/>
  <c r="P1997" i="16"/>
  <c r="Q1962" i="16"/>
  <c r="R1962" i="16" s="1"/>
  <c r="N1962" i="16" s="1"/>
  <c r="P1962" i="16"/>
  <c r="Q2240" i="16"/>
  <c r="R2240" i="16" s="1"/>
  <c r="N2240" i="16" s="1"/>
  <c r="P2240" i="16"/>
  <c r="Q2180" i="16"/>
  <c r="R2180" i="16" s="1"/>
  <c r="N2180" i="16" s="1"/>
  <c r="P2180" i="16"/>
  <c r="Q2085" i="16"/>
  <c r="R2085" i="16" s="1"/>
  <c r="N2085" i="16" s="1"/>
  <c r="P2085" i="16"/>
  <c r="Q3825" i="16"/>
  <c r="R3825" i="16" s="1"/>
  <c r="N3825" i="16" s="1"/>
  <c r="P3825" i="16"/>
  <c r="P3754" i="16"/>
  <c r="Q3754" i="16"/>
  <c r="R3754" i="16" s="1"/>
  <c r="N3754" i="16" s="1"/>
  <c r="Q3707" i="16"/>
  <c r="R3707" i="16" s="1"/>
  <c r="N3707" i="16" s="1"/>
  <c r="P3707" i="16"/>
  <c r="Q3648" i="16"/>
  <c r="R3648" i="16" s="1"/>
  <c r="N3648" i="16" s="1"/>
  <c r="P3648" i="16"/>
  <c r="P2988" i="16"/>
  <c r="Q2988" i="16"/>
  <c r="R2988" i="16" s="1"/>
  <c r="N2988" i="16" s="1"/>
  <c r="Q2954" i="16"/>
  <c r="R2954" i="16" s="1"/>
  <c r="N2954" i="16" s="1"/>
  <c r="P2954" i="16"/>
  <c r="P2871" i="16"/>
  <c r="Q2871" i="16"/>
  <c r="R2871" i="16" s="1"/>
  <c r="N2871" i="16" s="1"/>
  <c r="Q2800" i="16"/>
  <c r="R2800" i="16" s="1"/>
  <c r="N2800" i="16" s="1"/>
  <c r="P2800" i="16"/>
  <c r="P2441" i="16"/>
  <c r="Q2441" i="16"/>
  <c r="R2441" i="16" s="1"/>
  <c r="N2441" i="16" s="1"/>
  <c r="P2406" i="16"/>
  <c r="Q2406" i="16"/>
  <c r="R2406" i="16" s="1"/>
  <c r="N2406" i="16" s="1"/>
  <c r="Q2682" i="16"/>
  <c r="R2682" i="16" s="1"/>
  <c r="N2682" i="16" s="1"/>
  <c r="P2682" i="16"/>
  <c r="Q2624" i="16"/>
  <c r="R2624" i="16" s="1"/>
  <c r="N2624" i="16" s="1"/>
  <c r="P2624" i="16"/>
  <c r="P2541" i="16"/>
  <c r="Q2541" i="16"/>
  <c r="R2541" i="16" s="1"/>
  <c r="N2541" i="16" s="1"/>
  <c r="P2459" i="16"/>
  <c r="Q2459" i="16"/>
  <c r="R2459" i="16" s="1"/>
  <c r="N2459" i="16" s="1"/>
  <c r="P2423" i="16"/>
  <c r="Q2423" i="16"/>
  <c r="R2423" i="16" s="1"/>
  <c r="N2423" i="16" s="1"/>
  <c r="Q2352" i="16"/>
  <c r="R2352" i="16" s="1"/>
  <c r="N2352" i="16" s="1"/>
  <c r="P2352" i="16"/>
  <c r="Q1284" i="16"/>
  <c r="R1284" i="16" s="1"/>
  <c r="N1284" i="16" s="1"/>
  <c r="P1284" i="16"/>
  <c r="Q3001" i="16"/>
  <c r="R3001" i="16" s="1"/>
  <c r="N3001" i="16" s="1"/>
  <c r="P3001" i="16"/>
  <c r="Q2966" i="16"/>
  <c r="R2966" i="16" s="1"/>
  <c r="N2966" i="16" s="1"/>
  <c r="P2966" i="16"/>
  <c r="P2883" i="16"/>
  <c r="Q2883" i="16"/>
  <c r="R2883" i="16" s="1"/>
  <c r="N2883" i="16" s="1"/>
  <c r="P2813" i="16"/>
  <c r="Q2813" i="16"/>
  <c r="R2813" i="16" s="1"/>
  <c r="N2813" i="16" s="1"/>
  <c r="P2453" i="16"/>
  <c r="Q2453" i="16"/>
  <c r="R2453" i="16" s="1"/>
  <c r="N2453" i="16" s="1"/>
  <c r="Q2418" i="16"/>
  <c r="R2418" i="16" s="1"/>
  <c r="N2418" i="16" s="1"/>
  <c r="P2418" i="16"/>
  <c r="Q2695" i="16"/>
  <c r="R2695" i="16" s="1"/>
  <c r="N2695" i="16" s="1"/>
  <c r="P2695" i="16"/>
  <c r="Q2636" i="16"/>
  <c r="R2636" i="16" s="1"/>
  <c r="N2636" i="16" s="1"/>
  <c r="P2636" i="16"/>
  <c r="P2553" i="16"/>
  <c r="Q2553" i="16"/>
  <c r="R2553" i="16" s="1"/>
  <c r="N2553" i="16" s="1"/>
  <c r="Q2470" i="16"/>
  <c r="R2470" i="16" s="1"/>
  <c r="N2470" i="16" s="1"/>
  <c r="P2470" i="16"/>
  <c r="P2435" i="16"/>
  <c r="Q2435" i="16"/>
  <c r="R2435" i="16" s="1"/>
  <c r="N2435" i="16" s="1"/>
  <c r="Q2365" i="16"/>
  <c r="R2365" i="16" s="1"/>
  <c r="N2365" i="16" s="1"/>
  <c r="P2365" i="16"/>
  <c r="Q1583" i="16"/>
  <c r="R1583" i="16" s="1"/>
  <c r="N1583" i="16" s="1"/>
  <c r="P1583" i="16"/>
  <c r="Q3301" i="16"/>
  <c r="R3301" i="16" s="1"/>
  <c r="N3301" i="16" s="1"/>
  <c r="P3301" i="16"/>
  <c r="Q3267" i="16"/>
  <c r="R3267" i="16" s="1"/>
  <c r="N3267" i="16" s="1"/>
  <c r="P3267" i="16"/>
  <c r="P3184" i="16"/>
  <c r="Q3184" i="16"/>
  <c r="R3184" i="16" s="1"/>
  <c r="N3184" i="16" s="1"/>
  <c r="P3112" i="16"/>
  <c r="Q3112" i="16"/>
  <c r="R3112" i="16" s="1"/>
  <c r="N3112" i="16" s="1"/>
  <c r="P2753" i="16"/>
  <c r="Q2753" i="16"/>
  <c r="R2753" i="16" s="1"/>
  <c r="N2753" i="16" s="1"/>
  <c r="Q2730" i="16"/>
  <c r="R2730" i="16" s="1"/>
  <c r="N2730" i="16" s="1"/>
  <c r="P2730" i="16"/>
  <c r="P2996" i="16"/>
  <c r="Q2996" i="16"/>
  <c r="R2996" i="16" s="1"/>
  <c r="N2996" i="16" s="1"/>
  <c r="P2936" i="16"/>
  <c r="Q2936" i="16"/>
  <c r="R2936" i="16" s="1"/>
  <c r="N2936" i="16" s="1"/>
  <c r="P2853" i="16"/>
  <c r="Q2853" i="16"/>
  <c r="R2853" i="16" s="1"/>
  <c r="N2853" i="16" s="1"/>
  <c r="Q2782" i="16"/>
  <c r="R2782" i="16" s="1"/>
  <c r="N2782" i="16" s="1"/>
  <c r="P2782" i="16"/>
  <c r="Q2735" i="16"/>
  <c r="R2735" i="16" s="1"/>
  <c r="N2735" i="16" s="1"/>
  <c r="P2735" i="16"/>
  <c r="Q2675" i="16"/>
  <c r="R2675" i="16" s="1"/>
  <c r="N2675" i="16" s="1"/>
  <c r="P2675" i="16"/>
  <c r="P1596" i="16"/>
  <c r="Q1596" i="16"/>
  <c r="R1596" i="16" s="1"/>
  <c r="N1596" i="16" s="1"/>
  <c r="Q3313" i="16"/>
  <c r="R3313" i="16" s="1"/>
  <c r="N3313" i="16" s="1"/>
  <c r="P3313" i="16"/>
  <c r="P3278" i="16"/>
  <c r="Q3278" i="16"/>
  <c r="R3278" i="16" s="1"/>
  <c r="N3278" i="16" s="1"/>
  <c r="Q3195" i="16"/>
  <c r="R3195" i="16" s="1"/>
  <c r="N3195" i="16" s="1"/>
  <c r="P3195" i="16"/>
  <c r="P3124" i="16"/>
  <c r="Q3124" i="16"/>
  <c r="R3124" i="16" s="1"/>
  <c r="N3124" i="16" s="1"/>
  <c r="Q2766" i="16"/>
  <c r="R2766" i="16" s="1"/>
  <c r="N2766" i="16" s="1"/>
  <c r="P2766" i="16"/>
  <c r="Q2742" i="16"/>
  <c r="R2742" i="16" s="1"/>
  <c r="N2742" i="16" s="1"/>
  <c r="P2742" i="16"/>
  <c r="P3008" i="16"/>
  <c r="Q3008" i="16"/>
  <c r="R3008" i="16" s="1"/>
  <c r="N3008" i="16" s="1"/>
  <c r="Q2947" i="16"/>
  <c r="R2947" i="16" s="1"/>
  <c r="N2947" i="16" s="1"/>
  <c r="P2947" i="16"/>
  <c r="Q2865" i="16"/>
  <c r="R2865" i="16" s="1"/>
  <c r="N2865" i="16" s="1"/>
  <c r="P2865" i="16"/>
  <c r="Q2794" i="16"/>
  <c r="R2794" i="16" s="1"/>
  <c r="N2794" i="16" s="1"/>
  <c r="P2794" i="16"/>
  <c r="Q2747" i="16"/>
  <c r="R2747" i="16" s="1"/>
  <c r="N2747" i="16" s="1"/>
  <c r="P2747" i="16"/>
  <c r="Q2688" i="16"/>
  <c r="R2688" i="16" s="1"/>
  <c r="N2688" i="16" s="1"/>
  <c r="P2688" i="16"/>
  <c r="Q1762" i="16"/>
  <c r="R1762" i="16" s="1"/>
  <c r="N1762" i="16" s="1"/>
  <c r="P1762" i="16"/>
  <c r="Q2460" i="16"/>
  <c r="R2460" i="16" s="1"/>
  <c r="N2460" i="16" s="1"/>
  <c r="P2460" i="16"/>
  <c r="P2403" i="16"/>
  <c r="Q2403" i="16"/>
  <c r="R2403" i="16" s="1"/>
  <c r="N2403" i="16" s="1"/>
  <c r="Q2343" i="16"/>
  <c r="R2343" i="16" s="1"/>
  <c r="N2343" i="16" s="1"/>
  <c r="P2343" i="16"/>
  <c r="P2261" i="16"/>
  <c r="Q2261" i="16"/>
  <c r="R2261" i="16" s="1"/>
  <c r="N2261" i="16" s="1"/>
  <c r="Q1913" i="16"/>
  <c r="R1913" i="16" s="1"/>
  <c r="N1913" i="16" s="1"/>
  <c r="P1913" i="16"/>
  <c r="Q1877" i="16"/>
  <c r="R1877" i="16" s="1"/>
  <c r="N1877" i="16" s="1"/>
  <c r="P1877" i="16"/>
  <c r="P2156" i="16"/>
  <c r="Q2156" i="16"/>
  <c r="R2156" i="16" s="1"/>
  <c r="N2156" i="16" s="1"/>
  <c r="P2095" i="16"/>
  <c r="Q2095" i="16"/>
  <c r="R2095" i="16" s="1"/>
  <c r="N2095" i="16" s="1"/>
  <c r="Q3836" i="16"/>
  <c r="R3836" i="16" s="1"/>
  <c r="N3836" i="16" s="1"/>
  <c r="P3836" i="16"/>
  <c r="Q3741" i="16"/>
  <c r="R3741" i="16" s="1"/>
  <c r="N3741" i="16" s="1"/>
  <c r="P3741" i="16"/>
  <c r="Q3670" i="16"/>
  <c r="R3670" i="16" s="1"/>
  <c r="N3670" i="16" s="1"/>
  <c r="P3670" i="16"/>
  <c r="Q3624" i="16"/>
  <c r="R3624" i="16" s="1"/>
  <c r="N3624" i="16" s="1"/>
  <c r="P3624" i="16"/>
  <c r="Q3564" i="16"/>
  <c r="R3564" i="16" s="1"/>
  <c r="N3564" i="16" s="1"/>
  <c r="P3564" i="16"/>
  <c r="P2473" i="16"/>
  <c r="Q2473" i="16"/>
  <c r="R2473" i="16" s="1"/>
  <c r="N2473" i="16" s="1"/>
  <c r="Q2414" i="16"/>
  <c r="R2414" i="16" s="1"/>
  <c r="N2414" i="16" s="1"/>
  <c r="P2414" i="16"/>
  <c r="Q2356" i="16"/>
  <c r="R2356" i="16" s="1"/>
  <c r="N2356" i="16" s="1"/>
  <c r="P2356" i="16"/>
  <c r="Q2272" i="16"/>
  <c r="R2272" i="16" s="1"/>
  <c r="N2272" i="16" s="1"/>
  <c r="P2272" i="16"/>
  <c r="Q1925" i="16"/>
  <c r="R1925" i="16" s="1"/>
  <c r="N1925" i="16" s="1"/>
  <c r="P1925" i="16"/>
  <c r="Q1890" i="16"/>
  <c r="R1890" i="16" s="1"/>
  <c r="N1890" i="16" s="1"/>
  <c r="P1890" i="16"/>
  <c r="P2167" i="16"/>
  <c r="Q2167" i="16"/>
  <c r="R2167" i="16" s="1"/>
  <c r="N2167" i="16" s="1"/>
  <c r="P2107" i="16"/>
  <c r="Q2107" i="16"/>
  <c r="R2107" i="16" s="1"/>
  <c r="N2107" i="16" s="1"/>
  <c r="P3826" i="16"/>
  <c r="Q3826" i="16"/>
  <c r="R3826" i="16" s="1"/>
  <c r="N3826" i="16" s="1"/>
  <c r="Q3753" i="16"/>
  <c r="R3753" i="16" s="1"/>
  <c r="N3753" i="16" s="1"/>
  <c r="P3753" i="16"/>
  <c r="P3682" i="16"/>
  <c r="Q3682" i="16"/>
  <c r="R3682" i="16" s="1"/>
  <c r="N3682" i="16" s="1"/>
  <c r="Q3634" i="16"/>
  <c r="R3634" i="16" s="1"/>
  <c r="N3634" i="16" s="1"/>
  <c r="P3634" i="16"/>
  <c r="Q3576" i="16"/>
  <c r="R3576" i="16" s="1"/>
  <c r="N3576" i="16" s="1"/>
  <c r="P3576" i="16"/>
  <c r="P2629" i="16"/>
  <c r="Q2629" i="16"/>
  <c r="R2629" i="16" s="1"/>
  <c r="N2629" i="16" s="1"/>
  <c r="Q2570" i="16"/>
  <c r="R2570" i="16" s="1"/>
  <c r="N2570" i="16" s="1"/>
  <c r="P2570" i="16"/>
  <c r="P2511" i="16"/>
  <c r="Q2511" i="16"/>
  <c r="R2511" i="16" s="1"/>
  <c r="N2511" i="16" s="1"/>
  <c r="Q2440" i="16"/>
  <c r="R2440" i="16" s="1"/>
  <c r="N2440" i="16" s="1"/>
  <c r="P2440" i="16"/>
  <c r="Q2082" i="16"/>
  <c r="R2082" i="16" s="1"/>
  <c r="N2082" i="16" s="1"/>
  <c r="P2082" i="16"/>
  <c r="P2045" i="16"/>
  <c r="Q2045" i="16"/>
  <c r="R2045" i="16" s="1"/>
  <c r="N2045" i="16" s="1"/>
  <c r="Q2323" i="16"/>
  <c r="R2323" i="16" s="1"/>
  <c r="N2323" i="16" s="1"/>
  <c r="P2323" i="16"/>
  <c r="P2263" i="16"/>
  <c r="Q2263" i="16"/>
  <c r="R2263" i="16" s="1"/>
  <c r="N2263" i="16" s="1"/>
  <c r="Q2168" i="16"/>
  <c r="R2168" i="16" s="1"/>
  <c r="N2168" i="16" s="1"/>
  <c r="P2168" i="16"/>
  <c r="Q2097" i="16"/>
  <c r="R2097" i="16" s="1"/>
  <c r="N2097" i="16" s="1"/>
  <c r="P2097" i="16"/>
  <c r="Q3677" i="16"/>
  <c r="R3677" i="16" s="1"/>
  <c r="N3677" i="16" s="1"/>
  <c r="P3677" i="16"/>
  <c r="P3790" i="16"/>
  <c r="Q3790" i="16"/>
  <c r="R3790" i="16" s="1"/>
  <c r="N3790" i="16" s="1"/>
  <c r="P3732" i="16"/>
  <c r="Q3732" i="16"/>
  <c r="R3732" i="16" s="1"/>
  <c r="N3732" i="16" s="1"/>
  <c r="Q2341" i="16"/>
  <c r="R2341" i="16" s="1"/>
  <c r="N2341" i="16" s="1"/>
  <c r="P2341" i="16"/>
  <c r="Q2295" i="16"/>
  <c r="R2295" i="16" s="1"/>
  <c r="N2295" i="16" s="1"/>
  <c r="P2295" i="16"/>
  <c r="Q2235" i="16"/>
  <c r="R2235" i="16" s="1"/>
  <c r="N2235" i="16" s="1"/>
  <c r="P2235" i="16"/>
  <c r="P2151" i="16"/>
  <c r="Q2151" i="16"/>
  <c r="R2151" i="16" s="1"/>
  <c r="N2151" i="16" s="1"/>
  <c r="P3810" i="16"/>
  <c r="Q3810" i="16"/>
  <c r="R3810" i="16" s="1"/>
  <c r="N3810" i="16" s="1"/>
  <c r="P3833" i="16"/>
  <c r="Q3833" i="16"/>
  <c r="R3833" i="16" s="1"/>
  <c r="N3833" i="16" s="1"/>
  <c r="Q3534" i="16"/>
  <c r="R3534" i="16" s="1"/>
  <c r="N3534" i="16" s="1"/>
  <c r="P3534" i="16"/>
  <c r="P3776" i="16"/>
  <c r="Q3776" i="16"/>
  <c r="R3776" i="16" s="1"/>
  <c r="N3776" i="16" s="1"/>
  <c r="P3728" i="16"/>
  <c r="Q3728" i="16"/>
  <c r="R3728" i="16" s="1"/>
  <c r="N3728" i="16" s="1"/>
  <c r="Q3632" i="16"/>
  <c r="R3632" i="16" s="1"/>
  <c r="N3632" i="16" s="1"/>
  <c r="P3632" i="16"/>
  <c r="Q3562" i="16"/>
  <c r="R3562" i="16" s="1"/>
  <c r="N3562" i="16" s="1"/>
  <c r="P3562" i="16"/>
  <c r="P3516" i="16"/>
  <c r="Q3516" i="16"/>
  <c r="R3516" i="16" s="1"/>
  <c r="N3516" i="16" s="1"/>
  <c r="P3456" i="16"/>
  <c r="Q3456" i="16"/>
  <c r="R3456" i="16" s="1"/>
  <c r="N3456" i="16" s="1"/>
  <c r="P2509" i="16"/>
  <c r="Q2509" i="16"/>
  <c r="R2509" i="16" s="1"/>
  <c r="N2509" i="16" s="1"/>
  <c r="Q2450" i="16"/>
  <c r="R2450" i="16" s="1"/>
  <c r="N2450" i="16" s="1"/>
  <c r="P2450" i="16"/>
  <c r="P2390" i="16"/>
  <c r="Q2390" i="16"/>
  <c r="R2390" i="16" s="1"/>
  <c r="N2390" i="16" s="1"/>
  <c r="Q2308" i="16"/>
  <c r="R2308" i="16" s="1"/>
  <c r="N2308" i="16" s="1"/>
  <c r="P2308" i="16"/>
  <c r="Q1961" i="16"/>
  <c r="R1961" i="16" s="1"/>
  <c r="N1961" i="16" s="1"/>
  <c r="P1961" i="16"/>
  <c r="Q1926" i="16"/>
  <c r="R1926" i="16" s="1"/>
  <c r="N1926" i="16" s="1"/>
  <c r="P1926" i="16"/>
  <c r="Q2204" i="16"/>
  <c r="R2204" i="16" s="1"/>
  <c r="N2204" i="16" s="1"/>
  <c r="P2204" i="16"/>
  <c r="Q2145" i="16"/>
  <c r="R2145" i="16" s="1"/>
  <c r="N2145" i="16" s="1"/>
  <c r="P2145" i="16"/>
  <c r="Q3607" i="16"/>
  <c r="R3607" i="16" s="1"/>
  <c r="N3607" i="16" s="1"/>
  <c r="P3607" i="16"/>
  <c r="Q3789" i="16"/>
  <c r="R3789" i="16" s="1"/>
  <c r="N3789" i="16" s="1"/>
  <c r="P3789" i="16"/>
  <c r="Q3718" i="16"/>
  <c r="R3718" i="16" s="1"/>
  <c r="N3718" i="16" s="1"/>
  <c r="P3718" i="16"/>
  <c r="Q3671" i="16"/>
  <c r="R3671" i="16" s="1"/>
  <c r="N3671" i="16" s="1"/>
  <c r="P3671" i="16"/>
  <c r="P3611" i="16"/>
  <c r="Q3611" i="16"/>
  <c r="R3611" i="16" s="1"/>
  <c r="N3611" i="16" s="1"/>
  <c r="Q2100" i="16"/>
  <c r="R2100" i="16" s="1"/>
  <c r="N2100" i="16" s="1"/>
  <c r="P2100" i="16"/>
  <c r="Q3817" i="16"/>
  <c r="R3817" i="16" s="1"/>
  <c r="N3817" i="16" s="1"/>
  <c r="P3817" i="16"/>
  <c r="Q3782" i="16"/>
  <c r="R3782" i="16" s="1"/>
  <c r="N3782" i="16" s="1"/>
  <c r="P3782" i="16"/>
  <c r="Q3711" i="16"/>
  <c r="R3711" i="16" s="1"/>
  <c r="N3711" i="16" s="1"/>
  <c r="P3711" i="16"/>
  <c r="Q3628" i="16"/>
  <c r="R3628" i="16" s="1"/>
  <c r="N3628" i="16" s="1"/>
  <c r="P3628" i="16"/>
  <c r="Q3269" i="16"/>
  <c r="R3269" i="16" s="1"/>
  <c r="N3269" i="16" s="1"/>
  <c r="P3269" i="16"/>
  <c r="P3246" i="16"/>
  <c r="Q3246" i="16"/>
  <c r="R3246" i="16" s="1"/>
  <c r="N3246" i="16" s="1"/>
  <c r="Q3512" i="16"/>
  <c r="R3512" i="16" s="1"/>
  <c r="N3512" i="16" s="1"/>
  <c r="P3512" i="16"/>
  <c r="Q3453" i="16"/>
  <c r="R3453" i="16" s="1"/>
  <c r="N3453" i="16" s="1"/>
  <c r="P3453" i="16"/>
  <c r="Q3369" i="16"/>
  <c r="R3369" i="16" s="1"/>
  <c r="N3369" i="16" s="1"/>
  <c r="P3369" i="16"/>
  <c r="Q3299" i="16"/>
  <c r="R3299" i="16" s="1"/>
  <c r="N3299" i="16" s="1"/>
  <c r="P3299" i="16"/>
  <c r="P3250" i="16"/>
  <c r="Q3250" i="16"/>
  <c r="R3250" i="16" s="1"/>
  <c r="N3250" i="16" s="1"/>
  <c r="P3191" i="16"/>
  <c r="Q3191" i="16"/>
  <c r="R3191" i="16" s="1"/>
  <c r="N3191" i="16" s="1"/>
  <c r="Q663" i="16"/>
  <c r="R663" i="16" s="1"/>
  <c r="N663" i="16" s="1"/>
  <c r="P663" i="16"/>
  <c r="Q555" i="16"/>
  <c r="R555" i="16" s="1"/>
  <c r="N555" i="16" s="1"/>
  <c r="P555" i="16"/>
  <c r="Q349" i="16"/>
  <c r="R349" i="16" s="1"/>
  <c r="N349" i="16" s="1"/>
  <c r="P349" i="16"/>
  <c r="P1278" i="16"/>
  <c r="Q1278" i="16"/>
  <c r="R1278" i="16" s="1"/>
  <c r="N1278" i="16" s="1"/>
  <c r="Q2445" i="16"/>
  <c r="R2445" i="16" s="1"/>
  <c r="N2445" i="16" s="1"/>
  <c r="P2445" i="16"/>
  <c r="P254" i="16"/>
  <c r="Q254" i="16"/>
  <c r="R254" i="16" s="1"/>
  <c r="N254" i="16" s="1"/>
  <c r="Q1543" i="16"/>
  <c r="R1543" i="16" s="1"/>
  <c r="N1543" i="16" s="1"/>
  <c r="P1543" i="16"/>
  <c r="Q925" i="16"/>
  <c r="R925" i="16" s="1"/>
  <c r="N925" i="16" s="1"/>
  <c r="P925" i="16"/>
  <c r="Q807" i="16"/>
  <c r="R807" i="16" s="1"/>
  <c r="N807" i="16" s="1"/>
  <c r="P807" i="16"/>
  <c r="Q319" i="16"/>
  <c r="R319" i="16" s="1"/>
  <c r="N319" i="16" s="1"/>
  <c r="P319" i="16"/>
  <c r="P694" i="16"/>
  <c r="Q694" i="16"/>
  <c r="R694" i="16" s="1"/>
  <c r="N694" i="16" s="1"/>
  <c r="Q2077" i="16"/>
  <c r="R2077" i="16" s="1"/>
  <c r="N2077" i="16" s="1"/>
  <c r="P2077" i="16"/>
  <c r="Q1253" i="16"/>
  <c r="R1253" i="16" s="1"/>
  <c r="N1253" i="16" s="1"/>
  <c r="P1253" i="16"/>
  <c r="P1351" i="16"/>
  <c r="Q1351" i="16"/>
  <c r="R1351" i="16" s="1"/>
  <c r="N1351" i="16" s="1"/>
  <c r="P2344" i="16"/>
  <c r="Q2344" i="16"/>
  <c r="R2344" i="16" s="1"/>
  <c r="N2344" i="16" s="1"/>
  <c r="Q484" i="16"/>
  <c r="R484" i="16" s="1"/>
  <c r="N484" i="16" s="1"/>
  <c r="P484" i="16"/>
  <c r="Q219" i="16"/>
  <c r="R219" i="16" s="1"/>
  <c r="N219" i="16" s="1"/>
  <c r="P219" i="16"/>
  <c r="Q519" i="16"/>
  <c r="R519" i="16" s="1"/>
  <c r="N519" i="16" s="1"/>
  <c r="P519" i="16"/>
  <c r="Q449" i="16"/>
  <c r="R449" i="16" s="1"/>
  <c r="N449" i="16" s="1"/>
  <c r="P449" i="16"/>
  <c r="Q205" i="16"/>
  <c r="R205" i="16" s="1"/>
  <c r="N205" i="16" s="1"/>
  <c r="P205" i="16"/>
  <c r="Q463" i="16"/>
  <c r="R463" i="16" s="1"/>
  <c r="N463" i="16" s="1"/>
  <c r="P463" i="16"/>
  <c r="P154" i="16"/>
  <c r="Q154" i="16"/>
  <c r="R154" i="16" s="1"/>
  <c r="N154" i="16" s="1"/>
  <c r="P849" i="16"/>
  <c r="Q849" i="16"/>
  <c r="R849" i="16" s="1"/>
  <c r="N849" i="16" s="1"/>
  <c r="Q553" i="16"/>
  <c r="R553" i="16" s="1"/>
  <c r="N553" i="16" s="1"/>
  <c r="P553" i="16"/>
  <c r="Q1227" i="16"/>
  <c r="R1227" i="16" s="1"/>
  <c r="N1227" i="16" s="1"/>
  <c r="P1227" i="16"/>
  <c r="P1936" i="16"/>
  <c r="Q1936" i="16"/>
  <c r="R1936" i="16" s="1"/>
  <c r="N1936" i="16" s="1"/>
  <c r="Q1397" i="16"/>
  <c r="R1397" i="16" s="1"/>
  <c r="N1397" i="16" s="1"/>
  <c r="P1397" i="16"/>
  <c r="P1446" i="16"/>
  <c r="Q1446" i="16"/>
  <c r="R1446" i="16" s="1"/>
  <c r="N1446" i="16" s="1"/>
  <c r="Q1161" i="16"/>
  <c r="R1161" i="16" s="1"/>
  <c r="N1161" i="16" s="1"/>
  <c r="P1161" i="16"/>
  <c r="Q1989" i="16"/>
  <c r="R1989" i="16" s="1"/>
  <c r="N1989" i="16" s="1"/>
  <c r="P1989" i="16"/>
  <c r="Q793" i="16"/>
  <c r="R793" i="16" s="1"/>
  <c r="N793" i="16" s="1"/>
  <c r="P793" i="16"/>
  <c r="Q532" i="16"/>
  <c r="R532" i="16" s="1"/>
  <c r="N532" i="16" s="1"/>
  <c r="P532" i="16"/>
  <c r="Q174" i="16"/>
  <c r="R174" i="16" s="1"/>
  <c r="N174" i="16" s="1"/>
  <c r="P174" i="16"/>
  <c r="Q331" i="16"/>
  <c r="R331" i="16" s="1"/>
  <c r="N331" i="16" s="1"/>
  <c r="P331" i="16"/>
  <c r="Q1039" i="16"/>
  <c r="R1039" i="16" s="1"/>
  <c r="N1039" i="16" s="1"/>
  <c r="P1039" i="16"/>
  <c r="P706" i="16"/>
  <c r="Q706" i="16"/>
  <c r="R706" i="16" s="1"/>
  <c r="N706" i="16" s="1"/>
  <c r="Q420" i="16"/>
  <c r="R420" i="16" s="1"/>
  <c r="N420" i="16" s="1"/>
  <c r="P420" i="16"/>
  <c r="Q1095" i="16"/>
  <c r="R1095" i="16" s="1"/>
  <c r="N1095" i="16" s="1"/>
  <c r="P1095" i="16"/>
  <c r="P1803" i="16"/>
  <c r="Q1803" i="16"/>
  <c r="R1803" i="16" s="1"/>
  <c r="N1803" i="16" s="1"/>
  <c r="P1266" i="16"/>
  <c r="Q1266" i="16"/>
  <c r="R1266" i="16" s="1"/>
  <c r="N1266" i="16" s="1"/>
  <c r="P1302" i="16"/>
  <c r="Q1302" i="16"/>
  <c r="R1302" i="16" s="1"/>
  <c r="N1302" i="16" s="1"/>
  <c r="P2023" i="16"/>
  <c r="Q2023" i="16"/>
  <c r="R2023" i="16" s="1"/>
  <c r="N2023" i="16" s="1"/>
  <c r="Q1833" i="16"/>
  <c r="R1833" i="16" s="1"/>
  <c r="N1833" i="16" s="1"/>
  <c r="P1833" i="16"/>
  <c r="Q422" i="16"/>
  <c r="R422" i="16" s="1"/>
  <c r="N422" i="16" s="1"/>
  <c r="P422" i="16"/>
  <c r="Q77" i="16"/>
  <c r="R77" i="16" s="1"/>
  <c r="N77" i="16" s="1"/>
  <c r="P77" i="16"/>
  <c r="P761" i="16"/>
  <c r="Q761" i="16"/>
  <c r="R761" i="16" s="1"/>
  <c r="N761" i="16" s="1"/>
  <c r="Q919" i="16"/>
  <c r="R919" i="16" s="1"/>
  <c r="N919" i="16" s="1"/>
  <c r="P919" i="16"/>
  <c r="P610" i="16"/>
  <c r="Q610" i="16"/>
  <c r="R610" i="16" s="1"/>
  <c r="N610" i="16" s="1"/>
  <c r="Q287" i="16"/>
  <c r="R287" i="16" s="1"/>
  <c r="N287" i="16" s="1"/>
  <c r="P287" i="16"/>
  <c r="Q1007" i="16"/>
  <c r="R1007" i="16" s="1"/>
  <c r="N1007" i="16" s="1"/>
  <c r="P1007" i="16"/>
  <c r="Q1683" i="16"/>
  <c r="R1683" i="16" s="1"/>
  <c r="N1683" i="16" s="1"/>
  <c r="P1683" i="16"/>
  <c r="Q1384" i="16"/>
  <c r="R1384" i="16" s="1"/>
  <c r="N1384" i="16" s="1"/>
  <c r="P1384" i="16"/>
  <c r="Q869" i="16"/>
  <c r="R869" i="16" s="1"/>
  <c r="N869" i="16" s="1"/>
  <c r="P869" i="16"/>
  <c r="Q1915" i="16"/>
  <c r="R1915" i="16" s="1"/>
  <c r="N1915" i="16" s="1"/>
  <c r="P1915" i="16"/>
  <c r="Q1617" i="16"/>
  <c r="R1617" i="16" s="1"/>
  <c r="N1617" i="16" s="1"/>
  <c r="P1617" i="16"/>
  <c r="Q1499" i="16"/>
  <c r="R1499" i="16" s="1"/>
  <c r="N1499" i="16" s="1"/>
  <c r="P1499" i="16"/>
  <c r="P434" i="16"/>
  <c r="Q434" i="16"/>
  <c r="R434" i="16" s="1"/>
  <c r="N434" i="16" s="1"/>
  <c r="Q89" i="16"/>
  <c r="R89" i="16" s="1"/>
  <c r="N89" i="16" s="1"/>
  <c r="P89" i="16"/>
  <c r="Q773" i="16"/>
  <c r="R773" i="16" s="1"/>
  <c r="N773" i="16" s="1"/>
  <c r="P773" i="16"/>
  <c r="Q931" i="16"/>
  <c r="R931" i="16" s="1"/>
  <c r="N931" i="16" s="1"/>
  <c r="P931" i="16"/>
  <c r="Q621" i="16"/>
  <c r="R621" i="16" s="1"/>
  <c r="N621" i="16" s="1"/>
  <c r="P621" i="16"/>
  <c r="Q300" i="16"/>
  <c r="R300" i="16" s="1"/>
  <c r="N300" i="16" s="1"/>
  <c r="P300" i="16"/>
  <c r="Q1020" i="16"/>
  <c r="R1020" i="16" s="1"/>
  <c r="N1020" i="16" s="1"/>
  <c r="P1020" i="16"/>
  <c r="Q1694" i="16"/>
  <c r="R1694" i="16" s="1"/>
  <c r="N1694" i="16" s="1"/>
  <c r="P1694" i="16"/>
  <c r="P1396" i="16"/>
  <c r="Q1396" i="16"/>
  <c r="R1396" i="16" s="1"/>
  <c r="N1396" i="16" s="1"/>
  <c r="Q883" i="16"/>
  <c r="R883" i="16" s="1"/>
  <c r="N883" i="16" s="1"/>
  <c r="P883" i="16"/>
  <c r="Q1927" i="16"/>
  <c r="R1927" i="16" s="1"/>
  <c r="N1927" i="16" s="1"/>
  <c r="P1927" i="16"/>
  <c r="P1628" i="16"/>
  <c r="Q1628" i="16"/>
  <c r="R1628" i="16" s="1"/>
  <c r="N1628" i="16" s="1"/>
  <c r="Q1511" i="16"/>
  <c r="R1511" i="16" s="1"/>
  <c r="N1511" i="16" s="1"/>
  <c r="P1511" i="16"/>
  <c r="P302" i="16"/>
  <c r="Q302" i="16"/>
  <c r="R302" i="16" s="1"/>
  <c r="N302" i="16" s="1"/>
  <c r="Q999" i="16"/>
  <c r="R999" i="16" s="1"/>
  <c r="N999" i="16" s="1"/>
  <c r="P999" i="16"/>
  <c r="Q641" i="16"/>
  <c r="R641" i="16" s="1"/>
  <c r="N641" i="16" s="1"/>
  <c r="P641" i="16"/>
  <c r="Q799" i="16"/>
  <c r="R799" i="16" s="1"/>
  <c r="N799" i="16" s="1"/>
  <c r="P799" i="16"/>
  <c r="Q489" i="16"/>
  <c r="R489" i="16" s="1"/>
  <c r="N489" i="16" s="1"/>
  <c r="P489" i="16"/>
  <c r="Q156" i="16"/>
  <c r="R156" i="16" s="1"/>
  <c r="N156" i="16" s="1"/>
  <c r="P156" i="16"/>
  <c r="Q887" i="16"/>
  <c r="R887" i="16" s="1"/>
  <c r="N887" i="16" s="1"/>
  <c r="P887" i="16"/>
  <c r="P1562" i="16"/>
  <c r="Q1562" i="16"/>
  <c r="R1562" i="16" s="1"/>
  <c r="N1562" i="16" s="1"/>
  <c r="Q1263" i="16"/>
  <c r="R1263" i="16" s="1"/>
  <c r="N1263" i="16" s="1"/>
  <c r="P1263" i="16"/>
  <c r="P1732" i="16"/>
  <c r="Q1732" i="16"/>
  <c r="R1732" i="16" s="1"/>
  <c r="N1732" i="16" s="1"/>
  <c r="P1795" i="16"/>
  <c r="Q1795" i="16"/>
  <c r="R1795" i="16" s="1"/>
  <c r="N1795" i="16" s="1"/>
  <c r="Q1497" i="16"/>
  <c r="R1497" i="16" s="1"/>
  <c r="N1497" i="16" s="1"/>
  <c r="P1497" i="16"/>
  <c r="Q1355" i="16"/>
  <c r="R1355" i="16" s="1"/>
  <c r="N1355" i="16" s="1"/>
  <c r="P1355" i="16"/>
  <c r="P746" i="16"/>
  <c r="Q746" i="16"/>
  <c r="R746" i="16" s="1"/>
  <c r="N746" i="16" s="1"/>
  <c r="Q400" i="16"/>
  <c r="R400" i="16" s="1"/>
  <c r="N400" i="16" s="1"/>
  <c r="P400" i="16"/>
  <c r="Q305" i="16"/>
  <c r="R305" i="16" s="1"/>
  <c r="N305" i="16" s="1"/>
  <c r="P305" i="16"/>
  <c r="P212" i="16"/>
  <c r="Q212" i="16"/>
  <c r="R212" i="16" s="1"/>
  <c r="N212" i="16" s="1"/>
  <c r="Q932" i="16"/>
  <c r="R932" i="16" s="1"/>
  <c r="N932" i="16" s="1"/>
  <c r="P932" i="16"/>
  <c r="Q623" i="16"/>
  <c r="R623" i="16" s="1"/>
  <c r="N623" i="16" s="1"/>
  <c r="P623" i="16"/>
  <c r="Q1249" i="16"/>
  <c r="R1249" i="16" s="1"/>
  <c r="N1249" i="16" s="1"/>
  <c r="P1249" i="16"/>
  <c r="P2005" i="16"/>
  <c r="Q2005" i="16"/>
  <c r="R2005" i="16" s="1"/>
  <c r="N2005" i="16" s="1"/>
  <c r="P1708" i="16"/>
  <c r="Q1708" i="16"/>
  <c r="R1708" i="16" s="1"/>
  <c r="N1708" i="16" s="1"/>
  <c r="P1194" i="16"/>
  <c r="Q1194" i="16"/>
  <c r="R1194" i="16" s="1"/>
  <c r="N1194" i="16" s="1"/>
  <c r="Q1209" i="16"/>
  <c r="R1209" i="16" s="1"/>
  <c r="N1209" i="16" s="1"/>
  <c r="P1209" i="16"/>
  <c r="Q1941" i="16"/>
  <c r="R1941" i="16" s="1"/>
  <c r="N1941" i="16" s="1"/>
  <c r="P1941" i="16"/>
  <c r="Q1895" i="16"/>
  <c r="R1895" i="16" s="1"/>
  <c r="N1895" i="16" s="1"/>
  <c r="P1895" i="16"/>
  <c r="P614" i="16"/>
  <c r="Q614" i="16"/>
  <c r="R614" i="16" s="1"/>
  <c r="N614" i="16" s="1"/>
  <c r="Q268" i="16"/>
  <c r="R268" i="16" s="1"/>
  <c r="N268" i="16" s="1"/>
  <c r="P268" i="16"/>
  <c r="Q173" i="16"/>
  <c r="R173" i="16" s="1"/>
  <c r="N173" i="16" s="1"/>
  <c r="P173" i="16"/>
  <c r="Q80" i="16"/>
  <c r="R80" i="16" s="1"/>
  <c r="N80" i="16" s="1"/>
  <c r="P80" i="16"/>
  <c r="Q801" i="16"/>
  <c r="R801" i="16" s="1"/>
  <c r="N801" i="16" s="1"/>
  <c r="P801" i="16"/>
  <c r="P480" i="16"/>
  <c r="Q480" i="16"/>
  <c r="R480" i="16" s="1"/>
  <c r="N480" i="16" s="1"/>
  <c r="Q1118" i="16"/>
  <c r="R1118" i="16" s="1"/>
  <c r="N1118" i="16" s="1"/>
  <c r="P1118" i="16"/>
  <c r="Q1874" i="16"/>
  <c r="R1874" i="16" s="1"/>
  <c r="N1874" i="16" s="1"/>
  <c r="P1874" i="16"/>
  <c r="Q1576" i="16"/>
  <c r="R1576" i="16" s="1"/>
  <c r="N1576" i="16" s="1"/>
  <c r="P1576" i="16"/>
  <c r="P1062" i="16"/>
  <c r="Q1062" i="16"/>
  <c r="R1062" i="16" s="1"/>
  <c r="N1062" i="16" s="1"/>
  <c r="Q1076" i="16"/>
  <c r="R1076" i="16" s="1"/>
  <c r="N1076" i="16" s="1"/>
  <c r="P1076" i="16"/>
  <c r="Q1809" i="16"/>
  <c r="R1809" i="16" s="1"/>
  <c r="N1809" i="16" s="1"/>
  <c r="P1809" i="16"/>
  <c r="P1728" i="16"/>
  <c r="Q1728" i="16"/>
  <c r="R1728" i="16" s="1"/>
  <c r="N1728" i="16" s="1"/>
  <c r="Q747" i="16"/>
  <c r="R747" i="16" s="1"/>
  <c r="N747" i="16" s="1"/>
  <c r="P747" i="16"/>
  <c r="Q389" i="16"/>
  <c r="R389" i="16" s="1"/>
  <c r="N389" i="16" s="1"/>
  <c r="P389" i="16"/>
  <c r="Q548" i="16"/>
  <c r="R548" i="16" s="1"/>
  <c r="N548" i="16" s="1"/>
  <c r="P548" i="16"/>
  <c r="Q237" i="16"/>
  <c r="R237" i="16" s="1"/>
  <c r="N237" i="16" s="1"/>
  <c r="P237" i="16"/>
  <c r="P934" i="16"/>
  <c r="Q934" i="16"/>
  <c r="R934" i="16" s="1"/>
  <c r="N934" i="16" s="1"/>
  <c r="Q637" i="16"/>
  <c r="R637" i="16" s="1"/>
  <c r="N637" i="16" s="1"/>
  <c r="P637" i="16"/>
  <c r="Q1309" i="16"/>
  <c r="R1309" i="16" s="1"/>
  <c r="N1309" i="16" s="1"/>
  <c r="P1309" i="16"/>
  <c r="Q2019" i="16"/>
  <c r="R2019" i="16" s="1"/>
  <c r="N2019" i="16" s="1"/>
  <c r="P2019" i="16"/>
  <c r="Q1481" i="16"/>
  <c r="R1481" i="16" s="1"/>
  <c r="N1481" i="16" s="1"/>
  <c r="P1481" i="16"/>
  <c r="Q1531" i="16"/>
  <c r="R1531" i="16" s="1"/>
  <c r="N1531" i="16" s="1"/>
  <c r="P1531" i="16"/>
  <c r="P1246" i="16"/>
  <c r="Q1246" i="16"/>
  <c r="R1246" i="16" s="1"/>
  <c r="N1246" i="16" s="1"/>
  <c r="Q2074" i="16"/>
  <c r="R2074" i="16" s="1"/>
  <c r="N2074" i="16" s="1"/>
  <c r="P2074" i="16"/>
  <c r="Q62" i="16"/>
  <c r="R62" i="16" s="1"/>
  <c r="N62" i="16" s="1"/>
  <c r="P62" i="16"/>
  <c r="Q759" i="16"/>
  <c r="R759" i="16" s="1"/>
  <c r="N759" i="16" s="1"/>
  <c r="P759" i="16"/>
  <c r="Q401" i="16"/>
  <c r="R401" i="16" s="1"/>
  <c r="N401" i="16" s="1"/>
  <c r="P401" i="16"/>
  <c r="Q560" i="16"/>
  <c r="R560" i="16" s="1"/>
  <c r="N560" i="16" s="1"/>
  <c r="P560" i="16"/>
  <c r="Q249" i="16"/>
  <c r="R249" i="16" s="1"/>
  <c r="N249" i="16" s="1"/>
  <c r="P249" i="16"/>
  <c r="P946" i="16"/>
  <c r="Q946" i="16"/>
  <c r="R946" i="16" s="1"/>
  <c r="N946" i="16" s="1"/>
  <c r="Q648" i="16"/>
  <c r="R648" i="16" s="1"/>
  <c r="N648" i="16" s="1"/>
  <c r="P648" i="16"/>
  <c r="Q1323" i="16"/>
  <c r="R1323" i="16" s="1"/>
  <c r="N1323" i="16" s="1"/>
  <c r="P1323" i="16"/>
  <c r="Q2032" i="16"/>
  <c r="R2032" i="16" s="1"/>
  <c r="N2032" i="16" s="1"/>
  <c r="P2032" i="16"/>
  <c r="Q1493" i="16"/>
  <c r="R1493" i="16" s="1"/>
  <c r="N1493" i="16" s="1"/>
  <c r="P1493" i="16"/>
  <c r="Q1556" i="16"/>
  <c r="R1556" i="16" s="1"/>
  <c r="N1556" i="16" s="1"/>
  <c r="P1556" i="16"/>
  <c r="Q1257" i="16"/>
  <c r="R1257" i="16" s="1"/>
  <c r="N1257" i="16" s="1"/>
  <c r="P1257" i="16"/>
  <c r="Q2086" i="16"/>
  <c r="R2086" i="16" s="1"/>
  <c r="N2086" i="16" s="1"/>
  <c r="P2086" i="16"/>
  <c r="Q889" i="16"/>
  <c r="R889" i="16" s="1"/>
  <c r="N889" i="16" s="1"/>
  <c r="P889" i="16"/>
  <c r="Q628" i="16"/>
  <c r="R628" i="16" s="1"/>
  <c r="N628" i="16" s="1"/>
  <c r="P628" i="16"/>
  <c r="P269" i="16"/>
  <c r="Q269" i="16"/>
  <c r="R269" i="16" s="1"/>
  <c r="N269" i="16" s="1"/>
  <c r="Q427" i="16"/>
  <c r="R427" i="16" s="1"/>
  <c r="N427" i="16" s="1"/>
  <c r="P427" i="16"/>
  <c r="P117" i="16"/>
  <c r="Q117" i="16"/>
  <c r="R117" i="16" s="1"/>
  <c r="N117" i="16" s="1"/>
  <c r="P802" i="16"/>
  <c r="Q802" i="16"/>
  <c r="R802" i="16" s="1"/>
  <c r="N802" i="16" s="1"/>
  <c r="Q517" i="16"/>
  <c r="R517" i="16" s="1"/>
  <c r="N517" i="16" s="1"/>
  <c r="P517" i="16"/>
  <c r="P1190" i="16"/>
  <c r="Q1190" i="16"/>
  <c r="R1190" i="16" s="1"/>
  <c r="N1190" i="16" s="1"/>
  <c r="Q1899" i="16"/>
  <c r="R1899" i="16" s="1"/>
  <c r="N1899" i="16" s="1"/>
  <c r="P1899" i="16"/>
  <c r="Q1361" i="16"/>
  <c r="R1361" i="16" s="1"/>
  <c r="N1361" i="16" s="1"/>
  <c r="P1361" i="16"/>
  <c r="Q1411" i="16"/>
  <c r="R1411" i="16" s="1"/>
  <c r="N1411" i="16" s="1"/>
  <c r="P1411" i="16"/>
  <c r="Q1125" i="16"/>
  <c r="R1125" i="16" s="1"/>
  <c r="N1125" i="16" s="1"/>
  <c r="P1125" i="16"/>
  <c r="Q1942" i="16"/>
  <c r="R1942" i="16" s="1"/>
  <c r="N1942" i="16" s="1"/>
  <c r="P1942" i="16"/>
  <c r="Q758" i="16"/>
  <c r="R758" i="16" s="1"/>
  <c r="N758" i="16" s="1"/>
  <c r="P758" i="16"/>
  <c r="P494" i="16"/>
  <c r="Q494" i="16"/>
  <c r="R494" i="16" s="1"/>
  <c r="N494" i="16" s="1"/>
  <c r="Q136" i="16"/>
  <c r="R136" i="16" s="1"/>
  <c r="N136" i="16" s="1"/>
  <c r="P136" i="16"/>
  <c r="Q296" i="16"/>
  <c r="R296" i="16" s="1"/>
  <c r="N296" i="16" s="1"/>
  <c r="P296" i="16"/>
  <c r="Q1004" i="16"/>
  <c r="R1004" i="16" s="1"/>
  <c r="N1004" i="16" s="1"/>
  <c r="P1004" i="16"/>
  <c r="P670" i="16"/>
  <c r="Q670" i="16"/>
  <c r="R670" i="16" s="1"/>
  <c r="N670" i="16" s="1"/>
  <c r="Q384" i="16"/>
  <c r="R384" i="16" s="1"/>
  <c r="N384" i="16" s="1"/>
  <c r="P384" i="16"/>
  <c r="Q2054" i="16"/>
  <c r="R2054" i="16" s="1"/>
  <c r="N2054" i="16" s="1"/>
  <c r="P2054" i="16"/>
  <c r="Q1767" i="16"/>
  <c r="R1767" i="16" s="1"/>
  <c r="N1767" i="16" s="1"/>
  <c r="P1767" i="16"/>
  <c r="P1230" i="16"/>
  <c r="Q1230" i="16"/>
  <c r="R1230" i="16" s="1"/>
  <c r="N1230" i="16" s="1"/>
  <c r="Q1267" i="16"/>
  <c r="R1267" i="16" s="1"/>
  <c r="N1267" i="16" s="1"/>
  <c r="P1267" i="16"/>
  <c r="Q1988" i="16"/>
  <c r="R1988" i="16" s="1"/>
  <c r="N1988" i="16" s="1"/>
  <c r="P1988" i="16"/>
  <c r="Q1786" i="16"/>
  <c r="R1786" i="16" s="1"/>
  <c r="N1786" i="16" s="1"/>
  <c r="P1786" i="16"/>
  <c r="Q481" i="16"/>
  <c r="R481" i="16" s="1"/>
  <c r="N481" i="16" s="1"/>
  <c r="P481" i="16"/>
  <c r="Q207" i="16"/>
  <c r="R207" i="16" s="1"/>
  <c r="N207" i="16" s="1"/>
  <c r="P207" i="16"/>
  <c r="Q904" i="16"/>
  <c r="R904" i="16" s="1"/>
  <c r="N904" i="16" s="1"/>
  <c r="P904" i="16"/>
  <c r="P810" i="16"/>
  <c r="Q810" i="16"/>
  <c r="R810" i="16" s="1"/>
  <c r="N810" i="16" s="1"/>
  <c r="Q728" i="16"/>
  <c r="R728" i="16" s="1"/>
  <c r="N728" i="16" s="1"/>
  <c r="P728" i="16"/>
  <c r="Q394" i="16"/>
  <c r="R394" i="16" s="1"/>
  <c r="N394" i="16" s="1"/>
  <c r="P394" i="16"/>
  <c r="Q97" i="16"/>
  <c r="R97" i="16" s="1"/>
  <c r="N97" i="16" s="1"/>
  <c r="P97" i="16"/>
  <c r="Q1754" i="16"/>
  <c r="R1754" i="16" s="1"/>
  <c r="N1754" i="16" s="1"/>
  <c r="P1754" i="16"/>
  <c r="Q1492" i="16"/>
  <c r="R1492" i="16" s="1"/>
  <c r="N1492" i="16" s="1"/>
  <c r="P1492" i="16"/>
  <c r="Q953" i="16"/>
  <c r="R953" i="16" s="1"/>
  <c r="N953" i="16" s="1"/>
  <c r="P953" i="16"/>
  <c r="Q1698" i="16"/>
  <c r="R1698" i="16" s="1"/>
  <c r="N1698" i="16" s="1"/>
  <c r="P1698" i="16"/>
  <c r="P1712" i="16"/>
  <c r="Q1712" i="16"/>
  <c r="R1712" i="16" s="1"/>
  <c r="N1712" i="16" s="1"/>
  <c r="Q1485" i="16"/>
  <c r="R1485" i="16" s="1"/>
  <c r="N1485" i="16" s="1"/>
  <c r="P1485" i="16"/>
  <c r="Q1245" i="16"/>
  <c r="R1245" i="16" s="1"/>
  <c r="N1245" i="16" s="1"/>
  <c r="P1245" i="16"/>
  <c r="Q1980" i="16"/>
  <c r="R1980" i="16" s="1"/>
  <c r="N1980" i="16" s="1"/>
  <c r="P1980" i="16"/>
  <c r="P2677" i="16"/>
  <c r="Q2677" i="16"/>
  <c r="R2677" i="16" s="1"/>
  <c r="N2677" i="16" s="1"/>
  <c r="P2619" i="16"/>
  <c r="Q2619" i="16"/>
  <c r="R2619" i="16" s="1"/>
  <c r="N2619" i="16" s="1"/>
  <c r="P2559" i="16"/>
  <c r="Q2559" i="16"/>
  <c r="R2559" i="16" s="1"/>
  <c r="N2559" i="16" s="1"/>
  <c r="Q2488" i="16"/>
  <c r="R2488" i="16" s="1"/>
  <c r="N2488" i="16" s="1"/>
  <c r="P2488" i="16"/>
  <c r="Q2129" i="16"/>
  <c r="R2129" i="16" s="1"/>
  <c r="N2129" i="16" s="1"/>
  <c r="P2129" i="16"/>
  <c r="Q2094" i="16"/>
  <c r="R2094" i="16" s="1"/>
  <c r="N2094" i="16" s="1"/>
  <c r="P2094" i="16"/>
  <c r="P2371" i="16"/>
  <c r="Q2371" i="16"/>
  <c r="R2371" i="16" s="1"/>
  <c r="N2371" i="16" s="1"/>
  <c r="Q2312" i="16"/>
  <c r="R2312" i="16" s="1"/>
  <c r="N2312" i="16" s="1"/>
  <c r="P2312" i="16"/>
  <c r="Q2217" i="16"/>
  <c r="R2217" i="16" s="1"/>
  <c r="N2217" i="16" s="1"/>
  <c r="P2217" i="16"/>
  <c r="Q2146" i="16"/>
  <c r="R2146" i="16" s="1"/>
  <c r="N2146" i="16" s="1"/>
  <c r="P2146" i="16"/>
  <c r="P2111" i="16"/>
  <c r="Q2111" i="16"/>
  <c r="R2111" i="16" s="1"/>
  <c r="N2111" i="16" s="1"/>
  <c r="P3839" i="16"/>
  <c r="Q3839" i="16"/>
  <c r="R3839" i="16" s="1"/>
  <c r="N3839" i="16" s="1"/>
  <c r="P3780" i="16"/>
  <c r="Q3780" i="16"/>
  <c r="R3780" i="16" s="1"/>
  <c r="N3780" i="16" s="1"/>
  <c r="P2689" i="16"/>
  <c r="Q2689" i="16"/>
  <c r="R2689" i="16" s="1"/>
  <c r="N2689" i="16" s="1"/>
  <c r="Q2630" i="16"/>
  <c r="R2630" i="16" s="1"/>
  <c r="N2630" i="16" s="1"/>
  <c r="P2630" i="16"/>
  <c r="P2571" i="16"/>
  <c r="Q2571" i="16"/>
  <c r="R2571" i="16" s="1"/>
  <c r="N2571" i="16" s="1"/>
  <c r="P2501" i="16"/>
  <c r="Q2501" i="16"/>
  <c r="R2501" i="16" s="1"/>
  <c r="N2501" i="16" s="1"/>
  <c r="Q2141" i="16"/>
  <c r="R2141" i="16" s="1"/>
  <c r="N2141" i="16" s="1"/>
  <c r="P2141" i="16"/>
  <c r="Q2106" i="16"/>
  <c r="R2106" i="16" s="1"/>
  <c r="N2106" i="16" s="1"/>
  <c r="P2106" i="16"/>
  <c r="Q2383" i="16"/>
  <c r="R2383" i="16" s="1"/>
  <c r="N2383" i="16" s="1"/>
  <c r="P2383" i="16"/>
  <c r="Q2324" i="16"/>
  <c r="R2324" i="16" s="1"/>
  <c r="N2324" i="16" s="1"/>
  <c r="P2324" i="16"/>
  <c r="Q2229" i="16"/>
  <c r="R2229" i="16" s="1"/>
  <c r="N2229" i="16" s="1"/>
  <c r="P2229" i="16"/>
  <c r="Q2158" i="16"/>
  <c r="R2158" i="16" s="1"/>
  <c r="N2158" i="16" s="1"/>
  <c r="P2158" i="16"/>
  <c r="Q2124" i="16"/>
  <c r="R2124" i="16" s="1"/>
  <c r="N2124" i="16" s="1"/>
  <c r="P2124" i="16"/>
  <c r="Q3533" i="16"/>
  <c r="R3533" i="16" s="1"/>
  <c r="N3533" i="16" s="1"/>
  <c r="P3533" i="16"/>
  <c r="Q3792" i="16"/>
  <c r="R3792" i="16" s="1"/>
  <c r="N3792" i="16" s="1"/>
  <c r="P3792" i="16"/>
  <c r="Q3133" i="16"/>
  <c r="R3133" i="16" s="1"/>
  <c r="N3133" i="16" s="1"/>
  <c r="P3133" i="16"/>
  <c r="Q3098" i="16"/>
  <c r="R3098" i="16" s="1"/>
  <c r="N3098" i="16" s="1"/>
  <c r="P3098" i="16"/>
  <c r="Q3014" i="16"/>
  <c r="R3014" i="16" s="1"/>
  <c r="N3014" i="16" s="1"/>
  <c r="P3014" i="16"/>
  <c r="P2944" i="16"/>
  <c r="Q2944" i="16"/>
  <c r="R2944" i="16" s="1"/>
  <c r="N2944" i="16" s="1"/>
  <c r="P2585" i="16"/>
  <c r="Q2585" i="16"/>
  <c r="R2585" i="16" s="1"/>
  <c r="N2585" i="16" s="1"/>
  <c r="Q2562" i="16"/>
  <c r="R2562" i="16" s="1"/>
  <c r="N2562" i="16" s="1"/>
  <c r="P2562" i="16"/>
  <c r="Q2827" i="16"/>
  <c r="R2827" i="16" s="1"/>
  <c r="N2827" i="16" s="1"/>
  <c r="P2827" i="16"/>
  <c r="Q2768" i="16"/>
  <c r="R2768" i="16" s="1"/>
  <c r="N2768" i="16" s="1"/>
  <c r="P2768" i="16"/>
  <c r="P2685" i="16"/>
  <c r="Q2685" i="16"/>
  <c r="R2685" i="16" s="1"/>
  <c r="N2685" i="16" s="1"/>
  <c r="Q2602" i="16"/>
  <c r="R2602" i="16" s="1"/>
  <c r="N2602" i="16" s="1"/>
  <c r="P2602" i="16"/>
  <c r="P2567" i="16"/>
  <c r="Q2567" i="16"/>
  <c r="R2567" i="16" s="1"/>
  <c r="N2567" i="16" s="1"/>
  <c r="P2497" i="16"/>
  <c r="Q2497" i="16"/>
  <c r="R2497" i="16" s="1"/>
  <c r="N2497" i="16" s="1"/>
  <c r="Q1428" i="16"/>
  <c r="R1428" i="16" s="1"/>
  <c r="N1428" i="16" s="1"/>
  <c r="P1428" i="16"/>
  <c r="P3145" i="16"/>
  <c r="Q3145" i="16"/>
  <c r="R3145" i="16" s="1"/>
  <c r="N3145" i="16" s="1"/>
  <c r="Q3110" i="16"/>
  <c r="R3110" i="16" s="1"/>
  <c r="N3110" i="16" s="1"/>
  <c r="P3110" i="16"/>
  <c r="Q3028" i="16"/>
  <c r="R3028" i="16" s="1"/>
  <c r="N3028" i="16" s="1"/>
  <c r="P3028" i="16"/>
  <c r="P2956" i="16"/>
  <c r="Q2956" i="16"/>
  <c r="R2956" i="16" s="1"/>
  <c r="N2956" i="16" s="1"/>
  <c r="Q2596" i="16"/>
  <c r="R2596" i="16" s="1"/>
  <c r="N2596" i="16" s="1"/>
  <c r="P2596" i="16"/>
  <c r="Q2574" i="16"/>
  <c r="R2574" i="16" s="1"/>
  <c r="N2574" i="16" s="1"/>
  <c r="P2574" i="16"/>
  <c r="Q2839" i="16"/>
  <c r="R2839" i="16" s="1"/>
  <c r="N2839" i="16" s="1"/>
  <c r="P2839" i="16"/>
  <c r="Q2780" i="16"/>
  <c r="R2780" i="16" s="1"/>
  <c r="N2780" i="16" s="1"/>
  <c r="P2780" i="16"/>
  <c r="P2698" i="16"/>
  <c r="Q2698" i="16"/>
  <c r="R2698" i="16" s="1"/>
  <c r="N2698" i="16" s="1"/>
  <c r="Q2614" i="16"/>
  <c r="R2614" i="16" s="1"/>
  <c r="N2614" i="16" s="1"/>
  <c r="P2614" i="16"/>
  <c r="P2579" i="16"/>
  <c r="Q2579" i="16"/>
  <c r="R2579" i="16" s="1"/>
  <c r="N2579" i="16" s="1"/>
  <c r="P2507" i="16"/>
  <c r="Q2507" i="16"/>
  <c r="R2507" i="16" s="1"/>
  <c r="N2507" i="16" s="1"/>
  <c r="Q1727" i="16"/>
  <c r="R1727" i="16" s="1"/>
  <c r="N1727" i="16" s="1"/>
  <c r="P1727" i="16"/>
  <c r="Q3445" i="16"/>
  <c r="R3445" i="16" s="1"/>
  <c r="N3445" i="16" s="1"/>
  <c r="P3445" i="16"/>
  <c r="Q3410" i="16"/>
  <c r="R3410" i="16" s="1"/>
  <c r="N3410" i="16" s="1"/>
  <c r="P3410" i="16"/>
  <c r="Q3327" i="16"/>
  <c r="R3327" i="16" s="1"/>
  <c r="N3327" i="16" s="1"/>
  <c r="P3327" i="16"/>
  <c r="Q3256" i="16"/>
  <c r="R3256" i="16" s="1"/>
  <c r="N3256" i="16" s="1"/>
  <c r="P3256" i="16"/>
  <c r="Q2898" i="16"/>
  <c r="R2898" i="16" s="1"/>
  <c r="N2898" i="16" s="1"/>
  <c r="P2898" i="16"/>
  <c r="Q2875" i="16"/>
  <c r="R2875" i="16" s="1"/>
  <c r="N2875" i="16" s="1"/>
  <c r="P2875" i="16"/>
  <c r="P3140" i="16"/>
  <c r="Q3140" i="16"/>
  <c r="R3140" i="16" s="1"/>
  <c r="N3140" i="16" s="1"/>
  <c r="Q3079" i="16"/>
  <c r="R3079" i="16" s="1"/>
  <c r="N3079" i="16" s="1"/>
  <c r="P3079" i="16"/>
  <c r="P2997" i="16"/>
  <c r="Q2997" i="16"/>
  <c r="R2997" i="16" s="1"/>
  <c r="N2997" i="16" s="1"/>
  <c r="Q2926" i="16"/>
  <c r="R2926" i="16" s="1"/>
  <c r="N2926" i="16" s="1"/>
  <c r="P2926" i="16"/>
  <c r="Q2879" i="16"/>
  <c r="R2879" i="16" s="1"/>
  <c r="N2879" i="16" s="1"/>
  <c r="P2879" i="16"/>
  <c r="Q2820" i="16"/>
  <c r="R2820" i="16" s="1"/>
  <c r="N2820" i="16" s="1"/>
  <c r="P2820" i="16"/>
  <c r="P1740" i="16"/>
  <c r="Q1740" i="16"/>
  <c r="R1740" i="16" s="1"/>
  <c r="N1740" i="16" s="1"/>
  <c r="Q3457" i="16"/>
  <c r="R3457" i="16" s="1"/>
  <c r="N3457" i="16" s="1"/>
  <c r="P3457" i="16"/>
  <c r="Q3422" i="16"/>
  <c r="R3422" i="16" s="1"/>
  <c r="N3422" i="16" s="1"/>
  <c r="P3422" i="16"/>
  <c r="P3340" i="16"/>
  <c r="Q3340" i="16"/>
  <c r="R3340" i="16" s="1"/>
  <c r="N3340" i="16" s="1"/>
  <c r="Q3268" i="16"/>
  <c r="R3268" i="16" s="1"/>
  <c r="N3268" i="16" s="1"/>
  <c r="P3268" i="16"/>
  <c r="Q2910" i="16"/>
  <c r="R2910" i="16" s="1"/>
  <c r="N2910" i="16" s="1"/>
  <c r="P2910" i="16"/>
  <c r="Q2886" i="16"/>
  <c r="R2886" i="16" s="1"/>
  <c r="N2886" i="16" s="1"/>
  <c r="P2886" i="16"/>
  <c r="P3152" i="16"/>
  <c r="Q3152" i="16"/>
  <c r="R3152" i="16" s="1"/>
  <c r="N3152" i="16" s="1"/>
  <c r="P3092" i="16"/>
  <c r="Q3092" i="16"/>
  <c r="R3092" i="16" s="1"/>
  <c r="N3092" i="16" s="1"/>
  <c r="Q3009" i="16"/>
  <c r="R3009" i="16" s="1"/>
  <c r="N3009" i="16" s="1"/>
  <c r="P3009" i="16"/>
  <c r="Q2939" i="16"/>
  <c r="R2939" i="16" s="1"/>
  <c r="N2939" i="16" s="1"/>
  <c r="P2939" i="16"/>
  <c r="Q2891" i="16"/>
  <c r="R2891" i="16" s="1"/>
  <c r="N2891" i="16" s="1"/>
  <c r="P2891" i="16"/>
  <c r="Q2833" i="16"/>
  <c r="R2833" i="16" s="1"/>
  <c r="N2833" i="16" s="1"/>
  <c r="P2833" i="16"/>
  <c r="Q1906" i="16"/>
  <c r="R1906" i="16" s="1"/>
  <c r="N1906" i="16" s="1"/>
  <c r="P1906" i="16"/>
  <c r="P2605" i="16"/>
  <c r="Q2605" i="16"/>
  <c r="R2605" i="16" s="1"/>
  <c r="N2605" i="16" s="1"/>
  <c r="Q2546" i="16"/>
  <c r="R2546" i="16" s="1"/>
  <c r="N2546" i="16" s="1"/>
  <c r="P2546" i="16"/>
  <c r="P2487" i="16"/>
  <c r="Q2487" i="16"/>
  <c r="R2487" i="16" s="1"/>
  <c r="N2487" i="16" s="1"/>
  <c r="Q2416" i="16"/>
  <c r="R2416" i="16" s="1"/>
  <c r="N2416" i="16" s="1"/>
  <c r="P2416" i="16"/>
  <c r="Q2057" i="16"/>
  <c r="R2057" i="16" s="1"/>
  <c r="N2057" i="16" s="1"/>
  <c r="P2057" i="16"/>
  <c r="Q2022" i="16"/>
  <c r="R2022" i="16" s="1"/>
  <c r="N2022" i="16" s="1"/>
  <c r="P2022" i="16"/>
  <c r="P2299" i="16"/>
  <c r="Q2299" i="16"/>
  <c r="R2299" i="16" s="1"/>
  <c r="N2299" i="16" s="1"/>
  <c r="P2239" i="16"/>
  <c r="Q2239" i="16"/>
  <c r="R2239" i="16" s="1"/>
  <c r="N2239" i="16" s="1"/>
  <c r="Q2144" i="16"/>
  <c r="R2144" i="16" s="1"/>
  <c r="N2144" i="16" s="1"/>
  <c r="P2144" i="16"/>
  <c r="Q3558" i="16"/>
  <c r="R3558" i="16" s="1"/>
  <c r="N3558" i="16" s="1"/>
  <c r="P3558" i="16"/>
  <c r="P3814" i="16"/>
  <c r="Q3814" i="16"/>
  <c r="R3814" i="16" s="1"/>
  <c r="N3814" i="16" s="1"/>
  <c r="Q3767" i="16"/>
  <c r="R3767" i="16" s="1"/>
  <c r="N3767" i="16" s="1"/>
  <c r="P3767" i="16"/>
  <c r="Q3709" i="16"/>
  <c r="R3709" i="16" s="1"/>
  <c r="N3709" i="16" s="1"/>
  <c r="P3709" i="16"/>
  <c r="P2617" i="16"/>
  <c r="Q2617" i="16"/>
  <c r="R2617" i="16" s="1"/>
  <c r="N2617" i="16" s="1"/>
  <c r="Q2558" i="16"/>
  <c r="R2558" i="16" s="1"/>
  <c r="N2558" i="16" s="1"/>
  <c r="P2558" i="16"/>
  <c r="P2499" i="16"/>
  <c r="Q2499" i="16"/>
  <c r="R2499" i="16" s="1"/>
  <c r="N2499" i="16" s="1"/>
  <c r="Q2428" i="16"/>
  <c r="R2428" i="16" s="1"/>
  <c r="N2428" i="16" s="1"/>
  <c r="P2428" i="16"/>
  <c r="Q2068" i="16"/>
  <c r="R2068" i="16" s="1"/>
  <c r="N2068" i="16" s="1"/>
  <c r="P2068" i="16"/>
  <c r="Q2034" i="16"/>
  <c r="R2034" i="16" s="1"/>
  <c r="N2034" i="16" s="1"/>
  <c r="P2034" i="16"/>
  <c r="Q2311" i="16"/>
  <c r="R2311" i="16" s="1"/>
  <c r="N2311" i="16" s="1"/>
  <c r="P2311" i="16"/>
  <c r="P2251" i="16"/>
  <c r="Q2251" i="16"/>
  <c r="R2251" i="16" s="1"/>
  <c r="N2251" i="16" s="1"/>
  <c r="Q2157" i="16"/>
  <c r="R2157" i="16" s="1"/>
  <c r="N2157" i="16" s="1"/>
  <c r="P2157" i="16"/>
  <c r="Q3738" i="16"/>
  <c r="R3738" i="16" s="1"/>
  <c r="N3738" i="16" s="1"/>
  <c r="P3738" i="16"/>
  <c r="P3837" i="16"/>
  <c r="Q3837" i="16"/>
  <c r="R3837" i="16" s="1"/>
  <c r="N3837" i="16" s="1"/>
  <c r="Q3778" i="16"/>
  <c r="R3778" i="16" s="1"/>
  <c r="N3778" i="16" s="1"/>
  <c r="P3778" i="16"/>
  <c r="Q3721" i="16"/>
  <c r="R3721" i="16" s="1"/>
  <c r="N3721" i="16" s="1"/>
  <c r="P3721" i="16"/>
  <c r="P2773" i="16"/>
  <c r="Q2773" i="16"/>
  <c r="R2773" i="16" s="1"/>
  <c r="N2773" i="16" s="1"/>
  <c r="P2713" i="16"/>
  <c r="Q2713" i="16"/>
  <c r="R2713" i="16" s="1"/>
  <c r="N2713" i="16" s="1"/>
  <c r="Q2656" i="16"/>
  <c r="R2656" i="16" s="1"/>
  <c r="N2656" i="16" s="1"/>
  <c r="P2656" i="16"/>
  <c r="Q2584" i="16"/>
  <c r="R2584" i="16" s="1"/>
  <c r="N2584" i="16" s="1"/>
  <c r="P2584" i="16"/>
  <c r="Q2226" i="16"/>
  <c r="R2226" i="16" s="1"/>
  <c r="N2226" i="16" s="1"/>
  <c r="P2226" i="16"/>
  <c r="P2189" i="16"/>
  <c r="Q2189" i="16"/>
  <c r="R2189" i="16" s="1"/>
  <c r="N2189" i="16" s="1"/>
  <c r="P2467" i="16"/>
  <c r="Q2467" i="16"/>
  <c r="R2467" i="16" s="1"/>
  <c r="N2467" i="16" s="1"/>
  <c r="Q2408" i="16"/>
  <c r="R2408" i="16" s="1"/>
  <c r="N2408" i="16" s="1"/>
  <c r="P2408" i="16"/>
  <c r="Q2313" i="16"/>
  <c r="R2313" i="16" s="1"/>
  <c r="N2313" i="16" s="1"/>
  <c r="P2313" i="16"/>
  <c r="Q2242" i="16"/>
  <c r="R2242" i="16" s="1"/>
  <c r="N2242" i="16" s="1"/>
  <c r="P2242" i="16"/>
  <c r="Q2208" i="16"/>
  <c r="R2208" i="16" s="1"/>
  <c r="N2208" i="16" s="1"/>
  <c r="P2208" i="16"/>
  <c r="P2135" i="16"/>
  <c r="Q2135" i="16"/>
  <c r="R2135" i="16" s="1"/>
  <c r="N2135" i="16" s="1"/>
  <c r="Q3713" i="16"/>
  <c r="R3713" i="16" s="1"/>
  <c r="N3713" i="16" s="1"/>
  <c r="P3713" i="16"/>
  <c r="Q2496" i="16"/>
  <c r="R2496" i="16" s="1"/>
  <c r="N2496" i="16" s="1"/>
  <c r="P2496" i="16"/>
  <c r="Q2438" i="16"/>
  <c r="R2438" i="16" s="1"/>
  <c r="N2438" i="16" s="1"/>
  <c r="P2438" i="16"/>
  <c r="P2379" i="16"/>
  <c r="Q2379" i="16"/>
  <c r="R2379" i="16" s="1"/>
  <c r="N2379" i="16" s="1"/>
  <c r="P2296" i="16"/>
  <c r="Q2296" i="16"/>
  <c r="R2296" i="16" s="1"/>
  <c r="N2296" i="16" s="1"/>
  <c r="Q1949" i="16"/>
  <c r="R1949" i="16" s="1"/>
  <c r="N1949" i="16" s="1"/>
  <c r="P1949" i="16"/>
  <c r="Q1914" i="16"/>
  <c r="R1914" i="16" s="1"/>
  <c r="N1914" i="16" s="1"/>
  <c r="P1914" i="16"/>
  <c r="Q2192" i="16"/>
  <c r="R2192" i="16" s="1"/>
  <c r="N2192" i="16" s="1"/>
  <c r="P2192" i="16"/>
  <c r="Q2132" i="16"/>
  <c r="R2132" i="16" s="1"/>
  <c r="N2132" i="16" s="1"/>
  <c r="P2132" i="16"/>
  <c r="Q3784" i="16"/>
  <c r="R3784" i="16" s="1"/>
  <c r="N3784" i="16" s="1"/>
  <c r="P3784" i="16"/>
  <c r="Q3777" i="16"/>
  <c r="R3777" i="16" s="1"/>
  <c r="N3777" i="16" s="1"/>
  <c r="P3777" i="16"/>
  <c r="Q3705" i="16"/>
  <c r="R3705" i="16" s="1"/>
  <c r="N3705" i="16" s="1"/>
  <c r="P3705" i="16"/>
  <c r="P3659" i="16"/>
  <c r="Q3659" i="16"/>
  <c r="R3659" i="16" s="1"/>
  <c r="N3659" i="16" s="1"/>
  <c r="P3599" i="16"/>
  <c r="Q3599" i="16"/>
  <c r="R3599" i="16" s="1"/>
  <c r="N3599" i="16" s="1"/>
  <c r="Q2654" i="16"/>
  <c r="R2654" i="16" s="1"/>
  <c r="N2654" i="16" s="1"/>
  <c r="P2654" i="16"/>
  <c r="Q2594" i="16"/>
  <c r="R2594" i="16" s="1"/>
  <c r="N2594" i="16" s="1"/>
  <c r="P2594" i="16"/>
  <c r="P2535" i="16"/>
  <c r="Q2535" i="16"/>
  <c r="R2535" i="16" s="1"/>
  <c r="N2535" i="16" s="1"/>
  <c r="P2465" i="16"/>
  <c r="Q2465" i="16"/>
  <c r="R2465" i="16" s="1"/>
  <c r="N2465" i="16" s="1"/>
  <c r="Q2105" i="16"/>
  <c r="R2105" i="16" s="1"/>
  <c r="N2105" i="16" s="1"/>
  <c r="P2105" i="16"/>
  <c r="Q2070" i="16"/>
  <c r="R2070" i="16" s="1"/>
  <c r="N2070" i="16" s="1"/>
  <c r="P2070" i="16"/>
  <c r="Q2347" i="16"/>
  <c r="R2347" i="16" s="1"/>
  <c r="N2347" i="16" s="1"/>
  <c r="P2347" i="16"/>
  <c r="P2289" i="16"/>
  <c r="Q2289" i="16"/>
  <c r="R2289" i="16" s="1"/>
  <c r="N2289" i="16" s="1"/>
  <c r="Q2193" i="16"/>
  <c r="R2193" i="16" s="1"/>
  <c r="N2193" i="16" s="1"/>
  <c r="P2193" i="16"/>
  <c r="P2122" i="16"/>
  <c r="Q2122" i="16"/>
  <c r="R2122" i="16" s="1"/>
  <c r="N2122" i="16" s="1"/>
  <c r="P3653" i="16"/>
  <c r="Q3653" i="16"/>
  <c r="R3653" i="16" s="1"/>
  <c r="N3653" i="16" s="1"/>
  <c r="Q3815" i="16"/>
  <c r="R3815" i="16" s="1"/>
  <c r="N3815" i="16" s="1"/>
  <c r="P3815" i="16"/>
  <c r="P3756" i="16"/>
  <c r="Q3756" i="16"/>
  <c r="R3756" i="16" s="1"/>
  <c r="N3756" i="16" s="1"/>
  <c r="P2222" i="16"/>
  <c r="Q2222" i="16"/>
  <c r="R2222" i="16" s="1"/>
  <c r="N2222" i="16" s="1"/>
  <c r="Q2162" i="16"/>
  <c r="R2162" i="16" s="1"/>
  <c r="N2162" i="16" s="1"/>
  <c r="P2162" i="16"/>
  <c r="P2115" i="16"/>
  <c r="Q2115" i="16"/>
  <c r="R2115" i="16" s="1"/>
  <c r="N2115" i="16" s="1"/>
  <c r="Q3545" i="16"/>
  <c r="R3545" i="16" s="1"/>
  <c r="N3545" i="16" s="1"/>
  <c r="P3545" i="16"/>
  <c r="P3772" i="16"/>
  <c r="Q3772" i="16"/>
  <c r="R3772" i="16" s="1"/>
  <c r="N3772" i="16" s="1"/>
  <c r="Q3413" i="16"/>
  <c r="R3413" i="16" s="1"/>
  <c r="N3413" i="16" s="1"/>
  <c r="P3413" i="16"/>
  <c r="P3415" i="16"/>
  <c r="Q3415" i="16"/>
  <c r="R3415" i="16" s="1"/>
  <c r="N3415" i="16" s="1"/>
  <c r="Q3656" i="16"/>
  <c r="R3656" i="16" s="1"/>
  <c r="N3656" i="16" s="1"/>
  <c r="P3656" i="16"/>
  <c r="Q3608" i="16"/>
  <c r="R3608" i="16" s="1"/>
  <c r="N3608" i="16" s="1"/>
  <c r="P3608" i="16"/>
  <c r="Q3514" i="16"/>
  <c r="R3514" i="16" s="1"/>
  <c r="N3514" i="16" s="1"/>
  <c r="P3514" i="16"/>
  <c r="Q3442" i="16"/>
  <c r="R3442" i="16" s="1"/>
  <c r="N3442" i="16" s="1"/>
  <c r="P3442" i="16"/>
  <c r="Q3395" i="16"/>
  <c r="R3395" i="16" s="1"/>
  <c r="N3395" i="16" s="1"/>
  <c r="P3395" i="16"/>
  <c r="P3336" i="16"/>
  <c r="Q3336" i="16"/>
  <c r="R3336" i="16" s="1"/>
  <c r="N3336" i="16" s="1"/>
  <c r="P1189" i="16"/>
  <c r="Q1189" i="16"/>
  <c r="R1189" i="16" s="1"/>
  <c r="N1189" i="16" s="1"/>
  <c r="Q1057" i="16"/>
  <c r="R1057" i="16" s="1"/>
  <c r="N1057" i="16" s="1"/>
  <c r="P1057" i="16"/>
  <c r="Q1016" i="16"/>
  <c r="R1016" i="16" s="1"/>
  <c r="N1016" i="16" s="1"/>
  <c r="P1016" i="16"/>
  <c r="Q164" i="16"/>
  <c r="R164" i="16" s="1"/>
  <c r="N164" i="16" s="1"/>
  <c r="P164" i="16"/>
  <c r="Q373" i="16"/>
  <c r="R373" i="16" s="1"/>
  <c r="N373" i="16" s="1"/>
  <c r="P373" i="16"/>
  <c r="Q252" i="16"/>
  <c r="R252" i="16" s="1"/>
  <c r="N252" i="16" s="1"/>
  <c r="P252" i="16"/>
  <c r="Q303" i="16"/>
  <c r="R303" i="16" s="1"/>
  <c r="N303" i="16" s="1"/>
  <c r="P303" i="16"/>
  <c r="Q3390" i="16"/>
  <c r="R3390" i="16" s="1"/>
  <c r="N3390" i="16" s="1"/>
  <c r="P3390" i="16"/>
  <c r="P606" i="16"/>
  <c r="Q606" i="16"/>
  <c r="R606" i="16" s="1"/>
  <c r="N606" i="16" s="1"/>
  <c r="Q297" i="16"/>
  <c r="R297" i="16" s="1"/>
  <c r="N297" i="16" s="1"/>
  <c r="P297" i="16"/>
  <c r="Q993" i="16"/>
  <c r="R993" i="16" s="1"/>
  <c r="N993" i="16" s="1"/>
  <c r="P993" i="16"/>
  <c r="Q696" i="16"/>
  <c r="R696" i="16" s="1"/>
  <c r="N696" i="16" s="1"/>
  <c r="P696" i="16"/>
  <c r="P1370" i="16"/>
  <c r="Q1370" i="16"/>
  <c r="R1370" i="16" s="1"/>
  <c r="N1370" i="16" s="1"/>
  <c r="Q2080" i="16"/>
  <c r="R2080" i="16" s="1"/>
  <c r="N2080" i="16" s="1"/>
  <c r="P2080" i="16"/>
  <c r="Q1541" i="16"/>
  <c r="R1541" i="16" s="1"/>
  <c r="N1541" i="16" s="1"/>
  <c r="P1541" i="16"/>
  <c r="Q1603" i="16"/>
  <c r="R1603" i="16" s="1"/>
  <c r="N1603" i="16" s="1"/>
  <c r="P1603" i="16"/>
  <c r="Q1304" i="16"/>
  <c r="R1304" i="16" s="1"/>
  <c r="N1304" i="16" s="1"/>
  <c r="P1304" i="16"/>
  <c r="Q1139" i="16"/>
  <c r="R1139" i="16" s="1"/>
  <c r="N1139" i="16" s="1"/>
  <c r="P1139" i="16"/>
  <c r="Q937" i="16"/>
  <c r="R937" i="16" s="1"/>
  <c r="N937" i="16" s="1"/>
  <c r="P937" i="16"/>
  <c r="Q675" i="16"/>
  <c r="R675" i="16" s="1"/>
  <c r="N675" i="16" s="1"/>
  <c r="P675" i="16"/>
  <c r="Q317" i="16"/>
  <c r="R317" i="16" s="1"/>
  <c r="N317" i="16" s="1"/>
  <c r="P317" i="16"/>
  <c r="Q475" i="16"/>
  <c r="R475" i="16" s="1"/>
  <c r="N475" i="16" s="1"/>
  <c r="P475" i="16"/>
  <c r="P166" i="16"/>
  <c r="Q166" i="16"/>
  <c r="R166" i="16" s="1"/>
  <c r="N166" i="16" s="1"/>
  <c r="P862" i="16"/>
  <c r="Q862" i="16"/>
  <c r="R862" i="16" s="1"/>
  <c r="N862" i="16" s="1"/>
  <c r="Q564" i="16"/>
  <c r="R564" i="16" s="1"/>
  <c r="N564" i="16" s="1"/>
  <c r="P564" i="16"/>
  <c r="Q1239" i="16"/>
  <c r="R1239" i="16" s="1"/>
  <c r="N1239" i="16" s="1"/>
  <c r="P1239" i="16"/>
  <c r="P1948" i="16"/>
  <c r="Q1948" i="16"/>
  <c r="R1948" i="16" s="1"/>
  <c r="N1948" i="16" s="1"/>
  <c r="P1410" i="16"/>
  <c r="Q1410" i="16"/>
  <c r="R1410" i="16" s="1"/>
  <c r="N1410" i="16" s="1"/>
  <c r="Q1459" i="16"/>
  <c r="R1459" i="16" s="1"/>
  <c r="N1459" i="16" s="1"/>
  <c r="P1459" i="16"/>
  <c r="Q1173" i="16"/>
  <c r="R1173" i="16" s="1"/>
  <c r="N1173" i="16" s="1"/>
  <c r="P1173" i="16"/>
  <c r="P2003" i="16"/>
  <c r="Q2003" i="16"/>
  <c r="R2003" i="16" s="1"/>
  <c r="N2003" i="16" s="1"/>
  <c r="P567" i="16"/>
  <c r="Q567" i="16"/>
  <c r="R567" i="16" s="1"/>
  <c r="N567" i="16" s="1"/>
  <c r="Q220" i="16"/>
  <c r="R220" i="16" s="1"/>
  <c r="N220" i="16" s="1"/>
  <c r="P220" i="16"/>
  <c r="P126" i="16"/>
  <c r="Q126" i="16"/>
  <c r="R126" i="16" s="1"/>
  <c r="N126" i="16" s="1"/>
  <c r="Q1063" i="16"/>
  <c r="R1063" i="16" s="1"/>
  <c r="N1063" i="16" s="1"/>
  <c r="P1063" i="16"/>
  <c r="Q753" i="16"/>
  <c r="R753" i="16" s="1"/>
  <c r="N753" i="16" s="1"/>
  <c r="P753" i="16"/>
  <c r="Q431" i="16"/>
  <c r="R431" i="16" s="1"/>
  <c r="N431" i="16" s="1"/>
  <c r="P431" i="16"/>
  <c r="Q1069" i="16"/>
  <c r="R1069" i="16" s="1"/>
  <c r="N1069" i="16" s="1"/>
  <c r="P1069" i="16"/>
  <c r="Q1827" i="16"/>
  <c r="R1827" i="16" s="1"/>
  <c r="N1827" i="16" s="1"/>
  <c r="P1827" i="16"/>
  <c r="Q1528" i="16"/>
  <c r="R1528" i="16" s="1"/>
  <c r="N1528" i="16" s="1"/>
  <c r="P1528" i="16"/>
  <c r="P1014" i="16"/>
  <c r="Q1014" i="16"/>
  <c r="R1014" i="16" s="1"/>
  <c r="N1014" i="16" s="1"/>
  <c r="P2059" i="16"/>
  <c r="Q2059" i="16"/>
  <c r="R2059" i="16" s="1"/>
  <c r="N2059" i="16" s="1"/>
  <c r="P1760" i="16"/>
  <c r="Q1760" i="16"/>
  <c r="R1760" i="16" s="1"/>
  <c r="N1760" i="16" s="1"/>
  <c r="Q1666" i="16"/>
  <c r="R1666" i="16" s="1"/>
  <c r="N1666" i="16" s="1"/>
  <c r="P1666" i="16"/>
  <c r="Q579" i="16"/>
  <c r="R579" i="16" s="1"/>
  <c r="N579" i="16" s="1"/>
  <c r="P579" i="16"/>
  <c r="Q231" i="16"/>
  <c r="R231" i="16" s="1"/>
  <c r="N231" i="16" s="1"/>
  <c r="P231" i="16"/>
  <c r="P138" i="16"/>
  <c r="Q138" i="16"/>
  <c r="R138" i="16" s="1"/>
  <c r="N138" i="16" s="1"/>
  <c r="Q1075" i="16"/>
  <c r="R1075" i="16" s="1"/>
  <c r="N1075" i="16" s="1"/>
  <c r="P1075" i="16"/>
  <c r="Q765" i="16"/>
  <c r="R765" i="16" s="1"/>
  <c r="N765" i="16" s="1"/>
  <c r="P765" i="16"/>
  <c r="Q443" i="16"/>
  <c r="R443" i="16" s="1"/>
  <c r="N443" i="16" s="1"/>
  <c r="P443" i="16"/>
  <c r="Q1081" i="16"/>
  <c r="R1081" i="16" s="1"/>
  <c r="N1081" i="16" s="1"/>
  <c r="P1081" i="16"/>
  <c r="Q1837" i="16"/>
  <c r="R1837" i="16" s="1"/>
  <c r="N1837" i="16" s="1"/>
  <c r="P1837" i="16"/>
  <c r="P1539" i="16"/>
  <c r="Q1539" i="16"/>
  <c r="R1539" i="16" s="1"/>
  <c r="N1539" i="16" s="1"/>
  <c r="Q1025" i="16"/>
  <c r="R1025" i="16" s="1"/>
  <c r="N1025" i="16" s="1"/>
  <c r="P1025" i="16"/>
  <c r="Q2072" i="16"/>
  <c r="R2072" i="16" s="1"/>
  <c r="N2072" i="16" s="1"/>
  <c r="P2072" i="16"/>
  <c r="Q1774" i="16"/>
  <c r="R1774" i="16" s="1"/>
  <c r="N1774" i="16" s="1"/>
  <c r="P1774" i="16"/>
  <c r="P1680" i="16"/>
  <c r="Q1680" i="16"/>
  <c r="R1680" i="16" s="1"/>
  <c r="N1680" i="16" s="1"/>
  <c r="P446" i="16"/>
  <c r="Q446" i="16"/>
  <c r="R446" i="16" s="1"/>
  <c r="N446" i="16" s="1"/>
  <c r="P100" i="16"/>
  <c r="Q100" i="16"/>
  <c r="R100" i="16" s="1"/>
  <c r="N100" i="16" s="1"/>
  <c r="Q785" i="16"/>
  <c r="R785" i="16" s="1"/>
  <c r="N785" i="16" s="1"/>
  <c r="P785" i="16"/>
  <c r="Q944" i="16"/>
  <c r="R944" i="16" s="1"/>
  <c r="N944" i="16" s="1"/>
  <c r="P944" i="16"/>
  <c r="Q633" i="16"/>
  <c r="R633" i="16" s="1"/>
  <c r="N633" i="16" s="1"/>
  <c r="P633" i="16"/>
  <c r="Q312" i="16"/>
  <c r="R312" i="16" s="1"/>
  <c r="N312" i="16" s="1"/>
  <c r="P312" i="16"/>
  <c r="Q1033" i="16"/>
  <c r="R1033" i="16" s="1"/>
  <c r="N1033" i="16" s="1"/>
  <c r="P1033" i="16"/>
  <c r="Q1705" i="16"/>
  <c r="R1705" i="16" s="1"/>
  <c r="N1705" i="16" s="1"/>
  <c r="P1705" i="16"/>
  <c r="Q1408" i="16"/>
  <c r="R1408" i="16" s="1"/>
  <c r="N1408" i="16" s="1"/>
  <c r="P1408" i="16"/>
  <c r="Q894" i="16"/>
  <c r="R894" i="16" s="1"/>
  <c r="N894" i="16" s="1"/>
  <c r="P894" i="16"/>
  <c r="P1938" i="16"/>
  <c r="Q1938" i="16"/>
  <c r="R1938" i="16" s="1"/>
  <c r="N1938" i="16" s="1"/>
  <c r="P1640" i="16"/>
  <c r="Q1640" i="16"/>
  <c r="R1640" i="16" s="1"/>
  <c r="N1640" i="16" s="1"/>
  <c r="Q1523" i="16"/>
  <c r="R1523" i="16" s="1"/>
  <c r="N1523" i="16" s="1"/>
  <c r="P1523" i="16"/>
  <c r="Q891" i="16"/>
  <c r="R891" i="16" s="1"/>
  <c r="N891" i="16" s="1"/>
  <c r="P891" i="16"/>
  <c r="Q543" i="16"/>
  <c r="R543" i="16" s="1"/>
  <c r="N543" i="16" s="1"/>
  <c r="P543" i="16"/>
  <c r="P450" i="16"/>
  <c r="Q450" i="16"/>
  <c r="R450" i="16" s="1"/>
  <c r="N450" i="16" s="1"/>
  <c r="Q368" i="16"/>
  <c r="R368" i="16" s="1"/>
  <c r="N368" i="16" s="1"/>
  <c r="P368" i="16"/>
  <c r="Q1077" i="16"/>
  <c r="R1077" i="16" s="1"/>
  <c r="N1077" i="16" s="1"/>
  <c r="P1077" i="16"/>
  <c r="P766" i="16"/>
  <c r="Q766" i="16"/>
  <c r="R766" i="16" s="1"/>
  <c r="N766" i="16" s="1"/>
  <c r="P1394" i="16"/>
  <c r="Q1394" i="16"/>
  <c r="R1394" i="16" s="1"/>
  <c r="N1394" i="16" s="1"/>
  <c r="Q1131" i="16"/>
  <c r="R1131" i="16" s="1"/>
  <c r="N1131" i="16" s="1"/>
  <c r="P1131" i="16"/>
  <c r="Q1853" i="16"/>
  <c r="R1853" i="16" s="1"/>
  <c r="N1853" i="16" s="1"/>
  <c r="P1853" i="16"/>
  <c r="P1338" i="16"/>
  <c r="Q1338" i="16"/>
  <c r="R1338" i="16" s="1"/>
  <c r="N1338" i="16" s="1"/>
  <c r="Q1352" i="16"/>
  <c r="R1352" i="16" s="1"/>
  <c r="N1352" i="16" s="1"/>
  <c r="P1352" i="16"/>
  <c r="Q1089" i="16"/>
  <c r="R1089" i="16" s="1"/>
  <c r="N1089" i="16" s="1"/>
  <c r="P1089" i="16"/>
  <c r="Q1128" i="16"/>
  <c r="R1128" i="16" s="1"/>
  <c r="N1128" i="16" s="1"/>
  <c r="P1128" i="16"/>
  <c r="Q757" i="16"/>
  <c r="R757" i="16" s="1"/>
  <c r="N757" i="16" s="1"/>
  <c r="P757" i="16"/>
  <c r="Q412" i="16"/>
  <c r="R412" i="16" s="1"/>
  <c r="N412" i="16" s="1"/>
  <c r="P412" i="16"/>
  <c r="P318" i="16"/>
  <c r="Q318" i="16"/>
  <c r="R318" i="16" s="1"/>
  <c r="N318" i="16" s="1"/>
  <c r="Q224" i="16"/>
  <c r="R224" i="16" s="1"/>
  <c r="N224" i="16" s="1"/>
  <c r="P224" i="16"/>
  <c r="Q945" i="16"/>
  <c r="R945" i="16" s="1"/>
  <c r="N945" i="16" s="1"/>
  <c r="P945" i="16"/>
  <c r="Q635" i="16"/>
  <c r="R635" i="16" s="1"/>
  <c r="N635" i="16" s="1"/>
  <c r="P635" i="16"/>
  <c r="P1261" i="16"/>
  <c r="Q1261" i="16"/>
  <c r="R1261" i="16" s="1"/>
  <c r="N1261" i="16" s="1"/>
  <c r="Q2018" i="16"/>
  <c r="R2018" i="16" s="1"/>
  <c r="N2018" i="16" s="1"/>
  <c r="P2018" i="16"/>
  <c r="P1720" i="16"/>
  <c r="Q1720" i="16"/>
  <c r="R1720" i="16" s="1"/>
  <c r="N1720" i="16" s="1"/>
  <c r="Q1207" i="16"/>
  <c r="R1207" i="16" s="1"/>
  <c r="N1207" i="16" s="1"/>
  <c r="P1207" i="16"/>
  <c r="Q1220" i="16"/>
  <c r="R1220" i="16" s="1"/>
  <c r="N1220" i="16" s="1"/>
  <c r="P1220" i="16"/>
  <c r="Q1953" i="16"/>
  <c r="R1953" i="16" s="1"/>
  <c r="N1953" i="16" s="1"/>
  <c r="P1953" i="16"/>
  <c r="Q1919" i="16"/>
  <c r="R1919" i="16" s="1"/>
  <c r="N1919" i="16" s="1"/>
  <c r="P1919" i="16"/>
  <c r="P890" i="16"/>
  <c r="Q890" i="16"/>
  <c r="R890" i="16" s="1"/>
  <c r="N890" i="16" s="1"/>
  <c r="Q533" i="16"/>
  <c r="R533" i="16" s="1"/>
  <c r="N533" i="16" s="1"/>
  <c r="P533" i="16"/>
  <c r="Q691" i="16"/>
  <c r="R691" i="16" s="1"/>
  <c r="N691" i="16" s="1"/>
  <c r="P691" i="16"/>
  <c r="Q381" i="16"/>
  <c r="R381" i="16" s="1"/>
  <c r="N381" i="16" s="1"/>
  <c r="P381" i="16"/>
  <c r="P46" i="16"/>
  <c r="Q46" i="16"/>
  <c r="R46" i="16" s="1"/>
  <c r="N46" i="16" s="1"/>
  <c r="Q781" i="16"/>
  <c r="R781" i="16" s="1"/>
  <c r="N781" i="16" s="1"/>
  <c r="P781" i="16"/>
  <c r="P1454" i="16"/>
  <c r="Q1454" i="16"/>
  <c r="R1454" i="16" s="1"/>
  <c r="N1454" i="16" s="1"/>
  <c r="Q1155" i="16"/>
  <c r="R1155" i="16" s="1"/>
  <c r="N1155" i="16" s="1"/>
  <c r="P1155" i="16"/>
  <c r="Q1626" i="16"/>
  <c r="R1626" i="16" s="1"/>
  <c r="N1626" i="16" s="1"/>
  <c r="P1626" i="16"/>
  <c r="Q1687" i="16"/>
  <c r="R1687" i="16" s="1"/>
  <c r="N1687" i="16" s="1"/>
  <c r="P1687" i="16"/>
  <c r="Q1389" i="16"/>
  <c r="R1389" i="16" s="1"/>
  <c r="N1389" i="16" s="1"/>
  <c r="P1389" i="16"/>
  <c r="Q1224" i="16"/>
  <c r="R1224" i="16" s="1"/>
  <c r="N1224" i="16" s="1"/>
  <c r="P1224" i="16"/>
  <c r="Q206" i="16"/>
  <c r="R206" i="16" s="1"/>
  <c r="N206" i="16" s="1"/>
  <c r="P206" i="16"/>
  <c r="P902" i="16"/>
  <c r="Q902" i="16"/>
  <c r="R902" i="16" s="1"/>
  <c r="N902" i="16" s="1"/>
  <c r="P546" i="16"/>
  <c r="Q546" i="16"/>
  <c r="R546" i="16" s="1"/>
  <c r="N546" i="16" s="1"/>
  <c r="Q703" i="16"/>
  <c r="R703" i="16" s="1"/>
  <c r="N703" i="16" s="1"/>
  <c r="P703" i="16"/>
  <c r="Q393" i="16"/>
  <c r="R393" i="16" s="1"/>
  <c r="N393" i="16" s="1"/>
  <c r="P393" i="16"/>
  <c r="Q58" i="16"/>
  <c r="R58" i="16" s="1"/>
  <c r="N58" i="16" s="1"/>
  <c r="P58" i="16"/>
  <c r="Q792" i="16"/>
  <c r="R792" i="16" s="1"/>
  <c r="N792" i="16" s="1"/>
  <c r="P792" i="16"/>
  <c r="P1466" i="16"/>
  <c r="Q1466" i="16"/>
  <c r="R1466" i="16" s="1"/>
  <c r="N1466" i="16" s="1"/>
  <c r="Q1168" i="16"/>
  <c r="R1168" i="16" s="1"/>
  <c r="N1168" i="16" s="1"/>
  <c r="P1168" i="16"/>
  <c r="Q1637" i="16"/>
  <c r="R1637" i="16" s="1"/>
  <c r="N1637" i="16" s="1"/>
  <c r="P1637" i="16"/>
  <c r="Q1699" i="16"/>
  <c r="R1699" i="16" s="1"/>
  <c r="N1699" i="16" s="1"/>
  <c r="P1699" i="16"/>
  <c r="Q1401" i="16"/>
  <c r="R1401" i="16" s="1"/>
  <c r="N1401" i="16" s="1"/>
  <c r="P1401" i="16"/>
  <c r="Q1235" i="16"/>
  <c r="R1235" i="16" s="1"/>
  <c r="N1235" i="16" s="1"/>
  <c r="P1235" i="16"/>
  <c r="Q74" i="16"/>
  <c r="R74" i="16" s="1"/>
  <c r="N74" i="16" s="1"/>
  <c r="P74" i="16"/>
  <c r="Q771" i="16"/>
  <c r="R771" i="16" s="1"/>
  <c r="N771" i="16" s="1"/>
  <c r="P771" i="16"/>
  <c r="Q413" i="16"/>
  <c r="R413" i="16" s="1"/>
  <c r="N413" i="16" s="1"/>
  <c r="P413" i="16"/>
  <c r="P570" i="16"/>
  <c r="Q570" i="16"/>
  <c r="R570" i="16" s="1"/>
  <c r="N570" i="16" s="1"/>
  <c r="Q261" i="16"/>
  <c r="R261" i="16" s="1"/>
  <c r="N261" i="16" s="1"/>
  <c r="P261" i="16"/>
  <c r="P958" i="16"/>
  <c r="Q958" i="16"/>
  <c r="R958" i="16" s="1"/>
  <c r="N958" i="16" s="1"/>
  <c r="Q660" i="16"/>
  <c r="R660" i="16" s="1"/>
  <c r="N660" i="16" s="1"/>
  <c r="P660" i="16"/>
  <c r="P1334" i="16"/>
  <c r="Q1334" i="16"/>
  <c r="R1334" i="16" s="1"/>
  <c r="N1334" i="16" s="1"/>
  <c r="Q2044" i="16"/>
  <c r="R2044" i="16" s="1"/>
  <c r="N2044" i="16" s="1"/>
  <c r="P2044" i="16"/>
  <c r="Q1505" i="16"/>
  <c r="R1505" i="16" s="1"/>
  <c r="N1505" i="16" s="1"/>
  <c r="P1505" i="16"/>
  <c r="Q1567" i="16"/>
  <c r="R1567" i="16" s="1"/>
  <c r="N1567" i="16" s="1"/>
  <c r="P1567" i="16"/>
  <c r="Q1268" i="16"/>
  <c r="R1268" i="16" s="1"/>
  <c r="N1268" i="16" s="1"/>
  <c r="P1268" i="16"/>
  <c r="Q1091" i="16"/>
  <c r="R1091" i="16" s="1"/>
  <c r="N1091" i="16" s="1"/>
  <c r="P1091" i="16"/>
  <c r="P901" i="16"/>
  <c r="Q901" i="16"/>
  <c r="R901" i="16" s="1"/>
  <c r="N901" i="16" s="1"/>
  <c r="Q639" i="16"/>
  <c r="R639" i="16" s="1"/>
  <c r="N639" i="16" s="1"/>
  <c r="P639" i="16"/>
  <c r="P282" i="16"/>
  <c r="Q282" i="16"/>
  <c r="R282" i="16" s="1"/>
  <c r="N282" i="16" s="1"/>
  <c r="P438" i="16"/>
  <c r="Q438" i="16"/>
  <c r="R438" i="16" s="1"/>
  <c r="N438" i="16" s="1"/>
  <c r="P129" i="16"/>
  <c r="Q129" i="16"/>
  <c r="R129" i="16" s="1"/>
  <c r="N129" i="16" s="1"/>
  <c r="Q825" i="16"/>
  <c r="R825" i="16" s="1"/>
  <c r="N825" i="16" s="1"/>
  <c r="P825" i="16"/>
  <c r="Q527" i="16"/>
  <c r="R527" i="16" s="1"/>
  <c r="N527" i="16" s="1"/>
  <c r="P527" i="16"/>
  <c r="P1202" i="16"/>
  <c r="Q1202" i="16"/>
  <c r="R1202" i="16" s="1"/>
  <c r="N1202" i="16" s="1"/>
  <c r="Q1911" i="16"/>
  <c r="R1911" i="16" s="1"/>
  <c r="N1911" i="16" s="1"/>
  <c r="P1911" i="16"/>
  <c r="P1374" i="16"/>
  <c r="Q1374" i="16"/>
  <c r="R1374" i="16" s="1"/>
  <c r="N1374" i="16" s="1"/>
  <c r="Q1423" i="16"/>
  <c r="R1423" i="16" s="1"/>
  <c r="N1423" i="16" s="1"/>
  <c r="P1423" i="16"/>
  <c r="P1138" i="16"/>
  <c r="Q1138" i="16"/>
  <c r="R1138" i="16" s="1"/>
  <c r="N1138" i="16" s="1"/>
  <c r="Q1954" i="16"/>
  <c r="R1954" i="16" s="1"/>
  <c r="N1954" i="16" s="1"/>
  <c r="P1954" i="16"/>
  <c r="Q625" i="16"/>
  <c r="R625" i="16" s="1"/>
  <c r="N625" i="16" s="1"/>
  <c r="P625" i="16"/>
  <c r="P363" i="16"/>
  <c r="Q363" i="16"/>
  <c r="R363" i="16" s="1"/>
  <c r="N363" i="16" s="1"/>
  <c r="Q1048" i="16"/>
  <c r="R1048" i="16" s="1"/>
  <c r="N1048" i="16" s="1"/>
  <c r="P1048" i="16"/>
  <c r="Q163" i="16"/>
  <c r="R163" i="16" s="1"/>
  <c r="N163" i="16" s="1"/>
  <c r="P163" i="16"/>
  <c r="Q871" i="16"/>
  <c r="R871" i="16" s="1"/>
  <c r="N871" i="16" s="1"/>
  <c r="P871" i="16"/>
  <c r="P537" i="16"/>
  <c r="Q537" i="16"/>
  <c r="R537" i="16" s="1"/>
  <c r="N537" i="16" s="1"/>
  <c r="Q240" i="16"/>
  <c r="R240" i="16" s="1"/>
  <c r="N240" i="16" s="1"/>
  <c r="P240" i="16"/>
  <c r="Q1909" i="16"/>
  <c r="R1909" i="16" s="1"/>
  <c r="N1909" i="16" s="1"/>
  <c r="P1909" i="16"/>
  <c r="Q1634" i="16"/>
  <c r="R1634" i="16" s="1"/>
  <c r="N1634" i="16" s="1"/>
  <c r="P1634" i="16"/>
  <c r="Q1096" i="16"/>
  <c r="R1096" i="16" s="1"/>
  <c r="N1096" i="16" s="1"/>
  <c r="P1096" i="16"/>
  <c r="Q1123" i="16"/>
  <c r="R1123" i="16" s="1"/>
  <c r="N1123" i="16" s="1"/>
  <c r="P1123" i="16"/>
  <c r="Q1855" i="16"/>
  <c r="R1855" i="16" s="1"/>
  <c r="N1855" i="16" s="1"/>
  <c r="P1855" i="16"/>
  <c r="Q1642" i="16"/>
  <c r="R1642" i="16" s="1"/>
  <c r="N1642" i="16" s="1"/>
  <c r="P1642" i="16"/>
  <c r="P1390" i="16"/>
  <c r="Q1390" i="16"/>
  <c r="R1390" i="16" s="1"/>
  <c r="N1390" i="16" s="1"/>
  <c r="Q1104" i="16"/>
  <c r="R1104" i="16" s="1"/>
  <c r="N1104" i="16" s="1"/>
  <c r="P1104" i="16"/>
  <c r="P2821" i="16"/>
  <c r="Q2821" i="16"/>
  <c r="R2821" i="16" s="1"/>
  <c r="N2821" i="16" s="1"/>
  <c r="Q2763" i="16"/>
  <c r="R2763" i="16" s="1"/>
  <c r="N2763" i="16" s="1"/>
  <c r="P2763" i="16"/>
  <c r="Q2703" i="16"/>
  <c r="R2703" i="16" s="1"/>
  <c r="N2703" i="16" s="1"/>
  <c r="P2703" i="16"/>
  <c r="Q2632" i="16"/>
  <c r="R2632" i="16" s="1"/>
  <c r="N2632" i="16" s="1"/>
  <c r="P2632" i="16"/>
  <c r="P2273" i="16"/>
  <c r="Q2273" i="16"/>
  <c r="R2273" i="16" s="1"/>
  <c r="N2273" i="16" s="1"/>
  <c r="Q2237" i="16"/>
  <c r="R2237" i="16" s="1"/>
  <c r="N2237" i="16" s="1"/>
  <c r="P2237" i="16"/>
  <c r="Q2515" i="16"/>
  <c r="R2515" i="16" s="1"/>
  <c r="N2515" i="16" s="1"/>
  <c r="P2515" i="16"/>
  <c r="Q2456" i="16"/>
  <c r="R2456" i="16" s="1"/>
  <c r="N2456" i="16" s="1"/>
  <c r="P2456" i="16"/>
  <c r="Q2361" i="16"/>
  <c r="R2361" i="16" s="1"/>
  <c r="N2361" i="16" s="1"/>
  <c r="P2361" i="16"/>
  <c r="P2290" i="16"/>
  <c r="Q2290" i="16"/>
  <c r="R2290" i="16" s="1"/>
  <c r="N2290" i="16" s="1"/>
  <c r="Q2256" i="16"/>
  <c r="R2256" i="16" s="1"/>
  <c r="N2256" i="16" s="1"/>
  <c r="P2256" i="16"/>
  <c r="Q2184" i="16"/>
  <c r="R2184" i="16" s="1"/>
  <c r="N2184" i="16" s="1"/>
  <c r="P2184" i="16"/>
  <c r="Q1116" i="16"/>
  <c r="R1116" i="16" s="1"/>
  <c r="N1116" i="16" s="1"/>
  <c r="P1116" i="16"/>
  <c r="Q2832" i="16"/>
  <c r="R2832" i="16" s="1"/>
  <c r="N2832" i="16" s="1"/>
  <c r="P2832" i="16"/>
  <c r="Q2775" i="16"/>
  <c r="R2775" i="16" s="1"/>
  <c r="N2775" i="16" s="1"/>
  <c r="P2775" i="16"/>
  <c r="Q2715" i="16"/>
  <c r="R2715" i="16" s="1"/>
  <c r="N2715" i="16" s="1"/>
  <c r="P2715" i="16"/>
  <c r="Q2644" i="16"/>
  <c r="R2644" i="16" s="1"/>
  <c r="N2644" i="16" s="1"/>
  <c r="P2644" i="16"/>
  <c r="Q2284" i="16"/>
  <c r="R2284" i="16" s="1"/>
  <c r="N2284" i="16" s="1"/>
  <c r="P2284" i="16"/>
  <c r="Q2250" i="16"/>
  <c r="R2250" i="16" s="1"/>
  <c r="N2250" i="16" s="1"/>
  <c r="P2250" i="16"/>
  <c r="P2527" i="16"/>
  <c r="Q2527" i="16"/>
  <c r="R2527" i="16" s="1"/>
  <c r="N2527" i="16" s="1"/>
  <c r="P2469" i="16"/>
  <c r="Q2469" i="16"/>
  <c r="R2469" i="16" s="1"/>
  <c r="N2469" i="16" s="1"/>
  <c r="Q2372" i="16"/>
  <c r="R2372" i="16" s="1"/>
  <c r="N2372" i="16" s="1"/>
  <c r="P2372" i="16"/>
  <c r="Q2301" i="16"/>
  <c r="R2301" i="16" s="1"/>
  <c r="N2301" i="16" s="1"/>
  <c r="P2301" i="16"/>
  <c r="Q2268" i="16"/>
  <c r="R2268" i="16" s="1"/>
  <c r="N2268" i="16" s="1"/>
  <c r="P2268" i="16"/>
  <c r="Q2196" i="16"/>
  <c r="R2196" i="16" s="1"/>
  <c r="N2196" i="16" s="1"/>
  <c r="P2196" i="16"/>
  <c r="Q1561" i="16"/>
  <c r="R1561" i="16" s="1"/>
  <c r="N1561" i="16" s="1"/>
  <c r="P1561" i="16"/>
  <c r="Q3277" i="16"/>
  <c r="R3277" i="16" s="1"/>
  <c r="N3277" i="16" s="1"/>
  <c r="P3277" i="16"/>
  <c r="P3242" i="16"/>
  <c r="Q3242" i="16"/>
  <c r="R3242" i="16" s="1"/>
  <c r="N3242" i="16" s="1"/>
  <c r="P3160" i="16"/>
  <c r="Q3160" i="16"/>
  <c r="R3160" i="16" s="1"/>
  <c r="N3160" i="16" s="1"/>
  <c r="Q3087" i="16"/>
  <c r="R3087" i="16" s="1"/>
  <c r="N3087" i="16" s="1"/>
  <c r="P3087" i="16"/>
  <c r="P2729" i="16"/>
  <c r="Q2729" i="16"/>
  <c r="R2729" i="16" s="1"/>
  <c r="N2729" i="16" s="1"/>
  <c r="P2705" i="16"/>
  <c r="Q2705" i="16"/>
  <c r="R2705" i="16" s="1"/>
  <c r="N2705" i="16" s="1"/>
  <c r="Q2970" i="16"/>
  <c r="R2970" i="16" s="1"/>
  <c r="N2970" i="16" s="1"/>
  <c r="P2970" i="16"/>
  <c r="P2911" i="16"/>
  <c r="Q2911" i="16"/>
  <c r="R2911" i="16" s="1"/>
  <c r="N2911" i="16" s="1"/>
  <c r="Q2828" i="16"/>
  <c r="R2828" i="16" s="1"/>
  <c r="N2828" i="16" s="1"/>
  <c r="P2828" i="16"/>
  <c r="P2758" i="16"/>
  <c r="Q2758" i="16"/>
  <c r="R2758" i="16" s="1"/>
  <c r="N2758" i="16" s="1"/>
  <c r="Q2711" i="16"/>
  <c r="R2711" i="16" s="1"/>
  <c r="N2711" i="16" s="1"/>
  <c r="P2711" i="16"/>
  <c r="Q2651" i="16"/>
  <c r="R2651" i="16" s="1"/>
  <c r="N2651" i="16" s="1"/>
  <c r="P2651" i="16"/>
  <c r="Q1573" i="16"/>
  <c r="R1573" i="16" s="1"/>
  <c r="N1573" i="16" s="1"/>
  <c r="P1573" i="16"/>
  <c r="P3289" i="16"/>
  <c r="Q3289" i="16"/>
  <c r="R3289" i="16" s="1"/>
  <c r="N3289" i="16" s="1"/>
  <c r="P3254" i="16"/>
  <c r="Q3254" i="16"/>
  <c r="R3254" i="16" s="1"/>
  <c r="N3254" i="16" s="1"/>
  <c r="P3170" i="16"/>
  <c r="Q3170" i="16"/>
  <c r="R3170" i="16" s="1"/>
  <c r="N3170" i="16" s="1"/>
  <c r="P3100" i="16"/>
  <c r="Q3100" i="16"/>
  <c r="R3100" i="16" s="1"/>
  <c r="N3100" i="16" s="1"/>
  <c r="P2741" i="16"/>
  <c r="Q2741" i="16"/>
  <c r="R2741" i="16" s="1"/>
  <c r="N2741" i="16" s="1"/>
  <c r="Q2719" i="16"/>
  <c r="R2719" i="16" s="1"/>
  <c r="N2719" i="16" s="1"/>
  <c r="P2719" i="16"/>
  <c r="Q2983" i="16"/>
  <c r="R2983" i="16" s="1"/>
  <c r="N2983" i="16" s="1"/>
  <c r="P2983" i="16"/>
  <c r="Q2925" i="16"/>
  <c r="R2925" i="16" s="1"/>
  <c r="N2925" i="16" s="1"/>
  <c r="P2925" i="16"/>
  <c r="P2841" i="16"/>
  <c r="Q2841" i="16"/>
  <c r="R2841" i="16" s="1"/>
  <c r="N2841" i="16" s="1"/>
  <c r="P2770" i="16"/>
  <c r="Q2770" i="16"/>
  <c r="R2770" i="16" s="1"/>
  <c r="N2770" i="16" s="1"/>
  <c r="Q2723" i="16"/>
  <c r="R2723" i="16" s="1"/>
  <c r="N2723" i="16" s="1"/>
  <c r="P2723" i="16"/>
  <c r="Q2664" i="16"/>
  <c r="R2664" i="16" s="1"/>
  <c r="N2664" i="16" s="1"/>
  <c r="P2664" i="16"/>
  <c r="P1873" i="16"/>
  <c r="Q1873" i="16"/>
  <c r="R1873" i="16" s="1"/>
  <c r="N1873" i="16" s="1"/>
  <c r="Q3589" i="16"/>
  <c r="R3589" i="16" s="1"/>
  <c r="N3589" i="16" s="1"/>
  <c r="P3589" i="16"/>
  <c r="Q3554" i="16"/>
  <c r="R3554" i="16" s="1"/>
  <c r="N3554" i="16" s="1"/>
  <c r="P3554" i="16"/>
  <c r="Q3471" i="16"/>
  <c r="R3471" i="16" s="1"/>
  <c r="N3471" i="16" s="1"/>
  <c r="P3471" i="16"/>
  <c r="P3400" i="16"/>
  <c r="Q3400" i="16"/>
  <c r="R3400" i="16" s="1"/>
  <c r="N3400" i="16" s="1"/>
  <c r="Q3041" i="16"/>
  <c r="R3041" i="16" s="1"/>
  <c r="N3041" i="16" s="1"/>
  <c r="P3041" i="16"/>
  <c r="Q3018" i="16"/>
  <c r="R3018" i="16" s="1"/>
  <c r="N3018" i="16" s="1"/>
  <c r="P3018" i="16"/>
  <c r="Q3283" i="16"/>
  <c r="R3283" i="16" s="1"/>
  <c r="N3283" i="16" s="1"/>
  <c r="P3283" i="16"/>
  <c r="Q3224" i="16"/>
  <c r="R3224" i="16" s="1"/>
  <c r="N3224" i="16" s="1"/>
  <c r="P3224" i="16"/>
  <c r="Q3141" i="16"/>
  <c r="R3141" i="16" s="1"/>
  <c r="N3141" i="16" s="1"/>
  <c r="P3141" i="16"/>
  <c r="Q3070" i="16"/>
  <c r="R3070" i="16" s="1"/>
  <c r="N3070" i="16" s="1"/>
  <c r="P3070" i="16"/>
  <c r="P3024" i="16"/>
  <c r="Q3024" i="16"/>
  <c r="R3024" i="16" s="1"/>
  <c r="N3024" i="16" s="1"/>
  <c r="Q2963" i="16"/>
  <c r="R2963" i="16" s="1"/>
  <c r="N2963" i="16" s="1"/>
  <c r="P2963" i="16"/>
  <c r="P1884" i="16"/>
  <c r="Q1884" i="16"/>
  <c r="R1884" i="16" s="1"/>
  <c r="N1884" i="16" s="1"/>
  <c r="Q3601" i="16"/>
  <c r="R3601" i="16" s="1"/>
  <c r="N3601" i="16" s="1"/>
  <c r="P3601" i="16"/>
  <c r="Q3566" i="16"/>
  <c r="R3566" i="16" s="1"/>
  <c r="N3566" i="16" s="1"/>
  <c r="P3566" i="16"/>
  <c r="P3483" i="16"/>
  <c r="Q3483" i="16"/>
  <c r="R3483" i="16" s="1"/>
  <c r="N3483" i="16" s="1"/>
  <c r="P3412" i="16"/>
  <c r="Q3412" i="16"/>
  <c r="R3412" i="16" s="1"/>
  <c r="N3412" i="16" s="1"/>
  <c r="P3052" i="16"/>
  <c r="Q3052" i="16"/>
  <c r="R3052" i="16" s="1"/>
  <c r="N3052" i="16" s="1"/>
  <c r="Q3030" i="16"/>
  <c r="R3030" i="16" s="1"/>
  <c r="N3030" i="16" s="1"/>
  <c r="P3030" i="16"/>
  <c r="Q3296" i="16"/>
  <c r="R3296" i="16" s="1"/>
  <c r="N3296" i="16" s="1"/>
  <c r="P3296" i="16"/>
  <c r="Q3236" i="16"/>
  <c r="R3236" i="16" s="1"/>
  <c r="N3236" i="16" s="1"/>
  <c r="P3236" i="16"/>
  <c r="Q3153" i="16"/>
  <c r="R3153" i="16" s="1"/>
  <c r="N3153" i="16" s="1"/>
  <c r="P3153" i="16"/>
  <c r="Q3083" i="16"/>
  <c r="R3083" i="16" s="1"/>
  <c r="N3083" i="16" s="1"/>
  <c r="P3083" i="16"/>
  <c r="Q3035" i="16"/>
  <c r="R3035" i="16" s="1"/>
  <c r="N3035" i="16" s="1"/>
  <c r="P3035" i="16"/>
  <c r="P2975" i="16"/>
  <c r="Q2975" i="16"/>
  <c r="R2975" i="16" s="1"/>
  <c r="N2975" i="16" s="1"/>
  <c r="P2051" i="16"/>
  <c r="Q2051" i="16"/>
  <c r="R2051" i="16" s="1"/>
  <c r="N2051" i="16" s="1"/>
  <c r="P2749" i="16"/>
  <c r="Q2749" i="16"/>
  <c r="R2749" i="16" s="1"/>
  <c r="N2749" i="16" s="1"/>
  <c r="Q2690" i="16"/>
  <c r="R2690" i="16" s="1"/>
  <c r="N2690" i="16" s="1"/>
  <c r="P2690" i="16"/>
  <c r="Q2631" i="16"/>
  <c r="R2631" i="16" s="1"/>
  <c r="N2631" i="16" s="1"/>
  <c r="P2631" i="16"/>
  <c r="P2561" i="16"/>
  <c r="Q2561" i="16"/>
  <c r="R2561" i="16" s="1"/>
  <c r="N2561" i="16" s="1"/>
  <c r="P2201" i="16"/>
  <c r="Q2201" i="16"/>
  <c r="R2201" i="16" s="1"/>
  <c r="N2201" i="16" s="1"/>
  <c r="Q2166" i="16"/>
  <c r="R2166" i="16" s="1"/>
  <c r="N2166" i="16" s="1"/>
  <c r="P2166" i="16"/>
  <c r="P2443" i="16"/>
  <c r="Q2443" i="16"/>
  <c r="R2443" i="16" s="1"/>
  <c r="N2443" i="16" s="1"/>
  <c r="Q2384" i="16"/>
  <c r="R2384" i="16" s="1"/>
  <c r="N2384" i="16" s="1"/>
  <c r="P2384" i="16"/>
  <c r="Q2288" i="16"/>
  <c r="R2288" i="16" s="1"/>
  <c r="N2288" i="16" s="1"/>
  <c r="P2288" i="16"/>
  <c r="Q2218" i="16"/>
  <c r="R2218" i="16" s="1"/>
  <c r="N2218" i="16" s="1"/>
  <c r="P2218" i="16"/>
  <c r="P2183" i="16"/>
  <c r="Q2183" i="16"/>
  <c r="R2183" i="16" s="1"/>
  <c r="N2183" i="16" s="1"/>
  <c r="Q2113" i="16"/>
  <c r="R2113" i="16" s="1"/>
  <c r="N2113" i="16" s="1"/>
  <c r="P2113" i="16"/>
  <c r="Q3844" i="16"/>
  <c r="R3844" i="16" s="1"/>
  <c r="N3844" i="16" s="1"/>
  <c r="P3844" i="16"/>
  <c r="P2761" i="16"/>
  <c r="Q2761" i="16"/>
  <c r="R2761" i="16" s="1"/>
  <c r="N2761" i="16" s="1"/>
  <c r="Q2702" i="16"/>
  <c r="R2702" i="16" s="1"/>
  <c r="N2702" i="16" s="1"/>
  <c r="P2702" i="16"/>
  <c r="Q2643" i="16"/>
  <c r="R2643" i="16" s="1"/>
  <c r="N2643" i="16" s="1"/>
  <c r="P2643" i="16"/>
  <c r="Q2572" i="16"/>
  <c r="R2572" i="16" s="1"/>
  <c r="N2572" i="16" s="1"/>
  <c r="P2572" i="16"/>
  <c r="Q2212" i="16"/>
  <c r="R2212" i="16" s="1"/>
  <c r="N2212" i="16" s="1"/>
  <c r="P2212" i="16"/>
  <c r="Q2178" i="16"/>
  <c r="R2178" i="16" s="1"/>
  <c r="N2178" i="16" s="1"/>
  <c r="P2178" i="16"/>
  <c r="P2455" i="16"/>
  <c r="Q2455" i="16"/>
  <c r="R2455" i="16" s="1"/>
  <c r="N2455" i="16" s="1"/>
  <c r="Q2396" i="16"/>
  <c r="R2396" i="16" s="1"/>
  <c r="N2396" i="16" s="1"/>
  <c r="P2396" i="16"/>
  <c r="P2302" i="16"/>
  <c r="Q2302" i="16"/>
  <c r="R2302" i="16" s="1"/>
  <c r="N2302" i="16" s="1"/>
  <c r="Q2230" i="16"/>
  <c r="R2230" i="16" s="1"/>
  <c r="N2230" i="16" s="1"/>
  <c r="P2230" i="16"/>
  <c r="P2195" i="16"/>
  <c r="Q2195" i="16"/>
  <c r="R2195" i="16" s="1"/>
  <c r="N2195" i="16" s="1"/>
  <c r="P2123" i="16"/>
  <c r="Q2123" i="16"/>
  <c r="R2123" i="16" s="1"/>
  <c r="N2123" i="16" s="1"/>
  <c r="Q3593" i="16"/>
  <c r="R3593" i="16" s="1"/>
  <c r="N3593" i="16" s="1"/>
  <c r="P3593" i="16"/>
  <c r="Q2917" i="16"/>
  <c r="R2917" i="16" s="1"/>
  <c r="N2917" i="16" s="1"/>
  <c r="P2917" i="16"/>
  <c r="Q2882" i="16"/>
  <c r="R2882" i="16" s="1"/>
  <c r="N2882" i="16" s="1"/>
  <c r="P2882" i="16"/>
  <c r="P2799" i="16"/>
  <c r="Q2799" i="16"/>
  <c r="R2799" i="16" s="1"/>
  <c r="N2799" i="16" s="1"/>
  <c r="Q2728" i="16"/>
  <c r="R2728" i="16" s="1"/>
  <c r="N2728" i="16" s="1"/>
  <c r="P2728" i="16"/>
  <c r="Q2369" i="16"/>
  <c r="R2369" i="16" s="1"/>
  <c r="N2369" i="16" s="1"/>
  <c r="P2369" i="16"/>
  <c r="Q2334" i="16"/>
  <c r="R2334" i="16" s="1"/>
  <c r="N2334" i="16" s="1"/>
  <c r="P2334" i="16"/>
  <c r="P2611" i="16"/>
  <c r="Q2611" i="16"/>
  <c r="R2611" i="16" s="1"/>
  <c r="N2611" i="16" s="1"/>
  <c r="P2552" i="16"/>
  <c r="Q2552" i="16"/>
  <c r="R2552" i="16" s="1"/>
  <c r="N2552" i="16" s="1"/>
  <c r="Q2468" i="16"/>
  <c r="R2468" i="16" s="1"/>
  <c r="N2468" i="16" s="1"/>
  <c r="P2468" i="16"/>
  <c r="Q2385" i="16"/>
  <c r="R2385" i="16" s="1"/>
  <c r="N2385" i="16" s="1"/>
  <c r="P2385" i="16"/>
  <c r="Q2351" i="16"/>
  <c r="R2351" i="16" s="1"/>
  <c r="N2351" i="16" s="1"/>
  <c r="P2351" i="16"/>
  <c r="Q2280" i="16"/>
  <c r="R2280" i="16" s="1"/>
  <c r="N2280" i="16" s="1"/>
  <c r="P2280" i="16"/>
  <c r="P1943" i="16"/>
  <c r="Q1943" i="16"/>
  <c r="R1943" i="16" s="1"/>
  <c r="N1943" i="16" s="1"/>
  <c r="P2641" i="16"/>
  <c r="Q2641" i="16"/>
  <c r="R2641" i="16" s="1"/>
  <c r="N2641" i="16" s="1"/>
  <c r="Q2582" i="16"/>
  <c r="R2582" i="16" s="1"/>
  <c r="N2582" i="16" s="1"/>
  <c r="P2582" i="16"/>
  <c r="P2522" i="16"/>
  <c r="Q2522" i="16"/>
  <c r="R2522" i="16" s="1"/>
  <c r="N2522" i="16" s="1"/>
  <c r="Q2452" i="16"/>
  <c r="R2452" i="16" s="1"/>
  <c r="N2452" i="16" s="1"/>
  <c r="P2452" i="16"/>
  <c r="Q2093" i="16"/>
  <c r="R2093" i="16" s="1"/>
  <c r="N2093" i="16" s="1"/>
  <c r="P2093" i="16"/>
  <c r="Q2058" i="16"/>
  <c r="R2058" i="16" s="1"/>
  <c r="N2058" i="16" s="1"/>
  <c r="P2058" i="16"/>
  <c r="Q2335" i="16"/>
  <c r="R2335" i="16" s="1"/>
  <c r="N2335" i="16" s="1"/>
  <c r="P2335" i="16"/>
  <c r="Q2276" i="16"/>
  <c r="R2276" i="16" s="1"/>
  <c r="N2276" i="16" s="1"/>
  <c r="P2276" i="16"/>
  <c r="Q2182" i="16"/>
  <c r="R2182" i="16" s="1"/>
  <c r="N2182" i="16" s="1"/>
  <c r="P2182" i="16"/>
  <c r="Q2110" i="16"/>
  <c r="R2110" i="16" s="1"/>
  <c r="N2110" i="16" s="1"/>
  <c r="P2110" i="16"/>
  <c r="P3798" i="16"/>
  <c r="Q3798" i="16"/>
  <c r="R3798" i="16" s="1"/>
  <c r="N3798" i="16" s="1"/>
  <c r="Q3802" i="16"/>
  <c r="R3802" i="16" s="1"/>
  <c r="N3802" i="16" s="1"/>
  <c r="P3802" i="16"/>
  <c r="Q3744" i="16"/>
  <c r="R3744" i="16" s="1"/>
  <c r="N3744" i="16" s="1"/>
  <c r="P3744" i="16"/>
  <c r="P2797" i="16"/>
  <c r="Q2797" i="16"/>
  <c r="R2797" i="16" s="1"/>
  <c r="N2797" i="16" s="1"/>
  <c r="Q2738" i="16"/>
  <c r="R2738" i="16" s="1"/>
  <c r="N2738" i="16" s="1"/>
  <c r="P2738" i="16"/>
  <c r="Q2679" i="16"/>
  <c r="R2679" i="16" s="1"/>
  <c r="N2679" i="16" s="1"/>
  <c r="P2679" i="16"/>
  <c r="Q2608" i="16"/>
  <c r="R2608" i="16" s="1"/>
  <c r="N2608" i="16" s="1"/>
  <c r="P2608" i="16"/>
  <c r="Q2249" i="16"/>
  <c r="R2249" i="16" s="1"/>
  <c r="N2249" i="16" s="1"/>
  <c r="P2249" i="16"/>
  <c r="Q2214" i="16"/>
  <c r="R2214" i="16" s="1"/>
  <c r="N2214" i="16" s="1"/>
  <c r="P2214" i="16"/>
  <c r="P2491" i="16"/>
  <c r="Q2491" i="16"/>
  <c r="R2491" i="16" s="1"/>
  <c r="N2491" i="16" s="1"/>
  <c r="Q2432" i="16"/>
  <c r="R2432" i="16" s="1"/>
  <c r="N2432" i="16" s="1"/>
  <c r="P2432" i="16"/>
  <c r="Q2337" i="16"/>
  <c r="R2337" i="16" s="1"/>
  <c r="N2337" i="16" s="1"/>
  <c r="P2337" i="16"/>
  <c r="P2266" i="16"/>
  <c r="Q2266" i="16"/>
  <c r="R2266" i="16" s="1"/>
  <c r="N2266" i="16" s="1"/>
  <c r="P2231" i="16"/>
  <c r="Q2231" i="16"/>
  <c r="R2231" i="16" s="1"/>
  <c r="N2231" i="16" s="1"/>
  <c r="Q2161" i="16"/>
  <c r="R2161" i="16" s="1"/>
  <c r="N2161" i="16" s="1"/>
  <c r="P2161" i="16"/>
  <c r="P3666" i="16"/>
  <c r="Q3666" i="16"/>
  <c r="R3666" i="16" s="1"/>
  <c r="N3666" i="16" s="1"/>
  <c r="Q2364" i="16"/>
  <c r="R2364" i="16" s="1"/>
  <c r="N2364" i="16" s="1"/>
  <c r="P2364" i="16"/>
  <c r="Q2317" i="16"/>
  <c r="R2317" i="16" s="1"/>
  <c r="N2317" i="16" s="1"/>
  <c r="P2317" i="16"/>
  <c r="P2259" i="16"/>
  <c r="Q2259" i="16"/>
  <c r="R2259" i="16" s="1"/>
  <c r="N2259" i="16" s="1"/>
  <c r="P2175" i="16"/>
  <c r="Q2175" i="16"/>
  <c r="R2175" i="16" s="1"/>
  <c r="N2175" i="16" s="1"/>
  <c r="P1829" i="16"/>
  <c r="Q1829" i="16"/>
  <c r="R1829" i="16" s="1"/>
  <c r="N1829" i="16" s="1"/>
  <c r="Q3834" i="16"/>
  <c r="R3834" i="16" s="1"/>
  <c r="N3834" i="16" s="1"/>
  <c r="P3834" i="16"/>
  <c r="Q3629" i="16"/>
  <c r="R3629" i="16" s="1"/>
  <c r="N3629" i="16" s="1"/>
  <c r="P3629" i="16"/>
  <c r="Q3799" i="16"/>
  <c r="R3799" i="16" s="1"/>
  <c r="N3799" i="16" s="1"/>
  <c r="P3799" i="16"/>
  <c r="P3752" i="16"/>
  <c r="Q3752" i="16"/>
  <c r="R3752" i="16" s="1"/>
  <c r="N3752" i="16" s="1"/>
  <c r="P3658" i="16"/>
  <c r="Q3658" i="16"/>
  <c r="R3658" i="16" s="1"/>
  <c r="N3658" i="16" s="1"/>
  <c r="Q3586" i="16"/>
  <c r="R3586" i="16" s="1"/>
  <c r="N3586" i="16" s="1"/>
  <c r="P3586" i="16"/>
  <c r="P3539" i="16"/>
  <c r="Q3539" i="16"/>
  <c r="R3539" i="16" s="1"/>
  <c r="N3539" i="16" s="1"/>
  <c r="Q3479" i="16"/>
  <c r="R3479" i="16" s="1"/>
  <c r="N3479" i="16" s="1"/>
  <c r="P3479" i="16"/>
  <c r="P551" i="16"/>
  <c r="Q551" i="16"/>
  <c r="R551" i="16" s="1"/>
  <c r="N551" i="16" s="1"/>
  <c r="Q741" i="16"/>
  <c r="R741" i="16" s="1"/>
  <c r="N741" i="16" s="1"/>
  <c r="P741" i="16"/>
  <c r="P390" i="16"/>
  <c r="Q390" i="16"/>
  <c r="R390" i="16" s="1"/>
  <c r="N390" i="16" s="1"/>
  <c r="P2027" i="16"/>
  <c r="Q2027" i="16"/>
  <c r="R2027" i="16" s="1"/>
  <c r="N2027" i="16" s="1"/>
  <c r="P814" i="16"/>
  <c r="Q814" i="16"/>
  <c r="R814" i="16" s="1"/>
  <c r="N814" i="16" s="1"/>
  <c r="Q884" i="16"/>
  <c r="R884" i="16" s="1"/>
  <c r="N884" i="16" s="1"/>
  <c r="P884" i="16"/>
  <c r="P2639" i="16"/>
  <c r="Q2639" i="16"/>
  <c r="R2639" i="16" s="1"/>
  <c r="N2639" i="16" s="1"/>
  <c r="Q161" i="16"/>
  <c r="R161" i="16" s="1"/>
  <c r="N161" i="16" s="1"/>
  <c r="P161" i="16"/>
  <c r="Q2834" i="16"/>
  <c r="R2834" i="16" s="1"/>
  <c r="N2834" i="16" s="1"/>
  <c r="P2834" i="16"/>
  <c r="Q96" i="16"/>
  <c r="R96" i="16" s="1"/>
  <c r="N96" i="16" s="1"/>
  <c r="P96" i="16"/>
  <c r="Q751" i="16"/>
  <c r="R751" i="16" s="1"/>
  <c r="N751" i="16" s="1"/>
  <c r="P751" i="16"/>
  <c r="Q108" i="16"/>
  <c r="R108" i="16" s="1"/>
  <c r="N108" i="16" s="1"/>
  <c r="P108" i="16"/>
  <c r="Q840" i="16"/>
  <c r="R840" i="16" s="1"/>
  <c r="N840" i="16" s="1"/>
  <c r="P840" i="16"/>
  <c r="P1514" i="16"/>
  <c r="Q1514" i="16"/>
  <c r="R1514" i="16" s="1"/>
  <c r="N1514" i="16" s="1"/>
  <c r="Q1216" i="16"/>
  <c r="R1216" i="16" s="1"/>
  <c r="N1216" i="16" s="1"/>
  <c r="P1216" i="16"/>
  <c r="Q1685" i="16"/>
  <c r="R1685" i="16" s="1"/>
  <c r="N1685" i="16" s="1"/>
  <c r="P1685" i="16"/>
  <c r="P1748" i="16"/>
  <c r="Q1748" i="16"/>
  <c r="R1748" i="16" s="1"/>
  <c r="N1748" i="16" s="1"/>
  <c r="Q1448" i="16"/>
  <c r="R1448" i="16" s="1"/>
  <c r="N1448" i="16" s="1"/>
  <c r="P1448" i="16"/>
  <c r="Q1295" i="16"/>
  <c r="R1295" i="16" s="1"/>
  <c r="N1295" i="16" s="1"/>
  <c r="P1295" i="16"/>
  <c r="P122" i="16"/>
  <c r="Q122" i="16"/>
  <c r="R122" i="16" s="1"/>
  <c r="N122" i="16" s="1"/>
  <c r="Q819" i="16"/>
  <c r="R819" i="16" s="1"/>
  <c r="N819" i="16" s="1"/>
  <c r="P819" i="16"/>
  <c r="Q461" i="16"/>
  <c r="R461" i="16" s="1"/>
  <c r="N461" i="16" s="1"/>
  <c r="P461" i="16"/>
  <c r="Q619" i="16"/>
  <c r="R619" i="16" s="1"/>
  <c r="N619" i="16" s="1"/>
  <c r="P619" i="16"/>
  <c r="Q309" i="16"/>
  <c r="R309" i="16" s="1"/>
  <c r="N309" i="16" s="1"/>
  <c r="P309" i="16"/>
  <c r="Q1005" i="16"/>
  <c r="R1005" i="16" s="1"/>
  <c r="N1005" i="16" s="1"/>
  <c r="P1005" i="16"/>
  <c r="Q708" i="16"/>
  <c r="R708" i="16" s="1"/>
  <c r="N708" i="16" s="1"/>
  <c r="P708" i="16"/>
  <c r="Q1383" i="16"/>
  <c r="R1383" i="16" s="1"/>
  <c r="N1383" i="16" s="1"/>
  <c r="P1383" i="16"/>
  <c r="P2092" i="16"/>
  <c r="Q2092" i="16"/>
  <c r="R2092" i="16" s="1"/>
  <c r="N2092" i="16" s="1"/>
  <c r="Q1553" i="16"/>
  <c r="R1553" i="16" s="1"/>
  <c r="N1553" i="16" s="1"/>
  <c r="P1553" i="16"/>
  <c r="P1616" i="16"/>
  <c r="Q1616" i="16"/>
  <c r="R1616" i="16" s="1"/>
  <c r="N1616" i="16" s="1"/>
  <c r="Q1316" i="16"/>
  <c r="R1316" i="16" s="1"/>
  <c r="N1316" i="16" s="1"/>
  <c r="P1316" i="16"/>
  <c r="Q1151" i="16"/>
  <c r="R1151" i="16" s="1"/>
  <c r="N1151" i="16" s="1"/>
  <c r="P1151" i="16"/>
  <c r="Q710" i="16"/>
  <c r="R710" i="16" s="1"/>
  <c r="N710" i="16" s="1"/>
  <c r="P710" i="16"/>
  <c r="Q364" i="16"/>
  <c r="R364" i="16" s="1"/>
  <c r="N364" i="16" s="1"/>
  <c r="P364" i="16"/>
  <c r="P270" i="16"/>
  <c r="Q270" i="16"/>
  <c r="R270" i="16" s="1"/>
  <c r="N270" i="16" s="1"/>
  <c r="Q176" i="16"/>
  <c r="R176" i="16" s="1"/>
  <c r="N176" i="16" s="1"/>
  <c r="P176" i="16"/>
  <c r="Q897" i="16"/>
  <c r="R897" i="16" s="1"/>
  <c r="N897" i="16" s="1"/>
  <c r="P897" i="16"/>
  <c r="P574" i="16"/>
  <c r="Q574" i="16"/>
  <c r="R574" i="16" s="1"/>
  <c r="N574" i="16" s="1"/>
  <c r="P1214" i="16"/>
  <c r="Q1214" i="16"/>
  <c r="R1214" i="16" s="1"/>
  <c r="N1214" i="16" s="1"/>
  <c r="Q1969" i="16"/>
  <c r="R1969" i="16" s="1"/>
  <c r="N1969" i="16" s="1"/>
  <c r="P1969" i="16"/>
  <c r="P1672" i="16"/>
  <c r="Q1672" i="16"/>
  <c r="R1672" i="16" s="1"/>
  <c r="N1672" i="16" s="1"/>
  <c r="P1158" i="16"/>
  <c r="Q1158" i="16"/>
  <c r="R1158" i="16" s="1"/>
  <c r="N1158" i="16" s="1"/>
  <c r="Q1172" i="16"/>
  <c r="R1172" i="16" s="1"/>
  <c r="N1172" i="16" s="1"/>
  <c r="P1172" i="16"/>
  <c r="P1904" i="16"/>
  <c r="Q1904" i="16"/>
  <c r="R1904" i="16" s="1"/>
  <c r="N1904" i="16" s="1"/>
  <c r="P1860" i="16"/>
  <c r="Q1860" i="16"/>
  <c r="R1860" i="16" s="1"/>
  <c r="N1860" i="16" s="1"/>
  <c r="P722" i="16"/>
  <c r="Q722" i="16"/>
  <c r="R722" i="16" s="1"/>
  <c r="N722" i="16" s="1"/>
  <c r="Q376" i="16"/>
  <c r="R376" i="16" s="1"/>
  <c r="N376" i="16" s="1"/>
  <c r="P376" i="16"/>
  <c r="Q281" i="16"/>
  <c r="R281" i="16" s="1"/>
  <c r="N281" i="16" s="1"/>
  <c r="P281" i="16"/>
  <c r="Q188" i="16"/>
  <c r="R188" i="16" s="1"/>
  <c r="N188" i="16" s="1"/>
  <c r="P188" i="16"/>
  <c r="P910" i="16"/>
  <c r="Q910" i="16"/>
  <c r="R910" i="16" s="1"/>
  <c r="N910" i="16" s="1"/>
  <c r="P586" i="16"/>
  <c r="Q586" i="16"/>
  <c r="R586" i="16" s="1"/>
  <c r="N586" i="16" s="1"/>
  <c r="Q1225" i="16"/>
  <c r="R1225" i="16" s="1"/>
  <c r="N1225" i="16" s="1"/>
  <c r="P1225" i="16"/>
  <c r="Q1981" i="16"/>
  <c r="R1981" i="16" s="1"/>
  <c r="N1981" i="16" s="1"/>
  <c r="P1981" i="16"/>
  <c r="Q1684" i="16"/>
  <c r="R1684" i="16" s="1"/>
  <c r="N1684" i="16" s="1"/>
  <c r="P1684" i="16"/>
  <c r="P1170" i="16"/>
  <c r="Q1170" i="16"/>
  <c r="R1170" i="16" s="1"/>
  <c r="N1170" i="16" s="1"/>
  <c r="Q1184" i="16"/>
  <c r="R1184" i="16" s="1"/>
  <c r="N1184" i="16" s="1"/>
  <c r="P1184" i="16"/>
  <c r="P1916" i="16"/>
  <c r="Q1916" i="16"/>
  <c r="R1916" i="16" s="1"/>
  <c r="N1916" i="16" s="1"/>
  <c r="Q1871" i="16"/>
  <c r="R1871" i="16" s="1"/>
  <c r="N1871" i="16" s="1"/>
  <c r="P1871" i="16"/>
  <c r="Q591" i="16"/>
  <c r="R591" i="16" s="1"/>
  <c r="N591" i="16" s="1"/>
  <c r="P591" i="16"/>
  <c r="P244" i="16"/>
  <c r="Q244" i="16"/>
  <c r="R244" i="16" s="1"/>
  <c r="N244" i="16" s="1"/>
  <c r="Q149" i="16"/>
  <c r="R149" i="16" s="1"/>
  <c r="N149" i="16" s="1"/>
  <c r="P149" i="16"/>
  <c r="P47" i="16"/>
  <c r="Q47" i="16"/>
  <c r="R47" i="16" s="1"/>
  <c r="N47" i="16" s="1"/>
  <c r="Q777" i="16"/>
  <c r="R777" i="16" s="1"/>
  <c r="N777" i="16" s="1"/>
  <c r="P777" i="16"/>
  <c r="Q455" i="16"/>
  <c r="R455" i="16" s="1"/>
  <c r="N455" i="16" s="1"/>
  <c r="P455" i="16"/>
  <c r="Q1093" i="16"/>
  <c r="R1093" i="16" s="1"/>
  <c r="N1093" i="16" s="1"/>
  <c r="P1093" i="16"/>
  <c r="Q1851" i="16"/>
  <c r="R1851" i="16" s="1"/>
  <c r="N1851" i="16" s="1"/>
  <c r="P1851" i="16"/>
  <c r="Q1551" i="16"/>
  <c r="R1551" i="16" s="1"/>
  <c r="N1551" i="16" s="1"/>
  <c r="P1551" i="16"/>
  <c r="P1037" i="16"/>
  <c r="Q1037" i="16"/>
  <c r="R1037" i="16" s="1"/>
  <c r="N1037" i="16" s="1"/>
  <c r="Q2083" i="16"/>
  <c r="R2083" i="16" s="1"/>
  <c r="N2083" i="16" s="1"/>
  <c r="P2083" i="16"/>
  <c r="Q1785" i="16"/>
  <c r="R1785" i="16" s="1"/>
  <c r="N1785" i="16" s="1"/>
  <c r="P1785" i="16"/>
  <c r="Q1703" i="16"/>
  <c r="R1703" i="16" s="1"/>
  <c r="N1703" i="16" s="1"/>
  <c r="P1703" i="16"/>
  <c r="P1034" i="16"/>
  <c r="Q1034" i="16"/>
  <c r="R1034" i="16" s="1"/>
  <c r="N1034" i="16" s="1"/>
  <c r="Q688" i="16"/>
  <c r="R688" i="16" s="1"/>
  <c r="N688" i="16" s="1"/>
  <c r="P688" i="16"/>
  <c r="P594" i="16"/>
  <c r="Q594" i="16"/>
  <c r="R594" i="16" s="1"/>
  <c r="N594" i="16" s="1"/>
  <c r="Q511" i="16"/>
  <c r="R511" i="16" s="1"/>
  <c r="N511" i="16" s="1"/>
  <c r="P511" i="16"/>
  <c r="P179" i="16"/>
  <c r="Q179" i="16"/>
  <c r="R179" i="16" s="1"/>
  <c r="N179" i="16" s="1"/>
  <c r="Q911" i="16"/>
  <c r="R911" i="16" s="1"/>
  <c r="N911" i="16" s="1"/>
  <c r="P911" i="16"/>
  <c r="Q1537" i="16"/>
  <c r="R1537" i="16" s="1"/>
  <c r="N1537" i="16" s="1"/>
  <c r="P1537" i="16"/>
  <c r="Q1275" i="16"/>
  <c r="R1275" i="16" s="1"/>
  <c r="N1275" i="16" s="1"/>
  <c r="P1275" i="16"/>
  <c r="Q1996" i="16"/>
  <c r="R1996" i="16" s="1"/>
  <c r="N1996" i="16" s="1"/>
  <c r="P1996" i="16"/>
  <c r="P1482" i="16"/>
  <c r="Q1482" i="16"/>
  <c r="R1482" i="16" s="1"/>
  <c r="N1482" i="16" s="1"/>
  <c r="Q1496" i="16"/>
  <c r="R1496" i="16" s="1"/>
  <c r="N1496" i="16" s="1"/>
  <c r="P1496" i="16"/>
  <c r="P1258" i="16"/>
  <c r="Q1258" i="16"/>
  <c r="R1258" i="16" s="1"/>
  <c r="N1258" i="16" s="1"/>
  <c r="P133" i="16"/>
  <c r="Q133" i="16"/>
  <c r="R133" i="16" s="1"/>
  <c r="N133" i="16" s="1"/>
  <c r="Q903" i="16"/>
  <c r="R903" i="16" s="1"/>
  <c r="N903" i="16" s="1"/>
  <c r="P903" i="16"/>
  <c r="Q556" i="16"/>
  <c r="R556" i="16" s="1"/>
  <c r="N556" i="16" s="1"/>
  <c r="P556" i="16"/>
  <c r="P462" i="16"/>
  <c r="Q462" i="16"/>
  <c r="R462" i="16" s="1"/>
  <c r="N462" i="16" s="1"/>
  <c r="Q379" i="16"/>
  <c r="R379" i="16" s="1"/>
  <c r="N379" i="16" s="1"/>
  <c r="P379" i="16"/>
  <c r="Q52" i="16"/>
  <c r="R52" i="16" s="1"/>
  <c r="N52" i="16" s="1"/>
  <c r="P52" i="16"/>
  <c r="Q779" i="16"/>
  <c r="R779" i="16" s="1"/>
  <c r="N779" i="16" s="1"/>
  <c r="P779" i="16"/>
  <c r="P1405" i="16"/>
  <c r="Q1405" i="16"/>
  <c r="R1405" i="16" s="1"/>
  <c r="N1405" i="16" s="1"/>
  <c r="Q1143" i="16"/>
  <c r="R1143" i="16" s="1"/>
  <c r="N1143" i="16" s="1"/>
  <c r="P1143" i="16"/>
  <c r="P1864" i="16"/>
  <c r="Q1864" i="16"/>
  <c r="R1864" i="16" s="1"/>
  <c r="N1864" i="16" s="1"/>
  <c r="P1350" i="16"/>
  <c r="Q1350" i="16"/>
  <c r="R1350" i="16" s="1"/>
  <c r="N1350" i="16" s="1"/>
  <c r="Q1363" i="16"/>
  <c r="R1363" i="16" s="1"/>
  <c r="N1363" i="16" s="1"/>
  <c r="P1363" i="16"/>
  <c r="P1114" i="16"/>
  <c r="Q1114" i="16"/>
  <c r="R1114" i="16" s="1"/>
  <c r="N1114" i="16" s="1"/>
  <c r="Q1152" i="16"/>
  <c r="R1152" i="16" s="1"/>
  <c r="N1152" i="16" s="1"/>
  <c r="P1152" i="16"/>
  <c r="Q1035" i="16"/>
  <c r="R1035" i="16" s="1"/>
  <c r="N1035" i="16" s="1"/>
  <c r="P1035" i="16"/>
  <c r="Q677" i="16"/>
  <c r="R677" i="16" s="1"/>
  <c r="N677" i="16" s="1"/>
  <c r="P677" i="16"/>
  <c r="Q836" i="16"/>
  <c r="R836" i="16" s="1"/>
  <c r="N836" i="16" s="1"/>
  <c r="P836" i="16"/>
  <c r="P526" i="16"/>
  <c r="Q526" i="16"/>
  <c r="R526" i="16" s="1"/>
  <c r="N526" i="16" s="1"/>
  <c r="P190" i="16"/>
  <c r="Q190" i="16"/>
  <c r="R190" i="16" s="1"/>
  <c r="N190" i="16" s="1"/>
  <c r="Q924" i="16"/>
  <c r="R924" i="16" s="1"/>
  <c r="N924" i="16" s="1"/>
  <c r="P924" i="16"/>
  <c r="Q1597" i="16"/>
  <c r="R1597" i="16" s="1"/>
  <c r="N1597" i="16" s="1"/>
  <c r="P1597" i="16"/>
  <c r="Q1300" i="16"/>
  <c r="R1300" i="16" s="1"/>
  <c r="N1300" i="16" s="1"/>
  <c r="P1300" i="16"/>
  <c r="Q1770" i="16"/>
  <c r="R1770" i="16" s="1"/>
  <c r="N1770" i="16" s="1"/>
  <c r="P1770" i="16"/>
  <c r="Q1831" i="16"/>
  <c r="R1831" i="16" s="1"/>
  <c r="N1831" i="16" s="1"/>
  <c r="P1831" i="16"/>
  <c r="P1534" i="16"/>
  <c r="Q1534" i="16"/>
  <c r="R1534" i="16" s="1"/>
  <c r="N1534" i="16" s="1"/>
  <c r="Q1391" i="16"/>
  <c r="R1391" i="16" s="1"/>
  <c r="N1391" i="16" s="1"/>
  <c r="P1391" i="16"/>
  <c r="Q350" i="16"/>
  <c r="R350" i="16" s="1"/>
  <c r="N350" i="16" s="1"/>
  <c r="P350" i="16"/>
  <c r="Q1047" i="16"/>
  <c r="R1047" i="16" s="1"/>
  <c r="N1047" i="16" s="1"/>
  <c r="P1047" i="16"/>
  <c r="Q689" i="16"/>
  <c r="R689" i="16" s="1"/>
  <c r="N689" i="16" s="1"/>
  <c r="P689" i="16"/>
  <c r="Q847" i="16"/>
  <c r="R847" i="16" s="1"/>
  <c r="N847" i="16" s="1"/>
  <c r="P847" i="16"/>
  <c r="Q538" i="16"/>
  <c r="R538" i="16" s="1"/>
  <c r="N538" i="16" s="1"/>
  <c r="P538" i="16"/>
  <c r="Q203" i="16"/>
  <c r="R203" i="16" s="1"/>
  <c r="N203" i="16" s="1"/>
  <c r="P203" i="16"/>
  <c r="Q936" i="16"/>
  <c r="R936" i="16" s="1"/>
  <c r="N936" i="16" s="1"/>
  <c r="P936" i="16"/>
  <c r="Q1610" i="16"/>
  <c r="R1610" i="16" s="1"/>
  <c r="N1610" i="16" s="1"/>
  <c r="P1610" i="16"/>
  <c r="Q1313" i="16"/>
  <c r="R1313" i="16" s="1"/>
  <c r="N1313" i="16" s="1"/>
  <c r="P1313" i="16"/>
  <c r="Q1781" i="16"/>
  <c r="R1781" i="16" s="1"/>
  <c r="N1781" i="16" s="1"/>
  <c r="P1781" i="16"/>
  <c r="P1844" i="16"/>
  <c r="Q1844" i="16"/>
  <c r="R1844" i="16" s="1"/>
  <c r="N1844" i="16" s="1"/>
  <c r="Q1545" i="16"/>
  <c r="R1545" i="16" s="1"/>
  <c r="N1545" i="16" s="1"/>
  <c r="P1545" i="16"/>
  <c r="Q1415" i="16"/>
  <c r="R1415" i="16" s="1"/>
  <c r="N1415" i="16" s="1"/>
  <c r="P1415" i="16"/>
  <c r="P218" i="16"/>
  <c r="Q218" i="16"/>
  <c r="R218" i="16" s="1"/>
  <c r="N218" i="16" s="1"/>
  <c r="Q915" i="16"/>
  <c r="R915" i="16" s="1"/>
  <c r="N915" i="16" s="1"/>
  <c r="P915" i="16"/>
  <c r="Q558" i="16"/>
  <c r="R558" i="16" s="1"/>
  <c r="N558" i="16" s="1"/>
  <c r="P558" i="16"/>
  <c r="Q715" i="16"/>
  <c r="R715" i="16" s="1"/>
  <c r="N715" i="16" s="1"/>
  <c r="P715" i="16"/>
  <c r="Q405" i="16"/>
  <c r="R405" i="16" s="1"/>
  <c r="N405" i="16" s="1"/>
  <c r="P405" i="16"/>
  <c r="P72" i="16"/>
  <c r="Q72" i="16"/>
  <c r="R72" i="16" s="1"/>
  <c r="N72" i="16" s="1"/>
  <c r="Q804" i="16"/>
  <c r="R804" i="16" s="1"/>
  <c r="N804" i="16" s="1"/>
  <c r="P804" i="16"/>
  <c r="Q1479" i="16"/>
  <c r="R1479" i="16" s="1"/>
  <c r="N1479" i="16" s="1"/>
  <c r="P1479" i="16"/>
  <c r="P1180" i="16"/>
  <c r="Q1180" i="16"/>
  <c r="R1180" i="16" s="1"/>
  <c r="N1180" i="16" s="1"/>
  <c r="P1648" i="16"/>
  <c r="Q1648" i="16"/>
  <c r="R1648" i="16" s="1"/>
  <c r="N1648" i="16" s="1"/>
  <c r="Q1711" i="16"/>
  <c r="R1711" i="16" s="1"/>
  <c r="N1711" i="16" s="1"/>
  <c r="P1711" i="16"/>
  <c r="Q1413" i="16"/>
  <c r="R1413" i="16" s="1"/>
  <c r="N1413" i="16" s="1"/>
  <c r="P1413" i="16"/>
  <c r="Q1247" i="16"/>
  <c r="R1247" i="16" s="1"/>
  <c r="N1247" i="16" s="1"/>
  <c r="P1247" i="16"/>
  <c r="Q86" i="16"/>
  <c r="R86" i="16" s="1"/>
  <c r="N86" i="16" s="1"/>
  <c r="P86" i="16"/>
  <c r="Q783" i="16"/>
  <c r="R783" i="16" s="1"/>
  <c r="N783" i="16" s="1"/>
  <c r="P783" i="16"/>
  <c r="Q425" i="16"/>
  <c r="R425" i="16" s="1"/>
  <c r="N425" i="16" s="1"/>
  <c r="P425" i="16"/>
  <c r="P582" i="16"/>
  <c r="Q582" i="16"/>
  <c r="R582" i="16" s="1"/>
  <c r="N582" i="16" s="1"/>
  <c r="P274" i="16"/>
  <c r="Q274" i="16"/>
  <c r="R274" i="16" s="1"/>
  <c r="N274" i="16" s="1"/>
  <c r="P970" i="16"/>
  <c r="Q970" i="16"/>
  <c r="R970" i="16" s="1"/>
  <c r="N970" i="16" s="1"/>
  <c r="Q672" i="16"/>
  <c r="R672" i="16" s="1"/>
  <c r="N672" i="16" s="1"/>
  <c r="P672" i="16"/>
  <c r="P1346" i="16"/>
  <c r="Q1346" i="16"/>
  <c r="R1346" i="16" s="1"/>
  <c r="N1346" i="16" s="1"/>
  <c r="P2055" i="16"/>
  <c r="Q2055" i="16"/>
  <c r="R2055" i="16" s="1"/>
  <c r="N2055" i="16" s="1"/>
  <c r="P1518" i="16"/>
  <c r="Q1518" i="16"/>
  <c r="R1518" i="16" s="1"/>
  <c r="N1518" i="16" s="1"/>
  <c r="P1579" i="16"/>
  <c r="Q1579" i="16"/>
  <c r="R1579" i="16" s="1"/>
  <c r="N1579" i="16" s="1"/>
  <c r="P1282" i="16"/>
  <c r="Q1282" i="16"/>
  <c r="R1282" i="16" s="1"/>
  <c r="N1282" i="16" s="1"/>
  <c r="Q1103" i="16"/>
  <c r="R1103" i="16" s="1"/>
  <c r="N1103" i="16" s="1"/>
  <c r="P1103" i="16"/>
  <c r="Q769" i="16"/>
  <c r="R769" i="16" s="1"/>
  <c r="N769" i="16" s="1"/>
  <c r="P769" i="16"/>
  <c r="Q506" i="16"/>
  <c r="R506" i="16" s="1"/>
  <c r="N506" i="16" s="1"/>
  <c r="P506" i="16"/>
  <c r="P150" i="16"/>
  <c r="Q150" i="16"/>
  <c r="R150" i="16" s="1"/>
  <c r="N150" i="16" s="1"/>
  <c r="Q307" i="16"/>
  <c r="R307" i="16" s="1"/>
  <c r="N307" i="16" s="1"/>
  <c r="P307" i="16"/>
  <c r="Q1017" i="16"/>
  <c r="R1017" i="16" s="1"/>
  <c r="N1017" i="16" s="1"/>
  <c r="P1017" i="16"/>
  <c r="P682" i="16"/>
  <c r="Q682" i="16"/>
  <c r="R682" i="16" s="1"/>
  <c r="N682" i="16" s="1"/>
  <c r="Q396" i="16"/>
  <c r="R396" i="16" s="1"/>
  <c r="N396" i="16" s="1"/>
  <c r="P396" i="16"/>
  <c r="P2065" i="16"/>
  <c r="Q2065" i="16"/>
  <c r="R2065" i="16" s="1"/>
  <c r="N2065" i="16" s="1"/>
  <c r="P1780" i="16"/>
  <c r="Q1780" i="16"/>
  <c r="R1780" i="16" s="1"/>
  <c r="N1780" i="16" s="1"/>
  <c r="Q1241" i="16"/>
  <c r="R1241" i="16" s="1"/>
  <c r="N1241" i="16" s="1"/>
  <c r="P1241" i="16"/>
  <c r="P1279" i="16"/>
  <c r="Q1279" i="16"/>
  <c r="R1279" i="16" s="1"/>
  <c r="N1279" i="16" s="1"/>
  <c r="Q2000" i="16"/>
  <c r="R2000" i="16" s="1"/>
  <c r="N2000" i="16" s="1"/>
  <c r="P2000" i="16"/>
  <c r="Q1799" i="16"/>
  <c r="R1799" i="16" s="1"/>
  <c r="N1799" i="16" s="1"/>
  <c r="P1799" i="16"/>
  <c r="Q1533" i="16"/>
  <c r="R1533" i="16" s="1"/>
  <c r="N1533" i="16" s="1"/>
  <c r="P1533" i="16"/>
  <c r="Q1248" i="16"/>
  <c r="R1248" i="16" s="1"/>
  <c r="N1248" i="16" s="1"/>
  <c r="P1248" i="16"/>
  <c r="Q2965" i="16"/>
  <c r="R2965" i="16" s="1"/>
  <c r="N2965" i="16" s="1"/>
  <c r="P2965" i="16"/>
  <c r="Q2930" i="16"/>
  <c r="R2930" i="16" s="1"/>
  <c r="N2930" i="16" s="1"/>
  <c r="P2930" i="16"/>
  <c r="Q2847" i="16"/>
  <c r="R2847" i="16" s="1"/>
  <c r="N2847" i="16" s="1"/>
  <c r="P2847" i="16"/>
  <c r="Q2776" i="16"/>
  <c r="R2776" i="16" s="1"/>
  <c r="N2776" i="16" s="1"/>
  <c r="P2776" i="16"/>
  <c r="P2417" i="16"/>
  <c r="Q2417" i="16"/>
  <c r="R2417" i="16" s="1"/>
  <c r="N2417" i="16" s="1"/>
  <c r="Q2381" i="16"/>
  <c r="R2381" i="16" s="1"/>
  <c r="N2381" i="16" s="1"/>
  <c r="P2381" i="16"/>
  <c r="P2659" i="16"/>
  <c r="Q2659" i="16"/>
  <c r="R2659" i="16" s="1"/>
  <c r="N2659" i="16" s="1"/>
  <c r="Q2600" i="16"/>
  <c r="R2600" i="16" s="1"/>
  <c r="N2600" i="16" s="1"/>
  <c r="P2600" i="16"/>
  <c r="P2517" i="16"/>
  <c r="Q2517" i="16"/>
  <c r="R2517" i="16" s="1"/>
  <c r="N2517" i="16" s="1"/>
  <c r="Q2434" i="16"/>
  <c r="R2434" i="16" s="1"/>
  <c r="N2434" i="16" s="1"/>
  <c r="P2434" i="16"/>
  <c r="Q2399" i="16"/>
  <c r="R2399" i="16" s="1"/>
  <c r="N2399" i="16" s="1"/>
  <c r="P2399" i="16"/>
  <c r="Q2328" i="16"/>
  <c r="R2328" i="16" s="1"/>
  <c r="N2328" i="16" s="1"/>
  <c r="P2328" i="16"/>
  <c r="Q1260" i="16"/>
  <c r="R1260" i="16" s="1"/>
  <c r="N1260" i="16" s="1"/>
  <c r="P1260" i="16"/>
  <c r="Q2977" i="16"/>
  <c r="R2977" i="16" s="1"/>
  <c r="N2977" i="16" s="1"/>
  <c r="P2977" i="16"/>
  <c r="Q2942" i="16"/>
  <c r="R2942" i="16" s="1"/>
  <c r="N2942" i="16" s="1"/>
  <c r="P2942" i="16"/>
  <c r="Q2858" i="16"/>
  <c r="R2858" i="16" s="1"/>
  <c r="N2858" i="16" s="1"/>
  <c r="P2858" i="16"/>
  <c r="Q2788" i="16"/>
  <c r="R2788" i="16" s="1"/>
  <c r="N2788" i="16" s="1"/>
  <c r="P2788" i="16"/>
  <c r="P2429" i="16"/>
  <c r="Q2429" i="16"/>
  <c r="R2429" i="16" s="1"/>
  <c r="N2429" i="16" s="1"/>
  <c r="P2394" i="16"/>
  <c r="Q2394" i="16"/>
  <c r="R2394" i="16" s="1"/>
  <c r="N2394" i="16" s="1"/>
  <c r="Q2671" i="16"/>
  <c r="R2671" i="16" s="1"/>
  <c r="N2671" i="16" s="1"/>
  <c r="P2671" i="16"/>
  <c r="Q2612" i="16"/>
  <c r="R2612" i="16" s="1"/>
  <c r="N2612" i="16" s="1"/>
  <c r="P2612" i="16"/>
  <c r="Q2528" i="16"/>
  <c r="R2528" i="16" s="1"/>
  <c r="N2528" i="16" s="1"/>
  <c r="P2528" i="16"/>
  <c r="P2446" i="16"/>
  <c r="Q2446" i="16"/>
  <c r="R2446" i="16" s="1"/>
  <c r="N2446" i="16" s="1"/>
  <c r="Q2412" i="16"/>
  <c r="R2412" i="16" s="1"/>
  <c r="N2412" i="16" s="1"/>
  <c r="P2412" i="16"/>
  <c r="Q2340" i="16"/>
  <c r="R2340" i="16" s="1"/>
  <c r="N2340" i="16" s="1"/>
  <c r="P2340" i="16"/>
  <c r="P1704" i="16"/>
  <c r="Q1704" i="16"/>
  <c r="R1704" i="16" s="1"/>
  <c r="N1704" i="16" s="1"/>
  <c r="Q3421" i="16"/>
  <c r="R3421" i="16" s="1"/>
  <c r="N3421" i="16" s="1"/>
  <c r="P3421" i="16"/>
  <c r="Q3386" i="16"/>
  <c r="R3386" i="16" s="1"/>
  <c r="N3386" i="16" s="1"/>
  <c r="P3386" i="16"/>
  <c r="Q3304" i="16"/>
  <c r="R3304" i="16" s="1"/>
  <c r="N3304" i="16" s="1"/>
  <c r="P3304" i="16"/>
  <c r="Q3232" i="16"/>
  <c r="R3232" i="16" s="1"/>
  <c r="N3232" i="16" s="1"/>
  <c r="P3232" i="16"/>
  <c r="Q2873" i="16"/>
  <c r="R2873" i="16" s="1"/>
  <c r="N2873" i="16" s="1"/>
  <c r="P2873" i="16"/>
  <c r="P2850" i="16"/>
  <c r="Q2850" i="16"/>
  <c r="R2850" i="16" s="1"/>
  <c r="N2850" i="16" s="1"/>
  <c r="P3116" i="16"/>
  <c r="Q3116" i="16"/>
  <c r="R3116" i="16" s="1"/>
  <c r="N3116" i="16" s="1"/>
  <c r="Q3055" i="16"/>
  <c r="R3055" i="16" s="1"/>
  <c r="N3055" i="16" s="1"/>
  <c r="P3055" i="16"/>
  <c r="Q2973" i="16"/>
  <c r="R2973" i="16" s="1"/>
  <c r="N2973" i="16" s="1"/>
  <c r="P2973" i="16"/>
  <c r="Q2902" i="16"/>
  <c r="R2902" i="16" s="1"/>
  <c r="N2902" i="16" s="1"/>
  <c r="P2902" i="16"/>
  <c r="Q2854" i="16"/>
  <c r="R2854" i="16" s="1"/>
  <c r="N2854" i="16" s="1"/>
  <c r="P2854" i="16"/>
  <c r="Q2796" i="16"/>
  <c r="R2796" i="16" s="1"/>
  <c r="N2796" i="16" s="1"/>
  <c r="P2796" i="16"/>
  <c r="P1716" i="16"/>
  <c r="Q1716" i="16"/>
  <c r="R1716" i="16" s="1"/>
  <c r="N1716" i="16" s="1"/>
  <c r="P3433" i="16"/>
  <c r="Q3433" i="16"/>
  <c r="R3433" i="16" s="1"/>
  <c r="N3433" i="16" s="1"/>
  <c r="Q3398" i="16"/>
  <c r="R3398" i="16" s="1"/>
  <c r="N3398" i="16" s="1"/>
  <c r="P3398" i="16"/>
  <c r="P3316" i="16"/>
  <c r="Q3316" i="16"/>
  <c r="R3316" i="16" s="1"/>
  <c r="N3316" i="16" s="1"/>
  <c r="Q3244" i="16"/>
  <c r="R3244" i="16" s="1"/>
  <c r="N3244" i="16" s="1"/>
  <c r="P3244" i="16"/>
  <c r="Q2885" i="16"/>
  <c r="R2885" i="16" s="1"/>
  <c r="N2885" i="16" s="1"/>
  <c r="P2885" i="16"/>
  <c r="Q2862" i="16"/>
  <c r="R2862" i="16" s="1"/>
  <c r="N2862" i="16" s="1"/>
  <c r="P2862" i="16"/>
  <c r="Q3127" i="16"/>
  <c r="R3127" i="16" s="1"/>
  <c r="N3127" i="16" s="1"/>
  <c r="P3127" i="16"/>
  <c r="P3068" i="16"/>
  <c r="Q3068" i="16"/>
  <c r="R3068" i="16" s="1"/>
  <c r="N3068" i="16" s="1"/>
  <c r="P2984" i="16"/>
  <c r="Q2984" i="16"/>
  <c r="R2984" i="16" s="1"/>
  <c r="N2984" i="16" s="1"/>
  <c r="Q2914" i="16"/>
  <c r="R2914" i="16" s="1"/>
  <c r="N2914" i="16" s="1"/>
  <c r="P2914" i="16"/>
  <c r="P2867" i="16"/>
  <c r="Q2867" i="16"/>
  <c r="R2867" i="16" s="1"/>
  <c r="N2867" i="16" s="1"/>
  <c r="Q2808" i="16"/>
  <c r="R2808" i="16" s="1"/>
  <c r="N2808" i="16" s="1"/>
  <c r="P2808" i="16"/>
  <c r="P2015" i="16"/>
  <c r="Q2015" i="16"/>
  <c r="R2015" i="16" s="1"/>
  <c r="N2015" i="16" s="1"/>
  <c r="Q3733" i="16"/>
  <c r="R3733" i="16" s="1"/>
  <c r="N3733" i="16" s="1"/>
  <c r="P3733" i="16"/>
  <c r="P3698" i="16"/>
  <c r="Q3698" i="16"/>
  <c r="R3698" i="16" s="1"/>
  <c r="N3698" i="16" s="1"/>
  <c r="P3615" i="16"/>
  <c r="Q3615" i="16"/>
  <c r="R3615" i="16" s="1"/>
  <c r="N3615" i="16" s="1"/>
  <c r="P3543" i="16"/>
  <c r="Q3543" i="16"/>
  <c r="R3543" i="16" s="1"/>
  <c r="N3543" i="16" s="1"/>
  <c r="Q3186" i="16"/>
  <c r="R3186" i="16" s="1"/>
  <c r="N3186" i="16" s="1"/>
  <c r="P3186" i="16"/>
  <c r="Q3161" i="16"/>
  <c r="R3161" i="16" s="1"/>
  <c r="N3161" i="16" s="1"/>
  <c r="P3161" i="16"/>
  <c r="Q3427" i="16"/>
  <c r="R3427" i="16" s="1"/>
  <c r="N3427" i="16" s="1"/>
  <c r="P3427" i="16"/>
  <c r="P3368" i="16"/>
  <c r="Q3368" i="16"/>
  <c r="R3368" i="16" s="1"/>
  <c r="N3368" i="16" s="1"/>
  <c r="Q3285" i="16"/>
  <c r="R3285" i="16" s="1"/>
  <c r="N3285" i="16" s="1"/>
  <c r="P3285" i="16"/>
  <c r="P3214" i="16"/>
  <c r="Q3214" i="16"/>
  <c r="R3214" i="16" s="1"/>
  <c r="N3214" i="16" s="1"/>
  <c r="P3168" i="16"/>
  <c r="Q3168" i="16"/>
  <c r="R3168" i="16" s="1"/>
  <c r="N3168" i="16" s="1"/>
  <c r="Q3107" i="16"/>
  <c r="R3107" i="16" s="1"/>
  <c r="N3107" i="16" s="1"/>
  <c r="P3107" i="16"/>
  <c r="Q2028" i="16"/>
  <c r="R2028" i="16" s="1"/>
  <c r="N2028" i="16" s="1"/>
  <c r="P2028" i="16"/>
  <c r="Q3745" i="16"/>
  <c r="R3745" i="16" s="1"/>
  <c r="N3745" i="16" s="1"/>
  <c r="P3745" i="16"/>
  <c r="P3710" i="16"/>
  <c r="Q3710" i="16"/>
  <c r="R3710" i="16" s="1"/>
  <c r="N3710" i="16" s="1"/>
  <c r="P3627" i="16"/>
  <c r="Q3627" i="16"/>
  <c r="R3627" i="16" s="1"/>
  <c r="N3627" i="16" s="1"/>
  <c r="Q3556" i="16"/>
  <c r="R3556" i="16" s="1"/>
  <c r="N3556" i="16" s="1"/>
  <c r="P3556" i="16"/>
  <c r="Q3197" i="16"/>
  <c r="R3197" i="16" s="1"/>
  <c r="N3197" i="16" s="1"/>
  <c r="P3197" i="16"/>
  <c r="Q3175" i="16"/>
  <c r="R3175" i="16" s="1"/>
  <c r="N3175" i="16" s="1"/>
  <c r="P3175" i="16"/>
  <c r="Q3439" i="16"/>
  <c r="R3439" i="16" s="1"/>
  <c r="N3439" i="16" s="1"/>
  <c r="P3439" i="16"/>
  <c r="P3380" i="16"/>
  <c r="Q3380" i="16"/>
  <c r="R3380" i="16" s="1"/>
  <c r="N3380" i="16" s="1"/>
  <c r="Q3297" i="16"/>
  <c r="R3297" i="16" s="1"/>
  <c r="N3297" i="16" s="1"/>
  <c r="P3297" i="16"/>
  <c r="P3226" i="16"/>
  <c r="Q3226" i="16"/>
  <c r="R3226" i="16" s="1"/>
  <c r="N3226" i="16" s="1"/>
  <c r="Q3178" i="16"/>
  <c r="R3178" i="16" s="1"/>
  <c r="N3178" i="16" s="1"/>
  <c r="P3178" i="16"/>
  <c r="P3120" i="16"/>
  <c r="Q3120" i="16"/>
  <c r="R3120" i="16" s="1"/>
  <c r="N3120" i="16" s="1"/>
  <c r="Q1176" i="16"/>
  <c r="R1176" i="16" s="1"/>
  <c r="N1176" i="16" s="1"/>
  <c r="P1176" i="16"/>
  <c r="Q2893" i="16"/>
  <c r="R2893" i="16" s="1"/>
  <c r="N2893" i="16" s="1"/>
  <c r="P2893" i="16"/>
  <c r="P2859" i="16"/>
  <c r="Q2859" i="16"/>
  <c r="R2859" i="16" s="1"/>
  <c r="N2859" i="16" s="1"/>
  <c r="Q2774" i="16"/>
  <c r="R2774" i="16" s="1"/>
  <c r="N2774" i="16" s="1"/>
  <c r="P2774" i="16"/>
  <c r="Q2704" i="16"/>
  <c r="R2704" i="16" s="1"/>
  <c r="N2704" i="16" s="1"/>
  <c r="P2704" i="16"/>
  <c r="Q2345" i="16"/>
  <c r="R2345" i="16" s="1"/>
  <c r="N2345" i="16" s="1"/>
  <c r="P2345" i="16"/>
  <c r="P2310" i="16"/>
  <c r="Q2310" i="16"/>
  <c r="R2310" i="16" s="1"/>
  <c r="N2310" i="16" s="1"/>
  <c r="P2586" i="16"/>
  <c r="Q2586" i="16"/>
  <c r="R2586" i="16" s="1"/>
  <c r="N2586" i="16" s="1"/>
  <c r="P2529" i="16"/>
  <c r="Q2529" i="16"/>
  <c r="R2529" i="16" s="1"/>
  <c r="N2529" i="16" s="1"/>
  <c r="P2433" i="16"/>
  <c r="Q2433" i="16"/>
  <c r="R2433" i="16" s="1"/>
  <c r="N2433" i="16" s="1"/>
  <c r="P2362" i="16"/>
  <c r="Q2362" i="16"/>
  <c r="R2362" i="16" s="1"/>
  <c r="N2362" i="16" s="1"/>
  <c r="Q2327" i="16"/>
  <c r="R2327" i="16" s="1"/>
  <c r="N2327" i="16" s="1"/>
  <c r="P2327" i="16"/>
  <c r="P2255" i="16"/>
  <c r="Q2255" i="16"/>
  <c r="R2255" i="16" s="1"/>
  <c r="N2255" i="16" s="1"/>
  <c r="Q1188" i="16"/>
  <c r="R1188" i="16" s="1"/>
  <c r="N1188" i="16" s="1"/>
  <c r="P1188" i="16"/>
  <c r="Q2905" i="16"/>
  <c r="R2905" i="16" s="1"/>
  <c r="N2905" i="16" s="1"/>
  <c r="P2905" i="16"/>
  <c r="Q2870" i="16"/>
  <c r="R2870" i="16" s="1"/>
  <c r="N2870" i="16" s="1"/>
  <c r="P2870" i="16"/>
  <c r="Q2787" i="16"/>
  <c r="R2787" i="16" s="1"/>
  <c r="N2787" i="16" s="1"/>
  <c r="P2787" i="16"/>
  <c r="Q2716" i="16"/>
  <c r="R2716" i="16" s="1"/>
  <c r="N2716" i="16" s="1"/>
  <c r="P2716" i="16"/>
  <c r="P2357" i="16"/>
  <c r="Q2357" i="16"/>
  <c r="R2357" i="16" s="1"/>
  <c r="N2357" i="16" s="1"/>
  <c r="P2322" i="16"/>
  <c r="Q2322" i="16"/>
  <c r="R2322" i="16" s="1"/>
  <c r="N2322" i="16" s="1"/>
  <c r="Q2598" i="16"/>
  <c r="R2598" i="16" s="1"/>
  <c r="N2598" i="16" s="1"/>
  <c r="P2598" i="16"/>
  <c r="P2539" i="16"/>
  <c r="Q2539" i="16"/>
  <c r="R2539" i="16" s="1"/>
  <c r="N2539" i="16" s="1"/>
  <c r="P2457" i="16"/>
  <c r="Q2457" i="16"/>
  <c r="R2457" i="16" s="1"/>
  <c r="N2457" i="16" s="1"/>
  <c r="P2374" i="16"/>
  <c r="Q2374" i="16"/>
  <c r="R2374" i="16" s="1"/>
  <c r="N2374" i="16" s="1"/>
  <c r="Q2339" i="16"/>
  <c r="R2339" i="16" s="1"/>
  <c r="N2339" i="16" s="1"/>
  <c r="P2339" i="16"/>
  <c r="P2267" i="16"/>
  <c r="Q2267" i="16"/>
  <c r="R2267" i="16" s="1"/>
  <c r="N2267" i="16" s="1"/>
  <c r="Q1344" i="16"/>
  <c r="R1344" i="16" s="1"/>
  <c r="N1344" i="16" s="1"/>
  <c r="P1344" i="16"/>
  <c r="Q3061" i="16"/>
  <c r="R3061" i="16" s="1"/>
  <c r="N3061" i="16" s="1"/>
  <c r="P3061" i="16"/>
  <c r="Q3026" i="16"/>
  <c r="R3026" i="16" s="1"/>
  <c r="N3026" i="16" s="1"/>
  <c r="P3026" i="16"/>
  <c r="Q2943" i="16"/>
  <c r="R2943" i="16" s="1"/>
  <c r="N2943" i="16" s="1"/>
  <c r="P2943" i="16"/>
  <c r="Q2872" i="16"/>
  <c r="R2872" i="16" s="1"/>
  <c r="N2872" i="16" s="1"/>
  <c r="P2872" i="16"/>
  <c r="P2513" i="16"/>
  <c r="Q2513" i="16"/>
  <c r="R2513" i="16" s="1"/>
  <c r="N2513" i="16" s="1"/>
  <c r="Q2490" i="16"/>
  <c r="R2490" i="16" s="1"/>
  <c r="N2490" i="16" s="1"/>
  <c r="P2490" i="16"/>
  <c r="Q2755" i="16"/>
  <c r="R2755" i="16" s="1"/>
  <c r="N2755" i="16" s="1"/>
  <c r="P2755" i="16"/>
  <c r="Q2696" i="16"/>
  <c r="R2696" i="16" s="1"/>
  <c r="N2696" i="16" s="1"/>
  <c r="P2696" i="16"/>
  <c r="P2613" i="16"/>
  <c r="Q2613" i="16"/>
  <c r="R2613" i="16" s="1"/>
  <c r="N2613" i="16" s="1"/>
  <c r="Q2530" i="16"/>
  <c r="R2530" i="16" s="1"/>
  <c r="N2530" i="16" s="1"/>
  <c r="P2530" i="16"/>
  <c r="P2495" i="16"/>
  <c r="Q2495" i="16"/>
  <c r="R2495" i="16" s="1"/>
  <c r="N2495" i="16" s="1"/>
  <c r="Q2424" i="16"/>
  <c r="R2424" i="16" s="1"/>
  <c r="N2424" i="16" s="1"/>
  <c r="P2424" i="16"/>
  <c r="Q2088" i="16"/>
  <c r="R2088" i="16" s="1"/>
  <c r="N2088" i="16" s="1"/>
  <c r="P2088" i="16"/>
  <c r="P2785" i="16"/>
  <c r="Q2785" i="16"/>
  <c r="R2785" i="16" s="1"/>
  <c r="N2785" i="16" s="1"/>
  <c r="Q2726" i="16"/>
  <c r="R2726" i="16" s="1"/>
  <c r="N2726" i="16" s="1"/>
  <c r="P2726" i="16"/>
  <c r="P2667" i="16"/>
  <c r="Q2667" i="16"/>
  <c r="R2667" i="16" s="1"/>
  <c r="N2667" i="16" s="1"/>
  <c r="P2597" i="16"/>
  <c r="Q2597" i="16"/>
  <c r="R2597" i="16" s="1"/>
  <c r="N2597" i="16" s="1"/>
  <c r="Q2238" i="16"/>
  <c r="R2238" i="16" s="1"/>
  <c r="N2238" i="16" s="1"/>
  <c r="P2238" i="16"/>
  <c r="Q2202" i="16"/>
  <c r="R2202" i="16" s="1"/>
  <c r="N2202" i="16" s="1"/>
  <c r="P2202" i="16"/>
  <c r="P2479" i="16"/>
  <c r="Q2479" i="16"/>
  <c r="R2479" i="16" s="1"/>
  <c r="N2479" i="16" s="1"/>
  <c r="Q2420" i="16"/>
  <c r="R2420" i="16" s="1"/>
  <c r="N2420" i="16" s="1"/>
  <c r="P2420" i="16"/>
  <c r="Q2325" i="16"/>
  <c r="R2325" i="16" s="1"/>
  <c r="N2325" i="16" s="1"/>
  <c r="P2325" i="16"/>
  <c r="Q2254" i="16"/>
  <c r="R2254" i="16" s="1"/>
  <c r="N2254" i="16" s="1"/>
  <c r="P2254" i="16"/>
  <c r="Q2220" i="16"/>
  <c r="R2220" i="16" s="1"/>
  <c r="N2220" i="16" s="1"/>
  <c r="P2220" i="16"/>
  <c r="Q2149" i="16"/>
  <c r="R2149" i="16" s="1"/>
  <c r="N2149" i="16" s="1"/>
  <c r="P2149" i="16"/>
  <c r="P3821" i="16"/>
  <c r="Q3821" i="16"/>
  <c r="R3821" i="16" s="1"/>
  <c r="N3821" i="16" s="1"/>
  <c r="Q2941" i="16"/>
  <c r="R2941" i="16" s="1"/>
  <c r="N2941" i="16" s="1"/>
  <c r="P2941" i="16"/>
  <c r="Q2906" i="16"/>
  <c r="R2906" i="16" s="1"/>
  <c r="N2906" i="16" s="1"/>
  <c r="P2906" i="16"/>
  <c r="Q2823" i="16"/>
  <c r="R2823" i="16" s="1"/>
  <c r="N2823" i="16" s="1"/>
  <c r="P2823" i="16"/>
  <c r="Q2752" i="16"/>
  <c r="R2752" i="16" s="1"/>
  <c r="N2752" i="16" s="1"/>
  <c r="P2752" i="16"/>
  <c r="Q2393" i="16"/>
  <c r="R2393" i="16" s="1"/>
  <c r="N2393" i="16" s="1"/>
  <c r="P2393" i="16"/>
  <c r="Q2359" i="16"/>
  <c r="R2359" i="16" s="1"/>
  <c r="N2359" i="16" s="1"/>
  <c r="P2359" i="16"/>
  <c r="Q2635" i="16"/>
  <c r="R2635" i="16" s="1"/>
  <c r="N2635" i="16" s="1"/>
  <c r="P2635" i="16"/>
  <c r="Q2576" i="16"/>
  <c r="R2576" i="16" s="1"/>
  <c r="N2576" i="16" s="1"/>
  <c r="P2576" i="16"/>
  <c r="P2494" i="16"/>
  <c r="Q2494" i="16"/>
  <c r="R2494" i="16" s="1"/>
  <c r="N2494" i="16" s="1"/>
  <c r="P2410" i="16"/>
  <c r="Q2410" i="16"/>
  <c r="R2410" i="16" s="1"/>
  <c r="N2410" i="16" s="1"/>
  <c r="Q2375" i="16"/>
  <c r="R2375" i="16" s="1"/>
  <c r="N2375" i="16" s="1"/>
  <c r="P2375" i="16"/>
  <c r="Q2304" i="16"/>
  <c r="R2304" i="16" s="1"/>
  <c r="N2304" i="16" s="1"/>
  <c r="P2304" i="16"/>
  <c r="Q1823" i="16"/>
  <c r="R1823" i="16" s="1"/>
  <c r="N1823" i="16" s="1"/>
  <c r="P1823" i="16"/>
  <c r="P2521" i="16"/>
  <c r="Q2521" i="16"/>
  <c r="R2521" i="16" s="1"/>
  <c r="N2521" i="16" s="1"/>
  <c r="Q2462" i="16"/>
  <c r="R2462" i="16" s="1"/>
  <c r="N2462" i="16" s="1"/>
  <c r="P2462" i="16"/>
  <c r="Q2402" i="16"/>
  <c r="R2402" i="16" s="1"/>
  <c r="N2402" i="16" s="1"/>
  <c r="P2402" i="16"/>
  <c r="Q2320" i="16"/>
  <c r="R2320" i="16" s="1"/>
  <c r="N2320" i="16" s="1"/>
  <c r="P2320" i="16"/>
  <c r="Q1974" i="16"/>
  <c r="R1974" i="16" s="1"/>
  <c r="N1974" i="16" s="1"/>
  <c r="P1974" i="16"/>
  <c r="Q1939" i="16"/>
  <c r="R1939" i="16" s="1"/>
  <c r="N1939" i="16" s="1"/>
  <c r="P1939" i="16"/>
  <c r="Q2216" i="16"/>
  <c r="R2216" i="16" s="1"/>
  <c r="N2216" i="16" s="1"/>
  <c r="P2216" i="16"/>
  <c r="P2155" i="16"/>
  <c r="Q2155" i="16"/>
  <c r="R2155" i="16" s="1"/>
  <c r="N2155" i="16" s="1"/>
  <c r="Q3774" i="16"/>
  <c r="R3774" i="16" s="1"/>
  <c r="N3774" i="16" s="1"/>
  <c r="P3774" i="16"/>
  <c r="Q3800" i="16"/>
  <c r="R3800" i="16" s="1"/>
  <c r="N3800" i="16" s="1"/>
  <c r="P3800" i="16"/>
  <c r="Q3729" i="16"/>
  <c r="R3729" i="16" s="1"/>
  <c r="N3729" i="16" s="1"/>
  <c r="P3729" i="16"/>
  <c r="Q3683" i="16"/>
  <c r="R3683" i="16" s="1"/>
  <c r="N3683" i="16" s="1"/>
  <c r="P3683" i="16"/>
  <c r="P3623" i="16"/>
  <c r="Q3623" i="16"/>
  <c r="R3623" i="16" s="1"/>
  <c r="N3623" i="16" s="1"/>
  <c r="P598" i="16"/>
  <c r="Q598" i="16"/>
  <c r="R598" i="16" s="1"/>
  <c r="N598" i="16" s="1"/>
  <c r="Q1946" i="16"/>
  <c r="R1946" i="16" s="1"/>
  <c r="N1946" i="16" s="1"/>
  <c r="P1946" i="16"/>
  <c r="Q419" i="16"/>
  <c r="R419" i="16" s="1"/>
  <c r="N419" i="16" s="1"/>
  <c r="P419" i="16"/>
  <c r="Q295" i="16"/>
  <c r="R295" i="16" s="1"/>
  <c r="N295" i="16" s="1"/>
  <c r="P295" i="16"/>
  <c r="Q2025" i="16"/>
  <c r="R2025" i="16" s="1"/>
  <c r="N2025" i="16" s="1"/>
  <c r="P2025" i="16"/>
  <c r="Q320" i="16"/>
  <c r="R320" i="16" s="1"/>
  <c r="N320" i="16" s="1"/>
  <c r="P320" i="16"/>
  <c r="P53" i="16"/>
  <c r="Q53" i="16"/>
  <c r="R53" i="16" s="1"/>
  <c r="N53" i="16" s="1"/>
  <c r="P2697" i="16"/>
  <c r="Q2697" i="16"/>
  <c r="R2697" i="16" s="1"/>
  <c r="N2697" i="16" s="1"/>
  <c r="Q917" i="16"/>
  <c r="R917" i="16" s="1"/>
  <c r="N917" i="16" s="1"/>
  <c r="P917" i="16"/>
  <c r="P1872" i="16"/>
  <c r="Q1872" i="16"/>
  <c r="R1872" i="16" s="1"/>
  <c r="N1872" i="16" s="1"/>
  <c r="Q2442" i="16"/>
  <c r="R2442" i="16" s="1"/>
  <c r="N2442" i="16" s="1"/>
  <c r="P2442" i="16"/>
  <c r="Q541" i="16"/>
  <c r="R541" i="16" s="1"/>
  <c r="N541" i="16" s="1"/>
  <c r="P541" i="16"/>
  <c r="Q227" i="16"/>
  <c r="R227" i="16" s="1"/>
  <c r="N227" i="16" s="1"/>
  <c r="P227" i="16"/>
  <c r="Q780" i="16"/>
  <c r="R780" i="16" s="1"/>
  <c r="N780" i="16" s="1"/>
  <c r="P780" i="16"/>
  <c r="Q493" i="16"/>
  <c r="R493" i="16" s="1"/>
  <c r="N493" i="16" s="1"/>
  <c r="P493" i="16"/>
  <c r="Q196" i="16"/>
  <c r="R196" i="16" s="1"/>
  <c r="N196" i="16" s="1"/>
  <c r="P196" i="16"/>
  <c r="Q584" i="16"/>
  <c r="R584" i="16" s="1"/>
  <c r="N584" i="16" s="1"/>
  <c r="P584" i="16"/>
  <c r="Q984" i="16"/>
  <c r="R984" i="16" s="1"/>
  <c r="N984" i="16" s="1"/>
  <c r="P984" i="16"/>
  <c r="Q1360" i="16"/>
  <c r="R1360" i="16" s="1"/>
  <c r="N1360" i="16" s="1"/>
  <c r="P1360" i="16"/>
  <c r="Q1891" i="16"/>
  <c r="R1891" i="16" s="1"/>
  <c r="N1891" i="16" s="1"/>
  <c r="P1891" i="16"/>
  <c r="Q1594" i="16"/>
  <c r="R1594" i="16" s="1"/>
  <c r="N1594" i="16" s="1"/>
  <c r="P1594" i="16"/>
  <c r="Q1463" i="16"/>
  <c r="R1463" i="16" s="1"/>
  <c r="N1463" i="16" s="1"/>
  <c r="P1463" i="16"/>
  <c r="P266" i="16"/>
  <c r="Q266" i="16"/>
  <c r="R266" i="16" s="1"/>
  <c r="N266" i="16" s="1"/>
  <c r="Q963" i="16"/>
  <c r="R963" i="16" s="1"/>
  <c r="N963" i="16" s="1"/>
  <c r="P963" i="16"/>
  <c r="Q605" i="16"/>
  <c r="R605" i="16" s="1"/>
  <c r="N605" i="16" s="1"/>
  <c r="P605" i="16"/>
  <c r="Q763" i="16"/>
  <c r="R763" i="16" s="1"/>
  <c r="N763" i="16" s="1"/>
  <c r="P763" i="16"/>
  <c r="Q453" i="16"/>
  <c r="R453" i="16" s="1"/>
  <c r="N453" i="16" s="1"/>
  <c r="P453" i="16"/>
  <c r="Q120" i="16"/>
  <c r="R120" i="16" s="1"/>
  <c r="N120" i="16" s="1"/>
  <c r="P120" i="16"/>
  <c r="Q851" i="16"/>
  <c r="R851" i="16" s="1"/>
  <c r="N851" i="16" s="1"/>
  <c r="P851" i="16"/>
  <c r="Q1527" i="16"/>
  <c r="R1527" i="16" s="1"/>
  <c r="N1527" i="16" s="1"/>
  <c r="P1527" i="16"/>
  <c r="Q1228" i="16"/>
  <c r="R1228" i="16" s="1"/>
  <c r="N1228" i="16" s="1"/>
  <c r="P1228" i="16"/>
  <c r="P1696" i="16"/>
  <c r="Q1696" i="16"/>
  <c r="R1696" i="16" s="1"/>
  <c r="N1696" i="16" s="1"/>
  <c r="Q1759" i="16"/>
  <c r="R1759" i="16" s="1"/>
  <c r="N1759" i="16" s="1"/>
  <c r="P1759" i="16"/>
  <c r="Q1461" i="16"/>
  <c r="R1461" i="16" s="1"/>
  <c r="N1461" i="16" s="1"/>
  <c r="P1461" i="16"/>
  <c r="Q1307" i="16"/>
  <c r="R1307" i="16" s="1"/>
  <c r="N1307" i="16" s="1"/>
  <c r="P1307" i="16"/>
  <c r="P853" i="16"/>
  <c r="Q853" i="16"/>
  <c r="R853" i="16" s="1"/>
  <c r="N853" i="16" s="1"/>
  <c r="Q508" i="16"/>
  <c r="R508" i="16" s="1"/>
  <c r="N508" i="16" s="1"/>
  <c r="P508" i="16"/>
  <c r="P414" i="16"/>
  <c r="Q414" i="16"/>
  <c r="R414" i="16" s="1"/>
  <c r="N414" i="16" s="1"/>
  <c r="Q332" i="16"/>
  <c r="R332" i="16" s="1"/>
  <c r="N332" i="16" s="1"/>
  <c r="P332" i="16"/>
  <c r="P1042" i="16"/>
  <c r="Q1042" i="16"/>
  <c r="R1042" i="16" s="1"/>
  <c r="N1042" i="16" s="1"/>
  <c r="Q731" i="16"/>
  <c r="R731" i="16" s="1"/>
  <c r="N731" i="16" s="1"/>
  <c r="P731" i="16"/>
  <c r="P1358" i="16"/>
  <c r="Q1358" i="16"/>
  <c r="R1358" i="16" s="1"/>
  <c r="N1358" i="16" s="1"/>
  <c r="P1094" i="16"/>
  <c r="Q1094" i="16"/>
  <c r="R1094" i="16" s="1"/>
  <c r="N1094" i="16" s="1"/>
  <c r="P1816" i="16"/>
  <c r="Q1816" i="16"/>
  <c r="R1816" i="16" s="1"/>
  <c r="N1816" i="16" s="1"/>
  <c r="Q1303" i="16"/>
  <c r="R1303" i="16" s="1"/>
  <c r="N1303" i="16" s="1"/>
  <c r="P1303" i="16"/>
  <c r="Q1317" i="16"/>
  <c r="R1317" i="16" s="1"/>
  <c r="N1317" i="16" s="1"/>
  <c r="P1317" i="16"/>
  <c r="Q2049" i="16"/>
  <c r="R2049" i="16" s="1"/>
  <c r="N2049" i="16" s="1"/>
  <c r="P2049" i="16"/>
  <c r="Q2064" i="16"/>
  <c r="R2064" i="16" s="1"/>
  <c r="N2064" i="16" s="1"/>
  <c r="P2064" i="16"/>
  <c r="P866" i="16"/>
  <c r="Q866" i="16"/>
  <c r="R866" i="16" s="1"/>
  <c r="N866" i="16" s="1"/>
  <c r="Q520" i="16"/>
  <c r="R520" i="16" s="1"/>
  <c r="N520" i="16" s="1"/>
  <c r="P520" i="16"/>
  <c r="P426" i="16"/>
  <c r="Q426" i="16"/>
  <c r="R426" i="16" s="1"/>
  <c r="N426" i="16" s="1"/>
  <c r="Q344" i="16"/>
  <c r="R344" i="16" s="1"/>
  <c r="N344" i="16" s="1"/>
  <c r="P344" i="16"/>
  <c r="P1054" i="16"/>
  <c r="Q1054" i="16"/>
  <c r="R1054" i="16" s="1"/>
  <c r="N1054" i="16" s="1"/>
  <c r="Q743" i="16"/>
  <c r="R743" i="16" s="1"/>
  <c r="N743" i="16" s="1"/>
  <c r="P743" i="16"/>
  <c r="Q1369" i="16"/>
  <c r="R1369" i="16" s="1"/>
  <c r="N1369" i="16" s="1"/>
  <c r="P1369" i="16"/>
  <c r="Q1107" i="16"/>
  <c r="R1107" i="16" s="1"/>
  <c r="N1107" i="16" s="1"/>
  <c r="P1107" i="16"/>
  <c r="Q1828" i="16"/>
  <c r="R1828" i="16" s="1"/>
  <c r="N1828" i="16" s="1"/>
  <c r="P1828" i="16"/>
  <c r="P1314" i="16"/>
  <c r="Q1314" i="16"/>
  <c r="R1314" i="16" s="1"/>
  <c r="N1314" i="16" s="1"/>
  <c r="Q1328" i="16"/>
  <c r="R1328" i="16" s="1"/>
  <c r="N1328" i="16" s="1"/>
  <c r="P1328" i="16"/>
  <c r="Q2061" i="16"/>
  <c r="R2061" i="16" s="1"/>
  <c r="N2061" i="16" s="1"/>
  <c r="P2061" i="16"/>
  <c r="Q2076" i="16"/>
  <c r="R2076" i="16" s="1"/>
  <c r="N2076" i="16" s="1"/>
  <c r="P2076" i="16"/>
  <c r="P734" i="16"/>
  <c r="Q734" i="16"/>
  <c r="R734" i="16" s="1"/>
  <c r="N734" i="16" s="1"/>
  <c r="P388" i="16"/>
  <c r="Q388" i="16"/>
  <c r="R388" i="16" s="1"/>
  <c r="N388" i="16" s="1"/>
  <c r="P294" i="16"/>
  <c r="Q294" i="16"/>
  <c r="R294" i="16" s="1"/>
  <c r="N294" i="16" s="1"/>
  <c r="Q200" i="16"/>
  <c r="R200" i="16" s="1"/>
  <c r="N200" i="16" s="1"/>
  <c r="P200" i="16"/>
  <c r="Q920" i="16"/>
  <c r="R920" i="16" s="1"/>
  <c r="N920" i="16" s="1"/>
  <c r="P920" i="16"/>
  <c r="Q611" i="16"/>
  <c r="R611" i="16" s="1"/>
  <c r="N611" i="16" s="1"/>
  <c r="P611" i="16"/>
  <c r="Q1237" i="16"/>
  <c r="R1237" i="16" s="1"/>
  <c r="N1237" i="16" s="1"/>
  <c r="P1237" i="16"/>
  <c r="P1995" i="16"/>
  <c r="Q1995" i="16"/>
  <c r="R1995" i="16" s="1"/>
  <c r="N1995" i="16" s="1"/>
  <c r="Q1697" i="16"/>
  <c r="R1697" i="16" s="1"/>
  <c r="N1697" i="16" s="1"/>
  <c r="P1697" i="16"/>
  <c r="P1181" i="16"/>
  <c r="Q1181" i="16"/>
  <c r="R1181" i="16" s="1"/>
  <c r="N1181" i="16" s="1"/>
  <c r="Q1196" i="16"/>
  <c r="R1196" i="16" s="1"/>
  <c r="N1196" i="16" s="1"/>
  <c r="P1196" i="16"/>
  <c r="Q1929" i="16"/>
  <c r="R1929" i="16" s="1"/>
  <c r="N1929" i="16" s="1"/>
  <c r="P1929" i="16"/>
  <c r="Q1883" i="16"/>
  <c r="R1883" i="16" s="1"/>
  <c r="N1883" i="16" s="1"/>
  <c r="P1883" i="16"/>
  <c r="Q135" i="16"/>
  <c r="R135" i="16" s="1"/>
  <c r="N135" i="16" s="1"/>
  <c r="P135" i="16"/>
  <c r="Q832" i="16"/>
  <c r="R832" i="16" s="1"/>
  <c r="N832" i="16" s="1"/>
  <c r="P832" i="16"/>
  <c r="P738" i="16"/>
  <c r="Q738" i="16"/>
  <c r="R738" i="16" s="1"/>
  <c r="N738" i="16" s="1"/>
  <c r="Q656" i="16"/>
  <c r="R656" i="16" s="1"/>
  <c r="N656" i="16" s="1"/>
  <c r="P656" i="16"/>
  <c r="Q321" i="16"/>
  <c r="R321" i="16" s="1"/>
  <c r="N321" i="16" s="1"/>
  <c r="P321" i="16"/>
  <c r="Q1056" i="16"/>
  <c r="R1056" i="16" s="1"/>
  <c r="N1056" i="16" s="1"/>
  <c r="P1056" i="16"/>
  <c r="Q1681" i="16"/>
  <c r="R1681" i="16" s="1"/>
  <c r="N1681" i="16" s="1"/>
  <c r="P1681" i="16"/>
  <c r="Q1419" i="16"/>
  <c r="R1419" i="16" s="1"/>
  <c r="N1419" i="16" s="1"/>
  <c r="P1419" i="16"/>
  <c r="Q881" i="16"/>
  <c r="R881" i="16" s="1"/>
  <c r="N881" i="16" s="1"/>
  <c r="P881" i="16"/>
  <c r="Q1625" i="16"/>
  <c r="R1625" i="16" s="1"/>
  <c r="N1625" i="16" s="1"/>
  <c r="P1625" i="16"/>
  <c r="Q1641" i="16"/>
  <c r="R1641" i="16" s="1"/>
  <c r="N1641" i="16" s="1"/>
  <c r="P1641" i="16"/>
  <c r="P1414" i="16"/>
  <c r="Q1414" i="16"/>
  <c r="R1414" i="16" s="1"/>
  <c r="N1414" i="16" s="1"/>
  <c r="P278" i="16"/>
  <c r="Q278" i="16"/>
  <c r="R278" i="16" s="1"/>
  <c r="N278" i="16" s="1"/>
  <c r="P1046" i="16"/>
  <c r="Q1046" i="16"/>
  <c r="R1046" i="16" s="1"/>
  <c r="N1046" i="16" s="1"/>
  <c r="Q701" i="16"/>
  <c r="R701" i="16" s="1"/>
  <c r="N701" i="16" s="1"/>
  <c r="P701" i="16"/>
  <c r="P607" i="16"/>
  <c r="Q607" i="16"/>
  <c r="R607" i="16" s="1"/>
  <c r="N607" i="16" s="1"/>
  <c r="Q523" i="16"/>
  <c r="R523" i="16" s="1"/>
  <c r="N523" i="16" s="1"/>
  <c r="P523" i="16"/>
  <c r="Q191" i="16"/>
  <c r="R191" i="16" s="1"/>
  <c r="N191" i="16" s="1"/>
  <c r="P191" i="16"/>
  <c r="Q923" i="16"/>
  <c r="R923" i="16" s="1"/>
  <c r="N923" i="16" s="1"/>
  <c r="P923" i="16"/>
  <c r="Q1550" i="16"/>
  <c r="R1550" i="16" s="1"/>
  <c r="N1550" i="16" s="1"/>
  <c r="P1550" i="16"/>
  <c r="Q1287" i="16"/>
  <c r="R1287" i="16" s="1"/>
  <c r="N1287" i="16" s="1"/>
  <c r="P1287" i="16"/>
  <c r="P2007" i="16"/>
  <c r="Q2007" i="16"/>
  <c r="R2007" i="16" s="1"/>
  <c r="N2007" i="16" s="1"/>
  <c r="Q1495" i="16"/>
  <c r="R1495" i="16" s="1"/>
  <c r="N1495" i="16" s="1"/>
  <c r="P1495" i="16"/>
  <c r="Q1508" i="16"/>
  <c r="R1508" i="16" s="1"/>
  <c r="N1508" i="16" s="1"/>
  <c r="P1508" i="16"/>
  <c r="Q1271" i="16"/>
  <c r="R1271" i="16" s="1"/>
  <c r="N1271" i="16" s="1"/>
  <c r="P1271" i="16"/>
  <c r="Q483" i="16"/>
  <c r="R483" i="16" s="1"/>
  <c r="N483" i="16" s="1"/>
  <c r="P483" i="16"/>
  <c r="P137" i="16"/>
  <c r="Q137" i="16"/>
  <c r="R137" i="16" s="1"/>
  <c r="N137" i="16" s="1"/>
  <c r="P822" i="16"/>
  <c r="Q822" i="16"/>
  <c r="R822" i="16" s="1"/>
  <c r="N822" i="16" s="1"/>
  <c r="Q979" i="16"/>
  <c r="R979" i="16" s="1"/>
  <c r="N979" i="16" s="1"/>
  <c r="P979" i="16"/>
  <c r="Q669" i="16"/>
  <c r="R669" i="16" s="1"/>
  <c r="N669" i="16" s="1"/>
  <c r="P669" i="16"/>
  <c r="Q347" i="16"/>
  <c r="R347" i="16" s="1"/>
  <c r="N347" i="16" s="1"/>
  <c r="P347" i="16"/>
  <c r="Q1068" i="16"/>
  <c r="R1068" i="16" s="1"/>
  <c r="N1068" i="16" s="1"/>
  <c r="P1068" i="16"/>
  <c r="Q1741" i="16"/>
  <c r="R1741" i="16" s="1"/>
  <c r="N1741" i="16" s="1"/>
  <c r="P1741" i="16"/>
  <c r="Q1445" i="16"/>
  <c r="R1445" i="16" s="1"/>
  <c r="N1445" i="16" s="1"/>
  <c r="P1445" i="16"/>
  <c r="P930" i="16"/>
  <c r="Q930" i="16"/>
  <c r="R930" i="16" s="1"/>
  <c r="N930" i="16" s="1"/>
  <c r="P1975" i="16"/>
  <c r="Q1975" i="16"/>
  <c r="R1975" i="16" s="1"/>
  <c r="N1975" i="16" s="1"/>
  <c r="Q1678" i="16"/>
  <c r="R1678" i="16" s="1"/>
  <c r="N1678" i="16" s="1"/>
  <c r="P1678" i="16"/>
  <c r="Q1571" i="16"/>
  <c r="R1571" i="16" s="1"/>
  <c r="N1571" i="16" s="1"/>
  <c r="P1571" i="16"/>
  <c r="Q495" i="16"/>
  <c r="R495" i="16" s="1"/>
  <c r="N495" i="16" s="1"/>
  <c r="P495" i="16"/>
  <c r="Q147" i="16"/>
  <c r="R147" i="16" s="1"/>
  <c r="N147" i="16" s="1"/>
  <c r="P147" i="16"/>
  <c r="P55" i="16"/>
  <c r="Q55" i="16"/>
  <c r="R55" i="16" s="1"/>
  <c r="N55" i="16" s="1"/>
  <c r="Q992" i="16"/>
  <c r="R992" i="16" s="1"/>
  <c r="N992" i="16" s="1"/>
  <c r="P992" i="16"/>
  <c r="Q681" i="16"/>
  <c r="R681" i="16" s="1"/>
  <c r="N681" i="16" s="1"/>
  <c r="P681" i="16"/>
  <c r="Q359" i="16"/>
  <c r="R359" i="16" s="1"/>
  <c r="N359" i="16" s="1"/>
  <c r="P359" i="16"/>
  <c r="Q1080" i="16"/>
  <c r="R1080" i="16" s="1"/>
  <c r="N1080" i="16" s="1"/>
  <c r="P1080" i="16"/>
  <c r="Q1753" i="16"/>
  <c r="R1753" i="16" s="1"/>
  <c r="N1753" i="16" s="1"/>
  <c r="P1753" i="16"/>
  <c r="Q1456" i="16"/>
  <c r="R1456" i="16" s="1"/>
  <c r="N1456" i="16" s="1"/>
  <c r="P1456" i="16"/>
  <c r="P942" i="16"/>
  <c r="Q942" i="16"/>
  <c r="R942" i="16" s="1"/>
  <c r="N942" i="16" s="1"/>
  <c r="P1987" i="16"/>
  <c r="Q1987" i="16"/>
  <c r="R1987" i="16" s="1"/>
  <c r="N1987" i="16" s="1"/>
  <c r="Q1689" i="16"/>
  <c r="R1689" i="16" s="1"/>
  <c r="N1689" i="16" s="1"/>
  <c r="P1689" i="16"/>
  <c r="P1584" i="16"/>
  <c r="Q1584" i="16"/>
  <c r="R1584" i="16" s="1"/>
  <c r="N1584" i="16" s="1"/>
  <c r="P362" i="16"/>
  <c r="Q362" i="16"/>
  <c r="R362" i="16" s="1"/>
  <c r="N362" i="16" s="1"/>
  <c r="Q1059" i="16"/>
  <c r="R1059" i="16" s="1"/>
  <c r="N1059" i="16" s="1"/>
  <c r="P1059" i="16"/>
  <c r="Q700" i="16"/>
  <c r="R700" i="16" s="1"/>
  <c r="N700" i="16" s="1"/>
  <c r="P700" i="16"/>
  <c r="P858" i="16"/>
  <c r="Q858" i="16"/>
  <c r="R858" i="16" s="1"/>
  <c r="N858" i="16" s="1"/>
  <c r="P550" i="16"/>
  <c r="Q550" i="16"/>
  <c r="R550" i="16" s="1"/>
  <c r="N550" i="16" s="1"/>
  <c r="Q215" i="16"/>
  <c r="R215" i="16" s="1"/>
  <c r="N215" i="16" s="1"/>
  <c r="P215" i="16"/>
  <c r="Q948" i="16"/>
  <c r="R948" i="16" s="1"/>
  <c r="N948" i="16" s="1"/>
  <c r="P948" i="16"/>
  <c r="Q1622" i="16"/>
  <c r="R1622" i="16" s="1"/>
  <c r="N1622" i="16" s="1"/>
  <c r="P1622" i="16"/>
  <c r="P1324" i="16"/>
  <c r="Q1324" i="16"/>
  <c r="R1324" i="16" s="1"/>
  <c r="N1324" i="16" s="1"/>
  <c r="Q1793" i="16"/>
  <c r="R1793" i="16" s="1"/>
  <c r="N1793" i="16" s="1"/>
  <c r="P1793" i="16"/>
  <c r="P1856" i="16"/>
  <c r="Q1856" i="16"/>
  <c r="R1856" i="16" s="1"/>
  <c r="N1856" i="16" s="1"/>
  <c r="Q1557" i="16"/>
  <c r="R1557" i="16" s="1"/>
  <c r="N1557" i="16" s="1"/>
  <c r="P1557" i="16"/>
  <c r="Q1427" i="16"/>
  <c r="R1427" i="16" s="1"/>
  <c r="N1427" i="16" s="1"/>
  <c r="P1427" i="16"/>
  <c r="Q230" i="16"/>
  <c r="R230" i="16" s="1"/>
  <c r="N230" i="16" s="1"/>
  <c r="P230" i="16"/>
  <c r="Q927" i="16"/>
  <c r="R927" i="16" s="1"/>
  <c r="N927" i="16" s="1"/>
  <c r="P927" i="16"/>
  <c r="Q569" i="16"/>
  <c r="R569" i="16" s="1"/>
  <c r="N569" i="16" s="1"/>
  <c r="P569" i="16"/>
  <c r="Q727" i="16"/>
  <c r="R727" i="16" s="1"/>
  <c r="N727" i="16" s="1"/>
  <c r="P727" i="16"/>
  <c r="Q417" i="16"/>
  <c r="R417" i="16" s="1"/>
  <c r="N417" i="16" s="1"/>
  <c r="P417" i="16"/>
  <c r="Q84" i="16"/>
  <c r="R84" i="16" s="1"/>
  <c r="N84" i="16" s="1"/>
  <c r="P84" i="16"/>
  <c r="Q816" i="16"/>
  <c r="R816" i="16" s="1"/>
  <c r="N816" i="16" s="1"/>
  <c r="P816" i="16"/>
  <c r="P1490" i="16"/>
  <c r="Q1490" i="16"/>
  <c r="R1490" i="16" s="1"/>
  <c r="N1490" i="16" s="1"/>
  <c r="Q1192" i="16"/>
  <c r="R1192" i="16" s="1"/>
  <c r="N1192" i="16" s="1"/>
  <c r="P1192" i="16"/>
  <c r="P1660" i="16"/>
  <c r="Q1660" i="16"/>
  <c r="R1660" i="16" s="1"/>
  <c r="N1660" i="16" s="1"/>
  <c r="P1723" i="16"/>
  <c r="Q1723" i="16"/>
  <c r="R1723" i="16" s="1"/>
  <c r="N1723" i="16" s="1"/>
  <c r="Q1425" i="16"/>
  <c r="R1425" i="16" s="1"/>
  <c r="N1425" i="16" s="1"/>
  <c r="P1425" i="16"/>
  <c r="P1270" i="16"/>
  <c r="Q1270" i="16"/>
  <c r="R1270" i="16" s="1"/>
  <c r="N1270" i="16" s="1"/>
  <c r="Q913" i="16"/>
  <c r="R913" i="16" s="1"/>
  <c r="N913" i="16" s="1"/>
  <c r="P913" i="16"/>
  <c r="P652" i="16"/>
  <c r="Q652" i="16"/>
  <c r="R652" i="16" s="1"/>
  <c r="N652" i="16" s="1"/>
  <c r="Q293" i="16"/>
  <c r="R293" i="16" s="1"/>
  <c r="N293" i="16" s="1"/>
  <c r="P293" i="16"/>
  <c r="Q451" i="16"/>
  <c r="R451" i="16" s="1"/>
  <c r="N451" i="16" s="1"/>
  <c r="P451" i="16"/>
  <c r="P142" i="16"/>
  <c r="Q142" i="16"/>
  <c r="R142" i="16" s="1"/>
  <c r="N142" i="16" s="1"/>
  <c r="Q837" i="16"/>
  <c r="R837" i="16" s="1"/>
  <c r="N837" i="16" s="1"/>
  <c r="P837" i="16"/>
  <c r="Q539" i="16"/>
  <c r="R539" i="16" s="1"/>
  <c r="N539" i="16" s="1"/>
  <c r="P539" i="16"/>
  <c r="P1213" i="16"/>
  <c r="Q1213" i="16"/>
  <c r="R1213" i="16" s="1"/>
  <c r="N1213" i="16" s="1"/>
  <c r="P1924" i="16"/>
  <c r="Q1924" i="16"/>
  <c r="R1924" i="16" s="1"/>
  <c r="N1924" i="16" s="1"/>
  <c r="Q1385" i="16"/>
  <c r="R1385" i="16" s="1"/>
  <c r="N1385" i="16" s="1"/>
  <c r="P1385" i="16"/>
  <c r="Q1435" i="16"/>
  <c r="R1435" i="16" s="1"/>
  <c r="N1435" i="16" s="1"/>
  <c r="P1435" i="16"/>
  <c r="Q1149" i="16"/>
  <c r="R1149" i="16" s="1"/>
  <c r="N1149" i="16" s="1"/>
  <c r="P1149" i="16"/>
  <c r="Q1966" i="16"/>
  <c r="R1966" i="16" s="1"/>
  <c r="N1966" i="16" s="1"/>
  <c r="P1966" i="16"/>
  <c r="Q1677" i="16"/>
  <c r="R1677" i="16" s="1"/>
  <c r="N1677" i="16" s="1"/>
  <c r="P1677" i="16"/>
  <c r="Q1392" i="16"/>
  <c r="R1392" i="16" s="1"/>
  <c r="N1392" i="16" s="1"/>
  <c r="P1392" i="16"/>
  <c r="Q3109" i="16"/>
  <c r="R3109" i="16" s="1"/>
  <c r="N3109" i="16" s="1"/>
  <c r="P3109" i="16"/>
  <c r="Q3074" i="16"/>
  <c r="R3074" i="16" s="1"/>
  <c r="N3074" i="16" s="1"/>
  <c r="P3074" i="16"/>
  <c r="P2992" i="16"/>
  <c r="Q2992" i="16"/>
  <c r="R2992" i="16" s="1"/>
  <c r="N2992" i="16" s="1"/>
  <c r="Q2919" i="16"/>
  <c r="R2919" i="16" s="1"/>
  <c r="N2919" i="16" s="1"/>
  <c r="P2919" i="16"/>
  <c r="Q2560" i="16"/>
  <c r="R2560" i="16" s="1"/>
  <c r="N2560" i="16" s="1"/>
  <c r="P2560" i="16"/>
  <c r="Q2538" i="16"/>
  <c r="R2538" i="16" s="1"/>
  <c r="N2538" i="16" s="1"/>
  <c r="P2538" i="16"/>
  <c r="P2803" i="16"/>
  <c r="Q2803" i="16"/>
  <c r="R2803" i="16" s="1"/>
  <c r="N2803" i="16" s="1"/>
  <c r="Q2743" i="16"/>
  <c r="R2743" i="16" s="1"/>
  <c r="N2743" i="16" s="1"/>
  <c r="P2743" i="16"/>
  <c r="P2661" i="16"/>
  <c r="Q2661" i="16"/>
  <c r="R2661" i="16" s="1"/>
  <c r="N2661" i="16" s="1"/>
  <c r="Q2578" i="16"/>
  <c r="R2578" i="16" s="1"/>
  <c r="N2578" i="16" s="1"/>
  <c r="P2578" i="16"/>
  <c r="P2543" i="16"/>
  <c r="Q2543" i="16"/>
  <c r="R2543" i="16" s="1"/>
  <c r="N2543" i="16" s="1"/>
  <c r="Q2472" i="16"/>
  <c r="R2472" i="16" s="1"/>
  <c r="N2472" i="16" s="1"/>
  <c r="P2472" i="16"/>
  <c r="Q1404" i="16"/>
  <c r="R1404" i="16" s="1"/>
  <c r="N1404" i="16" s="1"/>
  <c r="P1404" i="16"/>
  <c r="Q3121" i="16"/>
  <c r="R3121" i="16" s="1"/>
  <c r="N3121" i="16" s="1"/>
  <c r="P3121" i="16"/>
  <c r="Q3086" i="16"/>
  <c r="R3086" i="16" s="1"/>
  <c r="N3086" i="16" s="1"/>
  <c r="P3086" i="16"/>
  <c r="Q3002" i="16"/>
  <c r="R3002" i="16" s="1"/>
  <c r="N3002" i="16" s="1"/>
  <c r="P3002" i="16"/>
  <c r="P2932" i="16"/>
  <c r="Q2932" i="16"/>
  <c r="R2932" i="16" s="1"/>
  <c r="N2932" i="16" s="1"/>
  <c r="P2573" i="16"/>
  <c r="Q2573" i="16"/>
  <c r="R2573" i="16" s="1"/>
  <c r="N2573" i="16" s="1"/>
  <c r="Q2550" i="16"/>
  <c r="R2550" i="16" s="1"/>
  <c r="N2550" i="16" s="1"/>
  <c r="P2550" i="16"/>
  <c r="Q2815" i="16"/>
  <c r="R2815" i="16" s="1"/>
  <c r="N2815" i="16" s="1"/>
  <c r="P2815" i="16"/>
  <c r="Q2756" i="16"/>
  <c r="R2756" i="16" s="1"/>
  <c r="N2756" i="16" s="1"/>
  <c r="P2756" i="16"/>
  <c r="P2673" i="16"/>
  <c r="Q2673" i="16"/>
  <c r="R2673" i="16" s="1"/>
  <c r="N2673" i="16" s="1"/>
  <c r="Q2590" i="16"/>
  <c r="R2590" i="16" s="1"/>
  <c r="N2590" i="16" s="1"/>
  <c r="P2590" i="16"/>
  <c r="P2555" i="16"/>
  <c r="Q2555" i="16"/>
  <c r="R2555" i="16" s="1"/>
  <c r="N2555" i="16" s="1"/>
  <c r="Q2484" i="16"/>
  <c r="R2484" i="16" s="1"/>
  <c r="N2484" i="16" s="1"/>
  <c r="P2484" i="16"/>
  <c r="P1848" i="16"/>
  <c r="Q1848" i="16"/>
  <c r="R1848" i="16" s="1"/>
  <c r="N1848" i="16" s="1"/>
  <c r="Q3565" i="16"/>
  <c r="R3565" i="16" s="1"/>
  <c r="N3565" i="16" s="1"/>
  <c r="P3565" i="16"/>
  <c r="Q3530" i="16"/>
  <c r="R3530" i="16" s="1"/>
  <c r="N3530" i="16" s="1"/>
  <c r="P3530" i="16"/>
  <c r="Q3447" i="16"/>
  <c r="R3447" i="16" s="1"/>
  <c r="N3447" i="16" s="1"/>
  <c r="P3447" i="16"/>
  <c r="P3376" i="16"/>
  <c r="Q3376" i="16"/>
  <c r="R3376" i="16" s="1"/>
  <c r="N3376" i="16" s="1"/>
  <c r="Q3017" i="16"/>
  <c r="R3017" i="16" s="1"/>
  <c r="N3017" i="16" s="1"/>
  <c r="P3017" i="16"/>
  <c r="Q2994" i="16"/>
  <c r="R2994" i="16" s="1"/>
  <c r="N2994" i="16" s="1"/>
  <c r="P2994" i="16"/>
  <c r="Q3259" i="16"/>
  <c r="R3259" i="16" s="1"/>
  <c r="N3259" i="16" s="1"/>
  <c r="P3259" i="16"/>
  <c r="Q3200" i="16"/>
  <c r="R3200" i="16" s="1"/>
  <c r="N3200" i="16" s="1"/>
  <c r="P3200" i="16"/>
  <c r="P3117" i="16"/>
  <c r="Q3117" i="16"/>
  <c r="R3117" i="16" s="1"/>
  <c r="N3117" i="16" s="1"/>
  <c r="Q3046" i="16"/>
  <c r="R3046" i="16" s="1"/>
  <c r="N3046" i="16" s="1"/>
  <c r="P3046" i="16"/>
  <c r="P3000" i="16"/>
  <c r="Q3000" i="16"/>
  <c r="R3000" i="16" s="1"/>
  <c r="N3000" i="16" s="1"/>
  <c r="P2940" i="16"/>
  <c r="Q2940" i="16"/>
  <c r="R2940" i="16" s="1"/>
  <c r="N2940" i="16" s="1"/>
  <c r="Q1859" i="16"/>
  <c r="R1859" i="16" s="1"/>
  <c r="N1859" i="16" s="1"/>
  <c r="P1859" i="16"/>
  <c r="P3577" i="16"/>
  <c r="Q3577" i="16"/>
  <c r="R3577" i="16" s="1"/>
  <c r="N3577" i="16" s="1"/>
  <c r="Q3542" i="16"/>
  <c r="R3542" i="16" s="1"/>
  <c r="N3542" i="16" s="1"/>
  <c r="P3542" i="16"/>
  <c r="P3459" i="16"/>
  <c r="Q3459" i="16"/>
  <c r="R3459" i="16" s="1"/>
  <c r="N3459" i="16" s="1"/>
  <c r="Q3389" i="16"/>
  <c r="R3389" i="16" s="1"/>
  <c r="N3389" i="16" s="1"/>
  <c r="P3389" i="16"/>
  <c r="Q3029" i="16"/>
  <c r="R3029" i="16" s="1"/>
  <c r="N3029" i="16" s="1"/>
  <c r="P3029" i="16"/>
  <c r="Q3006" i="16"/>
  <c r="R3006" i="16" s="1"/>
  <c r="N3006" i="16" s="1"/>
  <c r="P3006" i="16"/>
  <c r="Q3271" i="16"/>
  <c r="R3271" i="16" s="1"/>
  <c r="N3271" i="16" s="1"/>
  <c r="P3271" i="16"/>
  <c r="Q3212" i="16"/>
  <c r="R3212" i="16" s="1"/>
  <c r="N3212" i="16" s="1"/>
  <c r="P3212" i="16"/>
  <c r="P3128" i="16"/>
  <c r="Q3128" i="16"/>
  <c r="R3128" i="16" s="1"/>
  <c r="N3128" i="16" s="1"/>
  <c r="Q3058" i="16"/>
  <c r="R3058" i="16" s="1"/>
  <c r="N3058" i="16" s="1"/>
  <c r="P3058" i="16"/>
  <c r="P3012" i="16"/>
  <c r="Q3012" i="16"/>
  <c r="R3012" i="16" s="1"/>
  <c r="N3012" i="16" s="1"/>
  <c r="Q2951" i="16"/>
  <c r="R2951" i="16" s="1"/>
  <c r="N2951" i="16" s="1"/>
  <c r="P2951" i="16"/>
  <c r="P2137" i="16"/>
  <c r="Q2137" i="16"/>
  <c r="R2137" i="16" s="1"/>
  <c r="N2137" i="16" s="1"/>
  <c r="Q3750" i="16"/>
  <c r="R3750" i="16" s="1"/>
  <c r="N3750" i="16" s="1"/>
  <c r="P3750" i="16"/>
  <c r="P3843" i="16"/>
  <c r="Q3843" i="16"/>
  <c r="R3843" i="16" s="1"/>
  <c r="N3843" i="16" s="1"/>
  <c r="Q3771" i="16"/>
  <c r="R3771" i="16" s="1"/>
  <c r="N3771" i="16" s="1"/>
  <c r="P3771" i="16"/>
  <c r="Q3689" i="16"/>
  <c r="R3689" i="16" s="1"/>
  <c r="N3689" i="16" s="1"/>
  <c r="P3689" i="16"/>
  <c r="Q3329" i="16"/>
  <c r="R3329" i="16" s="1"/>
  <c r="N3329" i="16" s="1"/>
  <c r="P3329" i="16"/>
  <c r="P3317" i="16"/>
  <c r="Q3317" i="16"/>
  <c r="R3317" i="16" s="1"/>
  <c r="N3317" i="16" s="1"/>
  <c r="Q3570" i="16"/>
  <c r="R3570" i="16" s="1"/>
  <c r="N3570" i="16" s="1"/>
  <c r="P3570" i="16"/>
  <c r="P3511" i="16"/>
  <c r="Q3511" i="16"/>
  <c r="R3511" i="16" s="1"/>
  <c r="N3511" i="16" s="1"/>
  <c r="Q3429" i="16"/>
  <c r="R3429" i="16" s="1"/>
  <c r="N3429" i="16" s="1"/>
  <c r="P3429" i="16"/>
  <c r="Q3358" i="16"/>
  <c r="R3358" i="16" s="1"/>
  <c r="N3358" i="16" s="1"/>
  <c r="P3358" i="16"/>
  <c r="Q3311" i="16"/>
  <c r="R3311" i="16" s="1"/>
  <c r="N3311" i="16" s="1"/>
  <c r="P3311" i="16"/>
  <c r="Q3252" i="16"/>
  <c r="R3252" i="16" s="1"/>
  <c r="N3252" i="16" s="1"/>
  <c r="P3252" i="16"/>
  <c r="Q2148" i="16"/>
  <c r="R2148" i="16" s="1"/>
  <c r="N2148" i="16" s="1"/>
  <c r="P2148" i="16"/>
  <c r="P3619" i="16"/>
  <c r="Q3619" i="16"/>
  <c r="R3619" i="16" s="1"/>
  <c r="N3619" i="16" s="1"/>
  <c r="Q3521" i="16"/>
  <c r="R3521" i="16" s="1"/>
  <c r="N3521" i="16" s="1"/>
  <c r="P3521" i="16"/>
  <c r="Q3783" i="16"/>
  <c r="R3783" i="16" s="1"/>
  <c r="N3783" i="16" s="1"/>
  <c r="P3783" i="16"/>
  <c r="Q3700" i="16"/>
  <c r="R3700" i="16" s="1"/>
  <c r="N3700" i="16" s="1"/>
  <c r="P3700" i="16"/>
  <c r="Q3341" i="16"/>
  <c r="R3341" i="16" s="1"/>
  <c r="N3341" i="16" s="1"/>
  <c r="P3341" i="16"/>
  <c r="P3331" i="16"/>
  <c r="Q3331" i="16"/>
  <c r="R3331" i="16" s="1"/>
  <c r="N3331" i="16" s="1"/>
  <c r="P3583" i="16"/>
  <c r="Q3583" i="16"/>
  <c r="R3583" i="16" s="1"/>
  <c r="N3583" i="16" s="1"/>
  <c r="Q3536" i="16"/>
  <c r="R3536" i="16" s="1"/>
  <c r="N3536" i="16" s="1"/>
  <c r="P3536" i="16"/>
  <c r="Q3441" i="16"/>
  <c r="R3441" i="16" s="1"/>
  <c r="N3441" i="16" s="1"/>
  <c r="P3441" i="16"/>
  <c r="Q3370" i="16"/>
  <c r="R3370" i="16" s="1"/>
  <c r="N3370" i="16" s="1"/>
  <c r="P3370" i="16"/>
  <c r="Q3323" i="16"/>
  <c r="R3323" i="16" s="1"/>
  <c r="N3323" i="16" s="1"/>
  <c r="P3323" i="16"/>
  <c r="Q3265" i="16"/>
  <c r="R3265" i="16" s="1"/>
  <c r="N3265" i="16" s="1"/>
  <c r="P3265" i="16"/>
  <c r="Q1321" i="16"/>
  <c r="R1321" i="16" s="1"/>
  <c r="N1321" i="16" s="1"/>
  <c r="P1321" i="16"/>
  <c r="Q3037" i="16"/>
  <c r="R3037" i="16" s="1"/>
  <c r="N3037" i="16" s="1"/>
  <c r="P3037" i="16"/>
  <c r="Q3003" i="16"/>
  <c r="R3003" i="16" s="1"/>
  <c r="N3003" i="16" s="1"/>
  <c r="P3003" i="16"/>
  <c r="P2920" i="16"/>
  <c r="Q2920" i="16"/>
  <c r="R2920" i="16" s="1"/>
  <c r="N2920" i="16" s="1"/>
  <c r="Q2848" i="16"/>
  <c r="R2848" i="16" s="1"/>
  <c r="N2848" i="16" s="1"/>
  <c r="P2848" i="16"/>
  <c r="P2489" i="16"/>
  <c r="Q2489" i="16"/>
  <c r="R2489" i="16" s="1"/>
  <c r="N2489" i="16" s="1"/>
  <c r="Q2466" i="16"/>
  <c r="R2466" i="16" s="1"/>
  <c r="N2466" i="16" s="1"/>
  <c r="P2466" i="16"/>
  <c r="P2731" i="16"/>
  <c r="Q2731" i="16"/>
  <c r="R2731" i="16" s="1"/>
  <c r="N2731" i="16" s="1"/>
  <c r="Q2672" i="16"/>
  <c r="R2672" i="16" s="1"/>
  <c r="N2672" i="16" s="1"/>
  <c r="P2672" i="16"/>
  <c r="P2589" i="16"/>
  <c r="Q2589" i="16"/>
  <c r="R2589" i="16" s="1"/>
  <c r="N2589" i="16" s="1"/>
  <c r="Q2506" i="16"/>
  <c r="R2506" i="16" s="1"/>
  <c r="N2506" i="16" s="1"/>
  <c r="P2506" i="16"/>
  <c r="P2471" i="16"/>
  <c r="Q2471" i="16"/>
  <c r="R2471" i="16" s="1"/>
  <c r="N2471" i="16" s="1"/>
  <c r="Q2401" i="16"/>
  <c r="R2401" i="16" s="1"/>
  <c r="N2401" i="16" s="1"/>
  <c r="P2401" i="16"/>
  <c r="Q1332" i="16"/>
  <c r="R1332" i="16" s="1"/>
  <c r="N1332" i="16" s="1"/>
  <c r="P1332" i="16"/>
  <c r="Q3050" i="16"/>
  <c r="R3050" i="16" s="1"/>
  <c r="N3050" i="16" s="1"/>
  <c r="P3050" i="16"/>
  <c r="Q3015" i="16"/>
  <c r="R3015" i="16" s="1"/>
  <c r="N3015" i="16" s="1"/>
  <c r="P3015" i="16"/>
  <c r="Q2931" i="16"/>
  <c r="R2931" i="16" s="1"/>
  <c r="N2931" i="16" s="1"/>
  <c r="P2931" i="16"/>
  <c r="Q2860" i="16"/>
  <c r="R2860" i="16" s="1"/>
  <c r="N2860" i="16" s="1"/>
  <c r="P2860" i="16"/>
  <c r="Q2500" i="16"/>
  <c r="R2500" i="16" s="1"/>
  <c r="N2500" i="16" s="1"/>
  <c r="P2500" i="16"/>
  <c r="Q2478" i="16"/>
  <c r="R2478" i="16" s="1"/>
  <c r="N2478" i="16" s="1"/>
  <c r="P2478" i="16"/>
  <c r="Q2744" i="16"/>
  <c r="R2744" i="16" s="1"/>
  <c r="N2744" i="16" s="1"/>
  <c r="P2744" i="16"/>
  <c r="Q2684" i="16"/>
  <c r="R2684" i="16" s="1"/>
  <c r="N2684" i="16" s="1"/>
  <c r="P2684" i="16"/>
  <c r="P2601" i="16"/>
  <c r="Q2601" i="16"/>
  <c r="R2601" i="16" s="1"/>
  <c r="N2601" i="16" s="1"/>
  <c r="Q2518" i="16"/>
  <c r="R2518" i="16" s="1"/>
  <c r="N2518" i="16" s="1"/>
  <c r="P2518" i="16"/>
  <c r="P2483" i="16"/>
  <c r="Q2483" i="16"/>
  <c r="R2483" i="16" s="1"/>
  <c r="N2483" i="16" s="1"/>
  <c r="P2411" i="16"/>
  <c r="Q2411" i="16"/>
  <c r="R2411" i="16" s="1"/>
  <c r="N2411" i="16" s="1"/>
  <c r="Q1488" i="16"/>
  <c r="R1488" i="16" s="1"/>
  <c r="N1488" i="16" s="1"/>
  <c r="P1488" i="16"/>
  <c r="Q3205" i="16"/>
  <c r="R3205" i="16" s="1"/>
  <c r="N3205" i="16" s="1"/>
  <c r="P3205" i="16"/>
  <c r="Q3171" i="16"/>
  <c r="R3171" i="16" s="1"/>
  <c r="N3171" i="16" s="1"/>
  <c r="P3171" i="16"/>
  <c r="P3088" i="16"/>
  <c r="Q3088" i="16"/>
  <c r="R3088" i="16" s="1"/>
  <c r="N3088" i="16" s="1"/>
  <c r="P3016" i="16"/>
  <c r="Q3016" i="16"/>
  <c r="R3016" i="16" s="1"/>
  <c r="N3016" i="16" s="1"/>
  <c r="P2657" i="16"/>
  <c r="Q2657" i="16"/>
  <c r="R2657" i="16" s="1"/>
  <c r="N2657" i="16" s="1"/>
  <c r="P2633" i="16"/>
  <c r="Q2633" i="16"/>
  <c r="R2633" i="16" s="1"/>
  <c r="N2633" i="16" s="1"/>
  <c r="Q2899" i="16"/>
  <c r="R2899" i="16" s="1"/>
  <c r="N2899" i="16" s="1"/>
  <c r="P2899" i="16"/>
  <c r="Q2840" i="16"/>
  <c r="R2840" i="16" s="1"/>
  <c r="N2840" i="16" s="1"/>
  <c r="P2840" i="16"/>
  <c r="Q2757" i="16"/>
  <c r="R2757" i="16" s="1"/>
  <c r="N2757" i="16" s="1"/>
  <c r="P2757" i="16"/>
  <c r="Q2674" i="16"/>
  <c r="R2674" i="16" s="1"/>
  <c r="N2674" i="16" s="1"/>
  <c r="P2674" i="16"/>
  <c r="P2640" i="16"/>
  <c r="Q2640" i="16"/>
  <c r="R2640" i="16" s="1"/>
  <c r="N2640" i="16" s="1"/>
  <c r="Q2568" i="16"/>
  <c r="R2568" i="16" s="1"/>
  <c r="N2568" i="16" s="1"/>
  <c r="P2568" i="16"/>
  <c r="Q1212" i="16"/>
  <c r="R1212" i="16" s="1"/>
  <c r="N1212" i="16" s="1"/>
  <c r="P1212" i="16"/>
  <c r="Q2929" i="16"/>
  <c r="R2929" i="16" s="1"/>
  <c r="N2929" i="16" s="1"/>
  <c r="P2929" i="16"/>
  <c r="Q2894" i="16"/>
  <c r="R2894" i="16" s="1"/>
  <c r="N2894" i="16" s="1"/>
  <c r="P2894" i="16"/>
  <c r="P2810" i="16"/>
  <c r="Q2810" i="16"/>
  <c r="R2810" i="16" s="1"/>
  <c r="N2810" i="16" s="1"/>
  <c r="Q2740" i="16"/>
  <c r="R2740" i="16" s="1"/>
  <c r="N2740" i="16" s="1"/>
  <c r="P2740" i="16"/>
  <c r="P2382" i="16"/>
  <c r="Q2382" i="16"/>
  <c r="R2382" i="16" s="1"/>
  <c r="N2382" i="16" s="1"/>
  <c r="P2346" i="16"/>
  <c r="Q2346" i="16"/>
  <c r="R2346" i="16" s="1"/>
  <c r="N2346" i="16" s="1"/>
  <c r="Q2623" i="16"/>
  <c r="R2623" i="16" s="1"/>
  <c r="N2623" i="16" s="1"/>
  <c r="P2623" i="16"/>
  <c r="Q2564" i="16"/>
  <c r="R2564" i="16" s="1"/>
  <c r="N2564" i="16" s="1"/>
  <c r="P2564" i="16"/>
  <c r="P2481" i="16"/>
  <c r="Q2481" i="16"/>
  <c r="R2481" i="16" s="1"/>
  <c r="N2481" i="16" s="1"/>
  <c r="P2398" i="16"/>
  <c r="Q2398" i="16"/>
  <c r="R2398" i="16" s="1"/>
  <c r="N2398" i="16" s="1"/>
  <c r="Q2363" i="16"/>
  <c r="R2363" i="16" s="1"/>
  <c r="N2363" i="16" s="1"/>
  <c r="P2363" i="16"/>
  <c r="Q2292" i="16"/>
  <c r="R2292" i="16" s="1"/>
  <c r="N2292" i="16" s="1"/>
  <c r="P2292" i="16"/>
  <c r="Q1368" i="16"/>
  <c r="R1368" i="16" s="1"/>
  <c r="N1368" i="16" s="1"/>
  <c r="P1368" i="16"/>
  <c r="Q3085" i="16"/>
  <c r="R3085" i="16" s="1"/>
  <c r="N3085" i="16" s="1"/>
  <c r="P3085" i="16"/>
  <c r="Q3049" i="16"/>
  <c r="R3049" i="16" s="1"/>
  <c r="N3049" i="16" s="1"/>
  <c r="P3049" i="16"/>
  <c r="Q2967" i="16"/>
  <c r="R2967" i="16" s="1"/>
  <c r="N2967" i="16" s="1"/>
  <c r="P2967" i="16"/>
  <c r="Q2895" i="16"/>
  <c r="R2895" i="16" s="1"/>
  <c r="N2895" i="16" s="1"/>
  <c r="P2895" i="16"/>
  <c r="P2537" i="16"/>
  <c r="Q2537" i="16"/>
  <c r="R2537" i="16" s="1"/>
  <c r="N2537" i="16" s="1"/>
  <c r="Q2514" i="16"/>
  <c r="R2514" i="16" s="1"/>
  <c r="N2514" i="16" s="1"/>
  <c r="P2514" i="16"/>
  <c r="Q2778" i="16"/>
  <c r="R2778" i="16" s="1"/>
  <c r="N2778" i="16" s="1"/>
  <c r="P2778" i="16"/>
  <c r="Q2720" i="16"/>
  <c r="R2720" i="16" s="1"/>
  <c r="N2720" i="16" s="1"/>
  <c r="P2720" i="16"/>
  <c r="Q2637" i="16"/>
  <c r="R2637" i="16" s="1"/>
  <c r="N2637" i="16" s="1"/>
  <c r="P2637" i="16"/>
  <c r="P2554" i="16"/>
  <c r="Q2554" i="16"/>
  <c r="R2554" i="16" s="1"/>
  <c r="N2554" i="16" s="1"/>
  <c r="P2519" i="16"/>
  <c r="Q2519" i="16"/>
  <c r="R2519" i="16" s="1"/>
  <c r="N2519" i="16" s="1"/>
  <c r="Q2448" i="16"/>
  <c r="R2448" i="16" s="1"/>
  <c r="N2448" i="16" s="1"/>
  <c r="P2448" i="16"/>
  <c r="P1967" i="16"/>
  <c r="Q1967" i="16"/>
  <c r="R1967" i="16" s="1"/>
  <c r="N1967" i="16" s="1"/>
  <c r="P2665" i="16"/>
  <c r="Q2665" i="16"/>
  <c r="R2665" i="16" s="1"/>
  <c r="N2665" i="16" s="1"/>
  <c r="Q2606" i="16"/>
  <c r="R2606" i="16" s="1"/>
  <c r="N2606" i="16" s="1"/>
  <c r="P2606" i="16"/>
  <c r="P2547" i="16"/>
  <c r="Q2547" i="16"/>
  <c r="R2547" i="16" s="1"/>
  <c r="N2547" i="16" s="1"/>
  <c r="P2475" i="16"/>
  <c r="Q2475" i="16"/>
  <c r="R2475" i="16" s="1"/>
  <c r="N2475" i="16" s="1"/>
  <c r="Q2117" i="16"/>
  <c r="R2117" i="16" s="1"/>
  <c r="N2117" i="16" s="1"/>
  <c r="P2117" i="16"/>
  <c r="Q2081" i="16"/>
  <c r="R2081" i="16" s="1"/>
  <c r="N2081" i="16" s="1"/>
  <c r="P2081" i="16"/>
  <c r="P2358" i="16"/>
  <c r="Q2358" i="16"/>
  <c r="R2358" i="16" s="1"/>
  <c r="N2358" i="16" s="1"/>
  <c r="Q2300" i="16"/>
  <c r="R2300" i="16" s="1"/>
  <c r="N2300" i="16" s="1"/>
  <c r="P2300" i="16"/>
  <c r="Q2205" i="16"/>
  <c r="R2205" i="16" s="1"/>
  <c r="N2205" i="16" s="1"/>
  <c r="P2205" i="16"/>
  <c r="Q2133" i="16"/>
  <c r="R2133" i="16" s="1"/>
  <c r="N2133" i="16" s="1"/>
  <c r="P2133" i="16"/>
  <c r="Q3786" i="16"/>
  <c r="R3786" i="16" s="1"/>
  <c r="N3786" i="16" s="1"/>
  <c r="P3786" i="16"/>
  <c r="P3827" i="16"/>
  <c r="Q3827" i="16"/>
  <c r="R3827" i="16" s="1"/>
  <c r="N3827" i="16" s="1"/>
  <c r="P3768" i="16"/>
  <c r="Q3768" i="16"/>
  <c r="R3768" i="16" s="1"/>
  <c r="N3768" i="16" s="1"/>
  <c r="Q951" i="16"/>
  <c r="R951" i="16" s="1"/>
  <c r="N951" i="16" s="1"/>
  <c r="P951" i="16"/>
  <c r="Q1810" i="16"/>
  <c r="R1810" i="16" s="1"/>
  <c r="N1810" i="16" s="1"/>
  <c r="P1810" i="16"/>
  <c r="Q661" i="16"/>
  <c r="R661" i="16" s="1"/>
  <c r="N661" i="16" s="1"/>
  <c r="P661" i="16"/>
  <c r="Q2090" i="16"/>
  <c r="R2090" i="16" s="1"/>
  <c r="N2090" i="16" s="1"/>
  <c r="P2090" i="16"/>
  <c r="Q563" i="16"/>
  <c r="R563" i="16" s="1"/>
  <c r="N563" i="16" s="1"/>
  <c r="P563" i="16"/>
  <c r="Q433" i="16"/>
  <c r="R433" i="16" s="1"/>
  <c r="N433" i="16" s="1"/>
  <c r="P433" i="16"/>
  <c r="Q1922" i="16"/>
  <c r="R1922" i="16" s="1"/>
  <c r="N1922" i="16" s="1"/>
  <c r="P1922" i="16"/>
  <c r="Q3524" i="16"/>
  <c r="R3524" i="16" s="1"/>
  <c r="N3524" i="16" s="1"/>
  <c r="P3524" i="16"/>
  <c r="Q636" i="16"/>
  <c r="R636" i="16" s="1"/>
  <c r="N636" i="16" s="1"/>
  <c r="P636" i="16"/>
  <c r="Q289" i="16"/>
  <c r="R289" i="16" s="1"/>
  <c r="N289" i="16" s="1"/>
  <c r="P289" i="16"/>
  <c r="Q144" i="16"/>
  <c r="R144" i="16" s="1"/>
  <c r="N144" i="16" s="1"/>
  <c r="P144" i="16"/>
  <c r="Q441" i="16"/>
  <c r="R441" i="16" s="1"/>
  <c r="N441" i="16" s="1"/>
  <c r="P441" i="16"/>
  <c r="Q2798" i="16"/>
  <c r="R2798" i="16" s="1"/>
  <c r="N2798" i="16" s="1"/>
  <c r="P2798" i="16"/>
  <c r="Q3639" i="16"/>
  <c r="R3639" i="16" s="1"/>
  <c r="N3639" i="16" s="1"/>
  <c r="P3639" i="16"/>
  <c r="Q552" i="16"/>
  <c r="R552" i="16" s="1"/>
  <c r="N552" i="16" s="1"/>
  <c r="P552" i="16"/>
  <c r="Q895" i="16"/>
  <c r="R895" i="16" s="1"/>
  <c r="N895" i="16" s="1"/>
  <c r="P895" i="16"/>
  <c r="P263" i="16"/>
  <c r="Q263" i="16"/>
  <c r="R263" i="16" s="1"/>
  <c r="N263" i="16" s="1"/>
  <c r="Q1658" i="16"/>
  <c r="R1658" i="16" s="1"/>
  <c r="N1658" i="16" s="1"/>
  <c r="P1658" i="16"/>
  <c r="Q845" i="16"/>
  <c r="R845" i="16" s="1"/>
  <c r="N845" i="16" s="1"/>
  <c r="P845" i="16"/>
  <c r="Q1956" i="16"/>
  <c r="R1956" i="16" s="1"/>
  <c r="N1956" i="16" s="1"/>
  <c r="P1956" i="16"/>
  <c r="Q2221" i="16"/>
  <c r="R2221" i="16" s="1"/>
  <c r="N2221" i="16" s="1"/>
  <c r="P2221" i="16"/>
  <c r="Q973" i="16"/>
  <c r="R973" i="16" s="1"/>
  <c r="N973" i="16" s="1"/>
  <c r="P973" i="16"/>
  <c r="Q61" i="16"/>
  <c r="R61" i="16" s="1"/>
  <c r="N61" i="16" s="1"/>
  <c r="P61" i="16"/>
  <c r="P194" i="16"/>
  <c r="Q194" i="16"/>
  <c r="R194" i="16" s="1"/>
  <c r="N194" i="16" s="1"/>
  <c r="P338" i="16"/>
  <c r="Q338" i="16"/>
  <c r="R338" i="16" s="1"/>
  <c r="N338" i="16" s="1"/>
  <c r="P103" i="16"/>
  <c r="Q103" i="16"/>
  <c r="R103" i="16" s="1"/>
  <c r="N103" i="16" s="1"/>
  <c r="Q1040" i="16"/>
  <c r="R1040" i="16" s="1"/>
  <c r="N1040" i="16" s="1"/>
  <c r="P1040" i="16"/>
  <c r="Q729" i="16"/>
  <c r="R729" i="16" s="1"/>
  <c r="N729" i="16" s="1"/>
  <c r="P729" i="16"/>
  <c r="P407" i="16"/>
  <c r="Q407" i="16"/>
  <c r="R407" i="16" s="1"/>
  <c r="N407" i="16" s="1"/>
  <c r="P1044" i="16"/>
  <c r="Q1044" i="16"/>
  <c r="R1044" i="16" s="1"/>
  <c r="N1044" i="16" s="1"/>
  <c r="Q1801" i="16"/>
  <c r="R1801" i="16" s="1"/>
  <c r="N1801" i="16" s="1"/>
  <c r="P1801" i="16"/>
  <c r="Q1504" i="16"/>
  <c r="R1504" i="16" s="1"/>
  <c r="N1504" i="16" s="1"/>
  <c r="P1504" i="16"/>
  <c r="Q989" i="16"/>
  <c r="R989" i="16" s="1"/>
  <c r="N989" i="16" s="1"/>
  <c r="P989" i="16"/>
  <c r="P2035" i="16"/>
  <c r="Q2035" i="16"/>
  <c r="R2035" i="16" s="1"/>
  <c r="N2035" i="16" s="1"/>
  <c r="Q1738" i="16"/>
  <c r="R1738" i="16" s="1"/>
  <c r="N1738" i="16" s="1"/>
  <c r="P1738" i="16"/>
  <c r="Q1643" i="16"/>
  <c r="R1643" i="16" s="1"/>
  <c r="N1643" i="16" s="1"/>
  <c r="P1643" i="16"/>
  <c r="P410" i="16"/>
  <c r="Q410" i="16"/>
  <c r="R410" i="16" s="1"/>
  <c r="N410" i="16" s="1"/>
  <c r="P63" i="16"/>
  <c r="Q63" i="16"/>
  <c r="R63" i="16" s="1"/>
  <c r="N63" i="16" s="1"/>
  <c r="Q748" i="16"/>
  <c r="R748" i="16" s="1"/>
  <c r="N748" i="16" s="1"/>
  <c r="P748" i="16"/>
  <c r="Q907" i="16"/>
  <c r="R907" i="16" s="1"/>
  <c r="N907" i="16" s="1"/>
  <c r="P907" i="16"/>
  <c r="Q597" i="16"/>
  <c r="R597" i="16" s="1"/>
  <c r="N597" i="16" s="1"/>
  <c r="P597" i="16"/>
  <c r="P276" i="16"/>
  <c r="Q276" i="16"/>
  <c r="R276" i="16" s="1"/>
  <c r="N276" i="16" s="1"/>
  <c r="Q997" i="16"/>
  <c r="R997" i="16" s="1"/>
  <c r="N997" i="16" s="1"/>
  <c r="P997" i="16"/>
  <c r="Q1670" i="16"/>
  <c r="R1670" i="16" s="1"/>
  <c r="N1670" i="16" s="1"/>
  <c r="P1670" i="16"/>
  <c r="Q1372" i="16"/>
  <c r="R1372" i="16" s="1"/>
  <c r="N1372" i="16" s="1"/>
  <c r="P1372" i="16"/>
  <c r="Q859" i="16"/>
  <c r="R859" i="16" s="1"/>
  <c r="N859" i="16" s="1"/>
  <c r="P859" i="16"/>
  <c r="Q1903" i="16"/>
  <c r="R1903" i="16" s="1"/>
  <c r="N1903" i="16" s="1"/>
  <c r="P1903" i="16"/>
  <c r="Q1605" i="16"/>
  <c r="R1605" i="16" s="1"/>
  <c r="N1605" i="16" s="1"/>
  <c r="P1605" i="16"/>
  <c r="Q1487" i="16"/>
  <c r="R1487" i="16" s="1"/>
  <c r="N1487" i="16" s="1"/>
  <c r="P1487" i="16"/>
  <c r="Q998" i="16"/>
  <c r="R998" i="16" s="1"/>
  <c r="N998" i="16" s="1"/>
  <c r="P998" i="16"/>
  <c r="Q651" i="16"/>
  <c r="R651" i="16" s="1"/>
  <c r="N651" i="16" s="1"/>
  <c r="P651" i="16"/>
  <c r="Q557" i="16"/>
  <c r="R557" i="16" s="1"/>
  <c r="N557" i="16" s="1"/>
  <c r="P557" i="16"/>
  <c r="Q477" i="16"/>
  <c r="R477" i="16" s="1"/>
  <c r="N477" i="16" s="1"/>
  <c r="P477" i="16"/>
  <c r="Q141" i="16"/>
  <c r="R141" i="16" s="1"/>
  <c r="N141" i="16" s="1"/>
  <c r="P141" i="16"/>
  <c r="Q876" i="16"/>
  <c r="R876" i="16" s="1"/>
  <c r="N876" i="16" s="1"/>
  <c r="P876" i="16"/>
  <c r="Q1501" i="16"/>
  <c r="R1501" i="16" s="1"/>
  <c r="N1501" i="16" s="1"/>
  <c r="P1501" i="16"/>
  <c r="P1238" i="16"/>
  <c r="Q1238" i="16"/>
  <c r="R1238" i="16" s="1"/>
  <c r="N1238" i="16" s="1"/>
  <c r="P1959" i="16"/>
  <c r="Q1959" i="16"/>
  <c r="R1959" i="16" s="1"/>
  <c r="N1959" i="16" s="1"/>
  <c r="Q1447" i="16"/>
  <c r="R1447" i="16" s="1"/>
  <c r="N1447" i="16" s="1"/>
  <c r="P1447" i="16"/>
  <c r="Q1460" i="16"/>
  <c r="R1460" i="16" s="1"/>
  <c r="N1460" i="16" s="1"/>
  <c r="P1460" i="16"/>
  <c r="P1210" i="16"/>
  <c r="Q1210" i="16"/>
  <c r="R1210" i="16" s="1"/>
  <c r="N1210" i="16" s="1"/>
  <c r="Q241" i="16"/>
  <c r="R241" i="16" s="1"/>
  <c r="N241" i="16" s="1"/>
  <c r="P241" i="16"/>
  <c r="Q1009" i="16"/>
  <c r="R1009" i="16" s="1"/>
  <c r="N1009" i="16" s="1"/>
  <c r="P1009" i="16"/>
  <c r="Q664" i="16"/>
  <c r="R664" i="16" s="1"/>
  <c r="N664" i="16" s="1"/>
  <c r="P664" i="16"/>
  <c r="Q571" i="16"/>
  <c r="R571" i="16" s="1"/>
  <c r="N571" i="16" s="1"/>
  <c r="P571" i="16"/>
  <c r="Q488" i="16"/>
  <c r="R488" i="16" s="1"/>
  <c r="N488" i="16" s="1"/>
  <c r="P488" i="16"/>
  <c r="Q153" i="16"/>
  <c r="R153" i="16" s="1"/>
  <c r="N153" i="16" s="1"/>
  <c r="P153" i="16"/>
  <c r="Q888" i="16"/>
  <c r="R888" i="16" s="1"/>
  <c r="N888" i="16" s="1"/>
  <c r="P888" i="16"/>
  <c r="Q1513" i="16"/>
  <c r="R1513" i="16" s="1"/>
  <c r="N1513" i="16" s="1"/>
  <c r="P1513" i="16"/>
  <c r="Q1251" i="16"/>
  <c r="R1251" i="16" s="1"/>
  <c r="N1251" i="16" s="1"/>
  <c r="P1251" i="16"/>
  <c r="P1972" i="16"/>
  <c r="Q1972" i="16"/>
  <c r="R1972" i="16" s="1"/>
  <c r="N1972" i="16" s="1"/>
  <c r="Q1457" i="16"/>
  <c r="R1457" i="16" s="1"/>
  <c r="N1457" i="16" s="1"/>
  <c r="P1457" i="16"/>
  <c r="Q1472" i="16"/>
  <c r="R1472" i="16" s="1"/>
  <c r="N1472" i="16" s="1"/>
  <c r="P1472" i="16"/>
  <c r="P1222" i="16"/>
  <c r="Q1222" i="16"/>
  <c r="R1222" i="16" s="1"/>
  <c r="N1222" i="16" s="1"/>
  <c r="P109" i="16"/>
  <c r="Q109" i="16"/>
  <c r="R109" i="16" s="1"/>
  <c r="N109" i="16" s="1"/>
  <c r="P878" i="16"/>
  <c r="Q878" i="16"/>
  <c r="R878" i="16" s="1"/>
  <c r="N878" i="16" s="1"/>
  <c r="P531" i="16"/>
  <c r="Q531" i="16"/>
  <c r="R531" i="16" s="1"/>
  <c r="N531" i="16" s="1"/>
  <c r="Q439" i="16"/>
  <c r="R439" i="16" s="1"/>
  <c r="N439" i="16" s="1"/>
  <c r="P439" i="16"/>
  <c r="Q356" i="16"/>
  <c r="R356" i="16" s="1"/>
  <c r="N356" i="16" s="1"/>
  <c r="P356" i="16"/>
  <c r="Q1065" i="16"/>
  <c r="R1065" i="16" s="1"/>
  <c r="N1065" i="16" s="1"/>
  <c r="P1065" i="16"/>
  <c r="Q756" i="16"/>
  <c r="R756" i="16" s="1"/>
  <c r="N756" i="16" s="1"/>
  <c r="P756" i="16"/>
  <c r="Q1380" i="16"/>
  <c r="R1380" i="16" s="1"/>
  <c r="N1380" i="16" s="1"/>
  <c r="P1380" i="16"/>
  <c r="Q1119" i="16"/>
  <c r="R1119" i="16" s="1"/>
  <c r="N1119" i="16" s="1"/>
  <c r="P1119" i="16"/>
  <c r="Q1839" i="16"/>
  <c r="R1839" i="16" s="1"/>
  <c r="N1839" i="16" s="1"/>
  <c r="P1839" i="16"/>
  <c r="Q1326" i="16"/>
  <c r="R1326" i="16" s="1"/>
  <c r="N1326" i="16" s="1"/>
  <c r="P1326" i="16"/>
  <c r="Q1340" i="16"/>
  <c r="R1340" i="16" s="1"/>
  <c r="N1340" i="16" s="1"/>
  <c r="P1340" i="16"/>
  <c r="P1078" i="16"/>
  <c r="Q1078" i="16"/>
  <c r="R1078" i="16" s="1"/>
  <c r="N1078" i="16" s="1"/>
  <c r="P2099" i="16"/>
  <c r="Q2099" i="16"/>
  <c r="R2099" i="16" s="1"/>
  <c r="N2099" i="16" s="1"/>
  <c r="Q279" i="16"/>
  <c r="R279" i="16" s="1"/>
  <c r="N279" i="16" s="1"/>
  <c r="P279" i="16"/>
  <c r="Q976" i="16"/>
  <c r="R976" i="16" s="1"/>
  <c r="N976" i="16" s="1"/>
  <c r="P976" i="16"/>
  <c r="P91" i="16"/>
  <c r="Q91" i="16"/>
  <c r="R91" i="16" s="1"/>
  <c r="N91" i="16" s="1"/>
  <c r="Q800" i="16"/>
  <c r="R800" i="16" s="1"/>
  <c r="N800" i="16" s="1"/>
  <c r="P800" i="16"/>
  <c r="P467" i="16"/>
  <c r="Q467" i="16"/>
  <c r="R467" i="16" s="1"/>
  <c r="N467" i="16" s="1"/>
  <c r="P168" i="16"/>
  <c r="Q168" i="16"/>
  <c r="R168" i="16" s="1"/>
  <c r="N168" i="16" s="1"/>
  <c r="Q1825" i="16"/>
  <c r="R1825" i="16" s="1"/>
  <c r="N1825" i="16" s="1"/>
  <c r="P1825" i="16"/>
  <c r="Q1563" i="16"/>
  <c r="R1563" i="16" s="1"/>
  <c r="N1563" i="16" s="1"/>
  <c r="P1563" i="16"/>
  <c r="P1026" i="16"/>
  <c r="Q1026" i="16"/>
  <c r="R1026" i="16" s="1"/>
  <c r="N1026" i="16" s="1"/>
  <c r="Q1769" i="16"/>
  <c r="R1769" i="16" s="1"/>
  <c r="N1769" i="16" s="1"/>
  <c r="P1769" i="16"/>
  <c r="Q1783" i="16"/>
  <c r="R1783" i="16" s="1"/>
  <c r="N1783" i="16" s="1"/>
  <c r="P1783" i="16"/>
  <c r="P1570" i="16"/>
  <c r="Q1570" i="16"/>
  <c r="R1570" i="16" s="1"/>
  <c r="N1570" i="16" s="1"/>
  <c r="Q421" i="16"/>
  <c r="R421" i="16" s="1"/>
  <c r="N421" i="16" s="1"/>
  <c r="P421" i="16"/>
  <c r="Q148" i="16"/>
  <c r="R148" i="16" s="1"/>
  <c r="N148" i="16" s="1"/>
  <c r="P148" i="16"/>
  <c r="Q844" i="16"/>
  <c r="R844" i="16" s="1"/>
  <c r="N844" i="16" s="1"/>
  <c r="P844" i="16"/>
  <c r="Q750" i="16"/>
  <c r="R750" i="16" s="1"/>
  <c r="N750" i="16" s="1"/>
  <c r="P750" i="16"/>
  <c r="Q668" i="16"/>
  <c r="R668" i="16" s="1"/>
  <c r="N668" i="16" s="1"/>
  <c r="P668" i="16"/>
  <c r="Q335" i="16"/>
  <c r="R335" i="16" s="1"/>
  <c r="N335" i="16" s="1"/>
  <c r="P335" i="16"/>
  <c r="Q1067" i="16"/>
  <c r="R1067" i="16" s="1"/>
  <c r="N1067" i="16" s="1"/>
  <c r="P1067" i="16"/>
  <c r="Q1692" i="16"/>
  <c r="R1692" i="16" s="1"/>
  <c r="N1692" i="16" s="1"/>
  <c r="P1692" i="16"/>
  <c r="Q1431" i="16"/>
  <c r="R1431" i="16" s="1"/>
  <c r="N1431" i="16" s="1"/>
  <c r="P1431" i="16"/>
  <c r="Q893" i="16"/>
  <c r="R893" i="16" s="1"/>
  <c r="N893" i="16" s="1"/>
  <c r="P893" i="16"/>
  <c r="Q1639" i="16"/>
  <c r="R1639" i="16" s="1"/>
  <c r="N1639" i="16" s="1"/>
  <c r="P1639" i="16"/>
  <c r="Q1651" i="16"/>
  <c r="R1651" i="16" s="1"/>
  <c r="N1651" i="16" s="1"/>
  <c r="P1651" i="16"/>
  <c r="P1426" i="16"/>
  <c r="Q1426" i="16"/>
  <c r="R1426" i="16" s="1"/>
  <c r="N1426" i="16" s="1"/>
  <c r="P626" i="16"/>
  <c r="Q626" i="16"/>
  <c r="R626" i="16" s="1"/>
  <c r="N626" i="16" s="1"/>
  <c r="Q280" i="16"/>
  <c r="R280" i="16" s="1"/>
  <c r="N280" i="16" s="1"/>
  <c r="P280" i="16"/>
  <c r="P186" i="16"/>
  <c r="Q186" i="16"/>
  <c r="R186" i="16" s="1"/>
  <c r="N186" i="16" s="1"/>
  <c r="Q93" i="16"/>
  <c r="R93" i="16" s="1"/>
  <c r="N93" i="16" s="1"/>
  <c r="P93" i="16"/>
  <c r="Q813" i="16"/>
  <c r="R813" i="16" s="1"/>
  <c r="N813" i="16" s="1"/>
  <c r="P813" i="16"/>
  <c r="Q491" i="16"/>
  <c r="R491" i="16" s="1"/>
  <c r="N491" i="16" s="1"/>
  <c r="P491" i="16"/>
  <c r="Q1129" i="16"/>
  <c r="R1129" i="16" s="1"/>
  <c r="N1129" i="16" s="1"/>
  <c r="P1129" i="16"/>
  <c r="Q1885" i="16"/>
  <c r="R1885" i="16" s="1"/>
  <c r="N1885" i="16" s="1"/>
  <c r="P1885" i="16"/>
  <c r="P1588" i="16"/>
  <c r="Q1588" i="16"/>
  <c r="R1588" i="16" s="1"/>
  <c r="N1588" i="16" s="1"/>
  <c r="P1074" i="16"/>
  <c r="Q1074" i="16"/>
  <c r="R1074" i="16" s="1"/>
  <c r="N1074" i="16" s="1"/>
  <c r="Q1088" i="16"/>
  <c r="R1088" i="16" s="1"/>
  <c r="N1088" i="16" s="1"/>
  <c r="P1088" i="16"/>
  <c r="Q1821" i="16"/>
  <c r="R1821" i="16" s="1"/>
  <c r="N1821" i="16" s="1"/>
  <c r="P1821" i="16"/>
  <c r="Q1739" i="16"/>
  <c r="R1739" i="16" s="1"/>
  <c r="N1739" i="16" s="1"/>
  <c r="P1739" i="16"/>
  <c r="Q638" i="16"/>
  <c r="R638" i="16" s="1"/>
  <c r="N638" i="16" s="1"/>
  <c r="P638" i="16"/>
  <c r="Q292" i="16"/>
  <c r="R292" i="16" s="1"/>
  <c r="N292" i="16" s="1"/>
  <c r="P292" i="16"/>
  <c r="P198" i="16"/>
  <c r="Q198" i="16"/>
  <c r="R198" i="16" s="1"/>
  <c r="N198" i="16" s="1"/>
  <c r="Q104" i="16"/>
  <c r="R104" i="16" s="1"/>
  <c r="N104" i="16" s="1"/>
  <c r="P104" i="16"/>
  <c r="P826" i="16"/>
  <c r="Q826" i="16"/>
  <c r="R826" i="16" s="1"/>
  <c r="N826" i="16" s="1"/>
  <c r="Q503" i="16"/>
  <c r="R503" i="16" s="1"/>
  <c r="N503" i="16" s="1"/>
  <c r="P503" i="16"/>
  <c r="Q1141" i="16"/>
  <c r="R1141" i="16" s="1"/>
  <c r="N1141" i="16" s="1"/>
  <c r="P1141" i="16"/>
  <c r="Q1898" i="16"/>
  <c r="R1898" i="16" s="1"/>
  <c r="N1898" i="16" s="1"/>
  <c r="P1898" i="16"/>
  <c r="Q1601" i="16"/>
  <c r="R1601" i="16" s="1"/>
  <c r="N1601" i="16" s="1"/>
  <c r="P1601" i="16"/>
  <c r="P1086" i="16"/>
  <c r="Q1086" i="16"/>
  <c r="R1086" i="16" s="1"/>
  <c r="N1086" i="16" s="1"/>
  <c r="Q1100" i="16"/>
  <c r="R1100" i="16" s="1"/>
  <c r="N1100" i="16" s="1"/>
  <c r="P1100" i="16"/>
  <c r="P1834" i="16"/>
  <c r="Q1834" i="16"/>
  <c r="R1834" i="16" s="1"/>
  <c r="N1834" i="16" s="1"/>
  <c r="Q1751" i="16"/>
  <c r="R1751" i="16" s="1"/>
  <c r="N1751" i="16" s="1"/>
  <c r="P1751" i="16"/>
  <c r="Q507" i="16"/>
  <c r="R507" i="16" s="1"/>
  <c r="N507" i="16" s="1"/>
  <c r="P507" i="16"/>
  <c r="Q159" i="16"/>
  <c r="R159" i="16" s="1"/>
  <c r="N159" i="16" s="1"/>
  <c r="P159" i="16"/>
  <c r="Q66" i="16"/>
  <c r="R66" i="16" s="1"/>
  <c r="N66" i="16" s="1"/>
  <c r="P66" i="16"/>
  <c r="Q1003" i="16"/>
  <c r="R1003" i="16" s="1"/>
  <c r="N1003" i="16" s="1"/>
  <c r="P1003" i="16"/>
  <c r="Q693" i="16"/>
  <c r="R693" i="16" s="1"/>
  <c r="N693" i="16" s="1"/>
  <c r="P693" i="16"/>
  <c r="Q371" i="16"/>
  <c r="R371" i="16" s="1"/>
  <c r="N371" i="16" s="1"/>
  <c r="P371" i="16"/>
  <c r="P1010" i="16"/>
  <c r="Q1010" i="16"/>
  <c r="R1010" i="16" s="1"/>
  <c r="N1010" i="16" s="1"/>
  <c r="Q1765" i="16"/>
  <c r="R1765" i="16" s="1"/>
  <c r="N1765" i="16" s="1"/>
  <c r="P1765" i="16"/>
  <c r="P1468" i="16"/>
  <c r="Q1468" i="16"/>
  <c r="R1468" i="16" s="1"/>
  <c r="N1468" i="16" s="1"/>
  <c r="P954" i="16"/>
  <c r="Q954" i="16"/>
  <c r="R954" i="16" s="1"/>
  <c r="N954" i="16" s="1"/>
  <c r="Q1998" i="16"/>
  <c r="R1998" i="16" s="1"/>
  <c r="N1998" i="16" s="1"/>
  <c r="P1998" i="16"/>
  <c r="Q1702" i="16"/>
  <c r="R1702" i="16" s="1"/>
  <c r="N1702" i="16" s="1"/>
  <c r="P1702" i="16"/>
  <c r="Q1595" i="16"/>
  <c r="R1595" i="16" s="1"/>
  <c r="N1595" i="16" s="1"/>
  <c r="P1595" i="16"/>
  <c r="P374" i="16"/>
  <c r="Q374" i="16"/>
  <c r="R374" i="16" s="1"/>
  <c r="N374" i="16" s="1"/>
  <c r="Q1072" i="16"/>
  <c r="R1072" i="16" s="1"/>
  <c r="N1072" i="16" s="1"/>
  <c r="P1072" i="16"/>
  <c r="Q713" i="16"/>
  <c r="R713" i="16" s="1"/>
  <c r="N713" i="16" s="1"/>
  <c r="P713" i="16"/>
  <c r="Q872" i="16"/>
  <c r="R872" i="16" s="1"/>
  <c r="N872" i="16" s="1"/>
  <c r="P872" i="16"/>
  <c r="P562" i="16"/>
  <c r="Q562" i="16"/>
  <c r="R562" i="16" s="1"/>
  <c r="N562" i="16" s="1"/>
  <c r="Q239" i="16"/>
  <c r="R239" i="16" s="1"/>
  <c r="N239" i="16" s="1"/>
  <c r="P239" i="16"/>
  <c r="Q959" i="16"/>
  <c r="R959" i="16" s="1"/>
  <c r="N959" i="16" s="1"/>
  <c r="P959" i="16"/>
  <c r="Q1635" i="16"/>
  <c r="R1635" i="16" s="1"/>
  <c r="N1635" i="16" s="1"/>
  <c r="P1635" i="16"/>
  <c r="Q1336" i="16"/>
  <c r="R1336" i="16" s="1"/>
  <c r="N1336" i="16" s="1"/>
  <c r="P1336" i="16"/>
  <c r="Q1804" i="16"/>
  <c r="R1804" i="16" s="1"/>
  <c r="N1804" i="16" s="1"/>
  <c r="P1804" i="16"/>
  <c r="P1867" i="16"/>
  <c r="Q1867" i="16"/>
  <c r="R1867" i="16" s="1"/>
  <c r="N1867" i="16" s="1"/>
  <c r="Q1569" i="16"/>
  <c r="R1569" i="16" s="1"/>
  <c r="N1569" i="16" s="1"/>
  <c r="P1569" i="16"/>
  <c r="Q1440" i="16"/>
  <c r="R1440" i="16" s="1"/>
  <c r="N1440" i="16" s="1"/>
  <c r="P1440" i="16"/>
  <c r="Q98" i="16"/>
  <c r="R98" i="16" s="1"/>
  <c r="N98" i="16" s="1"/>
  <c r="P98" i="16"/>
  <c r="P795" i="16"/>
  <c r="Q795" i="16"/>
  <c r="R795" i="16" s="1"/>
  <c r="N795" i="16" s="1"/>
  <c r="Q437" i="16"/>
  <c r="R437" i="16" s="1"/>
  <c r="N437" i="16" s="1"/>
  <c r="P437" i="16"/>
  <c r="Q596" i="16"/>
  <c r="R596" i="16" s="1"/>
  <c r="N596" i="16" s="1"/>
  <c r="P596" i="16"/>
  <c r="P286" i="16"/>
  <c r="Q286" i="16"/>
  <c r="R286" i="16" s="1"/>
  <c r="N286" i="16" s="1"/>
  <c r="P982" i="16"/>
  <c r="Q982" i="16"/>
  <c r="R982" i="16" s="1"/>
  <c r="N982" i="16" s="1"/>
  <c r="Q684" i="16"/>
  <c r="R684" i="16" s="1"/>
  <c r="N684" i="16" s="1"/>
  <c r="P684" i="16"/>
  <c r="P1357" i="16"/>
  <c r="Q1357" i="16"/>
  <c r="R1357" i="16" s="1"/>
  <c r="N1357" i="16" s="1"/>
  <c r="P2067" i="16"/>
  <c r="Q2067" i="16"/>
  <c r="R2067" i="16" s="1"/>
  <c r="N2067" i="16" s="1"/>
  <c r="Q1529" i="16"/>
  <c r="R1529" i="16" s="1"/>
  <c r="N1529" i="16" s="1"/>
  <c r="P1529" i="16"/>
  <c r="Q1591" i="16"/>
  <c r="R1591" i="16" s="1"/>
  <c r="N1591" i="16" s="1"/>
  <c r="P1591" i="16"/>
  <c r="P1294" i="16"/>
  <c r="Q1294" i="16"/>
  <c r="R1294" i="16" s="1"/>
  <c r="N1294" i="16" s="1"/>
  <c r="Q1127" i="16"/>
  <c r="R1127" i="16" s="1"/>
  <c r="N1127" i="16" s="1"/>
  <c r="P1127" i="16"/>
  <c r="Q1822" i="16"/>
  <c r="R1822" i="16" s="1"/>
  <c r="N1822" i="16" s="1"/>
  <c r="P1822" i="16"/>
  <c r="Q1536" i="16"/>
  <c r="R1536" i="16" s="1"/>
  <c r="N1536" i="16" s="1"/>
  <c r="P1536" i="16"/>
  <c r="Q3253" i="16"/>
  <c r="R3253" i="16" s="1"/>
  <c r="N3253" i="16" s="1"/>
  <c r="P3253" i="16"/>
  <c r="Q3218" i="16"/>
  <c r="R3218" i="16" s="1"/>
  <c r="N3218" i="16" s="1"/>
  <c r="P3218" i="16"/>
  <c r="Q3135" i="16"/>
  <c r="R3135" i="16" s="1"/>
  <c r="N3135" i="16" s="1"/>
  <c r="P3135" i="16"/>
  <c r="P3064" i="16"/>
  <c r="Q3064" i="16"/>
  <c r="R3064" i="16" s="1"/>
  <c r="N3064" i="16" s="1"/>
  <c r="Q2706" i="16"/>
  <c r="R2706" i="16" s="1"/>
  <c r="N2706" i="16" s="1"/>
  <c r="P2706" i="16"/>
  <c r="Q2683" i="16"/>
  <c r="R2683" i="16" s="1"/>
  <c r="N2683" i="16" s="1"/>
  <c r="P2683" i="16"/>
  <c r="Q2948" i="16"/>
  <c r="R2948" i="16" s="1"/>
  <c r="N2948" i="16" s="1"/>
  <c r="P2948" i="16"/>
  <c r="Q2887" i="16"/>
  <c r="R2887" i="16" s="1"/>
  <c r="N2887" i="16" s="1"/>
  <c r="P2887" i="16"/>
  <c r="Q2806" i="16"/>
  <c r="R2806" i="16" s="1"/>
  <c r="N2806" i="16" s="1"/>
  <c r="P2806" i="16"/>
  <c r="Q2734" i="16"/>
  <c r="R2734" i="16" s="1"/>
  <c r="N2734" i="16" s="1"/>
  <c r="P2734" i="16"/>
  <c r="Q2687" i="16"/>
  <c r="R2687" i="16" s="1"/>
  <c r="N2687" i="16" s="1"/>
  <c r="P2687" i="16"/>
  <c r="Q2616" i="16"/>
  <c r="R2616" i="16" s="1"/>
  <c r="N2616" i="16" s="1"/>
  <c r="P2616" i="16"/>
  <c r="Q1548" i="16"/>
  <c r="R1548" i="16" s="1"/>
  <c r="N1548" i="16" s="1"/>
  <c r="P1548" i="16"/>
  <c r="Q3264" i="16"/>
  <c r="R3264" i="16" s="1"/>
  <c r="N3264" i="16" s="1"/>
  <c r="P3264" i="16"/>
  <c r="P3230" i="16"/>
  <c r="Q3230" i="16"/>
  <c r="R3230" i="16" s="1"/>
  <c r="N3230" i="16" s="1"/>
  <c r="Q3147" i="16"/>
  <c r="R3147" i="16" s="1"/>
  <c r="N3147" i="16" s="1"/>
  <c r="P3147" i="16"/>
  <c r="Q3075" i="16"/>
  <c r="R3075" i="16" s="1"/>
  <c r="N3075" i="16" s="1"/>
  <c r="P3075" i="16"/>
  <c r="P2717" i="16"/>
  <c r="Q2717" i="16"/>
  <c r="R2717" i="16" s="1"/>
  <c r="N2717" i="16" s="1"/>
  <c r="Q2694" i="16"/>
  <c r="R2694" i="16" s="1"/>
  <c r="N2694" i="16" s="1"/>
  <c r="P2694" i="16"/>
  <c r="Q2959" i="16"/>
  <c r="R2959" i="16" s="1"/>
  <c r="N2959" i="16" s="1"/>
  <c r="P2959" i="16"/>
  <c r="P2900" i="16"/>
  <c r="Q2900" i="16"/>
  <c r="R2900" i="16" s="1"/>
  <c r="N2900" i="16" s="1"/>
  <c r="P2817" i="16"/>
  <c r="Q2817" i="16"/>
  <c r="R2817" i="16" s="1"/>
  <c r="N2817" i="16" s="1"/>
  <c r="P2745" i="16"/>
  <c r="Q2745" i="16"/>
  <c r="R2745" i="16" s="1"/>
  <c r="N2745" i="16" s="1"/>
  <c r="Q2699" i="16"/>
  <c r="R2699" i="16" s="1"/>
  <c r="N2699" i="16" s="1"/>
  <c r="P2699" i="16"/>
  <c r="Q2628" i="16"/>
  <c r="R2628" i="16" s="1"/>
  <c r="N2628" i="16" s="1"/>
  <c r="P2628" i="16"/>
  <c r="Q1993" i="16"/>
  <c r="R1993" i="16" s="1"/>
  <c r="N1993" i="16" s="1"/>
  <c r="P1993" i="16"/>
  <c r="Q3708" i="16"/>
  <c r="R3708" i="16" s="1"/>
  <c r="N3708" i="16" s="1"/>
  <c r="P3708" i="16"/>
  <c r="Q3673" i="16"/>
  <c r="R3673" i="16" s="1"/>
  <c r="N3673" i="16" s="1"/>
  <c r="P3673" i="16"/>
  <c r="Q3590" i="16"/>
  <c r="R3590" i="16" s="1"/>
  <c r="N3590" i="16" s="1"/>
  <c r="P3590" i="16"/>
  <c r="P3519" i="16"/>
  <c r="Q3519" i="16"/>
  <c r="R3519" i="16" s="1"/>
  <c r="N3519" i="16" s="1"/>
  <c r="Q3162" i="16"/>
  <c r="R3162" i="16" s="1"/>
  <c r="N3162" i="16" s="1"/>
  <c r="P3162" i="16"/>
  <c r="P3138" i="16"/>
  <c r="Q3138" i="16"/>
  <c r="R3138" i="16" s="1"/>
  <c r="N3138" i="16" s="1"/>
  <c r="Q3403" i="16"/>
  <c r="R3403" i="16" s="1"/>
  <c r="N3403" i="16" s="1"/>
  <c r="P3403" i="16"/>
  <c r="P3344" i="16"/>
  <c r="Q3344" i="16"/>
  <c r="R3344" i="16" s="1"/>
  <c r="N3344" i="16" s="1"/>
  <c r="P3260" i="16"/>
  <c r="Q3260" i="16"/>
  <c r="R3260" i="16" s="1"/>
  <c r="N3260" i="16" s="1"/>
  <c r="Q3189" i="16"/>
  <c r="R3189" i="16" s="1"/>
  <c r="N3189" i="16" s="1"/>
  <c r="P3189" i="16"/>
  <c r="P3144" i="16"/>
  <c r="Q3144" i="16"/>
  <c r="R3144" i="16" s="1"/>
  <c r="N3144" i="16" s="1"/>
  <c r="Q3084" i="16"/>
  <c r="R3084" i="16" s="1"/>
  <c r="N3084" i="16" s="1"/>
  <c r="P3084" i="16"/>
  <c r="Q2004" i="16"/>
  <c r="R2004" i="16" s="1"/>
  <c r="N2004" i="16" s="1"/>
  <c r="P2004" i="16"/>
  <c r="P3720" i="16"/>
  <c r="Q3720" i="16"/>
  <c r="R3720" i="16" s="1"/>
  <c r="N3720" i="16" s="1"/>
  <c r="P3686" i="16"/>
  <c r="Q3686" i="16"/>
  <c r="R3686" i="16" s="1"/>
  <c r="N3686" i="16" s="1"/>
  <c r="P3602" i="16"/>
  <c r="Q3602" i="16"/>
  <c r="R3602" i="16" s="1"/>
  <c r="N3602" i="16" s="1"/>
  <c r="Q3532" i="16"/>
  <c r="R3532" i="16" s="1"/>
  <c r="N3532" i="16" s="1"/>
  <c r="P3532" i="16"/>
  <c r="Q3173" i="16"/>
  <c r="R3173" i="16" s="1"/>
  <c r="N3173" i="16" s="1"/>
  <c r="P3173" i="16"/>
  <c r="Q3150" i="16"/>
  <c r="R3150" i="16" s="1"/>
  <c r="N3150" i="16" s="1"/>
  <c r="P3150" i="16"/>
  <c r="Q3414" i="16"/>
  <c r="R3414" i="16" s="1"/>
  <c r="N3414" i="16" s="1"/>
  <c r="P3414" i="16"/>
  <c r="P3356" i="16"/>
  <c r="Q3356" i="16"/>
  <c r="R3356" i="16" s="1"/>
  <c r="N3356" i="16" s="1"/>
  <c r="Q3273" i="16"/>
  <c r="R3273" i="16" s="1"/>
  <c r="N3273" i="16" s="1"/>
  <c r="P3273" i="16"/>
  <c r="P3202" i="16"/>
  <c r="Q3202" i="16"/>
  <c r="R3202" i="16" s="1"/>
  <c r="N3202" i="16" s="1"/>
  <c r="Q3156" i="16"/>
  <c r="R3156" i="16" s="1"/>
  <c r="N3156" i="16" s="1"/>
  <c r="P3156" i="16"/>
  <c r="Q3097" i="16"/>
  <c r="R3097" i="16" s="1"/>
  <c r="N3097" i="16" s="1"/>
  <c r="P3097" i="16"/>
  <c r="Q2281" i="16"/>
  <c r="R2281" i="16" s="1"/>
  <c r="N2281" i="16" s="1"/>
  <c r="P2281" i="16"/>
  <c r="Q2234" i="16"/>
  <c r="R2234" i="16" s="1"/>
  <c r="N2234" i="16" s="1"/>
  <c r="P2234" i="16"/>
  <c r="Q2176" i="16"/>
  <c r="R2176" i="16" s="1"/>
  <c r="N2176" i="16" s="1"/>
  <c r="P2176" i="16"/>
  <c r="P2091" i="16"/>
  <c r="Q2091" i="16"/>
  <c r="R2091" i="16" s="1"/>
  <c r="N2091" i="16" s="1"/>
  <c r="Q3832" i="16"/>
  <c r="R3832" i="16" s="1"/>
  <c r="N3832" i="16" s="1"/>
  <c r="P3832" i="16"/>
  <c r="P3472" i="16"/>
  <c r="Q3472" i="16"/>
  <c r="R3472" i="16" s="1"/>
  <c r="N3472" i="16" s="1"/>
  <c r="Q3474" i="16"/>
  <c r="R3474" i="16" s="1"/>
  <c r="N3474" i="16" s="1"/>
  <c r="P3474" i="16"/>
  <c r="P3714" i="16"/>
  <c r="Q3714" i="16"/>
  <c r="R3714" i="16" s="1"/>
  <c r="N3714" i="16" s="1"/>
  <c r="Q3668" i="16"/>
  <c r="R3668" i="16" s="1"/>
  <c r="N3668" i="16" s="1"/>
  <c r="P3668" i="16"/>
  <c r="Q3573" i="16"/>
  <c r="R3573" i="16" s="1"/>
  <c r="N3573" i="16" s="1"/>
  <c r="P3573" i="16"/>
  <c r="Q3502" i="16"/>
  <c r="R3502" i="16" s="1"/>
  <c r="N3502" i="16" s="1"/>
  <c r="P3502" i="16"/>
  <c r="Q3455" i="16"/>
  <c r="R3455" i="16" s="1"/>
  <c r="N3455" i="16" s="1"/>
  <c r="P3455" i="16"/>
  <c r="P3396" i="16"/>
  <c r="Q3396" i="16"/>
  <c r="R3396" i="16" s="1"/>
  <c r="N3396" i="16" s="1"/>
  <c r="Q2293" i="16"/>
  <c r="R2293" i="16" s="1"/>
  <c r="N2293" i="16" s="1"/>
  <c r="P2293" i="16"/>
  <c r="Q2245" i="16"/>
  <c r="R2245" i="16" s="1"/>
  <c r="N2245" i="16" s="1"/>
  <c r="P2245" i="16"/>
  <c r="Q2188" i="16"/>
  <c r="R2188" i="16" s="1"/>
  <c r="N2188" i="16" s="1"/>
  <c r="P2188" i="16"/>
  <c r="Q2104" i="16"/>
  <c r="R2104" i="16" s="1"/>
  <c r="N2104" i="16" s="1"/>
  <c r="P2104" i="16"/>
  <c r="Q3569" i="16"/>
  <c r="R3569" i="16" s="1"/>
  <c r="N3569" i="16" s="1"/>
  <c r="P3569" i="16"/>
  <c r="Q3485" i="16"/>
  <c r="R3485" i="16" s="1"/>
  <c r="N3485" i="16" s="1"/>
  <c r="P3485" i="16"/>
  <c r="P3486" i="16"/>
  <c r="Q3486" i="16"/>
  <c r="R3486" i="16" s="1"/>
  <c r="N3486" i="16" s="1"/>
  <c r="Q3726" i="16"/>
  <c r="R3726" i="16" s="1"/>
  <c r="N3726" i="16" s="1"/>
  <c r="P3726" i="16"/>
  <c r="Q3680" i="16"/>
  <c r="R3680" i="16" s="1"/>
  <c r="N3680" i="16" s="1"/>
  <c r="P3680" i="16"/>
  <c r="Q3585" i="16"/>
  <c r="R3585" i="16" s="1"/>
  <c r="N3585" i="16" s="1"/>
  <c r="P3585" i="16"/>
  <c r="Q3513" i="16"/>
  <c r="R3513" i="16" s="1"/>
  <c r="N3513" i="16" s="1"/>
  <c r="P3513" i="16"/>
  <c r="Q3467" i="16"/>
  <c r="R3467" i="16" s="1"/>
  <c r="N3467" i="16" s="1"/>
  <c r="P3467" i="16"/>
  <c r="Q3409" i="16"/>
  <c r="R3409" i="16" s="1"/>
  <c r="N3409" i="16" s="1"/>
  <c r="P3409" i="16"/>
  <c r="Q1465" i="16"/>
  <c r="R1465" i="16" s="1"/>
  <c r="N1465" i="16" s="1"/>
  <c r="P1465" i="16"/>
  <c r="Q3181" i="16"/>
  <c r="R3181" i="16" s="1"/>
  <c r="N3181" i="16" s="1"/>
  <c r="P3181" i="16"/>
  <c r="P3146" i="16"/>
  <c r="Q3146" i="16"/>
  <c r="R3146" i="16" s="1"/>
  <c r="N3146" i="16" s="1"/>
  <c r="Q3062" i="16"/>
  <c r="R3062" i="16" s="1"/>
  <c r="N3062" i="16" s="1"/>
  <c r="P3062" i="16"/>
  <c r="Q2991" i="16"/>
  <c r="R2991" i="16" s="1"/>
  <c r="N2991" i="16" s="1"/>
  <c r="P2991" i="16"/>
  <c r="Q2634" i="16"/>
  <c r="R2634" i="16" s="1"/>
  <c r="N2634" i="16" s="1"/>
  <c r="P2634" i="16"/>
  <c r="Q2610" i="16"/>
  <c r="R2610" i="16" s="1"/>
  <c r="N2610" i="16" s="1"/>
  <c r="P2610" i="16"/>
  <c r="P2874" i="16"/>
  <c r="Q2874" i="16"/>
  <c r="R2874" i="16" s="1"/>
  <c r="N2874" i="16" s="1"/>
  <c r="Q2816" i="16"/>
  <c r="R2816" i="16" s="1"/>
  <c r="N2816" i="16" s="1"/>
  <c r="P2816" i="16"/>
  <c r="P2733" i="16"/>
  <c r="Q2733" i="16"/>
  <c r="R2733" i="16" s="1"/>
  <c r="N2733" i="16" s="1"/>
  <c r="Q2650" i="16"/>
  <c r="R2650" i="16" s="1"/>
  <c r="N2650" i="16" s="1"/>
  <c r="P2650" i="16"/>
  <c r="P2615" i="16"/>
  <c r="Q2615" i="16"/>
  <c r="R2615" i="16" s="1"/>
  <c r="N2615" i="16" s="1"/>
  <c r="Q2544" i="16"/>
  <c r="R2544" i="16" s="1"/>
  <c r="N2544" i="16" s="1"/>
  <c r="P2544" i="16"/>
  <c r="Q1477" i="16"/>
  <c r="R1477" i="16" s="1"/>
  <c r="N1477" i="16" s="1"/>
  <c r="P1477" i="16"/>
  <c r="Q3193" i="16"/>
  <c r="R3193" i="16" s="1"/>
  <c r="N3193" i="16" s="1"/>
  <c r="P3193" i="16"/>
  <c r="Q3158" i="16"/>
  <c r="R3158" i="16" s="1"/>
  <c r="N3158" i="16" s="1"/>
  <c r="P3158" i="16"/>
  <c r="P3076" i="16"/>
  <c r="Q3076" i="16"/>
  <c r="R3076" i="16" s="1"/>
  <c r="N3076" i="16" s="1"/>
  <c r="Q3005" i="16"/>
  <c r="R3005" i="16" s="1"/>
  <c r="N3005" i="16" s="1"/>
  <c r="P3005" i="16"/>
  <c r="P2645" i="16"/>
  <c r="Q2645" i="16"/>
  <c r="R2645" i="16" s="1"/>
  <c r="N2645" i="16" s="1"/>
  <c r="Q2622" i="16"/>
  <c r="R2622" i="16" s="1"/>
  <c r="N2622" i="16" s="1"/>
  <c r="P2622" i="16"/>
  <c r="P2888" i="16"/>
  <c r="Q2888" i="16"/>
  <c r="R2888" i="16" s="1"/>
  <c r="N2888" i="16" s="1"/>
  <c r="P2829" i="16"/>
  <c r="Q2829" i="16"/>
  <c r="R2829" i="16" s="1"/>
  <c r="N2829" i="16" s="1"/>
  <c r="Q2746" i="16"/>
  <c r="R2746" i="16" s="1"/>
  <c r="N2746" i="16" s="1"/>
  <c r="P2746" i="16"/>
  <c r="Q2662" i="16"/>
  <c r="R2662" i="16" s="1"/>
  <c r="N2662" i="16" s="1"/>
  <c r="P2662" i="16"/>
  <c r="Q2627" i="16"/>
  <c r="R2627" i="16" s="1"/>
  <c r="N2627" i="16" s="1"/>
  <c r="P2627" i="16"/>
  <c r="Q2556" i="16"/>
  <c r="R2556" i="16" s="1"/>
  <c r="N2556" i="16" s="1"/>
  <c r="P2556" i="16"/>
  <c r="Q1631" i="16"/>
  <c r="R1631" i="16" s="1"/>
  <c r="N1631" i="16" s="1"/>
  <c r="P1631" i="16"/>
  <c r="P3348" i="16"/>
  <c r="Q3348" i="16"/>
  <c r="R3348" i="16" s="1"/>
  <c r="N3348" i="16" s="1"/>
  <c r="P3314" i="16"/>
  <c r="Q3314" i="16"/>
  <c r="R3314" i="16" s="1"/>
  <c r="N3314" i="16" s="1"/>
  <c r="Q3231" i="16"/>
  <c r="R3231" i="16" s="1"/>
  <c r="N3231" i="16" s="1"/>
  <c r="P3231" i="16"/>
  <c r="Q3159" i="16"/>
  <c r="R3159" i="16" s="1"/>
  <c r="N3159" i="16" s="1"/>
  <c r="P3159" i="16"/>
  <c r="P2801" i="16"/>
  <c r="Q2801" i="16"/>
  <c r="R2801" i="16" s="1"/>
  <c r="N2801" i="16" s="1"/>
  <c r="P2779" i="16"/>
  <c r="Q2779" i="16"/>
  <c r="R2779" i="16" s="1"/>
  <c r="N2779" i="16" s="1"/>
  <c r="Q3042" i="16"/>
  <c r="R3042" i="16" s="1"/>
  <c r="N3042" i="16" s="1"/>
  <c r="P3042" i="16"/>
  <c r="Q2985" i="16"/>
  <c r="R2985" i="16" s="1"/>
  <c r="N2985" i="16" s="1"/>
  <c r="P2985" i="16"/>
  <c r="Q2901" i="16"/>
  <c r="R2901" i="16" s="1"/>
  <c r="N2901" i="16" s="1"/>
  <c r="P2901" i="16"/>
  <c r="Q2830" i="16"/>
  <c r="R2830" i="16" s="1"/>
  <c r="N2830" i="16" s="1"/>
  <c r="P2830" i="16"/>
  <c r="Q2783" i="16"/>
  <c r="R2783" i="16" s="1"/>
  <c r="N2783" i="16" s="1"/>
  <c r="P2783" i="16"/>
  <c r="Q2724" i="16"/>
  <c r="R2724" i="16" s="1"/>
  <c r="N2724" i="16" s="1"/>
  <c r="P2724" i="16"/>
  <c r="Q1356" i="16"/>
  <c r="R1356" i="16" s="1"/>
  <c r="N1356" i="16" s="1"/>
  <c r="P1356" i="16"/>
  <c r="P3073" i="16"/>
  <c r="Q3073" i="16"/>
  <c r="R3073" i="16" s="1"/>
  <c r="N3073" i="16" s="1"/>
  <c r="Q3038" i="16"/>
  <c r="R3038" i="16" s="1"/>
  <c r="N3038" i="16" s="1"/>
  <c r="P3038" i="16"/>
  <c r="P2955" i="16"/>
  <c r="Q2955" i="16"/>
  <c r="R2955" i="16" s="1"/>
  <c r="N2955" i="16" s="1"/>
  <c r="P2884" i="16"/>
  <c r="Q2884" i="16"/>
  <c r="R2884" i="16" s="1"/>
  <c r="N2884" i="16" s="1"/>
  <c r="Q2524" i="16"/>
  <c r="R2524" i="16" s="1"/>
  <c r="N2524" i="16" s="1"/>
  <c r="P2524" i="16"/>
  <c r="Q2502" i="16"/>
  <c r="R2502" i="16" s="1"/>
  <c r="N2502" i="16" s="1"/>
  <c r="P2502" i="16"/>
  <c r="Q2767" i="16"/>
  <c r="R2767" i="16" s="1"/>
  <c r="N2767" i="16" s="1"/>
  <c r="P2767" i="16"/>
  <c r="Q2708" i="16"/>
  <c r="R2708" i="16" s="1"/>
  <c r="N2708" i="16" s="1"/>
  <c r="P2708" i="16"/>
  <c r="P2625" i="16"/>
  <c r="Q2625" i="16"/>
  <c r="R2625" i="16" s="1"/>
  <c r="N2625" i="16" s="1"/>
  <c r="Q2542" i="16"/>
  <c r="R2542" i="16" s="1"/>
  <c r="N2542" i="16" s="1"/>
  <c r="P2542" i="16"/>
  <c r="Q2508" i="16"/>
  <c r="R2508" i="16" s="1"/>
  <c r="N2508" i="16" s="1"/>
  <c r="P2508" i="16"/>
  <c r="Q2436" i="16"/>
  <c r="R2436" i="16" s="1"/>
  <c r="N2436" i="16" s="1"/>
  <c r="P2436" i="16"/>
  <c r="Q1512" i="16"/>
  <c r="R1512" i="16" s="1"/>
  <c r="N1512" i="16" s="1"/>
  <c r="P1512" i="16"/>
  <c r="Q3229" i="16"/>
  <c r="R3229" i="16" s="1"/>
  <c r="N3229" i="16" s="1"/>
  <c r="P3229" i="16"/>
  <c r="P3194" i="16"/>
  <c r="Q3194" i="16"/>
  <c r="R3194" i="16" s="1"/>
  <c r="N3194" i="16" s="1"/>
  <c r="Q3111" i="16"/>
  <c r="R3111" i="16" s="1"/>
  <c r="N3111" i="16" s="1"/>
  <c r="P3111" i="16"/>
  <c r="Q3039" i="16"/>
  <c r="R3039" i="16" s="1"/>
  <c r="N3039" i="16" s="1"/>
  <c r="P3039" i="16"/>
  <c r="P2681" i="16"/>
  <c r="Q2681" i="16"/>
  <c r="R2681" i="16" s="1"/>
  <c r="N2681" i="16" s="1"/>
  <c r="Q2658" i="16"/>
  <c r="R2658" i="16" s="1"/>
  <c r="N2658" i="16" s="1"/>
  <c r="P2658" i="16"/>
  <c r="Q2923" i="16"/>
  <c r="R2923" i="16" s="1"/>
  <c r="N2923" i="16" s="1"/>
  <c r="P2923" i="16"/>
  <c r="P2863" i="16"/>
  <c r="Q2863" i="16"/>
  <c r="R2863" i="16" s="1"/>
  <c r="N2863" i="16" s="1"/>
  <c r="Q2781" i="16"/>
  <c r="R2781" i="16" s="1"/>
  <c r="N2781" i="16" s="1"/>
  <c r="P2781" i="16"/>
  <c r="Q2710" i="16"/>
  <c r="R2710" i="16" s="1"/>
  <c r="N2710" i="16" s="1"/>
  <c r="P2710" i="16"/>
  <c r="Q2663" i="16"/>
  <c r="R2663" i="16" s="1"/>
  <c r="N2663" i="16" s="1"/>
  <c r="P2663" i="16"/>
  <c r="Q2592" i="16"/>
  <c r="R2592" i="16" s="1"/>
  <c r="N2592" i="16" s="1"/>
  <c r="P2592" i="16"/>
  <c r="Q1092" i="16"/>
  <c r="R1092" i="16" s="1"/>
  <c r="N1092" i="16" s="1"/>
  <c r="P1092" i="16"/>
  <c r="P2809" i="16"/>
  <c r="Q2809" i="16"/>
  <c r="R2809" i="16" s="1"/>
  <c r="N2809" i="16" s="1"/>
  <c r="Q2751" i="16"/>
  <c r="R2751" i="16" s="1"/>
  <c r="N2751" i="16" s="1"/>
  <c r="P2751" i="16"/>
  <c r="Q2691" i="16"/>
  <c r="R2691" i="16" s="1"/>
  <c r="N2691" i="16" s="1"/>
  <c r="P2691" i="16"/>
  <c r="Q2620" i="16"/>
  <c r="R2620" i="16" s="1"/>
  <c r="N2620" i="16" s="1"/>
  <c r="P2620" i="16"/>
  <c r="Q2260" i="16"/>
  <c r="R2260" i="16" s="1"/>
  <c r="N2260" i="16" s="1"/>
  <c r="P2260" i="16"/>
  <c r="Q2225" i="16"/>
  <c r="R2225" i="16" s="1"/>
  <c r="N2225" i="16" s="1"/>
  <c r="P2225" i="16"/>
  <c r="P2503" i="16"/>
  <c r="Q2503" i="16"/>
  <c r="R2503" i="16" s="1"/>
  <c r="N2503" i="16" s="1"/>
  <c r="Q2444" i="16"/>
  <c r="R2444" i="16" s="1"/>
  <c r="N2444" i="16" s="1"/>
  <c r="P2444" i="16"/>
  <c r="P2350" i="16"/>
  <c r="Q2350" i="16"/>
  <c r="R2350" i="16" s="1"/>
  <c r="N2350" i="16" s="1"/>
  <c r="Q2277" i="16"/>
  <c r="R2277" i="16" s="1"/>
  <c r="N2277" i="16" s="1"/>
  <c r="P2277" i="16"/>
  <c r="P2243" i="16"/>
  <c r="Q2243" i="16"/>
  <c r="R2243" i="16" s="1"/>
  <c r="N2243" i="16" s="1"/>
  <c r="P2171" i="16"/>
  <c r="Q2171" i="16"/>
  <c r="R2171" i="16" s="1"/>
  <c r="N2171" i="16" s="1"/>
  <c r="P3797" i="16"/>
  <c r="Q3797" i="16"/>
  <c r="R3797" i="16" s="1"/>
  <c r="N3797" i="16" s="1"/>
  <c r="A18" i="5"/>
  <c r="B18" i="5"/>
  <c r="E34" i="5"/>
  <c r="I18" i="5"/>
  <c r="A34" i="5"/>
  <c r="G18" i="5"/>
  <c r="B34" i="5"/>
  <c r="J18" i="5"/>
  <c r="H34" i="5"/>
  <c r="J34" i="5"/>
  <c r="C18" i="5"/>
  <c r="D18" i="5"/>
  <c r="E18" i="5"/>
  <c r="F18" i="5"/>
  <c r="C34" i="5"/>
  <c r="D34" i="5"/>
  <c r="F34" i="5"/>
  <c r="G34" i="5"/>
  <c r="F81" i="3"/>
  <c r="M6" i="13"/>
  <c r="M5" i="6"/>
  <c r="F109" i="3"/>
  <c r="N2" i="2"/>
  <c r="O2801" i="16" l="1"/>
  <c r="T2801" i="16"/>
  <c r="O3202" i="16"/>
  <c r="T3202" i="16"/>
  <c r="O338" i="16"/>
  <c r="T338" i="16"/>
  <c r="O2398" i="16"/>
  <c r="T2398" i="16"/>
  <c r="O2625" i="16"/>
  <c r="T2625" i="16"/>
  <c r="O2067" i="16"/>
  <c r="T2067" i="16"/>
  <c r="O1834" i="16"/>
  <c r="T1834" i="16"/>
  <c r="O2481" i="16"/>
  <c r="T2481" i="16"/>
  <c r="O2691" i="16"/>
  <c r="T2691" i="16"/>
  <c r="O2710" i="16"/>
  <c r="T2710" i="16"/>
  <c r="O3039" i="16"/>
  <c r="T3039" i="16"/>
  <c r="O2508" i="16"/>
  <c r="T2508" i="16"/>
  <c r="O2524" i="16"/>
  <c r="T2524" i="16"/>
  <c r="O2724" i="16"/>
  <c r="T2724" i="16"/>
  <c r="O1631" i="16"/>
  <c r="T1631" i="16"/>
  <c r="O3193" i="16"/>
  <c r="T3193" i="16"/>
  <c r="O2816" i="16"/>
  <c r="T2816" i="16"/>
  <c r="O3585" i="16"/>
  <c r="T3585" i="16"/>
  <c r="O2104" i="16"/>
  <c r="T2104" i="16"/>
  <c r="O3502" i="16"/>
  <c r="T3502" i="16"/>
  <c r="O3832" i="16"/>
  <c r="T3832" i="16"/>
  <c r="O3156" i="16"/>
  <c r="T3156" i="16"/>
  <c r="O3173" i="16"/>
  <c r="T3173" i="16"/>
  <c r="O3084" i="16"/>
  <c r="T3084" i="16"/>
  <c r="O1993" i="16"/>
  <c r="T1993" i="16"/>
  <c r="O2959" i="16"/>
  <c r="T2959" i="16"/>
  <c r="O3264" i="16"/>
  <c r="T3264" i="16"/>
  <c r="O2887" i="16"/>
  <c r="T2887" i="16"/>
  <c r="O3218" i="16"/>
  <c r="T3218" i="16"/>
  <c r="O1591" i="16"/>
  <c r="T1591" i="16"/>
  <c r="O1569" i="16"/>
  <c r="T1569" i="16"/>
  <c r="O239" i="16"/>
  <c r="T239" i="16"/>
  <c r="O1595" i="16"/>
  <c r="T1595" i="16"/>
  <c r="O507" i="16"/>
  <c r="T507" i="16"/>
  <c r="O1898" i="16"/>
  <c r="T1898" i="16"/>
  <c r="O292" i="16"/>
  <c r="T292" i="16"/>
  <c r="O893" i="16"/>
  <c r="T893" i="16"/>
  <c r="O750" i="16"/>
  <c r="T750" i="16"/>
  <c r="O1769" i="16"/>
  <c r="T1769" i="16"/>
  <c r="O800" i="16"/>
  <c r="T800" i="16"/>
  <c r="O1340" i="16"/>
  <c r="T1340" i="16"/>
  <c r="O1065" i="16"/>
  <c r="T1065" i="16"/>
  <c r="O888" i="16"/>
  <c r="T888" i="16"/>
  <c r="O241" i="16"/>
  <c r="T241" i="16"/>
  <c r="O1501" i="16"/>
  <c r="T1501" i="16"/>
  <c r="O998" i="16"/>
  <c r="T998" i="16"/>
  <c r="O1670" i="16"/>
  <c r="T1670" i="16"/>
  <c r="O1504" i="16"/>
  <c r="T1504" i="16"/>
  <c r="O1956" i="16"/>
  <c r="T1956" i="16"/>
  <c r="O3639" i="16"/>
  <c r="T3639" i="16"/>
  <c r="O3524" i="16"/>
  <c r="T3524" i="16"/>
  <c r="O1810" i="16"/>
  <c r="T1810" i="16"/>
  <c r="O2205" i="16"/>
  <c r="T2205" i="16"/>
  <c r="O2895" i="16"/>
  <c r="T2895" i="16"/>
  <c r="O2363" i="16"/>
  <c r="T2363" i="16"/>
  <c r="O2568" i="16"/>
  <c r="T2568" i="16"/>
  <c r="O1488" i="16"/>
  <c r="T1488" i="16"/>
  <c r="O2744" i="16"/>
  <c r="T2744" i="16"/>
  <c r="O3050" i="16"/>
  <c r="T3050" i="16"/>
  <c r="O2672" i="16"/>
  <c r="T2672" i="16"/>
  <c r="O3003" i="16"/>
  <c r="T3003" i="16"/>
  <c r="O3441" i="16"/>
  <c r="T3441" i="16"/>
  <c r="O3783" i="16"/>
  <c r="T3783" i="16"/>
  <c r="O3358" i="16"/>
  <c r="T3358" i="16"/>
  <c r="O3689" i="16"/>
  <c r="T3689" i="16"/>
  <c r="O3029" i="16"/>
  <c r="T3029" i="16"/>
  <c r="O2994" i="16"/>
  <c r="T2994" i="16"/>
  <c r="O2815" i="16"/>
  <c r="T2815" i="16"/>
  <c r="O3121" i="16"/>
  <c r="T3121" i="16"/>
  <c r="O2743" i="16"/>
  <c r="T2743" i="16"/>
  <c r="O3074" i="16"/>
  <c r="T3074" i="16"/>
  <c r="O1435" i="16"/>
  <c r="T1435" i="16"/>
  <c r="O1425" i="16"/>
  <c r="T1425" i="16"/>
  <c r="O84" i="16"/>
  <c r="T84" i="16"/>
  <c r="O1427" i="16"/>
  <c r="T1427" i="16"/>
  <c r="O948" i="16"/>
  <c r="T948" i="16"/>
  <c r="O1753" i="16"/>
  <c r="T1753" i="16"/>
  <c r="O147" i="16"/>
  <c r="T147" i="16"/>
  <c r="O1445" i="16"/>
  <c r="T1445" i="16"/>
  <c r="O1625" i="16"/>
  <c r="T1625" i="16"/>
  <c r="O656" i="16"/>
  <c r="T656" i="16"/>
  <c r="O1196" i="16"/>
  <c r="T1196" i="16"/>
  <c r="O920" i="16"/>
  <c r="T920" i="16"/>
  <c r="O2061" i="16"/>
  <c r="T2061" i="16"/>
  <c r="O743" i="16"/>
  <c r="T743" i="16"/>
  <c r="O2064" i="16"/>
  <c r="T2064" i="16"/>
  <c r="O1527" i="16"/>
  <c r="T1527" i="16"/>
  <c r="O963" i="16"/>
  <c r="T963" i="16"/>
  <c r="O984" i="16"/>
  <c r="T984" i="16"/>
  <c r="O541" i="16"/>
  <c r="T541" i="16"/>
  <c r="O320" i="16"/>
  <c r="T320" i="16"/>
  <c r="O2216" i="16"/>
  <c r="T2216" i="16"/>
  <c r="O2576" i="16"/>
  <c r="T2576" i="16"/>
  <c r="O2906" i="16"/>
  <c r="T2906" i="16"/>
  <c r="O2325" i="16"/>
  <c r="T2325" i="16"/>
  <c r="O2530" i="16"/>
  <c r="T2530" i="16"/>
  <c r="O2872" i="16"/>
  <c r="T2872" i="16"/>
  <c r="O2339" i="16"/>
  <c r="T2339" i="16"/>
  <c r="O1176" i="16"/>
  <c r="T1176" i="16"/>
  <c r="O3439" i="16"/>
  <c r="T3439" i="16"/>
  <c r="O3745" i="16"/>
  <c r="T3745" i="16"/>
  <c r="O2902" i="16"/>
  <c r="T2902" i="16"/>
  <c r="O3232" i="16"/>
  <c r="T3232" i="16"/>
  <c r="O2412" i="16"/>
  <c r="T2412" i="16"/>
  <c r="O2328" i="16"/>
  <c r="T2328" i="16"/>
  <c r="O2381" i="16"/>
  <c r="T2381" i="16"/>
  <c r="O1248" i="16"/>
  <c r="T1248" i="16"/>
  <c r="O1711" i="16"/>
  <c r="T1711" i="16"/>
  <c r="O405" i="16"/>
  <c r="T405" i="16"/>
  <c r="O1545" i="16"/>
  <c r="T1545" i="16"/>
  <c r="O203" i="16"/>
  <c r="T203" i="16"/>
  <c r="O1391" i="16"/>
  <c r="T1391" i="16"/>
  <c r="O924" i="16"/>
  <c r="T924" i="16"/>
  <c r="O1152" i="16"/>
  <c r="T1152" i="16"/>
  <c r="O903" i="16"/>
  <c r="T903" i="16"/>
  <c r="O1275" i="16"/>
  <c r="T1275" i="16"/>
  <c r="O688" i="16"/>
  <c r="T688" i="16"/>
  <c r="O1551" i="16"/>
  <c r="T1551" i="16"/>
  <c r="O149" i="16"/>
  <c r="T149" i="16"/>
  <c r="O188" i="16"/>
  <c r="T188" i="16"/>
  <c r="O1172" i="16"/>
  <c r="T1172" i="16"/>
  <c r="O897" i="16"/>
  <c r="T897" i="16"/>
  <c r="O1316" i="16"/>
  <c r="T1316" i="16"/>
  <c r="O1005" i="16"/>
  <c r="T1005" i="16"/>
  <c r="O1295" i="16"/>
  <c r="T1295" i="16"/>
  <c r="O840" i="16"/>
  <c r="T840" i="16"/>
  <c r="O3799" i="16"/>
  <c r="T3799" i="16"/>
  <c r="O2317" i="16"/>
  <c r="T2317" i="16"/>
  <c r="O2337" i="16"/>
  <c r="T2337" i="16"/>
  <c r="O2679" i="16"/>
  <c r="T2679" i="16"/>
  <c r="O2110" i="16"/>
  <c r="T2110" i="16"/>
  <c r="O2452" i="16"/>
  <c r="T2452" i="16"/>
  <c r="O2351" i="16"/>
  <c r="T2351" i="16"/>
  <c r="O2369" i="16"/>
  <c r="T2369" i="16"/>
  <c r="O2178" i="16"/>
  <c r="T2178" i="16"/>
  <c r="O3844" i="16"/>
  <c r="T3844" i="16"/>
  <c r="O3236" i="16"/>
  <c r="T3236" i="16"/>
  <c r="O3566" i="16"/>
  <c r="T3566" i="16"/>
  <c r="O3141" i="16"/>
  <c r="T3141" i="16"/>
  <c r="O3471" i="16"/>
  <c r="T3471" i="16"/>
  <c r="O2711" i="16"/>
  <c r="T2711" i="16"/>
  <c r="O2196" i="16"/>
  <c r="T2196" i="16"/>
  <c r="O2250" i="16"/>
  <c r="T2250" i="16"/>
  <c r="O1116" i="16"/>
  <c r="T1116" i="16"/>
  <c r="O2515" i="16"/>
  <c r="T2515" i="16"/>
  <c r="O1096" i="16"/>
  <c r="T1096" i="16"/>
  <c r="O163" i="16"/>
  <c r="T163" i="16"/>
  <c r="O1423" i="16"/>
  <c r="T1423" i="16"/>
  <c r="O1268" i="16"/>
  <c r="T1268" i="16"/>
  <c r="O1235" i="16"/>
  <c r="T1235" i="16"/>
  <c r="O792" i="16"/>
  <c r="T792" i="16"/>
  <c r="O206" i="16"/>
  <c r="T206" i="16"/>
  <c r="O2018" i="16"/>
  <c r="T2018" i="16"/>
  <c r="O412" i="16"/>
  <c r="T412" i="16"/>
  <c r="O1853" i="16"/>
  <c r="T1853" i="16"/>
  <c r="O894" i="16"/>
  <c r="T894" i="16"/>
  <c r="O944" i="16"/>
  <c r="T944" i="16"/>
  <c r="O2072" i="16"/>
  <c r="T2072" i="16"/>
  <c r="O765" i="16"/>
  <c r="T765" i="16"/>
  <c r="O431" i="16"/>
  <c r="T431" i="16"/>
  <c r="O564" i="16"/>
  <c r="T564" i="16"/>
  <c r="O937" i="16"/>
  <c r="T937" i="16"/>
  <c r="O303" i="16"/>
  <c r="T303" i="16"/>
  <c r="O3656" i="16"/>
  <c r="T3656" i="16"/>
  <c r="O2162" i="16"/>
  <c r="T2162" i="16"/>
  <c r="O2193" i="16"/>
  <c r="T2193" i="16"/>
  <c r="O3777" i="16"/>
  <c r="T3777" i="16"/>
  <c r="O2208" i="16"/>
  <c r="T2208" i="16"/>
  <c r="O2226" i="16"/>
  <c r="T2226" i="16"/>
  <c r="O3778" i="16"/>
  <c r="T3778" i="16"/>
  <c r="O2034" i="16"/>
  <c r="T2034" i="16"/>
  <c r="O3709" i="16"/>
  <c r="T3709" i="16"/>
  <c r="O3422" i="16"/>
  <c r="T3422" i="16"/>
  <c r="O3327" i="16"/>
  <c r="T3327" i="16"/>
  <c r="O2614" i="16"/>
  <c r="T2614" i="16"/>
  <c r="O3533" i="16"/>
  <c r="T3533" i="16"/>
  <c r="O2106" i="16"/>
  <c r="T2106" i="16"/>
  <c r="O953" i="16"/>
  <c r="T953" i="16"/>
  <c r="O1267" i="16"/>
  <c r="T1267" i="16"/>
  <c r="O1004" i="16"/>
  <c r="T1004" i="16"/>
  <c r="O1125" i="16"/>
  <c r="T1125" i="16"/>
  <c r="O2086" i="16"/>
  <c r="T2086" i="16"/>
  <c r="O648" i="16"/>
  <c r="T648" i="16"/>
  <c r="O62" i="16"/>
  <c r="T62" i="16"/>
  <c r="O1309" i="16"/>
  <c r="T1309" i="16"/>
  <c r="O747" i="16"/>
  <c r="T747" i="16"/>
  <c r="O1874" i="16"/>
  <c r="T1874" i="16"/>
  <c r="O268" i="16"/>
  <c r="T268" i="16"/>
  <c r="O305" i="16"/>
  <c r="T305" i="16"/>
  <c r="O799" i="16"/>
  <c r="T799" i="16"/>
  <c r="O1927" i="16"/>
  <c r="T1927" i="16"/>
  <c r="O621" i="16"/>
  <c r="T621" i="16"/>
  <c r="O1617" i="16"/>
  <c r="T1617" i="16"/>
  <c r="O287" i="16"/>
  <c r="T287" i="16"/>
  <c r="O1833" i="16"/>
  <c r="T1833" i="16"/>
  <c r="O420" i="16"/>
  <c r="T420" i="16"/>
  <c r="O793" i="16"/>
  <c r="T793" i="16"/>
  <c r="O1227" i="16"/>
  <c r="T1227" i="16"/>
  <c r="O449" i="16"/>
  <c r="T449" i="16"/>
  <c r="O1253" i="16"/>
  <c r="T1253" i="16"/>
  <c r="O1543" i="16"/>
  <c r="T1543" i="16"/>
  <c r="O663" i="16"/>
  <c r="T663" i="16"/>
  <c r="O3512" i="16"/>
  <c r="T3512" i="16"/>
  <c r="O3817" i="16"/>
  <c r="T3817" i="16"/>
  <c r="O3607" i="16"/>
  <c r="T3607" i="16"/>
  <c r="O3632" i="16"/>
  <c r="T3632" i="16"/>
  <c r="O3677" i="16"/>
  <c r="T3677" i="16"/>
  <c r="O2082" i="16"/>
  <c r="T2082" i="16"/>
  <c r="O3634" i="16"/>
  <c r="T3634" i="16"/>
  <c r="O1890" i="16"/>
  <c r="T1890" i="16"/>
  <c r="O3564" i="16"/>
  <c r="T3564" i="16"/>
  <c r="O2460" i="16"/>
  <c r="T2460" i="16"/>
  <c r="O2947" i="16"/>
  <c r="T2947" i="16"/>
  <c r="O2470" i="16"/>
  <c r="T2470" i="16"/>
  <c r="O3707" i="16"/>
  <c r="T3707" i="16"/>
  <c r="O1962" i="16"/>
  <c r="T1962" i="16"/>
  <c r="O3636" i="16"/>
  <c r="T3636" i="16"/>
  <c r="O2227" i="16"/>
  <c r="T2227" i="16"/>
  <c r="O2532" i="16"/>
  <c r="T2532" i="16"/>
  <c r="O2069" i="16"/>
  <c r="T2069" i="16"/>
  <c r="O861" i="16"/>
  <c r="T861" i="16"/>
  <c r="O1976" i="16"/>
  <c r="T1976" i="16"/>
  <c r="O1930" i="16"/>
  <c r="T1930" i="16"/>
  <c r="O504" i="16"/>
  <c r="T504" i="16"/>
  <c r="O877" i="16"/>
  <c r="T877" i="16"/>
  <c r="O1165" i="16"/>
  <c r="T1165" i="16"/>
  <c r="O603" i="16"/>
  <c r="T603" i="16"/>
  <c r="O1730" i="16"/>
  <c r="T1730" i="16"/>
  <c r="O123" i="16"/>
  <c r="T123" i="16"/>
  <c r="O1564" i="16"/>
  <c r="T1564" i="16"/>
  <c r="O1589" i="16"/>
  <c r="T1589" i="16"/>
  <c r="O655" i="16"/>
  <c r="T655" i="16"/>
  <c r="O476" i="16"/>
  <c r="T476" i="16"/>
  <c r="O132" i="16"/>
  <c r="T132" i="16"/>
  <c r="O1667" i="16"/>
  <c r="T1667" i="16"/>
  <c r="O265" i="16"/>
  <c r="T265" i="16"/>
  <c r="O649" i="16"/>
  <c r="T649" i="16"/>
  <c r="O1029" i="16"/>
  <c r="T1029" i="16"/>
  <c r="O3154" i="16"/>
  <c r="T3154" i="16"/>
  <c r="O3484" i="16"/>
  <c r="T3484" i="16"/>
  <c r="O3312" i="16"/>
  <c r="T3312" i="16"/>
  <c r="O3378" i="16"/>
  <c r="T3378" i="16"/>
  <c r="O2197" i="16"/>
  <c r="T2197" i="16"/>
  <c r="O2426" i="16"/>
  <c r="T2426" i="16"/>
  <c r="O3704" i="16"/>
  <c r="T3704" i="16"/>
  <c r="O3597" i="16"/>
  <c r="T3597" i="16"/>
  <c r="O2604" i="16"/>
  <c r="T2604" i="16"/>
  <c r="O2520" i="16"/>
  <c r="T2520" i="16"/>
  <c r="O1439" i="16"/>
  <c r="T1439" i="16"/>
  <c r="O2857" i="16"/>
  <c r="T2857" i="16"/>
  <c r="O2480" i="16"/>
  <c r="T2480" i="16"/>
  <c r="O2786" i="16"/>
  <c r="T2786" i="16"/>
  <c r="O3775" i="16"/>
  <c r="T3775" i="16"/>
  <c r="O2283" i="16"/>
  <c r="T2283" i="16"/>
  <c r="O3669" i="16"/>
  <c r="T3669" i="16"/>
  <c r="O2187" i="16"/>
  <c r="T2187" i="16"/>
  <c r="O839" i="16"/>
  <c r="T839" i="16"/>
  <c r="O193" i="16"/>
  <c r="T193" i="16"/>
  <c r="O1742" i="16"/>
  <c r="T1742" i="16"/>
  <c r="O195" i="16"/>
  <c r="T195" i="16"/>
  <c r="O1611" i="16"/>
  <c r="T1611" i="16"/>
  <c r="O1024" i="16"/>
  <c r="T1024" i="16"/>
  <c r="O1205" i="16"/>
  <c r="T1205" i="16"/>
  <c r="O271" i="16"/>
  <c r="T271" i="16"/>
  <c r="O1231" i="16"/>
  <c r="T1231" i="16"/>
  <c r="O968" i="16"/>
  <c r="T968" i="16"/>
  <c r="O514" i="16"/>
  <c r="T514" i="16"/>
  <c r="O1653" i="16"/>
  <c r="T1653" i="16"/>
  <c r="O323" i="16"/>
  <c r="T323" i="16"/>
  <c r="O2037" i="16"/>
  <c r="T2037" i="16"/>
  <c r="O600" i="16"/>
  <c r="T600" i="16"/>
  <c r="O974" i="16"/>
  <c r="T974" i="16"/>
  <c r="O843" i="16"/>
  <c r="T843" i="16"/>
  <c r="O1097" i="16"/>
  <c r="T1097" i="16"/>
  <c r="O977" i="16"/>
  <c r="T977" i="16"/>
  <c r="O1136" i="16"/>
  <c r="T1136" i="16"/>
  <c r="O44" i="16"/>
  <c r="T44" i="16"/>
  <c r="O3081" i="16"/>
  <c r="T3081" i="16"/>
  <c r="O3411" i="16"/>
  <c r="T3411" i="16"/>
  <c r="O3430" i="16"/>
  <c r="T3430" i="16"/>
  <c r="O3245" i="16"/>
  <c r="T3245" i="16"/>
  <c r="O3444" i="16"/>
  <c r="T3444" i="16"/>
  <c r="O3522" i="16"/>
  <c r="T3522" i="16"/>
  <c r="O2329" i="16"/>
  <c r="T2329" i="16"/>
  <c r="O3606" i="16"/>
  <c r="T3606" i="16"/>
  <c r="O2114" i="16"/>
  <c r="T2114" i="16"/>
  <c r="O3548" i="16"/>
  <c r="T3548" i="16"/>
  <c r="O3641" i="16"/>
  <c r="T3641" i="16"/>
  <c r="O2464" i="16"/>
  <c r="T2464" i="16"/>
  <c r="O2130" i="16"/>
  <c r="T2130" i="16"/>
  <c r="O2395" i="16"/>
  <c r="T2395" i="16"/>
  <c r="O2186" i="16"/>
  <c r="T2186" i="16"/>
  <c r="O3620" i="16"/>
  <c r="T3620" i="16"/>
  <c r="O2128" i="16"/>
  <c r="T2128" i="16"/>
  <c r="O1280" i="16"/>
  <c r="T1280" i="16"/>
  <c r="O971" i="16"/>
  <c r="T971" i="16"/>
  <c r="O326" i="16"/>
  <c r="T326" i="16"/>
  <c r="O1729" i="16"/>
  <c r="T1729" i="16"/>
  <c r="O183" i="16"/>
  <c r="T183" i="16"/>
  <c r="O1599" i="16"/>
  <c r="T1599" i="16"/>
  <c r="O1012" i="16"/>
  <c r="T1012" i="16"/>
  <c r="O1049" i="16"/>
  <c r="T1049" i="16"/>
  <c r="O116" i="16"/>
  <c r="T116" i="16"/>
  <c r="O680" i="16"/>
  <c r="T680" i="16"/>
  <c r="O501" i="16"/>
  <c r="T501" i="16"/>
  <c r="O2060" i="16"/>
  <c r="T2060" i="16"/>
  <c r="O2026" i="16"/>
  <c r="T2026" i="16"/>
  <c r="O588" i="16"/>
  <c r="T588" i="16"/>
  <c r="O961" i="16"/>
  <c r="T961" i="16"/>
  <c r="O687" i="16"/>
  <c r="T687" i="16"/>
  <c r="O784" i="16"/>
  <c r="T784" i="16"/>
  <c r="O965" i="16"/>
  <c r="T965" i="16"/>
  <c r="O885" i="16"/>
  <c r="T885" i="16"/>
  <c r="O2866" i="16"/>
  <c r="T2866" i="16"/>
  <c r="O3196" i="16"/>
  <c r="T3196" i="16"/>
  <c r="O3239" i="16"/>
  <c r="T3239" i="16"/>
  <c r="O3257" i="16"/>
  <c r="T3257" i="16"/>
  <c r="O3023" i="16"/>
  <c r="T3023" i="16"/>
  <c r="O3078" i="16"/>
  <c r="T3078" i="16"/>
  <c r="O1933" i="16"/>
  <c r="T1933" i="16"/>
  <c r="O3618" i="16"/>
  <c r="T3618" i="16"/>
  <c r="O2125" i="16"/>
  <c r="T2125" i="16"/>
  <c r="O3405" i="16"/>
  <c r="T3405" i="16"/>
  <c r="O3734" i="16"/>
  <c r="T3734" i="16"/>
  <c r="O3309" i="16"/>
  <c r="T3309" i="16"/>
  <c r="O3651" i="16"/>
  <c r="T3651" i="16"/>
  <c r="O2333" i="16"/>
  <c r="T2333" i="16"/>
  <c r="O2233" i="16"/>
  <c r="T2233" i="16"/>
  <c r="O3672" i="16"/>
  <c r="T3672" i="16"/>
  <c r="O2264" i="16"/>
  <c r="T2264" i="16"/>
  <c r="O2498" i="16"/>
  <c r="T2498" i="16"/>
  <c r="O3807" i="16"/>
  <c r="T3807" i="16"/>
  <c r="O3381" i="16"/>
  <c r="T3381" i="16"/>
  <c r="O540" i="16"/>
  <c r="T540" i="16"/>
  <c r="O1296" i="16"/>
  <c r="T1296" i="16"/>
  <c r="O1453" i="16"/>
  <c r="T1453" i="16"/>
  <c r="O736" i="16"/>
  <c r="T736" i="16"/>
  <c r="O916" i="16"/>
  <c r="T916" i="16"/>
  <c r="O1650" i="16"/>
  <c r="T1650" i="16"/>
  <c r="O679" i="16"/>
  <c r="T679" i="16"/>
  <c r="O1519" i="16"/>
  <c r="T1519" i="16"/>
  <c r="O225" i="16"/>
  <c r="T225" i="16"/>
  <c r="O1365" i="16"/>
  <c r="T1365" i="16"/>
  <c r="O1053" i="16"/>
  <c r="T1053" i="16"/>
  <c r="O1714" i="16"/>
  <c r="T1714" i="16"/>
  <c r="O311" i="16"/>
  <c r="T311" i="16"/>
  <c r="O1117" i="16"/>
  <c r="T1117" i="16"/>
  <c r="O1815" i="16"/>
  <c r="T1815" i="16"/>
  <c r="O185" i="16"/>
  <c r="T185" i="16"/>
  <c r="O545" i="16"/>
  <c r="T545" i="16"/>
  <c r="O1565" i="16"/>
  <c r="T1565" i="16"/>
  <c r="O595" i="16"/>
  <c r="T595" i="16"/>
  <c r="O340" i="16"/>
  <c r="T340" i="16"/>
  <c r="O864" i="16"/>
  <c r="T864" i="16"/>
  <c r="O1516" i="16"/>
  <c r="T1516" i="16"/>
  <c r="O3122" i="16"/>
  <c r="T3122" i="16"/>
  <c r="O3142" i="16"/>
  <c r="T3142" i="16"/>
  <c r="O3473" i="16"/>
  <c r="T3473" i="16"/>
  <c r="O2938" i="16"/>
  <c r="T2938" i="16"/>
  <c r="O2957" i="16"/>
  <c r="T2957" i="16"/>
  <c r="O3210" i="16"/>
  <c r="T3210" i="16"/>
  <c r="O3319" i="16"/>
  <c r="T3319" i="16"/>
  <c r="O3626" i="16"/>
  <c r="T3626" i="16"/>
  <c r="O3248" i="16"/>
  <c r="T3248" i="16"/>
  <c r="O2206" i="16"/>
  <c r="T2206" i="16"/>
  <c r="O2548" i="16"/>
  <c r="T2548" i="16"/>
  <c r="O2177" i="16"/>
  <c r="T2177" i="16"/>
  <c r="O3587" i="16"/>
  <c r="T3587" i="16"/>
  <c r="O1842" i="16"/>
  <c r="T1842" i="16"/>
  <c r="O3515" i="16"/>
  <c r="T3515" i="16"/>
  <c r="O2108" i="16"/>
  <c r="T2108" i="16"/>
  <c r="O3697" i="16"/>
  <c r="T3697" i="16"/>
  <c r="O3320" i="16"/>
  <c r="T3320" i="16"/>
  <c r="O3650" i="16"/>
  <c r="T3650" i="16"/>
  <c r="O2024" i="16"/>
  <c r="T2024" i="16"/>
  <c r="O717" i="16"/>
  <c r="T717" i="16"/>
  <c r="O2001" i="16"/>
  <c r="T2001" i="16"/>
  <c r="O683" i="16"/>
  <c r="T683" i="16"/>
  <c r="O1273" i="16"/>
  <c r="T1273" i="16"/>
  <c r="O1311" i="16"/>
  <c r="T1311" i="16"/>
  <c r="O724" i="16"/>
  <c r="T724" i="16"/>
  <c r="O2021" i="16"/>
  <c r="T2021" i="16"/>
  <c r="O1325" i="16"/>
  <c r="T1325" i="16"/>
  <c r="O391" i="16"/>
  <c r="T391" i="16"/>
  <c r="O1507" i="16"/>
  <c r="T1507" i="16"/>
  <c r="O213" i="16"/>
  <c r="T213" i="16"/>
  <c r="O1701" i="16"/>
  <c r="T1701" i="16"/>
  <c r="O299" i="16"/>
  <c r="T299" i="16"/>
  <c r="O673" i="16"/>
  <c r="T673" i="16"/>
  <c r="O1945" i="16"/>
  <c r="T1945" i="16"/>
  <c r="O399" i="16"/>
  <c r="T399" i="16"/>
  <c r="O2102" i="16"/>
  <c r="T2102" i="16"/>
  <c r="O497" i="16"/>
  <c r="T497" i="16"/>
  <c r="O1935" i="16"/>
  <c r="T1935" i="16"/>
  <c r="O375" i="16"/>
  <c r="T375" i="16"/>
  <c r="O275" i="16"/>
  <c r="T275" i="16"/>
  <c r="O2998" i="16"/>
  <c r="T2998" i="16"/>
  <c r="O3328" i="16"/>
  <c r="T3328" i="16"/>
  <c r="O2795" i="16"/>
  <c r="T2795" i="16"/>
  <c r="O2812" i="16"/>
  <c r="T2812" i="16"/>
  <c r="O3011" i="16"/>
  <c r="T3011" i="16"/>
  <c r="O3067" i="16"/>
  <c r="T3067" i="16"/>
  <c r="O3174" i="16"/>
  <c r="T3174" i="16"/>
  <c r="O3481" i="16"/>
  <c r="T3481" i="16"/>
  <c r="O2033" i="16"/>
  <c r="T2033" i="16"/>
  <c r="O3461" i="16"/>
  <c r="T3461" i="16"/>
  <c r="O3450" i="16"/>
  <c r="T3450" i="16"/>
  <c r="O2257" i="16"/>
  <c r="T2257" i="16"/>
  <c r="O3247" i="16"/>
  <c r="T3247" i="16"/>
  <c r="O3553" i="16"/>
  <c r="T3553" i="16"/>
  <c r="O1879" i="16"/>
  <c r="T1879" i="16"/>
  <c r="O573" i="16"/>
  <c r="T573" i="16"/>
  <c r="O1857" i="16"/>
  <c r="T1857" i="16"/>
  <c r="O528" i="16"/>
  <c r="T528" i="16"/>
  <c r="O1297" i="16"/>
  <c r="T1297" i="16"/>
  <c r="O1167" i="16"/>
  <c r="T1167" i="16"/>
  <c r="O581" i="16"/>
  <c r="T581" i="16"/>
  <c r="O1875" i="16"/>
  <c r="T1875" i="16"/>
  <c r="O473" i="16"/>
  <c r="T473" i="16"/>
  <c r="O247" i="16"/>
  <c r="T247" i="16"/>
  <c r="O69" i="16"/>
  <c r="T69" i="16"/>
  <c r="O1629" i="16"/>
  <c r="T1629" i="16"/>
  <c r="O145" i="16"/>
  <c r="T145" i="16"/>
  <c r="O529" i="16"/>
  <c r="T529" i="16"/>
  <c r="O1789" i="16"/>
  <c r="T1789" i="16"/>
  <c r="O243" i="16"/>
  <c r="T243" i="16"/>
  <c r="O114" i="16"/>
  <c r="T114" i="16"/>
  <c r="O2588" i="16"/>
  <c r="T2588" i="16"/>
  <c r="O2918" i="16"/>
  <c r="T2918" i="16"/>
  <c r="O2924" i="16"/>
  <c r="T2924" i="16"/>
  <c r="O3255" i="16"/>
  <c r="T3255" i="16"/>
  <c r="O2686" i="16"/>
  <c r="T2686" i="16"/>
  <c r="O3027" i="16"/>
  <c r="T3027" i="16"/>
  <c r="O2945" i="16"/>
  <c r="T2945" i="16"/>
  <c r="O2712" i="16"/>
  <c r="T2712" i="16"/>
  <c r="O3324" i="16"/>
  <c r="T3324" i="16"/>
  <c r="O3824" i="16"/>
  <c r="T3824" i="16"/>
  <c r="O2332" i="16"/>
  <c r="T2332" i="16"/>
  <c r="O3716" i="16"/>
  <c r="T3716" i="16"/>
  <c r="O2236" i="16"/>
  <c r="T2236" i="16"/>
  <c r="O3346" i="16"/>
  <c r="T3346" i="16"/>
  <c r="O3676" i="16"/>
  <c r="T3676" i="16"/>
  <c r="O3287" i="16"/>
  <c r="T3287" i="16"/>
  <c r="O3305" i="16"/>
  <c r="T3305" i="16"/>
  <c r="O2784" i="16"/>
  <c r="T2784" i="16"/>
  <c r="O2838" i="16"/>
  <c r="T2838" i="16"/>
  <c r="O1693" i="16"/>
  <c r="T1693" i="16"/>
  <c r="O3091" i="16"/>
  <c r="T3091" i="16"/>
  <c r="O3397" i="16"/>
  <c r="T3397" i="16"/>
  <c r="O1673" i="16"/>
  <c r="T1673" i="16"/>
  <c r="O739" i="16"/>
  <c r="T739" i="16"/>
  <c r="O704" i="16"/>
  <c r="T704" i="16"/>
  <c r="O1845" i="16"/>
  <c r="T1845" i="16"/>
  <c r="O515" i="16"/>
  <c r="T515" i="16"/>
  <c r="O1285" i="16"/>
  <c r="T1285" i="16"/>
  <c r="O782" i="16"/>
  <c r="T782" i="16"/>
  <c r="O2030" i="16"/>
  <c r="T2030" i="16"/>
  <c r="O424" i="16"/>
  <c r="T424" i="16"/>
  <c r="O988" i="16"/>
  <c r="T988" i="16"/>
  <c r="O1169" i="16"/>
  <c r="T1169" i="16"/>
  <c r="O235" i="16"/>
  <c r="T235" i="16"/>
  <c r="O500" i="16"/>
  <c r="T500" i="16"/>
  <c r="O1615" i="16"/>
  <c r="T1615" i="16"/>
  <c r="O1019" i="16"/>
  <c r="T1019" i="16"/>
  <c r="O1655" i="16"/>
  <c r="T1655" i="16"/>
  <c r="O2350" i="16"/>
  <c r="T2350" i="16"/>
  <c r="O1588" i="16"/>
  <c r="T1588" i="16"/>
  <c r="O63" i="16"/>
  <c r="T63" i="16"/>
  <c r="O103" i="16"/>
  <c r="T103" i="16"/>
  <c r="O2547" i="16"/>
  <c r="T2547" i="16"/>
  <c r="O2382" i="16"/>
  <c r="T2382" i="16"/>
  <c r="O3012" i="16"/>
  <c r="T3012" i="16"/>
  <c r="O2940" i="16"/>
  <c r="T2940" i="16"/>
  <c r="O1848" i="16"/>
  <c r="T1848" i="16"/>
  <c r="O142" i="16"/>
  <c r="T142" i="16"/>
  <c r="O362" i="16"/>
  <c r="T362" i="16"/>
  <c r="O822" i="16"/>
  <c r="T822" i="16"/>
  <c r="O2007" i="16"/>
  <c r="T2007" i="16"/>
  <c r="O607" i="16"/>
  <c r="T607" i="16"/>
  <c r="O1358" i="16"/>
  <c r="T1358" i="16"/>
  <c r="O853" i="16"/>
  <c r="T853" i="16"/>
  <c r="O3623" i="16"/>
  <c r="T3623" i="16"/>
  <c r="O2521" i="16"/>
  <c r="T2521" i="16"/>
  <c r="O2667" i="16"/>
  <c r="T2667" i="16"/>
  <c r="O2357" i="16"/>
  <c r="T2357" i="16"/>
  <c r="O2255" i="16"/>
  <c r="T2255" i="16"/>
  <c r="O2310" i="16"/>
  <c r="T2310" i="16"/>
  <c r="O3368" i="16"/>
  <c r="T3368" i="16"/>
  <c r="O3698" i="16"/>
  <c r="T3698" i="16"/>
  <c r="O2984" i="16"/>
  <c r="T2984" i="16"/>
  <c r="O3316" i="16"/>
  <c r="T3316" i="16"/>
  <c r="O2429" i="16"/>
  <c r="T2429" i="16"/>
  <c r="O1780" i="16"/>
  <c r="T1780" i="16"/>
  <c r="O150" i="16"/>
  <c r="T150" i="16"/>
  <c r="O1518" i="16"/>
  <c r="T1518" i="16"/>
  <c r="O582" i="16"/>
  <c r="T582" i="16"/>
  <c r="O1405" i="16"/>
  <c r="T1405" i="16"/>
  <c r="O1170" i="16"/>
  <c r="T1170" i="16"/>
  <c r="O2639" i="16"/>
  <c r="T2639" i="16"/>
  <c r="O551" i="16"/>
  <c r="T551" i="16"/>
  <c r="O2123" i="16"/>
  <c r="T2123" i="16"/>
  <c r="O2443" i="16"/>
  <c r="T2443" i="16"/>
  <c r="O2749" i="16"/>
  <c r="T2749" i="16"/>
  <c r="O2770" i="16"/>
  <c r="T2770" i="16"/>
  <c r="O3100" i="16"/>
  <c r="T3100" i="16"/>
  <c r="O2729" i="16"/>
  <c r="T2729" i="16"/>
  <c r="O2821" i="16"/>
  <c r="T2821" i="16"/>
  <c r="O129" i="16"/>
  <c r="T129" i="16"/>
  <c r="O958" i="16"/>
  <c r="T958" i="16"/>
  <c r="O1454" i="16"/>
  <c r="T1454" i="16"/>
  <c r="O890" i="16"/>
  <c r="T890" i="16"/>
  <c r="O450" i="16"/>
  <c r="T450" i="16"/>
  <c r="O1760" i="16"/>
  <c r="T1760" i="16"/>
  <c r="O2003" i="16"/>
  <c r="T2003" i="16"/>
  <c r="O1370" i="16"/>
  <c r="T1370" i="16"/>
  <c r="O1189" i="16"/>
  <c r="T1189" i="16"/>
  <c r="O2535" i="16"/>
  <c r="T2535" i="16"/>
  <c r="O2296" i="16"/>
  <c r="T2296" i="16"/>
  <c r="O2299" i="16"/>
  <c r="T2299" i="16"/>
  <c r="O2605" i="16"/>
  <c r="T2605" i="16"/>
  <c r="O3092" i="16"/>
  <c r="T3092" i="16"/>
  <c r="O2997" i="16"/>
  <c r="T2997" i="16"/>
  <c r="O2956" i="16"/>
  <c r="T2956" i="16"/>
  <c r="O2567" i="16"/>
  <c r="T2567" i="16"/>
  <c r="O2585" i="16"/>
  <c r="T2585" i="16"/>
  <c r="O3780" i="16"/>
  <c r="T3780" i="16"/>
  <c r="O2371" i="16"/>
  <c r="T2371" i="16"/>
  <c r="O2677" i="16"/>
  <c r="T2677" i="16"/>
  <c r="O810" i="16"/>
  <c r="T810" i="16"/>
  <c r="O802" i="16"/>
  <c r="T802" i="16"/>
  <c r="O1708" i="16"/>
  <c r="T1708" i="16"/>
  <c r="O1732" i="16"/>
  <c r="T1732" i="16"/>
  <c r="O2390" i="16"/>
  <c r="T2390" i="16"/>
  <c r="O2151" i="16"/>
  <c r="T2151" i="16"/>
  <c r="O2156" i="16"/>
  <c r="T2156" i="16"/>
  <c r="O3278" i="16"/>
  <c r="T3278" i="16"/>
  <c r="O2853" i="16"/>
  <c r="T2853" i="16"/>
  <c r="O3184" i="16"/>
  <c r="T3184" i="16"/>
  <c r="O2813" i="16"/>
  <c r="T2813" i="16"/>
  <c r="O2423" i="16"/>
  <c r="T2423" i="16"/>
  <c r="O2441" i="16"/>
  <c r="T2441" i="16"/>
  <c r="O666" i="16"/>
  <c r="T666" i="16"/>
  <c r="O1110" i="16"/>
  <c r="T1110" i="16"/>
  <c r="O658" i="16"/>
  <c r="T658" i="16"/>
  <c r="O162" i="16"/>
  <c r="T162" i="16"/>
  <c r="O1784" i="16"/>
  <c r="T1784" i="16"/>
  <c r="O1474" i="16"/>
  <c r="T1474" i="16"/>
  <c r="O698" i="16"/>
  <c r="T698" i="16"/>
  <c r="O3527" i="16"/>
  <c r="T3527" i="16"/>
  <c r="O3690" i="16"/>
  <c r="T3690" i="16"/>
  <c r="O2119" i="16"/>
  <c r="T2119" i="16"/>
  <c r="O2211" i="16"/>
  <c r="T2211" i="16"/>
  <c r="O2116" i="16"/>
  <c r="T2116" i="16"/>
  <c r="O2621" i="16"/>
  <c r="T2621" i="16"/>
  <c r="O2587" i="16"/>
  <c r="T2587" i="16"/>
  <c r="O2551" i="16"/>
  <c r="T2551" i="16"/>
  <c r="O1174" i="16"/>
  <c r="T1174" i="16"/>
  <c r="O1820" i="16"/>
  <c r="T1820" i="16"/>
  <c r="O1406" i="16"/>
  <c r="T1406" i="16"/>
  <c r="O474" i="16"/>
  <c r="T474" i="16"/>
  <c r="O49" i="16"/>
  <c r="T49" i="16"/>
  <c r="N39" i="16"/>
  <c r="N40" i="16" s="1"/>
  <c r="O3760" i="16"/>
  <c r="T3760" i="16"/>
  <c r="O3227" i="16"/>
  <c r="T3227" i="16"/>
  <c r="O2493" i="16"/>
  <c r="T2493" i="16"/>
  <c r="O2837" i="16"/>
  <c r="T2837" i="16"/>
  <c r="O2447" i="16"/>
  <c r="T2447" i="16"/>
  <c r="O3736" i="16"/>
  <c r="T3736" i="16"/>
  <c r="O3804" i="16"/>
  <c r="T3804" i="16"/>
  <c r="O2701" i="16"/>
  <c r="T2701" i="16"/>
  <c r="O3678" i="16"/>
  <c r="T3678" i="16"/>
  <c r="O1006" i="16"/>
  <c r="T1006" i="16"/>
  <c r="O1318" i="16"/>
  <c r="T1318" i="16"/>
  <c r="O1612" i="16"/>
  <c r="T1612" i="16"/>
  <c r="O1808" i="16"/>
  <c r="T1808" i="16"/>
  <c r="O742" i="16"/>
  <c r="T742" i="16"/>
  <c r="O1250" i="16"/>
  <c r="T1250" i="16"/>
  <c r="O1371" i="16"/>
  <c r="T1371" i="16"/>
  <c r="O821" i="16"/>
  <c r="T821" i="16"/>
  <c r="O2314" i="16"/>
  <c r="T2314" i="16"/>
  <c r="O2286" i="16"/>
  <c r="T2286" i="16"/>
  <c r="O2569" i="16"/>
  <c r="T2569" i="16"/>
  <c r="O2191" i="16"/>
  <c r="T2191" i="16"/>
  <c r="O3476" i="16"/>
  <c r="T3476" i="16"/>
  <c r="O3723" i="16"/>
  <c r="T3723" i="16"/>
  <c r="O1868" i="16"/>
  <c r="T1868" i="16"/>
  <c r="O950" i="16"/>
  <c r="T950" i="16"/>
  <c r="O1322" i="16"/>
  <c r="T1322" i="16"/>
  <c r="O774" i="16"/>
  <c r="T774" i="16"/>
  <c r="O685" i="16"/>
  <c r="T685" i="16"/>
  <c r="O554" i="16"/>
  <c r="T554" i="16"/>
  <c r="O1947" i="16"/>
  <c r="T1947" i="16"/>
  <c r="O2793" i="16"/>
  <c r="T2793" i="16"/>
  <c r="O3155" i="16"/>
  <c r="T3155" i="16"/>
  <c r="O2063" i="16"/>
  <c r="T2063" i="16"/>
  <c r="O3578" i="16"/>
  <c r="T3578" i="16"/>
  <c r="O2159" i="16"/>
  <c r="T2159" i="16"/>
  <c r="O2413" i="16"/>
  <c r="T2413" i="16"/>
  <c r="O3392" i="16"/>
  <c r="T3392" i="16"/>
  <c r="O1442" i="16"/>
  <c r="T1442" i="16"/>
  <c r="O938" i="16"/>
  <c r="T938" i="16"/>
  <c r="O618" i="16"/>
  <c r="T618" i="16"/>
  <c r="O1772" i="16"/>
  <c r="T1772" i="16"/>
  <c r="O454" i="16"/>
  <c r="T454" i="16"/>
  <c r="O2649" i="16"/>
  <c r="T2649" i="16"/>
  <c r="O2980" i="16"/>
  <c r="T2980" i="16"/>
  <c r="O1920" i="16"/>
  <c r="T1920" i="16"/>
  <c r="O3104" i="16"/>
  <c r="T3104" i="16"/>
  <c r="O3434" i="16"/>
  <c r="T3434" i="16"/>
  <c r="O3761" i="16"/>
  <c r="T3761" i="16"/>
  <c r="O2405" i="16"/>
  <c r="T2405" i="16"/>
  <c r="O3791" i="16"/>
  <c r="T3791" i="16"/>
  <c r="O3443" i="16"/>
  <c r="T3443" i="16"/>
  <c r="O3373" i="16"/>
  <c r="T3373" i="16"/>
  <c r="O3176" i="16"/>
  <c r="T3176" i="16"/>
  <c r="O3506" i="16"/>
  <c r="T3506" i="16"/>
  <c r="O1991" i="16"/>
  <c r="T1991" i="16"/>
  <c r="O794" i="16"/>
  <c r="T794" i="16"/>
  <c r="O1182" i="16"/>
  <c r="T1182" i="16"/>
  <c r="O1364" i="16"/>
  <c r="T1364" i="16"/>
  <c r="O310" i="16"/>
  <c r="T310" i="16"/>
  <c r="O1546" i="16"/>
  <c r="T1546" i="16"/>
  <c r="O2928" i="16"/>
  <c r="T2928" i="16"/>
  <c r="O2765" i="16"/>
  <c r="T2765" i="16"/>
  <c r="O1620" i="16"/>
  <c r="T1620" i="16"/>
  <c r="O3019" i="16"/>
  <c r="T3019" i="16"/>
  <c r="O2012" i="16"/>
  <c r="T2012" i="16"/>
  <c r="O1955" i="16"/>
  <c r="T1955" i="16"/>
  <c r="O1574" i="16"/>
  <c r="T1574" i="16"/>
  <c r="O1469" i="16"/>
  <c r="T1469" i="16"/>
  <c r="O298" i="16"/>
  <c r="T298" i="16"/>
  <c r="O1366" i="16"/>
  <c r="T1366" i="16"/>
  <c r="O2779" i="16"/>
  <c r="T2779" i="16"/>
  <c r="O186" i="16"/>
  <c r="T186" i="16"/>
  <c r="O1222" i="16"/>
  <c r="T1222" i="16"/>
  <c r="O2554" i="16"/>
  <c r="T2554" i="16"/>
  <c r="O2633" i="16"/>
  <c r="T2633" i="16"/>
  <c r="O2444" i="16"/>
  <c r="T2444" i="16"/>
  <c r="O2751" i="16"/>
  <c r="T2751" i="16"/>
  <c r="O2781" i="16"/>
  <c r="T2781" i="16"/>
  <c r="O3111" i="16"/>
  <c r="T3111" i="16"/>
  <c r="O2542" i="16"/>
  <c r="T2542" i="16"/>
  <c r="O2783" i="16"/>
  <c r="T2783" i="16"/>
  <c r="O2556" i="16"/>
  <c r="T2556" i="16"/>
  <c r="O2622" i="16"/>
  <c r="T2622" i="16"/>
  <c r="O1477" i="16"/>
  <c r="T1477" i="16"/>
  <c r="O3181" i="16"/>
  <c r="T3181" i="16"/>
  <c r="O3680" i="16"/>
  <c r="T3680" i="16"/>
  <c r="O2188" i="16"/>
  <c r="T2188" i="16"/>
  <c r="O3573" i="16"/>
  <c r="T3573" i="16"/>
  <c r="O3532" i="16"/>
  <c r="T3532" i="16"/>
  <c r="O3162" i="16"/>
  <c r="T3162" i="16"/>
  <c r="O2628" i="16"/>
  <c r="T2628" i="16"/>
  <c r="O2694" i="16"/>
  <c r="T2694" i="16"/>
  <c r="O1548" i="16"/>
  <c r="T1548" i="16"/>
  <c r="O2948" i="16"/>
  <c r="T2948" i="16"/>
  <c r="O3253" i="16"/>
  <c r="T3253" i="16"/>
  <c r="O1529" i="16"/>
  <c r="T1529" i="16"/>
  <c r="O596" i="16"/>
  <c r="T596" i="16"/>
  <c r="O1702" i="16"/>
  <c r="T1702" i="16"/>
  <c r="O371" i="16"/>
  <c r="T371" i="16"/>
  <c r="O1751" i="16"/>
  <c r="T1751" i="16"/>
  <c r="O1141" i="16"/>
  <c r="T1141" i="16"/>
  <c r="O638" i="16"/>
  <c r="T638" i="16"/>
  <c r="O1885" i="16"/>
  <c r="T1885" i="16"/>
  <c r="O280" i="16"/>
  <c r="T280" i="16"/>
  <c r="O1431" i="16"/>
  <c r="T1431" i="16"/>
  <c r="O844" i="16"/>
  <c r="T844" i="16"/>
  <c r="O1326" i="16"/>
  <c r="T1326" i="16"/>
  <c r="O356" i="16"/>
  <c r="T356" i="16"/>
  <c r="O1472" i="16"/>
  <c r="T1472" i="16"/>
  <c r="O153" i="16"/>
  <c r="T153" i="16"/>
  <c r="O876" i="16"/>
  <c r="T876" i="16"/>
  <c r="O1487" i="16"/>
  <c r="T1487" i="16"/>
  <c r="O997" i="16"/>
  <c r="T997" i="16"/>
  <c r="O1801" i="16"/>
  <c r="T1801" i="16"/>
  <c r="O845" i="16"/>
  <c r="T845" i="16"/>
  <c r="O2798" i="16"/>
  <c r="T2798" i="16"/>
  <c r="O1922" i="16"/>
  <c r="T1922" i="16"/>
  <c r="O951" i="16"/>
  <c r="T951" i="16"/>
  <c r="O2300" i="16"/>
  <c r="T2300" i="16"/>
  <c r="O2606" i="16"/>
  <c r="T2606" i="16"/>
  <c r="O2637" i="16"/>
  <c r="T2637" i="16"/>
  <c r="O2967" i="16"/>
  <c r="T2967" i="16"/>
  <c r="O2740" i="16"/>
  <c r="T2740" i="16"/>
  <c r="O2478" i="16"/>
  <c r="T2478" i="16"/>
  <c r="O1332" i="16"/>
  <c r="T1332" i="16"/>
  <c r="O3037" i="16"/>
  <c r="T3037" i="16"/>
  <c r="O3536" i="16"/>
  <c r="T3536" i="16"/>
  <c r="O3521" i="16"/>
  <c r="T3521" i="16"/>
  <c r="O3429" i="16"/>
  <c r="T3429" i="16"/>
  <c r="O3771" i="16"/>
  <c r="T3771" i="16"/>
  <c r="O3058" i="16"/>
  <c r="T3058" i="16"/>
  <c r="O3389" i="16"/>
  <c r="T3389" i="16"/>
  <c r="O3017" i="16"/>
  <c r="T3017" i="16"/>
  <c r="O2484" i="16"/>
  <c r="T2484" i="16"/>
  <c r="O2550" i="16"/>
  <c r="T2550" i="16"/>
  <c r="O1404" i="16"/>
  <c r="T1404" i="16"/>
  <c r="O3109" i="16"/>
  <c r="T3109" i="16"/>
  <c r="O1385" i="16"/>
  <c r="T1385" i="16"/>
  <c r="O451" i="16"/>
  <c r="T451" i="16"/>
  <c r="O417" i="16"/>
  <c r="T417" i="16"/>
  <c r="O1557" i="16"/>
  <c r="T1557" i="16"/>
  <c r="O215" i="16"/>
  <c r="T215" i="16"/>
  <c r="O1080" i="16"/>
  <c r="T1080" i="16"/>
  <c r="O495" i="16"/>
  <c r="T495" i="16"/>
  <c r="O1741" i="16"/>
  <c r="T1741" i="16"/>
  <c r="O1287" i="16"/>
  <c r="T1287" i="16"/>
  <c r="O701" i="16"/>
  <c r="T701" i="16"/>
  <c r="O881" i="16"/>
  <c r="T881" i="16"/>
  <c r="O200" i="16"/>
  <c r="T200" i="16"/>
  <c r="O1328" i="16"/>
  <c r="T1328" i="16"/>
  <c r="O2049" i="16"/>
  <c r="T2049" i="16"/>
  <c r="O731" i="16"/>
  <c r="T731" i="16"/>
  <c r="O1307" i="16"/>
  <c r="T1307" i="16"/>
  <c r="O851" i="16"/>
  <c r="T851" i="16"/>
  <c r="O584" i="16"/>
  <c r="T584" i="16"/>
  <c r="O2442" i="16"/>
  <c r="T2442" i="16"/>
  <c r="O2025" i="16"/>
  <c r="T2025" i="16"/>
  <c r="O3683" i="16"/>
  <c r="T3683" i="16"/>
  <c r="O1939" i="16"/>
  <c r="T1939" i="16"/>
  <c r="O1823" i="16"/>
  <c r="T1823" i="16"/>
  <c r="O2635" i="16"/>
  <c r="T2635" i="16"/>
  <c r="O2941" i="16"/>
  <c r="T2941" i="16"/>
  <c r="O2420" i="16"/>
  <c r="T2420" i="16"/>
  <c r="O2726" i="16"/>
  <c r="T2726" i="16"/>
  <c r="O2943" i="16"/>
  <c r="T2943" i="16"/>
  <c r="O2716" i="16"/>
  <c r="T2716" i="16"/>
  <c r="O2327" i="16"/>
  <c r="T2327" i="16"/>
  <c r="O2345" i="16"/>
  <c r="T2345" i="16"/>
  <c r="O3175" i="16"/>
  <c r="T3175" i="16"/>
  <c r="O2028" i="16"/>
  <c r="T2028" i="16"/>
  <c r="O3427" i="16"/>
  <c r="T3427" i="16"/>
  <c r="O3733" i="16"/>
  <c r="T3733" i="16"/>
  <c r="O3398" i="16"/>
  <c r="T3398" i="16"/>
  <c r="O2973" i="16"/>
  <c r="T2973" i="16"/>
  <c r="O3304" i="16"/>
  <c r="T3304" i="16"/>
  <c r="O2788" i="16"/>
  <c r="T2788" i="16"/>
  <c r="O2399" i="16"/>
  <c r="T2399" i="16"/>
  <c r="O1533" i="16"/>
  <c r="T1533" i="16"/>
  <c r="O506" i="16"/>
  <c r="T506" i="16"/>
  <c r="O425" i="16"/>
  <c r="T425" i="16"/>
  <c r="O715" i="16"/>
  <c r="T715" i="16"/>
  <c r="O538" i="16"/>
  <c r="T538" i="16"/>
  <c r="O779" i="16"/>
  <c r="T779" i="16"/>
  <c r="O1537" i="16"/>
  <c r="T1537" i="16"/>
  <c r="O1851" i="16"/>
  <c r="T1851" i="16"/>
  <c r="O1684" i="16"/>
  <c r="T1684" i="16"/>
  <c r="O281" i="16"/>
  <c r="T281" i="16"/>
  <c r="O176" i="16"/>
  <c r="T176" i="16"/>
  <c r="O309" i="16"/>
  <c r="T309" i="16"/>
  <c r="O1448" i="16"/>
  <c r="T1448" i="16"/>
  <c r="O108" i="16"/>
  <c r="T108" i="16"/>
  <c r="O884" i="16"/>
  <c r="T884" i="16"/>
  <c r="O3479" i="16"/>
  <c r="T3479" i="16"/>
  <c r="O3629" i="16"/>
  <c r="T3629" i="16"/>
  <c r="O2364" i="16"/>
  <c r="T2364" i="16"/>
  <c r="O2432" i="16"/>
  <c r="T2432" i="16"/>
  <c r="O2738" i="16"/>
  <c r="T2738" i="16"/>
  <c r="O2182" i="16"/>
  <c r="T2182" i="16"/>
  <c r="O2385" i="16"/>
  <c r="T2385" i="16"/>
  <c r="O2728" i="16"/>
  <c r="T2728" i="16"/>
  <c r="O2212" i="16"/>
  <c r="T2212" i="16"/>
  <c r="O2113" i="16"/>
  <c r="T2113" i="16"/>
  <c r="O2166" i="16"/>
  <c r="T2166" i="16"/>
  <c r="O3296" i="16"/>
  <c r="T3296" i="16"/>
  <c r="O3601" i="16"/>
  <c r="T3601" i="16"/>
  <c r="O3224" i="16"/>
  <c r="T3224" i="16"/>
  <c r="O3554" i="16"/>
  <c r="T3554" i="16"/>
  <c r="O3087" i="16"/>
  <c r="T3087" i="16"/>
  <c r="O2268" i="16"/>
  <c r="T2268" i="16"/>
  <c r="O2284" i="16"/>
  <c r="T2284" i="16"/>
  <c r="O2184" i="16"/>
  <c r="T2184" i="16"/>
  <c r="O2237" i="16"/>
  <c r="T2237" i="16"/>
  <c r="O1104" i="16"/>
  <c r="T1104" i="16"/>
  <c r="O1634" i="16"/>
  <c r="T1634" i="16"/>
  <c r="O1048" i="16"/>
  <c r="T1048" i="16"/>
  <c r="O1567" i="16"/>
  <c r="T1567" i="16"/>
  <c r="O261" i="16"/>
  <c r="T261" i="16"/>
  <c r="O1401" i="16"/>
  <c r="T1401" i="16"/>
  <c r="O58" i="16"/>
  <c r="T58" i="16"/>
  <c r="O1224" i="16"/>
  <c r="T1224" i="16"/>
  <c r="O781" i="16"/>
  <c r="T781" i="16"/>
  <c r="O1919" i="16"/>
  <c r="T1919" i="16"/>
  <c r="O757" i="16"/>
  <c r="T757" i="16"/>
  <c r="O1131" i="16"/>
  <c r="T1131" i="16"/>
  <c r="O543" i="16"/>
  <c r="T543" i="16"/>
  <c r="O1408" i="16"/>
  <c r="T1408" i="16"/>
  <c r="O785" i="16"/>
  <c r="T785" i="16"/>
  <c r="O1025" i="16"/>
  <c r="T1025" i="16"/>
  <c r="O1075" i="16"/>
  <c r="T1075" i="16"/>
  <c r="O753" i="16"/>
  <c r="T753" i="16"/>
  <c r="O1173" i="16"/>
  <c r="T1173" i="16"/>
  <c r="O1139" i="16"/>
  <c r="T1139" i="16"/>
  <c r="O696" i="16"/>
  <c r="T696" i="16"/>
  <c r="O252" i="16"/>
  <c r="T252" i="16"/>
  <c r="O2594" i="16"/>
  <c r="T2594" i="16"/>
  <c r="O3784" i="16"/>
  <c r="T3784" i="16"/>
  <c r="O2242" i="16"/>
  <c r="T2242" i="16"/>
  <c r="O2584" i="16"/>
  <c r="T2584" i="16"/>
  <c r="O2068" i="16"/>
  <c r="T2068" i="16"/>
  <c r="O3767" i="16"/>
  <c r="T3767" i="16"/>
  <c r="O2022" i="16"/>
  <c r="T2022" i="16"/>
  <c r="O1906" i="16"/>
  <c r="T1906" i="16"/>
  <c r="O3457" i="16"/>
  <c r="T3457" i="16"/>
  <c r="O3079" i="16"/>
  <c r="T3079" i="16"/>
  <c r="O3410" i="16"/>
  <c r="T3410" i="16"/>
  <c r="O3028" i="16"/>
  <c r="T3028" i="16"/>
  <c r="O2602" i="16"/>
  <c r="T2602" i="16"/>
  <c r="O2124" i="16"/>
  <c r="T2124" i="16"/>
  <c r="O2141" i="16"/>
  <c r="T2141" i="16"/>
  <c r="O2094" i="16"/>
  <c r="T2094" i="16"/>
  <c r="O1980" i="16"/>
  <c r="T1980" i="16"/>
  <c r="O1492" i="16"/>
  <c r="T1492" i="16"/>
  <c r="O904" i="16"/>
  <c r="T904" i="16"/>
  <c r="O296" i="16"/>
  <c r="T296" i="16"/>
  <c r="O1411" i="16"/>
  <c r="T1411" i="16"/>
  <c r="O1257" i="16"/>
  <c r="T1257" i="16"/>
  <c r="O2074" i="16"/>
  <c r="T2074" i="16"/>
  <c r="O637" i="16"/>
  <c r="T637" i="16"/>
  <c r="O1118" i="16"/>
  <c r="T1118" i="16"/>
  <c r="O400" i="16"/>
  <c r="T400" i="16"/>
  <c r="O1263" i="16"/>
  <c r="T1263" i="16"/>
  <c r="O641" i="16"/>
  <c r="T641" i="16"/>
  <c r="O883" i="16"/>
  <c r="T883" i="16"/>
  <c r="O931" i="16"/>
  <c r="T931" i="16"/>
  <c r="O1915" i="16"/>
  <c r="T1915" i="16"/>
  <c r="O1989" i="16"/>
  <c r="T1989" i="16"/>
  <c r="O553" i="16"/>
  <c r="T553" i="16"/>
  <c r="O519" i="16"/>
  <c r="T519" i="16"/>
  <c r="O2077" i="16"/>
  <c r="T2077" i="16"/>
  <c r="O2100" i="16"/>
  <c r="T2100" i="16"/>
  <c r="O2145" i="16"/>
  <c r="T2145" i="16"/>
  <c r="O2450" i="16"/>
  <c r="T2450" i="16"/>
  <c r="O2235" i="16"/>
  <c r="T2235" i="16"/>
  <c r="O2097" i="16"/>
  <c r="T2097" i="16"/>
  <c r="O2440" i="16"/>
  <c r="T2440" i="16"/>
  <c r="O1925" i="16"/>
  <c r="T1925" i="16"/>
  <c r="O3624" i="16"/>
  <c r="T3624" i="16"/>
  <c r="O1877" i="16"/>
  <c r="T1877" i="16"/>
  <c r="O1762" i="16"/>
  <c r="T1762" i="16"/>
  <c r="O3313" i="16"/>
  <c r="T3313" i="16"/>
  <c r="O3267" i="16"/>
  <c r="T3267" i="16"/>
  <c r="O2800" i="16"/>
  <c r="T2800" i="16"/>
  <c r="O1997" i="16"/>
  <c r="T1997" i="16"/>
  <c r="O3695" i="16"/>
  <c r="T3695" i="16"/>
  <c r="O1950" i="16"/>
  <c r="T1950" i="16"/>
  <c r="O1347" i="16"/>
  <c r="T1347" i="16"/>
  <c r="O760" i="16"/>
  <c r="T760" i="16"/>
  <c r="O1085" i="16"/>
  <c r="T1085" i="16"/>
  <c r="O151" i="16"/>
  <c r="T151" i="16"/>
  <c r="O991" i="16"/>
  <c r="T991" i="16"/>
  <c r="O1113" i="16"/>
  <c r="T1113" i="16"/>
  <c r="O791" i="16"/>
  <c r="T791" i="16"/>
  <c r="O1918" i="16"/>
  <c r="T1918" i="16"/>
  <c r="O492" i="16"/>
  <c r="T492" i="16"/>
  <c r="O1055" i="16"/>
  <c r="T1055" i="16"/>
  <c r="O471" i="16"/>
  <c r="T471" i="16"/>
  <c r="O255" i="16"/>
  <c r="T255" i="16"/>
  <c r="O1120" i="16"/>
  <c r="T1120" i="16"/>
  <c r="O496" i="16"/>
  <c r="T496" i="16"/>
  <c r="O1722" i="16"/>
  <c r="T1722" i="16"/>
  <c r="O787" i="16"/>
  <c r="T787" i="16"/>
  <c r="O1771" i="16"/>
  <c r="T1771" i="16"/>
  <c r="O465" i="16"/>
  <c r="T465" i="16"/>
  <c r="O1881" i="16"/>
  <c r="T1881" i="16"/>
  <c r="O561" i="16"/>
  <c r="T561" i="16"/>
  <c r="O1811" i="16"/>
  <c r="T1811" i="16"/>
  <c r="O737" i="16"/>
  <c r="T737" i="16"/>
  <c r="O3225" i="16"/>
  <c r="T3225" i="16"/>
  <c r="O3574" i="16"/>
  <c r="T3574" i="16"/>
  <c r="O1817" i="16"/>
  <c r="T1817" i="16"/>
  <c r="O3751" i="16"/>
  <c r="T3751" i="16"/>
  <c r="O2270" i="16"/>
  <c r="T2270" i="16"/>
  <c r="O3693" i="16"/>
  <c r="T3693" i="16"/>
  <c r="O2200" i="16"/>
  <c r="T2200" i="16"/>
  <c r="O2638" i="16"/>
  <c r="T2638" i="16"/>
  <c r="O2979" i="16"/>
  <c r="T2979" i="16"/>
  <c r="O1140" i="16"/>
  <c r="T1140" i="16"/>
  <c r="O2540" i="16"/>
  <c r="T2540" i="16"/>
  <c r="O2844" i="16"/>
  <c r="T2844" i="16"/>
  <c r="O3823" i="16"/>
  <c r="T3823" i="16"/>
  <c r="O3765" i="16"/>
  <c r="T3765" i="16"/>
  <c r="O1424" i="16"/>
  <c r="T1424" i="16"/>
  <c r="O1473" i="16"/>
  <c r="T1473" i="16"/>
  <c r="O83" i="16"/>
  <c r="T83" i="16"/>
  <c r="O1886" i="16"/>
  <c r="T1886" i="16"/>
  <c r="O339" i="16"/>
  <c r="T339" i="16"/>
  <c r="O112" i="16"/>
  <c r="T112" i="16"/>
  <c r="O1193" i="16"/>
  <c r="T1193" i="16"/>
  <c r="O823" i="16"/>
  <c r="T823" i="16"/>
  <c r="O1952" i="16"/>
  <c r="T1952" i="16"/>
  <c r="O645" i="16"/>
  <c r="T645" i="16"/>
  <c r="O1208" i="16"/>
  <c r="T1208" i="16"/>
  <c r="O1175" i="16"/>
  <c r="T1175" i="16"/>
  <c r="O733" i="16"/>
  <c r="T733" i="16"/>
  <c r="O1393" i="16"/>
  <c r="T1393" i="16"/>
  <c r="O831" i="16"/>
  <c r="T831" i="16"/>
  <c r="O928" i="16"/>
  <c r="T928" i="16"/>
  <c r="O1108" i="16"/>
  <c r="T1108" i="16"/>
  <c r="O208" i="16"/>
  <c r="T208" i="16"/>
  <c r="O3500" i="16"/>
  <c r="T3500" i="16"/>
  <c r="O3842" i="16"/>
  <c r="T3842" i="16"/>
  <c r="O3275" i="16"/>
  <c r="T3275" i="16"/>
  <c r="O3604" i="16"/>
  <c r="T3604" i="16"/>
  <c r="O3701" i="16"/>
  <c r="T3701" i="16"/>
  <c r="O3288" i="16"/>
  <c r="T3288" i="16"/>
  <c r="O3354" i="16"/>
  <c r="T3354" i="16"/>
  <c r="O2174" i="16"/>
  <c r="T2174" i="16"/>
  <c r="O3596" i="16"/>
  <c r="T3596" i="16"/>
  <c r="O3762" i="16"/>
  <c r="T3762" i="16"/>
  <c r="O2907" i="16"/>
  <c r="T2907" i="16"/>
  <c r="O2824" i="16"/>
  <c r="T2824" i="16"/>
  <c r="O2164" i="16"/>
  <c r="T2164" i="16"/>
  <c r="O3630" i="16"/>
  <c r="T3630" i="16"/>
  <c r="O2246" i="16"/>
  <c r="T2246" i="16"/>
  <c r="O3667" i="16"/>
  <c r="T3667" i="16"/>
  <c r="O2173" i="16"/>
  <c r="T2173" i="16"/>
  <c r="O1265" i="16"/>
  <c r="T1265" i="16"/>
  <c r="O1555" i="16"/>
  <c r="T1555" i="16"/>
  <c r="O457" i="16"/>
  <c r="T457" i="16"/>
  <c r="O1861" i="16"/>
  <c r="T1861" i="16"/>
  <c r="O1001" i="16"/>
  <c r="T1001" i="16"/>
  <c r="O1144" i="16"/>
  <c r="T1144" i="16"/>
  <c r="O1745" i="16"/>
  <c r="T1745" i="16"/>
  <c r="O811" i="16"/>
  <c r="T811" i="16"/>
  <c r="O1339" i="16"/>
  <c r="T1339" i="16"/>
  <c r="O45" i="16"/>
  <c r="T45" i="16"/>
  <c r="O1197" i="16"/>
  <c r="T1197" i="16"/>
  <c r="O2014" i="16"/>
  <c r="T2014" i="16"/>
  <c r="O576" i="16"/>
  <c r="T576" i="16"/>
  <c r="O949" i="16"/>
  <c r="T949" i="16"/>
  <c r="O1633" i="16"/>
  <c r="T1633" i="16"/>
  <c r="O2937" i="16"/>
  <c r="T2937" i="16"/>
  <c r="O3616" i="16"/>
  <c r="T3616" i="16"/>
  <c r="O3101" i="16"/>
  <c r="T3101" i="16"/>
  <c r="O3367" i="16"/>
  <c r="T3367" i="16"/>
  <c r="O2185" i="16"/>
  <c r="T2185" i="16"/>
  <c r="O3462" i="16"/>
  <c r="T3462" i="16"/>
  <c r="O3769" i="16"/>
  <c r="T3769" i="16"/>
  <c r="O2349" i="16"/>
  <c r="T2349" i="16"/>
  <c r="O2692" i="16"/>
  <c r="T2692" i="16"/>
  <c r="O2303" i="16"/>
  <c r="T2303" i="16"/>
  <c r="O2321" i="16"/>
  <c r="T2321" i="16"/>
  <c r="O3731" i="16"/>
  <c r="T3731" i="16"/>
  <c r="O1986" i="16"/>
  <c r="T1986" i="16"/>
  <c r="O2252" i="16"/>
  <c r="T2252" i="16"/>
  <c r="O3535" i="16"/>
  <c r="T3535" i="16"/>
  <c r="O3841" i="16"/>
  <c r="T3841" i="16"/>
  <c r="O3794" i="16"/>
  <c r="T3794" i="16"/>
  <c r="O1135" i="16"/>
  <c r="T1135" i="16"/>
  <c r="O860" i="16"/>
  <c r="T860" i="16"/>
  <c r="O1163" i="16"/>
  <c r="T1163" i="16"/>
  <c r="O827" i="16"/>
  <c r="T827" i="16"/>
  <c r="O182" i="16"/>
  <c r="T182" i="16"/>
  <c r="O1585" i="16"/>
  <c r="T1585" i="16"/>
  <c r="O1455" i="16"/>
  <c r="T1455" i="16"/>
  <c r="O868" i="16"/>
  <c r="T868" i="16"/>
  <c r="O905" i="16"/>
  <c r="T905" i="16"/>
  <c r="O536" i="16"/>
  <c r="T536" i="16"/>
  <c r="O1663" i="16"/>
  <c r="T1663" i="16"/>
  <c r="O357" i="16"/>
  <c r="T357" i="16"/>
  <c r="O1917" i="16"/>
  <c r="T1917" i="16"/>
  <c r="O599" i="16"/>
  <c r="T599" i="16"/>
  <c r="O1858" i="16"/>
  <c r="T1858" i="16"/>
  <c r="O444" i="16"/>
  <c r="T444" i="16"/>
  <c r="O817" i="16"/>
  <c r="T817" i="16"/>
  <c r="O544" i="16"/>
  <c r="T544" i="16"/>
  <c r="O1226" i="16"/>
  <c r="T1226" i="16"/>
  <c r="O640" i="16"/>
  <c r="T640" i="16"/>
  <c r="O678" i="16"/>
  <c r="T678" i="16"/>
  <c r="O1893" i="16"/>
  <c r="T1893" i="16"/>
  <c r="O2400" i="16"/>
  <c r="T2400" i="16"/>
  <c r="O1649" i="16"/>
  <c r="T1649" i="16"/>
  <c r="O3213" i="16"/>
  <c r="T3213" i="16"/>
  <c r="O3544" i="16"/>
  <c r="T3544" i="16"/>
  <c r="O2987" i="16"/>
  <c r="T2987" i="16"/>
  <c r="O3315" i="16"/>
  <c r="T3315" i="16"/>
  <c r="O3216" i="16"/>
  <c r="T3216" i="16"/>
  <c r="O3233" i="16"/>
  <c r="T3233" i="16"/>
  <c r="O2999" i="16"/>
  <c r="T2999" i="16"/>
  <c r="O3054" i="16"/>
  <c r="T3054" i="16"/>
  <c r="O3307" i="16"/>
  <c r="T3307" i="16"/>
  <c r="O3613" i="16"/>
  <c r="T3613" i="16"/>
  <c r="O2618" i="16"/>
  <c r="T2618" i="16"/>
  <c r="O2536" i="16"/>
  <c r="T2536" i="16"/>
  <c r="O1878" i="16"/>
  <c r="T1878" i="16"/>
  <c r="O3126" i="16"/>
  <c r="T3126" i="16"/>
  <c r="O3379" i="16"/>
  <c r="T3379" i="16"/>
  <c r="O3685" i="16"/>
  <c r="T3685" i="16"/>
  <c r="O1027" i="16"/>
  <c r="T1027" i="16"/>
  <c r="O1269" i="16"/>
  <c r="T1269" i="16"/>
  <c r="O169" i="16"/>
  <c r="T169" i="16"/>
  <c r="O1572" i="16"/>
  <c r="T1572" i="16"/>
  <c r="O1070" i="16"/>
  <c r="T1070" i="16"/>
  <c r="O712" i="16"/>
  <c r="T712" i="16"/>
  <c r="O1863" i="16"/>
  <c r="T1863" i="16"/>
  <c r="O233" i="16"/>
  <c r="T233" i="16"/>
  <c r="O789" i="16"/>
  <c r="T789" i="16"/>
  <c r="O1905" i="16"/>
  <c r="T1905" i="16"/>
  <c r="O587" i="16"/>
  <c r="T587" i="16"/>
  <c r="O1690" i="16"/>
  <c r="T1690" i="16"/>
  <c r="O288" i="16"/>
  <c r="T288" i="16"/>
  <c r="O2040" i="16"/>
  <c r="T2040" i="16"/>
  <c r="O1345" i="16"/>
  <c r="T1345" i="16"/>
  <c r="O841" i="16"/>
  <c r="T841" i="16"/>
  <c r="O2732" i="16"/>
  <c r="T2732" i="16"/>
  <c r="O3063" i="16"/>
  <c r="T3063" i="16"/>
  <c r="O3399" i="16"/>
  <c r="T3399" i="16"/>
  <c r="O2842" i="16"/>
  <c r="T2842" i="16"/>
  <c r="O3071" i="16"/>
  <c r="T3071" i="16"/>
  <c r="O3089" i="16"/>
  <c r="T3089" i="16"/>
  <c r="O2856" i="16"/>
  <c r="T2856" i="16"/>
  <c r="O2909" i="16"/>
  <c r="T2909" i="16"/>
  <c r="O3163" i="16"/>
  <c r="T3163" i="16"/>
  <c r="O2134" i="16"/>
  <c r="T2134" i="16"/>
  <c r="O2392" i="16"/>
  <c r="T2392" i="16"/>
  <c r="O3490" i="16"/>
  <c r="T3490" i="16"/>
  <c r="O3819" i="16"/>
  <c r="T3819" i="16"/>
  <c r="O3449" i="16"/>
  <c r="T3449" i="16"/>
  <c r="O2927" i="16"/>
  <c r="T2927" i="16"/>
  <c r="O2982" i="16"/>
  <c r="T2982" i="16"/>
  <c r="O1835" i="16"/>
  <c r="T1835" i="16"/>
  <c r="O3541" i="16"/>
  <c r="T3541" i="16"/>
  <c r="O833" i="16"/>
  <c r="T833" i="16"/>
  <c r="O1124" i="16"/>
  <c r="T1124" i="16"/>
  <c r="O1990" i="16"/>
  <c r="T1990" i="16"/>
  <c r="O671" i="16"/>
  <c r="T671" i="16"/>
  <c r="O1223" i="16"/>
  <c r="T1223" i="16"/>
  <c r="O1429" i="16"/>
  <c r="T1429" i="16"/>
  <c r="O926" i="16"/>
  <c r="T926" i="16"/>
  <c r="O568" i="16"/>
  <c r="T568" i="16"/>
  <c r="O1719" i="16"/>
  <c r="T1719" i="16"/>
  <c r="O88" i="16"/>
  <c r="T88" i="16"/>
  <c r="O1312" i="16"/>
  <c r="T1312" i="16"/>
  <c r="O644" i="16"/>
  <c r="T644" i="16"/>
  <c r="O1761" i="16"/>
  <c r="T1761" i="16"/>
  <c r="O131" i="16"/>
  <c r="T131" i="16"/>
  <c r="O1847" i="16"/>
  <c r="T1847" i="16"/>
  <c r="O152" i="16"/>
  <c r="T152" i="16"/>
  <c r="O2647" i="16"/>
  <c r="T2647" i="16"/>
  <c r="O2953" i="16"/>
  <c r="T2953" i="16"/>
  <c r="O3007" i="16"/>
  <c r="T3007" i="16"/>
  <c r="O3338" i="16"/>
  <c r="T3338" i="16"/>
  <c r="O2974" i="16"/>
  <c r="T2974" i="16"/>
  <c r="O3303" i="16"/>
  <c r="T3303" i="16"/>
  <c r="O2771" i="16"/>
  <c r="T2771" i="16"/>
  <c r="O2790" i="16"/>
  <c r="T2790" i="16"/>
  <c r="O2700" i="16"/>
  <c r="T2700" i="16"/>
  <c r="O2754" i="16"/>
  <c r="T2754" i="16"/>
  <c r="O2084" i="16"/>
  <c r="T2084" i="16"/>
  <c r="O2391" i="16"/>
  <c r="T2391" i="16"/>
  <c r="O3813" i="16"/>
  <c r="T3813" i="16"/>
  <c r="O2319" i="16"/>
  <c r="T2319" i="16"/>
  <c r="O3417" i="16"/>
  <c r="T3417" i="16"/>
  <c r="O3759" i="16"/>
  <c r="T3759" i="16"/>
  <c r="O3334" i="16"/>
  <c r="T3334" i="16"/>
  <c r="O3664" i="16"/>
  <c r="T3664" i="16"/>
  <c r="O2843" i="16"/>
  <c r="T2843" i="16"/>
  <c r="O2772" i="16"/>
  <c r="T2772" i="16"/>
  <c r="O2826" i="16"/>
  <c r="T2826" i="16"/>
  <c r="O1679" i="16"/>
  <c r="T1679" i="16"/>
  <c r="O1203" i="16"/>
  <c r="T1203" i="16"/>
  <c r="O580" i="16"/>
  <c r="T580" i="16"/>
  <c r="O1015" i="16"/>
  <c r="T1015" i="16"/>
  <c r="O1112" i="16"/>
  <c r="T1112" i="16"/>
  <c r="O1977" i="16"/>
  <c r="T1977" i="16"/>
  <c r="O659" i="16"/>
  <c r="T659" i="16"/>
  <c r="O1931" i="16"/>
  <c r="T1931" i="16"/>
  <c r="O1272" i="16"/>
  <c r="T1272" i="16"/>
  <c r="O1707" i="16"/>
  <c r="T1707" i="16"/>
  <c r="O76" i="16"/>
  <c r="T76" i="16"/>
  <c r="O583" i="16"/>
  <c r="T583" i="16"/>
  <c r="O1602" i="16"/>
  <c r="T1602" i="16"/>
  <c r="O631" i="16"/>
  <c r="T631" i="16"/>
  <c r="O285" i="16"/>
  <c r="T285" i="16"/>
  <c r="O1749" i="16"/>
  <c r="T1749" i="16"/>
  <c r="O2411" i="16"/>
  <c r="T2411" i="16"/>
  <c r="O2803" i="16"/>
  <c r="T2803" i="16"/>
  <c r="O1584" i="16"/>
  <c r="T1584" i="16"/>
  <c r="O137" i="16"/>
  <c r="T137" i="16"/>
  <c r="O738" i="16"/>
  <c r="T738" i="16"/>
  <c r="O1181" i="16"/>
  <c r="T1181" i="16"/>
  <c r="O1054" i="16"/>
  <c r="T1054" i="16"/>
  <c r="O266" i="16"/>
  <c r="T266" i="16"/>
  <c r="O2613" i="16"/>
  <c r="T2613" i="16"/>
  <c r="O2374" i="16"/>
  <c r="T2374" i="16"/>
  <c r="O3120" i="16"/>
  <c r="T3120" i="16"/>
  <c r="O3068" i="16"/>
  <c r="T3068" i="16"/>
  <c r="O2446" i="16"/>
  <c r="T2446" i="16"/>
  <c r="O2417" i="16"/>
  <c r="T2417" i="16"/>
  <c r="O2065" i="16"/>
  <c r="T2065" i="16"/>
  <c r="O2055" i="16"/>
  <c r="T2055" i="16"/>
  <c r="O1648" i="16"/>
  <c r="T1648" i="16"/>
  <c r="O1844" i="16"/>
  <c r="T1844" i="16"/>
  <c r="O1534" i="16"/>
  <c r="T1534" i="16"/>
  <c r="O190" i="16"/>
  <c r="T190" i="16"/>
  <c r="O1114" i="16"/>
  <c r="T1114" i="16"/>
  <c r="O133" i="16"/>
  <c r="T133" i="16"/>
  <c r="O1034" i="16"/>
  <c r="T1034" i="16"/>
  <c r="O244" i="16"/>
  <c r="T244" i="16"/>
  <c r="O1158" i="16"/>
  <c r="T1158" i="16"/>
  <c r="O1616" i="16"/>
  <c r="T1616" i="16"/>
  <c r="O2522" i="16"/>
  <c r="T2522" i="16"/>
  <c r="O2195" i="16"/>
  <c r="T2195" i="16"/>
  <c r="O2051" i="16"/>
  <c r="T2051" i="16"/>
  <c r="O2841" i="16"/>
  <c r="T2841" i="16"/>
  <c r="O3170" i="16"/>
  <c r="T3170" i="16"/>
  <c r="O2758" i="16"/>
  <c r="T2758" i="16"/>
  <c r="O1374" i="16"/>
  <c r="T1374" i="16"/>
  <c r="O438" i="16"/>
  <c r="T438" i="16"/>
  <c r="O1261" i="16"/>
  <c r="T1261" i="16"/>
  <c r="O2059" i="16"/>
  <c r="T2059" i="16"/>
  <c r="O862" i="16"/>
  <c r="T862" i="16"/>
  <c r="O3336" i="16"/>
  <c r="T3336" i="16"/>
  <c r="O3415" i="16"/>
  <c r="T3415" i="16"/>
  <c r="O2222" i="16"/>
  <c r="T2222" i="16"/>
  <c r="O2289" i="16"/>
  <c r="T2289" i="16"/>
  <c r="O2379" i="16"/>
  <c r="T2379" i="16"/>
  <c r="O3837" i="16"/>
  <c r="T3837" i="16"/>
  <c r="O3152" i="16"/>
  <c r="T3152" i="16"/>
  <c r="O2698" i="16"/>
  <c r="T2698" i="16"/>
  <c r="O2944" i="16"/>
  <c r="T2944" i="16"/>
  <c r="O3839" i="16"/>
  <c r="T3839" i="16"/>
  <c r="O1230" i="16"/>
  <c r="T1230" i="16"/>
  <c r="O117" i="16"/>
  <c r="T117" i="16"/>
  <c r="O946" i="16"/>
  <c r="T946" i="16"/>
  <c r="O1728" i="16"/>
  <c r="T1728" i="16"/>
  <c r="O614" i="16"/>
  <c r="T614" i="16"/>
  <c r="O2005" i="16"/>
  <c r="T2005" i="16"/>
  <c r="O610" i="16"/>
  <c r="T610" i="16"/>
  <c r="O2023" i="16"/>
  <c r="T2023" i="16"/>
  <c r="O706" i="16"/>
  <c r="T706" i="16"/>
  <c r="O254" i="16"/>
  <c r="T254" i="16"/>
  <c r="O3191" i="16"/>
  <c r="T3191" i="16"/>
  <c r="O3246" i="16"/>
  <c r="T3246" i="16"/>
  <c r="O3728" i="16"/>
  <c r="T3728" i="16"/>
  <c r="O3682" i="16"/>
  <c r="T3682" i="16"/>
  <c r="O3008" i="16"/>
  <c r="T3008" i="16"/>
  <c r="O2936" i="16"/>
  <c r="T2936" i="16"/>
  <c r="O2553" i="16"/>
  <c r="T2553" i="16"/>
  <c r="O2883" i="16"/>
  <c r="T2883" i="16"/>
  <c r="O2459" i="16"/>
  <c r="T2459" i="16"/>
  <c r="O3754" i="16"/>
  <c r="T3754" i="16"/>
  <c r="O1836" i="16"/>
  <c r="T1836" i="16"/>
  <c r="O1254" i="16"/>
  <c r="T1254" i="16"/>
  <c r="O1558" i="16"/>
  <c r="T1558" i="16"/>
  <c r="O1862" i="16"/>
  <c r="T1862" i="16"/>
  <c r="O306" i="16"/>
  <c r="T306" i="16"/>
  <c r="O3555" i="16"/>
  <c r="T3555" i="16"/>
  <c r="O3371" i="16"/>
  <c r="T3371" i="16"/>
  <c r="O3388" i="16"/>
  <c r="T3388" i="16"/>
  <c r="O3588" i="16"/>
  <c r="T3588" i="16"/>
  <c r="O2179" i="16"/>
  <c r="T2179" i="16"/>
  <c r="O2485" i="16"/>
  <c r="T2485" i="16"/>
  <c r="O2591" i="16"/>
  <c r="T2591" i="16"/>
  <c r="O2609" i="16"/>
  <c r="T2609" i="16"/>
  <c r="O2219" i="16"/>
  <c r="T2219" i="16"/>
  <c r="O2274" i="16"/>
  <c r="T2274" i="16"/>
  <c r="O2342" i="16"/>
  <c r="T2342" i="16"/>
  <c r="O2271" i="16"/>
  <c r="T2271" i="16"/>
  <c r="O106" i="16"/>
  <c r="T106" i="16"/>
  <c r="O469" i="16"/>
  <c r="T469" i="16"/>
  <c r="O1744" i="16"/>
  <c r="T1744" i="16"/>
  <c r="O260" i="16"/>
  <c r="T260" i="16"/>
  <c r="O1756" i="16"/>
  <c r="T1756" i="16"/>
  <c r="O898" i="16"/>
  <c r="T898" i="16"/>
  <c r="O146" i="16"/>
  <c r="T146" i="16"/>
  <c r="O1515" i="16"/>
  <c r="T1515" i="16"/>
  <c r="O3164" i="16"/>
  <c r="T3164" i="16"/>
  <c r="O3495" i="16"/>
  <c r="T3495" i="16"/>
  <c r="O3503" i="16"/>
  <c r="T3503" i="16"/>
  <c r="O2577" i="16"/>
  <c r="T2577" i="16"/>
  <c r="O2482" i="16"/>
  <c r="T2482" i="16"/>
  <c r="O2147" i="16"/>
  <c r="T2147" i="16"/>
  <c r="O2118" i="16"/>
  <c r="T2118" i="16"/>
  <c r="O3360" i="16"/>
  <c r="T3360" i="16"/>
  <c r="O3438" i="16"/>
  <c r="T3438" i="16"/>
  <c r="O284" i="16"/>
  <c r="T284" i="16"/>
  <c r="O238" i="16"/>
  <c r="T238" i="16"/>
  <c r="O1462" i="16"/>
  <c r="T1462" i="16"/>
  <c r="O60" i="16"/>
  <c r="T60" i="16"/>
  <c r="O327" i="16"/>
  <c r="T327" i="16"/>
  <c r="O1586" i="16"/>
  <c r="T1586" i="16"/>
  <c r="O522" i="16"/>
  <c r="T522" i="16"/>
  <c r="O886" i="16"/>
  <c r="T886" i="16"/>
  <c r="O87" i="16"/>
  <c r="T87" i="16"/>
  <c r="O1502" i="16"/>
  <c r="T1502" i="16"/>
  <c r="O398" i="16"/>
  <c r="T398" i="16"/>
  <c r="O1333" i="16"/>
  <c r="T1333" i="16"/>
  <c r="O3266" i="16"/>
  <c r="T3266" i="16"/>
  <c r="O3286" i="16"/>
  <c r="T3286" i="16"/>
  <c r="O3082" i="16"/>
  <c r="T3082" i="16"/>
  <c r="O3300" i="16"/>
  <c r="T3300" i="16"/>
  <c r="O3391" i="16"/>
  <c r="T3391" i="16"/>
  <c r="O3722" i="16"/>
  <c r="T3722" i="16"/>
  <c r="O3660" i="16"/>
  <c r="T3660" i="16"/>
  <c r="O2557" i="16"/>
  <c r="T2557" i="16"/>
  <c r="O3464" i="16"/>
  <c r="T3464" i="16"/>
  <c r="O1082" i="16"/>
  <c r="T1082" i="16"/>
  <c r="O762" i="16"/>
  <c r="T762" i="16"/>
  <c r="O1470" i="16"/>
  <c r="T1470" i="16"/>
  <c r="O1106" i="16"/>
  <c r="T1106" i="16"/>
  <c r="O2079" i="16"/>
  <c r="T2079" i="16"/>
  <c r="O2876" i="16"/>
  <c r="T2876" i="16"/>
  <c r="O3206" i="16"/>
  <c r="T3206" i="16"/>
  <c r="O1908" i="16"/>
  <c r="T1908" i="16"/>
  <c r="O2278" i="16"/>
  <c r="T2278" i="16"/>
  <c r="O2194" i="16"/>
  <c r="T2194" i="16"/>
  <c r="O3635" i="16"/>
  <c r="T3635" i="16"/>
  <c r="O3575" i="16"/>
  <c r="T3575" i="16"/>
  <c r="O1830" i="16"/>
  <c r="T1830" i="16"/>
  <c r="O3072" i="16"/>
  <c r="T3072" i="16"/>
  <c r="O1979" i="16"/>
  <c r="T1979" i="16"/>
  <c r="O978" i="16"/>
  <c r="T978" i="16"/>
  <c r="O994" i="16"/>
  <c r="T994" i="16"/>
  <c r="O1150" i="16"/>
  <c r="T1150" i="16"/>
  <c r="O815" i="16"/>
  <c r="T815" i="16"/>
  <c r="O1299" i="16"/>
  <c r="T1299" i="16"/>
  <c r="O1458" i="16"/>
  <c r="T1458" i="16"/>
  <c r="O524" i="16"/>
  <c r="T524" i="16"/>
  <c r="O1758" i="16"/>
  <c r="T1758" i="16"/>
  <c r="O1215" i="16"/>
  <c r="T1215" i="16"/>
  <c r="O686" i="16"/>
  <c r="T686" i="16"/>
  <c r="O1880" i="16"/>
  <c r="T1880" i="16"/>
  <c r="O3069" i="16"/>
  <c r="T3069" i="16"/>
  <c r="O3172" i="16"/>
  <c r="T3172" i="16"/>
  <c r="O1764" i="16"/>
  <c r="T1764" i="16"/>
  <c r="O3468" i="16"/>
  <c r="T3468" i="16"/>
  <c r="O2476" i="16"/>
  <c r="T2476" i="16"/>
  <c r="O3654" i="16"/>
  <c r="T3654" i="16"/>
  <c r="O3432" i="16"/>
  <c r="T3432" i="16"/>
  <c r="O3234" i="16"/>
  <c r="T3234" i="16"/>
  <c r="O882" i="16"/>
  <c r="T882" i="16"/>
  <c r="O850" i="16"/>
  <c r="T850" i="16"/>
  <c r="O1156" i="16"/>
  <c r="T1156" i="16"/>
  <c r="O380" i="16"/>
  <c r="T380" i="16"/>
  <c r="O1614" i="16"/>
  <c r="T1614" i="16"/>
  <c r="O442" i="16"/>
  <c r="T442" i="16"/>
  <c r="O1522" i="16"/>
  <c r="T1522" i="16"/>
  <c r="O2769" i="16"/>
  <c r="T2769" i="16"/>
  <c r="O3099" i="16"/>
  <c r="T3099" i="16"/>
  <c r="O1608" i="16"/>
  <c r="T1608" i="16"/>
  <c r="O2861" i="16"/>
  <c r="T2861" i="16"/>
  <c r="O967" i="16"/>
  <c r="T967" i="16"/>
  <c r="O838" i="16"/>
  <c r="T838" i="16"/>
  <c r="O770" i="16"/>
  <c r="T770" i="16"/>
  <c r="O1838" i="16"/>
  <c r="T1838" i="16"/>
  <c r="O290" i="16"/>
  <c r="T290" i="16"/>
  <c r="O1983" i="16"/>
  <c r="T1983" i="16"/>
  <c r="O1604" i="16"/>
  <c r="T1604" i="16"/>
  <c r="O2091" i="16"/>
  <c r="T2091" i="16"/>
  <c r="O1210" i="16"/>
  <c r="T1210" i="16"/>
  <c r="O3000" i="16"/>
  <c r="T3000" i="16"/>
  <c r="O2830" i="16"/>
  <c r="T2830" i="16"/>
  <c r="O3159" i="16"/>
  <c r="T3159" i="16"/>
  <c r="O2627" i="16"/>
  <c r="T2627" i="16"/>
  <c r="O2544" i="16"/>
  <c r="T2544" i="16"/>
  <c r="O2610" i="16"/>
  <c r="T2610" i="16"/>
  <c r="O1465" i="16"/>
  <c r="T1465" i="16"/>
  <c r="O3726" i="16"/>
  <c r="T3726" i="16"/>
  <c r="O2245" i="16"/>
  <c r="T2245" i="16"/>
  <c r="O3668" i="16"/>
  <c r="T3668" i="16"/>
  <c r="O2176" i="16"/>
  <c r="T2176" i="16"/>
  <c r="O3273" i="16"/>
  <c r="T3273" i="16"/>
  <c r="O3189" i="16"/>
  <c r="T3189" i="16"/>
  <c r="O2699" i="16"/>
  <c r="T2699" i="16"/>
  <c r="O2616" i="16"/>
  <c r="T2616" i="16"/>
  <c r="O2683" i="16"/>
  <c r="T2683" i="16"/>
  <c r="O1536" i="16"/>
  <c r="T1536" i="16"/>
  <c r="O437" i="16"/>
  <c r="T437" i="16"/>
  <c r="O1804" i="16"/>
  <c r="T1804" i="16"/>
  <c r="O872" i="16"/>
  <c r="T872" i="16"/>
  <c r="O1998" i="16"/>
  <c r="T1998" i="16"/>
  <c r="O693" i="16"/>
  <c r="T693" i="16"/>
  <c r="O503" i="16"/>
  <c r="T503" i="16"/>
  <c r="O1739" i="16"/>
  <c r="T1739" i="16"/>
  <c r="O1129" i="16"/>
  <c r="T1129" i="16"/>
  <c r="O1692" i="16"/>
  <c r="T1692" i="16"/>
  <c r="O148" i="16"/>
  <c r="T148" i="16"/>
  <c r="O1563" i="16"/>
  <c r="T1563" i="16"/>
  <c r="O976" i="16"/>
  <c r="T976" i="16"/>
  <c r="O1839" i="16"/>
  <c r="T1839" i="16"/>
  <c r="O439" i="16"/>
  <c r="T439" i="16"/>
  <c r="O1457" i="16"/>
  <c r="T1457" i="16"/>
  <c r="O488" i="16"/>
  <c r="T488" i="16"/>
  <c r="O1460" i="16"/>
  <c r="T1460" i="16"/>
  <c r="O141" i="16"/>
  <c r="T141" i="16"/>
  <c r="O1605" i="16"/>
  <c r="T1605" i="16"/>
  <c r="O1643" i="16"/>
  <c r="T1643" i="16"/>
  <c r="O1658" i="16"/>
  <c r="T1658" i="16"/>
  <c r="O441" i="16"/>
  <c r="T441" i="16"/>
  <c r="O433" i="16"/>
  <c r="T433" i="16"/>
  <c r="O2720" i="16"/>
  <c r="T2720" i="16"/>
  <c r="O3049" i="16"/>
  <c r="T3049" i="16"/>
  <c r="O2674" i="16"/>
  <c r="T2674" i="16"/>
  <c r="O2500" i="16"/>
  <c r="T2500" i="16"/>
  <c r="O2401" i="16"/>
  <c r="T2401" i="16"/>
  <c r="O2466" i="16"/>
  <c r="T2466" i="16"/>
  <c r="O1321" i="16"/>
  <c r="T1321" i="16"/>
  <c r="O3046" i="16"/>
  <c r="T3046" i="16"/>
  <c r="O2472" i="16"/>
  <c r="T2472" i="16"/>
  <c r="O2538" i="16"/>
  <c r="T2538" i="16"/>
  <c r="O1392" i="16"/>
  <c r="T1392" i="16"/>
  <c r="O293" i="16"/>
  <c r="T293" i="16"/>
  <c r="O727" i="16"/>
  <c r="T727" i="16"/>
  <c r="O1689" i="16"/>
  <c r="T1689" i="16"/>
  <c r="O359" i="16"/>
  <c r="T359" i="16"/>
  <c r="O1571" i="16"/>
  <c r="T1571" i="16"/>
  <c r="O1068" i="16"/>
  <c r="T1068" i="16"/>
  <c r="O483" i="16"/>
  <c r="T483" i="16"/>
  <c r="O1550" i="16"/>
  <c r="T1550" i="16"/>
  <c r="O1419" i="16"/>
  <c r="T1419" i="16"/>
  <c r="O832" i="16"/>
  <c r="T832" i="16"/>
  <c r="O1697" i="16"/>
  <c r="T1697" i="16"/>
  <c r="O344" i="16"/>
  <c r="T344" i="16"/>
  <c r="O1317" i="16"/>
  <c r="T1317" i="16"/>
  <c r="O1461" i="16"/>
  <c r="T1461" i="16"/>
  <c r="O120" i="16"/>
  <c r="T120" i="16"/>
  <c r="O1463" i="16"/>
  <c r="T1463" i="16"/>
  <c r="O196" i="16"/>
  <c r="T196" i="16"/>
  <c r="O295" i="16"/>
  <c r="T295" i="16"/>
  <c r="O3729" i="16"/>
  <c r="T3729" i="16"/>
  <c r="O1974" i="16"/>
  <c r="T1974" i="16"/>
  <c r="O2304" i="16"/>
  <c r="T2304" i="16"/>
  <c r="O2359" i="16"/>
  <c r="T2359" i="16"/>
  <c r="O2696" i="16"/>
  <c r="T2696" i="16"/>
  <c r="O3026" i="16"/>
  <c r="T3026" i="16"/>
  <c r="O2787" i="16"/>
  <c r="T2787" i="16"/>
  <c r="O2704" i="16"/>
  <c r="T2704" i="16"/>
  <c r="O3178" i="16"/>
  <c r="T3178" i="16"/>
  <c r="O3197" i="16"/>
  <c r="T3197" i="16"/>
  <c r="O3107" i="16"/>
  <c r="T3107" i="16"/>
  <c r="O3161" i="16"/>
  <c r="T3161" i="16"/>
  <c r="O3127" i="16"/>
  <c r="T3127" i="16"/>
  <c r="O3055" i="16"/>
  <c r="T3055" i="16"/>
  <c r="O3386" i="16"/>
  <c r="T3386" i="16"/>
  <c r="O2528" i="16"/>
  <c r="T2528" i="16"/>
  <c r="O2858" i="16"/>
  <c r="T2858" i="16"/>
  <c r="O2434" i="16"/>
  <c r="T2434" i="16"/>
  <c r="O2776" i="16"/>
  <c r="T2776" i="16"/>
  <c r="O1799" i="16"/>
  <c r="T1799" i="16"/>
  <c r="O396" i="16"/>
  <c r="T396" i="16"/>
  <c r="O769" i="16"/>
  <c r="T769" i="16"/>
  <c r="O783" i="16"/>
  <c r="T783" i="16"/>
  <c r="O558" i="16"/>
  <c r="T558" i="16"/>
  <c r="O1781" i="16"/>
  <c r="T1781" i="16"/>
  <c r="O847" i="16"/>
  <c r="T847" i="16"/>
  <c r="O1831" i="16"/>
  <c r="T1831" i="16"/>
  <c r="O1363" i="16"/>
  <c r="T1363" i="16"/>
  <c r="O52" i="16"/>
  <c r="T52" i="16"/>
  <c r="O911" i="16"/>
  <c r="T911" i="16"/>
  <c r="O1703" i="16"/>
  <c r="T1703" i="16"/>
  <c r="O1093" i="16"/>
  <c r="T1093" i="16"/>
  <c r="O591" i="16"/>
  <c r="T591" i="16"/>
  <c r="O1981" i="16"/>
  <c r="T1981" i="16"/>
  <c r="O376" i="16"/>
  <c r="T376" i="16"/>
  <c r="O1553" i="16"/>
  <c r="T1553" i="16"/>
  <c r="O619" i="16"/>
  <c r="T619" i="16"/>
  <c r="O751" i="16"/>
  <c r="T751" i="16"/>
  <c r="O3834" i="16"/>
  <c r="T3834" i="16"/>
  <c r="O2276" i="16"/>
  <c r="T2276" i="16"/>
  <c r="O2582" i="16"/>
  <c r="T2582" i="16"/>
  <c r="O2468" i="16"/>
  <c r="T2468" i="16"/>
  <c r="O2230" i="16"/>
  <c r="T2230" i="16"/>
  <c r="O2572" i="16"/>
  <c r="T2572" i="16"/>
  <c r="O3030" i="16"/>
  <c r="T3030" i="16"/>
  <c r="O3283" i="16"/>
  <c r="T3283" i="16"/>
  <c r="O3589" i="16"/>
  <c r="T3589" i="16"/>
  <c r="O2925" i="16"/>
  <c r="T2925" i="16"/>
  <c r="O2828" i="16"/>
  <c r="T2828" i="16"/>
  <c r="O2301" i="16"/>
  <c r="T2301" i="16"/>
  <c r="O2644" i="16"/>
  <c r="T2644" i="16"/>
  <c r="O2256" i="16"/>
  <c r="T2256" i="16"/>
  <c r="O1909" i="16"/>
  <c r="T1909" i="16"/>
  <c r="O1911" i="16"/>
  <c r="T1911" i="16"/>
  <c r="O1505" i="16"/>
  <c r="T1505" i="16"/>
  <c r="O1699" i="16"/>
  <c r="T1699" i="16"/>
  <c r="O393" i="16"/>
  <c r="T393" i="16"/>
  <c r="O1389" i="16"/>
  <c r="T1389" i="16"/>
  <c r="O1953" i="16"/>
  <c r="T1953" i="16"/>
  <c r="O635" i="16"/>
  <c r="T635" i="16"/>
  <c r="O1128" i="16"/>
  <c r="T1128" i="16"/>
  <c r="O891" i="16"/>
  <c r="T891" i="16"/>
  <c r="O1705" i="16"/>
  <c r="T1705" i="16"/>
  <c r="O1063" i="16"/>
  <c r="T1063" i="16"/>
  <c r="O1459" i="16"/>
  <c r="T1459" i="16"/>
  <c r="O1304" i="16"/>
  <c r="T1304" i="16"/>
  <c r="O993" i="16"/>
  <c r="T993" i="16"/>
  <c r="O373" i="16"/>
  <c r="T373" i="16"/>
  <c r="O3395" i="16"/>
  <c r="T3395" i="16"/>
  <c r="O3413" i="16"/>
  <c r="T3413" i="16"/>
  <c r="O2347" i="16"/>
  <c r="T2347" i="16"/>
  <c r="O2654" i="16"/>
  <c r="T2654" i="16"/>
  <c r="O2132" i="16"/>
  <c r="T2132" i="16"/>
  <c r="O2438" i="16"/>
  <c r="T2438" i="16"/>
  <c r="O2313" i="16"/>
  <c r="T2313" i="16"/>
  <c r="O2656" i="16"/>
  <c r="T2656" i="16"/>
  <c r="O3738" i="16"/>
  <c r="T3738" i="16"/>
  <c r="O2428" i="16"/>
  <c r="T2428" i="16"/>
  <c r="O2057" i="16"/>
  <c r="T2057" i="16"/>
  <c r="O2833" i="16"/>
  <c r="T2833" i="16"/>
  <c r="O2886" i="16"/>
  <c r="T2886" i="16"/>
  <c r="O3445" i="16"/>
  <c r="T3445" i="16"/>
  <c r="O2780" i="16"/>
  <c r="T2780" i="16"/>
  <c r="O3110" i="16"/>
  <c r="T3110" i="16"/>
  <c r="O3014" i="16"/>
  <c r="T3014" i="16"/>
  <c r="O2158" i="16"/>
  <c r="T2158" i="16"/>
  <c r="O2129" i="16"/>
  <c r="T2129" i="16"/>
  <c r="O1245" i="16"/>
  <c r="T1245" i="16"/>
  <c r="O1754" i="16"/>
  <c r="T1754" i="16"/>
  <c r="O207" i="16"/>
  <c r="T207" i="16"/>
  <c r="O1767" i="16"/>
  <c r="T1767" i="16"/>
  <c r="O136" i="16"/>
  <c r="T136" i="16"/>
  <c r="O1361" i="16"/>
  <c r="T1361" i="16"/>
  <c r="O427" i="16"/>
  <c r="T427" i="16"/>
  <c r="O1556" i="16"/>
  <c r="T1556" i="16"/>
  <c r="O249" i="16"/>
  <c r="T249" i="16"/>
  <c r="O1809" i="16"/>
  <c r="T1809" i="16"/>
  <c r="O1895" i="16"/>
  <c r="T1895" i="16"/>
  <c r="O1249" i="16"/>
  <c r="T1249" i="16"/>
  <c r="O999" i="16"/>
  <c r="T999" i="16"/>
  <c r="O773" i="16"/>
  <c r="T773" i="16"/>
  <c r="O869" i="16"/>
  <c r="T869" i="16"/>
  <c r="O919" i="16"/>
  <c r="T919" i="16"/>
  <c r="O1039" i="16"/>
  <c r="T1039" i="16"/>
  <c r="O1161" i="16"/>
  <c r="T1161" i="16"/>
  <c r="O219" i="16"/>
  <c r="T219" i="16"/>
  <c r="O2445" i="16"/>
  <c r="T2445" i="16"/>
  <c r="O3269" i="16"/>
  <c r="T3269" i="16"/>
  <c r="O2204" i="16"/>
  <c r="T2204" i="16"/>
  <c r="O2295" i="16"/>
  <c r="T2295" i="16"/>
  <c r="O2168" i="16"/>
  <c r="T2168" i="16"/>
  <c r="O3753" i="16"/>
  <c r="T3753" i="16"/>
  <c r="O2272" i="16"/>
  <c r="T2272" i="16"/>
  <c r="O3670" i="16"/>
  <c r="T3670" i="16"/>
  <c r="O1913" i="16"/>
  <c r="T1913" i="16"/>
  <c r="O2688" i="16"/>
  <c r="T2688" i="16"/>
  <c r="O2742" i="16"/>
  <c r="T2742" i="16"/>
  <c r="O3301" i="16"/>
  <c r="T3301" i="16"/>
  <c r="O2636" i="16"/>
  <c r="T2636" i="16"/>
  <c r="O2966" i="16"/>
  <c r="T2966" i="16"/>
  <c r="O3825" i="16"/>
  <c r="T3825" i="16"/>
  <c r="O2355" i="16"/>
  <c r="T2355" i="16"/>
  <c r="O3743" i="16"/>
  <c r="T3743" i="16"/>
  <c r="O1985" i="16"/>
  <c r="T1985" i="16"/>
  <c r="O1609" i="16"/>
  <c r="T1609" i="16"/>
  <c r="O64" i="16"/>
  <c r="T64" i="16"/>
  <c r="O1623" i="16"/>
  <c r="T1623" i="16"/>
  <c r="O1217" i="16"/>
  <c r="T1217" i="16"/>
  <c r="O283" i="16"/>
  <c r="T283" i="16"/>
  <c r="O1399" i="16"/>
  <c r="T1399" i="16"/>
  <c r="O105" i="16"/>
  <c r="T105" i="16"/>
  <c r="O1101" i="16"/>
  <c r="T1101" i="16"/>
  <c r="O1665" i="16"/>
  <c r="T1665" i="16"/>
  <c r="O334" i="16"/>
  <c r="T334" i="16"/>
  <c r="O1715" i="16"/>
  <c r="T1715" i="16"/>
  <c r="O1105" i="16"/>
  <c r="T1105" i="16"/>
  <c r="O601" i="16"/>
  <c r="T601" i="16"/>
  <c r="O855" i="16"/>
  <c r="T855" i="16"/>
  <c r="O629" i="16"/>
  <c r="T629" i="16"/>
  <c r="O1710" i="16"/>
  <c r="T1710" i="16"/>
  <c r="O776" i="16"/>
  <c r="T776" i="16"/>
  <c r="O1147" i="16"/>
  <c r="T1147" i="16"/>
  <c r="O896" i="16"/>
  <c r="T896" i="16"/>
  <c r="O110" i="16"/>
  <c r="T110" i="16"/>
  <c r="O1051" i="16"/>
  <c r="T1051" i="16"/>
  <c r="O3308" i="16"/>
  <c r="T3308" i="16"/>
  <c r="O3637" i="16"/>
  <c r="T3637" i="16"/>
  <c r="O3645" i="16"/>
  <c r="T3645" i="16"/>
  <c r="O2165" i="16"/>
  <c r="T2165" i="16"/>
  <c r="O3418" i="16"/>
  <c r="T3418" i="16"/>
  <c r="O3431" i="16"/>
  <c r="T3431" i="16"/>
  <c r="O3510" i="16"/>
  <c r="T3510" i="16"/>
  <c r="O2258" i="16"/>
  <c r="T2258" i="16"/>
  <c r="O3051" i="16"/>
  <c r="T3051" i="16"/>
  <c r="O2969" i="16"/>
  <c r="T2969" i="16"/>
  <c r="O2291" i="16"/>
  <c r="T2291" i="16"/>
  <c r="O2309" i="16"/>
  <c r="T2309" i="16"/>
  <c r="O3504" i="16"/>
  <c r="T3504" i="16"/>
  <c r="O2096" i="16"/>
  <c r="T2096" i="16"/>
  <c r="O2389" i="16"/>
  <c r="T2389" i="16"/>
  <c r="O3811" i="16"/>
  <c r="T3811" i="16"/>
  <c r="O1409" i="16"/>
  <c r="T1409" i="16"/>
  <c r="O440" i="16"/>
  <c r="T440" i="16"/>
  <c r="O1619" i="16"/>
  <c r="T1619" i="16"/>
  <c r="O217" i="16"/>
  <c r="T217" i="16"/>
  <c r="O2029" i="16"/>
  <c r="T2029" i="16"/>
  <c r="O101" i="16"/>
  <c r="T101" i="16"/>
  <c r="O1289" i="16"/>
  <c r="T1289" i="16"/>
  <c r="O665" i="16"/>
  <c r="T665" i="16"/>
  <c r="O955" i="16"/>
  <c r="T955" i="16"/>
  <c r="O201" i="16"/>
  <c r="T201" i="16"/>
  <c r="O720" i="16"/>
  <c r="T720" i="16"/>
  <c r="O134" i="16"/>
  <c r="T134" i="16"/>
  <c r="O1777" i="16"/>
  <c r="T1777" i="16"/>
  <c r="O232" i="16"/>
  <c r="T232" i="16"/>
  <c r="O1647" i="16"/>
  <c r="T1647" i="16"/>
  <c r="O245" i="16"/>
  <c r="T245" i="16"/>
  <c r="O3223" i="16"/>
  <c r="T3223" i="16"/>
  <c r="O3529" i="16"/>
  <c r="T3529" i="16"/>
  <c r="O3345" i="16"/>
  <c r="T3345" i="16"/>
  <c r="O3687" i="16"/>
  <c r="T3687" i="16"/>
  <c r="O3347" i="16"/>
  <c r="T3347" i="16"/>
  <c r="O3365" i="16"/>
  <c r="T3365" i="16"/>
  <c r="O3276" i="16"/>
  <c r="T3276" i="16"/>
  <c r="O3342" i="16"/>
  <c r="T3342" i="16"/>
  <c r="O2160" i="16"/>
  <c r="T2160" i="16"/>
  <c r="O2660" i="16"/>
  <c r="T2660" i="16"/>
  <c r="O2990" i="16"/>
  <c r="T2990" i="16"/>
  <c r="O2565" i="16"/>
  <c r="T2565" i="16"/>
  <c r="O2181" i="16"/>
  <c r="T2181" i="16"/>
  <c r="O2136" i="16"/>
  <c r="T2136" i="16"/>
  <c r="O2153" i="16"/>
  <c r="T2153" i="16"/>
  <c r="O3419" i="16"/>
  <c r="T3419" i="16"/>
  <c r="O3349" i="16"/>
  <c r="T3349" i="16"/>
  <c r="O3425" i="16"/>
  <c r="T3425" i="16"/>
  <c r="O2232" i="16"/>
  <c r="T2232" i="16"/>
  <c r="O1779" i="16"/>
  <c r="T1779" i="16"/>
  <c r="O377" i="16"/>
  <c r="T377" i="16"/>
  <c r="O1542" i="16"/>
  <c r="T1542" i="16"/>
  <c r="O572" i="16"/>
  <c r="T572" i="16"/>
  <c r="O1606" i="16"/>
  <c r="T1606" i="16"/>
  <c r="O204" i="16"/>
  <c r="T204" i="16"/>
  <c r="O589" i="16"/>
  <c r="T589" i="16"/>
  <c r="O1849" i="16"/>
  <c r="T1849" i="16"/>
  <c r="O316" i="16"/>
  <c r="T316" i="16"/>
  <c r="O1441" i="16"/>
  <c r="T1441" i="16"/>
  <c r="O879" i="16"/>
  <c r="T879" i="16"/>
  <c r="O1276" i="16"/>
  <c r="T1276" i="16"/>
  <c r="O653" i="16"/>
  <c r="T653" i="16"/>
  <c r="O1301" i="16"/>
  <c r="T1301" i="16"/>
  <c r="O367" i="16"/>
  <c r="T367" i="16"/>
  <c r="O1483" i="16"/>
  <c r="T1483" i="16"/>
  <c r="O189" i="16"/>
  <c r="T189" i="16"/>
  <c r="O1185" i="16"/>
  <c r="T1185" i="16"/>
  <c r="O1008" i="16"/>
  <c r="T1008" i="16"/>
  <c r="O361" i="16"/>
  <c r="T361" i="16"/>
  <c r="O516" i="16"/>
  <c r="T516" i="16"/>
  <c r="O3351" i="16"/>
  <c r="T3351" i="16"/>
  <c r="O3357" i="16"/>
  <c r="T3357" i="16"/>
  <c r="O3699" i="16"/>
  <c r="T3699" i="16"/>
  <c r="O3131" i="16"/>
  <c r="T3131" i="16"/>
  <c r="O3359" i="16"/>
  <c r="T3359" i="16"/>
  <c r="O3377" i="16"/>
  <c r="T3377" i="16"/>
  <c r="O3143" i="16"/>
  <c r="T3143" i="16"/>
  <c r="O2052" i="16"/>
  <c r="T2052" i="16"/>
  <c r="O3451" i="16"/>
  <c r="T3451" i="16"/>
  <c r="O3757" i="16"/>
  <c r="T3757" i="16"/>
  <c r="O2762" i="16"/>
  <c r="T2762" i="16"/>
  <c r="O2338" i="16"/>
  <c r="T2338" i="16"/>
  <c r="O2680" i="16"/>
  <c r="T2680" i="16"/>
  <c r="O3779" i="16"/>
  <c r="T3779" i="16"/>
  <c r="O2020" i="16"/>
  <c r="T2020" i="16"/>
  <c r="O3215" i="16"/>
  <c r="T3215" i="16"/>
  <c r="O2101" i="16"/>
  <c r="T2101" i="16"/>
  <c r="O3829" i="16"/>
  <c r="T3829" i="16"/>
  <c r="O1412" i="16"/>
  <c r="T1412" i="16"/>
  <c r="O960" i="16"/>
  <c r="T960" i="16"/>
  <c r="O313" i="16"/>
  <c r="T313" i="16"/>
  <c r="O1717" i="16"/>
  <c r="T1717" i="16"/>
  <c r="O172" i="16"/>
  <c r="T172" i="16"/>
  <c r="O857" i="16"/>
  <c r="T857" i="16"/>
  <c r="O2008" i="16"/>
  <c r="T2008" i="16"/>
  <c r="O667" i="16"/>
  <c r="T667" i="16"/>
  <c r="O1195" i="16"/>
  <c r="T1195" i="16"/>
  <c r="O933" i="16"/>
  <c r="T933" i="16"/>
  <c r="O1846" i="16"/>
  <c r="T1846" i="16"/>
  <c r="O432" i="16"/>
  <c r="T432" i="16"/>
  <c r="O805" i="16"/>
  <c r="T805" i="16"/>
  <c r="O1489" i="16"/>
  <c r="T1489" i="16"/>
  <c r="O987" i="16"/>
  <c r="T987" i="16"/>
  <c r="O1359" i="16"/>
  <c r="T1359" i="16"/>
  <c r="O577" i="16"/>
  <c r="T577" i="16"/>
  <c r="O1159" i="16"/>
  <c r="T1159" i="16"/>
  <c r="O1894" i="16"/>
  <c r="T1894" i="16"/>
  <c r="O2934" i="16"/>
  <c r="T2934" i="16"/>
  <c r="O3240" i="16"/>
  <c r="T3240" i="16"/>
  <c r="O3625" i="16"/>
  <c r="T3625" i="16"/>
  <c r="O3057" i="16"/>
  <c r="T3057" i="16"/>
  <c r="O3592" i="16"/>
  <c r="T3592" i="16"/>
  <c r="O3077" i="16"/>
  <c r="T3077" i="16"/>
  <c r="O2989" i="16"/>
  <c r="T2989" i="16"/>
  <c r="O3043" i="16"/>
  <c r="T3043" i="16"/>
  <c r="O1897" i="16"/>
  <c r="T1897" i="16"/>
  <c r="O2373" i="16"/>
  <c r="T2373" i="16"/>
  <c r="O2678" i="16"/>
  <c r="T2678" i="16"/>
  <c r="O2265" i="16"/>
  <c r="T2265" i="16"/>
  <c r="O2224" i="16"/>
  <c r="T2224" i="16"/>
  <c r="O3621" i="16"/>
  <c r="T3621" i="16"/>
  <c r="O1866" i="16"/>
  <c r="T1866" i="16"/>
  <c r="O3130" i="16"/>
  <c r="T3130" i="16"/>
  <c r="O3059" i="16"/>
  <c r="T3059" i="16"/>
  <c r="O3113" i="16"/>
  <c r="T3113" i="16"/>
  <c r="O1968" i="16"/>
  <c r="T1968" i="16"/>
  <c r="O1491" i="16"/>
  <c r="T1491" i="16"/>
  <c r="O90" i="16"/>
  <c r="T90" i="16"/>
  <c r="O272" i="16"/>
  <c r="T272" i="16"/>
  <c r="O1400" i="16"/>
  <c r="T1400" i="16"/>
  <c r="O82" i="16"/>
  <c r="T82" i="16"/>
  <c r="O1293" i="16"/>
  <c r="T1293" i="16"/>
  <c r="O947" i="16"/>
  <c r="T947" i="16"/>
  <c r="O301" i="16"/>
  <c r="T301" i="16"/>
  <c r="O1560" i="16"/>
  <c r="T1560" i="16"/>
  <c r="O1994" i="16"/>
  <c r="T1994" i="16"/>
  <c r="O365" i="16"/>
  <c r="T365" i="16"/>
  <c r="O1013" i="16"/>
  <c r="T1013" i="16"/>
  <c r="O1183" i="16"/>
  <c r="T1183" i="16"/>
  <c r="O921" i="16"/>
  <c r="T921" i="16"/>
  <c r="O575" i="16"/>
  <c r="T575" i="16"/>
  <c r="O2038" i="16"/>
  <c r="T2038" i="16"/>
  <c r="O73" i="16"/>
  <c r="T73" i="16"/>
  <c r="O409" i="16"/>
  <c r="T409" i="16"/>
  <c r="O2791" i="16"/>
  <c r="T2791" i="16"/>
  <c r="O3151" i="16"/>
  <c r="T3151" i="16"/>
  <c r="O3482" i="16"/>
  <c r="T3482" i="16"/>
  <c r="O2913" i="16"/>
  <c r="T2913" i="16"/>
  <c r="O3119" i="16"/>
  <c r="T3119" i="16"/>
  <c r="O2915" i="16"/>
  <c r="T2915" i="16"/>
  <c r="O2933" i="16"/>
  <c r="T2933" i="16"/>
  <c r="O2897" i="16"/>
  <c r="T2897" i="16"/>
  <c r="O2228" i="16"/>
  <c r="T2228" i="16"/>
  <c r="O2534" i="16"/>
  <c r="T2534" i="16"/>
  <c r="O2121" i="16"/>
  <c r="T2121" i="16"/>
  <c r="O3561" i="16"/>
  <c r="T3561" i="16"/>
  <c r="O3749" i="16"/>
  <c r="T3749" i="16"/>
  <c r="O3478" i="16"/>
  <c r="T3478" i="16"/>
  <c r="O2986" i="16"/>
  <c r="T2986" i="16"/>
  <c r="O2971" i="16"/>
  <c r="T2971" i="16"/>
  <c r="O1348" i="16"/>
  <c r="T1348" i="16"/>
  <c r="O725" i="16"/>
  <c r="T725" i="16"/>
  <c r="O127" i="16"/>
  <c r="T127" i="16"/>
  <c r="O1256" i="16"/>
  <c r="T1256" i="16"/>
  <c r="O981" i="16"/>
  <c r="T981" i="16"/>
  <c r="O1137" i="16"/>
  <c r="T1137" i="16"/>
  <c r="O803" i="16"/>
  <c r="T803" i="16"/>
  <c r="O1199" i="16"/>
  <c r="T1199" i="16"/>
  <c r="O1417" i="16"/>
  <c r="T1417" i="16"/>
  <c r="O2006" i="16"/>
  <c r="T2006" i="16"/>
  <c r="O447" i="16"/>
  <c r="T447" i="16"/>
  <c r="O1850" i="16"/>
  <c r="T1850" i="16"/>
  <c r="O1746" i="16"/>
  <c r="T1746" i="16"/>
  <c r="O775" i="16"/>
  <c r="T775" i="16"/>
  <c r="O1747" i="16"/>
  <c r="T1747" i="16"/>
  <c r="O1160" i="16"/>
  <c r="T1160" i="16"/>
  <c r="O2316" i="16"/>
  <c r="T2316" i="16"/>
  <c r="O1236" i="16"/>
  <c r="T1236" i="16"/>
  <c r="O3066" i="16"/>
  <c r="T3066" i="16"/>
  <c r="O2852" i="16"/>
  <c r="T2852" i="16"/>
  <c r="O3182" i="16"/>
  <c r="T3182" i="16"/>
  <c r="O3375" i="16"/>
  <c r="T3375" i="16"/>
  <c r="O2818" i="16"/>
  <c r="T2818" i="16"/>
  <c r="O3149" i="16"/>
  <c r="T3149" i="16"/>
  <c r="O2759" i="16"/>
  <c r="T2759" i="16"/>
  <c r="O3552" i="16"/>
  <c r="T3552" i="16"/>
  <c r="O3501" i="16"/>
  <c r="T3501" i="16"/>
  <c r="O3404" i="16"/>
  <c r="T3404" i="16"/>
  <c r="O3748" i="16"/>
  <c r="T3748" i="16"/>
  <c r="O2889" i="16"/>
  <c r="T2889" i="16"/>
  <c r="O3220" i="16"/>
  <c r="T3220" i="16"/>
  <c r="O2831" i="16"/>
  <c r="T2831" i="16"/>
  <c r="O1480" i="16"/>
  <c r="T1480" i="16"/>
  <c r="O78" i="16"/>
  <c r="T78" i="16"/>
  <c r="O1244" i="16"/>
  <c r="T1244" i="16"/>
  <c r="O969" i="16"/>
  <c r="T969" i="16"/>
  <c r="O1965" i="16"/>
  <c r="T1965" i="16"/>
  <c r="O647" i="16"/>
  <c r="T647" i="16"/>
  <c r="O1582" i="16"/>
  <c r="T1582" i="16"/>
  <c r="O180" i="16"/>
  <c r="T180" i="16"/>
  <c r="O565" i="16"/>
  <c r="T565" i="16"/>
  <c r="O1264" i="16"/>
  <c r="T1264" i="16"/>
  <c r="O856" i="16"/>
  <c r="T856" i="16"/>
  <c r="O1590" i="16"/>
  <c r="T1590" i="16"/>
  <c r="O620" i="16"/>
  <c r="T620" i="16"/>
  <c r="O2048" i="16"/>
  <c r="T2048" i="16"/>
  <c r="O562" i="16"/>
  <c r="T562" i="16"/>
  <c r="O1026" i="16"/>
  <c r="T1026" i="16"/>
  <c r="O2731" i="16"/>
  <c r="T2731" i="16"/>
  <c r="O2955" i="16"/>
  <c r="T2955" i="16"/>
  <c r="O3768" i="16"/>
  <c r="T3768" i="16"/>
  <c r="O3016" i="16"/>
  <c r="T3016" i="16"/>
  <c r="O3843" i="16"/>
  <c r="T3843" i="16"/>
  <c r="O2573" i="16"/>
  <c r="T2573" i="16"/>
  <c r="O1924" i="16"/>
  <c r="T1924" i="16"/>
  <c r="O1660" i="16"/>
  <c r="T1660" i="16"/>
  <c r="O1856" i="16"/>
  <c r="T1856" i="16"/>
  <c r="O550" i="16"/>
  <c r="T550" i="16"/>
  <c r="O1046" i="16"/>
  <c r="T1046" i="16"/>
  <c r="O294" i="16"/>
  <c r="T294" i="16"/>
  <c r="O1314" i="16"/>
  <c r="T1314" i="16"/>
  <c r="O1042" i="16"/>
  <c r="T1042" i="16"/>
  <c r="O1872" i="16"/>
  <c r="T1872" i="16"/>
  <c r="O3821" i="16"/>
  <c r="T3821" i="16"/>
  <c r="O2479" i="16"/>
  <c r="T2479" i="16"/>
  <c r="O2785" i="16"/>
  <c r="T2785" i="16"/>
  <c r="O2457" i="16"/>
  <c r="T2457" i="16"/>
  <c r="O2362" i="16"/>
  <c r="T2362" i="16"/>
  <c r="O2015" i="16"/>
  <c r="T2015" i="16"/>
  <c r="O3433" i="16"/>
  <c r="T3433" i="16"/>
  <c r="O1346" i="16"/>
  <c r="T1346" i="16"/>
  <c r="O1180" i="16"/>
  <c r="T1180" i="16"/>
  <c r="O526" i="16"/>
  <c r="T526" i="16"/>
  <c r="O1258" i="16"/>
  <c r="T1258" i="16"/>
  <c r="O1672" i="16"/>
  <c r="T1672" i="16"/>
  <c r="O270" i="16"/>
  <c r="T270" i="16"/>
  <c r="O1748" i="16"/>
  <c r="T1748" i="16"/>
  <c r="O814" i="16"/>
  <c r="T814" i="16"/>
  <c r="O3539" i="16"/>
  <c r="T3539" i="16"/>
  <c r="O3666" i="16"/>
  <c r="T3666" i="16"/>
  <c r="O2491" i="16"/>
  <c r="T2491" i="16"/>
  <c r="O2797" i="16"/>
  <c r="T2797" i="16"/>
  <c r="O2799" i="16"/>
  <c r="T2799" i="16"/>
  <c r="O2183" i="16"/>
  <c r="T2183" i="16"/>
  <c r="O2201" i="16"/>
  <c r="T2201" i="16"/>
  <c r="O2975" i="16"/>
  <c r="T2975" i="16"/>
  <c r="O1884" i="16"/>
  <c r="T1884" i="16"/>
  <c r="O3254" i="16"/>
  <c r="T3254" i="16"/>
  <c r="O3160" i="16"/>
  <c r="T3160" i="16"/>
  <c r="O2273" i="16"/>
  <c r="T2273" i="16"/>
  <c r="O1390" i="16"/>
  <c r="T1390" i="16"/>
  <c r="O363" i="16"/>
  <c r="T363" i="16"/>
  <c r="O282" i="16"/>
  <c r="T282" i="16"/>
  <c r="O570" i="16"/>
  <c r="T570" i="16"/>
  <c r="O46" i="16"/>
  <c r="T46" i="16"/>
  <c r="O1394" i="16"/>
  <c r="T1394" i="16"/>
  <c r="O100" i="16"/>
  <c r="T100" i="16"/>
  <c r="O1539" i="16"/>
  <c r="T1539" i="16"/>
  <c r="O138" i="16"/>
  <c r="T138" i="16"/>
  <c r="O1014" i="16"/>
  <c r="T1014" i="16"/>
  <c r="O166" i="16"/>
  <c r="T166" i="16"/>
  <c r="O3756" i="16"/>
  <c r="T3756" i="16"/>
  <c r="O3814" i="16"/>
  <c r="T3814" i="16"/>
  <c r="O1740" i="16"/>
  <c r="T1740" i="16"/>
  <c r="O3140" i="16"/>
  <c r="T3140" i="16"/>
  <c r="O2685" i="16"/>
  <c r="T2685" i="16"/>
  <c r="O2501" i="16"/>
  <c r="T2501" i="16"/>
  <c r="O2111" i="16"/>
  <c r="T2111" i="16"/>
  <c r="O1246" i="16"/>
  <c r="T1246" i="16"/>
  <c r="O934" i="16"/>
  <c r="T934" i="16"/>
  <c r="O480" i="16"/>
  <c r="T480" i="16"/>
  <c r="O746" i="16"/>
  <c r="T746" i="16"/>
  <c r="O1562" i="16"/>
  <c r="T1562" i="16"/>
  <c r="O1396" i="16"/>
  <c r="T1396" i="16"/>
  <c r="O1302" i="16"/>
  <c r="T1302" i="16"/>
  <c r="O849" i="16"/>
  <c r="T849" i="16"/>
  <c r="O694" i="16"/>
  <c r="T694" i="16"/>
  <c r="O3250" i="16"/>
  <c r="T3250" i="16"/>
  <c r="O3611" i="16"/>
  <c r="T3611" i="16"/>
  <c r="O2509" i="16"/>
  <c r="T2509" i="16"/>
  <c r="O3776" i="16"/>
  <c r="T3776" i="16"/>
  <c r="O2511" i="16"/>
  <c r="T2511" i="16"/>
  <c r="O1596" i="16"/>
  <c r="T1596" i="16"/>
  <c r="O2996" i="16"/>
  <c r="T2996" i="16"/>
  <c r="O2541" i="16"/>
  <c r="T2541" i="16"/>
  <c r="O2871" i="16"/>
  <c r="T2871" i="16"/>
  <c r="O1102" i="16"/>
  <c r="T1102" i="16"/>
  <c r="O1036" i="16"/>
  <c r="T1036" i="16"/>
  <c r="O778" i="16"/>
  <c r="T778" i="16"/>
  <c r="O1418" i="16"/>
  <c r="T1418" i="16"/>
  <c r="O1252" i="16"/>
  <c r="T1252" i="16"/>
  <c r="O2011" i="16"/>
  <c r="T2011" i="16"/>
  <c r="O3747" i="16"/>
  <c r="T3747" i="16"/>
  <c r="O3646" i="16"/>
  <c r="T3646" i="16"/>
  <c r="O1902" i="16"/>
  <c r="T1902" i="16"/>
  <c r="O2318" i="16"/>
  <c r="T2318" i="16"/>
  <c r="O3739" i="16"/>
  <c r="T3739" i="16"/>
  <c r="O2721" i="16"/>
  <c r="T2721" i="16"/>
  <c r="O2626" i="16"/>
  <c r="T2626" i="16"/>
  <c r="O2207" i="16"/>
  <c r="T2207" i="16"/>
  <c r="O2262" i="16"/>
  <c r="T2262" i="16"/>
  <c r="O2330" i="16"/>
  <c r="T2330" i="16"/>
  <c r="O1700" i="16"/>
  <c r="T1700" i="16"/>
  <c r="O382" i="16"/>
  <c r="T382" i="16"/>
  <c r="O602" i="16"/>
  <c r="T602" i="16"/>
  <c r="O470" i="16"/>
  <c r="T470" i="16"/>
  <c r="O1731" i="16"/>
  <c r="T1731" i="16"/>
  <c r="O906" i="16"/>
  <c r="T906" i="16"/>
  <c r="O1494" i="16"/>
  <c r="T1494" i="16"/>
  <c r="O1342" i="16"/>
  <c r="T1342" i="16"/>
  <c r="O1030" i="16"/>
  <c r="T1030" i="16"/>
  <c r="O1162" i="16"/>
  <c r="T1162" i="16"/>
  <c r="O3595" i="16"/>
  <c r="T3595" i="16"/>
  <c r="O2103" i="16"/>
  <c r="T2103" i="16"/>
  <c r="O3551" i="16"/>
  <c r="T3551" i="16"/>
  <c r="O3643" i="16"/>
  <c r="T3643" i="16"/>
  <c r="O2896" i="16"/>
  <c r="T2896" i="16"/>
  <c r="O2525" i="16"/>
  <c r="T2525" i="16"/>
  <c r="O3436" i="16"/>
  <c r="T3436" i="16"/>
  <c r="O1688" i="16"/>
  <c r="T1688" i="16"/>
  <c r="O370" i="16"/>
  <c r="T370" i="16"/>
  <c r="O874" i="16"/>
  <c r="T874" i="16"/>
  <c r="O1354" i="16"/>
  <c r="T1354" i="16"/>
  <c r="O1766" i="16"/>
  <c r="T1766" i="16"/>
  <c r="O1002" i="16"/>
  <c r="T1002" i="16"/>
  <c r="O3020" i="16"/>
  <c r="T3020" i="16"/>
  <c r="O3460" i="16"/>
  <c r="T3460" i="16"/>
  <c r="O3198" i="16"/>
  <c r="T3198" i="16"/>
  <c r="O2421" i="16"/>
  <c r="T2421" i="16"/>
  <c r="O3719" i="16"/>
  <c r="T3719" i="16"/>
  <c r="O1973" i="16"/>
  <c r="T1973" i="16"/>
  <c r="O3270" i="16"/>
  <c r="T3270" i="16"/>
  <c r="O3523" i="16"/>
  <c r="T3523" i="16"/>
  <c r="O1122" i="16"/>
  <c r="T1122" i="16"/>
  <c r="O139" i="16"/>
  <c r="T139" i="16"/>
  <c r="O94" i="16"/>
  <c r="T94" i="16"/>
  <c r="O1306" i="16"/>
  <c r="T1306" i="16"/>
  <c r="O1443" i="16"/>
  <c r="T1443" i="16"/>
  <c r="O378" i="16"/>
  <c r="T378" i="16"/>
  <c r="O1600" i="16"/>
  <c r="T1600" i="16"/>
  <c r="O2047" i="16"/>
  <c r="T2047" i="16"/>
  <c r="O730" i="16"/>
  <c r="T730" i="16"/>
  <c r="O228" i="16"/>
  <c r="T228" i="16"/>
  <c r="O3295" i="16"/>
  <c r="T3295" i="16"/>
  <c r="O3387" i="16"/>
  <c r="T3387" i="16"/>
  <c r="O3262" i="16"/>
  <c r="T3262" i="16"/>
  <c r="O3060" i="16"/>
  <c r="T3060" i="16"/>
  <c r="O2607" i="16"/>
  <c r="T2607" i="16"/>
  <c r="O3706" i="16"/>
  <c r="T3706" i="16"/>
  <c r="O3148" i="16"/>
  <c r="T3148" i="16"/>
  <c r="O1255" i="16"/>
  <c r="T1255" i="16"/>
  <c r="O1058" i="16"/>
  <c r="T1058" i="16"/>
  <c r="O1154" i="16"/>
  <c r="T1154" i="16"/>
  <c r="O590" i="16"/>
  <c r="T590" i="16"/>
  <c r="O79" i="16"/>
  <c r="T79" i="16"/>
  <c r="O1892" i="16"/>
  <c r="T1892" i="16"/>
  <c r="O718" i="16"/>
  <c r="T718" i="16"/>
  <c r="O1476" i="16"/>
  <c r="T1476" i="16"/>
  <c r="O3845" i="16"/>
  <c r="T3845" i="16"/>
  <c r="O3096" i="16"/>
  <c r="T3096" i="16"/>
  <c r="O3243" i="16"/>
  <c r="T3243" i="16"/>
  <c r="O3448" i="16"/>
  <c r="T3448" i="16"/>
  <c r="O2845" i="16"/>
  <c r="T2845" i="16"/>
  <c r="O1752" i="16"/>
  <c r="T1752" i="16"/>
  <c r="O2463" i="16"/>
  <c r="T2463" i="16"/>
  <c r="O3808" i="16"/>
  <c r="T3808" i="16"/>
  <c r="O3004" i="16"/>
  <c r="T3004" i="16"/>
  <c r="O2916" i="16"/>
  <c r="T2916" i="16"/>
  <c r="O1824" i="16"/>
  <c r="T1824" i="16"/>
  <c r="O1111" i="16"/>
  <c r="T1111" i="16"/>
  <c r="O914" i="16"/>
  <c r="T914" i="16"/>
  <c r="O222" i="16"/>
  <c r="T222" i="16"/>
  <c r="O870" i="16"/>
  <c r="T870" i="16"/>
  <c r="O726" i="16"/>
  <c r="T726" i="16"/>
  <c r="O430" i="16"/>
  <c r="T430" i="16"/>
  <c r="O2370" i="16"/>
  <c r="T2370" i="16"/>
  <c r="O3372" i="16"/>
  <c r="T3372" i="16"/>
  <c r="O3045" i="16"/>
  <c r="T3045" i="16"/>
  <c r="O2777" i="16"/>
  <c r="T2777" i="16"/>
  <c r="O2143" i="16"/>
  <c r="T2143" i="16"/>
  <c r="O2449" i="16"/>
  <c r="T2449" i="16"/>
  <c r="O3822" i="16"/>
  <c r="T3822" i="16"/>
  <c r="O2378" i="16"/>
  <c r="T2378" i="16"/>
  <c r="O3831" i="16"/>
  <c r="T3831" i="16"/>
  <c r="O2849" i="16"/>
  <c r="T2849" i="16"/>
  <c r="O1978" i="16"/>
  <c r="T1978" i="16"/>
  <c r="O1503" i="16"/>
  <c r="T1503" i="16"/>
  <c r="O939" i="16"/>
  <c r="T939" i="16"/>
  <c r="O1098" i="16"/>
  <c r="T1098" i="16"/>
  <c r="O115" i="16"/>
  <c r="T115" i="16"/>
  <c r="O1992" i="16"/>
  <c r="T1992" i="16"/>
  <c r="O435" i="16"/>
  <c r="T435" i="16"/>
  <c r="O676" i="16"/>
  <c r="T676" i="16"/>
  <c r="O714" i="16"/>
  <c r="T714" i="16"/>
  <c r="O3138" i="16"/>
  <c r="T3138" i="16"/>
  <c r="O1010" i="16"/>
  <c r="T1010" i="16"/>
  <c r="O1723" i="16"/>
  <c r="T1723" i="16"/>
  <c r="O3194" i="16"/>
  <c r="T3194" i="16"/>
  <c r="O3511" i="16"/>
  <c r="T3511" i="16"/>
  <c r="O3038" i="16"/>
  <c r="T3038" i="16"/>
  <c r="O3409" i="16"/>
  <c r="T3409" i="16"/>
  <c r="O2687" i="16"/>
  <c r="T2687" i="16"/>
  <c r="O2706" i="16"/>
  <c r="T2706" i="16"/>
  <c r="O1822" i="16"/>
  <c r="T1822" i="16"/>
  <c r="O1336" i="16"/>
  <c r="T1336" i="16"/>
  <c r="O713" i="16"/>
  <c r="T713" i="16"/>
  <c r="O1003" i="16"/>
  <c r="T1003" i="16"/>
  <c r="O1100" i="16"/>
  <c r="T1100" i="16"/>
  <c r="O1821" i="16"/>
  <c r="T1821" i="16"/>
  <c r="O491" i="16"/>
  <c r="T491" i="16"/>
  <c r="O1067" i="16"/>
  <c r="T1067" i="16"/>
  <c r="O421" i="16"/>
  <c r="T421" i="16"/>
  <c r="O1825" i="16"/>
  <c r="T1825" i="16"/>
  <c r="O279" i="16"/>
  <c r="T279" i="16"/>
  <c r="O1119" i="16"/>
  <c r="T1119" i="16"/>
  <c r="O571" i="16"/>
  <c r="T571" i="16"/>
  <c r="O1447" i="16"/>
  <c r="T1447" i="16"/>
  <c r="O477" i="16"/>
  <c r="T477" i="16"/>
  <c r="O1903" i="16"/>
  <c r="T1903" i="16"/>
  <c r="O597" i="16"/>
  <c r="T597" i="16"/>
  <c r="O1738" i="16"/>
  <c r="T1738" i="16"/>
  <c r="O61" i="16"/>
  <c r="T61" i="16"/>
  <c r="O144" i="16"/>
  <c r="T144" i="16"/>
  <c r="O563" i="16"/>
  <c r="T563" i="16"/>
  <c r="O2081" i="16"/>
  <c r="T2081" i="16"/>
  <c r="O2778" i="16"/>
  <c r="T2778" i="16"/>
  <c r="O3085" i="16"/>
  <c r="T3085" i="16"/>
  <c r="O2564" i="16"/>
  <c r="T2564" i="16"/>
  <c r="O2894" i="16"/>
  <c r="T2894" i="16"/>
  <c r="O2757" i="16"/>
  <c r="T2757" i="16"/>
  <c r="O2518" i="16"/>
  <c r="T2518" i="16"/>
  <c r="O2860" i="16"/>
  <c r="T2860" i="16"/>
  <c r="O3265" i="16"/>
  <c r="T3265" i="16"/>
  <c r="O2148" i="16"/>
  <c r="T2148" i="16"/>
  <c r="O3570" i="16"/>
  <c r="T3570" i="16"/>
  <c r="O3750" i="16"/>
  <c r="T3750" i="16"/>
  <c r="O3212" i="16"/>
  <c r="T3212" i="16"/>
  <c r="O3542" i="16"/>
  <c r="T3542" i="16"/>
  <c r="O3447" i="16"/>
  <c r="T3447" i="16"/>
  <c r="O2590" i="16"/>
  <c r="T2590" i="16"/>
  <c r="O2560" i="16"/>
  <c r="T2560" i="16"/>
  <c r="O1677" i="16"/>
  <c r="T1677" i="16"/>
  <c r="O1192" i="16"/>
  <c r="T1192" i="16"/>
  <c r="O569" i="16"/>
  <c r="T569" i="16"/>
  <c r="O1793" i="16"/>
  <c r="T1793" i="16"/>
  <c r="O681" i="16"/>
  <c r="T681" i="16"/>
  <c r="O1678" i="16"/>
  <c r="T1678" i="16"/>
  <c r="O347" i="16"/>
  <c r="T347" i="16"/>
  <c r="O1271" i="16"/>
  <c r="T1271" i="16"/>
  <c r="O923" i="16"/>
  <c r="T923" i="16"/>
  <c r="O1681" i="16"/>
  <c r="T1681" i="16"/>
  <c r="O135" i="16"/>
  <c r="T135" i="16"/>
  <c r="O1828" i="16"/>
  <c r="T1828" i="16"/>
  <c r="O1303" i="16"/>
  <c r="T1303" i="16"/>
  <c r="O332" i="16"/>
  <c r="T332" i="16"/>
  <c r="O1759" i="16"/>
  <c r="T1759" i="16"/>
  <c r="O453" i="16"/>
  <c r="T453" i="16"/>
  <c r="O1594" i="16"/>
  <c r="T1594" i="16"/>
  <c r="O493" i="16"/>
  <c r="T493" i="16"/>
  <c r="O917" i="16"/>
  <c r="T917" i="16"/>
  <c r="O419" i="16"/>
  <c r="T419" i="16"/>
  <c r="O3800" i="16"/>
  <c r="T3800" i="16"/>
  <c r="O2320" i="16"/>
  <c r="T2320" i="16"/>
  <c r="O2375" i="16"/>
  <c r="T2375" i="16"/>
  <c r="O2393" i="16"/>
  <c r="T2393" i="16"/>
  <c r="O2149" i="16"/>
  <c r="T2149" i="16"/>
  <c r="O2202" i="16"/>
  <c r="T2202" i="16"/>
  <c r="O2088" i="16"/>
  <c r="T2088" i="16"/>
  <c r="O2755" i="16"/>
  <c r="T2755" i="16"/>
  <c r="O3061" i="16"/>
  <c r="T3061" i="16"/>
  <c r="O2870" i="16"/>
  <c r="T2870" i="16"/>
  <c r="O2774" i="16"/>
  <c r="T2774" i="16"/>
  <c r="O3556" i="16"/>
  <c r="T3556" i="16"/>
  <c r="O3186" i="16"/>
  <c r="T3186" i="16"/>
  <c r="O2808" i="16"/>
  <c r="T2808" i="16"/>
  <c r="O2862" i="16"/>
  <c r="T2862" i="16"/>
  <c r="O3421" i="16"/>
  <c r="T3421" i="16"/>
  <c r="O2612" i="16"/>
  <c r="T2612" i="16"/>
  <c r="O2942" i="16"/>
  <c r="T2942" i="16"/>
  <c r="O2847" i="16"/>
  <c r="T2847" i="16"/>
  <c r="O2000" i="16"/>
  <c r="T2000" i="16"/>
  <c r="O1103" i="16"/>
  <c r="T1103" i="16"/>
  <c r="O672" i="16"/>
  <c r="T672" i="16"/>
  <c r="O86" i="16"/>
  <c r="T86" i="16"/>
  <c r="O1479" i="16"/>
  <c r="T1479" i="16"/>
  <c r="O915" i="16"/>
  <c r="T915" i="16"/>
  <c r="O1313" i="16"/>
  <c r="T1313" i="16"/>
  <c r="O689" i="16"/>
  <c r="T689" i="16"/>
  <c r="O1770" i="16"/>
  <c r="T1770" i="16"/>
  <c r="O836" i="16"/>
  <c r="T836" i="16"/>
  <c r="O379" i="16"/>
  <c r="T379" i="16"/>
  <c r="O1496" i="16"/>
  <c r="T1496" i="16"/>
  <c r="O1785" i="16"/>
  <c r="T1785" i="16"/>
  <c r="O455" i="16"/>
  <c r="T455" i="16"/>
  <c r="O1871" i="16"/>
  <c r="T1871" i="16"/>
  <c r="O1225" i="16"/>
  <c r="T1225" i="16"/>
  <c r="O1969" i="16"/>
  <c r="T1969" i="16"/>
  <c r="O364" i="16"/>
  <c r="T364" i="16"/>
  <c r="O461" i="16"/>
  <c r="T461" i="16"/>
  <c r="O1685" i="16"/>
  <c r="T1685" i="16"/>
  <c r="O96" i="16"/>
  <c r="T96" i="16"/>
  <c r="O3586" i="16"/>
  <c r="T3586" i="16"/>
  <c r="O2161" i="16"/>
  <c r="T2161" i="16"/>
  <c r="O2214" i="16"/>
  <c r="T2214" i="16"/>
  <c r="O3744" i="16"/>
  <c r="T3744" i="16"/>
  <c r="O2335" i="16"/>
  <c r="T2335" i="16"/>
  <c r="O2882" i="16"/>
  <c r="T2882" i="16"/>
  <c r="O2643" i="16"/>
  <c r="T2643" i="16"/>
  <c r="O2218" i="16"/>
  <c r="T2218" i="16"/>
  <c r="O3035" i="16"/>
  <c r="T3035" i="16"/>
  <c r="O2963" i="16"/>
  <c r="T2963" i="16"/>
  <c r="O3018" i="16"/>
  <c r="T3018" i="16"/>
  <c r="O2983" i="16"/>
  <c r="T2983" i="16"/>
  <c r="O2372" i="16"/>
  <c r="T2372" i="16"/>
  <c r="O2715" i="16"/>
  <c r="T2715" i="16"/>
  <c r="O2632" i="16"/>
  <c r="T2632" i="16"/>
  <c r="O1642" i="16"/>
  <c r="T1642" i="16"/>
  <c r="O240" i="16"/>
  <c r="T240" i="16"/>
  <c r="O625" i="16"/>
  <c r="T625" i="16"/>
  <c r="O639" i="16"/>
  <c r="T639" i="16"/>
  <c r="O2044" i="16"/>
  <c r="T2044" i="16"/>
  <c r="O413" i="16"/>
  <c r="T413" i="16"/>
  <c r="O1637" i="16"/>
  <c r="T1637" i="16"/>
  <c r="O703" i="16"/>
  <c r="T703" i="16"/>
  <c r="O1687" i="16"/>
  <c r="T1687" i="16"/>
  <c r="O381" i="16"/>
  <c r="T381" i="16"/>
  <c r="O1220" i="16"/>
  <c r="T1220" i="16"/>
  <c r="O945" i="16"/>
  <c r="T945" i="16"/>
  <c r="O1089" i="16"/>
  <c r="T1089" i="16"/>
  <c r="O1523" i="16"/>
  <c r="T1523" i="16"/>
  <c r="O1033" i="16"/>
  <c r="T1033" i="16"/>
  <c r="O1837" i="16"/>
  <c r="T1837" i="16"/>
  <c r="O231" i="16"/>
  <c r="T231" i="16"/>
  <c r="O1528" i="16"/>
  <c r="T1528" i="16"/>
  <c r="O475" i="16"/>
  <c r="T475" i="16"/>
  <c r="O1603" i="16"/>
  <c r="T1603" i="16"/>
  <c r="O297" i="16"/>
  <c r="T297" i="16"/>
  <c r="O164" i="16"/>
  <c r="T164" i="16"/>
  <c r="O3442" i="16"/>
  <c r="T3442" i="16"/>
  <c r="O3815" i="16"/>
  <c r="T3815" i="16"/>
  <c r="O2070" i="16"/>
  <c r="T2070" i="16"/>
  <c r="O2192" i="16"/>
  <c r="T2192" i="16"/>
  <c r="O2496" i="16"/>
  <c r="T2496" i="16"/>
  <c r="O2408" i="16"/>
  <c r="T2408" i="16"/>
  <c r="O2157" i="16"/>
  <c r="T2157" i="16"/>
  <c r="O3558" i="16"/>
  <c r="T3558" i="16"/>
  <c r="O2416" i="16"/>
  <c r="T2416" i="16"/>
  <c r="O2891" i="16"/>
  <c r="T2891" i="16"/>
  <c r="O2910" i="16"/>
  <c r="T2910" i="16"/>
  <c r="O2820" i="16"/>
  <c r="T2820" i="16"/>
  <c r="O2875" i="16"/>
  <c r="T2875" i="16"/>
  <c r="O1727" i="16"/>
  <c r="T1727" i="16"/>
  <c r="O2839" i="16"/>
  <c r="T2839" i="16"/>
  <c r="O2768" i="16"/>
  <c r="T2768" i="16"/>
  <c r="O3098" i="16"/>
  <c r="T3098" i="16"/>
  <c r="O2229" i="16"/>
  <c r="T2229" i="16"/>
  <c r="O2146" i="16"/>
  <c r="T2146" i="16"/>
  <c r="O2488" i="16"/>
  <c r="T2488" i="16"/>
  <c r="O1485" i="16"/>
  <c r="T1485" i="16"/>
  <c r="O97" i="16"/>
  <c r="T97" i="16"/>
  <c r="O481" i="16"/>
  <c r="T481" i="16"/>
  <c r="O2054" i="16"/>
  <c r="T2054" i="16"/>
  <c r="O1899" i="16"/>
  <c r="T1899" i="16"/>
  <c r="O1493" i="16"/>
  <c r="T1493" i="16"/>
  <c r="O560" i="16"/>
  <c r="T560" i="16"/>
  <c r="O1531" i="16"/>
  <c r="T1531" i="16"/>
  <c r="O237" i="16"/>
  <c r="T237" i="16"/>
  <c r="O1076" i="16"/>
  <c r="T1076" i="16"/>
  <c r="O801" i="16"/>
  <c r="T801" i="16"/>
  <c r="O1941" i="16"/>
  <c r="T1941" i="16"/>
  <c r="O623" i="16"/>
  <c r="T623" i="16"/>
  <c r="O1355" i="16"/>
  <c r="T1355" i="16"/>
  <c r="O887" i="16"/>
  <c r="T887" i="16"/>
  <c r="O1694" i="16"/>
  <c r="T1694" i="16"/>
  <c r="O89" i="16"/>
  <c r="T89" i="16"/>
  <c r="O1384" i="16"/>
  <c r="T1384" i="16"/>
  <c r="O331" i="16"/>
  <c r="T331" i="16"/>
  <c r="O484" i="16"/>
  <c r="T484" i="16"/>
  <c r="O319" i="16"/>
  <c r="T319" i="16"/>
  <c r="O3299" i="16"/>
  <c r="T3299" i="16"/>
  <c r="O3628" i="16"/>
  <c r="T3628" i="16"/>
  <c r="O3671" i="16"/>
  <c r="T3671" i="16"/>
  <c r="O1926" i="16"/>
  <c r="T1926" i="16"/>
  <c r="O3534" i="16"/>
  <c r="T3534" i="16"/>
  <c r="O2341" i="16"/>
  <c r="T2341" i="16"/>
  <c r="O2570" i="16"/>
  <c r="T2570" i="16"/>
  <c r="O2356" i="16"/>
  <c r="T2356" i="16"/>
  <c r="O3741" i="16"/>
  <c r="T3741" i="16"/>
  <c r="O2747" i="16"/>
  <c r="T2747" i="16"/>
  <c r="O2766" i="16"/>
  <c r="T2766" i="16"/>
  <c r="O2675" i="16"/>
  <c r="T2675" i="16"/>
  <c r="O2730" i="16"/>
  <c r="T2730" i="16"/>
  <c r="O1583" i="16"/>
  <c r="T1583" i="16"/>
  <c r="O2695" i="16"/>
  <c r="T2695" i="16"/>
  <c r="O3001" i="16"/>
  <c r="T3001" i="16"/>
  <c r="O2624" i="16"/>
  <c r="T2624" i="16"/>
  <c r="O2954" i="16"/>
  <c r="T2954" i="16"/>
  <c r="O2085" i="16"/>
  <c r="T2085" i="16"/>
  <c r="O3812" i="16"/>
  <c r="T3812" i="16"/>
  <c r="O983" i="16"/>
  <c r="T983" i="16"/>
  <c r="O337" i="16"/>
  <c r="T337" i="16"/>
  <c r="O351" i="16"/>
  <c r="T351" i="16"/>
  <c r="O1755" i="16"/>
  <c r="T1755" i="16"/>
  <c r="O1349" i="16"/>
  <c r="T1349" i="16"/>
  <c r="O415" i="16"/>
  <c r="T415" i="16"/>
  <c r="O1387" i="16"/>
  <c r="T1387" i="16"/>
  <c r="O92" i="16"/>
  <c r="T92" i="16"/>
  <c r="O1964" i="16"/>
  <c r="T1964" i="16"/>
  <c r="O657" i="16"/>
  <c r="T657" i="16"/>
  <c r="O1797" i="16"/>
  <c r="T1797" i="16"/>
  <c r="O1187" i="16"/>
  <c r="T1187" i="16"/>
  <c r="O744" i="16"/>
  <c r="T744" i="16"/>
  <c r="O1549" i="16"/>
  <c r="T1549" i="16"/>
  <c r="O1240" i="16"/>
  <c r="T1240" i="16"/>
  <c r="O617" i="16"/>
  <c r="T617" i="16"/>
  <c r="O1121" i="16"/>
  <c r="T1121" i="16"/>
  <c r="O187" i="16"/>
  <c r="T187" i="16"/>
  <c r="O1291" i="16"/>
  <c r="T1291" i="16"/>
  <c r="O873" i="16"/>
  <c r="T873" i="16"/>
  <c r="O3366" i="16"/>
  <c r="T3366" i="16"/>
  <c r="O3740" i="16"/>
  <c r="T3740" i="16"/>
  <c r="O3488" i="16"/>
  <c r="T3488" i="16"/>
  <c r="O3830" i="16"/>
  <c r="T3830" i="16"/>
  <c r="O1937" i="16"/>
  <c r="T1937" i="16"/>
  <c r="O3492" i="16"/>
  <c r="T3492" i="16"/>
  <c r="O3581" i="16"/>
  <c r="T3581" i="16"/>
  <c r="O2804" i="16"/>
  <c r="T2804" i="16"/>
  <c r="O3134" i="16"/>
  <c r="T3134" i="16"/>
  <c r="O2709" i="16"/>
  <c r="T2709" i="16"/>
  <c r="O2668" i="16"/>
  <c r="T2668" i="16"/>
  <c r="O2279" i="16"/>
  <c r="T2279" i="16"/>
  <c r="O1818" i="16"/>
  <c r="T1818" i="16"/>
  <c r="O3715" i="16"/>
  <c r="T3715" i="16"/>
  <c r="O2377" i="16"/>
  <c r="T2377" i="16"/>
  <c r="O1923" i="16"/>
  <c r="T1923" i="16"/>
  <c r="O521" i="16"/>
  <c r="T521" i="16"/>
  <c r="O513" i="16"/>
  <c r="T513" i="16"/>
  <c r="O1763" i="16"/>
  <c r="T1763" i="16"/>
  <c r="O360" i="16"/>
  <c r="T360" i="16"/>
  <c r="O732" i="16"/>
  <c r="T732" i="16"/>
  <c r="O2017" i="16"/>
  <c r="T2017" i="16"/>
  <c r="O459" i="16"/>
  <c r="T459" i="16"/>
  <c r="O1587" i="16"/>
  <c r="T1587" i="16"/>
  <c r="O1023" i="16"/>
  <c r="T1023" i="16"/>
  <c r="O1420" i="16"/>
  <c r="T1420" i="16"/>
  <c r="O796" i="16"/>
  <c r="T796" i="16"/>
  <c r="O1444" i="16"/>
  <c r="T1444" i="16"/>
  <c r="O512" i="16"/>
  <c r="T512" i="16"/>
  <c r="O1638" i="16"/>
  <c r="T1638" i="16"/>
  <c r="O333" i="16"/>
  <c r="T333" i="16"/>
  <c r="O1329" i="16"/>
  <c r="T1329" i="16"/>
  <c r="O505" i="16"/>
  <c r="T505" i="16"/>
  <c r="O175" i="16"/>
  <c r="T175" i="16"/>
  <c r="O2958" i="16"/>
  <c r="T2958" i="16"/>
  <c r="O3758" i="16"/>
  <c r="T3758" i="16"/>
  <c r="O3393" i="16"/>
  <c r="T3393" i="16"/>
  <c r="O3724" i="16"/>
  <c r="T3724" i="16"/>
  <c r="O3335" i="16"/>
  <c r="T3335" i="16"/>
  <c r="O3353" i="16"/>
  <c r="T3353" i="16"/>
  <c r="O1475" i="16"/>
  <c r="T1475" i="16"/>
  <c r="O2718" i="16"/>
  <c r="T2718" i="16"/>
  <c r="O3025" i="16"/>
  <c r="T3025" i="16"/>
  <c r="O2648" i="16"/>
  <c r="T2648" i="16"/>
  <c r="O2978" i="16"/>
  <c r="T2978" i="16"/>
  <c r="O2253" i="16"/>
  <c r="T2253" i="16"/>
  <c r="O2595" i="16"/>
  <c r="T2595" i="16"/>
  <c r="O2170" i="16"/>
  <c r="T2170" i="16"/>
  <c r="O2512" i="16"/>
  <c r="T2512" i="16"/>
  <c r="O3466" i="16"/>
  <c r="T3466" i="16"/>
  <c r="O3796" i="16"/>
  <c r="T3796" i="16"/>
  <c r="O3407" i="16"/>
  <c r="T3407" i="16"/>
  <c r="O3426" i="16"/>
  <c r="T3426" i="16"/>
  <c r="O1547" i="16"/>
  <c r="T1547" i="16"/>
  <c r="O472" i="16"/>
  <c r="T472" i="16"/>
  <c r="O2056" i="16"/>
  <c r="T2056" i="16"/>
  <c r="O1674" i="16"/>
  <c r="T1674" i="16"/>
  <c r="O705" i="16"/>
  <c r="T705" i="16"/>
  <c r="O1819" i="16"/>
  <c r="T1819" i="16"/>
  <c r="O1593" i="16"/>
  <c r="T1593" i="16"/>
  <c r="O192" i="16"/>
  <c r="T192" i="16"/>
  <c r="O1211" i="16"/>
  <c r="T1211" i="16"/>
  <c r="O768" i="16"/>
  <c r="T768" i="16"/>
  <c r="O181" i="16"/>
  <c r="T181" i="16"/>
  <c r="O209" i="16"/>
  <c r="T209" i="16"/>
  <c r="O1433" i="16"/>
  <c r="T1433" i="16"/>
  <c r="O1471" i="16"/>
  <c r="T1471" i="16"/>
  <c r="O177" i="16"/>
  <c r="T177" i="16"/>
  <c r="O273" i="16"/>
  <c r="T273" i="16"/>
  <c r="O85" i="16"/>
  <c r="T85" i="16"/>
  <c r="O1133" i="16"/>
  <c r="T1133" i="16"/>
  <c r="O3385" i="16"/>
  <c r="T3385" i="16"/>
  <c r="O3770" i="16"/>
  <c r="T3770" i="16"/>
  <c r="O3201" i="16"/>
  <c r="T3201" i="16"/>
  <c r="O3531" i="16"/>
  <c r="T3531" i="16"/>
  <c r="O3406" i="16"/>
  <c r="T3406" i="16"/>
  <c r="O3204" i="16"/>
  <c r="T3204" i="16"/>
  <c r="O3185" i="16"/>
  <c r="T3185" i="16"/>
  <c r="O2516" i="16"/>
  <c r="T2516" i="16"/>
  <c r="O2846" i="16"/>
  <c r="T2846" i="16"/>
  <c r="O2750" i="16"/>
  <c r="T2750" i="16"/>
  <c r="O3557" i="16"/>
  <c r="T3557" i="16"/>
  <c r="O2380" i="16"/>
  <c r="T2380" i="16"/>
  <c r="O3766" i="16"/>
  <c r="T3766" i="16"/>
  <c r="O2009" i="16"/>
  <c r="T2009" i="16"/>
  <c r="O3293" i="16"/>
  <c r="T3293" i="16"/>
  <c r="O3203" i="16"/>
  <c r="T3203" i="16"/>
  <c r="O2089" i="16"/>
  <c r="T2089" i="16"/>
  <c r="O1398" i="16"/>
  <c r="T1398" i="16"/>
  <c r="O428" i="16"/>
  <c r="T428" i="16"/>
  <c r="O1544" i="16"/>
  <c r="T1544" i="16"/>
  <c r="O56" i="16"/>
  <c r="T56" i="16"/>
  <c r="O445" i="16"/>
  <c r="T445" i="16"/>
  <c r="O1706" i="16"/>
  <c r="T1706" i="16"/>
  <c r="O160" i="16"/>
  <c r="T160" i="16"/>
  <c r="O735" i="16"/>
  <c r="T735" i="16"/>
  <c r="O1132" i="16"/>
  <c r="T1132" i="16"/>
  <c r="O1157" i="16"/>
  <c r="T1157" i="16"/>
  <c r="O223" i="16"/>
  <c r="T223" i="16"/>
  <c r="O1327" i="16"/>
  <c r="T1327" i="16"/>
  <c r="O57" i="16"/>
  <c r="T57" i="16"/>
  <c r="O2036" i="16"/>
  <c r="T2036" i="16"/>
  <c r="O719" i="16"/>
  <c r="T719" i="16"/>
  <c r="O863" i="16"/>
  <c r="T863" i="16"/>
  <c r="O216" i="16"/>
  <c r="T216" i="16"/>
  <c r="O118" i="16"/>
  <c r="T118" i="16"/>
  <c r="O1661" i="16"/>
  <c r="T1661" i="16"/>
  <c r="O2670" i="16"/>
  <c r="T2670" i="16"/>
  <c r="O1524" i="16"/>
  <c r="T1524" i="16"/>
  <c r="O3355" i="16"/>
  <c r="T3355" i="16"/>
  <c r="O3661" i="16"/>
  <c r="T3661" i="16"/>
  <c r="O3139" i="16"/>
  <c r="T3139" i="16"/>
  <c r="O3470" i="16"/>
  <c r="T3470" i="16"/>
  <c r="O3675" i="16"/>
  <c r="T3675" i="16"/>
  <c r="O3106" i="16"/>
  <c r="T3106" i="16"/>
  <c r="O3437" i="16"/>
  <c r="T3437" i="16"/>
  <c r="O3065" i="16"/>
  <c r="T3065" i="16"/>
  <c r="O3840" i="16"/>
  <c r="T3840" i="16"/>
  <c r="O2360" i="16"/>
  <c r="T2360" i="16"/>
  <c r="O2666" i="16"/>
  <c r="T2666" i="16"/>
  <c r="O2306" i="16"/>
  <c r="T2306" i="16"/>
  <c r="O2213" i="16"/>
  <c r="T2213" i="16"/>
  <c r="O3179" i="16"/>
  <c r="T3179" i="16"/>
  <c r="O3508" i="16"/>
  <c r="T3508" i="16"/>
  <c r="O3118" i="16"/>
  <c r="T3118" i="16"/>
  <c r="O3137" i="16"/>
  <c r="T3137" i="16"/>
  <c r="O1259" i="16"/>
  <c r="T1259" i="16"/>
  <c r="O184" i="16"/>
  <c r="T184" i="16"/>
  <c r="O416" i="16"/>
  <c r="T416" i="16"/>
  <c r="O1532" i="16"/>
  <c r="T1532" i="16"/>
  <c r="O1281" i="16"/>
  <c r="T1281" i="16"/>
  <c r="O935" i="16"/>
  <c r="T935" i="16"/>
  <c r="O479" i="16"/>
  <c r="T479" i="16"/>
  <c r="O1286" i="16"/>
  <c r="T1286" i="16"/>
  <c r="O1552" i="16"/>
  <c r="T1552" i="16"/>
  <c r="O1145" i="16"/>
  <c r="T1145" i="16"/>
  <c r="O211" i="16"/>
  <c r="T211" i="16"/>
  <c r="O1171" i="16"/>
  <c r="T1171" i="16"/>
  <c r="O908" i="16"/>
  <c r="T908" i="16"/>
  <c r="O1305" i="16"/>
  <c r="T1305" i="16"/>
  <c r="O1028" i="16"/>
  <c r="T1028" i="16"/>
  <c r="O852" i="16"/>
  <c r="T852" i="16"/>
  <c r="O2526" i="16"/>
  <c r="T2526" i="16"/>
  <c r="O1381" i="16"/>
  <c r="T1381" i="16"/>
  <c r="O3211" i="16"/>
  <c r="T3211" i="16"/>
  <c r="O3517" i="16"/>
  <c r="T3517" i="16"/>
  <c r="O2995" i="16"/>
  <c r="T2995" i="16"/>
  <c r="O3520" i="16"/>
  <c r="T3520" i="16"/>
  <c r="O2961" i="16"/>
  <c r="T2961" i="16"/>
  <c r="O3291" i="16"/>
  <c r="T3291" i="16"/>
  <c r="O2922" i="16"/>
  <c r="T2922" i="16"/>
  <c r="O3696" i="16"/>
  <c r="T3696" i="16"/>
  <c r="O2287" i="16"/>
  <c r="T2287" i="16"/>
  <c r="O2163" i="16"/>
  <c r="T2163" i="16"/>
  <c r="O3594" i="16"/>
  <c r="T3594" i="16"/>
  <c r="O3034" i="16"/>
  <c r="T3034" i="16"/>
  <c r="O2993" i="16"/>
  <c r="T2993" i="16"/>
  <c r="O1115" i="16"/>
  <c r="T1115" i="16"/>
  <c r="O221" i="16"/>
  <c r="T221" i="16"/>
  <c r="O259" i="16"/>
  <c r="T259" i="16"/>
  <c r="O1388" i="16"/>
  <c r="T1388" i="16"/>
  <c r="O70" i="16"/>
  <c r="T70" i="16"/>
  <c r="O1737" i="16"/>
  <c r="T1737" i="16"/>
  <c r="O336" i="16"/>
  <c r="T336" i="16"/>
  <c r="O709" i="16"/>
  <c r="T709" i="16"/>
  <c r="O1142" i="16"/>
  <c r="T1142" i="16"/>
  <c r="O578" i="16"/>
  <c r="T578" i="16"/>
  <c r="O1407" i="16"/>
  <c r="T1407" i="16"/>
  <c r="O1000" i="16"/>
  <c r="T1000" i="16"/>
  <c r="O1734" i="16"/>
  <c r="T1734" i="16"/>
  <c r="O764" i="16"/>
  <c r="T764" i="16"/>
  <c r="O1958" i="16"/>
  <c r="T1958" i="16"/>
  <c r="O2387" i="16"/>
  <c r="T2387" i="16"/>
  <c r="O2748" i="16"/>
  <c r="T2748" i="16"/>
  <c r="O2802" i="16"/>
  <c r="T2802" i="16"/>
  <c r="O3129" i="16"/>
  <c r="T3129" i="16"/>
  <c r="O3458" i="16"/>
  <c r="T3458" i="16"/>
  <c r="O2890" i="16"/>
  <c r="T2890" i="16"/>
  <c r="O3219" i="16"/>
  <c r="T3219" i="16"/>
  <c r="O3612" i="16"/>
  <c r="T3612" i="16"/>
  <c r="O1865" i="16"/>
  <c r="T1865" i="16"/>
  <c r="O3540" i="16"/>
  <c r="T3540" i="16"/>
  <c r="O3560" i="16"/>
  <c r="T3560" i="16"/>
  <c r="O3605" i="16"/>
  <c r="T3605" i="16"/>
  <c r="O3489" i="16"/>
  <c r="T3489" i="16"/>
  <c r="O3292" i="16"/>
  <c r="T3292" i="16"/>
  <c r="O2878" i="16"/>
  <c r="T2878" i="16"/>
  <c r="O3208" i="16"/>
  <c r="T3208" i="16"/>
  <c r="O1283" i="16"/>
  <c r="T1283" i="16"/>
  <c r="O829" i="16"/>
  <c r="T829" i="16"/>
  <c r="O1778" i="16"/>
  <c r="T1778" i="16"/>
  <c r="O1229" i="16"/>
  <c r="T1229" i="16"/>
  <c r="O248" i="16"/>
  <c r="T248" i="16"/>
  <c r="O1232" i="16"/>
  <c r="T1232" i="16"/>
  <c r="O956" i="16"/>
  <c r="T956" i="16"/>
  <c r="O1725" i="16"/>
  <c r="T1725" i="16"/>
  <c r="O324" i="16"/>
  <c r="T324" i="16"/>
  <c r="O697" i="16"/>
  <c r="T697" i="16"/>
  <c r="O1525" i="16"/>
  <c r="T1525" i="16"/>
  <c r="O1021" i="16"/>
  <c r="T1021" i="16"/>
  <c r="O1395" i="16"/>
  <c r="T1395" i="16"/>
  <c r="O808" i="16"/>
  <c r="T808" i="16"/>
  <c r="O1814" i="16"/>
  <c r="T1814" i="16"/>
  <c r="O2888" i="16"/>
  <c r="T2888" i="16"/>
  <c r="O2863" i="16"/>
  <c r="T2863" i="16"/>
  <c r="O3602" i="16"/>
  <c r="T3602" i="16"/>
  <c r="O194" i="16"/>
  <c r="T194" i="16"/>
  <c r="O3128" i="16"/>
  <c r="T3128" i="16"/>
  <c r="O3229" i="16"/>
  <c r="T3229" i="16"/>
  <c r="O2234" i="16"/>
  <c r="T2234" i="16"/>
  <c r="O3590" i="16"/>
  <c r="T3590" i="16"/>
  <c r="O2171" i="16"/>
  <c r="T2171" i="16"/>
  <c r="O2615" i="16"/>
  <c r="T2615" i="16"/>
  <c r="O3486" i="16"/>
  <c r="T3486" i="16"/>
  <c r="O3714" i="16"/>
  <c r="T3714" i="16"/>
  <c r="O3356" i="16"/>
  <c r="T3356" i="16"/>
  <c r="O3686" i="16"/>
  <c r="T3686" i="16"/>
  <c r="O3260" i="16"/>
  <c r="T3260" i="16"/>
  <c r="O2745" i="16"/>
  <c r="T2745" i="16"/>
  <c r="O1357" i="16"/>
  <c r="T1357" i="16"/>
  <c r="O795" i="16"/>
  <c r="T795" i="16"/>
  <c r="O954" i="16"/>
  <c r="T954" i="16"/>
  <c r="O826" i="16"/>
  <c r="T826" i="16"/>
  <c r="O1426" i="16"/>
  <c r="T1426" i="16"/>
  <c r="O531" i="16"/>
  <c r="T531" i="16"/>
  <c r="O1972" i="16"/>
  <c r="T1972" i="16"/>
  <c r="O407" i="16"/>
  <c r="T407" i="16"/>
  <c r="O263" i="16"/>
  <c r="T263" i="16"/>
  <c r="O3827" i="16"/>
  <c r="T3827" i="16"/>
  <c r="O1967" i="16"/>
  <c r="T1967" i="16"/>
  <c r="O3088" i="16"/>
  <c r="T3088" i="16"/>
  <c r="O2471" i="16"/>
  <c r="T2471" i="16"/>
  <c r="O2489" i="16"/>
  <c r="T2489" i="16"/>
  <c r="O3331" i="16"/>
  <c r="T3331" i="16"/>
  <c r="O3117" i="16"/>
  <c r="T3117" i="16"/>
  <c r="O2932" i="16"/>
  <c r="T2932" i="16"/>
  <c r="O2543" i="16"/>
  <c r="T2543" i="16"/>
  <c r="O1213" i="16"/>
  <c r="T1213" i="16"/>
  <c r="O652" i="16"/>
  <c r="T652" i="16"/>
  <c r="O858" i="16"/>
  <c r="T858" i="16"/>
  <c r="O1987" i="16"/>
  <c r="T1987" i="16"/>
  <c r="O278" i="16"/>
  <c r="T278" i="16"/>
  <c r="O1995" i="16"/>
  <c r="T1995" i="16"/>
  <c r="O388" i="16"/>
  <c r="T388" i="16"/>
  <c r="O426" i="16"/>
  <c r="T426" i="16"/>
  <c r="O2539" i="16"/>
  <c r="T2539" i="16"/>
  <c r="O2433" i="16"/>
  <c r="T2433" i="16"/>
  <c r="O3226" i="16"/>
  <c r="T3226" i="16"/>
  <c r="O3168" i="16"/>
  <c r="T3168" i="16"/>
  <c r="O1716" i="16"/>
  <c r="T1716" i="16"/>
  <c r="O3116" i="16"/>
  <c r="T3116" i="16"/>
  <c r="O2517" i="16"/>
  <c r="T2517" i="16"/>
  <c r="O682" i="16"/>
  <c r="T682" i="16"/>
  <c r="O1350" i="16"/>
  <c r="T1350" i="16"/>
  <c r="O179" i="16"/>
  <c r="T179" i="16"/>
  <c r="O722" i="16"/>
  <c r="T722" i="16"/>
  <c r="O2092" i="16"/>
  <c r="T2092" i="16"/>
  <c r="O2027" i="16"/>
  <c r="T2027" i="16"/>
  <c r="O1829" i="16"/>
  <c r="T1829" i="16"/>
  <c r="O2641" i="16"/>
  <c r="T2641" i="16"/>
  <c r="O2552" i="16"/>
  <c r="T2552" i="16"/>
  <c r="O2302" i="16"/>
  <c r="T2302" i="16"/>
  <c r="O2561" i="16"/>
  <c r="T2561" i="16"/>
  <c r="O3052" i="16"/>
  <c r="T3052" i="16"/>
  <c r="O1873" i="16"/>
  <c r="T1873" i="16"/>
  <c r="O3289" i="16"/>
  <c r="T3289" i="16"/>
  <c r="O2911" i="16"/>
  <c r="T2911" i="16"/>
  <c r="O3242" i="16"/>
  <c r="T3242" i="16"/>
  <c r="O2290" i="16"/>
  <c r="T2290" i="16"/>
  <c r="O1202" i="16"/>
  <c r="T1202" i="16"/>
  <c r="O766" i="16"/>
  <c r="T766" i="16"/>
  <c r="O446" i="16"/>
  <c r="T446" i="16"/>
  <c r="O126" i="16"/>
  <c r="T126" i="16"/>
  <c r="O1410" i="16"/>
  <c r="T1410" i="16"/>
  <c r="O3772" i="16"/>
  <c r="T3772" i="16"/>
  <c r="O3599" i="16"/>
  <c r="T3599" i="16"/>
  <c r="O2713" i="16"/>
  <c r="T2713" i="16"/>
  <c r="O2499" i="16"/>
  <c r="T2499" i="16"/>
  <c r="O3145" i="16"/>
  <c r="T3145" i="16"/>
  <c r="O2571" i="16"/>
  <c r="T2571" i="16"/>
  <c r="O494" i="16"/>
  <c r="T494" i="16"/>
  <c r="O269" i="16"/>
  <c r="T269" i="16"/>
  <c r="O302" i="16"/>
  <c r="T302" i="16"/>
  <c r="O761" i="16"/>
  <c r="T761" i="16"/>
  <c r="O1266" i="16"/>
  <c r="T1266" i="16"/>
  <c r="O1446" i="16"/>
  <c r="T1446" i="16"/>
  <c r="O154" i="16"/>
  <c r="T154" i="16"/>
  <c r="O1278" i="16"/>
  <c r="T1278" i="16"/>
  <c r="O3456" i="16"/>
  <c r="T3456" i="16"/>
  <c r="O2263" i="16"/>
  <c r="T2263" i="16"/>
  <c r="O3826" i="16"/>
  <c r="T3826" i="16"/>
  <c r="O2261" i="16"/>
  <c r="T2261" i="16"/>
  <c r="O2427" i="16"/>
  <c r="T2427" i="16"/>
  <c r="O2331" i="16"/>
  <c r="T2331" i="16"/>
  <c r="O1330" i="16"/>
  <c r="T1330" i="16"/>
  <c r="O1896" i="16"/>
  <c r="T1896" i="16"/>
  <c r="O125" i="16"/>
  <c r="T125" i="16"/>
  <c r="O466" i="16"/>
  <c r="T466" i="16"/>
  <c r="O158" i="16"/>
  <c r="T158" i="16"/>
  <c r="O986" i="16"/>
  <c r="T986" i="16"/>
  <c r="O830" i="16"/>
  <c r="T830" i="16"/>
  <c r="O3674" i="16"/>
  <c r="T3674" i="16"/>
  <c r="O2247" i="16"/>
  <c r="T2247" i="16"/>
  <c r="O3694" i="16"/>
  <c r="T3694" i="16"/>
  <c r="O3420" i="16"/>
  <c r="T3420" i="16"/>
  <c r="O3499" i="16"/>
  <c r="T3499" i="16"/>
  <c r="O2305" i="16"/>
  <c r="T2305" i="16"/>
  <c r="O3040" i="16"/>
  <c r="T3040" i="16"/>
  <c r="O2326" i="16"/>
  <c r="T2326" i="16"/>
  <c r="O2297" i="16"/>
  <c r="T2297" i="16"/>
  <c r="O3563" i="16"/>
  <c r="T3563" i="16"/>
  <c r="O3491" i="16"/>
  <c r="T3491" i="16"/>
  <c r="O1686" i="16"/>
  <c r="T1686" i="16"/>
  <c r="O716" i="16"/>
  <c r="T716" i="16"/>
  <c r="O1832" i="16"/>
  <c r="T1832" i="16"/>
  <c r="O1018" i="16"/>
  <c r="T1018" i="16"/>
  <c r="O1510" i="16"/>
  <c r="T1510" i="16"/>
  <c r="O119" i="16"/>
  <c r="T119" i="16"/>
  <c r="O2903" i="16"/>
  <c r="T2903" i="16"/>
  <c r="O1812" i="16"/>
  <c r="T1812" i="16"/>
  <c r="O3642" i="16"/>
  <c r="T3642" i="16"/>
  <c r="O2150" i="16"/>
  <c r="T2150" i="16"/>
  <c r="O3428" i="16"/>
  <c r="T3428" i="16"/>
  <c r="O3622" i="16"/>
  <c r="T3622" i="16"/>
  <c r="O2139" i="16"/>
  <c r="T2139" i="16"/>
  <c r="O2078" i="16"/>
  <c r="T2078" i="16"/>
  <c r="O654" i="16"/>
  <c r="T654" i="16"/>
  <c r="O502" i="16"/>
  <c r="T502" i="16"/>
  <c r="O1575" i="16"/>
  <c r="T1575" i="16"/>
  <c r="O1011" i="16"/>
  <c r="T1011" i="16"/>
  <c r="O1840" i="16"/>
  <c r="T1840" i="16"/>
  <c r="O498" i="16"/>
  <c r="T498" i="16"/>
  <c r="O1592" i="16"/>
  <c r="T1592" i="16"/>
  <c r="O1498" i="16"/>
  <c r="T1498" i="16"/>
  <c r="O107" i="16"/>
  <c r="T107" i="16"/>
  <c r="O3080" i="16"/>
  <c r="T3080" i="16"/>
  <c r="O3440" i="16"/>
  <c r="T3440" i="16"/>
  <c r="O3737" i="16"/>
  <c r="T3737" i="16"/>
  <c r="O3222" i="16"/>
  <c r="T3222" i="16"/>
  <c r="O3132" i="16"/>
  <c r="T3132" i="16"/>
  <c r="O2039" i="16"/>
  <c r="T2039" i="16"/>
  <c r="O2409" i="16"/>
  <c r="T2409" i="16"/>
  <c r="O3274" i="16"/>
  <c r="T3274" i="16"/>
  <c r="O3258" i="16"/>
  <c r="T3258" i="16"/>
  <c r="O1636" i="16"/>
  <c r="T1636" i="16"/>
  <c r="O234" i="16"/>
  <c r="T234" i="16"/>
  <c r="O226" i="16"/>
  <c r="T226" i="16"/>
  <c r="O1450" i="16"/>
  <c r="T1450" i="16"/>
  <c r="O1298" i="16"/>
  <c r="T1298" i="16"/>
  <c r="O510" i="16"/>
  <c r="T510" i="16"/>
  <c r="O1198" i="16"/>
  <c r="T1198" i="16"/>
  <c r="O1621" i="16"/>
  <c r="T1621" i="16"/>
  <c r="O121" i="16"/>
  <c r="T121" i="16"/>
  <c r="O2603" i="16"/>
  <c r="T2603" i="16"/>
  <c r="O3333" i="16"/>
  <c r="T3333" i="16"/>
  <c r="O3048" i="16"/>
  <c r="T3048" i="16"/>
  <c r="O2431" i="16"/>
  <c r="T2431" i="16"/>
  <c r="O2737" i="16"/>
  <c r="T2737" i="16"/>
  <c r="O3801" i="16"/>
  <c r="T3801" i="16"/>
  <c r="O3692" i="16"/>
  <c r="T3692" i="16"/>
  <c r="O1790" i="16"/>
  <c r="T1790" i="16"/>
  <c r="O1768" i="16"/>
  <c r="T1768" i="16"/>
  <c r="O366" i="16"/>
  <c r="T366" i="16"/>
  <c r="O1386" i="16"/>
  <c r="T1386" i="16"/>
  <c r="O214" i="16"/>
  <c r="T214" i="16"/>
  <c r="O1907" i="16"/>
  <c r="T1907" i="16"/>
  <c r="O854" i="16"/>
  <c r="T854" i="16"/>
  <c r="O723" i="16"/>
  <c r="T723" i="16"/>
  <c r="O964" i="16"/>
  <c r="T964" i="16"/>
  <c r="O1186" i="16"/>
  <c r="T1186" i="16"/>
  <c r="O1146" i="16"/>
  <c r="T1146" i="16"/>
  <c r="O2461" i="16"/>
  <c r="T2461" i="16"/>
  <c r="O3326" i="16"/>
  <c r="T3326" i="16"/>
  <c r="O3190" i="16"/>
  <c r="T3190" i="16"/>
  <c r="O2904" i="16"/>
  <c r="T2904" i="16"/>
  <c r="O2593" i="16"/>
  <c r="T2593" i="16"/>
  <c r="O2215" i="16"/>
  <c r="T2215" i="16"/>
  <c r="O2523" i="16"/>
  <c r="T2523" i="16"/>
  <c r="O3655" i="16"/>
  <c r="T3655" i="16"/>
  <c r="O3549" i="16"/>
  <c r="T3549" i="16"/>
  <c r="O3364" i="16"/>
  <c r="T3364" i="16"/>
  <c r="O2976" i="16"/>
  <c r="T2976" i="16"/>
  <c r="O1645" i="16"/>
  <c r="T1645" i="16"/>
  <c r="O1083" i="16"/>
  <c r="T1083" i="16"/>
  <c r="O1624" i="16"/>
  <c r="T1624" i="16"/>
  <c r="O1242" i="16"/>
  <c r="T1242" i="16"/>
  <c r="O1126" i="16"/>
  <c r="T1126" i="16"/>
  <c r="O790" i="16"/>
  <c r="T790" i="16"/>
  <c r="O820" i="16"/>
  <c r="T820" i="16"/>
  <c r="O67" i="16"/>
  <c r="T67" i="16"/>
  <c r="O2404" i="16"/>
  <c r="T2404" i="16"/>
  <c r="O1656" i="16"/>
  <c r="T1656" i="16"/>
  <c r="O2912" i="16"/>
  <c r="T2912" i="16"/>
  <c r="O3217" i="16"/>
  <c r="T3217" i="16"/>
  <c r="O2805" i="16"/>
  <c r="T2805" i="16"/>
  <c r="O3136" i="16"/>
  <c r="T3136" i="16"/>
  <c r="O2131" i="16"/>
  <c r="T2131" i="16"/>
  <c r="O2437" i="16"/>
  <c r="T2437" i="16"/>
  <c r="O3818" i="16"/>
  <c r="T3818" i="16"/>
  <c r="O2962" i="16"/>
  <c r="T2962" i="16"/>
  <c r="O242" i="16"/>
  <c r="T242" i="16"/>
  <c r="O171" i="16"/>
  <c r="T171" i="16"/>
  <c r="O1613" i="16"/>
  <c r="T1613" i="16"/>
  <c r="O210" i="16"/>
  <c r="T210" i="16"/>
  <c r="O1796" i="16"/>
  <c r="T1796" i="16"/>
  <c r="O478" i="16"/>
  <c r="T478" i="16"/>
  <c r="O846" i="16"/>
  <c r="T846" i="16"/>
  <c r="O702" i="16"/>
  <c r="T702" i="16"/>
  <c r="O286" i="16"/>
  <c r="T286" i="16"/>
  <c r="O2884" i="16"/>
  <c r="T2884" i="16"/>
  <c r="O2874" i="16"/>
  <c r="T2874" i="16"/>
  <c r="O3144" i="16"/>
  <c r="T3144" i="16"/>
  <c r="O2503" i="16"/>
  <c r="T2503" i="16"/>
  <c r="O276" i="16"/>
  <c r="T276" i="16"/>
  <c r="O2225" i="16"/>
  <c r="T2225" i="16"/>
  <c r="O3231" i="16"/>
  <c r="T3231" i="16"/>
  <c r="O2634" i="16"/>
  <c r="T2634" i="16"/>
  <c r="O2260" i="16"/>
  <c r="T2260" i="16"/>
  <c r="O2592" i="16"/>
  <c r="T2592" i="16"/>
  <c r="O2658" i="16"/>
  <c r="T2658" i="16"/>
  <c r="O1512" i="16"/>
  <c r="T1512" i="16"/>
  <c r="O2767" i="16"/>
  <c r="T2767" i="16"/>
  <c r="O2985" i="16"/>
  <c r="T2985" i="16"/>
  <c r="O2746" i="16"/>
  <c r="T2746" i="16"/>
  <c r="O2650" i="16"/>
  <c r="T2650" i="16"/>
  <c r="O2991" i="16"/>
  <c r="T2991" i="16"/>
  <c r="O3467" i="16"/>
  <c r="T3467" i="16"/>
  <c r="O3485" i="16"/>
  <c r="T3485" i="16"/>
  <c r="O3474" i="16"/>
  <c r="T3474" i="16"/>
  <c r="O2281" i="16"/>
  <c r="T2281" i="16"/>
  <c r="O3414" i="16"/>
  <c r="T3414" i="16"/>
  <c r="O3673" i="16"/>
  <c r="T3673" i="16"/>
  <c r="O3147" i="16"/>
  <c r="T3147" i="16"/>
  <c r="O2734" i="16"/>
  <c r="T2734" i="16"/>
  <c r="O1127" i="16"/>
  <c r="T1127" i="16"/>
  <c r="O684" i="16"/>
  <c r="T684" i="16"/>
  <c r="O98" i="16"/>
  <c r="T98" i="16"/>
  <c r="O1635" i="16"/>
  <c r="T1635" i="16"/>
  <c r="O1072" i="16"/>
  <c r="T1072" i="16"/>
  <c r="O66" i="16"/>
  <c r="T66" i="16"/>
  <c r="O104" i="16"/>
  <c r="T104" i="16"/>
  <c r="O1088" i="16"/>
  <c r="T1088" i="16"/>
  <c r="O813" i="16"/>
  <c r="T813" i="16"/>
  <c r="O1651" i="16"/>
  <c r="T1651" i="16"/>
  <c r="O335" i="16"/>
  <c r="T335" i="16"/>
  <c r="O1380" i="16"/>
  <c r="T1380" i="16"/>
  <c r="O1251" i="16"/>
  <c r="T1251" i="16"/>
  <c r="O664" i="16"/>
  <c r="T664" i="16"/>
  <c r="O557" i="16"/>
  <c r="T557" i="16"/>
  <c r="O859" i="16"/>
  <c r="T859" i="16"/>
  <c r="O907" i="16"/>
  <c r="T907" i="16"/>
  <c r="O729" i="16"/>
  <c r="T729" i="16"/>
  <c r="O973" i="16"/>
  <c r="T973" i="16"/>
  <c r="O895" i="16"/>
  <c r="T895" i="16"/>
  <c r="O289" i="16"/>
  <c r="T289" i="16"/>
  <c r="O2090" i="16"/>
  <c r="T2090" i="16"/>
  <c r="O3786" i="16"/>
  <c r="T3786" i="16"/>
  <c r="O2117" i="16"/>
  <c r="T2117" i="16"/>
  <c r="O2448" i="16"/>
  <c r="T2448" i="16"/>
  <c r="O2514" i="16"/>
  <c r="T2514" i="16"/>
  <c r="O1368" i="16"/>
  <c r="T1368" i="16"/>
  <c r="O2623" i="16"/>
  <c r="T2623" i="16"/>
  <c r="O2929" i="16"/>
  <c r="T2929" i="16"/>
  <c r="O2840" i="16"/>
  <c r="T2840" i="16"/>
  <c r="O3171" i="16"/>
  <c r="T3171" i="16"/>
  <c r="O2931" i="16"/>
  <c r="T2931" i="16"/>
  <c r="O2506" i="16"/>
  <c r="T2506" i="16"/>
  <c r="O2848" i="16"/>
  <c r="T2848" i="16"/>
  <c r="O3323" i="16"/>
  <c r="T3323" i="16"/>
  <c r="O3341" i="16"/>
  <c r="T3341" i="16"/>
  <c r="O3252" i="16"/>
  <c r="T3252" i="16"/>
  <c r="O3271" i="16"/>
  <c r="T3271" i="16"/>
  <c r="O3200" i="16"/>
  <c r="T3200" i="16"/>
  <c r="O3530" i="16"/>
  <c r="T3530" i="16"/>
  <c r="O3002" i="16"/>
  <c r="T3002" i="16"/>
  <c r="O2578" i="16"/>
  <c r="T2578" i="16"/>
  <c r="O2919" i="16"/>
  <c r="T2919" i="16"/>
  <c r="O1966" i="16"/>
  <c r="T1966" i="16"/>
  <c r="O539" i="16"/>
  <c r="T539" i="16"/>
  <c r="O913" i="16"/>
  <c r="T913" i="16"/>
  <c r="O927" i="16"/>
  <c r="T927" i="16"/>
  <c r="O700" i="16"/>
  <c r="T700" i="16"/>
  <c r="O992" i="16"/>
  <c r="T992" i="16"/>
  <c r="O669" i="16"/>
  <c r="T669" i="16"/>
  <c r="O1508" i="16"/>
  <c r="T1508" i="16"/>
  <c r="O191" i="16"/>
  <c r="T191" i="16"/>
  <c r="O1056" i="16"/>
  <c r="T1056" i="16"/>
  <c r="O1883" i="16"/>
  <c r="T1883" i="16"/>
  <c r="O1237" i="16"/>
  <c r="T1237" i="16"/>
  <c r="O1107" i="16"/>
  <c r="T1107" i="16"/>
  <c r="O520" i="16"/>
  <c r="T520" i="16"/>
  <c r="O763" i="16"/>
  <c r="T763" i="16"/>
  <c r="O1891" i="16"/>
  <c r="T1891" i="16"/>
  <c r="O780" i="16"/>
  <c r="T780" i="16"/>
  <c r="O1946" i="16"/>
  <c r="T1946" i="16"/>
  <c r="O3774" i="16"/>
  <c r="T3774" i="16"/>
  <c r="O2402" i="16"/>
  <c r="T2402" i="16"/>
  <c r="O2752" i="16"/>
  <c r="T2752" i="16"/>
  <c r="O2220" i="16"/>
  <c r="T2220" i="16"/>
  <c r="O2238" i="16"/>
  <c r="T2238" i="16"/>
  <c r="O2424" i="16"/>
  <c r="T2424" i="16"/>
  <c r="O2490" i="16"/>
  <c r="T2490" i="16"/>
  <c r="O1344" i="16"/>
  <c r="T1344" i="16"/>
  <c r="O2598" i="16"/>
  <c r="T2598" i="16"/>
  <c r="O2905" i="16"/>
  <c r="T2905" i="16"/>
  <c r="O3297" i="16"/>
  <c r="T3297" i="16"/>
  <c r="O2885" i="16"/>
  <c r="T2885" i="16"/>
  <c r="O2796" i="16"/>
  <c r="T2796" i="16"/>
  <c r="O2671" i="16"/>
  <c r="T2671" i="16"/>
  <c r="O2977" i="16"/>
  <c r="T2977" i="16"/>
  <c r="O2600" i="16"/>
  <c r="T2600" i="16"/>
  <c r="O2930" i="16"/>
  <c r="T2930" i="16"/>
  <c r="O1017" i="16"/>
  <c r="T1017" i="16"/>
  <c r="O1247" i="16"/>
  <c r="T1247" i="16"/>
  <c r="O804" i="16"/>
  <c r="T804" i="16"/>
  <c r="O1610" i="16"/>
  <c r="T1610" i="16"/>
  <c r="O1047" i="16"/>
  <c r="T1047" i="16"/>
  <c r="O1300" i="16"/>
  <c r="T1300" i="16"/>
  <c r="O677" i="16"/>
  <c r="T677" i="16"/>
  <c r="O511" i="16"/>
  <c r="T511" i="16"/>
  <c r="O2083" i="16"/>
  <c r="T2083" i="16"/>
  <c r="O777" i="16"/>
  <c r="T777" i="16"/>
  <c r="O710" i="16"/>
  <c r="T710" i="16"/>
  <c r="O1383" i="16"/>
  <c r="T1383" i="16"/>
  <c r="O819" i="16"/>
  <c r="T819" i="16"/>
  <c r="O1216" i="16"/>
  <c r="T1216" i="16"/>
  <c r="O2834" i="16"/>
  <c r="T2834" i="16"/>
  <c r="O2249" i="16"/>
  <c r="T2249" i="16"/>
  <c r="O3802" i="16"/>
  <c r="T3802" i="16"/>
  <c r="O2058" i="16"/>
  <c r="T2058" i="16"/>
  <c r="O2917" i="16"/>
  <c r="T2917" i="16"/>
  <c r="O2396" i="16"/>
  <c r="T2396" i="16"/>
  <c r="O2702" i="16"/>
  <c r="T2702" i="16"/>
  <c r="O2288" i="16"/>
  <c r="T2288" i="16"/>
  <c r="O2631" i="16"/>
  <c r="T2631" i="16"/>
  <c r="O3083" i="16"/>
  <c r="T3083" i="16"/>
  <c r="O3041" i="16"/>
  <c r="T3041" i="16"/>
  <c r="O2664" i="16"/>
  <c r="T2664" i="16"/>
  <c r="O2719" i="16"/>
  <c r="T2719" i="16"/>
  <c r="O1573" i="16"/>
  <c r="T1573" i="16"/>
  <c r="O2970" i="16"/>
  <c r="T2970" i="16"/>
  <c r="O3277" i="16"/>
  <c r="T3277" i="16"/>
  <c r="O2775" i="16"/>
  <c r="T2775" i="16"/>
  <c r="O2361" i="16"/>
  <c r="T2361" i="16"/>
  <c r="O2703" i="16"/>
  <c r="T2703" i="16"/>
  <c r="O1855" i="16"/>
  <c r="T1855" i="16"/>
  <c r="O1954" i="16"/>
  <c r="T1954" i="16"/>
  <c r="O527" i="16"/>
  <c r="T527" i="16"/>
  <c r="O771" i="16"/>
  <c r="T771" i="16"/>
  <c r="O1168" i="16"/>
  <c r="T1168" i="16"/>
  <c r="O1626" i="16"/>
  <c r="T1626" i="16"/>
  <c r="O691" i="16"/>
  <c r="T691" i="16"/>
  <c r="O1207" i="16"/>
  <c r="T1207" i="16"/>
  <c r="O224" i="16"/>
  <c r="T224" i="16"/>
  <c r="O1352" i="16"/>
  <c r="T1352" i="16"/>
  <c r="O1077" i="16"/>
  <c r="T1077" i="16"/>
  <c r="O312" i="16"/>
  <c r="T312" i="16"/>
  <c r="O1081" i="16"/>
  <c r="T1081" i="16"/>
  <c r="O579" i="16"/>
  <c r="T579" i="16"/>
  <c r="O1827" i="16"/>
  <c r="T1827" i="16"/>
  <c r="O220" i="16"/>
  <c r="T220" i="16"/>
  <c r="O317" i="16"/>
  <c r="T317" i="16"/>
  <c r="O1541" i="16"/>
  <c r="T1541" i="16"/>
  <c r="O1016" i="16"/>
  <c r="T1016" i="16"/>
  <c r="O3514" i="16"/>
  <c r="T3514" i="16"/>
  <c r="O3545" i="16"/>
  <c r="T3545" i="16"/>
  <c r="O2105" i="16"/>
  <c r="T2105" i="16"/>
  <c r="O1914" i="16"/>
  <c r="T1914" i="16"/>
  <c r="O3713" i="16"/>
  <c r="T3713" i="16"/>
  <c r="O2558" i="16"/>
  <c r="T2558" i="16"/>
  <c r="O2144" i="16"/>
  <c r="T2144" i="16"/>
  <c r="O2939" i="16"/>
  <c r="T2939" i="16"/>
  <c r="O3268" i="16"/>
  <c r="T3268" i="16"/>
  <c r="O2879" i="16"/>
  <c r="T2879" i="16"/>
  <c r="O2898" i="16"/>
  <c r="T2898" i="16"/>
  <c r="O2574" i="16"/>
  <c r="T2574" i="16"/>
  <c r="O1428" i="16"/>
  <c r="T1428" i="16"/>
  <c r="O2827" i="16"/>
  <c r="T2827" i="16"/>
  <c r="O3133" i="16"/>
  <c r="T3133" i="16"/>
  <c r="O2324" i="16"/>
  <c r="T2324" i="16"/>
  <c r="O2630" i="16"/>
  <c r="T2630" i="16"/>
  <c r="O2217" i="16"/>
  <c r="T2217" i="16"/>
  <c r="O394" i="16"/>
  <c r="T394" i="16"/>
  <c r="O1786" i="16"/>
  <c r="T1786" i="16"/>
  <c r="O384" i="16"/>
  <c r="T384" i="16"/>
  <c r="O758" i="16"/>
  <c r="T758" i="16"/>
  <c r="O628" i="16"/>
  <c r="T628" i="16"/>
  <c r="O2032" i="16"/>
  <c r="T2032" i="16"/>
  <c r="O401" i="16"/>
  <c r="T401" i="16"/>
  <c r="O1481" i="16"/>
  <c r="T1481" i="16"/>
  <c r="O548" i="16"/>
  <c r="T548" i="16"/>
  <c r="O80" i="16"/>
  <c r="T80" i="16"/>
  <c r="O1209" i="16"/>
  <c r="T1209" i="16"/>
  <c r="O932" i="16"/>
  <c r="T932" i="16"/>
  <c r="O1497" i="16"/>
  <c r="T1497" i="16"/>
  <c r="O156" i="16"/>
  <c r="T156" i="16"/>
  <c r="O1511" i="16"/>
  <c r="T1511" i="16"/>
  <c r="O1020" i="16"/>
  <c r="T1020" i="16"/>
  <c r="O1683" i="16"/>
  <c r="T1683" i="16"/>
  <c r="O77" i="16"/>
  <c r="T77" i="16"/>
  <c r="O174" i="16"/>
  <c r="T174" i="16"/>
  <c r="O1397" i="16"/>
  <c r="T1397" i="16"/>
  <c r="O463" i="16"/>
  <c r="T463" i="16"/>
  <c r="O807" i="16"/>
  <c r="T807" i="16"/>
  <c r="O349" i="16"/>
  <c r="T349" i="16"/>
  <c r="O3369" i="16"/>
  <c r="T3369" i="16"/>
  <c r="O3711" i="16"/>
  <c r="T3711" i="16"/>
  <c r="O3718" i="16"/>
  <c r="T3718" i="16"/>
  <c r="O1961" i="16"/>
  <c r="T1961" i="16"/>
  <c r="O2323" i="16"/>
  <c r="T2323" i="16"/>
  <c r="O2414" i="16"/>
  <c r="T2414" i="16"/>
  <c r="O3836" i="16"/>
  <c r="T3836" i="16"/>
  <c r="O2343" i="16"/>
  <c r="T2343" i="16"/>
  <c r="O2794" i="16"/>
  <c r="T2794" i="16"/>
  <c r="O2735" i="16"/>
  <c r="T2735" i="16"/>
  <c r="O2365" i="16"/>
  <c r="T2365" i="16"/>
  <c r="O2418" i="16"/>
  <c r="T2418" i="16"/>
  <c r="O1284" i="16"/>
  <c r="T1284" i="16"/>
  <c r="O2682" i="16"/>
  <c r="T2682" i="16"/>
  <c r="O2180" i="16"/>
  <c r="T2180" i="16"/>
  <c r="O2486" i="16"/>
  <c r="T2486" i="16"/>
  <c r="O2073" i="16"/>
  <c r="T2073" i="16"/>
  <c r="O1568" i="16"/>
  <c r="T1568" i="16"/>
  <c r="O250" i="16"/>
  <c r="T250" i="16"/>
  <c r="O1630" i="16"/>
  <c r="T1630" i="16"/>
  <c r="O2041" i="16"/>
  <c r="T2041" i="16"/>
  <c r="O1887" i="16"/>
  <c r="T1887" i="16"/>
  <c r="O257" i="16"/>
  <c r="T257" i="16"/>
  <c r="O1337" i="16"/>
  <c r="T1337" i="16"/>
  <c r="O403" i="16"/>
  <c r="T403" i="16"/>
  <c r="O1064" i="16"/>
  <c r="T1064" i="16"/>
  <c r="O788" i="16"/>
  <c r="T788" i="16"/>
  <c r="O1353" i="16"/>
  <c r="T1353" i="16"/>
  <c r="O1041" i="16"/>
  <c r="T1041" i="16"/>
  <c r="O1343" i="16"/>
  <c r="T1343" i="16"/>
  <c r="O875" i="16"/>
  <c r="T875" i="16"/>
  <c r="O291" i="16"/>
  <c r="T291" i="16"/>
  <c r="O975" i="16"/>
  <c r="T975" i="16"/>
  <c r="O1071" i="16"/>
  <c r="T1071" i="16"/>
  <c r="O549" i="16"/>
  <c r="T549" i="16"/>
  <c r="O3103" i="16"/>
  <c r="T3103" i="16"/>
  <c r="O3787" i="16"/>
  <c r="T3787" i="16"/>
  <c r="O2307" i="16"/>
  <c r="T2307" i="16"/>
  <c r="O3764" i="16"/>
  <c r="T3764" i="16"/>
  <c r="O2285" i="16"/>
  <c r="T2285" i="16"/>
  <c r="O3538" i="16"/>
  <c r="T3538" i="16"/>
  <c r="O3809" i="16"/>
  <c r="T3809" i="16"/>
  <c r="O3497" i="16"/>
  <c r="T3497" i="16"/>
  <c r="O1618" i="16"/>
  <c r="T1618" i="16"/>
  <c r="O2864" i="16"/>
  <c r="T2864" i="16"/>
  <c r="O3169" i="16"/>
  <c r="T3169" i="16"/>
  <c r="O2792" i="16"/>
  <c r="T2792" i="16"/>
  <c r="O3123" i="16"/>
  <c r="T3123" i="16"/>
  <c r="O2397" i="16"/>
  <c r="T2397" i="16"/>
  <c r="O2315" i="16"/>
  <c r="T2315" i="16"/>
  <c r="O2655" i="16"/>
  <c r="T2655" i="16"/>
  <c r="O3609" i="16"/>
  <c r="T3609" i="16"/>
  <c r="O3550" i="16"/>
  <c r="T3550" i="16"/>
  <c r="O1806" i="16"/>
  <c r="T1806" i="16"/>
  <c r="O1691" i="16"/>
  <c r="T1691" i="16"/>
  <c r="O1204" i="16"/>
  <c r="T1204" i="16"/>
  <c r="O616" i="16"/>
  <c r="T616" i="16"/>
  <c r="O941" i="16"/>
  <c r="T941" i="16"/>
  <c r="O1099" i="16"/>
  <c r="T1099" i="16"/>
  <c r="O848" i="16"/>
  <c r="T848" i="16"/>
  <c r="O1750" i="16"/>
  <c r="T1750" i="16"/>
  <c r="O348" i="16"/>
  <c r="T348" i="16"/>
  <c r="O1379" i="16"/>
  <c r="T1379" i="16"/>
  <c r="O912" i="16"/>
  <c r="T912" i="16"/>
  <c r="O325" i="16"/>
  <c r="T325" i="16"/>
  <c r="O113" i="16"/>
  <c r="T113" i="16"/>
  <c r="O1984" i="16"/>
  <c r="T1984" i="16"/>
  <c r="O353" i="16"/>
  <c r="T353" i="16"/>
  <c r="O1578" i="16"/>
  <c r="T1578" i="16"/>
  <c r="O643" i="16"/>
  <c r="T643" i="16"/>
  <c r="O1627" i="16"/>
  <c r="T1627" i="16"/>
  <c r="O1654" i="16"/>
  <c r="T1654" i="16"/>
  <c r="O2981" i="16"/>
  <c r="T2981" i="16"/>
  <c r="O3325" i="16"/>
  <c r="T3325" i="16"/>
  <c r="O3402" i="16"/>
  <c r="T3402" i="16"/>
  <c r="O3793" i="16"/>
  <c r="T3793" i="16"/>
  <c r="O3717" i="16"/>
  <c r="T3717" i="16"/>
  <c r="O3465" i="16"/>
  <c r="T3465" i="16"/>
  <c r="O3712" i="16"/>
  <c r="T3712" i="16"/>
  <c r="O2388" i="16"/>
  <c r="T2388" i="16"/>
  <c r="O2454" i="16"/>
  <c r="T2454" i="16"/>
  <c r="O1308" i="16"/>
  <c r="T1308" i="16"/>
  <c r="O2707" i="16"/>
  <c r="T2707" i="16"/>
  <c r="O3013" i="16"/>
  <c r="T3013" i="16"/>
  <c r="O2348" i="16"/>
  <c r="T2348" i="16"/>
  <c r="O2241" i="16"/>
  <c r="T2241" i="16"/>
  <c r="O3537" i="16"/>
  <c r="T3537" i="16"/>
  <c r="O3725" i="16"/>
  <c r="T3725" i="16"/>
  <c r="O3785" i="16"/>
  <c r="T3785" i="16"/>
  <c r="O2016" i="16"/>
  <c r="T2016" i="16"/>
  <c r="O1320" i="16"/>
  <c r="T1320" i="16"/>
  <c r="O1335" i="16"/>
  <c r="T1335" i="16"/>
  <c r="O929" i="16"/>
  <c r="T929" i="16"/>
  <c r="O1087" i="16"/>
  <c r="T1087" i="16"/>
  <c r="O835" i="16"/>
  <c r="T835" i="16"/>
  <c r="O1807" i="16"/>
  <c r="T1807" i="16"/>
  <c r="O490" i="16"/>
  <c r="T490" i="16"/>
  <c r="O1377" i="16"/>
  <c r="T1377" i="16"/>
  <c r="O1367" i="16"/>
  <c r="T1367" i="16"/>
  <c r="O899" i="16"/>
  <c r="T899" i="16"/>
  <c r="O341" i="16"/>
  <c r="T341" i="16"/>
  <c r="O487" i="16"/>
  <c r="T487" i="16"/>
  <c r="O1577" i="16"/>
  <c r="T1577" i="16"/>
  <c r="O608" i="16"/>
  <c r="T608" i="16"/>
  <c r="O772" i="16"/>
  <c r="T772" i="16"/>
  <c r="O2814" i="16"/>
  <c r="T2814" i="16"/>
  <c r="O3498" i="16"/>
  <c r="T3498" i="16"/>
  <c r="O3805" i="16"/>
  <c r="T3805" i="16"/>
  <c r="O3284" i="16"/>
  <c r="T3284" i="16"/>
  <c r="O3614" i="16"/>
  <c r="T3614" i="16"/>
  <c r="O3820" i="16"/>
  <c r="T3820" i="16"/>
  <c r="O3251" i="16"/>
  <c r="T3251" i="16"/>
  <c r="O3580" i="16"/>
  <c r="T3580" i="16"/>
  <c r="O3192" i="16"/>
  <c r="T3192" i="16"/>
  <c r="O3209" i="16"/>
  <c r="T3209" i="16"/>
  <c r="O1331" i="16"/>
  <c r="T1331" i="16"/>
  <c r="O2881" i="16"/>
  <c r="T2881" i="16"/>
  <c r="O2504" i="16"/>
  <c r="T2504" i="16"/>
  <c r="O2822" i="16"/>
  <c r="T2822" i="16"/>
  <c r="O2109" i="16"/>
  <c r="T2109" i="16"/>
  <c r="O2451" i="16"/>
  <c r="T2451" i="16"/>
  <c r="O3838" i="16"/>
  <c r="T3838" i="16"/>
  <c r="O2368" i="16"/>
  <c r="T2368" i="16"/>
  <c r="O3652" i="16"/>
  <c r="T3652" i="16"/>
  <c r="O3263" i="16"/>
  <c r="T3263" i="16"/>
  <c r="O3281" i="16"/>
  <c r="T3281" i="16"/>
  <c r="O1403" i="16"/>
  <c r="T1403" i="16"/>
  <c r="O328" i="16"/>
  <c r="T328" i="16"/>
  <c r="O1912" i="16"/>
  <c r="T1912" i="16"/>
  <c r="O509" i="16"/>
  <c r="T509" i="16"/>
  <c r="O559" i="16"/>
  <c r="T559" i="16"/>
  <c r="O1437" i="16"/>
  <c r="T1437" i="16"/>
  <c r="O1079" i="16"/>
  <c r="T1079" i="16"/>
  <c r="O2062" i="16"/>
  <c r="T2062" i="16"/>
  <c r="O624" i="16"/>
  <c r="T624" i="16"/>
  <c r="O996" i="16"/>
  <c r="T996" i="16"/>
  <c r="O1430" i="16"/>
  <c r="T1430" i="16"/>
  <c r="O1695" i="16"/>
  <c r="T1695" i="16"/>
  <c r="O65" i="16"/>
  <c r="T65" i="16"/>
  <c r="O1288" i="16"/>
  <c r="T1288" i="16"/>
  <c r="O355" i="16"/>
  <c r="T355" i="16"/>
  <c r="O1315" i="16"/>
  <c r="T1315" i="16"/>
  <c r="O1052" i="16"/>
  <c r="T1052" i="16"/>
  <c r="O1449" i="16"/>
  <c r="T1449" i="16"/>
  <c r="O1341" i="16"/>
  <c r="T1341" i="16"/>
  <c r="O995" i="16"/>
  <c r="T995" i="16"/>
  <c r="O1060" i="16"/>
  <c r="T1060" i="16"/>
  <c r="O534" i="16"/>
  <c r="T534" i="16"/>
  <c r="O2676" i="16"/>
  <c r="T2676" i="16"/>
  <c r="O3090" i="16"/>
  <c r="T3090" i="16"/>
  <c r="O1944" i="16"/>
  <c r="T1944" i="16"/>
  <c r="O3199" i="16"/>
  <c r="T3199" i="16"/>
  <c r="O3746" i="16"/>
  <c r="T3746" i="16"/>
  <c r="O3177" i="16"/>
  <c r="T3177" i="16"/>
  <c r="O3727" i="16"/>
  <c r="T3727" i="16"/>
  <c r="O2154" i="16"/>
  <c r="T2154" i="16"/>
  <c r="O3828" i="16"/>
  <c r="T3828" i="16"/>
  <c r="O3679" i="16"/>
  <c r="T3679" i="16"/>
  <c r="O2367" i="16"/>
  <c r="T2367" i="16"/>
  <c r="O3788" i="16"/>
  <c r="T3788" i="16"/>
  <c r="O3249" i="16"/>
  <c r="T3249" i="16"/>
  <c r="O3496" i="16"/>
  <c r="T3496" i="16"/>
  <c r="O1032" i="16"/>
  <c r="T1032" i="16"/>
  <c r="O2066" i="16"/>
  <c r="T2066" i="16"/>
  <c r="O499" i="16"/>
  <c r="T499" i="16"/>
  <c r="O1517" i="16"/>
  <c r="T1517" i="16"/>
  <c r="O547" i="16"/>
  <c r="T547" i="16"/>
  <c r="O1520" i="16"/>
  <c r="T1520" i="16"/>
  <c r="O767" i="16"/>
  <c r="T767" i="16"/>
  <c r="O612" i="16"/>
  <c r="T612" i="16"/>
  <c r="O985" i="16"/>
  <c r="T985" i="16"/>
  <c r="O1813" i="16"/>
  <c r="T1813" i="16"/>
  <c r="O267" i="16"/>
  <c r="T267" i="16"/>
  <c r="O1682" i="16"/>
  <c r="T1682" i="16"/>
  <c r="O51" i="16"/>
  <c r="T51" i="16"/>
  <c r="O199" i="16"/>
  <c r="T199" i="16"/>
  <c r="O308" i="16"/>
  <c r="T308" i="16"/>
  <c r="O1436" i="16"/>
  <c r="T1436" i="16"/>
  <c r="O452" i="16"/>
  <c r="T452" i="16"/>
  <c r="O1201" i="16"/>
  <c r="T1201" i="16"/>
  <c r="O2946" i="16"/>
  <c r="T2946" i="16"/>
  <c r="O3272" i="16"/>
  <c r="T3272" i="16"/>
  <c r="O3363" i="16"/>
  <c r="T3363" i="16"/>
  <c r="O2950" i="16"/>
  <c r="T2950" i="16"/>
  <c r="O3280" i="16"/>
  <c r="T3280" i="16"/>
  <c r="O3755" i="16"/>
  <c r="T3755" i="16"/>
  <c r="O2010" i="16"/>
  <c r="T2010" i="16"/>
  <c r="O3684" i="16"/>
  <c r="T3684" i="16"/>
  <c r="O2275" i="16"/>
  <c r="T2275" i="16"/>
  <c r="O3703" i="16"/>
  <c r="T3703" i="16"/>
  <c r="O2210" i="16"/>
  <c r="T2210" i="16"/>
  <c r="O3644" i="16"/>
  <c r="T3644" i="16"/>
  <c r="O2152" i="16"/>
  <c r="T2152" i="16"/>
  <c r="O3105" i="16"/>
  <c r="T3105" i="16"/>
  <c r="O3435" i="16"/>
  <c r="T3435" i="16"/>
  <c r="O1451" i="16"/>
  <c r="T1451" i="16"/>
  <c r="O972" i="16"/>
  <c r="T972" i="16"/>
  <c r="O1921" i="16"/>
  <c r="T1921" i="16"/>
  <c r="O1373" i="16"/>
  <c r="T1373" i="16"/>
  <c r="O404" i="16"/>
  <c r="T404" i="16"/>
  <c r="O1376" i="16"/>
  <c r="T1376" i="16"/>
  <c r="O1882" i="16"/>
  <c r="T1882" i="16"/>
  <c r="O468" i="16"/>
  <c r="T468" i="16"/>
  <c r="O1669" i="16"/>
  <c r="T1669" i="16"/>
  <c r="O124" i="16"/>
  <c r="T124" i="16"/>
  <c r="O1540" i="16"/>
  <c r="T1540" i="16"/>
  <c r="O952" i="16"/>
  <c r="T952" i="16"/>
  <c r="O50" i="16"/>
  <c r="T50" i="16"/>
  <c r="O352" i="16"/>
  <c r="T352" i="16"/>
  <c r="O2422" i="16"/>
  <c r="T2422" i="16"/>
  <c r="O2764" i="16"/>
  <c r="T2764" i="16"/>
  <c r="O2807" i="16"/>
  <c r="T2807" i="16"/>
  <c r="O2580" i="16"/>
  <c r="T2580" i="16"/>
  <c r="O2646" i="16"/>
  <c r="T2646" i="16"/>
  <c r="O1500" i="16"/>
  <c r="T1500" i="16"/>
  <c r="O3187" i="16"/>
  <c r="T3187" i="16"/>
  <c r="O3493" i="16"/>
  <c r="T3493" i="16"/>
  <c r="O2877" i="16"/>
  <c r="T2877" i="16"/>
  <c r="O3207" i="16"/>
  <c r="T3207" i="16"/>
  <c r="O3657" i="16"/>
  <c r="T3657" i="16"/>
  <c r="O3600" i="16"/>
  <c r="T3600" i="16"/>
  <c r="O1854" i="16"/>
  <c r="T1854" i="16"/>
  <c r="O3241" i="16"/>
  <c r="T3241" i="16"/>
  <c r="O2126" i="16"/>
  <c r="T2126" i="16"/>
  <c r="O3509" i="16"/>
  <c r="T3509" i="16"/>
  <c r="O3374" i="16"/>
  <c r="T3374" i="16"/>
  <c r="O2949" i="16"/>
  <c r="T2949" i="16"/>
  <c r="O3279" i="16"/>
  <c r="T3279" i="16"/>
  <c r="O1607" i="16"/>
  <c r="T1607" i="16"/>
  <c r="O1910" i="16"/>
  <c r="T1910" i="16"/>
  <c r="O1743" i="16"/>
  <c r="T1743" i="16"/>
  <c r="O1782" i="16"/>
  <c r="T1782" i="16"/>
  <c r="O812" i="16"/>
  <c r="T812" i="16"/>
  <c r="O609" i="16"/>
  <c r="T609" i="16"/>
  <c r="O900" i="16"/>
  <c r="T900" i="16"/>
  <c r="O1657" i="16"/>
  <c r="T1657" i="16"/>
  <c r="O797" i="16"/>
  <c r="T797" i="16"/>
  <c r="O1148" i="16"/>
  <c r="T1148" i="16"/>
  <c r="O1867" i="16"/>
  <c r="T1867" i="16"/>
  <c r="O2657" i="16"/>
  <c r="T2657" i="16"/>
  <c r="O2809" i="16"/>
  <c r="T2809" i="16"/>
  <c r="O2645" i="16"/>
  <c r="T2645" i="16"/>
  <c r="O2717" i="16"/>
  <c r="T2717" i="16"/>
  <c r="O626" i="16"/>
  <c r="T626" i="16"/>
  <c r="O2665" i="16"/>
  <c r="T2665" i="16"/>
  <c r="O2483" i="16"/>
  <c r="T2483" i="16"/>
  <c r="O3583" i="16"/>
  <c r="T3583" i="16"/>
  <c r="O2555" i="16"/>
  <c r="T2555" i="16"/>
  <c r="O2923" i="16"/>
  <c r="T2923" i="16"/>
  <c r="O2662" i="16"/>
  <c r="T2662" i="16"/>
  <c r="O3075" i="16"/>
  <c r="T3075" i="16"/>
  <c r="O2243" i="16"/>
  <c r="T2243" i="16"/>
  <c r="O3073" i="16"/>
  <c r="T3073" i="16"/>
  <c r="O3314" i="16"/>
  <c r="T3314" i="16"/>
  <c r="O3076" i="16"/>
  <c r="T3076" i="16"/>
  <c r="O3396" i="16"/>
  <c r="T3396" i="16"/>
  <c r="O3720" i="16"/>
  <c r="T3720" i="16"/>
  <c r="O3344" i="16"/>
  <c r="T3344" i="16"/>
  <c r="O2817" i="16"/>
  <c r="T2817" i="16"/>
  <c r="O3064" i="16"/>
  <c r="T3064" i="16"/>
  <c r="O1468" i="16"/>
  <c r="T1468" i="16"/>
  <c r="O1086" i="16"/>
  <c r="T1086" i="16"/>
  <c r="O1570" i="16"/>
  <c r="T1570" i="16"/>
  <c r="O168" i="16"/>
  <c r="T168" i="16"/>
  <c r="O2099" i="16"/>
  <c r="T2099" i="16"/>
  <c r="O878" i="16"/>
  <c r="T878" i="16"/>
  <c r="O1959" i="16"/>
  <c r="T1959" i="16"/>
  <c r="O2035" i="16"/>
  <c r="T2035" i="16"/>
  <c r="O2601" i="16"/>
  <c r="T2601" i="16"/>
  <c r="O3317" i="16"/>
  <c r="T3317" i="16"/>
  <c r="O2137" i="16"/>
  <c r="T2137" i="16"/>
  <c r="O3577" i="16"/>
  <c r="T3577" i="16"/>
  <c r="O2673" i="16"/>
  <c r="T2673" i="16"/>
  <c r="O1490" i="16"/>
  <c r="T1490" i="16"/>
  <c r="O1324" i="16"/>
  <c r="T1324" i="16"/>
  <c r="O942" i="16"/>
  <c r="T942" i="16"/>
  <c r="O1975" i="16"/>
  <c r="T1975" i="16"/>
  <c r="O1414" i="16"/>
  <c r="T1414" i="16"/>
  <c r="O734" i="16"/>
  <c r="T734" i="16"/>
  <c r="O1816" i="16"/>
  <c r="T1816" i="16"/>
  <c r="O414" i="16"/>
  <c r="T414" i="16"/>
  <c r="O1696" i="16"/>
  <c r="T1696" i="16"/>
  <c r="O2697" i="16"/>
  <c r="T2697" i="16"/>
  <c r="O2410" i="16"/>
  <c r="T2410" i="16"/>
  <c r="O2529" i="16"/>
  <c r="T2529" i="16"/>
  <c r="O2859" i="16"/>
  <c r="T2859" i="16"/>
  <c r="O3627" i="16"/>
  <c r="T3627" i="16"/>
  <c r="O3214" i="16"/>
  <c r="T3214" i="16"/>
  <c r="O3543" i="16"/>
  <c r="T3543" i="16"/>
  <c r="O2867" i="16"/>
  <c r="T2867" i="16"/>
  <c r="O2850" i="16"/>
  <c r="T2850" i="16"/>
  <c r="O1704" i="16"/>
  <c r="T1704" i="16"/>
  <c r="O1279" i="16"/>
  <c r="T1279" i="16"/>
  <c r="O1282" i="16"/>
  <c r="T1282" i="16"/>
  <c r="O970" i="16"/>
  <c r="T970" i="16"/>
  <c r="O218" i="16"/>
  <c r="T218" i="16"/>
  <c r="O1864" i="16"/>
  <c r="T1864" i="16"/>
  <c r="O462" i="16"/>
  <c r="T462" i="16"/>
  <c r="O1482" i="16"/>
  <c r="T1482" i="16"/>
  <c r="O1916" i="16"/>
  <c r="T1916" i="16"/>
  <c r="O586" i="16"/>
  <c r="T586" i="16"/>
  <c r="O1860" i="16"/>
  <c r="T1860" i="16"/>
  <c r="O1214" i="16"/>
  <c r="T1214" i="16"/>
  <c r="O390" i="16"/>
  <c r="T390" i="16"/>
  <c r="O3658" i="16"/>
  <c r="T3658" i="16"/>
  <c r="O2175" i="16"/>
  <c r="T2175" i="16"/>
  <c r="O2231" i="16"/>
  <c r="T2231" i="16"/>
  <c r="O1943" i="16"/>
  <c r="T1943" i="16"/>
  <c r="O2611" i="16"/>
  <c r="T2611" i="16"/>
  <c r="O3412" i="16"/>
  <c r="T3412" i="16"/>
  <c r="O3024" i="16"/>
  <c r="T3024" i="16"/>
  <c r="O2469" i="16"/>
  <c r="T2469" i="16"/>
  <c r="O537" i="16"/>
  <c r="T537" i="16"/>
  <c r="O901" i="16"/>
  <c r="T901" i="16"/>
  <c r="O1334" i="16"/>
  <c r="T1334" i="16"/>
  <c r="O546" i="16"/>
  <c r="T546" i="16"/>
  <c r="O1640" i="16"/>
  <c r="T1640" i="16"/>
  <c r="O1680" i="16"/>
  <c r="T1680" i="16"/>
  <c r="O1948" i="16"/>
  <c r="T1948" i="16"/>
  <c r="O606" i="16"/>
  <c r="T606" i="16"/>
  <c r="O3653" i="16"/>
  <c r="T3653" i="16"/>
  <c r="O3659" i="16"/>
  <c r="T3659" i="16"/>
  <c r="O2467" i="16"/>
  <c r="T2467" i="16"/>
  <c r="O2773" i="16"/>
  <c r="T2773" i="16"/>
  <c r="O2251" i="16"/>
  <c r="T2251" i="16"/>
  <c r="O2487" i="16"/>
  <c r="T2487" i="16"/>
  <c r="O2507" i="16"/>
  <c r="T2507" i="16"/>
  <c r="O2559" i="16"/>
  <c r="T2559" i="16"/>
  <c r="O1712" i="16"/>
  <c r="T1712" i="16"/>
  <c r="O1190" i="16"/>
  <c r="T1190" i="16"/>
  <c r="O1062" i="16"/>
  <c r="T1062" i="16"/>
  <c r="O434" i="16"/>
  <c r="T434" i="16"/>
  <c r="O1803" i="16"/>
  <c r="T1803" i="16"/>
  <c r="O2344" i="16"/>
  <c r="T2344" i="16"/>
  <c r="O3516" i="16"/>
  <c r="T3516" i="16"/>
  <c r="O3833" i="16"/>
  <c r="T3833" i="16"/>
  <c r="O3732" i="16"/>
  <c r="T3732" i="16"/>
  <c r="O2629" i="16"/>
  <c r="T2629" i="16"/>
  <c r="O2107" i="16"/>
  <c r="T2107" i="16"/>
  <c r="O3124" i="16"/>
  <c r="T3124" i="16"/>
  <c r="O2753" i="16"/>
  <c r="T2753" i="16"/>
  <c r="O2988" i="16"/>
  <c r="T2988" i="16"/>
  <c r="O2415" i="16"/>
  <c r="T2415" i="16"/>
  <c r="O229" i="16"/>
  <c r="T229" i="16"/>
  <c r="O613" i="16"/>
  <c r="T613" i="16"/>
  <c r="O482" i="16"/>
  <c r="T482" i="16"/>
  <c r="O918" i="16"/>
  <c r="T918" i="16"/>
  <c r="O966" i="16"/>
  <c r="T966" i="16"/>
  <c r="O1538" i="16"/>
  <c r="T1538" i="16"/>
  <c r="O1659" i="16"/>
  <c r="T1659" i="16"/>
  <c r="O1792" i="16"/>
  <c r="T1792" i="16"/>
  <c r="O3047" i="16"/>
  <c r="T3047" i="16"/>
  <c r="O1957" i="16"/>
  <c r="T1957" i="16"/>
  <c r="O3584" i="16"/>
  <c r="T3584" i="16"/>
  <c r="O3702" i="16"/>
  <c r="T3702" i="16"/>
  <c r="O3480" i="16"/>
  <c r="T3480" i="16"/>
  <c r="O2739" i="16"/>
  <c r="T2739" i="16"/>
  <c r="O1852" i="16"/>
  <c r="T1852" i="16"/>
  <c r="O798" i="16"/>
  <c r="T798" i="16"/>
  <c r="O1963" i="16"/>
  <c r="T1963" i="16"/>
  <c r="O646" i="16"/>
  <c r="T646" i="16"/>
  <c r="O1718" i="16"/>
  <c r="T1718" i="16"/>
  <c r="O322" i="16"/>
  <c r="T322" i="16"/>
  <c r="O1736" i="16"/>
  <c r="T1736" i="16"/>
  <c r="O418" i="16"/>
  <c r="T418" i="16"/>
  <c r="O71" i="16"/>
  <c r="T71" i="16"/>
  <c r="O2964" i="16"/>
  <c r="T2964" i="16"/>
  <c r="O2209" i="16"/>
  <c r="T2209" i="16"/>
  <c r="O3487" i="16"/>
  <c r="T3487" i="16"/>
  <c r="O2223" i="16"/>
  <c r="T2223" i="16"/>
  <c r="O3806" i="16"/>
  <c r="T3806" i="16"/>
  <c r="O3382" i="16"/>
  <c r="T3382" i="16"/>
  <c r="O2653" i="16"/>
  <c r="T2653" i="16"/>
  <c r="O2583" i="16"/>
  <c r="T2583" i="16"/>
  <c r="O3454" i="16"/>
  <c r="T3454" i="16"/>
  <c r="O818" i="16"/>
  <c r="T818" i="16"/>
  <c r="O749" i="16"/>
  <c r="T749" i="16"/>
  <c r="O786" i="16"/>
  <c r="T786" i="16"/>
  <c r="O1066" i="16"/>
  <c r="T1066" i="16"/>
  <c r="O314" i="16"/>
  <c r="T314" i="16"/>
  <c r="O1130" i="16"/>
  <c r="T1130" i="16"/>
  <c r="O566" i="16"/>
  <c r="T566" i="16"/>
  <c r="O1971" i="16"/>
  <c r="T1971" i="16"/>
  <c r="O1422" i="16"/>
  <c r="T1422" i="16"/>
  <c r="O1724" i="16"/>
  <c r="T1724" i="16"/>
  <c r="O406" i="16"/>
  <c r="T406" i="16"/>
  <c r="O2760" i="16"/>
  <c r="T2760" i="16"/>
  <c r="O1668" i="16"/>
  <c r="T1668" i="16"/>
  <c r="O3477" i="16"/>
  <c r="T3477" i="16"/>
  <c r="O2575" i="16"/>
  <c r="T2575" i="16"/>
  <c r="O3322" i="16"/>
  <c r="T3322" i="16"/>
  <c r="O1934" i="16"/>
  <c r="T1934" i="16"/>
  <c r="O1530" i="16"/>
  <c r="T1530" i="16"/>
  <c r="O1676" i="16"/>
  <c r="T1676" i="16"/>
  <c r="O358" i="16"/>
  <c r="T358" i="16"/>
  <c r="O867" i="16"/>
  <c r="T867" i="16"/>
  <c r="O130" i="16"/>
  <c r="T130" i="16"/>
  <c r="O258" i="16"/>
  <c r="T258" i="16"/>
  <c r="O2693" i="16"/>
  <c r="T2693" i="16"/>
  <c r="O3036" i="16"/>
  <c r="T3036" i="16"/>
  <c r="O3505" i="16"/>
  <c r="T3505" i="16"/>
  <c r="O3416" i="16"/>
  <c r="T3416" i="16"/>
  <c r="O3507" i="16"/>
  <c r="T3507" i="16"/>
  <c r="O3093" i="16"/>
  <c r="T3093" i="16"/>
  <c r="O3424" i="16"/>
  <c r="T3424" i="16"/>
  <c r="O2419" i="16"/>
  <c r="T2419" i="16"/>
  <c r="O2725" i="16"/>
  <c r="T2725" i="16"/>
  <c r="O2294" i="16"/>
  <c r="T2294" i="16"/>
  <c r="O3579" i="16"/>
  <c r="T3579" i="16"/>
  <c r="O3166" i="16"/>
  <c r="T3166" i="16"/>
  <c r="O1632" i="16"/>
  <c r="T1632" i="16"/>
  <c r="O530" i="16"/>
  <c r="T530" i="16"/>
  <c r="O460" i="16"/>
  <c r="T460" i="16"/>
  <c r="O1901" i="16"/>
  <c r="T1901" i="16"/>
  <c r="O202" i="16"/>
  <c r="T202" i="16"/>
  <c r="O1090" i="16"/>
  <c r="T1090" i="16"/>
  <c r="O2050" i="16"/>
  <c r="T2050" i="16"/>
  <c r="O1134" i="16"/>
  <c r="T1134" i="16"/>
  <c r="O1290" i="16"/>
  <c r="T1290" i="16"/>
  <c r="O2531" i="16"/>
  <c r="T2531" i="16"/>
  <c r="O2549" i="16"/>
  <c r="T2549" i="16"/>
  <c r="O2892" i="16"/>
  <c r="T2892" i="16"/>
  <c r="O1800" i="16"/>
  <c r="T1800" i="16"/>
  <c r="O3056" i="16"/>
  <c r="T3056" i="16"/>
  <c r="O3361" i="16"/>
  <c r="T3361" i="16"/>
  <c r="O3603" i="16"/>
  <c r="T3603" i="16"/>
  <c r="O3032" i="16"/>
  <c r="T3032" i="16"/>
  <c r="O2581" i="16"/>
  <c r="T2581" i="16"/>
  <c r="O3022" i="16"/>
  <c r="T3022" i="16"/>
  <c r="O3352" i="16"/>
  <c r="T3352" i="16"/>
  <c r="O386" i="16"/>
  <c r="T386" i="16"/>
  <c r="O315" i="16"/>
  <c r="T315" i="16"/>
  <c r="O1757" i="16"/>
  <c r="T1757" i="16"/>
  <c r="O354" i="16"/>
  <c r="T354" i="16"/>
  <c r="O59" i="16"/>
  <c r="T59" i="16"/>
  <c r="O1940" i="16"/>
  <c r="T1940" i="16"/>
  <c r="O622" i="16"/>
  <c r="T622" i="16"/>
  <c r="O842" i="16"/>
  <c r="T842" i="16"/>
  <c r="O990" i="16"/>
  <c r="T990" i="16"/>
  <c r="O2825" i="16"/>
  <c r="T2825" i="16"/>
  <c r="O2972" i="16"/>
  <c r="T2972" i="16"/>
  <c r="O3302" i="16"/>
  <c r="T3302" i="16"/>
  <c r="O1900" i="16"/>
  <c r="T1900" i="16"/>
  <c r="O3306" i="16"/>
  <c r="T3306" i="16"/>
  <c r="O3547" i="16"/>
  <c r="T3547" i="16"/>
  <c r="O3044" i="16"/>
  <c r="T3044" i="16"/>
  <c r="O1438" i="16"/>
  <c r="T1438" i="16"/>
  <c r="O95" i="16"/>
  <c r="T95" i="16"/>
  <c r="O1022" i="16"/>
  <c r="T1022" i="16"/>
  <c r="O518" i="16"/>
  <c r="T518" i="16"/>
  <c r="O304" i="16"/>
  <c r="T304" i="16"/>
  <c r="O342" i="16"/>
  <c r="T342" i="16"/>
  <c r="O1218" i="16"/>
  <c r="T1218" i="16"/>
  <c r="O236" i="16"/>
  <c r="T236" i="16"/>
  <c r="O1928" i="16"/>
  <c r="T1928" i="16"/>
  <c r="O1234" i="16"/>
  <c r="T1234" i="16"/>
  <c r="O253" i="16"/>
  <c r="T253" i="16"/>
  <c r="O111" i="16"/>
  <c r="T111" i="16"/>
  <c r="O1382" i="16"/>
  <c r="T1382" i="16"/>
  <c r="O2640" i="16"/>
  <c r="T2640" i="16"/>
  <c r="O3519" i="16"/>
  <c r="T3519" i="16"/>
  <c r="O1044" i="16"/>
  <c r="T1044" i="16"/>
  <c r="O2358" i="16"/>
  <c r="T2358" i="16"/>
  <c r="O3619" i="16"/>
  <c r="T3619" i="16"/>
  <c r="O3376" i="16"/>
  <c r="T3376" i="16"/>
  <c r="O1092" i="16"/>
  <c r="T1092" i="16"/>
  <c r="O2901" i="16"/>
  <c r="T2901" i="16"/>
  <c r="O2277" i="16"/>
  <c r="T2277" i="16"/>
  <c r="O2620" i="16"/>
  <c r="T2620" i="16"/>
  <c r="O2663" i="16"/>
  <c r="T2663" i="16"/>
  <c r="O2436" i="16"/>
  <c r="T2436" i="16"/>
  <c r="O2502" i="16"/>
  <c r="T2502" i="16"/>
  <c r="O1356" i="16"/>
  <c r="T1356" i="16"/>
  <c r="O3042" i="16"/>
  <c r="T3042" i="16"/>
  <c r="O3158" i="16"/>
  <c r="T3158" i="16"/>
  <c r="O3062" i="16"/>
  <c r="T3062" i="16"/>
  <c r="O3513" i="16"/>
  <c r="T3513" i="16"/>
  <c r="O3569" i="16"/>
  <c r="T3569" i="16"/>
  <c r="O3455" i="16"/>
  <c r="T3455" i="16"/>
  <c r="O3097" i="16"/>
  <c r="T3097" i="16"/>
  <c r="O3150" i="16"/>
  <c r="T3150" i="16"/>
  <c r="O2004" i="16"/>
  <c r="T2004" i="16"/>
  <c r="O3403" i="16"/>
  <c r="T3403" i="16"/>
  <c r="O3708" i="16"/>
  <c r="T3708" i="16"/>
  <c r="O2806" i="16"/>
  <c r="T2806" i="16"/>
  <c r="O3135" i="16"/>
  <c r="T3135" i="16"/>
  <c r="O1440" i="16"/>
  <c r="T1440" i="16"/>
  <c r="O959" i="16"/>
  <c r="T959" i="16"/>
  <c r="O1765" i="16"/>
  <c r="T1765" i="16"/>
  <c r="O159" i="16"/>
  <c r="T159" i="16"/>
  <c r="O1601" i="16"/>
  <c r="T1601" i="16"/>
  <c r="O93" i="16"/>
  <c r="T93" i="16"/>
  <c r="O1639" i="16"/>
  <c r="T1639" i="16"/>
  <c r="O668" i="16"/>
  <c r="T668" i="16"/>
  <c r="O1783" i="16"/>
  <c r="T1783" i="16"/>
  <c r="O756" i="16"/>
  <c r="T756" i="16"/>
  <c r="O1513" i="16"/>
  <c r="T1513" i="16"/>
  <c r="O1009" i="16"/>
  <c r="T1009" i="16"/>
  <c r="O651" i="16"/>
  <c r="T651" i="16"/>
  <c r="O1372" i="16"/>
  <c r="T1372" i="16"/>
  <c r="O748" i="16"/>
  <c r="T748" i="16"/>
  <c r="O989" i="16"/>
  <c r="T989" i="16"/>
  <c r="O1040" i="16"/>
  <c r="T1040" i="16"/>
  <c r="O2221" i="16"/>
  <c r="T2221" i="16"/>
  <c r="O552" i="16"/>
  <c r="T552" i="16"/>
  <c r="O636" i="16"/>
  <c r="T636" i="16"/>
  <c r="O661" i="16"/>
  <c r="T661" i="16"/>
  <c r="O2133" i="16"/>
  <c r="T2133" i="16"/>
  <c r="O2292" i="16"/>
  <c r="T2292" i="16"/>
  <c r="O1212" i="16"/>
  <c r="T1212" i="16"/>
  <c r="O2899" i="16"/>
  <c r="T2899" i="16"/>
  <c r="O3205" i="16"/>
  <c r="T3205" i="16"/>
  <c r="O2684" i="16"/>
  <c r="T2684" i="16"/>
  <c r="O3015" i="16"/>
  <c r="T3015" i="16"/>
  <c r="O3370" i="16"/>
  <c r="T3370" i="16"/>
  <c r="O3700" i="16"/>
  <c r="T3700" i="16"/>
  <c r="O3311" i="16"/>
  <c r="T3311" i="16"/>
  <c r="O3329" i="16"/>
  <c r="T3329" i="16"/>
  <c r="O2951" i="16"/>
  <c r="T2951" i="16"/>
  <c r="O3006" i="16"/>
  <c r="T3006" i="16"/>
  <c r="O1859" i="16"/>
  <c r="T1859" i="16"/>
  <c r="O3259" i="16"/>
  <c r="T3259" i="16"/>
  <c r="O3565" i="16"/>
  <c r="T3565" i="16"/>
  <c r="O2756" i="16"/>
  <c r="T2756" i="16"/>
  <c r="O3086" i="16"/>
  <c r="T3086" i="16"/>
  <c r="O1149" i="16"/>
  <c r="T1149" i="16"/>
  <c r="O837" i="16"/>
  <c r="T837" i="16"/>
  <c r="O816" i="16"/>
  <c r="T816" i="16"/>
  <c r="O230" i="16"/>
  <c r="T230" i="16"/>
  <c r="O1622" i="16"/>
  <c r="T1622" i="16"/>
  <c r="O1059" i="16"/>
  <c r="T1059" i="16"/>
  <c r="O1456" i="16"/>
  <c r="T1456" i="16"/>
  <c r="O979" i="16"/>
  <c r="T979" i="16"/>
  <c r="O1495" i="16"/>
  <c r="T1495" i="16"/>
  <c r="O523" i="16"/>
  <c r="T523" i="16"/>
  <c r="O1641" i="16"/>
  <c r="T1641" i="16"/>
  <c r="O321" i="16"/>
  <c r="T321" i="16"/>
  <c r="O1929" i="16"/>
  <c r="T1929" i="16"/>
  <c r="O611" i="16"/>
  <c r="T611" i="16"/>
  <c r="O2076" i="16"/>
  <c r="T2076" i="16"/>
  <c r="O1369" i="16"/>
  <c r="T1369" i="16"/>
  <c r="O508" i="16"/>
  <c r="T508" i="16"/>
  <c r="O1228" i="16"/>
  <c r="T1228" i="16"/>
  <c r="O605" i="16"/>
  <c r="T605" i="16"/>
  <c r="O1360" i="16"/>
  <c r="T1360" i="16"/>
  <c r="O227" i="16"/>
  <c r="T227" i="16"/>
  <c r="O2462" i="16"/>
  <c r="T2462" i="16"/>
  <c r="O2823" i="16"/>
  <c r="T2823" i="16"/>
  <c r="O2254" i="16"/>
  <c r="T2254" i="16"/>
  <c r="O1188" i="16"/>
  <c r="T1188" i="16"/>
  <c r="O2893" i="16"/>
  <c r="T2893" i="16"/>
  <c r="O3285" i="16"/>
  <c r="T3285" i="16"/>
  <c r="O2914" i="16"/>
  <c r="T2914" i="16"/>
  <c r="O3244" i="16"/>
  <c r="T3244" i="16"/>
  <c r="O2854" i="16"/>
  <c r="T2854" i="16"/>
  <c r="O2873" i="16"/>
  <c r="T2873" i="16"/>
  <c r="O2340" i="16"/>
  <c r="T2340" i="16"/>
  <c r="O1260" i="16"/>
  <c r="T1260" i="16"/>
  <c r="O2965" i="16"/>
  <c r="T2965" i="16"/>
  <c r="O1241" i="16"/>
  <c r="T1241" i="16"/>
  <c r="O307" i="16"/>
  <c r="T307" i="16"/>
  <c r="O1413" i="16"/>
  <c r="T1413" i="16"/>
  <c r="O1415" i="16"/>
  <c r="T1415" i="16"/>
  <c r="O936" i="16"/>
  <c r="T936" i="16"/>
  <c r="O350" i="16"/>
  <c r="T350" i="16"/>
  <c r="O1597" i="16"/>
  <c r="T1597" i="16"/>
  <c r="O1035" i="16"/>
  <c r="T1035" i="16"/>
  <c r="O1143" i="16"/>
  <c r="T1143" i="16"/>
  <c r="O556" i="16"/>
  <c r="T556" i="16"/>
  <c r="O1996" i="16"/>
  <c r="T1996" i="16"/>
  <c r="O1184" i="16"/>
  <c r="T1184" i="16"/>
  <c r="O1151" i="16"/>
  <c r="T1151" i="16"/>
  <c r="O708" i="16"/>
  <c r="T708" i="16"/>
  <c r="O161" i="16"/>
  <c r="T161" i="16"/>
  <c r="O741" i="16"/>
  <c r="T741" i="16"/>
  <c r="O2608" i="16"/>
  <c r="T2608" i="16"/>
  <c r="O2093" i="16"/>
  <c r="T2093" i="16"/>
  <c r="O2280" i="16"/>
  <c r="T2280" i="16"/>
  <c r="O2334" i="16"/>
  <c r="T2334" i="16"/>
  <c r="O3593" i="16"/>
  <c r="T3593" i="16"/>
  <c r="O2384" i="16"/>
  <c r="T2384" i="16"/>
  <c r="O2690" i="16"/>
  <c r="T2690" i="16"/>
  <c r="O3153" i="16"/>
  <c r="T3153" i="16"/>
  <c r="O3070" i="16"/>
  <c r="T3070" i="16"/>
  <c r="O2723" i="16"/>
  <c r="T2723" i="16"/>
  <c r="O2651" i="16"/>
  <c r="T2651" i="16"/>
  <c r="O1561" i="16"/>
  <c r="T1561" i="16"/>
  <c r="O2832" i="16"/>
  <c r="T2832" i="16"/>
  <c r="O2456" i="16"/>
  <c r="T2456" i="16"/>
  <c r="O2763" i="16"/>
  <c r="T2763" i="16"/>
  <c r="O1123" i="16"/>
  <c r="T1123" i="16"/>
  <c r="O871" i="16"/>
  <c r="T871" i="16"/>
  <c r="O825" i="16"/>
  <c r="T825" i="16"/>
  <c r="O1091" i="16"/>
  <c r="T1091" i="16"/>
  <c r="O660" i="16"/>
  <c r="T660" i="16"/>
  <c r="O74" i="16"/>
  <c r="T74" i="16"/>
  <c r="O1155" i="16"/>
  <c r="T1155" i="16"/>
  <c r="O533" i="16"/>
  <c r="T533" i="16"/>
  <c r="O368" i="16"/>
  <c r="T368" i="16"/>
  <c r="O633" i="16"/>
  <c r="T633" i="16"/>
  <c r="O1774" i="16"/>
  <c r="T1774" i="16"/>
  <c r="O443" i="16"/>
  <c r="T443" i="16"/>
  <c r="O1666" i="16"/>
  <c r="T1666" i="16"/>
  <c r="O1069" i="16"/>
  <c r="T1069" i="16"/>
  <c r="O1239" i="16"/>
  <c r="T1239" i="16"/>
  <c r="O675" i="16"/>
  <c r="T675" i="16"/>
  <c r="O2080" i="16"/>
  <c r="T2080" i="16"/>
  <c r="O3390" i="16"/>
  <c r="T3390" i="16"/>
  <c r="O1057" i="16"/>
  <c r="T1057" i="16"/>
  <c r="O3608" i="16"/>
  <c r="T3608" i="16"/>
  <c r="O3705" i="16"/>
  <c r="T3705" i="16"/>
  <c r="O1949" i="16"/>
  <c r="T1949" i="16"/>
  <c r="O3721" i="16"/>
  <c r="T3721" i="16"/>
  <c r="O2311" i="16"/>
  <c r="T2311" i="16"/>
  <c r="O2546" i="16"/>
  <c r="T2546" i="16"/>
  <c r="O3009" i="16"/>
  <c r="T3009" i="16"/>
  <c r="O2926" i="16"/>
  <c r="T2926" i="16"/>
  <c r="O3256" i="16"/>
  <c r="T3256" i="16"/>
  <c r="O2596" i="16"/>
  <c r="T2596" i="16"/>
  <c r="O2562" i="16"/>
  <c r="T2562" i="16"/>
  <c r="O3792" i="16"/>
  <c r="T3792" i="16"/>
  <c r="O2383" i="16"/>
  <c r="T2383" i="16"/>
  <c r="O2312" i="16"/>
  <c r="T2312" i="16"/>
  <c r="O1698" i="16"/>
  <c r="T1698" i="16"/>
  <c r="O728" i="16"/>
  <c r="T728" i="16"/>
  <c r="O1988" i="16"/>
  <c r="T1988" i="16"/>
  <c r="O1942" i="16"/>
  <c r="T1942" i="16"/>
  <c r="O517" i="16"/>
  <c r="T517" i="16"/>
  <c r="O889" i="16"/>
  <c r="T889" i="16"/>
  <c r="O1323" i="16"/>
  <c r="T1323" i="16"/>
  <c r="O759" i="16"/>
  <c r="T759" i="16"/>
  <c r="O2019" i="16"/>
  <c r="T2019" i="16"/>
  <c r="O389" i="16"/>
  <c r="T389" i="16"/>
  <c r="O1576" i="16"/>
  <c r="T1576" i="16"/>
  <c r="O173" i="16"/>
  <c r="T173" i="16"/>
  <c r="O489" i="16"/>
  <c r="T489" i="16"/>
  <c r="O300" i="16"/>
  <c r="T300" i="16"/>
  <c r="O1499" i="16"/>
  <c r="T1499" i="16"/>
  <c r="O1007" i="16"/>
  <c r="T1007" i="16"/>
  <c r="O422" i="16"/>
  <c r="T422" i="16"/>
  <c r="O1095" i="16"/>
  <c r="T1095" i="16"/>
  <c r="O532" i="16"/>
  <c r="T532" i="16"/>
  <c r="O205" i="16"/>
  <c r="T205" i="16"/>
  <c r="O925" i="16"/>
  <c r="T925" i="16"/>
  <c r="O555" i="16"/>
  <c r="T555" i="16"/>
  <c r="O3453" i="16"/>
  <c r="T3453" i="16"/>
  <c r="O3782" i="16"/>
  <c r="T3782" i="16"/>
  <c r="O3789" i="16"/>
  <c r="T3789" i="16"/>
  <c r="O2308" i="16"/>
  <c r="T2308" i="16"/>
  <c r="O3562" i="16"/>
  <c r="T3562" i="16"/>
  <c r="O3576" i="16"/>
  <c r="T3576" i="16"/>
  <c r="O2865" i="16"/>
  <c r="T2865" i="16"/>
  <c r="O3195" i="16"/>
  <c r="T3195" i="16"/>
  <c r="O2782" i="16"/>
  <c r="T2782" i="16"/>
  <c r="O2352" i="16"/>
  <c r="T2352" i="16"/>
  <c r="O3648" i="16"/>
  <c r="T3648" i="16"/>
  <c r="O2240" i="16"/>
  <c r="T2240" i="16"/>
  <c r="O2169" i="16"/>
  <c r="T2169" i="16"/>
  <c r="O2474" i="16"/>
  <c r="T2474" i="16"/>
  <c r="O585" i="16"/>
  <c r="T585" i="16"/>
  <c r="O1843" i="16"/>
  <c r="T1843" i="16"/>
  <c r="O525" i="16"/>
  <c r="T525" i="16"/>
  <c r="O1773" i="16"/>
  <c r="T1773" i="16"/>
  <c r="O372" i="16"/>
  <c r="T372" i="16"/>
  <c r="O745" i="16"/>
  <c r="T745" i="16"/>
  <c r="O615" i="16"/>
  <c r="T615" i="16"/>
  <c r="O1876" i="16"/>
  <c r="T1876" i="16"/>
  <c r="O1432" i="16"/>
  <c r="T1432" i="16"/>
  <c r="O809" i="16"/>
  <c r="T809" i="16"/>
  <c r="O1652" i="16"/>
  <c r="T1652" i="16"/>
  <c r="O345" i="16"/>
  <c r="T345" i="16"/>
  <c r="O143" i="16"/>
  <c r="T143" i="16"/>
  <c r="O1319" i="16"/>
  <c r="T1319" i="16"/>
  <c r="O865" i="16"/>
  <c r="T865" i="16"/>
  <c r="O387" i="16"/>
  <c r="T387" i="16"/>
  <c r="O408" i="16"/>
  <c r="T408" i="16"/>
  <c r="O721" i="16"/>
  <c r="T721" i="16"/>
  <c r="O3125" i="16"/>
  <c r="T3125" i="16"/>
  <c r="O3469" i="16"/>
  <c r="T3469" i="16"/>
  <c r="O3546" i="16"/>
  <c r="T3546" i="16"/>
  <c r="O2138" i="16"/>
  <c r="T2138" i="16"/>
  <c r="O3665" i="16"/>
  <c r="T3665" i="16"/>
  <c r="O3610" i="16"/>
  <c r="T3610" i="16"/>
  <c r="O3688" i="16"/>
  <c r="T3688" i="16"/>
  <c r="O1452" i="16"/>
  <c r="T1452" i="16"/>
  <c r="O3157" i="16"/>
  <c r="T3157" i="16"/>
  <c r="O2492" i="16"/>
  <c r="T2492" i="16"/>
  <c r="O2727" i="16"/>
  <c r="T2727" i="16"/>
  <c r="O3681" i="16"/>
  <c r="T3681" i="16"/>
  <c r="O1841" i="16"/>
  <c r="T1841" i="16"/>
  <c r="O1416" i="16"/>
  <c r="T1416" i="16"/>
  <c r="O1464" i="16"/>
  <c r="T1464" i="16"/>
  <c r="O1073" i="16"/>
  <c r="T1073" i="16"/>
  <c r="O140" i="16"/>
  <c r="T140" i="16"/>
  <c r="O1243" i="16"/>
  <c r="T1243" i="16"/>
  <c r="O980" i="16"/>
  <c r="T980" i="16"/>
  <c r="O1521" i="16"/>
  <c r="T1521" i="16"/>
  <c r="O1535" i="16"/>
  <c r="T1535" i="16"/>
  <c r="O1045" i="16"/>
  <c r="T1045" i="16"/>
  <c r="O711" i="16"/>
  <c r="T711" i="16"/>
  <c r="O632" i="16"/>
  <c r="T632" i="16"/>
  <c r="O1721" i="16"/>
  <c r="T1721" i="16"/>
  <c r="O752" i="16"/>
  <c r="T752" i="16"/>
  <c r="O1869" i="16"/>
  <c r="T1869" i="16"/>
  <c r="O1292" i="16"/>
  <c r="T1292" i="16"/>
  <c r="O3010" i="16"/>
  <c r="T3010" i="16"/>
  <c r="O3339" i="16"/>
  <c r="T3339" i="16"/>
  <c r="O3401" i="16"/>
  <c r="T3401" i="16"/>
  <c r="O3167" i="16"/>
  <c r="T3167" i="16"/>
  <c r="O3221" i="16"/>
  <c r="T3221" i="16"/>
  <c r="O3763" i="16"/>
  <c r="T3763" i="16"/>
  <c r="O3773" i="16"/>
  <c r="T3773" i="16"/>
  <c r="O2458" i="16"/>
  <c r="T2458" i="16"/>
  <c r="O2376" i="16"/>
  <c r="T2376" i="16"/>
  <c r="O2430" i="16"/>
  <c r="T2430" i="16"/>
  <c r="O3816" i="16"/>
  <c r="T3816" i="16"/>
  <c r="O2714" i="16"/>
  <c r="T2714" i="16"/>
  <c r="O2336" i="16"/>
  <c r="T2336" i="16"/>
  <c r="O2642" i="16"/>
  <c r="T2642" i="16"/>
  <c r="O3633" i="16"/>
  <c r="T3633" i="16"/>
  <c r="O2140" i="16"/>
  <c r="T2140" i="16"/>
  <c r="O3525" i="16"/>
  <c r="T3525" i="16"/>
  <c r="O3617" i="16"/>
  <c r="T3617" i="16"/>
  <c r="O2013" i="16"/>
  <c r="T2013" i="16"/>
  <c r="O695" i="16"/>
  <c r="T695" i="16"/>
  <c r="O1598" i="16"/>
  <c r="T1598" i="16"/>
  <c r="O48" i="16"/>
  <c r="T48" i="16"/>
  <c r="O1467" i="16"/>
  <c r="T1467" i="16"/>
  <c r="O880" i="16"/>
  <c r="T880" i="16"/>
  <c r="O1061" i="16"/>
  <c r="T1061" i="16"/>
  <c r="O128" i="16"/>
  <c r="T128" i="16"/>
  <c r="O1794" i="16"/>
  <c r="T1794" i="16"/>
  <c r="O824" i="16"/>
  <c r="T824" i="16"/>
  <c r="O1675" i="16"/>
  <c r="T1675" i="16"/>
  <c r="O369" i="16"/>
  <c r="T369" i="16"/>
  <c r="O1509" i="16"/>
  <c r="T1509" i="16"/>
  <c r="O167" i="16"/>
  <c r="T167" i="16"/>
  <c r="O1870" i="16"/>
  <c r="T1870" i="16"/>
  <c r="O456" i="16"/>
  <c r="T456" i="16"/>
  <c r="O699" i="16"/>
  <c r="T699" i="16"/>
  <c r="O1960" i="16"/>
  <c r="T1960" i="16"/>
  <c r="O329" i="16"/>
  <c r="T329" i="16"/>
  <c r="O1709" i="16"/>
  <c r="T1709" i="16"/>
  <c r="O740" i="16"/>
  <c r="T740" i="16"/>
  <c r="O264" i="16"/>
  <c r="T264" i="16"/>
  <c r="O2819" i="16"/>
  <c r="T2819" i="16"/>
  <c r="O2836" i="16"/>
  <c r="T2836" i="16"/>
  <c r="O3235" i="16"/>
  <c r="T3235" i="16"/>
  <c r="O3343" i="16"/>
  <c r="T3343" i="16"/>
  <c r="O3572" i="16"/>
  <c r="T3572" i="16"/>
  <c r="O3321" i="16"/>
  <c r="T3321" i="16"/>
  <c r="O3568" i="16"/>
  <c r="T3568" i="16"/>
  <c r="O2244" i="16"/>
  <c r="T2244" i="16"/>
  <c r="O1164" i="16"/>
  <c r="T1164" i="16"/>
  <c r="O2869" i="16"/>
  <c r="T2869" i="16"/>
  <c r="O2510" i="16"/>
  <c r="T2510" i="16"/>
  <c r="O2098" i="16"/>
  <c r="T2098" i="16"/>
  <c r="O3394" i="16"/>
  <c r="T3394" i="16"/>
  <c r="O3310" i="16"/>
  <c r="T3310" i="16"/>
  <c r="O3640" i="16"/>
  <c r="T3640" i="16"/>
  <c r="O1798" i="16"/>
  <c r="T1798" i="16"/>
  <c r="O1177" i="16"/>
  <c r="T1177" i="16"/>
  <c r="O1191" i="16"/>
  <c r="T1191" i="16"/>
  <c r="O2043" i="16"/>
  <c r="T2043" i="16"/>
  <c r="O1662" i="16"/>
  <c r="T1662" i="16"/>
  <c r="O692" i="16"/>
  <c r="T692" i="16"/>
  <c r="O1233" i="16"/>
  <c r="T1233" i="16"/>
  <c r="O1200" i="16"/>
  <c r="T1200" i="16"/>
  <c r="O755" i="16"/>
  <c r="T755" i="16"/>
  <c r="O423" i="16"/>
  <c r="T423" i="16"/>
  <c r="O1826" i="16"/>
  <c r="T1826" i="16"/>
  <c r="O197" i="16"/>
  <c r="T197" i="16"/>
  <c r="O1277" i="16"/>
  <c r="T1277" i="16"/>
  <c r="O343" i="16"/>
  <c r="T343" i="16"/>
  <c r="O464" i="16"/>
  <c r="T464" i="16"/>
  <c r="O1581" i="16"/>
  <c r="T1581" i="16"/>
  <c r="O707" i="16"/>
  <c r="T707" i="16"/>
  <c r="O2722" i="16"/>
  <c r="T2722" i="16"/>
  <c r="O3053" i="16"/>
  <c r="T3053" i="16"/>
  <c r="O3095" i="16"/>
  <c r="T3095" i="16"/>
  <c r="O3114" i="16"/>
  <c r="T3114" i="16"/>
  <c r="O2935" i="16"/>
  <c r="T2935" i="16"/>
  <c r="O3475" i="16"/>
  <c r="T3475" i="16"/>
  <c r="O3781" i="16"/>
  <c r="T3781" i="16"/>
  <c r="O3261" i="16"/>
  <c r="T3261" i="16"/>
  <c r="O3165" i="16"/>
  <c r="T3165" i="16"/>
  <c r="O2172" i="16"/>
  <c r="T2172" i="16"/>
  <c r="O2190" i="16"/>
  <c r="T2190" i="16"/>
  <c r="O2142" i="16"/>
  <c r="T2142" i="16"/>
  <c r="O3528" i="16"/>
  <c r="T3528" i="16"/>
  <c r="O2120" i="16"/>
  <c r="T2120" i="16"/>
  <c r="O3663" i="16"/>
  <c r="T3663" i="16"/>
  <c r="O1726" i="16"/>
  <c r="T1726" i="16"/>
  <c r="O395" i="16"/>
  <c r="T395" i="16"/>
  <c r="O2002" i="16"/>
  <c r="T2002" i="16"/>
  <c r="O1179" i="16"/>
  <c r="T1179" i="16"/>
  <c r="O592" i="16"/>
  <c r="T592" i="16"/>
  <c r="O535" i="16"/>
  <c r="T535" i="16"/>
  <c r="O1375" i="16"/>
  <c r="T1375" i="16"/>
  <c r="O81" i="16"/>
  <c r="T81" i="16"/>
  <c r="O1221" i="16"/>
  <c r="T1221" i="16"/>
  <c r="O909" i="16"/>
  <c r="T909" i="16"/>
  <c r="O1559" i="16"/>
  <c r="T1559" i="16"/>
  <c r="O542" i="16"/>
  <c r="T542" i="16"/>
  <c r="O1970" i="16"/>
  <c r="T1970" i="16"/>
  <c r="O411" i="16"/>
  <c r="T411" i="16"/>
  <c r="O1671" i="16"/>
  <c r="T1671" i="16"/>
  <c r="O1084" i="16"/>
  <c r="T1084" i="16"/>
  <c r="O1805" i="16"/>
  <c r="T1805" i="16"/>
  <c r="O1421" i="16"/>
  <c r="T1421" i="16"/>
  <c r="O157" i="16"/>
  <c r="T157" i="16"/>
  <c r="O1791" i="16"/>
  <c r="T1791" i="16"/>
  <c r="O2566" i="16"/>
  <c r="T2566" i="16"/>
  <c r="O2736" i="16"/>
  <c r="T2736" i="16"/>
  <c r="O3115" i="16"/>
  <c r="T3115" i="16"/>
  <c r="O3446" i="16"/>
  <c r="T3446" i="16"/>
  <c r="O3021" i="16"/>
  <c r="T3021" i="16"/>
  <c r="O3350" i="16"/>
  <c r="T3350" i="16"/>
  <c r="O3803" i="16"/>
  <c r="T3803" i="16"/>
  <c r="O2046" i="16"/>
  <c r="T2046" i="16"/>
  <c r="O3742" i="16"/>
  <c r="T3742" i="16"/>
  <c r="O3383" i="16"/>
  <c r="T3383" i="16"/>
  <c r="O3463" i="16"/>
  <c r="T3463" i="16"/>
  <c r="O2269" i="16"/>
  <c r="T2269" i="16"/>
  <c r="O3691" i="16"/>
  <c r="T3691" i="16"/>
  <c r="O2198" i="16"/>
  <c r="T2198" i="16"/>
  <c r="O3188" i="16"/>
  <c r="T3188" i="16"/>
  <c r="O3518" i="16"/>
  <c r="T3518" i="16"/>
  <c r="O3094" i="16"/>
  <c r="T3094" i="16"/>
  <c r="O3423" i="16"/>
  <c r="T3423" i="16"/>
  <c r="O251" i="16"/>
  <c r="T251" i="16"/>
  <c r="O1787" i="16"/>
  <c r="T1787" i="16"/>
  <c r="O2053" i="16"/>
  <c r="T2053" i="16"/>
  <c r="O448" i="16"/>
  <c r="T448" i="16"/>
  <c r="O485" i="16"/>
  <c r="T485" i="16"/>
  <c r="O392" i="16"/>
  <c r="T392" i="16"/>
  <c r="O1219" i="16"/>
  <c r="T1219" i="16"/>
  <c r="O957" i="16"/>
  <c r="T957" i="16"/>
  <c r="O1043" i="16"/>
  <c r="T1043" i="16"/>
  <c r="O1802" i="16"/>
  <c r="T1802" i="16"/>
  <c r="O256" i="16"/>
  <c r="T256" i="16"/>
  <c r="O940" i="16"/>
  <c r="T940" i="16"/>
  <c r="O593" i="16"/>
  <c r="T593" i="16"/>
  <c r="O3183" i="16"/>
  <c r="T3183" i="16"/>
  <c r="O2652" i="16"/>
  <c r="T2652" i="16"/>
  <c r="O2868" i="16"/>
  <c r="T2868" i="16"/>
  <c r="O2921" i="16"/>
  <c r="T2921" i="16"/>
  <c r="O3031" i="16"/>
  <c r="T3031" i="16"/>
  <c r="O3337" i="16"/>
  <c r="T3337" i="16"/>
  <c r="O3290" i="16"/>
  <c r="T3290" i="16"/>
  <c r="O3730" i="16"/>
  <c r="T3730" i="16"/>
  <c r="O2248" i="16"/>
  <c r="T2248" i="16"/>
  <c r="O3647" i="16"/>
  <c r="T3647" i="16"/>
  <c r="O1889" i="16"/>
  <c r="T1889" i="16"/>
  <c r="O3298" i="16"/>
  <c r="T3298" i="16"/>
  <c r="O3282" i="16"/>
  <c r="T3282" i="16"/>
  <c r="O2112" i="16"/>
  <c r="T2112" i="16"/>
  <c r="O3102" i="16"/>
  <c r="T3102" i="16"/>
  <c r="O3033" i="16"/>
  <c r="T3033" i="16"/>
  <c r="O1735" i="16"/>
  <c r="T1735" i="16"/>
  <c r="O429" i="16"/>
  <c r="T429" i="16"/>
  <c r="O1713" i="16"/>
  <c r="T1713" i="16"/>
  <c r="O383" i="16"/>
  <c r="T383" i="16"/>
  <c r="O1775" i="16"/>
  <c r="T1775" i="16"/>
  <c r="O1153" i="16"/>
  <c r="T1153" i="16"/>
  <c r="O2042" i="16"/>
  <c r="T2042" i="16"/>
  <c r="O436" i="16"/>
  <c r="T436" i="16"/>
  <c r="O1733" i="16"/>
  <c r="T1733" i="16"/>
  <c r="O102" i="16"/>
  <c r="T102" i="16"/>
  <c r="O1206" i="16"/>
  <c r="T1206" i="16"/>
  <c r="O943" i="16"/>
  <c r="T943" i="16"/>
  <c r="O1484" i="16"/>
  <c r="T1484" i="16"/>
  <c r="O165" i="16"/>
  <c r="T165" i="16"/>
  <c r="O1031" i="16"/>
  <c r="T1031" i="16"/>
  <c r="O385" i="16"/>
  <c r="T385" i="16"/>
  <c r="O1646" i="16"/>
  <c r="T1646" i="16"/>
  <c r="O627" i="16"/>
  <c r="T627" i="16"/>
  <c r="O3146" i="16"/>
  <c r="T3146" i="16"/>
  <c r="O91" i="16"/>
  <c r="T91" i="16"/>
  <c r="O410" i="16"/>
  <c r="T410" i="16"/>
  <c r="O3797" i="16"/>
  <c r="T3797" i="16"/>
  <c r="O2810" i="16"/>
  <c r="T2810" i="16"/>
  <c r="O3459" i="16"/>
  <c r="T3459" i="16"/>
  <c r="O2708" i="16"/>
  <c r="T2708" i="16"/>
  <c r="O3005" i="16"/>
  <c r="T3005" i="16"/>
  <c r="O2293" i="16"/>
  <c r="T2293" i="16"/>
  <c r="O2681" i="16"/>
  <c r="T2681" i="16"/>
  <c r="O3348" i="16"/>
  <c r="T3348" i="16"/>
  <c r="O2829" i="16"/>
  <c r="T2829" i="16"/>
  <c r="O2733" i="16"/>
  <c r="T2733" i="16"/>
  <c r="O3472" i="16"/>
  <c r="T3472" i="16"/>
  <c r="O2900" i="16"/>
  <c r="T2900" i="16"/>
  <c r="O3230" i="16"/>
  <c r="T3230" i="16"/>
  <c r="O1294" i="16"/>
  <c r="T1294" i="16"/>
  <c r="O982" i="16"/>
  <c r="T982" i="16"/>
  <c r="O374" i="16"/>
  <c r="T374" i="16"/>
  <c r="O198" i="16"/>
  <c r="T198" i="16"/>
  <c r="O1074" i="16"/>
  <c r="T1074" i="16"/>
  <c r="O467" i="16"/>
  <c r="T467" i="16"/>
  <c r="O1078" i="16"/>
  <c r="T1078" i="16"/>
  <c r="O109" i="16"/>
  <c r="T109" i="16"/>
  <c r="O1238" i="16"/>
  <c r="T1238" i="16"/>
  <c r="O2475" i="16"/>
  <c r="T2475" i="16"/>
  <c r="O2519" i="16"/>
  <c r="T2519" i="16"/>
  <c r="O2537" i="16"/>
  <c r="T2537" i="16"/>
  <c r="O2346" i="16"/>
  <c r="T2346" i="16"/>
  <c r="O2589" i="16"/>
  <c r="T2589" i="16"/>
  <c r="O2920" i="16"/>
  <c r="T2920" i="16"/>
  <c r="O2661" i="16"/>
  <c r="T2661" i="16"/>
  <c r="O2992" i="16"/>
  <c r="T2992" i="16"/>
  <c r="O1270" i="16"/>
  <c r="T1270" i="16"/>
  <c r="O55" i="16"/>
  <c r="T55" i="16"/>
  <c r="O930" i="16"/>
  <c r="T930" i="16"/>
  <c r="O866" i="16"/>
  <c r="T866" i="16"/>
  <c r="O1094" i="16"/>
  <c r="T1094" i="16"/>
  <c r="O53" i="16"/>
  <c r="T53" i="16"/>
  <c r="O598" i="16"/>
  <c r="T598" i="16"/>
  <c r="O2155" i="16"/>
  <c r="T2155" i="16"/>
  <c r="O2494" i="16"/>
  <c r="T2494" i="16"/>
  <c r="O2597" i="16"/>
  <c r="T2597" i="16"/>
  <c r="O2495" i="16"/>
  <c r="T2495" i="16"/>
  <c r="O2513" i="16"/>
  <c r="T2513" i="16"/>
  <c r="O2267" i="16"/>
  <c r="T2267" i="16"/>
  <c r="O2322" i="16"/>
  <c r="T2322" i="16"/>
  <c r="O2586" i="16"/>
  <c r="T2586" i="16"/>
  <c r="O3380" i="16"/>
  <c r="T3380" i="16"/>
  <c r="O3710" i="16"/>
  <c r="T3710" i="16"/>
  <c r="O3615" i="16"/>
  <c r="T3615" i="16"/>
  <c r="O2394" i="16"/>
  <c r="T2394" i="16"/>
  <c r="O2659" i="16"/>
  <c r="T2659" i="16"/>
  <c r="O1579" i="16"/>
  <c r="T1579" i="16"/>
  <c r="O274" i="16"/>
  <c r="T274" i="16"/>
  <c r="O72" i="16"/>
  <c r="T72" i="16"/>
  <c r="O594" i="16"/>
  <c r="T594" i="16"/>
  <c r="O1037" i="16"/>
  <c r="T1037" i="16"/>
  <c r="O47" i="16"/>
  <c r="T47" i="16"/>
  <c r="O910" i="16"/>
  <c r="T910" i="16"/>
  <c r="O1904" i="16"/>
  <c r="T1904" i="16"/>
  <c r="O574" i="16"/>
  <c r="T574" i="16"/>
  <c r="O122" i="16"/>
  <c r="T122" i="16"/>
  <c r="O1514" i="16"/>
  <c r="T1514" i="16"/>
  <c r="O3752" i="16"/>
  <c r="T3752" i="16"/>
  <c r="O2259" i="16"/>
  <c r="T2259" i="16"/>
  <c r="O2266" i="16"/>
  <c r="T2266" i="16"/>
  <c r="O3798" i="16"/>
  <c r="T3798" i="16"/>
  <c r="O2455" i="16"/>
  <c r="T2455" i="16"/>
  <c r="O2761" i="16"/>
  <c r="T2761" i="16"/>
  <c r="O3483" i="16"/>
  <c r="T3483" i="16"/>
  <c r="O3400" i="16"/>
  <c r="T3400" i="16"/>
  <c r="O2741" i="16"/>
  <c r="T2741" i="16"/>
  <c r="O2705" i="16"/>
  <c r="T2705" i="16"/>
  <c r="O2527" i="16"/>
  <c r="T2527" i="16"/>
  <c r="O1138" i="16"/>
  <c r="T1138" i="16"/>
  <c r="O1466" i="16"/>
  <c r="T1466" i="16"/>
  <c r="O902" i="16"/>
  <c r="T902" i="16"/>
  <c r="O1720" i="16"/>
  <c r="T1720" i="16"/>
  <c r="O318" i="16"/>
  <c r="T318" i="16"/>
  <c r="O1338" i="16"/>
  <c r="T1338" i="16"/>
  <c r="O1938" i="16"/>
  <c r="T1938" i="16"/>
  <c r="O567" i="16"/>
  <c r="T567" i="16"/>
  <c r="O2115" i="16"/>
  <c r="T2115" i="16"/>
  <c r="O2122" i="16"/>
  <c r="T2122" i="16"/>
  <c r="O2465" i="16"/>
  <c r="T2465" i="16"/>
  <c r="O2135" i="16"/>
  <c r="T2135" i="16"/>
  <c r="O2189" i="16"/>
  <c r="T2189" i="16"/>
  <c r="O2617" i="16"/>
  <c r="T2617" i="16"/>
  <c r="O2239" i="16"/>
  <c r="T2239" i="16"/>
  <c r="O3340" i="16"/>
  <c r="T3340" i="16"/>
  <c r="O2579" i="16"/>
  <c r="T2579" i="16"/>
  <c r="O2497" i="16"/>
  <c r="T2497" i="16"/>
  <c r="O2689" i="16"/>
  <c r="T2689" i="16"/>
  <c r="O2619" i="16"/>
  <c r="T2619" i="16"/>
  <c r="O670" i="16"/>
  <c r="T670" i="16"/>
  <c r="O1194" i="16"/>
  <c r="T1194" i="16"/>
  <c r="O212" i="16"/>
  <c r="T212" i="16"/>
  <c r="O1795" i="16"/>
  <c r="T1795" i="16"/>
  <c r="O1628" i="16"/>
  <c r="T1628" i="16"/>
  <c r="O1936" i="16"/>
  <c r="T1936" i="16"/>
  <c r="O1351" i="16"/>
  <c r="T1351" i="16"/>
  <c r="O3810" i="16"/>
  <c r="T3810" i="16"/>
  <c r="O3790" i="16"/>
  <c r="T3790" i="16"/>
  <c r="O2045" i="16"/>
  <c r="T2045" i="16"/>
  <c r="O2167" i="16"/>
  <c r="T2167" i="16"/>
  <c r="O2473" i="16"/>
  <c r="T2473" i="16"/>
  <c r="O2095" i="16"/>
  <c r="T2095" i="16"/>
  <c r="O2403" i="16"/>
  <c r="T2403" i="16"/>
  <c r="O3112" i="16"/>
  <c r="T3112" i="16"/>
  <c r="O2435" i="16"/>
  <c r="T2435" i="16"/>
  <c r="O2453" i="16"/>
  <c r="T2453" i="16"/>
  <c r="O2406" i="16"/>
  <c r="T2406" i="16"/>
  <c r="O2545" i="16"/>
  <c r="T2545" i="16"/>
  <c r="O1554" i="16"/>
  <c r="T1554" i="16"/>
  <c r="O1178" i="16"/>
  <c r="T1178" i="16"/>
  <c r="O246" i="16"/>
  <c r="T246" i="16"/>
  <c r="O1050" i="16"/>
  <c r="T1050" i="16"/>
  <c r="O68" i="16"/>
  <c r="T68" i="16"/>
  <c r="O1486" i="16"/>
  <c r="T1486" i="16"/>
  <c r="O277" i="16"/>
  <c r="T277" i="16"/>
  <c r="O1932" i="16"/>
  <c r="T1932" i="16"/>
  <c r="O3108" i="16"/>
  <c r="T3108" i="16"/>
  <c r="O2353" i="16"/>
  <c r="T2353" i="16"/>
  <c r="O3631" i="16"/>
  <c r="T3631" i="16"/>
  <c r="O2366" i="16"/>
  <c r="T2366" i="16"/>
  <c r="O2127" i="16"/>
  <c r="T2127" i="16"/>
  <c r="O3526" i="16"/>
  <c r="T3526" i="16"/>
  <c r="O2533" i="16"/>
  <c r="T2533" i="16"/>
  <c r="O2599" i="16"/>
  <c r="T2599" i="16"/>
  <c r="O2851" i="16"/>
  <c r="T2851" i="16"/>
  <c r="O2811" i="16"/>
  <c r="T2811" i="16"/>
  <c r="O2386" i="16"/>
  <c r="T2386" i="16"/>
  <c r="O2199" i="16"/>
  <c r="T2199" i="16"/>
  <c r="O3598" i="16"/>
  <c r="T3598" i="16"/>
  <c r="O962" i="16"/>
  <c r="T962" i="16"/>
  <c r="O1478" i="16"/>
  <c r="T1478" i="16"/>
  <c r="O892" i="16"/>
  <c r="T892" i="16"/>
  <c r="O1951" i="16"/>
  <c r="T1951" i="16"/>
  <c r="O634" i="16"/>
  <c r="T634" i="16"/>
  <c r="O178" i="16"/>
  <c r="T178" i="16"/>
  <c r="O458" i="16"/>
  <c r="T458" i="16"/>
  <c r="O1274" i="16"/>
  <c r="T1274" i="16"/>
  <c r="O1109" i="16"/>
  <c r="T1109" i="16"/>
  <c r="O486" i="16"/>
  <c r="T486" i="16"/>
  <c r="O1566" i="16"/>
  <c r="T1566" i="16"/>
  <c r="O3384" i="16"/>
  <c r="T3384" i="16"/>
  <c r="O2075" i="16"/>
  <c r="T2075" i="16"/>
  <c r="O2282" i="16"/>
  <c r="T2282" i="16"/>
  <c r="O3559" i="16"/>
  <c r="T3559" i="16"/>
  <c r="O3452" i="16"/>
  <c r="T3452" i="16"/>
  <c r="O3795" i="16"/>
  <c r="T3795" i="16"/>
  <c r="O2477" i="16"/>
  <c r="T2477" i="16"/>
  <c r="O2407" i="16"/>
  <c r="T2407" i="16"/>
  <c r="O54" i="16"/>
  <c r="T54" i="16"/>
  <c r="O828" i="16"/>
  <c r="T828" i="16"/>
  <c r="O1262" i="16"/>
  <c r="T1262" i="16"/>
  <c r="O834" i="16"/>
  <c r="T834" i="16"/>
  <c r="O690" i="16"/>
  <c r="T690" i="16"/>
  <c r="O3180" i="16"/>
  <c r="T3180" i="16"/>
  <c r="O2087" i="16"/>
  <c r="T2087" i="16"/>
  <c r="O3649" i="16"/>
  <c r="T3649" i="16"/>
  <c r="O3582" i="16"/>
  <c r="T3582" i="16"/>
  <c r="O3662" i="16"/>
  <c r="T3662" i="16"/>
  <c r="O3237" i="16"/>
  <c r="T3237" i="16"/>
  <c r="O2298" i="16"/>
  <c r="T2298" i="16"/>
  <c r="O2563" i="16"/>
  <c r="T2563" i="16"/>
  <c r="O2203" i="16"/>
  <c r="T2203" i="16"/>
  <c r="O2439" i="16"/>
  <c r="T2439" i="16"/>
  <c r="O3735" i="16"/>
  <c r="T3735" i="16"/>
  <c r="O674" i="16"/>
  <c r="T674" i="16"/>
  <c r="O604" i="16"/>
  <c r="T604" i="16"/>
  <c r="O642" i="16"/>
  <c r="T642" i="16"/>
  <c r="O1664" i="16"/>
  <c r="T1664" i="16"/>
  <c r="O346" i="16"/>
  <c r="T346" i="16"/>
  <c r="O922" i="16"/>
  <c r="T922" i="16"/>
  <c r="O170" i="16"/>
  <c r="T170" i="16"/>
  <c r="O1982" i="16"/>
  <c r="T1982" i="16"/>
  <c r="O1434" i="16"/>
  <c r="T1434" i="16"/>
  <c r="O262" i="16"/>
  <c r="T262" i="16"/>
  <c r="O75" i="16"/>
  <c r="T75" i="16"/>
  <c r="O3294" i="16"/>
  <c r="T3294" i="16"/>
  <c r="O2880" i="16"/>
  <c r="T2880" i="16"/>
  <c r="O1788" i="16"/>
  <c r="T1788" i="16"/>
  <c r="O3591" i="16"/>
  <c r="T3591" i="16"/>
  <c r="O3494" i="16"/>
  <c r="T3494" i="16"/>
  <c r="O3571" i="16"/>
  <c r="T3571" i="16"/>
  <c r="O2425" i="16"/>
  <c r="T2425" i="16"/>
  <c r="O3835" i="16"/>
  <c r="T3835" i="16"/>
  <c r="O2354" i="16"/>
  <c r="T2354" i="16"/>
  <c r="O3332" i="16"/>
  <c r="T3332" i="16"/>
  <c r="O3238" i="16"/>
  <c r="T3238" i="16"/>
  <c r="O3567" i="16"/>
  <c r="T3567" i="16"/>
  <c r="O1310" i="16"/>
  <c r="T1310" i="16"/>
  <c r="O806" i="16"/>
  <c r="T806" i="16"/>
  <c r="O2031" i="16"/>
  <c r="T2031" i="16"/>
  <c r="O630" i="16"/>
  <c r="T630" i="16"/>
  <c r="O1506" i="16"/>
  <c r="T1506" i="16"/>
  <c r="O155" i="16"/>
  <c r="T155" i="16"/>
  <c r="O402" i="16"/>
  <c r="T402" i="16"/>
  <c r="O2908" i="16"/>
  <c r="T2908" i="16"/>
  <c r="O2952" i="16"/>
  <c r="T2952" i="16"/>
  <c r="O2968" i="16"/>
  <c r="T2968" i="16"/>
  <c r="O2789" i="16"/>
  <c r="T2789" i="16"/>
  <c r="O1644" i="16"/>
  <c r="T1644" i="16"/>
  <c r="O3330" i="16"/>
  <c r="T3330" i="16"/>
  <c r="O3638" i="16"/>
  <c r="T3638" i="16"/>
  <c r="O1999" i="16"/>
  <c r="T1999" i="16"/>
  <c r="O1580" i="16"/>
  <c r="T1580" i="16"/>
  <c r="O1166" i="16"/>
  <c r="T1166" i="16"/>
  <c r="O662" i="16"/>
  <c r="T662" i="16"/>
  <c r="O1888" i="16"/>
  <c r="T1888" i="16"/>
  <c r="O1362" i="16"/>
  <c r="T1362" i="16"/>
  <c r="O2071" i="16"/>
  <c r="T2071" i="16"/>
  <c r="O754" i="16"/>
  <c r="T754" i="16"/>
  <c r="O1402" i="16"/>
  <c r="T1402" i="16"/>
  <c r="O397" i="16"/>
  <c r="T397" i="16"/>
  <c r="O1526" i="16"/>
  <c r="T1526" i="16"/>
  <c r="O2505" i="16"/>
  <c r="T2505" i="16"/>
  <c r="O2835" i="16"/>
  <c r="T2835" i="16"/>
  <c r="O2855" i="16"/>
  <c r="T2855" i="16"/>
  <c r="O2669" i="16"/>
  <c r="T2669" i="16"/>
  <c r="O1776" i="16"/>
  <c r="T1776" i="16"/>
  <c r="O2960" i="16"/>
  <c r="T2960" i="16"/>
  <c r="O3318" i="16"/>
  <c r="T3318" i="16"/>
  <c r="O3228" i="16"/>
  <c r="T3228" i="16"/>
  <c r="O3408" i="16"/>
  <c r="T3408" i="16"/>
  <c r="O3362" i="16"/>
  <c r="T3362" i="16"/>
  <c r="O650" i="16"/>
  <c r="T650" i="16"/>
  <c r="O330" i="16"/>
  <c r="T330" i="16"/>
  <c r="O1038" i="16"/>
  <c r="T1038" i="16"/>
  <c r="O1378" i="16"/>
  <c r="T1378" i="16"/>
  <c r="O99" i="16"/>
  <c r="T99" i="16"/>
  <c r="F123" i="3"/>
  <c r="F121" i="3"/>
  <c r="F108" i="3"/>
  <c r="F107" i="3"/>
  <c r="R40" i="16" l="1"/>
  <c r="C146" i="3" s="1"/>
  <c r="O39" i="16"/>
  <c r="O40" i="16" s="1"/>
  <c r="J36" i="5"/>
  <c r="I36" i="5"/>
  <c r="H36" i="5"/>
  <c r="G36" i="5"/>
  <c r="F36" i="5"/>
  <c r="E36" i="5"/>
  <c r="D36" i="5"/>
  <c r="C36" i="5"/>
  <c r="B36" i="5"/>
  <c r="A36" i="5"/>
  <c r="J35" i="5"/>
  <c r="I35" i="5"/>
  <c r="H35" i="5"/>
  <c r="G35" i="5"/>
  <c r="F35" i="5"/>
  <c r="E35" i="5"/>
  <c r="D35" i="5"/>
  <c r="C35" i="5"/>
  <c r="B35" i="5"/>
  <c r="B39" i="5" s="1"/>
  <c r="C39" i="5" s="1"/>
  <c r="A35" i="5"/>
  <c r="B38" i="5" s="1"/>
  <c r="C38" i="5" s="1"/>
  <c r="P40" i="16" l="1"/>
  <c r="C144" i="3" s="1"/>
  <c r="Q40" i="16"/>
  <c r="C145" i="3" s="1"/>
  <c r="B46" i="5"/>
  <c r="C46" i="5" s="1"/>
  <c r="B45" i="5"/>
  <c r="C45" i="5" s="1"/>
  <c r="B43" i="5"/>
  <c r="C43" i="5" s="1"/>
  <c r="F43" i="5" s="1"/>
  <c r="B42" i="5"/>
  <c r="B44" i="5"/>
  <c r="B41" i="5"/>
  <c r="C41" i="5" s="1"/>
  <c r="F41" i="5" s="1"/>
  <c r="B40" i="5"/>
  <c r="C40" i="5" s="1"/>
  <c r="F38" i="5" s="1"/>
  <c r="F45" i="5" l="1"/>
  <c r="F39" i="5"/>
  <c r="J20" i="5" l="1"/>
  <c r="I20" i="5"/>
  <c r="H20" i="5"/>
  <c r="G20" i="5"/>
  <c r="F20" i="5"/>
  <c r="E20" i="5"/>
  <c r="D20" i="5"/>
  <c r="C20" i="5"/>
  <c r="B20" i="5"/>
  <c r="A20" i="5"/>
  <c r="J19" i="5"/>
  <c r="B30" i="5" s="1"/>
  <c r="C30" i="5" s="1"/>
  <c r="I19" i="5"/>
  <c r="B29" i="5" s="1"/>
  <c r="H19" i="5"/>
  <c r="G19" i="5"/>
  <c r="F19" i="5"/>
  <c r="E19" i="5"/>
  <c r="D19" i="5"/>
  <c r="C19" i="5"/>
  <c r="B19" i="5"/>
  <c r="B23" i="5" s="1"/>
  <c r="C23" i="5" s="1"/>
  <c r="A19" i="5"/>
  <c r="B22" i="5" s="1"/>
  <c r="C22" i="5" s="1"/>
  <c r="C29" i="5" l="1"/>
  <c r="B26" i="5"/>
  <c r="B27" i="5"/>
  <c r="C27" i="5" s="1"/>
  <c r="F27" i="5" s="1"/>
  <c r="B25" i="5"/>
  <c r="C25" i="5" s="1"/>
  <c r="F25" i="5" s="1"/>
  <c r="B24" i="5"/>
  <c r="C24" i="5" s="1"/>
  <c r="B28" i="5"/>
  <c r="F23" i="5" l="1"/>
  <c r="F29" i="5"/>
  <c r="F22" i="5"/>
  <c r="M3" i="2" l="1"/>
  <c r="M2" i="2"/>
  <c r="F136" i="3" l="1"/>
  <c r="O2" i="2" l="1"/>
  <c r="D119" i="3"/>
  <c r="F49" i="3" l="1"/>
  <c r="F48" i="3"/>
  <c r="F42" i="3"/>
  <c r="F41" i="3"/>
  <c r="F129" i="3" l="1"/>
  <c r="D52" i="3"/>
  <c r="F50" i="3"/>
  <c r="D54" i="3"/>
  <c r="D55" i="3" s="1"/>
  <c r="D56" i="3"/>
  <c r="F130" i="3" l="1"/>
  <c r="D53" i="3"/>
  <c r="R7" i="2" l="1"/>
  <c r="R8" i="2"/>
  <c r="R12" i="2" s="1"/>
  <c r="R16" i="2" s="1"/>
  <c r="R9" i="2"/>
  <c r="R13" i="2" s="1"/>
  <c r="R17" i="2" s="1"/>
  <c r="R11" i="2"/>
  <c r="R15" i="2" s="1"/>
  <c r="R6" i="2"/>
  <c r="R10" i="2" s="1"/>
  <c r="R14" i="2" s="1"/>
  <c r="P3" i="2" l="1"/>
  <c r="K3" i="2"/>
  <c r="K4" i="2" s="1"/>
  <c r="K5" i="2" s="1"/>
  <c r="K6" i="2" s="1"/>
  <c r="K7" i="2" s="1"/>
  <c r="K8" i="2" s="1"/>
  <c r="K9" i="2" s="1"/>
  <c r="K10" i="2" s="1"/>
  <c r="K11" i="2" s="1"/>
  <c r="K12" i="2" s="1"/>
  <c r="K13" i="2" s="1"/>
  <c r="K14" i="2" s="1"/>
  <c r="K15" i="2" s="1"/>
  <c r="K16" i="2" s="1"/>
  <c r="K17" i="2" s="1"/>
  <c r="K18" i="2" s="1"/>
  <c r="K19" i="2" s="1"/>
  <c r="K20" i="2" s="1"/>
  <c r="K21" i="2" s="1"/>
  <c r="K22" i="2" s="1"/>
  <c r="K23" i="2" s="1"/>
  <c r="K24" i="2" s="1"/>
  <c r="K25" i="2" s="1"/>
  <c r="K26" i="2" s="1"/>
  <c r="K27" i="2" s="1"/>
  <c r="K28" i="2" s="1"/>
  <c r="K29" i="2" s="1"/>
  <c r="K30" i="2" s="1"/>
  <c r="K31" i="2" s="1"/>
  <c r="K32" i="2" s="1"/>
  <c r="K33" i="2" s="1"/>
  <c r="J3" i="2"/>
  <c r="J4" i="2" s="1"/>
  <c r="H3" i="2"/>
  <c r="H4" i="2" s="1"/>
  <c r="H5" i="2" s="1"/>
  <c r="H6" i="2" s="1"/>
  <c r="H7" i="2" s="1"/>
  <c r="H8" i="2" s="1"/>
  <c r="H9" i="2" s="1"/>
  <c r="H10" i="2" s="1"/>
  <c r="H11" i="2" s="1"/>
  <c r="H12" i="2" s="1"/>
  <c r="H13" i="2" s="1"/>
  <c r="H14" i="2" s="1"/>
  <c r="H15" i="2" s="1"/>
  <c r="H16" i="2" s="1"/>
  <c r="H17" i="2" s="1"/>
  <c r="H18" i="2" s="1"/>
  <c r="H19" i="2" s="1"/>
  <c r="H20" i="2" s="1"/>
  <c r="H21" i="2" s="1"/>
  <c r="H22" i="2" s="1"/>
  <c r="H23" i="2" s="1"/>
  <c r="H24" i="2" s="1"/>
  <c r="H25" i="2" s="1"/>
  <c r="H26" i="2" s="1"/>
  <c r="H27" i="2" s="1"/>
  <c r="H28" i="2" s="1"/>
  <c r="H29" i="2" s="1"/>
  <c r="H30" i="2" s="1"/>
  <c r="H31" i="2" s="1"/>
  <c r="H32" i="2" s="1"/>
  <c r="H33" i="2" s="1"/>
  <c r="G3" i="2"/>
  <c r="O3" i="2" s="1"/>
  <c r="I3" i="2"/>
  <c r="F3" i="2"/>
  <c r="N4" i="2" l="1"/>
  <c r="J5" i="2"/>
  <c r="G4" i="2"/>
  <c r="N3" i="2"/>
  <c r="C44" i="5"/>
  <c r="C28" i="5"/>
  <c r="F4" i="2"/>
  <c r="F5" i="2" s="1"/>
  <c r="F6" i="2" s="1"/>
  <c r="F7" i="2" s="1"/>
  <c r="F8" i="2" s="1"/>
  <c r="F9" i="2" s="1"/>
  <c r="F10" i="2" s="1"/>
  <c r="F11" i="2" s="1"/>
  <c r="F12" i="2" s="1"/>
  <c r="F13" i="2" s="1"/>
  <c r="F14" i="2" s="1"/>
  <c r="F15" i="2" s="1"/>
  <c r="F16" i="2" s="1"/>
  <c r="F17" i="2" s="1"/>
  <c r="F18" i="2" s="1"/>
  <c r="F19" i="2" s="1"/>
  <c r="F20" i="2" s="1"/>
  <c r="F21" i="2" s="1"/>
  <c r="F22" i="2" s="1"/>
  <c r="F23" i="2" s="1"/>
  <c r="F24" i="2" s="1"/>
  <c r="F25" i="2" s="1"/>
  <c r="F26" i="2" s="1"/>
  <c r="F27" i="2" s="1"/>
  <c r="F28" i="2" s="1"/>
  <c r="F29" i="2" s="1"/>
  <c r="F30" i="2" s="1"/>
  <c r="F31" i="2" s="1"/>
  <c r="F32" i="2" s="1"/>
  <c r="F33" i="2" s="1"/>
  <c r="F34" i="2" s="1"/>
  <c r="F35" i="2" s="1"/>
  <c r="F36" i="2" s="1"/>
  <c r="F37" i="2" s="1"/>
  <c r="F38" i="2" s="1"/>
  <c r="F39" i="2" s="1"/>
  <c r="F40" i="2" s="1"/>
  <c r="F41" i="2" s="1"/>
  <c r="F42" i="2" s="1"/>
  <c r="F43" i="2" s="1"/>
  <c r="F44" i="2" s="1"/>
  <c r="F45" i="2" s="1"/>
  <c r="F46" i="2" s="1"/>
  <c r="F47" i="2" s="1"/>
  <c r="F48" i="2" s="1"/>
  <c r="F49" i="2" s="1"/>
  <c r="F50" i="2" s="1"/>
  <c r="F51" i="2" s="1"/>
  <c r="F52" i="2" s="1"/>
  <c r="F53" i="2" s="1"/>
  <c r="F54" i="2" s="1"/>
  <c r="F55" i="2" s="1"/>
  <c r="F56" i="2" s="1"/>
  <c r="F57" i="2" s="1"/>
  <c r="F58" i="2" s="1"/>
  <c r="F59" i="2" s="1"/>
  <c r="F60" i="2" s="1"/>
  <c r="F61" i="2" s="1"/>
  <c r="F62" i="2" s="1"/>
  <c r="F63" i="2" s="1"/>
  <c r="F64" i="2" s="1"/>
  <c r="F65" i="2" s="1"/>
  <c r="C42" i="5"/>
  <c r="F40" i="5" s="1"/>
  <c r="C26" i="5"/>
  <c r="F24" i="5" s="1"/>
  <c r="F142" i="3"/>
  <c r="I4" i="2"/>
  <c r="I5" i="2" s="1"/>
  <c r="I6" i="2" s="1"/>
  <c r="I7" i="2" s="1"/>
  <c r="I8" i="2" s="1"/>
  <c r="I9" i="2" s="1"/>
  <c r="I10" i="2" s="1"/>
  <c r="I11" i="2" s="1"/>
  <c r="I12" i="2" s="1"/>
  <c r="I13" i="2" s="1"/>
  <c r="I14" i="2" s="1"/>
  <c r="I15" i="2" s="1"/>
  <c r="I16" i="2" s="1"/>
  <c r="I17" i="2" s="1"/>
  <c r="I18" i="2" s="1"/>
  <c r="I19" i="2" s="1"/>
  <c r="I20" i="2" s="1"/>
  <c r="I21" i="2" s="1"/>
  <c r="I22" i="2" s="1"/>
  <c r="I23" i="2" s="1"/>
  <c r="I24" i="2" s="1"/>
  <c r="I25" i="2" s="1"/>
  <c r="I26" i="2" s="1"/>
  <c r="I27" i="2" s="1"/>
  <c r="I28" i="2" s="1"/>
  <c r="I29" i="2" s="1"/>
  <c r="I30" i="2" s="1"/>
  <c r="I31" i="2" s="1"/>
  <c r="I32" i="2" s="1"/>
  <c r="I33" i="2" s="1"/>
  <c r="I34" i="2" s="1"/>
  <c r="I35" i="2" s="1"/>
  <c r="I36" i="2" s="1"/>
  <c r="I37" i="2" s="1"/>
  <c r="I38" i="2" s="1"/>
  <c r="I39" i="2" s="1"/>
  <c r="I40" i="2" s="1"/>
  <c r="I41" i="2" s="1"/>
  <c r="I42" i="2" s="1"/>
  <c r="I43" i="2" s="1"/>
  <c r="I44" i="2" s="1"/>
  <c r="I45" i="2" s="1"/>
  <c r="I46" i="2" s="1"/>
  <c r="I47" i="2" s="1"/>
  <c r="I48" i="2" s="1"/>
  <c r="I49" i="2" s="1"/>
  <c r="I50" i="2" s="1"/>
  <c r="I51" i="2" s="1"/>
  <c r="I52" i="2" s="1"/>
  <c r="I53" i="2" s="1"/>
  <c r="I54" i="2" s="1"/>
  <c r="I55" i="2" s="1"/>
  <c r="I56" i="2" s="1"/>
  <c r="I57" i="2" s="1"/>
  <c r="I58" i="2" s="1"/>
  <c r="I59" i="2" s="1"/>
  <c r="I60" i="2" s="1"/>
  <c r="I61" i="2" s="1"/>
  <c r="I62" i="2" s="1"/>
  <c r="I63" i="2" s="1"/>
  <c r="I64" i="2" s="1"/>
  <c r="I65" i="2" s="1"/>
  <c r="P4" i="2"/>
  <c r="F139" i="3" s="1"/>
  <c r="F74" i="3"/>
  <c r="F110" i="3" s="1"/>
  <c r="D112" i="3" s="1"/>
  <c r="F44" i="5" l="1"/>
  <c r="F46" i="5"/>
  <c r="F30" i="5"/>
  <c r="F28" i="5"/>
  <c r="O4" i="2"/>
  <c r="G5" i="2"/>
  <c r="P5" i="2"/>
  <c r="F134" i="3"/>
  <c r="N5" i="2"/>
  <c r="J6" i="2"/>
  <c r="D111" i="3"/>
  <c r="M101" i="3" l="1"/>
  <c r="M100" i="3"/>
  <c r="M102" i="3"/>
  <c r="M103" i="3"/>
  <c r="M92" i="3"/>
  <c r="M104" i="3"/>
  <c r="M93" i="3"/>
  <c r="M105" i="3"/>
  <c r="M94" i="3"/>
  <c r="M106" i="3"/>
  <c r="M95" i="3"/>
  <c r="M107" i="3"/>
  <c r="M96" i="3"/>
  <c r="M108" i="3"/>
  <c r="M97" i="3"/>
  <c r="M109" i="3"/>
  <c r="M98" i="3"/>
  <c r="M110" i="3"/>
  <c r="M99" i="3"/>
  <c r="N6" i="2"/>
  <c r="J7" i="2"/>
  <c r="P6" i="2"/>
  <c r="F138" i="3"/>
  <c r="G6" i="2"/>
  <c r="O5" i="2"/>
  <c r="F82" i="3"/>
  <c r="F83" i="3" s="1"/>
  <c r="M7" i="13"/>
  <c r="D117" i="3"/>
  <c r="M89" i="3"/>
  <c r="M81" i="3"/>
  <c r="M90" i="3"/>
  <c r="M6" i="6"/>
  <c r="M91" i="3"/>
  <c r="M82" i="3"/>
  <c r="M83" i="3"/>
  <c r="M88" i="3"/>
  <c r="M84" i="3"/>
  <c r="M85" i="3"/>
  <c r="M86" i="3"/>
  <c r="M87" i="3"/>
  <c r="M80" i="3"/>
  <c r="D115" i="3"/>
  <c r="F124" i="3"/>
  <c r="F137" i="3" l="1"/>
  <c r="G7" i="2"/>
  <c r="O6" i="2"/>
  <c r="P7" i="2"/>
  <c r="P8" i="2" s="1"/>
  <c r="P9" i="2" s="1"/>
  <c r="P10" i="2" s="1"/>
  <c r="P11" i="2" s="1"/>
  <c r="P12" i="2" s="1"/>
  <c r="P13" i="2" s="1"/>
  <c r="P14" i="2" s="1"/>
  <c r="P15" i="2" s="1"/>
  <c r="P16" i="2" s="1"/>
  <c r="P17" i="2" s="1"/>
  <c r="P18" i="2" s="1"/>
  <c r="P19" i="2" s="1"/>
  <c r="P20" i="2" s="1"/>
  <c r="P21" i="2" s="1"/>
  <c r="P22" i="2" s="1"/>
  <c r="P23" i="2" s="1"/>
  <c r="P24" i="2" s="1"/>
  <c r="P25" i="2" s="1"/>
  <c r="P26" i="2" s="1"/>
  <c r="P27" i="2" s="1"/>
  <c r="P28" i="2" s="1"/>
  <c r="P29" i="2" s="1"/>
  <c r="P30" i="2" s="1"/>
  <c r="P31" i="2" s="1"/>
  <c r="P32" i="2" s="1"/>
  <c r="P33" i="2" s="1"/>
  <c r="P34" i="2" s="1"/>
  <c r="P35" i="2" s="1"/>
  <c r="F135" i="3"/>
  <c r="N7" i="2"/>
  <c r="J8" i="2"/>
  <c r="F84" i="3"/>
  <c r="F85" i="3" s="1"/>
  <c r="F86" i="3" s="1"/>
  <c r="F126" i="3"/>
  <c r="F127" i="3" s="1"/>
  <c r="F128" i="3" s="1"/>
  <c r="F125" i="3"/>
  <c r="J9" i="2" l="1"/>
  <c r="N8" i="2"/>
  <c r="P36" i="2"/>
  <c r="P37" i="2" s="1"/>
  <c r="P38" i="2" s="1"/>
  <c r="P39" i="2" s="1"/>
  <c r="P40" i="2" s="1"/>
  <c r="P41" i="2" s="1"/>
  <c r="P42" i="2" s="1"/>
  <c r="P43" i="2" s="1"/>
  <c r="P44" i="2" s="1"/>
  <c r="P45" i="2" s="1"/>
  <c r="P46" i="2" s="1"/>
  <c r="P47" i="2" s="1"/>
  <c r="P48" i="2" s="1"/>
  <c r="P49" i="2" s="1"/>
  <c r="P50" i="2" s="1"/>
  <c r="P51" i="2" s="1"/>
  <c r="P52" i="2" s="1"/>
  <c r="P53" i="2" s="1"/>
  <c r="P54" i="2" s="1"/>
  <c r="P55" i="2" s="1"/>
  <c r="P56" i="2" s="1"/>
  <c r="P57" i="2" s="1"/>
  <c r="P58" i="2" s="1"/>
  <c r="P59" i="2" s="1"/>
  <c r="P60" i="2" s="1"/>
  <c r="P61" i="2" s="1"/>
  <c r="P62" i="2" s="1"/>
  <c r="P63" i="2" s="1"/>
  <c r="P64" i="2" s="1"/>
  <c r="P65" i="2" s="1"/>
  <c r="F140" i="3"/>
  <c r="G8" i="2"/>
  <c r="O7" i="2"/>
  <c r="G9" i="2" l="1"/>
  <c r="O8" i="2"/>
  <c r="J10" i="2"/>
  <c r="N9" i="2"/>
  <c r="G10" i="2" l="1"/>
  <c r="O9" i="2"/>
  <c r="J11" i="2"/>
  <c r="N10" i="2"/>
  <c r="G11" i="2" l="1"/>
  <c r="O10" i="2"/>
  <c r="J12" i="2"/>
  <c r="N11" i="2"/>
  <c r="J13" i="2" l="1"/>
  <c r="N12" i="2"/>
  <c r="G12" i="2"/>
  <c r="O11" i="2"/>
  <c r="G13" i="2" l="1"/>
  <c r="O12" i="2"/>
  <c r="J14" i="2"/>
  <c r="N13" i="2"/>
  <c r="J15" i="2" l="1"/>
  <c r="N14" i="2"/>
  <c r="G14" i="2"/>
  <c r="O13" i="2"/>
  <c r="G15" i="2" l="1"/>
  <c r="O14" i="2"/>
  <c r="J16" i="2"/>
  <c r="N15" i="2"/>
  <c r="J17" i="2" l="1"/>
  <c r="N17" i="2" s="1"/>
  <c r="N16" i="2"/>
  <c r="G16" i="2"/>
  <c r="O15" i="2"/>
  <c r="G17" i="2" l="1"/>
  <c r="O17" i="2" s="1"/>
  <c r="O16" i="2"/>
  <c r="F141" i="3" l="1"/>
  <c r="F133" i="3" s="1"/>
  <c r="K2" i="5" s="1"/>
  <c r="L2" i="5" s="1"/>
  <c r="J2" i="5" l="1"/>
  <c r="B2" i="5"/>
  <c r="G2" i="5"/>
  <c r="H2" i="5"/>
  <c r="F2" i="5"/>
  <c r="I2" i="5"/>
  <c r="E2" i="5"/>
  <c r="C2" i="5"/>
  <c r="D2" i="5"/>
  <c r="A2" i="5"/>
  <c r="D3" i="5" l="1"/>
  <c r="D4" i="5"/>
  <c r="I3" i="5"/>
  <c r="I4" i="5"/>
  <c r="A4" i="5"/>
  <c r="A3" i="5"/>
  <c r="B6" i="5" s="1"/>
  <c r="C6" i="5" s="1"/>
  <c r="C3" i="5"/>
  <c r="C4" i="5"/>
  <c r="E4" i="5"/>
  <c r="E3" i="5"/>
  <c r="F4" i="5"/>
  <c r="F3" i="5"/>
  <c r="H4" i="5"/>
  <c r="H3" i="5"/>
  <c r="G4" i="5"/>
  <c r="G3" i="5"/>
  <c r="B3" i="5"/>
  <c r="B7" i="5" s="1"/>
  <c r="C7" i="5" s="1"/>
  <c r="B4" i="5"/>
  <c r="J3" i="5"/>
  <c r="B14" i="5" s="1"/>
  <c r="C14" i="5" s="1"/>
  <c r="J4" i="5"/>
  <c r="B8" i="5" l="1"/>
  <c r="C8" i="5" s="1"/>
  <c r="F6" i="5" s="1"/>
  <c r="B11" i="5"/>
  <c r="C11" i="5" s="1"/>
  <c r="B12" i="5"/>
  <c r="C12" i="5" s="1"/>
  <c r="F12" i="5" s="1"/>
  <c r="F11" i="5"/>
  <c r="B13" i="5"/>
  <c r="C13" i="5" s="1"/>
  <c r="F13" i="5" s="1"/>
  <c r="B10" i="5"/>
  <c r="C10" i="5" s="1"/>
  <c r="B9" i="5"/>
  <c r="C9" i="5" s="1"/>
  <c r="F9" i="5" s="1"/>
  <c r="F14" i="5" l="1"/>
  <c r="F8" i="5"/>
  <c r="F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Miller, Peter</author>
  </authors>
  <commentList>
    <comment ref="F8" authorId="0" shapeId="0" xr:uid="{00000000-0006-0000-0000-000001000000}">
      <text>
        <r>
          <rPr>
            <sz val="9"/>
            <color indexed="81"/>
            <rFont val="Tahoma"/>
            <family val="2"/>
          </rPr>
          <t>Internal Reference Voltage limited to 0.75V.
Warning (Red): If Vref &gt; 0.75V, VOUT_SCALE_LOOP must be reduced.
Caution (Yellow): If Vref &lt; 0.25, recommend incresing VOUT_SCALE_LOOP to improve regulation accuracy.</t>
        </r>
      </text>
    </comment>
    <comment ref="D11" authorId="0" shapeId="0" xr:uid="{00000000-0006-0000-0000-000002000000}">
      <text>
        <r>
          <rPr>
            <sz val="9"/>
            <color indexed="81"/>
            <rFont val="Tahoma"/>
            <family val="2"/>
          </rPr>
          <t>Warning: If Per Phase Current exceeds recommended maximum device current, increase number of Phase or reduce IOUT.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5" authorId="0" shapeId="0" xr:uid="{00000000-0006-0000-0200-000001000000}">
      <text>
        <r>
          <rPr>
            <sz val="9"/>
            <color indexed="81"/>
            <rFont val="Tahoma"/>
            <family val="2"/>
          </rPr>
          <t>Round down to closest available value</t>
        </r>
      </text>
    </comment>
    <comment ref="M6" authorId="0" shapeId="0" xr:uid="{00000000-0006-0000-0200-000002000000}">
      <text>
        <r>
          <rPr>
            <sz val="9"/>
            <color indexed="81"/>
            <rFont val="Tahoma"/>
            <family val="2"/>
          </rPr>
          <t>Round down to closest available value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Jackson, Layne</author>
  </authors>
  <commentList>
    <comment ref="F32" authorId="0" shapeId="0" xr:uid="{00000000-0006-0000-0300-000001000000}">
      <text>
        <r>
          <rPr>
            <sz val="9"/>
            <color indexed="81"/>
            <rFont val="Tahoma"/>
            <family val="2"/>
          </rPr>
          <t>This is the target inductance value. User can select any value between L_min and L_max in the calculator</t>
        </r>
      </text>
    </comment>
    <comment ref="F33" authorId="0" shapeId="0" xr:uid="{00000000-0006-0000-0300-000002000000}">
      <text>
        <r>
          <rPr>
            <sz val="9"/>
            <color indexed="81"/>
            <rFont val="Tahoma"/>
            <family val="2"/>
          </rPr>
          <t>Minimum calculated input capacitance after derating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6" authorId="0" shapeId="0" xr:uid="{00000000-0006-0000-0600-000001000000}">
      <text>
        <r>
          <rPr>
            <sz val="9"/>
            <color indexed="81"/>
            <rFont val="Tahoma"/>
            <family val="2"/>
          </rPr>
          <t>Round down to closest available value</t>
        </r>
      </text>
    </comment>
    <comment ref="M7" authorId="0" shapeId="0" xr:uid="{00000000-0006-0000-0600-000002000000}">
      <text>
        <r>
          <rPr>
            <sz val="9"/>
            <color indexed="81"/>
            <rFont val="Tahoma"/>
            <family val="2"/>
          </rPr>
          <t>Round down to closest available value</t>
        </r>
      </text>
    </comment>
  </commentList>
</comments>
</file>

<file path=xl/sharedStrings.xml><?xml version="1.0" encoding="utf-8"?>
<sst xmlns="http://schemas.openxmlformats.org/spreadsheetml/2006/main" count="1613" uniqueCount="801">
  <si>
    <t>GMV</t>
  </si>
  <si>
    <t>GMI</t>
  </si>
  <si>
    <t>RVV</t>
  </si>
  <si>
    <t>INTV</t>
  </si>
  <si>
    <t>CPV</t>
  </si>
  <si>
    <t>RVI</t>
  </si>
  <si>
    <t>INTI</t>
  </si>
  <si>
    <t>CPI</t>
  </si>
  <si>
    <t>RINT</t>
  </si>
  <si>
    <t>uS</t>
  </si>
  <si>
    <t>pF</t>
  </si>
  <si>
    <t>kHz</t>
  </si>
  <si>
    <t>mV/A</t>
  </si>
  <si>
    <t>GVV</t>
  </si>
  <si>
    <t>Code</t>
  </si>
  <si>
    <t>VOSL</t>
  </si>
  <si>
    <t>Key</t>
  </si>
  <si>
    <t>Recommended Component Value</t>
  </si>
  <si>
    <t>Design Caution</t>
  </si>
  <si>
    <t>Design Warning</t>
  </si>
  <si>
    <t>Parameter</t>
  </si>
  <si>
    <t>Value</t>
  </si>
  <si>
    <t>V</t>
  </si>
  <si>
    <t>Vout</t>
  </si>
  <si>
    <t>Nominal Regulated Output Voltage</t>
  </si>
  <si>
    <t>Iout</t>
  </si>
  <si>
    <t>A</t>
  </si>
  <si>
    <t>Iout(trans)</t>
  </si>
  <si>
    <t>Load Step / Load Release Transient Current</t>
  </si>
  <si>
    <t>Vout(rip)</t>
  </si>
  <si>
    <t>mV</t>
  </si>
  <si>
    <t>Steady State peak to peak output voltage ripple</t>
  </si>
  <si>
    <t>Vunder</t>
  </si>
  <si>
    <t>Transient response Undershoot Voltage</t>
  </si>
  <si>
    <t>Vover</t>
  </si>
  <si>
    <t>Transient response Overshoot Voltage</t>
  </si>
  <si>
    <t>FRQUENCY_SWITCH</t>
  </si>
  <si>
    <t>FREQUENCY_SWITCH</t>
  </si>
  <si>
    <t>EEPROM</t>
  </si>
  <si>
    <t>Inductance</t>
  </si>
  <si>
    <t>uF</t>
  </si>
  <si>
    <t>uH</t>
  </si>
  <si>
    <t>L(40%)</t>
  </si>
  <si>
    <t>Minimum recommended inductor value (Inductor ripple 40% of full load)</t>
  </si>
  <si>
    <t>Ind-Volt</t>
  </si>
  <si>
    <t>Volt-uSec</t>
  </si>
  <si>
    <t>Inductor Volt-second during operation</t>
  </si>
  <si>
    <t>L(10%)</t>
  </si>
  <si>
    <t>Maximum recommended inductor value (Inductor ripple 10% of full load)</t>
  </si>
  <si>
    <t>Ipk-pk</t>
  </si>
  <si>
    <t>Iout/Ipk-pk</t>
  </si>
  <si>
    <t>A/A</t>
  </si>
  <si>
    <t>Inductor Ripple Current to Full Load current Ratio</t>
  </si>
  <si>
    <t>Ipk</t>
  </si>
  <si>
    <t>Peak Inductor current at full load (Compare to Inductor Saturation Current)</t>
  </si>
  <si>
    <t>Irms</t>
  </si>
  <si>
    <t>Arms</t>
  </si>
  <si>
    <t>Inductor RMS current (Compare to Inductor Thermal Current)</t>
  </si>
  <si>
    <t>Cout Ripple</t>
  </si>
  <si>
    <t>Cout Under</t>
  </si>
  <si>
    <t>Cout Over</t>
  </si>
  <si>
    <t>Cout (bulk)</t>
  </si>
  <si>
    <t>ESR (bulk)</t>
  </si>
  <si>
    <t>Count (bulk)</t>
  </si>
  <si>
    <t>Single Bulk Capacitor Capactiance</t>
  </si>
  <si>
    <t>Single Bulk Capacitor ESR</t>
  </si>
  <si>
    <t>Total Bulk Cout</t>
  </si>
  <si>
    <t>Total Bulk ESR</t>
  </si>
  <si>
    <t>Total Bulk Output Capacitance</t>
  </si>
  <si>
    <t>Effective Bulk Capacitance ESR</t>
  </si>
  <si>
    <t>Zout (Fsw)</t>
  </si>
  <si>
    <t>Zout (Fsw/10)</t>
  </si>
  <si>
    <t>Qin</t>
  </si>
  <si>
    <t>uC</t>
  </si>
  <si>
    <t>Input Charge per switching cycle</t>
  </si>
  <si>
    <t>Cin(cer) min</t>
  </si>
  <si>
    <t>Cin(cer)</t>
  </si>
  <si>
    <t>Vin(rip)</t>
  </si>
  <si>
    <t>Internal Divider Ratio (Vout Scale Loop)</t>
  </si>
  <si>
    <t>Modulator Ratio</t>
  </si>
  <si>
    <t>Current Sense Gain</t>
  </si>
  <si>
    <t>A/mV</t>
  </si>
  <si>
    <t>Fsw / Fcoi</t>
  </si>
  <si>
    <t>Fcoi</t>
  </si>
  <si>
    <t>Target Current Regulation Cross-over Frequency</t>
  </si>
  <si>
    <t>CZI</t>
  </si>
  <si>
    <t>Current Loop Zero Capacitor</t>
  </si>
  <si>
    <t>Target Mid-band gain for current reglation loop</t>
  </si>
  <si>
    <t>Target Fzi</t>
  </si>
  <si>
    <t>Target Zero-frequency for current regulation loop</t>
  </si>
  <si>
    <t>Target Fpi</t>
  </si>
  <si>
    <t>Target Pole-frequency for current regulation loop</t>
  </si>
  <si>
    <t>Current Loop Mid-band Resistor Value (5k - 315k)</t>
  </si>
  <si>
    <t>Current Loop Transconductance (25uS, 50uS, 100uS, 200us)</t>
  </si>
  <si>
    <t>kOhms</t>
  </si>
  <si>
    <t>Cout-Max</t>
  </si>
  <si>
    <t>Fsw / Fcov</t>
  </si>
  <si>
    <t>Fcov</t>
  </si>
  <si>
    <t>Target Voltage Regulation Cross-over Frequency</t>
  </si>
  <si>
    <t>Target Fzv</t>
  </si>
  <si>
    <t>Target Fpv</t>
  </si>
  <si>
    <t>Target Mid-band gain for voltage reglation loop</t>
  </si>
  <si>
    <t>Target Zero-frequency for voltage regulation loop</t>
  </si>
  <si>
    <t>Target Pole-frequency for voltage regulation loop</t>
  </si>
  <si>
    <t>Voltage Loop Transconductance (25uS, 50uS, 100uS, 200us)</t>
  </si>
  <si>
    <t>Voltage Loop Mid-band Resistor Value (5k - 315k)</t>
  </si>
  <si>
    <t>Voltage Loop Zero Capacitor</t>
  </si>
  <si>
    <t>Voltage Loop Pole Capacitor (6.25 - 193.75pF)</t>
  </si>
  <si>
    <t>Current Loop Pole Capacitor (6.25 - 193.75pF)</t>
  </si>
  <si>
    <t>Zout(Fcov)</t>
  </si>
  <si>
    <t>Output Impedance at desired Voltage Loop Cross-over Frequency</t>
  </si>
  <si>
    <t>CZV</t>
  </si>
  <si>
    <t>Czi</t>
  </si>
  <si>
    <t>Czv</t>
  </si>
  <si>
    <t>Output Impedance at Swiching Frequency</t>
  </si>
  <si>
    <t>Output Impedance at 1/10 Switching Frequency (Typical Voltage Crossover)</t>
  </si>
  <si>
    <t>mOhms</t>
  </si>
  <si>
    <t>RINTI</t>
  </si>
  <si>
    <t>Ratio of Switching Frequency to Current Loop Crossover (3 to 4 recommended)</t>
  </si>
  <si>
    <t>Ratio of Switching Frequency to Voltage Loop Crossover (8 to 12 recommended)</t>
  </si>
  <si>
    <t>Fco(Cout-max)</t>
  </si>
  <si>
    <t>Cout(total)</t>
  </si>
  <si>
    <t xml:space="preserve">Total Bulk + Ceramic Output Capacitance </t>
  </si>
  <si>
    <t>COMPENSATION_CONFIG</t>
  </si>
  <si>
    <t>(Hex)</t>
  </si>
  <si>
    <t>Current Control Gain</t>
  </si>
  <si>
    <t>PVIN / VRAMP(mod)</t>
  </si>
  <si>
    <t>Czi_multi</t>
  </si>
  <si>
    <t># of Phases</t>
  </si>
  <si>
    <t>Number of Phases Used</t>
  </si>
  <si>
    <t>Count</t>
  </si>
  <si>
    <t>Phase Count</t>
  </si>
  <si>
    <t>Current Sense Gain (6.155 /  #Phases)</t>
  </si>
  <si>
    <t>Single Phase Current Sense Gain</t>
  </si>
  <si>
    <t>Power Stage GM</t>
  </si>
  <si>
    <t>A/V</t>
  </si>
  <si>
    <t>PS GM x Zout @ Fco</t>
  </si>
  <si>
    <t>Total Output Current</t>
  </si>
  <si>
    <t>Current per Phase</t>
  </si>
  <si>
    <t>Vgain</t>
  </si>
  <si>
    <t>Vzero</t>
  </si>
  <si>
    <t>Vpole</t>
  </si>
  <si>
    <t>V/V</t>
  </si>
  <si>
    <t>Igain</t>
  </si>
  <si>
    <t>First Byte</t>
  </si>
  <si>
    <t>Second Byte</t>
  </si>
  <si>
    <t>Third Byte</t>
  </si>
  <si>
    <t>Fourth Byte</t>
  </si>
  <si>
    <t>Fifth Byte</t>
  </si>
  <si>
    <t>Izero</t>
  </si>
  <si>
    <t>Ipole</t>
  </si>
  <si>
    <t>Inductor Current Slope</t>
  </si>
  <si>
    <t>A/Tsw-V</t>
  </si>
  <si>
    <t>Inductor Current Slope per Switching Cycle-V</t>
  </si>
  <si>
    <t>Peak to Peak ripple current on inductor  (Between 2 and 14 for Pin-Strapped Compensation)</t>
  </si>
  <si>
    <t>111CCC17CC</t>
  </si>
  <si>
    <t>Comp Code</t>
  </si>
  <si>
    <t>ILOOP Gain</t>
  </si>
  <si>
    <t>VLOOP Gain</t>
  </si>
  <si>
    <t>COMPENSATION Pin Strap Code Values</t>
  </si>
  <si>
    <t>BW - ILOOP</t>
  </si>
  <si>
    <t>BW VLOOP</t>
  </si>
  <si>
    <t>ILOOP/VLOOP Ratio</t>
  </si>
  <si>
    <t>Zout @ VLOOP BW</t>
  </si>
  <si>
    <t>Output Impedance at Voltage Loop Cross-over.  Estimates Transient Response</t>
  </si>
  <si>
    <t>Vunder/Over</t>
  </si>
  <si>
    <t>% Under/Over</t>
  </si>
  <si>
    <t>%</t>
  </si>
  <si>
    <t>Estimated Output Voltage Deviation due to Specified Transient</t>
  </si>
  <si>
    <t>Estimated Output Voltage Deviation due to Specified Transient, as percentage of VOUT</t>
  </si>
  <si>
    <t>Vref</t>
  </si>
  <si>
    <t>Minimum recommended Ceramic Input Capacitance (Limit Vin Ripple to &lt; 250mV)</t>
  </si>
  <si>
    <t>Select the highest Comp Code value that shows green for both ILOOP and VLOOP Gains. If all ILOOP Gains are Red, increase FREQUENCY_SWITCH or Increase L.  If All VLOOP gains are Red, Increase FREQUENCY_SWITCH or COUT</t>
  </si>
  <si>
    <t>Ratio of Bandwidth of Current Loop to Voltage Loop.  If Red, Increase ILOOP gain or decrease VLOOP Gain</t>
  </si>
  <si>
    <t>If #N/A - click on CZI and select a new value from the drop-down menu.</t>
  </si>
  <si>
    <t>If #N/A - click on CZV and select a new value from the drop-down menu.</t>
  </si>
  <si>
    <t>Vout_ripple</t>
  </si>
  <si>
    <t>Estimated Output Voltage Ripple Ipk-pk x Zout (Fsw)</t>
  </si>
  <si>
    <t>Minimum Output Capacitance to meet Ripple Requirement (Does not include ESR)</t>
  </si>
  <si>
    <t>Based on Fco @ 1/10 Fsw (Does not Inlcude ESR)</t>
  </si>
  <si>
    <t>Based on Fco @ 1/10 Fsw (Does not Include ESR)</t>
  </si>
  <si>
    <t>Input Voltage (If Yellow, AVIN or VDD5 needs to be provided from a separate supply &gt; 4.0V)</t>
  </si>
  <si>
    <t>Pvin</t>
  </si>
  <si>
    <t>013D044942</t>
  </si>
  <si>
    <t>Hex Code</t>
  </si>
  <si>
    <t>Decimal</t>
  </si>
  <si>
    <t>Hex</t>
  </si>
  <si>
    <t>Pulls Hex Code from Design tab</t>
  </si>
  <si>
    <t>Enter 10 digit Hex Code for COMP_CONFIG to decode</t>
  </si>
  <si>
    <t>Irms(Cin)</t>
  </si>
  <si>
    <t>Input Capacitor RMS ripple current.  Compare to Capacitor RMS ripple current rating.  Recommend not using Capacitors above 1/2 rated RMS current.</t>
  </si>
  <si>
    <t>Device Part Number</t>
  </si>
  <si>
    <t>Device</t>
  </si>
  <si>
    <t>TPS546D24A</t>
  </si>
  <si>
    <t>TPS546B24A</t>
  </si>
  <si>
    <t>TPS546A24A</t>
  </si>
  <si>
    <t>IC IOUT Max</t>
  </si>
  <si>
    <t>CSA Gain</t>
  </si>
  <si>
    <t>P/N</t>
  </si>
  <si>
    <t>Maximum Recommended Per Phase Current (Based on Device Selected)</t>
  </si>
  <si>
    <t>Per Phase Current</t>
  </si>
  <si>
    <t>System Configuration Complete.</t>
  </si>
  <si>
    <t>------&gt;</t>
  </si>
  <si>
    <t>Power Stage Gain at desired Cross-over frequency</t>
  </si>
  <si>
    <t>IC IOUT MAX</t>
  </si>
  <si>
    <t>This design tool is intended to provide assistance during schematic development, component selection and design review for power supplies using the TPS546x24A devices.  Please refer to the TPS546x24A datasheets for more information and layout recommendations.
Some cells are protected to prevent accidental edits. There is no password to unlock them.</t>
  </si>
  <si>
    <t>Master (PHASE = 0x00) (GOSNS Connected to GND at Load)</t>
  </si>
  <si>
    <t>Select Device</t>
  </si>
  <si>
    <t>Pin</t>
  </si>
  <si>
    <t>PMBus Command</t>
  </si>
  <si>
    <t>Units</t>
  </si>
  <si>
    <t>SHORT</t>
  </si>
  <si>
    <t>FLOAT</t>
  </si>
  <si>
    <t>EEPROM Defaults</t>
  </si>
  <si>
    <t>F/S/R?</t>
  </si>
  <si>
    <t>MSEL1</t>
  </si>
  <si>
    <t>MSEL2</t>
  </si>
  <si>
    <t>TON_RISE</t>
  </si>
  <si>
    <t>ms</t>
  </si>
  <si>
    <t>IOC WARN/FAULT</t>
  </si>
  <si>
    <t>40/52</t>
  </si>
  <si>
    <t>N/A</t>
  </si>
  <si>
    <t>Number of Devices</t>
  </si>
  <si>
    <t>VSEL</t>
  </si>
  <si>
    <t>VOUT Range</t>
  </si>
  <si>
    <t>0.50 to 1.25 @ 0.05</t>
  </si>
  <si>
    <t>0.6 to 1.1</t>
  </si>
  <si>
    <t>VOUT_COMMAND</t>
  </si>
  <si>
    <t>VOUT_SCALE_LOOP</t>
  </si>
  <si>
    <t>ADRSEL</t>
  </si>
  <si>
    <t>PMBUS ADDRESS</t>
  </si>
  <si>
    <t>d</t>
  </si>
  <si>
    <t>0x7F</t>
  </si>
  <si>
    <t>0, Auto</t>
  </si>
  <si>
    <t>R2G</t>
  </si>
  <si>
    <t>RDIV</t>
  </si>
  <si>
    <t>Rbot</t>
  </si>
  <si>
    <t>Rtop</t>
  </si>
  <si>
    <t>If any resistor value reports #N/A, the selected configuration is invalid.  Check the pull-down menu options for the selections of that pin.</t>
  </si>
  <si>
    <t>Comp &amp; Fsw</t>
  </si>
  <si>
    <t>SS, OC &amp; Stacking</t>
  </si>
  <si>
    <t>VOUT</t>
  </si>
  <si>
    <t>Address + Phase Shift</t>
  </si>
  <si>
    <t>Slave 1 (PHASE = 0x01) (GOSNS Connected to BP1V5)</t>
  </si>
  <si>
    <t>Position &amp; Number</t>
  </si>
  <si>
    <t>30/39</t>
  </si>
  <si>
    <t>If MSEL2 reports  #N/A, the selected configuration is invalid.  Check the pull-down menu options.  Slave MSEL1, VSEL and ADRSEL pins can be Open or shorted to Thermal Pad</t>
  </si>
  <si>
    <t>OPEN</t>
  </si>
  <si>
    <t>Open</t>
  </si>
  <si>
    <t>OC &amp; Stacking</t>
  </si>
  <si>
    <t>Slave 2 (PHASE = 0x02) (GOSNS Connected to BP1V5)</t>
  </si>
  <si>
    <t>Slave 3 (PHASE = 0x03) (GOSNS Connected to BP1V5)</t>
  </si>
  <si>
    <t>Rbot code</t>
  </si>
  <si>
    <t>R_divider code</t>
  </si>
  <si>
    <t>Devices</t>
  </si>
  <si>
    <t>IOC 1</t>
  </si>
  <si>
    <t>IOC2</t>
  </si>
  <si>
    <t>IOC3</t>
  </si>
  <si>
    <t>IOC4</t>
  </si>
  <si>
    <t>COMPENSATION</t>
  </si>
  <si>
    <t>IOUT_OC_LIMIT</t>
  </si>
  <si>
    <t># of Devices</t>
  </si>
  <si>
    <t>Vout Scale Loop</t>
  </si>
  <si>
    <t>Offset</t>
  </si>
  <si>
    <t>Step</t>
  </si>
  <si>
    <t>VOUT_COMMAND0</t>
  </si>
  <si>
    <t>PMBUS_ADDRESS</t>
  </si>
  <si>
    <t>POSITION/SYNC</t>
  </si>
  <si>
    <t>POS (Slave)</t>
  </si>
  <si>
    <t>Compensation</t>
  </si>
  <si>
    <t>20/26</t>
  </si>
  <si>
    <t>10/14</t>
  </si>
  <si>
    <t>Short</t>
  </si>
  <si>
    <t>Fixed</t>
  </si>
  <si>
    <t>15/19</t>
  </si>
  <si>
    <t>6/9</t>
  </si>
  <si>
    <t>0.80 to 1.09</t>
  </si>
  <si>
    <t>8/12</t>
  </si>
  <si>
    <t>5/7.5</t>
  </si>
  <si>
    <t>0.6 to 0.74 @ 0.01</t>
  </si>
  <si>
    <t>0.60 to 0.89</t>
  </si>
  <si>
    <t>0.75 to 0.89 @ 0.01</t>
  </si>
  <si>
    <t>0.90 to 1.19</t>
  </si>
  <si>
    <t>0.90 to 1.04 @ 0.01</t>
  </si>
  <si>
    <t>1.20 to 1.78</t>
  </si>
  <si>
    <t>1.05 to 1.19 @ 0.01</t>
  </si>
  <si>
    <t>1.80 to 2.38</t>
  </si>
  <si>
    <t>1.20 to 1.48 @ 0.02</t>
  </si>
  <si>
    <t>2.42 to 3.58</t>
  </si>
  <si>
    <t>1.50 to 1.78 @ 0.02</t>
  </si>
  <si>
    <t>3.62 to 4.78</t>
  </si>
  <si>
    <t>1.80 to 2.08 @ 0.02</t>
  </si>
  <si>
    <t>3.65 to 4.80</t>
  </si>
  <si>
    <t>2.10 to 2.38 @ 0.02</t>
  </si>
  <si>
    <t>4.85 to 6.00</t>
  </si>
  <si>
    <t>2.40 to 2.96 @ 0.04</t>
  </si>
  <si>
    <t>3.00 to 3.56 @ 0.04</t>
  </si>
  <si>
    <t>3.60 to 4.16 @ 0.04</t>
  </si>
  <si>
    <t>4.20 to 4.76 @ 0.04</t>
  </si>
  <si>
    <t>4.80 to 5.36 @ 0.04</t>
  </si>
  <si>
    <t>5.40 to 5.96 @ 0.04</t>
  </si>
  <si>
    <t>TPS546D24A Master</t>
  </si>
  <si>
    <t>R to AGND</t>
  </si>
  <si>
    <t>R to BP1V5</t>
  </si>
  <si>
    <t>R2G Code</t>
  </si>
  <si>
    <t>RDIV Code</t>
  </si>
  <si>
    <t>Select Device:</t>
  </si>
  <si>
    <t>INTERLEAVE</t>
  </si>
  <si>
    <t>Name</t>
  </si>
  <si>
    <t>Current per phase</t>
  </si>
  <si>
    <t>Inductor Value</t>
  </si>
  <si>
    <t>Nominal Inductor Value selected</t>
  </si>
  <si>
    <t>Inductor Derating</t>
  </si>
  <si>
    <t xml:space="preserve">Bulk Output Capacitor </t>
  </si>
  <si>
    <t>Nominal value of a Single Bulk/Polymer/Electrolytic Output Capacitor</t>
  </si>
  <si>
    <t>Ceramic Output Capacitor</t>
  </si>
  <si>
    <t>Capacitor Derating (Cer)</t>
  </si>
  <si>
    <t>Current Loop Gain Setting Resistor.  Select value equal to or less than RVI recommended.</t>
  </si>
  <si>
    <t>Equivilent Czi Capacitor Selected (including Multiplier) Integrator Bandwidth of the current loop.</t>
  </si>
  <si>
    <t>Current Loop Pole Capacitor.  Select nearest value CPI recommended.</t>
  </si>
  <si>
    <t xml:space="preserve">Voltage loop gain setting resistor.  Select value equal to or less than RVV recommended </t>
  </si>
  <si>
    <t>Equivelent Voltage Loop integrating capacitor.  Sets Integrator bandwidth of the voltage loop.</t>
  </si>
  <si>
    <t>Voltage loop pole capacitor.  Select the nearest value to CPV recommended.</t>
  </si>
  <si>
    <t>TPS546D24 Resistor Programming Look-up Table</t>
  </si>
  <si>
    <t>TPS546x24A Resistor Programming Look-up Table</t>
  </si>
  <si>
    <t>RVI target</t>
  </si>
  <si>
    <t>CZI target</t>
  </si>
  <si>
    <t>CPI target</t>
  </si>
  <si>
    <t>CZI_MULT</t>
  </si>
  <si>
    <t>MB ILOOP selected</t>
  </si>
  <si>
    <t>F zi selected</t>
  </si>
  <si>
    <t>F pi selected</t>
  </si>
  <si>
    <t>Current Loop Mid-band Gain with selected values</t>
  </si>
  <si>
    <t>Current Loop Zero Frequency with selected values</t>
  </si>
  <si>
    <t>Current Loop Pole Frequency with selected values</t>
  </si>
  <si>
    <t>RVV target</t>
  </si>
  <si>
    <t>CZV target</t>
  </si>
  <si>
    <t>CPV target</t>
  </si>
  <si>
    <t>Estimated Current Loop Bandwidth</t>
  </si>
  <si>
    <t>Voltage Loop Pole Frequency with selected values</t>
  </si>
  <si>
    <t>Voltage Loop Zero Frequency with selected values</t>
  </si>
  <si>
    <t>Voltage Loop Mid-Band Gain with selected values</t>
  </si>
  <si>
    <t>MB VLOOP selected</t>
  </si>
  <si>
    <t>F zv selected</t>
  </si>
  <si>
    <t>F pv selected</t>
  </si>
  <si>
    <t>Target GMI x RVI (ILOOP)</t>
  </si>
  <si>
    <t>Target GMV x RVV (VLOOP)</t>
  </si>
  <si>
    <t>ILOOP target</t>
  </si>
  <si>
    <t>VLOOP target</t>
  </si>
  <si>
    <t>If #N/A - click on CZI_Multiplier and select a new value from the drop down menu.  
CZI may need to be updated after as well.</t>
  </si>
  <si>
    <t>Internal Multiplier for Czi Capacitor  (If Multiplier is red, Current multiplier value not available)</t>
  </si>
  <si>
    <t>Selected Comp Code</t>
  </si>
  <si>
    <t>Values from Design Worksheet Tab</t>
  </si>
  <si>
    <t>Number of devices</t>
  </si>
  <si>
    <t>Switching Frequency (If Yellow, option is not available through pin strapping)</t>
  </si>
  <si>
    <t>Voltage Loop Mid-Band Gain with selected value through pin strapping</t>
  </si>
  <si>
    <t>Current Loop Mid-Band Gain with selected value through pin strapping</t>
  </si>
  <si>
    <t>Estimated Current Loop Bandwidth through pin strapping</t>
  </si>
  <si>
    <t>Estimated Voltage Loop Bandwidth through pin strapping</t>
  </si>
  <si>
    <t>Percentage of Nominal Bulk Capacitance remaining after Tolerance, Thermal, and DC Bias derating</t>
  </si>
  <si>
    <t>Percentage of Nominal Inductance remaining after Tolerance, Thermal, and Saturation derating</t>
  </si>
  <si>
    <t>Percentage of Nominal Ceramic Capacitance remaining after Tolerance, Thermal, and DC Bias derating</t>
  </si>
  <si>
    <t>Highest Comp Code value from table</t>
  </si>
  <si>
    <t>Maximum Output Capacitance used for loop compensation calculations
(max of total Nominal capacitance, total derated capacitance, user entered maximum)</t>
  </si>
  <si>
    <t>Cout-Max User</t>
  </si>
  <si>
    <t>Capacitor Derating (Bulk)</t>
  </si>
  <si>
    <t>Nominal value of a Single Ceramic Output Capacitor</t>
  </si>
  <si>
    <t>Single Ceramic Capacitor Capactiance</t>
  </si>
  <si>
    <t>Single Ceramic Capacitor ESR</t>
  </si>
  <si>
    <t>Total Ceramic Cout</t>
  </si>
  <si>
    <t>Total Ceramic Output Capacitance</t>
  </si>
  <si>
    <t>Total Ceramic ESR</t>
  </si>
  <si>
    <t>Effective Ceramic Capacitance ESR</t>
  </si>
  <si>
    <t>Cout (Cer)</t>
  </si>
  <si>
    <t>ESR (Cer)</t>
  </si>
  <si>
    <t>Count (Cer)</t>
  </si>
  <si>
    <t>Number of Ceramic Capacitors (Total, include all phases)</t>
  </si>
  <si>
    <t>Number of Bulk Capacitors (Total, include all phases)</t>
  </si>
  <si>
    <t>To select optimized COMPENSATION_CONFIG values available through PMBus programming, continue with value selection below.
When programming the compensation through PMBus, COMPENSATION_CONFIG must be written to the NVM prior to boot-up OR use pin strap compensation for initial boot-up.</t>
  </si>
  <si>
    <t>To select COMPENSATION_CONFIG through pin strap resistors, refer to the table at the right and select resistors in Pin Detect Programming TAB  ----------&gt;</t>
  </si>
  <si>
    <t>User Entered Maximum Total Output Capacitance (may be used to set voltage loop zero frequency)</t>
  </si>
  <si>
    <t>Loop Unity Gain Frequency with Cout Max (may be used to set voltage loop zero frequency)</t>
  </si>
  <si>
    <t>Purpose</t>
  </si>
  <si>
    <t>Connection For Functional Use</t>
  </si>
  <si>
    <t>Reasoning</t>
  </si>
  <si>
    <t>Recommended Component Values from Calculator</t>
  </si>
  <si>
    <t>Component units</t>
  </si>
  <si>
    <t>Status</t>
  </si>
  <si>
    <t>Comments</t>
  </si>
  <si>
    <t>Control</t>
  </si>
  <si>
    <t>Connect this pin to a resistor divider between BP1V5 and AGND for different options of internal voltage feedback divider and default output voltage.</t>
  </si>
  <si>
    <t>VSEL top and bottom resistors chosen correctly to set output voltage. Recommend placeholders for a divider.</t>
  </si>
  <si>
    <t>VOSNS</t>
  </si>
  <si>
    <t>The positive input of the remote sense amplifier.</t>
  </si>
  <si>
    <t>VOSNS connected to output voltage at the load using a 10 to 100 ohm resistor in series.</t>
  </si>
  <si>
    <t>VOSNS bypassed to GOSNS with 47pF or larger capacitor.  This combined with series resistor creates high frequency filter. This capacitor should be less than:
1/(2*PI*R*fsw)</t>
  </si>
  <si>
    <t>This capacitor combined the capacitor serves as a high frequency filter. Keeping the value less than calculated to the left minimizes the phase shift imposed by the filter.</t>
  </si>
  <si>
    <t>Configuration</t>
  </si>
  <si>
    <t>Connect this pin to a resistor divider between BP1V5 and AGND for different options of switching frequency and internal compensation parameters.</t>
  </si>
  <si>
    <t>MSEL1 top and bottom resistors chosen correctly to set fsw and compensation. Recommend placeholders for a divider.</t>
  </si>
  <si>
    <t>Connect this pin to a resistor divider between BP1V5 and AGND for different options of soft-start time, overcurrent fault limit, and multi-phase information.</t>
  </si>
  <si>
    <t>MSEL2 top and bottom resistors chosen correctly to set soft start, current limits and stack configuration. Recommend placeholders for a divider.</t>
  </si>
  <si>
    <t>Connect this pin to a resistor divider between BP1V5 and AGND for different options of PMBus addresses and frequency sync (including determination of SYNC pin as SYNC IN or SYNC OUT function).</t>
  </si>
  <si>
    <t>ADRSEL top and bottom resistors chosen correctly to set PMBus slave address and SYNC configuration. Recommend placeholders for a divider.</t>
  </si>
  <si>
    <t>29, 30, 31, 32</t>
  </si>
  <si>
    <t>MSEL1, MSEL2, VSEL, ADRSEL</t>
  </si>
  <si>
    <t>Pin strap resistors should be terminated to AGND.</t>
  </si>
  <si>
    <t>AGND is the analog ground and is clean. Connecting it to PGND will create noise to be coupled on to the pins and should be strictly avoided.</t>
  </si>
  <si>
    <t>GOSNS/SLAVE</t>
  </si>
  <si>
    <t>The negative input of the remote sense amplifier for loop master device or should be pulled up high to indicate loop slave.</t>
  </si>
  <si>
    <t>GOSNS connected to ground at the load using a 10 to 100 ohm resistor in series. Only for a single phase design or master in a multi-phase design.</t>
  </si>
  <si>
    <t>The resistor breaks the net to help ensure it is connected remotely to the load. This resistor combined the capacitor also serves as a high frequency filter.</t>
  </si>
  <si>
    <t>SLAVE connected to BP1V5 for slave devices in a multi-phase design</t>
  </si>
  <si>
    <t>VSHARE</t>
  </si>
  <si>
    <t>Voltage sharing signal for multi-phase operation.</t>
  </si>
  <si>
    <t>Single phase design: VSHARE left floating for single phase design</t>
  </si>
  <si>
    <t xml:space="preserve">Multi-phase design: VSHARE tied to AGND with a 33pF or larger bypass capacitor.  VSHARE is a low impedance output and internally sensed at the pin.  </t>
  </si>
  <si>
    <t>This bypassing capacitor is used to prevent external noise from adding to VSHARE signal between stacked multi-phase devices.</t>
  </si>
  <si>
    <t>EN/UVLO</t>
  </si>
  <si>
    <t>Enable switching as the PMBus CONTROL pin.</t>
  </si>
  <si>
    <t>The recommended max voltage on the EN pin is only 5.5V. It cannot be connected to PVIN directly (unless PVIN max is below 5.5V)</t>
  </si>
  <si>
    <t>Multi-phase design: recommend connecting between stacked devices. If a resistor divider is use, the hysteresis current is multiplied by the number of phases tied together.</t>
  </si>
  <si>
    <t>PGD/RST_B</t>
  </si>
  <si>
    <t>Open-drain power good or reset#</t>
  </si>
  <si>
    <t>When configured as PGOOD, pull-up resistor is present</t>
  </si>
  <si>
    <t>Open-drain output</t>
  </si>
  <si>
    <t>SYNC</t>
  </si>
  <si>
    <t>For frequency synchronization</t>
  </si>
  <si>
    <t>SYNC floating if not used, if used ADRSEL confirmed for application. Must be connected between stacked devices.</t>
  </si>
  <si>
    <t>39, 40</t>
  </si>
  <si>
    <t>BCX_CLK BCX_DAT</t>
  </si>
  <si>
    <t>Clock and data for back-channel communications between stacked devices</t>
  </si>
  <si>
    <t>Power Stage</t>
  </si>
  <si>
    <t>BOOT</t>
  </si>
  <si>
    <t>Bootstrap pin for the internal flying high side driver</t>
  </si>
  <si>
    <t>BOOT tied to SW with 0.1 µF capacitor with X5R or better grade dielectric. Use an 0603 package size to minimize derating.</t>
  </si>
  <si>
    <t xml:space="preserve">Add optional series BOOT resistor of up to 8 Ω. A 0-Ω placeholder for the BOOT resistor is recommended.  </t>
  </si>
  <si>
    <t>Series BOOT resistor helps reduce voltage spikes at switch by slowing down the turn-on of the high-side FET.</t>
  </si>
  <si>
    <t>8, 9, 10, 11, 12</t>
  </si>
  <si>
    <t>SW</t>
  </si>
  <si>
    <t>Switched power output of the device.</t>
  </si>
  <si>
    <t>R-C snubber placed between the SW and PGND. Resistor must be rated for the power dissipation in it. Typical values are 1-nF, 1-Ω with the resistor in an 0805 package.</t>
  </si>
  <si>
    <t>These components are chosen to reduce voltage spikes at switch by slowing down the turn-on of the high-side FET</t>
  </si>
  <si>
    <t>21, 22, 23, 24, 25</t>
  </si>
  <si>
    <t>PVIN</t>
  </si>
  <si>
    <t>Input power to the power stage.</t>
  </si>
  <si>
    <t>At least one ( two capacitors preferred) 2.2nF – 10nF capacitor in a 0402 package from PVIN to PGND to provide low inductance bypassing for the rising edge of SW.</t>
  </si>
  <si>
    <t>High-frequency bypass capacitor can help reduce switching spikes.
The 0402 capacitors, along with the vias (discussed in the layout review checklist) for returning the PVIN current to the thermal path through as many internal layers as possible to minimize the loop inductance, will help reduce the energy stored in the parasitic inductance during the charging of the switching node, and thus the ringing of the switch node on the turn-on of the high-side FET.</t>
  </si>
  <si>
    <t>Low-impedance bypassing of these pins to PGND is critical. At a minimum recommend enough capacitance to limit the input ripple to 5% Vin. Include derating for ceramic capacitors.</t>
  </si>
  <si>
    <t>Supplies the high switching currents demanded when the high-side MOSFET switches on.</t>
  </si>
  <si>
    <t>AVIN</t>
  </si>
  <si>
    <t>Input power to the controller.</t>
  </si>
  <si>
    <t>AVIN bypassed to AGND with 1µF or larger bypass capacitor placed as close as possible to the AVIN pin, through a low impedance path, to AVIN and AGND pins. Do not bypass to PGND.</t>
  </si>
  <si>
    <t>Must return to AGND because the PGND is noisy and having the capacitor sitting between AVIN and PGND will cause noise to be injected onto the AVIN pin.</t>
  </si>
  <si>
    <t>If single supply (AVIN = PVIN), AVIN tied to PVIN with 10-Ω resistor to create a 10-µs filter.  Also needed if AVIN = VDD5.</t>
  </si>
  <si>
    <t xml:space="preserve">Resistor is used to filter switching noise to limit the noise on AVIN.  </t>
  </si>
  <si>
    <t>Lout</t>
  </si>
  <si>
    <t>Output inductor</t>
  </si>
  <si>
    <t>Inductor properly rated and selected for ripple current relative to full load current between 0.1 and 0.4. The absolute minimum ripple current recommended is 5% the devices rated current.</t>
  </si>
  <si>
    <t>Cout</t>
  </si>
  <si>
    <t>Output capacitors</t>
  </si>
  <si>
    <t>Output capacitors properly rated and selected to support output voltage ripple and load transient requirements. Include derating for ceramic capacitors.</t>
  </si>
  <si>
    <t>AGND</t>
  </si>
  <si>
    <t>Analog ground return for controller.</t>
  </si>
  <si>
    <t>AGND and PGND tied together and connected directly to the thermal pad.</t>
  </si>
  <si>
    <t>This is critical to minimize noise.</t>
  </si>
  <si>
    <t>13, 14, 15, 16, 17, 18, 19, 20</t>
  </si>
  <si>
    <t>PGND</t>
  </si>
  <si>
    <t>Power stage ground return.</t>
  </si>
  <si>
    <t>On Chip Regulator</t>
  </si>
  <si>
    <t>BP1V5</t>
  </si>
  <si>
    <t>Output of the 1.5-V internal regulator.</t>
  </si>
  <si>
    <t>A 1µF or larger bypass capacitor is required between BP1V5 and DRTN.</t>
  </si>
  <si>
    <t>This is critical to stabilize LDO.</t>
  </si>
  <si>
    <t>DRTN</t>
  </si>
  <si>
    <t>Digital bypass return for bypass capacitor for BP1V5.</t>
  </si>
  <si>
    <t xml:space="preserve">DRTN must not be connected to PGND or AGND. </t>
  </si>
  <si>
    <t>Pin is internally connected. Connecting to AGND or PGND grounds externally could create a loop for current to flow and create a voltage differential.</t>
  </si>
  <si>
    <t>VDD5</t>
  </si>
  <si>
    <t>Output of the 5-V internal regulator.</t>
  </si>
  <si>
    <t>VDD5 bypassed to PGND at the thermal pad, through a low impedance path, with 4.7µF or larger bypass capacitor.</t>
  </si>
  <si>
    <t>Provides charge for the gate driver.</t>
  </si>
  <si>
    <t>PMBus</t>
  </si>
  <si>
    <t>PMB_CLK</t>
  </si>
  <si>
    <t>PMBus CLK pin.</t>
  </si>
  <si>
    <t xml:space="preserve">Use this app note to calculate the required pullup for your design. </t>
  </si>
  <si>
    <t>PMB_DATA</t>
  </si>
  <si>
    <t>PMBus DATA pin.</t>
  </si>
  <si>
    <t>SMB_ALRT</t>
  </si>
  <si>
    <t>SMBus alert pin.</t>
  </si>
  <si>
    <t>Misc</t>
  </si>
  <si>
    <t xml:space="preserve">NC </t>
  </si>
  <si>
    <t>Not internally connected.</t>
  </si>
  <si>
    <t>Pin can be left floating or connected to PGND at the thermal pad.</t>
  </si>
  <si>
    <t>Placement or Routing?</t>
  </si>
  <si>
    <t>Remarks</t>
  </si>
  <si>
    <t>29, 30, 31, 32, 33, 34</t>
  </si>
  <si>
    <t>MSEL2, VSEL, ADRSEL, MSEL1, VOSNS, GOSNS</t>
  </si>
  <si>
    <t>Placement</t>
  </si>
  <si>
    <t>Keep signal components local to the device, and place them as close as possible to the pins to which they are connected. These components include the VOSNS and GOSNS series resistors and differential filter capacitor as well as MSEL1, MSEL2, VSEL, and ADRSEL resistors. Those components must be terminated to AGND with a minimum return loop or bypassed to the copper area of a separate low-impedance analog ground (AGND) that is isolated from fast switching voltages and current paths and has single connection to PGND on the thermal pad through the AGND pin.</t>
  </si>
  <si>
    <t>33, 34</t>
  </si>
  <si>
    <t>VOSNS, GOSNS</t>
  </si>
  <si>
    <t>Routing</t>
  </si>
  <si>
    <t>Route the VOSNS and GOSNS lines from the output capacitor bank at the load back to the device pins as a tightly coupled differential pair.  These traces must be kept away from switching or noisy areas which can add differential-mode noise.</t>
  </si>
  <si>
    <t>35, 38, 39, 40</t>
  </si>
  <si>
    <t>VSHARE, SYNC, BCX_CLK, BCX_DATA</t>
  </si>
  <si>
    <t>Use caution when routing of the SYNC, VSHARE, BCX_CLK and BCX_DATA traces for stackable configurations.  The SYNC trace carries a rail-to-rail signal and should be routed away from sensitive analog signals, including the VSHARE, FB signals. The VSHARE traces should also be kept away from fast switching voltages or currents formed by the PVIN, AVIN, SW, BOOT, VDD5 pins.</t>
  </si>
  <si>
    <t>7, 8, 9, 10, 11, 12</t>
  </si>
  <si>
    <t>BOOT, SW</t>
  </si>
  <si>
    <t>Route sensitive traces away from the SW and BOOT pins as these nets contain fast switching voltages and lend easily to capacitive coupling</t>
  </si>
  <si>
    <t>Minimize the SW copper area for best noise performance. Route sensitive traces away from the SW and BOOT pins as these nets contain fast switching voltages and lend easily to capacitive coupling.</t>
  </si>
  <si>
    <t>Snubber component placement is critical for effective ringing reduction.  These components should be on the same layer as the TPS546D24A devices and be kept as close as possible to the SW and PGND copper areas.</t>
  </si>
  <si>
    <t>SW, Cout</t>
  </si>
  <si>
    <t>The output capacitor is the second one which should be considered. Below shows an example of building a “pyramid” arrangement.
Start with some of the ceramic capacitors close to the inductor;
Then build to the bulk capacitors;
Finally, decreasing ceramic capacitors down to the smallest, lowest values close to the load.</t>
  </si>
  <si>
    <t>21, 22, 23, 24, 25, 26</t>
  </si>
  <si>
    <t>PVIN, AVIN</t>
  </si>
  <si>
    <t>The AVIN bypass capacitor should be placed close to the AVIN pin and provide a low-impedance path to PGND at the thermal pad. If AVIN is powered from PVIN for single supply operation, AVIN and PVIN should be separated with a 10-μs R-C filter to reduce PVIN switching noise on AVIN.</t>
  </si>
  <si>
    <t>7, 8, 9, 10, 11, 12, 21, 22, 23, 24, 25, 26, 28</t>
  </si>
  <si>
    <t>BOOT, SW, PVIN, AVIN, VDD5</t>
  </si>
  <si>
    <t>The PGND pin (pin 26) must be directly connected to the thermal pad of the device on the PCB, with a low noise, low-impedance path.</t>
  </si>
  <si>
    <t>13, 14, 15, 16, 17, 18, 19, 20, 37</t>
  </si>
  <si>
    <t>PGND, AGND</t>
  </si>
  <si>
    <t>AGND and PGND tied together and connected directly to the thermal pad</t>
  </si>
  <si>
    <t>4, 5</t>
  </si>
  <si>
    <t>BP1V5, DRTN</t>
  </si>
  <si>
    <t xml:space="preserve">The BP1V5 bypass capacitor should be placed close to the BP1V5 pin and provide a low-impedance path to DRTN. </t>
  </si>
  <si>
    <t>DRTN should not be connected to any other pin or node. DRTN is internally connected to AGND and by external connection to System Ground. Connecting DRTN to PGND or AGND could introduce a ground loop and errant operation.</t>
  </si>
  <si>
    <t>Output of the 5-V internal regulator</t>
  </si>
  <si>
    <t>The VDD5 bypass capacitor carries a large switching current for the gate driver. Bypassing the VDD5 pin to PGND at the thermal pad with a low-impedance path is very critical to the stable operation of the TPS546D24 devices. Place the VDD5 high-frequency bypass capacitors as close as possible to the device pins, with a minimum return loop back to the Thermal Pad.</t>
  </si>
  <si>
    <t>2, 3, 6</t>
  </si>
  <si>
    <t>PMB_DATA, PMB_CLK, SMB_ALRT</t>
  </si>
  <si>
    <t>Keep the pullup resistors close to the pin and rout these signals away from noisy areas and other noise sensitive traces.</t>
  </si>
  <si>
    <t>Vias</t>
  </si>
  <si>
    <t>There is not a specific rule for via’s size. Typically, small size is recommended as it allows vias to be placed together while maintaining connectivity to internal layers. However, it will also increase the cost since drills used for smaller via tend to break more.
The general rule is that designers can pick smallest via size with minimum plated internal diameter and annular ring diameter which do not increase PCB cost. 
A typical example is:
Drilled Hole: 13 mils
Plated Hole: 10 mils (1oz plating reduces a hole size about 3 mils)
Annular Ring: 20 mils</t>
  </si>
  <si>
    <t>Vias help reduce current loop and help thermal dissipation by providing additional copper area for heat to dissipate. Also vias help to reduce the parasitic resistance and inductance caused by long loops through which current flows.</t>
  </si>
  <si>
    <t>Via-to-via spacing</t>
  </si>
  <si>
    <t xml:space="preserve">In order to reduce parasitic parameters’ effect brought by inappropriate vias placement, it is best to space vias out wide enough to allow a minimum width line to round between them. The specific rule is shown below.
• Check minimum trace width and minimum trace to trace spacing;
• Check via’s annular ring;
• Via’s minimum center to center spacing is 1×annular ring+2×minimum trace to trace spacing+1×minimum trace width;
• Drilled Hole: 13 mils
• Plated Hole: 10 mils (1oz plating reduces a hole size about 3 mils)
• Annular Ring: 20 mils
• Minimum spacing between vias and traces: 8 mils
• Minimum line spacing: 8 mils
• Minimum Center to Center Via spacing: 2x 18mils/2 + 2x 7 mils + 7 mils = 18 + 3x 7 = 18 + 21 = 39 mils (1mm)
Its worth pointing out that in the ground under the thermal pad we generally don’t want other signals flowing and we want to maximize thermal and electrical conduction, so we typically space vias closer within the thermal pad.
</t>
  </si>
  <si>
    <t>The distance of a via to its proximate via is critical. When vias are tightly spaced, planes and pours on other layers cannot route between the vias. In this case, current cannot flow in its most direct path with the lowest inductance and resistance. In other words, it will find some ways else which have larger distance to finish the loop. This leads to undesirable parasitic parameters.</t>
  </si>
  <si>
    <t>Via placement</t>
  </si>
  <si>
    <t>Via should be placed near output capacitors to provide the shortest possible loop to minimize parasitic resistance and inductance. It is recommended to position via near terminals of capacitors. Regarding to large package capacitors, for example 0805, 1206 and 1210 packages, vias can be placed under the capacitors. This will further reduce the current loop.</t>
  </si>
  <si>
    <t>Via quantity</t>
  </si>
  <si>
    <t>Depending on via’s size and minimum center-to-center spacing, 2 to 4 vias per capacitor terminal are effective to provide direct connection to internal and bottom layers. It should be noted those vias must be paralleled to lead, as which has been shown below.</t>
  </si>
  <si>
    <t>Validation Options</t>
  </si>
  <si>
    <t>Complete</t>
  </si>
  <si>
    <t>Not Applicable</t>
  </si>
  <si>
    <t>Internal Reference Voltage (VOUT x VOUT_SCALE_LOOP - Warning or Caution - See Comment)</t>
  </si>
  <si>
    <t>User Entered Value</t>
  </si>
  <si>
    <t>Fixed IC Parameter</t>
  </si>
  <si>
    <t>Calculated Parameter</t>
  </si>
  <si>
    <t>Design Calculations</t>
  </si>
  <si>
    <t>Input</t>
  </si>
  <si>
    <t>Recommended</t>
  </si>
  <si>
    <t>Selected Value</t>
  </si>
  <si>
    <t>Calculated with Selected Value</t>
  </si>
  <si>
    <t>Description</t>
  </si>
  <si>
    <r>
      <rPr>
        <b/>
        <sz val="12"/>
        <color rgb="FF9C0006"/>
        <rFont val="Arial"/>
        <family val="2"/>
      </rPr>
      <t>IMPORTANT NOTE:</t>
    </r>
    <r>
      <rPr>
        <sz val="12"/>
        <color rgb="FF9C0006"/>
        <rFont val="Arial"/>
        <family val="2"/>
      </rPr>
      <t xml:space="preserve"> The COMPENSATION_CONFIG settings are limited when using pin strap. The design will be stable but may not be optimized.</t>
    </r>
  </si>
  <si>
    <t>Pinstrap Setting</t>
  </si>
  <si>
    <t>R_Divider</t>
  </si>
  <si>
    <t>R_Bot</t>
  </si>
  <si>
    <t>EEPROM Value</t>
  </si>
  <si>
    <t>kΩ</t>
  </si>
  <si>
    <t>MSEL1 Comp Config</t>
  </si>
  <si>
    <t>ILOOP gain mb = EEPROM; VLOOP gain mb = EEPROM, FSW = EEPROM</t>
  </si>
  <si>
    <t>ILOOP gain mb = EEPROM, VLOOP gain mb = EEPROM</t>
  </si>
  <si>
    <t>ILOOP gain mb = 2, VLOOP gain mb = 0.5</t>
  </si>
  <si>
    <t>ILOOP gain mb = 2, VLOOP gain mb = 1</t>
  </si>
  <si>
    <t>ILOOP gain mb = 2, VLOOP gain mb = 2</t>
  </si>
  <si>
    <t>ILOOP gain mb = 2, VLOOP gain mb = 4</t>
  </si>
  <si>
    <t>ILOOP gain mb = 2, VLOOP gain mb = 8</t>
  </si>
  <si>
    <t>ILOOP gain mb = 3, VLOOP gain mb = 0.5</t>
  </si>
  <si>
    <t>ILOOP gain mb = 3, VLOOP gain mb = 1</t>
  </si>
  <si>
    <t>ILOOP gain mb = 3, VLOOP gain mb = 2</t>
  </si>
  <si>
    <t>ILOOP gain mb = 3, VLOOP gain mb = 4</t>
  </si>
  <si>
    <t>ILOOP gain mb = 3, VLOOP gain mb = 8</t>
  </si>
  <si>
    <t>ILOOP gain mb = 4, VLOOP gain mb = 0.5</t>
  </si>
  <si>
    <t>ILOOP gain mb = 4, VLOOP gain mb = 1</t>
  </si>
  <si>
    <t>ILOOP gain mb = 4, VLOOP gain mb = 2</t>
  </si>
  <si>
    <t>ILOOP gain mb = 4, VLOOP gain mb = 4</t>
  </si>
  <si>
    <t>ILOOP gain mb = 4, VLOOP gain mb = 8</t>
  </si>
  <si>
    <t>ILOOP gain mb = 5, VLOOP gain mb = 0.5</t>
  </si>
  <si>
    <t>ILOOP gain mb = 5, VLOOP gain mb = 1</t>
  </si>
  <si>
    <t>ILOOP gain mb = 5, VLOOP gain mb = 2</t>
  </si>
  <si>
    <t>ILOOP gain mb = 5, VLOOP gain mb = 4</t>
  </si>
  <si>
    <t>ILOOP gain mb = 5, VLOOP gain mb = 8</t>
  </si>
  <si>
    <t>ILOOP gain mb = 6, VLOOP gain mb = 0.5</t>
  </si>
  <si>
    <t>ILOOP gain mb = 6, VLOOP gain mb = 1</t>
  </si>
  <si>
    <t>ILOOP gain mb = 6, VLOOP gain mb = 2</t>
  </si>
  <si>
    <t>ILOOP gain mb = 6, VLOOP gain mb = 4</t>
  </si>
  <si>
    <t>ILOOP gain mb = 6, VLOOP gain mb = 8</t>
  </si>
  <si>
    <t>ILOOP gain mb = 7, VLOOP gain mb = 0.5</t>
  </si>
  <si>
    <t>ILOOP gain mb = 7, VLOOP gain mb = 1</t>
  </si>
  <si>
    <t>ILOOP gain mb = 7, VLOOP gain mb = 2</t>
  </si>
  <si>
    <t>ILOOP gain mb = 7, VLOOP gain mb = 4</t>
  </si>
  <si>
    <t>ILOOP gain mb = 7, VLOOP gain mb = 8</t>
  </si>
  <si>
    <t>ILOOP gain mb = 10, VLOOP gain mb = 2</t>
  </si>
  <si>
    <t>MSEL1 Freq Switch</t>
  </si>
  <si>
    <t>MSEL2 OC FAULT/OC_WARN</t>
  </si>
  <si>
    <t>OCF = 52, OCW = 40</t>
  </si>
  <si>
    <t>OCF = 39, OCW = 30</t>
  </si>
  <si>
    <t>OCF = 26, OCW = 20</t>
  </si>
  <si>
    <t>OCF = 14, OCW = 10</t>
  </si>
  <si>
    <t>MSEL2 TON_RISE</t>
  </si>
  <si>
    <t>Number of Slaves</t>
  </si>
  <si>
    <t>None, stand alone</t>
  </si>
  <si>
    <t>1 Slave, 2 Phases</t>
  </si>
  <si>
    <t>2 Slaves, 3 Phases</t>
  </si>
  <si>
    <t>3 Slaves, 4 Phases</t>
  </si>
  <si>
    <t>VSEL V Range</t>
  </si>
  <si>
    <t>VSEL Vout Command</t>
  </si>
  <si>
    <t>VSEL Vout scale loop</t>
  </si>
  <si>
    <t>ADDRSEL PMB ADDR</t>
  </si>
  <si>
    <t>ADDRSEL Phase shift/sync/IL</t>
  </si>
  <si>
    <t>10h / 16b</t>
  </si>
  <si>
    <t>11h / 17b</t>
  </si>
  <si>
    <t>12h / 18b</t>
  </si>
  <si>
    <t>13h / 19b</t>
  </si>
  <si>
    <t>14h / 20b</t>
  </si>
  <si>
    <t>15h / 21b</t>
  </si>
  <si>
    <t>16h / 22b</t>
  </si>
  <si>
    <t>17h / 23b</t>
  </si>
  <si>
    <t>18h / 24b</t>
  </si>
  <si>
    <t>19h / 25b</t>
  </si>
  <si>
    <t>1Ah / 26b</t>
  </si>
  <si>
    <t>1Bh / 27b</t>
  </si>
  <si>
    <t>1Ch / 28b</t>
  </si>
  <si>
    <t>1Dh / 29b</t>
  </si>
  <si>
    <t>1Eh / 30b</t>
  </si>
  <si>
    <t>1Fh / 31b</t>
  </si>
  <si>
    <t>EEPROMP (24h / 36d)</t>
  </si>
  <si>
    <t>0°, Auto, 0x0020</t>
  </si>
  <si>
    <t>0°, In 0x0040</t>
  </si>
  <si>
    <t>90°, In 0x0041</t>
  </si>
  <si>
    <t>120°, In 0x0031</t>
  </si>
  <si>
    <t>180°, In 0x0042</t>
  </si>
  <si>
    <t>270°, In 0x0043</t>
  </si>
  <si>
    <t>240°, In 0x0032</t>
  </si>
  <si>
    <t>0°, Out, 0x0020</t>
  </si>
  <si>
    <t>180°, Out, 0x0042</t>
  </si>
  <si>
    <t>0.50 to 0.55</t>
  </si>
  <si>
    <t>0.60 to 0.74</t>
  </si>
  <si>
    <t>0.75 to 0.89</t>
  </si>
  <si>
    <t>0.90 to 1.04</t>
  </si>
  <si>
    <t>1.05 to 1.19</t>
  </si>
  <si>
    <t>1.20 to 1.49</t>
  </si>
  <si>
    <t>1.50 to 1.79</t>
  </si>
  <si>
    <t>1.80 to 2.09</t>
  </si>
  <si>
    <t>2.10 to 2.39</t>
  </si>
  <si>
    <t>ILOOP mb = 3, VLOOP mb = 4</t>
  </si>
  <si>
    <t>550.000 kHz</t>
  </si>
  <si>
    <t>52 / 40 A</t>
  </si>
  <si>
    <t>3 ms</t>
  </si>
  <si>
    <t>1 slave</t>
  </si>
  <si>
    <t>0.5 to 1.5 V</t>
  </si>
  <si>
    <t>0.798828125 V</t>
  </si>
  <si>
    <t>24h / 36d</t>
  </si>
  <si>
    <t>0°, Auto Detect SYNC, 0x0020</t>
  </si>
  <si>
    <t>2.40 to 2.99</t>
  </si>
  <si>
    <t>3.00 to 3.59</t>
  </si>
  <si>
    <t>3.60 to 4.19</t>
  </si>
  <si>
    <t>4.20 to 4.76</t>
  </si>
  <si>
    <t>4.80 to 5.39</t>
  </si>
  <si>
    <t>5.40 to 6.00</t>
  </si>
  <si>
    <t>Rd</t>
  </si>
  <si>
    <t>Rb</t>
  </si>
  <si>
    <t xml:space="preserve">Top Resistor: </t>
  </si>
  <si>
    <t xml:space="preserve">
Bottom Resistor: </t>
  </si>
  <si>
    <t>Ω</t>
  </si>
  <si>
    <t xml:space="preserve">Minimum: </t>
  </si>
  <si>
    <t xml:space="preserve">
Maximum: </t>
  </si>
  <si>
    <t>Choose the Output Inductor (Lout)</t>
  </si>
  <si>
    <t>The inductance is selected based on a p-p ripple current target. Smaller L reduces solution size while larger L reduces AC loss.</t>
  </si>
  <si>
    <t>Choose the Output Capacitor (Cout)</t>
  </si>
  <si>
    <t>The output capacitance is deteremind based on the output ripple, transient and stability requirements. These calculations do not support mixed type output capacitors.</t>
  </si>
  <si>
    <t>Choose the Input Capacitor (Cin)</t>
  </si>
  <si>
    <t>The input capacitance is deteremind based on the input ripple requirements. Additional bulk input capacitance may be needed for transients. 0.1µF high frequency bypass capacitors are also required.</t>
  </si>
  <si>
    <t>Current Loop and Voltage Loop Calculations</t>
  </si>
  <si>
    <t>These pins must be connected between stacked devices. If standalone, short to PGND per Table 5 in the datasheet.</t>
  </si>
  <si>
    <t>Inductor Value after derating</t>
  </si>
  <si>
    <t>Phase Position &amp; Total Number of devices in the stack (master+slaves)</t>
  </si>
  <si>
    <t>Master Resistor Selection</t>
  </si>
  <si>
    <t>Slave 1 Resistor Selection</t>
  </si>
  <si>
    <t>Slave 3 Resistor Selection</t>
  </si>
  <si>
    <t>Slave 2 Resistor Selection</t>
  </si>
  <si>
    <t>Recommended Connection</t>
  </si>
  <si>
    <t>Rbot (Ω)</t>
  </si>
  <si>
    <t>Rtop (Ω)</t>
  </si>
  <si>
    <t>180°, 2</t>
  </si>
  <si>
    <t>120°, 3</t>
  </si>
  <si>
    <t>90°, 4</t>
  </si>
  <si>
    <t>240°, 3</t>
  </si>
  <si>
    <t>180°, 4</t>
  </si>
  <si>
    <t>270°, 4</t>
  </si>
  <si>
    <t>L(target)</t>
  </si>
  <si>
    <t>Recommended target inductor value (Inductor ripple 30% of full load)</t>
  </si>
  <si>
    <t>Selected input capacitance</t>
  </si>
  <si>
    <t>Calculated input voltage ripple</t>
  </si>
  <si>
    <t>Pin Configuration when Shorted</t>
  </si>
  <si>
    <t>Pin Configuration when Floating</t>
  </si>
  <si>
    <t>Code to achieve Selected Value</t>
  </si>
  <si>
    <t>CATFISH  Loop model</t>
  </si>
  <si>
    <t>Iout_max</t>
  </si>
  <si>
    <t>40 for d24a ,20 for b24a, 10 for a24a</t>
  </si>
  <si>
    <t>N_ph</t>
  </si>
  <si>
    <t>GM_IC</t>
  </si>
  <si>
    <t>Rv_IC</t>
  </si>
  <si>
    <t>Cp_IC</t>
  </si>
  <si>
    <t>Rint_IC</t>
  </si>
  <si>
    <t>Cint_IC</t>
  </si>
  <si>
    <t>AMID_IC</t>
  </si>
  <si>
    <t xml:space="preserve"> Current Compensator mid-band gain</t>
  </si>
  <si>
    <t>(GM_IC)*(Rv_IC)</t>
  </si>
  <si>
    <t>wz1_IC</t>
  </si>
  <si>
    <t>Current compensator zero frequency</t>
  </si>
  <si>
    <t>1/(AMID_IC*(Rint_IC)*(Cint_IC))</t>
  </si>
  <si>
    <t>wp1_IC</t>
  </si>
  <si>
    <t>Current Compensator pole frequency</t>
  </si>
  <si>
    <t>1/((Rv_IC)*(Cp_IC))</t>
  </si>
  <si>
    <t>Rload</t>
  </si>
  <si>
    <t>C_cer</t>
  </si>
  <si>
    <t>Single ceramic Cout capacitance</t>
  </si>
  <si>
    <t>ESR_cer</t>
  </si>
  <si>
    <t>Single ceramic Cout ESR</t>
  </si>
  <si>
    <t>N_cer</t>
  </si>
  <si>
    <t>Number of ceramic capacitor</t>
  </si>
  <si>
    <t>C_ele</t>
  </si>
  <si>
    <t>Single electroletic Cout capacitance</t>
  </si>
  <si>
    <t>ESR_ele</t>
  </si>
  <si>
    <t>Single electroletic Cout  ESR</t>
  </si>
  <si>
    <t>N_ele</t>
  </si>
  <si>
    <t xml:space="preserve">Number of Cout electroletic capacitor </t>
  </si>
  <si>
    <t>L</t>
  </si>
  <si>
    <t>MOD</t>
  </si>
  <si>
    <t>MOD=5.5/Vin,</t>
  </si>
  <si>
    <t>K</t>
  </si>
  <si>
    <t>(K = 1 for 40A, 2 for 20A and 10A)</t>
  </si>
  <si>
    <t>RCSA</t>
  </si>
  <si>
    <t xml:space="preserve">RCSR  </t>
  </si>
  <si>
    <t>GM_VC</t>
  </si>
  <si>
    <t>for converting into rad/s</t>
  </si>
  <si>
    <t>Rv_VC</t>
  </si>
  <si>
    <t>Cp_VC</t>
  </si>
  <si>
    <t>Rint_VC</t>
  </si>
  <si>
    <t>Rint_VC=4e+06;</t>
  </si>
  <si>
    <t>Cint_VC</t>
  </si>
  <si>
    <t>Cint_VC=18.75e-12;</t>
  </si>
  <si>
    <t>AMID_VC</t>
  </si>
  <si>
    <t xml:space="preserve"> Voltage Compensator mid-band gain</t>
  </si>
  <si>
    <t>AMID_VC=GM_VC*Rv_VC</t>
  </si>
  <si>
    <t>wz1_VC</t>
  </si>
  <si>
    <t>Voltage compensator zero frequency</t>
  </si>
  <si>
    <t>wz1_VC=1/(AMID_VC*Rint_VC*Cint_VC)</t>
  </si>
  <si>
    <t>wp1_VC</t>
  </si>
  <si>
    <t xml:space="preserve"> Voltage Compensator pole frequency</t>
  </si>
  <si>
    <t>wp1_VC=1/(Rv_VC*Cp_VC)</t>
  </si>
  <si>
    <t>RSA</t>
  </si>
  <si>
    <t xml:space="preserve">  Overall current loop loop gain</t>
  </si>
  <si>
    <t>Overall loop</t>
  </si>
  <si>
    <t>VFBAMP</t>
  </si>
  <si>
    <t>Vshare to inductor current transfer function</t>
  </si>
  <si>
    <t>IFBAMP</t>
  </si>
  <si>
    <t>FF_IFBAMP</t>
  </si>
  <si>
    <t>Gid</t>
  </si>
  <si>
    <t>TCL</t>
  </si>
  <si>
    <t>Zout</t>
  </si>
  <si>
    <t>Zout_cer</t>
  </si>
  <si>
    <t>Zout_ele</t>
  </si>
  <si>
    <t>Frequency Range(in rad/s)</t>
  </si>
  <si>
    <t>Frequency Range</t>
  </si>
  <si>
    <t>T_VL=VFBAMP*H_vsh2i_FF*N_ph*Zout*RSA</t>
  </si>
  <si>
    <t>AMID_VC*wz1_VC*(s/wz1_VC+1)/(s^2/wp1_VC+s)</t>
  </si>
  <si>
    <t>H_vsh2i_FF=((IFBAMP+FF_IFBAMP)*MOD*Gid)/(1+T_CL);</t>
  </si>
  <si>
    <t>AMID_IC*wz1_IC*(s/wz1_IC+1)/(s^2/w_p1_IC+s)</t>
  </si>
  <si>
    <t>1/(s*Rv_IC*Cp_IC+1);</t>
  </si>
  <si>
    <t>Gid=Vin/(L*s+Zout);</t>
  </si>
  <si>
    <t>IFBAMP*MOD*Gid*RCSA</t>
  </si>
  <si>
    <t xml:space="preserve">  </t>
  </si>
  <si>
    <t>Zout=1/((1/Zout_cer)+1/(Zout_ele)+1/R);</t>
  </si>
  <si>
    <t>(ESR_cer/N_cer)+1/(C_cer*N_cer*s)</t>
  </si>
  <si>
    <t>(ESR_ele/N_ele)+1/(C_ele*N_ele*s)</t>
  </si>
  <si>
    <t>Total_gain</t>
  </si>
  <si>
    <t>Total_phase*</t>
  </si>
  <si>
    <t>Cout Capacitor</t>
  </si>
  <si>
    <t>Phase Margin</t>
  </si>
  <si>
    <t>Frequency (kHz)</t>
  </si>
  <si>
    <t>Bandwidth (kHz)</t>
  </si>
  <si>
    <t>Total Phase Margin</t>
  </si>
  <si>
    <t>Gain Lookup</t>
  </si>
  <si>
    <t>Phase Lookup</t>
  </si>
  <si>
    <t>Gain Margin (dB)</t>
  </si>
  <si>
    <t>Loop Bandwidth</t>
  </si>
  <si>
    <t>Loop Phase Margin</t>
  </si>
  <si>
    <t>Loop Gain Margin</t>
  </si>
  <si>
    <t>dB</t>
  </si>
  <si>
    <t>degrees</t>
  </si>
  <si>
    <t>Loop Performance Based on Custom Programmed Compensation</t>
  </si>
  <si>
    <t>Estimated Voltage Loop Bandwidth (See 142 C for detailed Loop response bandwidth)</t>
  </si>
  <si>
    <t>Low Frequency Ripple</t>
  </si>
  <si>
    <t>Total Output Ripple</t>
  </si>
  <si>
    <t>Estimated Low Frequency Ripple</t>
  </si>
  <si>
    <t>Estimated Total Ripple - Including Switching Frequency and Low Frequency</t>
  </si>
  <si>
    <t>SYNC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</si>
</sst>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
    <numFmt numFmtId="165" formatCode="0.0"/>
    <numFmt numFmtId="166" formatCode="_(* #,##0_);_(* \(#,##0\);_(* &quot;-&quot;??_);_(@_)"/>
    <numFmt numFmtId="167" formatCode="0.0000"/>
    <numFmt numFmtId="168" formatCode="0.0000000000E+00"/>
  </numFmts>
  <fonts count="28" x14ac:knownFonts="1">
    <font>
      <sz val="11"/>
      <color theme="1"/>
      <name val="Calibri"/>
      <family val="2"/>
      <scheme val="minor"/>
    </font>
    <font>
      <sz val="11"/>
      <color theme="0"/>
      <name val="Calibri"/>
      <family val="2"/>
      <scheme val="minor"/>
    </font>
    <font>
      <sz val="9"/>
      <color indexed="81"/>
      <name val="Tahoma"/>
      <family val="2"/>
    </font>
    <font>
      <sz val="11"/>
      <color theme="1"/>
      <name val="Calibri"/>
      <family val="2"/>
      <scheme val="minor"/>
    </font>
    <font>
      <sz val="11"/>
      <name val="Calibri"/>
      <family val="2"/>
      <scheme val="minor"/>
    </font>
    <font>
      <sz val="11"/>
      <color rgb="FF9C0006"/>
      <name val="Calibri"/>
      <family val="2"/>
      <scheme val="minor"/>
    </font>
    <font>
      <b/>
      <sz val="11"/>
      <color theme="1"/>
      <name val="Calibri"/>
      <family val="2"/>
      <scheme val="minor"/>
    </font>
    <font>
      <u/>
      <sz val="11"/>
      <color theme="10"/>
      <name val="Calibri"/>
      <family val="2"/>
      <scheme val="minor"/>
    </font>
    <font>
      <sz val="10"/>
      <name val="Arial"/>
      <family val="2"/>
    </font>
    <font>
      <sz val="10"/>
      <color theme="1"/>
      <name val="Calibri"/>
      <family val="2"/>
      <scheme val="minor"/>
    </font>
    <font>
      <sz val="12"/>
      <color theme="1"/>
      <name val="Arial"/>
      <family val="2"/>
    </font>
    <font>
      <sz val="12"/>
      <color rgb="FFCC9900"/>
      <name val="Arial"/>
      <family val="2"/>
    </font>
    <font>
      <sz val="12"/>
      <color rgb="FFFF0000"/>
      <name val="Arial"/>
      <family val="2"/>
    </font>
    <font>
      <sz val="11"/>
      <color theme="1"/>
      <name val="Arial"/>
      <family val="2"/>
    </font>
    <font>
      <sz val="11"/>
      <color theme="0"/>
      <name val="Arial"/>
      <family val="2"/>
    </font>
    <font>
      <sz val="11"/>
      <name val="Arial"/>
      <family val="2"/>
    </font>
    <font>
      <sz val="12"/>
      <color rgb="FF9C0006"/>
      <name val="Arial"/>
      <family val="2"/>
    </font>
    <font>
      <b/>
      <sz val="12"/>
      <color rgb="FF9C0006"/>
      <name val="Arial"/>
      <family val="2"/>
    </font>
    <font>
      <b/>
      <sz val="11"/>
      <color rgb="FFFF0000"/>
      <name val="Arial"/>
      <family val="2"/>
    </font>
    <font>
      <b/>
      <sz val="12"/>
      <color rgb="FFFF0000"/>
      <name val="Arial"/>
      <family val="2"/>
    </font>
    <font>
      <sz val="10"/>
      <color theme="1"/>
      <name val="Arial"/>
      <family val="2"/>
    </font>
    <font>
      <b/>
      <sz val="12"/>
      <color theme="0"/>
      <name val="Arial"/>
      <family val="2"/>
    </font>
    <font>
      <b/>
      <sz val="11"/>
      <color theme="0"/>
      <name val="Arial"/>
      <family val="2"/>
    </font>
    <font>
      <sz val="10"/>
      <color indexed="12"/>
      <name val="Arial"/>
      <family val="2"/>
    </font>
    <font>
      <b/>
      <u/>
      <sz val="18"/>
      <color rgb="FFFF0000"/>
      <name val="Arial"/>
      <family val="2"/>
    </font>
    <font>
      <b/>
      <sz val="10"/>
      <name val="Arial"/>
      <family val="2"/>
    </font>
    <font>
      <sz val="10"/>
      <color rgb="FF000000"/>
      <name val="Courier New"/>
      <family val="3"/>
    </font>
    <font>
      <b/>
      <sz val="11"/>
      <color rgb="FF1F497D"/>
      <name val="Calibri"/>
      <family val="2"/>
      <scheme val="minor"/>
    </font>
  </fonts>
  <fills count="20">
    <fill>
      <patternFill patternType="none"/>
    </fill>
    <fill>
      <patternFill patternType="gray125"/>
    </fill>
    <fill>
      <patternFill patternType="solid">
        <fgColor theme="1"/>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rgb="FFF8F573"/>
        <bgColor indexed="64"/>
      </patternFill>
    </fill>
    <fill>
      <patternFill patternType="solid">
        <fgColor rgb="FFFFCCC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C7CE"/>
      </patternFill>
    </fill>
    <fill>
      <patternFill patternType="solid">
        <fgColor theme="0"/>
        <bgColor indexed="64"/>
      </patternFill>
    </fill>
    <fill>
      <patternFill patternType="solid">
        <fgColor rgb="FFFF0000"/>
        <bgColor indexed="64"/>
      </patternFill>
    </fill>
    <fill>
      <patternFill patternType="solid">
        <fgColor theme="1" tint="0.249977111117893"/>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25">
    <xf numFmtId="0" fontId="0" fillId="0" borderId="0"/>
    <xf numFmtId="43" fontId="3" fillId="0" borderId="0" applyFont="0" applyFill="0" applyBorder="0" applyAlignment="0" applyProtection="0"/>
    <xf numFmtId="0" fontId="5" fillId="16" borderId="0" applyNumberFormat="0" applyBorder="0" applyAlignment="0" applyProtection="0"/>
    <xf numFmtId="0" fontId="7" fillId="0" borderId="0" applyNumberForma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cellStyleXfs>
  <cellXfs count="424">
    <xf numFmtId="0" fontId="0" fillId="0" borderId="0" xfId="0"/>
    <xf numFmtId="0" fontId="0" fillId="0" borderId="1" xfId="0" applyBorder="1" applyAlignment="1">
      <alignment horizontal="center"/>
    </xf>
    <xf numFmtId="2" fontId="0" fillId="0" borderId="0" xfId="0" applyNumberFormat="1"/>
    <xf numFmtId="0" fontId="0" fillId="0" borderId="1" xfId="0" applyBorder="1"/>
    <xf numFmtId="0" fontId="0" fillId="0" borderId="1" xfId="0" applyBorder="1" applyAlignment="1">
      <alignment horizontal="center" vertical="center"/>
    </xf>
    <xf numFmtId="0" fontId="0" fillId="5" borderId="1" xfId="0" applyFill="1" applyBorder="1" applyProtection="1">
      <protection locked="0"/>
    </xf>
    <xf numFmtId="0" fontId="0" fillId="5" borderId="1" xfId="0" applyFill="1" applyBorder="1" applyAlignment="1">
      <alignment horizontal="center"/>
    </xf>
    <xf numFmtId="49" fontId="0" fillId="0" borderId="0" xfId="0" applyNumberFormat="1"/>
    <xf numFmtId="164" fontId="0" fillId="0" borderId="0" xfId="0" applyNumberFormat="1"/>
    <xf numFmtId="0" fontId="1" fillId="0" borderId="0" xfId="0" applyFont="1"/>
    <xf numFmtId="0" fontId="0" fillId="0" borderId="0" xfId="0" applyAlignment="1" applyProtection="1">
      <alignment wrapText="1"/>
      <protection locked="0"/>
    </xf>
    <xf numFmtId="0" fontId="0" fillId="0" borderId="0" xfId="0" applyProtection="1">
      <protection locked="0"/>
    </xf>
    <xf numFmtId="0" fontId="0" fillId="0" borderId="0" xfId="0" applyAlignment="1">
      <alignment wrapText="1"/>
    </xf>
    <xf numFmtId="0" fontId="0" fillId="0" borderId="1" xfId="0" applyBorder="1" applyAlignment="1">
      <alignment horizontal="left" vertical="top"/>
    </xf>
    <xf numFmtId="0" fontId="0" fillId="0" borderId="1" xfId="0" applyBorder="1" applyAlignment="1">
      <alignment vertical="top" wrapText="1"/>
    </xf>
    <xf numFmtId="0" fontId="0" fillId="0" borderId="1" xfId="0" applyBorder="1" applyAlignment="1">
      <alignment horizontal="left" vertical="top" wrapText="1"/>
    </xf>
    <xf numFmtId="0" fontId="0" fillId="0" borderId="1" xfId="0" applyBorder="1" applyAlignment="1" applyProtection="1">
      <alignment horizontal="center" vertical="center" wrapText="1"/>
      <protection locked="0"/>
    </xf>
    <xf numFmtId="0" fontId="0" fillId="0" borderId="14" xfId="0" applyBorder="1" applyAlignment="1">
      <alignment horizontal="left" vertical="top"/>
    </xf>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horizontal="center" vertical="center" wrapText="1"/>
    </xf>
    <xf numFmtId="0" fontId="0" fillId="0" borderId="0" xfId="0" applyAlignment="1">
      <alignment horizontal="center" vertical="center"/>
    </xf>
    <xf numFmtId="0" fontId="7" fillId="0" borderId="0" xfId="3" quotePrefix="1" applyFill="1" applyBorder="1" applyAlignment="1" applyProtection="1">
      <alignment wrapText="1"/>
      <protection locked="0"/>
    </xf>
    <xf numFmtId="0" fontId="0" fillId="0" borderId="0" xfId="0" applyAlignment="1">
      <alignment vertical="top" wrapText="1"/>
    </xf>
    <xf numFmtId="0" fontId="7" fillId="0" borderId="0" xfId="3" applyFill="1" applyBorder="1" applyProtection="1"/>
    <xf numFmtId="0" fontId="4" fillId="0" borderId="0" xfId="0" applyFont="1" applyAlignment="1">
      <alignment horizontal="center" vertical="center" wrapText="1"/>
    </xf>
    <xf numFmtId="0" fontId="0" fillId="0" borderId="36" xfId="0" applyBorder="1" applyAlignment="1">
      <alignment vertical="top" wrapText="1"/>
    </xf>
    <xf numFmtId="0" fontId="4" fillId="0" borderId="0" xfId="0" applyFont="1"/>
    <xf numFmtId="0" fontId="4" fillId="0" borderId="0" xfId="0" applyFont="1" applyAlignment="1">
      <alignment horizontal="left" vertical="top"/>
    </xf>
    <xf numFmtId="0" fontId="4" fillId="0" borderId="0" xfId="0" applyFont="1" applyAlignment="1">
      <alignment horizontal="left" vertical="top" wrapText="1"/>
    </xf>
    <xf numFmtId="0" fontId="4" fillId="0" borderId="0" xfId="0" applyFont="1" applyAlignment="1">
      <alignment wrapText="1"/>
    </xf>
    <xf numFmtId="0" fontId="10" fillId="5" borderId="1" xfId="0" applyFont="1" applyFill="1" applyBorder="1" applyAlignment="1">
      <alignment vertical="center"/>
    </xf>
    <xf numFmtId="0" fontId="10" fillId="9" borderId="1" xfId="0" applyFont="1" applyFill="1" applyBorder="1" applyAlignment="1">
      <alignment vertical="center"/>
    </xf>
    <xf numFmtId="0" fontId="10" fillId="4" borderId="1" xfId="0" applyFont="1" applyFill="1" applyBorder="1" applyAlignment="1">
      <alignment vertical="center"/>
    </xf>
    <xf numFmtId="0" fontId="10" fillId="13" borderId="1" xfId="0" applyFont="1" applyFill="1" applyBorder="1" applyAlignment="1">
      <alignment vertical="center"/>
    </xf>
    <xf numFmtId="0" fontId="11" fillId="6" borderId="1" xfId="0" applyFont="1" applyFill="1" applyBorder="1" applyAlignment="1">
      <alignment vertical="center"/>
    </xf>
    <xf numFmtId="0" fontId="12" fillId="7" borderId="1" xfId="0" applyFont="1" applyFill="1" applyBorder="1" applyAlignment="1">
      <alignment vertical="center"/>
    </xf>
    <xf numFmtId="0" fontId="13" fillId="0" borderId="0" xfId="0" applyFont="1"/>
    <xf numFmtId="0" fontId="13" fillId="5" borderId="1" xfId="0" applyFont="1" applyFill="1" applyBorder="1" applyAlignment="1" applyProtection="1">
      <alignment horizontal="center"/>
      <protection locked="0"/>
    </xf>
    <xf numFmtId="0" fontId="13" fillId="0" borderId="1" xfId="0" applyFont="1" applyBorder="1" applyAlignment="1" applyProtection="1">
      <alignment horizontal="center"/>
      <protection locked="0"/>
    </xf>
    <xf numFmtId="0" fontId="13" fillId="0" borderId="1" xfId="0" applyFont="1" applyBorder="1" applyAlignment="1">
      <alignment horizontal="center"/>
    </xf>
    <xf numFmtId="0" fontId="13" fillId="0" borderId="1" xfId="0" applyFont="1" applyBorder="1"/>
    <xf numFmtId="0" fontId="13" fillId="0" borderId="17" xfId="0" applyFont="1" applyBorder="1"/>
    <xf numFmtId="0" fontId="13" fillId="0" borderId="27" xfId="0" applyFont="1" applyBorder="1"/>
    <xf numFmtId="0" fontId="13" fillId="0" borderId="16" xfId="0" applyFont="1" applyBorder="1"/>
    <xf numFmtId="0" fontId="13" fillId="0" borderId="22" xfId="0" applyFont="1" applyBorder="1"/>
    <xf numFmtId="0" fontId="13" fillId="8" borderId="1" xfId="0" applyFont="1" applyFill="1" applyBorder="1" applyAlignment="1">
      <alignment horizontal="center"/>
    </xf>
    <xf numFmtId="164" fontId="13" fillId="0" borderId="1" xfId="0" applyNumberFormat="1" applyFont="1" applyBorder="1" applyAlignment="1">
      <alignment horizontal="center"/>
    </xf>
    <xf numFmtId="0" fontId="13" fillId="0" borderId="17" xfId="0" applyFont="1" applyBorder="1" applyAlignment="1">
      <alignment horizontal="center"/>
    </xf>
    <xf numFmtId="0" fontId="13" fillId="0" borderId="36" xfId="0" applyFont="1" applyBorder="1" applyAlignment="1" applyProtection="1">
      <alignment horizontal="center"/>
      <protection locked="0"/>
    </xf>
    <xf numFmtId="0" fontId="13" fillId="5" borderId="36" xfId="0" applyFont="1" applyFill="1" applyBorder="1" applyAlignment="1" applyProtection="1">
      <alignment horizontal="center" vertical="top"/>
      <protection locked="0"/>
    </xf>
    <xf numFmtId="2" fontId="13" fillId="0" borderId="1" xfId="0" applyNumberFormat="1" applyFont="1" applyBorder="1" applyAlignment="1" applyProtection="1">
      <alignment horizontal="center"/>
      <protection locked="0"/>
    </xf>
    <xf numFmtId="2" fontId="13" fillId="5" borderId="1" xfId="0" applyNumberFormat="1" applyFont="1" applyFill="1" applyBorder="1" applyAlignment="1" applyProtection="1">
      <alignment horizontal="center"/>
      <protection locked="0"/>
    </xf>
    <xf numFmtId="0" fontId="13" fillId="0" borderId="27" xfId="0" applyFont="1" applyBorder="1" applyAlignment="1">
      <alignment horizontal="center"/>
    </xf>
    <xf numFmtId="0" fontId="15" fillId="0" borderId="0" xfId="0" applyFont="1"/>
    <xf numFmtId="0" fontId="14" fillId="10" borderId="22" xfId="0" applyFont="1" applyFill="1" applyBorder="1" applyAlignment="1">
      <alignment horizontal="center"/>
    </xf>
    <xf numFmtId="0" fontId="14" fillId="10" borderId="1" xfId="0" applyFont="1" applyFill="1" applyBorder="1" applyAlignment="1">
      <alignment horizontal="center"/>
    </xf>
    <xf numFmtId="0" fontId="14" fillId="10" borderId="23" xfId="0" applyFont="1" applyFill="1" applyBorder="1" applyAlignment="1">
      <alignment horizontal="center"/>
    </xf>
    <xf numFmtId="0" fontId="14" fillId="10" borderId="19" xfId="0" applyFont="1" applyFill="1" applyBorder="1" applyAlignment="1">
      <alignment horizontal="center"/>
    </xf>
    <xf numFmtId="0" fontId="14" fillId="10" borderId="20" xfId="0" applyFont="1" applyFill="1" applyBorder="1" applyAlignment="1">
      <alignment horizontal="center"/>
    </xf>
    <xf numFmtId="0" fontId="14" fillId="10" borderId="21" xfId="0" applyFont="1" applyFill="1" applyBorder="1" applyAlignment="1">
      <alignment horizontal="center"/>
    </xf>
    <xf numFmtId="0" fontId="15" fillId="3" borderId="22" xfId="0" applyFont="1" applyFill="1" applyBorder="1" applyAlignment="1">
      <alignment horizontal="left"/>
    </xf>
    <xf numFmtId="0" fontId="15" fillId="3" borderId="1" xfId="0" applyFont="1" applyFill="1" applyBorder="1" applyAlignment="1">
      <alignment horizontal="center"/>
    </xf>
    <xf numFmtId="0" fontId="15" fillId="3" borderId="23" xfId="0" applyFont="1" applyFill="1" applyBorder="1" applyAlignment="1">
      <alignment horizontal="center"/>
    </xf>
    <xf numFmtId="0" fontId="15" fillId="11" borderId="22" xfId="0" applyFont="1" applyFill="1" applyBorder="1" applyAlignment="1">
      <alignment horizontal="center" vertical="center"/>
    </xf>
    <xf numFmtId="166" fontId="15" fillId="11" borderId="1" xfId="1" applyNumberFormat="1" applyFont="1" applyFill="1" applyBorder="1" applyAlignment="1">
      <alignment horizontal="center" vertical="center"/>
    </xf>
    <xf numFmtId="166" fontId="15" fillId="11" borderId="23" xfId="1" applyNumberFormat="1" applyFont="1" applyFill="1" applyBorder="1" applyAlignment="1">
      <alignment horizontal="center" vertical="center"/>
    </xf>
    <xf numFmtId="0" fontId="13" fillId="15" borderId="17" xfId="0" applyFont="1" applyFill="1" applyBorder="1" applyAlignment="1">
      <alignment horizontal="center"/>
    </xf>
    <xf numFmtId="0" fontId="15" fillId="4" borderId="22" xfId="0" applyFont="1" applyFill="1" applyBorder="1"/>
    <xf numFmtId="0" fontId="15" fillId="4" borderId="23" xfId="0" applyFont="1" applyFill="1" applyBorder="1"/>
    <xf numFmtId="0" fontId="15" fillId="0" borderId="22" xfId="0" applyFont="1" applyBorder="1" applyAlignment="1">
      <alignment horizontal="center" vertical="center"/>
    </xf>
    <xf numFmtId="0" fontId="15" fillId="0" borderId="1" xfId="0" applyFont="1" applyBorder="1" applyAlignment="1">
      <alignment horizontal="center" vertical="center"/>
    </xf>
    <xf numFmtId="0" fontId="15" fillId="0" borderId="23" xfId="0" applyFont="1" applyBorder="1" applyAlignment="1">
      <alignment horizontal="center" vertical="center"/>
    </xf>
    <xf numFmtId="0" fontId="13" fillId="0" borderId="26" xfId="0" applyFont="1" applyBorder="1"/>
    <xf numFmtId="0" fontId="13" fillId="15" borderId="27" xfId="0" applyFont="1" applyFill="1" applyBorder="1" applyAlignment="1">
      <alignment horizontal="center"/>
    </xf>
    <xf numFmtId="0" fontId="15" fillId="11" borderId="1" xfId="0" applyFont="1" applyFill="1" applyBorder="1" applyAlignment="1">
      <alignment horizontal="center" vertical="center"/>
    </xf>
    <xf numFmtId="0" fontId="15" fillId="11" borderId="23" xfId="0" applyFont="1" applyFill="1" applyBorder="1" applyAlignment="1">
      <alignment horizontal="center" vertical="center"/>
    </xf>
    <xf numFmtId="0" fontId="15" fillId="3" borderId="22" xfId="0" applyFont="1" applyFill="1" applyBorder="1"/>
    <xf numFmtId="0" fontId="15" fillId="3" borderId="23" xfId="0" applyFont="1" applyFill="1" applyBorder="1"/>
    <xf numFmtId="0" fontId="13" fillId="0" borderId="31" xfId="0" applyFont="1" applyBorder="1"/>
    <xf numFmtId="0" fontId="15" fillId="3" borderId="26" xfId="0" applyFont="1" applyFill="1" applyBorder="1"/>
    <xf numFmtId="0" fontId="15" fillId="3" borderId="40" xfId="0" applyFont="1" applyFill="1" applyBorder="1"/>
    <xf numFmtId="0" fontId="13" fillId="0" borderId="35" xfId="0" applyFont="1" applyBorder="1"/>
    <xf numFmtId="0" fontId="14" fillId="10" borderId="32" xfId="0" applyFont="1" applyFill="1" applyBorder="1" applyAlignment="1">
      <alignment horizontal="center"/>
    </xf>
    <xf numFmtId="0" fontId="14" fillId="10" borderId="37" xfId="0" applyFont="1" applyFill="1" applyBorder="1" applyAlignment="1">
      <alignment horizontal="center"/>
    </xf>
    <xf numFmtId="0" fontId="14" fillId="10" borderId="16" xfId="0" applyFont="1" applyFill="1" applyBorder="1"/>
    <xf numFmtId="0" fontId="13" fillId="8" borderId="17" xfId="0" applyFont="1" applyFill="1" applyBorder="1" applyAlignment="1">
      <alignment horizontal="center"/>
    </xf>
    <xf numFmtId="0" fontId="13" fillId="8" borderId="18" xfId="0" applyFont="1" applyFill="1" applyBorder="1" applyAlignment="1">
      <alignment horizontal="center"/>
    </xf>
    <xf numFmtId="0" fontId="14" fillId="10" borderId="22" xfId="0" applyFont="1" applyFill="1" applyBorder="1"/>
    <xf numFmtId="0" fontId="13" fillId="8" borderId="23" xfId="0" applyFont="1" applyFill="1" applyBorder="1" applyAlignment="1">
      <alignment horizontal="center"/>
    </xf>
    <xf numFmtId="0" fontId="14" fillId="10" borderId="26" xfId="0" applyFont="1" applyFill="1" applyBorder="1"/>
    <xf numFmtId="0" fontId="13" fillId="8" borderId="27" xfId="0" applyFont="1" applyFill="1" applyBorder="1" applyAlignment="1">
      <alignment horizontal="center"/>
    </xf>
    <xf numFmtId="0" fontId="13" fillId="8" borderId="40" xfId="0" applyFont="1" applyFill="1" applyBorder="1" applyAlignment="1">
      <alignment horizontal="center"/>
    </xf>
    <xf numFmtId="0" fontId="14" fillId="10" borderId="42" xfId="0" applyFont="1" applyFill="1" applyBorder="1" applyAlignment="1">
      <alignment horizontal="center"/>
    </xf>
    <xf numFmtId="0" fontId="15" fillId="0" borderId="26" xfId="0" applyFont="1" applyBorder="1" applyAlignment="1">
      <alignment horizontal="center" vertical="center"/>
    </xf>
    <xf numFmtId="0" fontId="15" fillId="0" borderId="27" xfId="0" applyFont="1" applyBorder="1" applyAlignment="1">
      <alignment horizontal="center" vertical="center"/>
    </xf>
    <xf numFmtId="0" fontId="15" fillId="0" borderId="40" xfId="0" applyFont="1" applyBorder="1" applyAlignment="1">
      <alignment horizontal="center" vertical="center"/>
    </xf>
    <xf numFmtId="0" fontId="13" fillId="3" borderId="17" xfId="0" applyFont="1" applyFill="1" applyBorder="1" applyAlignment="1" applyProtection="1">
      <alignment horizontal="center"/>
      <protection locked="0"/>
    </xf>
    <xf numFmtId="0" fontId="13" fillId="3" borderId="27" xfId="0" applyFont="1" applyFill="1" applyBorder="1" applyAlignment="1" applyProtection="1">
      <alignment horizontal="center"/>
      <protection locked="0"/>
    </xf>
    <xf numFmtId="0" fontId="13" fillId="0" borderId="17" xfId="0" applyFont="1" applyBorder="1" applyAlignment="1">
      <alignment horizontal="left"/>
    </xf>
    <xf numFmtId="0" fontId="13" fillId="0" borderId="27" xfId="0" applyFont="1" applyBorder="1" applyAlignment="1">
      <alignment horizontal="left"/>
    </xf>
    <xf numFmtId="0" fontId="13" fillId="12" borderId="17" xfId="0" applyFont="1" applyFill="1" applyBorder="1" applyAlignment="1">
      <alignment horizontal="center"/>
    </xf>
    <xf numFmtId="0" fontId="13" fillId="13" borderId="17" xfId="0" applyFont="1" applyFill="1" applyBorder="1" applyAlignment="1">
      <alignment horizontal="center"/>
    </xf>
    <xf numFmtId="0" fontId="13" fillId="14" borderId="17" xfId="0" applyFont="1" applyFill="1" applyBorder="1" applyAlignment="1">
      <alignment horizontal="center"/>
    </xf>
    <xf numFmtId="0" fontId="13" fillId="12" borderId="27" xfId="0" applyFont="1" applyFill="1" applyBorder="1" applyAlignment="1">
      <alignment horizontal="center"/>
    </xf>
    <xf numFmtId="0" fontId="13" fillId="13" borderId="27" xfId="0" applyFont="1" applyFill="1" applyBorder="1" applyAlignment="1">
      <alignment horizontal="center"/>
    </xf>
    <xf numFmtId="0" fontId="13" fillId="14" borderId="27" xfId="0" applyFont="1" applyFill="1" applyBorder="1" applyAlignment="1">
      <alignment horizontal="center"/>
    </xf>
    <xf numFmtId="0" fontId="13" fillId="12" borderId="1" xfId="0" applyFont="1" applyFill="1" applyBorder="1" applyAlignment="1">
      <alignment horizontal="center"/>
    </xf>
    <xf numFmtId="165" fontId="15" fillId="4" borderId="1" xfId="0" applyNumberFormat="1" applyFont="1" applyFill="1" applyBorder="1" applyAlignment="1">
      <alignment horizontal="center"/>
    </xf>
    <xf numFmtId="0" fontId="15" fillId="3" borderId="27" xfId="0" applyFont="1" applyFill="1" applyBorder="1" applyAlignment="1">
      <alignment horizontal="center"/>
    </xf>
    <xf numFmtId="0" fontId="14" fillId="10" borderId="18" xfId="0" applyFont="1" applyFill="1" applyBorder="1" applyAlignment="1">
      <alignment horizontal="center"/>
    </xf>
    <xf numFmtId="0" fontId="14" fillId="10" borderId="27" xfId="0" applyFont="1" applyFill="1" applyBorder="1" applyAlignment="1">
      <alignment horizontal="center"/>
    </xf>
    <xf numFmtId="0" fontId="14" fillId="10" borderId="40" xfId="0" applyFont="1" applyFill="1" applyBorder="1" applyAlignment="1">
      <alignment horizontal="center"/>
    </xf>
    <xf numFmtId="0" fontId="13" fillId="0" borderId="36" xfId="0" applyFont="1" applyBorder="1" applyAlignment="1">
      <alignment horizontal="left"/>
    </xf>
    <xf numFmtId="0" fontId="13" fillId="0" borderId="36" xfId="0" applyFont="1" applyBorder="1" applyAlignment="1">
      <alignment horizontal="center"/>
    </xf>
    <xf numFmtId="0" fontId="13" fillId="0" borderId="27" xfId="0" applyFont="1" applyBorder="1" applyAlignment="1" applyProtection="1">
      <alignment horizontal="center"/>
      <protection locked="0"/>
    </xf>
    <xf numFmtId="0" fontId="13" fillId="0" borderId="17" xfId="0" applyFont="1" applyBorder="1" applyAlignment="1" applyProtection="1">
      <alignment horizontal="center"/>
      <protection locked="0"/>
    </xf>
    <xf numFmtId="0" fontId="13" fillId="0" borderId="14" xfId="0" applyFont="1" applyBorder="1" applyAlignment="1" applyProtection="1">
      <alignment horizontal="center"/>
      <protection locked="0"/>
    </xf>
    <xf numFmtId="0" fontId="13" fillId="0" borderId="14" xfId="0" applyFont="1" applyBorder="1" applyAlignment="1">
      <alignment horizontal="center"/>
    </xf>
    <xf numFmtId="164" fontId="13" fillId="0" borderId="1" xfId="0" applyNumberFormat="1" applyFont="1" applyBorder="1" applyAlignment="1" applyProtection="1">
      <alignment horizontal="center"/>
      <protection locked="0"/>
    </xf>
    <xf numFmtId="0" fontId="0" fillId="0" borderId="0" xfId="0" applyAlignment="1">
      <alignment horizontal="right"/>
    </xf>
    <xf numFmtId="165" fontId="13" fillId="0" borderId="27" xfId="0" applyNumberFormat="1" applyFont="1" applyBorder="1" applyAlignment="1">
      <alignment horizontal="center"/>
    </xf>
    <xf numFmtId="1" fontId="0" fillId="0" borderId="0" xfId="0" applyNumberFormat="1" applyAlignment="1">
      <alignment horizontal="left" vertical="top"/>
    </xf>
    <xf numFmtId="1" fontId="8" fillId="0" borderId="0" xfId="14" applyNumberFormat="1" applyAlignment="1">
      <alignment horizontal="left" vertical="top"/>
    </xf>
    <xf numFmtId="0" fontId="8" fillId="0" borderId="0" xfId="14" applyAlignment="1">
      <alignment horizontal="left" vertical="top" wrapText="1"/>
    </xf>
    <xf numFmtId="0" fontId="8" fillId="0" borderId="0" xfId="14" applyAlignment="1">
      <alignment horizontal="left" vertical="top"/>
    </xf>
    <xf numFmtId="0" fontId="8" fillId="0" borderId="0" xfId="14"/>
    <xf numFmtId="0" fontId="0" fillId="0" borderId="0" xfId="0" applyAlignment="1" applyProtection="1">
      <alignment horizontal="center" vertical="center"/>
      <protection hidden="1"/>
    </xf>
    <xf numFmtId="11" fontId="0" fillId="0" borderId="0" xfId="0" applyNumberFormat="1" applyAlignment="1" applyProtection="1">
      <alignment horizontal="center" vertical="center"/>
      <protection hidden="1"/>
    </xf>
    <xf numFmtId="0" fontId="23" fillId="0" borderId="0" xfId="0" applyFont="1" applyAlignment="1" applyProtection="1">
      <alignment horizontal="center" vertical="center"/>
      <protection locked="0"/>
    </xf>
    <xf numFmtId="0" fontId="0" fillId="0" borderId="0" xfId="0" applyAlignment="1" applyProtection="1">
      <alignment horizontal="left" vertical="top"/>
      <protection hidden="1"/>
    </xf>
    <xf numFmtId="11" fontId="0" fillId="0" borderId="0" xfId="0" applyNumberFormat="1" applyAlignment="1" applyProtection="1">
      <alignment horizontal="left" vertical="top"/>
      <protection hidden="1"/>
    </xf>
    <xf numFmtId="0" fontId="0" fillId="0" borderId="1" xfId="0" applyBorder="1" applyAlignment="1">
      <alignment horizontal="center" vertical="center" wrapText="1"/>
    </xf>
    <xf numFmtId="2" fontId="0" fillId="0" borderId="1" xfId="0" applyNumberFormat="1" applyBorder="1" applyAlignment="1">
      <alignment horizontal="center" vertical="center" wrapText="1"/>
    </xf>
    <xf numFmtId="167" fontId="0" fillId="0" borderId="1" xfId="0" applyNumberFormat="1" applyBorder="1" applyAlignment="1">
      <alignment horizontal="center" vertical="center" wrapText="1"/>
    </xf>
    <xf numFmtId="0" fontId="25" fillId="0" borderId="46" xfId="0" applyFont="1" applyBorder="1" applyAlignment="1">
      <alignment horizontal="left" vertical="center" wrapText="1"/>
    </xf>
    <xf numFmtId="0" fontId="25" fillId="0" borderId="46" xfId="0" applyFont="1" applyBorder="1" applyAlignment="1">
      <alignment vertical="center" wrapText="1"/>
    </xf>
    <xf numFmtId="0" fontId="14" fillId="0" borderId="0" xfId="0" applyFont="1"/>
    <xf numFmtId="0" fontId="13" fillId="0" borderId="0" xfId="0" applyFont="1" applyAlignment="1">
      <alignment horizontal="center"/>
    </xf>
    <xf numFmtId="49" fontId="13" fillId="0" borderId="0" xfId="0" applyNumberFormat="1" applyFont="1" applyAlignment="1">
      <alignment horizontal="center"/>
    </xf>
    <xf numFmtId="0" fontId="13" fillId="0" borderId="23" xfId="0" applyFont="1" applyBorder="1"/>
    <xf numFmtId="0" fontId="14" fillId="2" borderId="1" xfId="0" applyFont="1" applyFill="1" applyBorder="1"/>
    <xf numFmtId="0" fontId="13" fillId="4" borderId="1" xfId="0" applyFont="1" applyFill="1" applyBorder="1" applyAlignment="1">
      <alignment horizontal="center"/>
    </xf>
    <xf numFmtId="0" fontId="13" fillId="13" borderId="1" xfId="0" applyFont="1" applyFill="1" applyBorder="1" applyAlignment="1">
      <alignment horizontal="center"/>
    </xf>
    <xf numFmtId="0" fontId="13" fillId="0" borderId="0" xfId="0" applyFont="1" applyAlignment="1">
      <alignment horizontal="left" vertical="center"/>
    </xf>
    <xf numFmtId="0" fontId="13" fillId="0" borderId="0" xfId="0" applyFont="1" applyAlignment="1">
      <alignment horizontal="left" vertical="center" wrapText="1"/>
    </xf>
    <xf numFmtId="164" fontId="13" fillId="13" borderId="1" xfId="0" applyNumberFormat="1" applyFont="1" applyFill="1" applyBorder="1" applyAlignment="1">
      <alignment horizontal="center"/>
    </xf>
    <xf numFmtId="2" fontId="13" fillId="13" borderId="1" xfId="0" applyNumberFormat="1" applyFont="1" applyFill="1" applyBorder="1" applyAlignment="1">
      <alignment horizontal="center"/>
    </xf>
    <xf numFmtId="2" fontId="13" fillId="0" borderId="1" xfId="0" applyNumberFormat="1" applyFont="1" applyBorder="1" applyAlignment="1">
      <alignment horizontal="center"/>
    </xf>
    <xf numFmtId="1" fontId="13" fillId="13" borderId="1" xfId="0" applyNumberFormat="1" applyFont="1" applyFill="1" applyBorder="1" applyAlignment="1">
      <alignment horizontal="center"/>
    </xf>
    <xf numFmtId="1" fontId="13" fillId="0" borderId="1" xfId="0" applyNumberFormat="1" applyFont="1" applyBorder="1" applyAlignment="1">
      <alignment horizontal="center"/>
    </xf>
    <xf numFmtId="2" fontId="13" fillId="0" borderId="0" xfId="0" applyNumberFormat="1" applyFont="1"/>
    <xf numFmtId="1" fontId="13" fillId="4" borderId="1" xfId="0" applyNumberFormat="1" applyFont="1" applyFill="1" applyBorder="1" applyAlignment="1">
      <alignment horizontal="center"/>
    </xf>
    <xf numFmtId="164" fontId="13" fillId="4" borderId="1" xfId="0" applyNumberFormat="1" applyFont="1" applyFill="1" applyBorder="1" applyAlignment="1">
      <alignment horizontal="center"/>
    </xf>
    <xf numFmtId="0" fontId="13" fillId="0" borderId="23" xfId="0" applyFont="1" applyBorder="1" applyAlignment="1">
      <alignment wrapText="1"/>
    </xf>
    <xf numFmtId="0" fontId="13" fillId="0" borderId="22" xfId="0" applyFont="1" applyBorder="1" applyAlignment="1">
      <alignment vertical="center"/>
    </xf>
    <xf numFmtId="1" fontId="13" fillId="13" borderId="1" xfId="0" applyNumberFormat="1" applyFont="1" applyFill="1" applyBorder="1" applyAlignment="1">
      <alignment horizontal="center" vertical="center"/>
    </xf>
    <xf numFmtId="2" fontId="13" fillId="4" borderId="1" xfId="0" applyNumberFormat="1" applyFont="1" applyFill="1" applyBorder="1" applyAlignment="1">
      <alignment horizontal="center"/>
    </xf>
    <xf numFmtId="2" fontId="13" fillId="0" borderId="1" xfId="0" applyNumberFormat="1" applyFont="1" applyBorder="1" applyAlignment="1">
      <alignment horizontal="center" vertical="center"/>
    </xf>
    <xf numFmtId="2" fontId="13" fillId="4" borderId="1" xfId="0" applyNumberFormat="1" applyFont="1" applyFill="1" applyBorder="1" applyAlignment="1">
      <alignment horizontal="center" vertical="center"/>
    </xf>
    <xf numFmtId="0" fontId="13" fillId="0" borderId="1" xfId="0" applyFont="1" applyBorder="1" applyAlignment="1">
      <alignment vertical="center"/>
    </xf>
    <xf numFmtId="0" fontId="13" fillId="0" borderId="23" xfId="0" applyFont="1" applyBorder="1" applyAlignment="1">
      <alignment vertical="center" wrapText="1"/>
    </xf>
    <xf numFmtId="165" fontId="13" fillId="13" borderId="1" xfId="0" applyNumberFormat="1" applyFont="1" applyFill="1" applyBorder="1" applyAlignment="1">
      <alignment horizontal="center"/>
    </xf>
    <xf numFmtId="165" fontId="13" fillId="0" borderId="1" xfId="0" applyNumberFormat="1" applyFont="1" applyBorder="1" applyAlignment="1">
      <alignment horizontal="center"/>
    </xf>
    <xf numFmtId="0" fontId="13" fillId="0" borderId="33" xfId="0" applyFont="1" applyBorder="1"/>
    <xf numFmtId="0" fontId="13" fillId="0" borderId="39" xfId="0" applyFont="1" applyBorder="1"/>
    <xf numFmtId="0" fontId="18" fillId="0" borderId="15" xfId="0" quotePrefix="1" applyFont="1" applyBorder="1"/>
    <xf numFmtId="0" fontId="13" fillId="0" borderId="17" xfId="0" applyFont="1" applyBorder="1" applyAlignment="1">
      <alignment horizontal="center" vertical="top"/>
    </xf>
    <xf numFmtId="0" fontId="13" fillId="0" borderId="36" xfId="0" applyFont="1" applyBorder="1" applyAlignment="1">
      <alignment horizontal="center" vertical="top"/>
    </xf>
    <xf numFmtId="0" fontId="13" fillId="0" borderId="36" xfId="0" applyFont="1" applyBorder="1"/>
    <xf numFmtId="0" fontId="13" fillId="0" borderId="47" xfId="0" applyFont="1" applyBorder="1"/>
    <xf numFmtId="0" fontId="13" fillId="0" borderId="46" xfId="0" applyFont="1" applyBorder="1" applyAlignment="1">
      <alignment horizontal="center" vertical="center"/>
    </xf>
    <xf numFmtId="0" fontId="13" fillId="0" borderId="44" xfId="0" applyFont="1" applyBorder="1" applyAlignment="1">
      <alignment horizontal="center" vertical="center"/>
    </xf>
    <xf numFmtId="0" fontId="13" fillId="0" borderId="38" xfId="0" applyFont="1" applyBorder="1" applyAlignment="1">
      <alignment horizontal="center" vertical="center"/>
    </xf>
    <xf numFmtId="0" fontId="13" fillId="0" borderId="1" xfId="0" applyFont="1" applyBorder="1" applyAlignment="1">
      <alignment horizontal="center" vertical="top"/>
    </xf>
    <xf numFmtId="0" fontId="13" fillId="4" borderId="1" xfId="0" applyFont="1" applyFill="1" applyBorder="1" applyAlignment="1">
      <alignment horizontal="center" vertical="top"/>
    </xf>
    <xf numFmtId="0" fontId="13" fillId="0" borderId="55" xfId="0" applyFont="1" applyBorder="1" applyAlignment="1">
      <alignment horizontal="center"/>
    </xf>
    <xf numFmtId="0" fontId="13" fillId="0" borderId="6" xfId="0" applyFont="1" applyBorder="1" applyAlignment="1">
      <alignment horizontal="center"/>
    </xf>
    <xf numFmtId="0" fontId="13" fillId="0" borderId="51" xfId="0" applyFont="1" applyBorder="1" applyAlignment="1">
      <alignment horizontal="center"/>
    </xf>
    <xf numFmtId="0" fontId="13" fillId="0" borderId="52" xfId="0" applyFont="1" applyBorder="1" applyAlignment="1">
      <alignment horizontal="center"/>
    </xf>
    <xf numFmtId="0" fontId="13" fillId="0" borderId="4" xfId="0" applyFont="1" applyBorder="1" applyAlignment="1">
      <alignment horizontal="center"/>
    </xf>
    <xf numFmtId="165" fontId="13" fillId="0" borderId="1" xfId="0" applyNumberFormat="1" applyFont="1" applyBorder="1" applyAlignment="1">
      <alignment horizontal="center" vertical="top"/>
    </xf>
    <xf numFmtId="165" fontId="13" fillId="4" borderId="1" xfId="0" applyNumberFormat="1" applyFont="1" applyFill="1" applyBorder="1" applyAlignment="1">
      <alignment horizontal="center" vertical="top"/>
    </xf>
    <xf numFmtId="2" fontId="13" fillId="0" borderId="1" xfId="0" applyNumberFormat="1" applyFont="1" applyBorder="1" applyAlignment="1">
      <alignment horizontal="center" vertical="top"/>
    </xf>
    <xf numFmtId="2" fontId="13" fillId="4" borderId="1" xfId="0" applyNumberFormat="1" applyFont="1" applyFill="1" applyBorder="1" applyAlignment="1">
      <alignment horizontal="center" vertical="top"/>
    </xf>
    <xf numFmtId="164" fontId="13" fillId="0" borderId="1" xfId="0" applyNumberFormat="1" applyFont="1" applyBorder="1" applyAlignment="1">
      <alignment horizontal="center" vertical="top"/>
    </xf>
    <xf numFmtId="164" fontId="13" fillId="4" borderId="1" xfId="0" applyNumberFormat="1" applyFont="1" applyFill="1" applyBorder="1" applyAlignment="1">
      <alignment horizontal="center" vertical="top"/>
    </xf>
    <xf numFmtId="0" fontId="13" fillId="17" borderId="33" xfId="0" applyFont="1" applyFill="1" applyBorder="1"/>
    <xf numFmtId="0" fontId="13" fillId="17" borderId="0" xfId="0" applyFont="1" applyFill="1"/>
    <xf numFmtId="0" fontId="13" fillId="17" borderId="39" xfId="0" applyFont="1" applyFill="1" applyBorder="1"/>
    <xf numFmtId="165" fontId="13" fillId="4" borderId="1" xfId="0" applyNumberFormat="1" applyFont="1" applyFill="1" applyBorder="1" applyAlignment="1">
      <alignment horizontal="center"/>
    </xf>
    <xf numFmtId="0" fontId="13" fillId="0" borderId="53" xfId="0" applyFont="1" applyBorder="1" applyAlignment="1">
      <alignment horizontal="center"/>
    </xf>
    <xf numFmtId="0" fontId="13" fillId="0" borderId="54" xfId="0" applyFont="1" applyBorder="1" applyAlignment="1">
      <alignment horizontal="center"/>
    </xf>
    <xf numFmtId="0" fontId="13" fillId="0" borderId="1" xfId="0" applyFont="1" applyBorder="1" applyAlignment="1">
      <alignment horizontal="center" vertical="center"/>
    </xf>
    <xf numFmtId="0" fontId="13" fillId="4" borderId="1" xfId="0" applyFont="1" applyFill="1" applyBorder="1" applyAlignment="1">
      <alignment horizontal="center" vertical="center"/>
    </xf>
    <xf numFmtId="0" fontId="13" fillId="0" borderId="23" xfId="0" applyFont="1" applyBorder="1" applyAlignment="1">
      <alignment vertical="center"/>
    </xf>
    <xf numFmtId="0" fontId="13" fillId="0" borderId="26" xfId="0" applyFont="1" applyBorder="1" applyAlignment="1">
      <alignment vertical="center"/>
    </xf>
    <xf numFmtId="0" fontId="13" fillId="0" borderId="27" xfId="0" applyFont="1" applyBorder="1" applyAlignment="1">
      <alignment horizontal="center" vertical="center"/>
    </xf>
    <xf numFmtId="0" fontId="13" fillId="4" borderId="27" xfId="0" applyFont="1" applyFill="1" applyBorder="1" applyAlignment="1">
      <alignment horizontal="center" vertical="center"/>
    </xf>
    <xf numFmtId="0" fontId="13" fillId="0" borderId="27" xfId="0" applyFont="1" applyBorder="1" applyAlignment="1">
      <alignment vertical="center"/>
    </xf>
    <xf numFmtId="0" fontId="13" fillId="0" borderId="40" xfId="0" applyFont="1" applyBorder="1" applyAlignment="1">
      <alignment vertical="center"/>
    </xf>
    <xf numFmtId="0" fontId="13" fillId="8" borderId="1" xfId="0" applyFont="1" applyFill="1" applyBorder="1" applyAlignment="1" applyProtection="1">
      <alignment horizontal="center"/>
      <protection locked="0"/>
    </xf>
    <xf numFmtId="1" fontId="13" fillId="0" borderId="1" xfId="0" applyNumberFormat="1" applyFont="1" applyBorder="1" applyAlignment="1" applyProtection="1">
      <alignment horizontal="center"/>
      <protection locked="0"/>
    </xf>
    <xf numFmtId="2" fontId="13" fillId="0" borderId="1" xfId="0" applyNumberFormat="1" applyFont="1" applyBorder="1" applyAlignment="1" applyProtection="1">
      <alignment horizontal="center" vertical="center"/>
      <protection locked="0"/>
    </xf>
    <xf numFmtId="165" fontId="13" fillId="0" borderId="1" xfId="0" applyNumberFormat="1" applyFont="1" applyBorder="1" applyAlignment="1" applyProtection="1">
      <alignment horizontal="center"/>
      <protection locked="0"/>
    </xf>
    <xf numFmtId="0" fontId="13" fillId="0" borderId="1" xfId="0" applyFont="1" applyBorder="1" applyAlignment="1" applyProtection="1">
      <alignment horizontal="center" vertical="top"/>
      <protection locked="0"/>
    </xf>
    <xf numFmtId="165" fontId="13" fillId="0" borderId="1" xfId="0" applyNumberFormat="1" applyFont="1" applyBorder="1" applyAlignment="1" applyProtection="1">
      <alignment horizontal="center" vertical="top"/>
      <protection locked="0"/>
    </xf>
    <xf numFmtId="2" fontId="13" fillId="0" borderId="1" xfId="0" applyNumberFormat="1" applyFont="1" applyBorder="1" applyAlignment="1" applyProtection="1">
      <alignment horizontal="center" vertical="top"/>
      <protection locked="0"/>
    </xf>
    <xf numFmtId="164" fontId="13" fillId="0" borderId="1" xfId="0" applyNumberFormat="1" applyFont="1" applyBorder="1" applyAlignment="1" applyProtection="1">
      <alignment horizontal="center" vertical="top"/>
      <protection locked="0"/>
    </xf>
    <xf numFmtId="0" fontId="13" fillId="5" borderId="17" xfId="0" applyFont="1" applyFill="1" applyBorder="1" applyAlignment="1" applyProtection="1">
      <alignment horizontal="center"/>
      <protection locked="0"/>
    </xf>
    <xf numFmtId="0" fontId="13" fillId="5" borderId="27" xfId="0" applyFont="1" applyFill="1" applyBorder="1" applyAlignment="1" applyProtection="1">
      <alignment horizontal="center"/>
      <protection locked="0"/>
    </xf>
    <xf numFmtId="0" fontId="13" fillId="5" borderId="14" xfId="0" applyFont="1" applyFill="1" applyBorder="1" applyAlignment="1" applyProtection="1">
      <alignment horizontal="center"/>
      <protection locked="0"/>
    </xf>
    <xf numFmtId="164" fontId="13" fillId="5" borderId="1" xfId="0" applyNumberFormat="1" applyFont="1" applyFill="1" applyBorder="1" applyAlignment="1" applyProtection="1">
      <alignment horizontal="center"/>
      <protection locked="0"/>
    </xf>
    <xf numFmtId="0" fontId="13" fillId="5" borderId="27" xfId="0" applyFont="1" applyFill="1" applyBorder="1" applyAlignment="1">
      <alignment horizontal="center"/>
    </xf>
    <xf numFmtId="0" fontId="13" fillId="5" borderId="36" xfId="0" applyFont="1" applyFill="1" applyBorder="1" applyAlignment="1" applyProtection="1">
      <alignment horizontal="center"/>
      <protection locked="0"/>
    </xf>
    <xf numFmtId="0" fontId="14" fillId="19" borderId="22" xfId="0" applyFont="1" applyFill="1" applyBorder="1" applyAlignment="1">
      <alignment horizontal="center"/>
    </xf>
    <xf numFmtId="0" fontId="14" fillId="19" borderId="1" xfId="0" applyFont="1" applyFill="1" applyBorder="1" applyAlignment="1">
      <alignment horizontal="center"/>
    </xf>
    <xf numFmtId="0" fontId="14" fillId="19" borderId="23" xfId="0" applyFont="1" applyFill="1" applyBorder="1" applyAlignment="1">
      <alignment horizontal="center"/>
    </xf>
    <xf numFmtId="0" fontId="14" fillId="19" borderId="19" xfId="0" applyFont="1" applyFill="1" applyBorder="1" applyAlignment="1">
      <alignment horizontal="center"/>
    </xf>
    <xf numFmtId="0" fontId="14" fillId="19" borderId="20" xfId="0" applyFont="1" applyFill="1" applyBorder="1" applyAlignment="1">
      <alignment horizontal="center"/>
    </xf>
    <xf numFmtId="0" fontId="14" fillId="19" borderId="21" xfId="0" applyFont="1" applyFill="1" applyBorder="1" applyAlignment="1">
      <alignment horizontal="center"/>
    </xf>
    <xf numFmtId="0" fontId="14" fillId="19" borderId="46" xfId="0" applyFont="1" applyFill="1" applyBorder="1" applyAlignment="1">
      <alignment horizontal="center"/>
    </xf>
    <xf numFmtId="0" fontId="15" fillId="5" borderId="22" xfId="0" applyFont="1" applyFill="1" applyBorder="1" applyAlignment="1">
      <alignment horizontal="left"/>
    </xf>
    <xf numFmtId="0" fontId="15" fillId="5" borderId="1" xfId="0" applyFont="1" applyFill="1" applyBorder="1" applyAlignment="1">
      <alignment horizontal="center"/>
    </xf>
    <xf numFmtId="0" fontId="15" fillId="5" borderId="23" xfId="0" applyFont="1" applyFill="1" applyBorder="1" applyAlignment="1">
      <alignment horizontal="center"/>
    </xf>
    <xf numFmtId="166" fontId="15" fillId="11" borderId="1" xfId="1" applyNumberFormat="1" applyFont="1" applyFill="1" applyBorder="1" applyAlignment="1" applyProtection="1">
      <alignment horizontal="center" vertical="center"/>
    </xf>
    <xf numFmtId="166" fontId="15" fillId="11" borderId="23" xfId="1" applyNumberFormat="1" applyFont="1" applyFill="1" applyBorder="1" applyAlignment="1" applyProtection="1">
      <alignment horizontal="center" vertical="center"/>
    </xf>
    <xf numFmtId="0" fontId="13" fillId="0" borderId="59" xfId="0" applyFont="1" applyBorder="1"/>
    <xf numFmtId="0" fontId="13" fillId="4" borderId="17" xfId="0" applyFont="1" applyFill="1" applyBorder="1" applyAlignment="1">
      <alignment horizontal="center"/>
    </xf>
    <xf numFmtId="0" fontId="13" fillId="0" borderId="58" xfId="0" applyFont="1" applyBorder="1"/>
    <xf numFmtId="0" fontId="13" fillId="4" borderId="27" xfId="0" applyFont="1" applyFill="1" applyBorder="1" applyAlignment="1">
      <alignment horizontal="center"/>
    </xf>
    <xf numFmtId="0" fontId="15" fillId="5" borderId="22" xfId="0" applyFont="1" applyFill="1" applyBorder="1"/>
    <xf numFmtId="0" fontId="15" fillId="5" borderId="23" xfId="0" applyFont="1" applyFill="1" applyBorder="1"/>
    <xf numFmtId="0" fontId="13" fillId="0" borderId="5" xfId="0" applyFont="1" applyBorder="1"/>
    <xf numFmtId="0" fontId="13" fillId="0" borderId="1" xfId="0" applyFont="1" applyBorder="1" applyAlignment="1">
      <alignment horizontal="left"/>
    </xf>
    <xf numFmtId="0" fontId="13" fillId="0" borderId="9" xfId="0" applyFont="1" applyBorder="1"/>
    <xf numFmtId="0" fontId="13" fillId="0" borderId="14" xfId="0" applyFont="1" applyBorder="1" applyAlignment="1">
      <alignment horizontal="left"/>
    </xf>
    <xf numFmtId="0" fontId="13" fillId="4" borderId="14" xfId="0" applyFont="1" applyFill="1" applyBorder="1" applyAlignment="1">
      <alignment horizontal="center"/>
    </xf>
    <xf numFmtId="164" fontId="13" fillId="4" borderId="17" xfId="0" applyNumberFormat="1" applyFont="1" applyFill="1" applyBorder="1" applyAlignment="1">
      <alignment horizontal="center"/>
    </xf>
    <xf numFmtId="164" fontId="13" fillId="4" borderId="27" xfId="0" applyNumberFormat="1" applyFont="1" applyFill="1" applyBorder="1" applyAlignment="1">
      <alignment horizontal="center"/>
    </xf>
    <xf numFmtId="0" fontId="15" fillId="5" borderId="26" xfId="0" applyFont="1" applyFill="1" applyBorder="1"/>
    <xf numFmtId="0" fontId="15" fillId="5" borderId="27" xfId="0" applyFont="1" applyFill="1" applyBorder="1" applyAlignment="1">
      <alignment horizontal="center"/>
    </xf>
    <xf numFmtId="0" fontId="15" fillId="5" borderId="40" xfId="0" applyFont="1" applyFill="1" applyBorder="1"/>
    <xf numFmtId="0" fontId="13" fillId="0" borderId="12" xfId="0" applyFont="1" applyBorder="1"/>
    <xf numFmtId="0" fontId="13" fillId="4" borderId="36" xfId="0" applyFont="1" applyFill="1" applyBorder="1" applyAlignment="1">
      <alignment horizontal="center"/>
    </xf>
    <xf numFmtId="0" fontId="14" fillId="19" borderId="46" xfId="0" applyFont="1" applyFill="1" applyBorder="1"/>
    <xf numFmtId="0" fontId="13" fillId="13" borderId="18" xfId="0" applyFont="1" applyFill="1" applyBorder="1" applyAlignment="1">
      <alignment horizontal="center"/>
    </xf>
    <xf numFmtId="0" fontId="13" fillId="13" borderId="23" xfId="0" applyFont="1" applyFill="1" applyBorder="1" applyAlignment="1">
      <alignment horizontal="center"/>
    </xf>
    <xf numFmtId="0" fontId="13" fillId="13" borderId="40" xfId="0" applyFont="1" applyFill="1" applyBorder="1" applyAlignment="1">
      <alignment horizontal="center"/>
    </xf>
    <xf numFmtId="0" fontId="1" fillId="18" borderId="27" xfId="0" applyFont="1" applyFill="1" applyBorder="1" applyAlignment="1">
      <alignment horizontal="left" vertical="center" wrapText="1"/>
    </xf>
    <xf numFmtId="0" fontId="1" fillId="18" borderId="14" xfId="0" applyFont="1" applyFill="1" applyBorder="1" applyAlignment="1">
      <alignment horizontal="left" vertical="center" wrapText="1"/>
    </xf>
    <xf numFmtId="0" fontId="1" fillId="18" borderId="1" xfId="0" applyFont="1" applyFill="1" applyBorder="1" applyAlignment="1">
      <alignment horizontal="left" vertical="center" wrapText="1"/>
    </xf>
    <xf numFmtId="0" fontId="7" fillId="0" borderId="1" xfId="3" applyFill="1" applyBorder="1" applyAlignment="1" applyProtection="1">
      <alignment horizontal="left" vertical="top" wrapText="1"/>
    </xf>
    <xf numFmtId="0" fontId="9" fillId="0" borderId="1" xfId="0" applyFont="1" applyBorder="1" applyAlignment="1">
      <alignment horizontal="left" vertical="top" wrapText="1"/>
    </xf>
    <xf numFmtId="0" fontId="9" fillId="0" borderId="0" xfId="0" applyFont="1" applyAlignment="1">
      <alignment horizontal="left" vertical="top" wrapText="1"/>
    </xf>
    <xf numFmtId="0" fontId="13" fillId="17" borderId="1" xfId="0" applyFont="1" applyFill="1" applyBorder="1" applyAlignment="1">
      <alignment horizontal="center"/>
    </xf>
    <xf numFmtId="0" fontId="13" fillId="17" borderId="1" xfId="0" applyFont="1" applyFill="1" applyBorder="1"/>
    <xf numFmtId="2" fontId="13" fillId="17" borderId="1" xfId="0" applyNumberFormat="1" applyFont="1" applyFill="1" applyBorder="1" applyAlignment="1">
      <alignment horizontal="center"/>
    </xf>
    <xf numFmtId="164" fontId="13" fillId="13" borderId="17" xfId="0" applyNumberFormat="1" applyFont="1" applyFill="1" applyBorder="1" applyAlignment="1">
      <alignment horizontal="center"/>
    </xf>
    <xf numFmtId="164" fontId="13" fillId="0" borderId="17" xfId="0" applyNumberFormat="1" applyFont="1" applyBorder="1" applyAlignment="1" applyProtection="1">
      <alignment horizontal="center"/>
      <protection locked="0"/>
    </xf>
    <xf numFmtId="164" fontId="13" fillId="0" borderId="17" xfId="0" applyNumberFormat="1" applyFont="1" applyBorder="1" applyAlignment="1">
      <alignment horizontal="center"/>
    </xf>
    <xf numFmtId="0" fontId="13" fillId="0" borderId="18" xfId="0" applyFont="1" applyBorder="1"/>
    <xf numFmtId="2" fontId="13" fillId="0" borderId="27" xfId="0" applyNumberFormat="1" applyFont="1" applyBorder="1" applyAlignment="1" applyProtection="1">
      <alignment horizontal="center"/>
      <protection locked="0"/>
    </xf>
    <xf numFmtId="2" fontId="13" fillId="4" borderId="27" xfId="0" applyNumberFormat="1" applyFont="1" applyFill="1" applyBorder="1" applyAlignment="1">
      <alignment horizontal="center"/>
    </xf>
    <xf numFmtId="0" fontId="13" fillId="0" borderId="40" xfId="0" applyFont="1" applyBorder="1"/>
    <xf numFmtId="0" fontId="21" fillId="19" borderId="42" xfId="0" applyFont="1" applyFill="1" applyBorder="1" applyAlignment="1">
      <alignment wrapText="1"/>
    </xf>
    <xf numFmtId="0" fontId="13" fillId="0" borderId="59" xfId="0" applyFont="1" applyBorder="1" applyAlignment="1">
      <alignment wrapText="1"/>
    </xf>
    <xf numFmtId="0" fontId="13" fillId="5" borderId="17" xfId="0" applyFont="1" applyFill="1" applyBorder="1" applyAlignment="1" applyProtection="1">
      <alignment horizontal="center" vertical="center"/>
      <protection locked="0"/>
    </xf>
    <xf numFmtId="0" fontId="13" fillId="12" borderId="14" xfId="0" applyFont="1" applyFill="1" applyBorder="1" applyAlignment="1">
      <alignment horizontal="center"/>
    </xf>
    <xf numFmtId="0" fontId="13" fillId="12" borderId="36" xfId="0" applyFont="1" applyFill="1" applyBorder="1" applyAlignment="1">
      <alignment horizontal="center"/>
    </xf>
    <xf numFmtId="0" fontId="13" fillId="13" borderId="14" xfId="0" applyFont="1" applyFill="1" applyBorder="1" applyAlignment="1">
      <alignment horizontal="center"/>
    </xf>
    <xf numFmtId="0" fontId="13" fillId="13" borderId="36" xfId="0" applyFont="1" applyFill="1" applyBorder="1" applyAlignment="1">
      <alignment horizontal="center"/>
    </xf>
    <xf numFmtId="0" fontId="13" fillId="15" borderId="1" xfId="0" applyFont="1" applyFill="1" applyBorder="1" applyAlignment="1">
      <alignment horizontal="center"/>
    </xf>
    <xf numFmtId="0" fontId="13" fillId="15" borderId="14" xfId="0" applyFont="1" applyFill="1" applyBorder="1" applyAlignment="1">
      <alignment horizontal="center"/>
    </xf>
    <xf numFmtId="164" fontId="13" fillId="15" borderId="1" xfId="0" applyNumberFormat="1" applyFont="1" applyFill="1" applyBorder="1" applyAlignment="1">
      <alignment horizontal="center"/>
    </xf>
    <xf numFmtId="164" fontId="13" fillId="15" borderId="27" xfId="0" applyNumberFormat="1" applyFont="1" applyFill="1" applyBorder="1" applyAlignment="1">
      <alignment horizontal="center"/>
    </xf>
    <xf numFmtId="0" fontId="13" fillId="15" borderId="36" xfId="0" applyFont="1" applyFill="1" applyBorder="1" applyAlignment="1">
      <alignment horizontal="center"/>
    </xf>
    <xf numFmtId="0" fontId="8" fillId="0" borderId="0" xfId="0" applyFont="1" applyAlignment="1">
      <alignment horizontal="left"/>
    </xf>
    <xf numFmtId="0" fontId="14" fillId="19" borderId="46" xfId="0" applyFont="1" applyFill="1" applyBorder="1" applyAlignment="1">
      <alignment horizontal="center" wrapText="1"/>
    </xf>
    <xf numFmtId="0" fontId="6" fillId="0" borderId="0" xfId="0" applyFont="1"/>
    <xf numFmtId="0" fontId="26" fillId="0" borderId="0" xfId="0" applyFont="1"/>
    <xf numFmtId="0" fontId="27" fillId="0" borderId="0" xfId="0" applyFont="1"/>
    <xf numFmtId="168" fontId="0" fillId="0" borderId="0" xfId="0" applyNumberFormat="1" applyAlignment="1">
      <alignment wrapText="1"/>
    </xf>
    <xf numFmtId="0" fontId="26" fillId="0" borderId="0" xfId="0" applyFont="1" applyAlignment="1">
      <alignment vertical="center"/>
    </xf>
    <xf numFmtId="168" fontId="0" fillId="0" borderId="1" xfId="0" applyNumberFormat="1" applyBorder="1"/>
    <xf numFmtId="168" fontId="0" fillId="0" borderId="0" xfId="0" applyNumberFormat="1"/>
    <xf numFmtId="165" fontId="13" fillId="0" borderId="0" xfId="0" applyNumberFormat="1" applyFont="1"/>
    <xf numFmtId="43" fontId="4" fillId="0" borderId="0" xfId="1" applyFont="1"/>
    <xf numFmtId="11" fontId="4" fillId="0" borderId="0" xfId="0" applyNumberFormat="1" applyFont="1"/>
    <xf numFmtId="0" fontId="4" fillId="0" borderId="0" xfId="0" applyFont="1" applyAlignment="1">
      <alignment vertical="center"/>
    </xf>
    <xf numFmtId="0" fontId="4" fillId="0" borderId="0" xfId="0" applyFont="1" applyAlignment="1">
      <alignment horizontal="left" vertical="center" indent="5"/>
    </xf>
    <xf numFmtId="0" fontId="13" fillId="0" borderId="45" xfId="0" applyFont="1" applyBorder="1" applyAlignment="1">
      <alignment horizontal="center"/>
    </xf>
    <xf numFmtId="0" fontId="24" fillId="0" borderId="13" xfId="0" applyFont="1" applyBorder="1" applyAlignment="1">
      <alignment horizontal="center" vertical="center"/>
    </xf>
    <xf numFmtId="0" fontId="13" fillId="0" borderId="48"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50" xfId="0" applyFont="1" applyBorder="1" applyAlignment="1">
      <alignment horizontal="center" vertical="center" wrapText="1"/>
    </xf>
    <xf numFmtId="0" fontId="18" fillId="0" borderId="32" xfId="0" applyFont="1" applyBorder="1" applyAlignment="1">
      <alignment horizontal="left" wrapText="1"/>
    </xf>
    <xf numFmtId="0" fontId="18" fillId="0" borderId="45" xfId="0" applyFont="1" applyBorder="1" applyAlignment="1">
      <alignment horizontal="left" wrapText="1"/>
    </xf>
    <xf numFmtId="0" fontId="18" fillId="0" borderId="38" xfId="0" applyFont="1" applyBorder="1" applyAlignment="1">
      <alignment horizontal="left" wrapText="1"/>
    </xf>
    <xf numFmtId="0" fontId="18" fillId="0" borderId="33" xfId="0" applyFont="1" applyBorder="1" applyAlignment="1">
      <alignment horizontal="left" wrapText="1"/>
    </xf>
    <xf numFmtId="0" fontId="18" fillId="0" borderId="0" xfId="0" applyFont="1" applyAlignment="1">
      <alignment horizontal="left" wrapText="1"/>
    </xf>
    <xf numFmtId="0" fontId="18" fillId="0" borderId="39" xfId="0" applyFont="1" applyBorder="1" applyAlignment="1">
      <alignment horizontal="left" wrapText="1"/>
    </xf>
    <xf numFmtId="0" fontId="18" fillId="0" borderId="34" xfId="0" applyFont="1" applyBorder="1" applyAlignment="1">
      <alignment horizontal="left" wrapText="1"/>
    </xf>
    <xf numFmtId="0" fontId="18" fillId="0" borderId="13" xfId="0" applyFont="1" applyBorder="1" applyAlignment="1">
      <alignment horizontal="left" wrapText="1"/>
    </xf>
    <xf numFmtId="0" fontId="18" fillId="0" borderId="41" xfId="0" applyFont="1" applyBorder="1" applyAlignment="1">
      <alignment horizontal="left" wrapText="1"/>
    </xf>
    <xf numFmtId="0" fontId="13" fillId="5" borderId="7" xfId="0" applyFont="1" applyFill="1" applyBorder="1" applyAlignment="1">
      <alignment horizontal="left" vertical="top" wrapText="1"/>
    </xf>
    <xf numFmtId="0" fontId="13" fillId="5" borderId="8" xfId="0" applyFont="1" applyFill="1" applyBorder="1" applyAlignment="1">
      <alignment horizontal="left" vertical="top" wrapText="1"/>
    </xf>
    <xf numFmtId="0" fontId="13" fillId="5" borderId="9" xfId="0" applyFont="1" applyFill="1" applyBorder="1" applyAlignment="1">
      <alignment horizontal="left" vertical="top" wrapText="1"/>
    </xf>
    <xf numFmtId="0" fontId="13" fillId="5" borderId="2" xfId="0" applyFont="1" applyFill="1" applyBorder="1" applyAlignment="1">
      <alignment horizontal="left" vertical="top" wrapText="1"/>
    </xf>
    <xf numFmtId="0" fontId="13" fillId="5" borderId="0" xfId="0" applyFont="1" applyFill="1" applyAlignment="1">
      <alignment horizontal="left" vertical="top" wrapText="1"/>
    </xf>
    <xf numFmtId="0" fontId="13" fillId="5" borderId="10" xfId="0" applyFont="1" applyFill="1" applyBorder="1" applyAlignment="1">
      <alignment horizontal="left" vertical="top" wrapText="1"/>
    </xf>
    <xf numFmtId="0" fontId="18" fillId="0" borderId="15" xfId="0" applyFont="1" applyBorder="1" applyAlignment="1">
      <alignment horizontal="center"/>
    </xf>
    <xf numFmtId="0" fontId="18" fillId="0" borderId="44" xfId="0" applyFont="1" applyBorder="1" applyAlignment="1">
      <alignment horizontal="center"/>
    </xf>
    <xf numFmtId="0" fontId="18" fillId="0" borderId="34" xfId="0" applyFont="1" applyBorder="1" applyAlignment="1">
      <alignment horizontal="left"/>
    </xf>
    <xf numFmtId="0" fontId="18" fillId="0" borderId="13" xfId="0" applyFont="1" applyBorder="1" applyAlignment="1">
      <alignment horizontal="left"/>
    </xf>
    <xf numFmtId="0" fontId="18" fillId="0" borderId="32" xfId="0" applyFont="1" applyBorder="1" applyAlignment="1">
      <alignment horizontal="center"/>
    </xf>
    <xf numFmtId="0" fontId="18" fillId="0" borderId="45" xfId="0" applyFont="1" applyBorder="1" applyAlignment="1">
      <alignment horizontal="center"/>
    </xf>
    <xf numFmtId="0" fontId="18" fillId="0" borderId="38" xfId="0" applyFont="1" applyBorder="1" applyAlignment="1">
      <alignment horizontal="center"/>
    </xf>
    <xf numFmtId="0" fontId="16" fillId="16" borderId="42" xfId="2" applyFont="1" applyBorder="1" applyAlignment="1" applyProtection="1">
      <alignment horizontal="left"/>
    </xf>
    <xf numFmtId="0" fontId="16" fillId="16" borderId="15" xfId="2" applyFont="1" applyBorder="1" applyAlignment="1" applyProtection="1">
      <alignment horizontal="left"/>
    </xf>
    <xf numFmtId="0" fontId="16" fillId="16" borderId="44" xfId="2" applyFont="1" applyBorder="1" applyAlignment="1" applyProtection="1">
      <alignment horizontal="left"/>
    </xf>
    <xf numFmtId="0" fontId="19" fillId="17" borderId="32" xfId="0" applyFont="1" applyFill="1" applyBorder="1" applyAlignment="1">
      <alignment vertical="center" wrapText="1"/>
    </xf>
    <xf numFmtId="0" fontId="19" fillId="17" borderId="45" xfId="0" applyFont="1" applyFill="1" applyBorder="1" applyAlignment="1">
      <alignment vertical="center" wrapText="1"/>
    </xf>
    <xf numFmtId="0" fontId="19" fillId="17" borderId="38" xfId="0" applyFont="1" applyFill="1" applyBorder="1" applyAlignment="1">
      <alignment vertical="center" wrapText="1"/>
    </xf>
    <xf numFmtId="0" fontId="13" fillId="17" borderId="34" xfId="0" applyFont="1" applyFill="1" applyBorder="1" applyAlignment="1">
      <alignment horizontal="left" vertical="center" wrapText="1"/>
    </xf>
    <xf numFmtId="0" fontId="13" fillId="17" borderId="13" xfId="0" applyFont="1" applyFill="1" applyBorder="1" applyAlignment="1">
      <alignment horizontal="left" vertical="center" wrapText="1"/>
    </xf>
    <xf numFmtId="0" fontId="13" fillId="17" borderId="41" xfId="0" applyFont="1" applyFill="1" applyBorder="1" applyAlignment="1">
      <alignment horizontal="left" vertical="center" wrapText="1"/>
    </xf>
    <xf numFmtId="0" fontId="19" fillId="17" borderId="33" xfId="0" applyFont="1" applyFill="1" applyBorder="1" applyAlignment="1">
      <alignment vertical="center" wrapText="1"/>
    </xf>
    <xf numFmtId="0" fontId="19" fillId="17" borderId="0" xfId="0" applyFont="1" applyFill="1" applyAlignment="1">
      <alignment vertical="center" wrapText="1"/>
    </xf>
    <xf numFmtId="0" fontId="19" fillId="17" borderId="39" xfId="0" applyFont="1" applyFill="1" applyBorder="1" applyAlignment="1">
      <alignment vertical="center" wrapText="1"/>
    </xf>
    <xf numFmtId="0" fontId="20" fillId="3" borderId="45" xfId="0" applyFont="1" applyFill="1" applyBorder="1" applyAlignment="1">
      <alignment horizontal="left" vertical="top" wrapText="1"/>
    </xf>
    <xf numFmtId="0" fontId="20" fillId="3" borderId="38" xfId="0" applyFont="1" applyFill="1" applyBorder="1" applyAlignment="1">
      <alignment horizontal="left" vertical="top" wrapText="1"/>
    </xf>
    <xf numFmtId="0" fontId="20" fillId="3" borderId="33" xfId="0" applyFont="1" applyFill="1" applyBorder="1" applyAlignment="1">
      <alignment horizontal="left" vertical="top" wrapText="1"/>
    </xf>
    <xf numFmtId="0" fontId="20" fillId="3" borderId="39" xfId="0" applyFont="1" applyFill="1" applyBorder="1" applyAlignment="1">
      <alignment horizontal="left" vertical="top" wrapText="1"/>
    </xf>
    <xf numFmtId="0" fontId="20" fillId="3" borderId="34" xfId="0" applyFont="1" applyFill="1" applyBorder="1" applyAlignment="1">
      <alignment horizontal="left" vertical="top" wrapText="1"/>
    </xf>
    <xf numFmtId="0" fontId="20" fillId="3" borderId="41" xfId="0" applyFont="1" applyFill="1" applyBorder="1" applyAlignment="1">
      <alignment horizontal="left" vertical="top" wrapText="1"/>
    </xf>
    <xf numFmtId="0" fontId="22" fillId="18" borderId="16" xfId="0" applyFont="1" applyFill="1" applyBorder="1" applyAlignment="1">
      <alignment horizontal="center" vertical="center"/>
    </xf>
    <xf numFmtId="0" fontId="22" fillId="18" borderId="17" xfId="0" applyFont="1" applyFill="1" applyBorder="1" applyAlignment="1">
      <alignment horizontal="center" vertical="center"/>
    </xf>
    <xf numFmtId="0" fontId="22" fillId="18" borderId="18" xfId="0" applyFont="1" applyFill="1" applyBorder="1" applyAlignment="1">
      <alignment horizontal="center" vertical="center"/>
    </xf>
    <xf numFmtId="0" fontId="14" fillId="19" borderId="46" xfId="0" applyFont="1" applyFill="1" applyBorder="1" applyAlignment="1">
      <alignment horizontal="center" vertical="center"/>
    </xf>
    <xf numFmtId="0" fontId="13" fillId="17" borderId="21" xfId="0" applyFont="1" applyFill="1" applyBorder="1" applyAlignment="1">
      <alignment horizontal="center" vertical="center"/>
    </xf>
    <xf numFmtId="0" fontId="13" fillId="17" borderId="28" xfId="0" applyFont="1" applyFill="1" applyBorder="1" applyAlignment="1">
      <alignment horizontal="center" vertical="center"/>
    </xf>
    <xf numFmtId="0" fontId="22" fillId="18" borderId="42" xfId="0" applyFont="1" applyFill="1" applyBorder="1" applyAlignment="1">
      <alignment horizontal="center"/>
    </xf>
    <xf numFmtId="0" fontId="22" fillId="18" borderId="15" xfId="0" applyFont="1" applyFill="1" applyBorder="1" applyAlignment="1">
      <alignment horizontal="center"/>
    </xf>
    <xf numFmtId="0" fontId="22" fillId="18" borderId="44" xfId="0" applyFont="1" applyFill="1" applyBorder="1" applyAlignment="1">
      <alignment horizontal="center"/>
    </xf>
    <xf numFmtId="0" fontId="20" fillId="3" borderId="32" xfId="0" applyFont="1" applyFill="1" applyBorder="1" applyAlignment="1">
      <alignment horizontal="left" vertical="top" wrapText="1"/>
    </xf>
    <xf numFmtId="0" fontId="13" fillId="17" borderId="30" xfId="0" applyFont="1" applyFill="1" applyBorder="1" applyAlignment="1">
      <alignment horizontal="center" vertical="center"/>
    </xf>
    <xf numFmtId="0" fontId="21" fillId="18" borderId="42" xfId="0" applyFont="1" applyFill="1" applyBorder="1" applyAlignment="1">
      <alignment horizontal="center"/>
    </xf>
    <xf numFmtId="0" fontId="21" fillId="18" borderId="15" xfId="0" applyFont="1" applyFill="1" applyBorder="1" applyAlignment="1">
      <alignment horizontal="center"/>
    </xf>
    <xf numFmtId="0" fontId="21" fillId="18" borderId="44" xfId="0" applyFont="1" applyFill="1" applyBorder="1" applyAlignment="1">
      <alignment horizontal="center"/>
    </xf>
    <xf numFmtId="0" fontId="22" fillId="18" borderId="19" xfId="0" applyFont="1" applyFill="1" applyBorder="1" applyAlignment="1">
      <alignment horizontal="center" vertical="center"/>
    </xf>
    <xf numFmtId="0" fontId="22" fillId="18" borderId="20" xfId="0" applyFont="1" applyFill="1" applyBorder="1" applyAlignment="1">
      <alignment horizontal="center" vertical="center"/>
    </xf>
    <xf numFmtId="0" fontId="22" fillId="18" borderId="21" xfId="0" applyFont="1" applyFill="1" applyBorder="1" applyAlignment="1">
      <alignment horizontal="center" vertical="center"/>
    </xf>
    <xf numFmtId="0" fontId="22" fillId="19" borderId="15" xfId="0" applyFont="1" applyFill="1" applyBorder="1" applyAlignment="1">
      <alignment horizontal="center" vertical="center"/>
    </xf>
    <xf numFmtId="0" fontId="22" fillId="19" borderId="44" xfId="0" applyFont="1" applyFill="1" applyBorder="1" applyAlignment="1">
      <alignment horizontal="center" vertical="center"/>
    </xf>
    <xf numFmtId="0" fontId="1" fillId="19" borderId="1" xfId="0" applyFont="1" applyFill="1" applyBorder="1" applyAlignment="1">
      <alignment horizontal="center" vertical="top" wrapText="1"/>
    </xf>
    <xf numFmtId="0" fontId="1" fillId="19" borderId="11" xfId="0" applyFont="1" applyFill="1" applyBorder="1" applyAlignment="1">
      <alignment horizontal="center" vertical="top" wrapText="1"/>
    </xf>
    <xf numFmtId="0" fontId="1" fillId="19" borderId="6" xfId="0" applyFont="1" applyFill="1" applyBorder="1" applyAlignment="1">
      <alignment horizontal="center" vertical="top" wrapText="1"/>
    </xf>
    <xf numFmtId="0" fontId="1" fillId="19" borderId="12" xfId="0" applyFont="1" applyFill="1" applyBorder="1" applyAlignment="1">
      <alignment horizontal="center" vertical="top" wrapText="1"/>
    </xf>
    <xf numFmtId="0" fontId="1" fillId="19" borderId="3" xfId="0" applyFont="1" applyFill="1" applyBorder="1" applyAlignment="1">
      <alignment horizontal="center" vertical="center" wrapText="1"/>
    </xf>
    <xf numFmtId="0" fontId="1" fillId="19" borderId="4" xfId="0" applyFont="1" applyFill="1" applyBorder="1" applyAlignment="1">
      <alignment horizontal="center" vertical="center" wrapText="1"/>
    </xf>
    <xf numFmtId="0" fontId="1" fillId="19" borderId="5"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32" xfId="0" applyFont="1" applyFill="1" applyBorder="1" applyAlignment="1">
      <alignment horizontal="center" vertical="center" wrapText="1"/>
    </xf>
    <xf numFmtId="0" fontId="1" fillId="19" borderId="45" xfId="0" applyFont="1" applyFill="1" applyBorder="1" applyAlignment="1">
      <alignment horizontal="center" vertical="center" wrapText="1"/>
    </xf>
    <xf numFmtId="0" fontId="1" fillId="19" borderId="38" xfId="0" applyFont="1" applyFill="1" applyBorder="1" applyAlignment="1">
      <alignment horizontal="center" vertical="center" wrapText="1"/>
    </xf>
    <xf numFmtId="0" fontId="1" fillId="19" borderId="3" xfId="0" applyFont="1" applyFill="1" applyBorder="1" applyAlignment="1">
      <alignment horizontal="center" vertical="top" wrapText="1"/>
    </xf>
    <xf numFmtId="0" fontId="1" fillId="19" borderId="4" xfId="0" applyFont="1" applyFill="1" applyBorder="1" applyAlignment="1">
      <alignment horizontal="center" vertical="top" wrapText="1"/>
    </xf>
    <xf numFmtId="0" fontId="1" fillId="19" borderId="5" xfId="0" applyFont="1" applyFill="1" applyBorder="1" applyAlignment="1">
      <alignment horizontal="center" vertical="top" wrapText="1"/>
    </xf>
    <xf numFmtId="164" fontId="13" fillId="0" borderId="20" xfId="0" applyNumberFormat="1" applyFont="1" applyBorder="1" applyAlignment="1">
      <alignment horizontal="center"/>
    </xf>
    <xf numFmtId="164" fontId="13" fillId="0" borderId="43" xfId="0" applyNumberFormat="1" applyFont="1" applyBorder="1" applyAlignment="1">
      <alignment horizontal="center"/>
    </xf>
    <xf numFmtId="164" fontId="13" fillId="0" borderId="57" xfId="0" applyNumberFormat="1" applyFont="1" applyBorder="1" applyAlignment="1">
      <alignment horizontal="center"/>
    </xf>
    <xf numFmtId="0" fontId="14" fillId="10" borderId="56" xfId="0" applyFont="1" applyFill="1" applyBorder="1" applyAlignment="1">
      <alignment horizontal="center" vertical="center"/>
    </xf>
    <xf numFmtId="0" fontId="14" fillId="10" borderId="25" xfId="0" applyFont="1" applyFill="1" applyBorder="1" applyAlignment="1">
      <alignment horizontal="center" vertical="center"/>
    </xf>
    <xf numFmtId="0" fontId="13" fillId="0" borderId="30" xfId="0" applyFont="1" applyBorder="1" applyAlignment="1">
      <alignment horizontal="center" vertical="center"/>
    </xf>
    <xf numFmtId="0" fontId="13" fillId="0" borderId="28" xfId="0" applyFont="1" applyBorder="1" applyAlignment="1">
      <alignment horizontal="center" vertical="center"/>
    </xf>
    <xf numFmtId="0" fontId="13" fillId="0" borderId="20" xfId="0" applyFont="1" applyBorder="1" applyAlignment="1">
      <alignment horizontal="center"/>
    </xf>
    <xf numFmtId="0" fontId="13" fillId="0" borderId="57" xfId="0" applyFont="1" applyBorder="1" applyAlignment="1">
      <alignment horizontal="center"/>
    </xf>
    <xf numFmtId="0" fontId="19" fillId="0" borderId="42" xfId="0" applyFont="1" applyBorder="1" applyAlignment="1">
      <alignment horizontal="center"/>
    </xf>
    <xf numFmtId="0" fontId="19" fillId="0" borderId="15" xfId="0" applyFont="1" applyBorder="1" applyAlignment="1">
      <alignment horizontal="center"/>
    </xf>
    <xf numFmtId="0" fontId="19" fillId="0" borderId="44" xfId="0" applyFont="1" applyBorder="1" applyAlignment="1">
      <alignment horizont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18" fillId="0" borderId="20" xfId="0" applyFont="1" applyBorder="1" applyAlignment="1">
      <alignment horizontal="center" vertical="center"/>
    </xf>
    <xf numFmtId="0" fontId="18" fillId="0" borderId="21" xfId="0" applyFont="1" applyBorder="1" applyAlignment="1">
      <alignment horizontal="center" vertical="center"/>
    </xf>
    <xf numFmtId="0" fontId="19" fillId="0" borderId="32" xfId="0" applyFont="1" applyBorder="1" applyAlignment="1">
      <alignment horizontal="center"/>
    </xf>
    <xf numFmtId="0" fontId="19" fillId="0" borderId="38" xfId="0" applyFont="1" applyBorder="1" applyAlignment="1">
      <alignment horizontal="center"/>
    </xf>
    <xf numFmtId="0" fontId="18" fillId="0" borderId="32" xfId="0" applyFont="1" applyBorder="1" applyAlignment="1" applyProtection="1">
      <alignment horizontal="center"/>
      <protection locked="0"/>
    </xf>
    <xf numFmtId="0" fontId="18" fillId="0" borderId="45" xfId="0" applyFont="1" applyBorder="1" applyAlignment="1" applyProtection="1">
      <alignment horizontal="center"/>
      <protection locked="0"/>
    </xf>
    <xf numFmtId="0" fontId="18" fillId="0" borderId="38" xfId="0" applyFont="1" applyBorder="1" applyAlignment="1" applyProtection="1">
      <alignment horizontal="center"/>
      <protection locked="0"/>
    </xf>
    <xf numFmtId="0" fontId="13" fillId="0" borderId="21" xfId="0" applyFont="1" applyBorder="1" applyAlignment="1">
      <alignment horizontal="center" vertical="center"/>
    </xf>
    <xf numFmtId="0" fontId="13" fillId="5" borderId="32" xfId="0" applyFont="1" applyFill="1" applyBorder="1" applyAlignment="1">
      <alignment horizontal="left" vertical="top" wrapText="1"/>
    </xf>
    <xf numFmtId="0" fontId="13" fillId="5" borderId="38" xfId="0" applyFont="1" applyFill="1" applyBorder="1" applyAlignment="1">
      <alignment horizontal="left" vertical="top" wrapText="1"/>
    </xf>
    <xf numFmtId="0" fontId="13" fillId="5" borderId="33" xfId="0" applyFont="1" applyFill="1" applyBorder="1" applyAlignment="1">
      <alignment horizontal="left" vertical="top" wrapText="1"/>
    </xf>
    <xf numFmtId="0" fontId="13" fillId="5" borderId="39" xfId="0" applyFont="1" applyFill="1" applyBorder="1" applyAlignment="1">
      <alignment horizontal="left" vertical="top" wrapText="1"/>
    </xf>
    <xf numFmtId="0" fontId="13" fillId="5" borderId="34" xfId="0" applyFont="1" applyFill="1" applyBorder="1" applyAlignment="1">
      <alignment horizontal="left" vertical="top" wrapText="1"/>
    </xf>
    <xf numFmtId="0" fontId="13" fillId="5" borderId="41" xfId="0" applyFont="1" applyFill="1" applyBorder="1" applyAlignment="1">
      <alignment horizontal="left" vertical="top" wrapText="1"/>
    </xf>
    <xf numFmtId="0" fontId="18" fillId="0" borderId="42" xfId="0" applyFont="1" applyBorder="1" applyAlignment="1">
      <alignment horizontal="center"/>
    </xf>
    <xf numFmtId="0" fontId="14" fillId="10" borderId="24" xfId="0" applyFont="1" applyFill="1" applyBorder="1" applyAlignment="1">
      <alignment horizontal="center" vertical="center"/>
    </xf>
    <xf numFmtId="0" fontId="14" fillId="10" borderId="29" xfId="0" applyFont="1" applyFill="1" applyBorder="1" applyAlignment="1">
      <alignment horizontal="center" vertical="center"/>
    </xf>
    <xf numFmtId="0" fontId="14" fillId="10" borderId="32" xfId="0" applyFont="1" applyFill="1" applyBorder="1" applyAlignment="1">
      <alignment horizontal="center" vertical="center"/>
    </xf>
    <xf numFmtId="0" fontId="14" fillId="10" borderId="33" xfId="0" applyFont="1" applyFill="1" applyBorder="1" applyAlignment="1">
      <alignment horizontal="center" vertical="center"/>
    </xf>
    <xf numFmtId="0" fontId="14" fillId="10" borderId="34" xfId="0" applyFont="1" applyFill="1" applyBorder="1" applyAlignment="1">
      <alignment horizontal="center" vertical="center"/>
    </xf>
    <xf numFmtId="0" fontId="13" fillId="0" borderId="43" xfId="0" applyFont="1" applyBorder="1" applyAlignment="1">
      <alignment horizontal="center"/>
    </xf>
    <xf numFmtId="0" fontId="14" fillId="10" borderId="16" xfId="0" applyFont="1" applyFill="1" applyBorder="1" applyAlignment="1">
      <alignment horizontal="center" vertical="center"/>
    </xf>
    <xf numFmtId="0" fontId="14" fillId="10" borderId="26" xfId="0" applyFont="1" applyFill="1" applyBorder="1" applyAlignment="1">
      <alignment horizontal="center" vertical="center"/>
    </xf>
    <xf numFmtId="0" fontId="14" fillId="10" borderId="17"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17" xfId="0" applyFont="1" applyFill="1" applyBorder="1" applyAlignment="1">
      <alignment horizontal="center"/>
    </xf>
    <xf numFmtId="0" fontId="0" fillId="0" borderId="7" xfId="0" applyBorder="1" applyAlignment="1">
      <alignment horizontal="left" vertical="top" wrapText="1"/>
    </xf>
    <xf numFmtId="0" fontId="0" fillId="0" borderId="9"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 xfId="0" applyBorder="1" applyAlignment="1">
      <alignment horizontal="center" wrapText="1"/>
    </xf>
    <xf numFmtId="0" fontId="0" fillId="0" borderId="1" xfId="0" applyBorder="1" applyAlignment="1">
      <alignment horizontal="center"/>
    </xf>
    <xf numFmtId="0" fontId="0" fillId="0" borderId="14" xfId="0" applyBorder="1" applyAlignment="1">
      <alignment horizontal="center" vertical="center"/>
    </xf>
    <xf numFmtId="0" fontId="0" fillId="0" borderId="36" xfId="0" applyBorder="1" applyAlignment="1">
      <alignment horizontal="center" vertical="center"/>
    </xf>
    <xf numFmtId="0" fontId="1" fillId="2" borderId="0" xfId="0" applyFont="1" applyFill="1" applyAlignment="1">
      <alignment horizontal="center"/>
    </xf>
    <xf numFmtId="0" fontId="1" fillId="2" borderId="6" xfId="0" applyFont="1" applyFill="1" applyBorder="1" applyAlignment="1">
      <alignment horizontal="center"/>
    </xf>
    <xf numFmtId="0" fontId="0" fillId="0" borderId="43" xfId="0" applyBorder="1" applyAlignment="1">
      <alignment horizontal="center" vertical="center"/>
    </xf>
    <xf numFmtId="0" fontId="1" fillId="0" borderId="0" xfId="0" applyFont="1" applyAlignment="1">
      <alignment horizontal="left"/>
    </xf>
    <xf numFmtId="0" fontId="0" fillId="0" borderId="0" xfId="0" applyAlignment="1">
      <alignment horizontal="left"/>
    </xf>
  </cellXfs>
  <cellStyles count="25">
    <cellStyle name="Bad" xfId="2" builtinId="27"/>
    <cellStyle name="Comma" xfId="1" builtinId="3"/>
    <cellStyle name="Hyperlink" xfId="3" builtinId="8"/>
    <cellStyle name="Normal" xfId="0" builtinId="0"/>
    <cellStyle name="Normal 2" xfId="4" xr:uid="{00000000-0005-0000-0000-000004000000}"/>
    <cellStyle name="Normal 2 2" xfId="5" xr:uid="{00000000-0005-0000-0000-000005000000}"/>
    <cellStyle name="Normal 3" xfId="6" xr:uid="{00000000-0005-0000-0000-000006000000}"/>
    <cellStyle name="Normal 3 2" xfId="7" xr:uid="{00000000-0005-0000-0000-000007000000}"/>
    <cellStyle name="Normal 4" xfId="8" xr:uid="{00000000-0005-0000-0000-000008000000}"/>
    <cellStyle name="Normal 4 2" xfId="9" xr:uid="{00000000-0005-0000-0000-000009000000}"/>
    <cellStyle name="Normal 5" xfId="10" xr:uid="{00000000-0005-0000-0000-00000A000000}"/>
    <cellStyle name="Normal 5 2" xfId="11" xr:uid="{00000000-0005-0000-0000-00000B000000}"/>
    <cellStyle name="Normal 6" xfId="12" xr:uid="{00000000-0005-0000-0000-00000C000000}"/>
    <cellStyle name="Normal 6 2" xfId="13" xr:uid="{00000000-0005-0000-0000-00000D000000}"/>
    <cellStyle name="Normal 7" xfId="14" xr:uid="{00000000-0005-0000-0000-00000E000000}"/>
    <cellStyle name="Normal 8" xfId="15" xr:uid="{00000000-0005-0000-0000-00000F000000}"/>
    <cellStyle name="Percent 2" xfId="16" xr:uid="{00000000-0005-0000-0000-000010000000}"/>
    <cellStyle name="Percent 2 2" xfId="17" xr:uid="{00000000-0005-0000-0000-000011000000}"/>
    <cellStyle name="Percent 3" xfId="18" xr:uid="{00000000-0005-0000-0000-000012000000}"/>
    <cellStyle name="Percent 3 2" xfId="19" xr:uid="{00000000-0005-0000-0000-000013000000}"/>
    <cellStyle name="Percent 4" xfId="20" xr:uid="{00000000-0005-0000-0000-000014000000}"/>
    <cellStyle name="Percent 4 2" xfId="21" xr:uid="{00000000-0005-0000-0000-000015000000}"/>
    <cellStyle name="Percent 5" xfId="22" xr:uid="{00000000-0005-0000-0000-000016000000}"/>
    <cellStyle name="Percent 5 2" xfId="23" xr:uid="{00000000-0005-0000-0000-000017000000}"/>
    <cellStyle name="Percent 6" xfId="24" xr:uid="{00000000-0005-0000-0000-000018000000}"/>
  </cellStyles>
  <dxfs count="10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rgb="FFFFC000"/>
        </patternFill>
      </fill>
      <border>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rgb="FFFFC000"/>
        </patternFill>
      </fill>
      <border>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s>
  <tableStyles count="0" defaultTableStyle="TableStyleMedium2" defaultPivotStyle="PivotStyleLight16"/>
  <colors>
    <mruColors>
      <color rgb="FFFFE4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Loop Performance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93.917865886813416</c:v>
                </c:pt>
                <c:pt idx="1">
                  <c:v>93.884922058561969</c:v>
                </c:pt>
                <c:pt idx="2">
                  <c:v>93.851978230300517</c:v>
                </c:pt>
                <c:pt idx="3">
                  <c:v>93.819034402028791</c:v>
                </c:pt>
                <c:pt idx="4">
                  <c:v>93.786090573746762</c:v>
                </c:pt>
                <c:pt idx="5">
                  <c:v>93.753146745454472</c:v>
                </c:pt>
                <c:pt idx="6">
                  <c:v>93.720202917151596</c:v>
                </c:pt>
                <c:pt idx="7">
                  <c:v>93.687259088838246</c:v>
                </c:pt>
                <c:pt idx="8">
                  <c:v>93.654315260514352</c:v>
                </c:pt>
                <c:pt idx="9">
                  <c:v>93.621371432179728</c:v>
                </c:pt>
                <c:pt idx="10">
                  <c:v>93.588427603834447</c:v>
                </c:pt>
                <c:pt idx="11">
                  <c:v>93.555483775478123</c:v>
                </c:pt>
                <c:pt idx="12">
                  <c:v>93.522539947110928</c:v>
                </c:pt>
                <c:pt idx="13">
                  <c:v>93.489596118732763</c:v>
                </c:pt>
                <c:pt idx="14">
                  <c:v>93.456652290343456</c:v>
                </c:pt>
                <c:pt idx="15">
                  <c:v>93.423708461943022</c:v>
                </c:pt>
                <c:pt idx="16">
                  <c:v>93.390764633531262</c:v>
                </c:pt>
                <c:pt idx="17">
                  <c:v>93.357820805108133</c:v>
                </c:pt>
                <c:pt idx="18">
                  <c:v>93.324876976673693</c:v>
                </c:pt>
                <c:pt idx="19">
                  <c:v>93.291933148227614</c:v>
                </c:pt>
                <c:pt idx="20">
                  <c:v>93.258989319769952</c:v>
                </c:pt>
                <c:pt idx="21">
                  <c:v>93.226045491300553</c:v>
                </c:pt>
                <c:pt idx="22">
                  <c:v>93.193101662819501</c:v>
                </c:pt>
                <c:pt idx="23">
                  <c:v>93.160157834326412</c:v>
                </c:pt>
                <c:pt idx="24">
                  <c:v>93.127214005821429</c:v>
                </c:pt>
                <c:pt idx="25">
                  <c:v>93.094270177304352</c:v>
                </c:pt>
                <c:pt idx="26">
                  <c:v>93.061326348775111</c:v>
                </c:pt>
                <c:pt idx="27">
                  <c:v>93.028382520233635</c:v>
                </c:pt>
                <c:pt idx="28">
                  <c:v>92.995438691679851</c:v>
                </c:pt>
                <c:pt idx="29">
                  <c:v>92.962494863113591</c:v>
                </c:pt>
                <c:pt idx="30">
                  <c:v>92.929551034534811</c:v>
                </c:pt>
                <c:pt idx="31">
                  <c:v>92.896607205943354</c:v>
                </c:pt>
                <c:pt idx="32">
                  <c:v>92.863663377339293</c:v>
                </c:pt>
                <c:pt idx="33">
                  <c:v>92.830719548722342</c:v>
                </c:pt>
                <c:pt idx="34">
                  <c:v>92.79777572009246</c:v>
                </c:pt>
                <c:pt idx="35">
                  <c:v>92.764831891449617</c:v>
                </c:pt>
                <c:pt idx="36">
                  <c:v>92.73188806279363</c:v>
                </c:pt>
                <c:pt idx="37">
                  <c:v>92.698944234124454</c:v>
                </c:pt>
                <c:pt idx="38">
                  <c:v>92.666000405441906</c:v>
                </c:pt>
                <c:pt idx="39">
                  <c:v>92.633056576745872</c:v>
                </c:pt>
                <c:pt idx="40">
                  <c:v>92.600112748036508</c:v>
                </c:pt>
                <c:pt idx="41">
                  <c:v>92.567168919313474</c:v>
                </c:pt>
                <c:pt idx="42">
                  <c:v>92.534225090576712</c:v>
                </c:pt>
                <c:pt idx="43">
                  <c:v>92.50128126182608</c:v>
                </c:pt>
                <c:pt idx="44">
                  <c:v>92.468337433061549</c:v>
                </c:pt>
                <c:pt idx="45">
                  <c:v>92.435393604282893</c:v>
                </c:pt>
                <c:pt idx="46">
                  <c:v>92.402449775490169</c:v>
                </c:pt>
                <c:pt idx="47">
                  <c:v>92.369505946683219</c:v>
                </c:pt>
                <c:pt idx="48">
                  <c:v>92.336562117861888</c:v>
                </c:pt>
                <c:pt idx="49">
                  <c:v>92.303618289026019</c:v>
                </c:pt>
                <c:pt idx="50">
                  <c:v>92.27067446017557</c:v>
                </c:pt>
                <c:pt idx="51">
                  <c:v>92.237730631310512</c:v>
                </c:pt>
                <c:pt idx="52">
                  <c:v>92.204786802430675</c:v>
                </c:pt>
                <c:pt idx="53">
                  <c:v>92.171842973535774</c:v>
                </c:pt>
                <c:pt idx="54">
                  <c:v>92.138899144625995</c:v>
                </c:pt>
                <c:pt idx="55">
                  <c:v>92.105955315700925</c:v>
                </c:pt>
                <c:pt idx="56">
                  <c:v>92.073011486760748</c:v>
                </c:pt>
                <c:pt idx="57">
                  <c:v>92.04006765780511</c:v>
                </c:pt>
                <c:pt idx="58">
                  <c:v>92.007123828833954</c:v>
                </c:pt>
                <c:pt idx="59">
                  <c:v>91.974179999847195</c:v>
                </c:pt>
                <c:pt idx="60">
                  <c:v>91.941236170844775</c:v>
                </c:pt>
                <c:pt idx="61">
                  <c:v>91.90829234182641</c:v>
                </c:pt>
                <c:pt idx="62">
                  <c:v>91.875348512792087</c:v>
                </c:pt>
                <c:pt idx="63">
                  <c:v>91.842404683741776</c:v>
                </c:pt>
                <c:pt idx="64">
                  <c:v>91.809460854675137</c:v>
                </c:pt>
                <c:pt idx="65">
                  <c:v>91.776517025592227</c:v>
                </c:pt>
                <c:pt idx="66">
                  <c:v>91.743573196492719</c:v>
                </c:pt>
                <c:pt idx="67">
                  <c:v>91.710629367376853</c:v>
                </c:pt>
                <c:pt idx="68">
                  <c:v>91.677685538244134</c:v>
                </c:pt>
                <c:pt idx="69">
                  <c:v>91.644741709094575</c:v>
                </c:pt>
                <c:pt idx="70">
                  <c:v>91.611797879928005</c:v>
                </c:pt>
                <c:pt idx="71">
                  <c:v>91.578854050744354</c:v>
                </c:pt>
                <c:pt idx="72">
                  <c:v>91.545910221543579</c:v>
                </c:pt>
                <c:pt idx="73">
                  <c:v>91.512966392325382</c:v>
                </c:pt>
                <c:pt idx="74">
                  <c:v>91.480022563089591</c:v>
                </c:pt>
                <c:pt idx="75">
                  <c:v>91.447078733836264</c:v>
                </c:pt>
                <c:pt idx="76">
                  <c:v>91.414134904565174</c:v>
                </c:pt>
                <c:pt idx="77">
                  <c:v>91.381191075276163</c:v>
                </c:pt>
                <c:pt idx="78">
                  <c:v>91.348247245969077</c:v>
                </c:pt>
                <c:pt idx="79">
                  <c:v>91.315303416643886</c:v>
                </c:pt>
                <c:pt idx="80">
                  <c:v>91.282359587300434</c:v>
                </c:pt>
                <c:pt idx="81">
                  <c:v>91.24941575793838</c:v>
                </c:pt>
                <c:pt idx="82">
                  <c:v>91.216471928557894</c:v>
                </c:pt>
                <c:pt idx="83">
                  <c:v>91.183528099158551</c:v>
                </c:pt>
                <c:pt idx="84">
                  <c:v>91.150584269740449</c:v>
                </c:pt>
                <c:pt idx="85">
                  <c:v>91.117640440303305</c:v>
                </c:pt>
                <c:pt idx="86">
                  <c:v>91.084696610847033</c:v>
                </c:pt>
                <c:pt idx="87">
                  <c:v>91.051752781371391</c:v>
                </c:pt>
                <c:pt idx="88">
                  <c:v>91.018808951876281</c:v>
                </c:pt>
                <c:pt idx="89">
                  <c:v>90.985865122361517</c:v>
                </c:pt>
                <c:pt idx="90">
                  <c:v>90.952921292827199</c:v>
                </c:pt>
                <c:pt idx="91">
                  <c:v>90.919977463272858</c:v>
                </c:pt>
                <c:pt idx="92">
                  <c:v>90.887033633698366</c:v>
                </c:pt>
                <c:pt idx="93">
                  <c:v>90.854089804103836</c:v>
                </c:pt>
                <c:pt idx="94">
                  <c:v>90.821145974488914</c:v>
                </c:pt>
                <c:pt idx="95">
                  <c:v>90.788202144853386</c:v>
                </c:pt>
                <c:pt idx="96">
                  <c:v>90.755258315197281</c:v>
                </c:pt>
                <c:pt idx="97">
                  <c:v>90.722314485520243</c:v>
                </c:pt>
                <c:pt idx="98">
                  <c:v>90.689370655822273</c:v>
                </c:pt>
                <c:pt idx="99">
                  <c:v>90.656426826103186</c:v>
                </c:pt>
                <c:pt idx="100">
                  <c:v>90.623482996362753</c:v>
                </c:pt>
                <c:pt idx="101">
                  <c:v>90.590539166600962</c:v>
                </c:pt>
                <c:pt idx="102">
                  <c:v>90.5575953368174</c:v>
                </c:pt>
                <c:pt idx="103">
                  <c:v>90.524651507011981</c:v>
                </c:pt>
                <c:pt idx="104">
                  <c:v>90.491707677184735</c:v>
                </c:pt>
                <c:pt idx="105">
                  <c:v>90.458763847335391</c:v>
                </c:pt>
                <c:pt idx="106">
                  <c:v>90.425820017463678</c:v>
                </c:pt>
                <c:pt idx="107">
                  <c:v>90.392876187569499</c:v>
                </c:pt>
                <c:pt idx="108">
                  <c:v>90.359932357652596</c:v>
                </c:pt>
                <c:pt idx="109">
                  <c:v>90.326988527713041</c:v>
                </c:pt>
                <c:pt idx="110">
                  <c:v>90.294044697750365</c:v>
                </c:pt>
                <c:pt idx="111">
                  <c:v>90.26110086776464</c:v>
                </c:pt>
                <c:pt idx="112">
                  <c:v>90.228157037755466</c:v>
                </c:pt>
                <c:pt idx="113">
                  <c:v>90.195213207722901</c:v>
                </c:pt>
                <c:pt idx="114">
                  <c:v>90.16226937766649</c:v>
                </c:pt>
                <c:pt idx="115">
                  <c:v>90.129325547586319</c:v>
                </c:pt>
                <c:pt idx="116">
                  <c:v>90.096381717482018</c:v>
                </c:pt>
                <c:pt idx="117">
                  <c:v>90.063437887353558</c:v>
                </c:pt>
                <c:pt idx="118">
                  <c:v>90.030494057200599</c:v>
                </c:pt>
                <c:pt idx="119">
                  <c:v>89.997550227023083</c:v>
                </c:pt>
                <c:pt idx="120">
                  <c:v>89.964606396820713</c:v>
                </c:pt>
                <c:pt idx="121">
                  <c:v>89.931662566593332</c:v>
                </c:pt>
                <c:pt idx="122">
                  <c:v>89.898718736340854</c:v>
                </c:pt>
                <c:pt idx="123">
                  <c:v>89.865774906062967</c:v>
                </c:pt>
                <c:pt idx="124">
                  <c:v>89.832831075759572</c:v>
                </c:pt>
                <c:pt idx="125">
                  <c:v>89.799887245430313</c:v>
                </c:pt>
                <c:pt idx="126">
                  <c:v>89.76694341507519</c:v>
                </c:pt>
                <c:pt idx="127">
                  <c:v>89.733999584693791</c:v>
                </c:pt>
                <c:pt idx="128">
                  <c:v>89.701055754286202</c:v>
                </c:pt>
                <c:pt idx="129">
                  <c:v>89.66811192385201</c:v>
                </c:pt>
                <c:pt idx="130">
                  <c:v>89.63516809339103</c:v>
                </c:pt>
                <c:pt idx="131">
                  <c:v>89.602224262903121</c:v>
                </c:pt>
                <c:pt idx="132">
                  <c:v>89.569280432388041</c:v>
                </c:pt>
                <c:pt idx="133">
                  <c:v>89.536336601845662</c:v>
                </c:pt>
                <c:pt idx="134">
                  <c:v>89.503392771275614</c:v>
                </c:pt>
                <c:pt idx="135">
                  <c:v>89.470448940677855</c:v>
                </c:pt>
                <c:pt idx="136">
                  <c:v>89.437505110051973</c:v>
                </c:pt>
                <c:pt idx="137">
                  <c:v>89.404561279398038</c:v>
                </c:pt>
                <c:pt idx="138">
                  <c:v>89.371617448715568</c:v>
                </c:pt>
                <c:pt idx="139">
                  <c:v>89.338673618004535</c:v>
                </c:pt>
                <c:pt idx="140">
                  <c:v>89.305729787264539</c:v>
                </c:pt>
                <c:pt idx="141">
                  <c:v>89.272785956495525</c:v>
                </c:pt>
                <c:pt idx="142">
                  <c:v>89.239842125697152</c:v>
                </c:pt>
                <c:pt idx="143">
                  <c:v>89.206898294869291</c:v>
                </c:pt>
                <c:pt idx="144">
                  <c:v>89.173954464011743</c:v>
                </c:pt>
                <c:pt idx="145">
                  <c:v>89.141010633124168</c:v>
                </c:pt>
                <c:pt idx="146">
                  <c:v>89.108066802206366</c:v>
                </c:pt>
                <c:pt idx="147">
                  <c:v>89.075122971258068</c:v>
                </c:pt>
                <c:pt idx="148">
                  <c:v>89.042179140279217</c:v>
                </c:pt>
                <c:pt idx="149">
                  <c:v>89.009235309269428</c:v>
                </c:pt>
                <c:pt idx="150">
                  <c:v>88.976291478228475</c:v>
                </c:pt>
                <c:pt idx="151">
                  <c:v>88.943347647156216</c:v>
                </c:pt>
                <c:pt idx="152">
                  <c:v>88.910403816052337</c:v>
                </c:pt>
                <c:pt idx="153">
                  <c:v>88.877459984916555</c:v>
                </c:pt>
                <c:pt idx="154">
                  <c:v>88.844516153748643</c:v>
                </c:pt>
                <c:pt idx="155">
                  <c:v>88.811572322548471</c:v>
                </c:pt>
                <c:pt idx="156">
                  <c:v>88.778628491315743</c:v>
                </c:pt>
                <c:pt idx="157">
                  <c:v>88.745684660050017</c:v>
                </c:pt>
                <c:pt idx="158">
                  <c:v>88.712740828751379</c:v>
                </c:pt>
                <c:pt idx="159">
                  <c:v>88.679796997419373</c:v>
                </c:pt>
                <c:pt idx="160">
                  <c:v>88.646853166053759</c:v>
                </c:pt>
                <c:pt idx="161">
                  <c:v>88.613909334654238</c:v>
                </c:pt>
                <c:pt idx="162">
                  <c:v>88.580965503220654</c:v>
                </c:pt>
                <c:pt idx="163">
                  <c:v>88.548021671752736</c:v>
                </c:pt>
                <c:pt idx="164">
                  <c:v>88.515077840250086</c:v>
                </c:pt>
                <c:pt idx="165">
                  <c:v>88.482134008712748</c:v>
                </c:pt>
                <c:pt idx="166">
                  <c:v>88.449190177140125</c:v>
                </c:pt>
                <c:pt idx="167">
                  <c:v>88.416246345532045</c:v>
                </c:pt>
                <c:pt idx="168">
                  <c:v>88.383302513888395</c:v>
                </c:pt>
                <c:pt idx="169">
                  <c:v>88.350358682208707</c:v>
                </c:pt>
                <c:pt idx="170">
                  <c:v>88.317414850492781</c:v>
                </c:pt>
                <c:pt idx="171">
                  <c:v>88.284471018740362</c:v>
                </c:pt>
                <c:pt idx="172">
                  <c:v>88.251527186951193</c:v>
                </c:pt>
                <c:pt idx="173">
                  <c:v>88.218583355124878</c:v>
                </c:pt>
                <c:pt idx="174">
                  <c:v>88.18563952326123</c:v>
                </c:pt>
                <c:pt idx="175">
                  <c:v>88.152695691359952</c:v>
                </c:pt>
                <c:pt idx="176">
                  <c:v>88.119751859420774</c:v>
                </c:pt>
                <c:pt idx="177">
                  <c:v>88.086808027443283</c:v>
                </c:pt>
                <c:pt idx="178">
                  <c:v>88.053864195427423</c:v>
                </c:pt>
                <c:pt idx="179">
                  <c:v>88.020920363372795</c:v>
                </c:pt>
                <c:pt idx="180">
                  <c:v>87.987976531278946</c:v>
                </c:pt>
                <c:pt idx="181">
                  <c:v>87.955032699145761</c:v>
                </c:pt>
                <c:pt idx="182">
                  <c:v>87.922088866972828</c:v>
                </c:pt>
                <c:pt idx="183">
                  <c:v>87.88914503476002</c:v>
                </c:pt>
                <c:pt idx="184">
                  <c:v>87.85620120250681</c:v>
                </c:pt>
                <c:pt idx="185">
                  <c:v>87.823257370212971</c:v>
                </c:pt>
                <c:pt idx="186">
                  <c:v>87.790313537878319</c:v>
                </c:pt>
                <c:pt idx="187">
                  <c:v>87.757369705502413</c:v>
                </c:pt>
                <c:pt idx="188">
                  <c:v>87.724425873084925</c:v>
                </c:pt>
                <c:pt idx="189">
                  <c:v>87.69148204062563</c:v>
                </c:pt>
                <c:pt idx="190">
                  <c:v>87.658538208124185</c:v>
                </c:pt>
                <c:pt idx="191">
                  <c:v>87.625594375580249</c:v>
                </c:pt>
                <c:pt idx="192">
                  <c:v>87.592650542993425</c:v>
                </c:pt>
                <c:pt idx="193">
                  <c:v>87.559706710363457</c:v>
                </c:pt>
                <c:pt idx="194">
                  <c:v>87.526762877690146</c:v>
                </c:pt>
                <c:pt idx="195">
                  <c:v>87.493819044972867</c:v>
                </c:pt>
                <c:pt idx="196">
                  <c:v>87.460875212211491</c:v>
                </c:pt>
                <c:pt idx="197">
                  <c:v>87.427931379405692</c:v>
                </c:pt>
                <c:pt idx="198">
                  <c:v>87.394987546555129</c:v>
                </c:pt>
                <c:pt idx="199">
                  <c:v>87.362043713659347</c:v>
                </c:pt>
                <c:pt idx="200">
                  <c:v>87.329099880718104</c:v>
                </c:pt>
                <c:pt idx="201">
                  <c:v>87.296156047730904</c:v>
                </c:pt>
                <c:pt idx="202">
                  <c:v>87.263212214697589</c:v>
                </c:pt>
                <c:pt idx="203">
                  <c:v>87.230268381617748</c:v>
                </c:pt>
                <c:pt idx="204">
                  <c:v>87.197324548490968</c:v>
                </c:pt>
                <c:pt idx="205">
                  <c:v>87.16438071531698</c:v>
                </c:pt>
                <c:pt idx="206">
                  <c:v>87.131436882095329</c:v>
                </c:pt>
                <c:pt idx="207">
                  <c:v>87.098493048825745</c:v>
                </c:pt>
                <c:pt idx="208">
                  <c:v>87.06554921550773</c:v>
                </c:pt>
                <c:pt idx="209">
                  <c:v>87.032605382141242</c:v>
                </c:pt>
                <c:pt idx="210">
                  <c:v>86.999661548725399</c:v>
                </c:pt>
                <c:pt idx="211">
                  <c:v>86.966717715260273</c:v>
                </c:pt>
                <c:pt idx="212">
                  <c:v>86.933773881745196</c:v>
                </c:pt>
                <c:pt idx="213">
                  <c:v>86.900830048179941</c:v>
                </c:pt>
                <c:pt idx="214">
                  <c:v>86.867886214564209</c:v>
                </c:pt>
                <c:pt idx="215">
                  <c:v>86.834942380897289</c:v>
                </c:pt>
                <c:pt idx="216">
                  <c:v>86.801998547179195</c:v>
                </c:pt>
                <c:pt idx="217">
                  <c:v>86.769054713409275</c:v>
                </c:pt>
                <c:pt idx="218">
                  <c:v>86.736110879587102</c:v>
                </c:pt>
                <c:pt idx="219">
                  <c:v>86.703167045712547</c:v>
                </c:pt>
                <c:pt idx="220">
                  <c:v>86.670223211784915</c:v>
                </c:pt>
                <c:pt idx="221">
                  <c:v>86.637279377804006</c:v>
                </c:pt>
                <c:pt idx="222">
                  <c:v>86.604335543769352</c:v>
                </c:pt>
                <c:pt idx="223">
                  <c:v>86.571391709680483</c:v>
                </c:pt>
                <c:pt idx="224">
                  <c:v>86.538447875537031</c:v>
                </c:pt>
                <c:pt idx="225">
                  <c:v>86.505504041338583</c:v>
                </c:pt>
                <c:pt idx="226">
                  <c:v>86.472560207084655</c:v>
                </c:pt>
                <c:pt idx="227">
                  <c:v>86.439616372774935</c:v>
                </c:pt>
                <c:pt idx="228">
                  <c:v>86.406672538409012</c:v>
                </c:pt>
                <c:pt idx="229">
                  <c:v>86.373728703986387</c:v>
                </c:pt>
                <c:pt idx="230">
                  <c:v>86.340784869506621</c:v>
                </c:pt>
                <c:pt idx="231">
                  <c:v>86.307841034969286</c:v>
                </c:pt>
                <c:pt idx="232">
                  <c:v>86.2748972003739</c:v>
                </c:pt>
                <c:pt idx="233">
                  <c:v>86.241953365720093</c:v>
                </c:pt>
                <c:pt idx="234">
                  <c:v>86.209009531007553</c:v>
                </c:pt>
                <c:pt idx="235">
                  <c:v>86.176065696235554</c:v>
                </c:pt>
                <c:pt idx="236">
                  <c:v>86.143121861403785</c:v>
                </c:pt>
                <c:pt idx="237">
                  <c:v>86.110178026511889</c:v>
                </c:pt>
                <c:pt idx="238">
                  <c:v>86.077234191559143</c:v>
                </c:pt>
                <c:pt idx="239">
                  <c:v>86.044290356545275</c:v>
                </c:pt>
                <c:pt idx="240">
                  <c:v>86.011346521469747</c:v>
                </c:pt>
                <c:pt idx="241">
                  <c:v>85.978402686332217</c:v>
                </c:pt>
                <c:pt idx="242">
                  <c:v>85.945458851132045</c:v>
                </c:pt>
                <c:pt idx="243">
                  <c:v>85.912515015868905</c:v>
                </c:pt>
                <c:pt idx="244">
                  <c:v>85.879571180542172</c:v>
                </c:pt>
                <c:pt idx="245">
                  <c:v>85.846627345151433</c:v>
                </c:pt>
                <c:pt idx="246">
                  <c:v>85.813683509696276</c:v>
                </c:pt>
                <c:pt idx="247">
                  <c:v>85.780739674176104</c:v>
                </c:pt>
                <c:pt idx="248">
                  <c:v>85.747795838590491</c:v>
                </c:pt>
                <c:pt idx="249">
                  <c:v>85.714852002938699</c:v>
                </c:pt>
                <c:pt idx="250">
                  <c:v>85.681908167220655</c:v>
                </c:pt>
                <c:pt idx="251">
                  <c:v>85.648964331435621</c:v>
                </c:pt>
                <c:pt idx="252">
                  <c:v>85.616020495582887</c:v>
                </c:pt>
                <c:pt idx="253">
                  <c:v>85.583076659662282</c:v>
                </c:pt>
                <c:pt idx="254">
                  <c:v>85.550132823673181</c:v>
                </c:pt>
                <c:pt idx="255">
                  <c:v>85.517188987614944</c:v>
                </c:pt>
                <c:pt idx="256">
                  <c:v>85.484245151487173</c:v>
                </c:pt>
                <c:pt idx="257">
                  <c:v>85.451301315289271</c:v>
                </c:pt>
                <c:pt idx="258">
                  <c:v>85.418357479020784</c:v>
                </c:pt>
                <c:pt idx="259">
                  <c:v>85.385413642681016</c:v>
                </c:pt>
                <c:pt idx="260">
                  <c:v>85.352469806269639</c:v>
                </c:pt>
                <c:pt idx="261">
                  <c:v>85.319525969785985</c:v>
                </c:pt>
                <c:pt idx="262">
                  <c:v>85.286582133229444</c:v>
                </c:pt>
                <c:pt idx="263">
                  <c:v>85.253638296599533</c:v>
                </c:pt>
                <c:pt idx="264">
                  <c:v>85.220694459895739</c:v>
                </c:pt>
                <c:pt idx="265">
                  <c:v>85.187750623117481</c:v>
                </c:pt>
                <c:pt idx="266">
                  <c:v>85.154806786264089</c:v>
                </c:pt>
                <c:pt idx="267">
                  <c:v>85.121862949335153</c:v>
                </c:pt>
                <c:pt idx="268">
                  <c:v>85.088919112329947</c:v>
                </c:pt>
                <c:pt idx="269">
                  <c:v>85.055975275247988</c:v>
                </c:pt>
                <c:pt idx="270">
                  <c:v>85.023031438088609</c:v>
                </c:pt>
                <c:pt idx="271">
                  <c:v>84.990087600851325</c:v>
                </c:pt>
                <c:pt idx="272">
                  <c:v>84.957143763535456</c:v>
                </c:pt>
                <c:pt idx="273">
                  <c:v>84.92419992614046</c:v>
                </c:pt>
                <c:pt idx="274">
                  <c:v>84.891256088665642</c:v>
                </c:pt>
                <c:pt idx="275">
                  <c:v>84.85831225111049</c:v>
                </c:pt>
                <c:pt idx="276">
                  <c:v>84.825368413474365</c:v>
                </c:pt>
                <c:pt idx="277">
                  <c:v>84.792424575756712</c:v>
                </c:pt>
                <c:pt idx="278">
                  <c:v>84.75948073795675</c:v>
                </c:pt>
                <c:pt idx="279">
                  <c:v>84.726536900074024</c:v>
                </c:pt>
                <c:pt idx="280">
                  <c:v>84.693593062107823</c:v>
                </c:pt>
                <c:pt idx="281">
                  <c:v>84.66064922405748</c:v>
                </c:pt>
                <c:pt idx="282">
                  <c:v>84.627705385922312</c:v>
                </c:pt>
                <c:pt idx="283">
                  <c:v>84.594761547701921</c:v>
                </c:pt>
                <c:pt idx="284">
                  <c:v>84.561817709395427</c:v>
                </c:pt>
                <c:pt idx="285">
                  <c:v>84.528873871002162</c:v>
                </c:pt>
                <c:pt idx="286">
                  <c:v>84.495930032521628</c:v>
                </c:pt>
                <c:pt idx="287">
                  <c:v>84.462986193952986</c:v>
                </c:pt>
                <c:pt idx="288">
                  <c:v>84.430042355295797</c:v>
                </c:pt>
                <c:pt idx="289">
                  <c:v>84.397098516549121</c:v>
                </c:pt>
                <c:pt idx="290">
                  <c:v>84.364154677712463</c:v>
                </c:pt>
                <c:pt idx="291">
                  <c:v>84.331210838785026</c:v>
                </c:pt>
                <c:pt idx="292">
                  <c:v>84.298266999766156</c:v>
                </c:pt>
                <c:pt idx="293">
                  <c:v>84.265323160655186</c:v>
                </c:pt>
                <c:pt idx="294">
                  <c:v>84.232379321451418</c:v>
                </c:pt>
                <c:pt idx="295">
                  <c:v>84.1994354821542</c:v>
                </c:pt>
                <c:pt idx="296">
                  <c:v>84.166491642762594</c:v>
                </c:pt>
                <c:pt idx="297">
                  <c:v>84.133547803276088</c:v>
                </c:pt>
                <c:pt idx="298">
                  <c:v>84.100603963693871</c:v>
                </c:pt>
                <c:pt idx="299">
                  <c:v>84.067660124015347</c:v>
                </c:pt>
                <c:pt idx="300">
                  <c:v>84.034716284239494</c:v>
                </c:pt>
                <c:pt idx="301">
                  <c:v>84.001772444365884</c:v>
                </c:pt>
                <c:pt idx="302">
                  <c:v>83.968828604393636</c:v>
                </c:pt>
                <c:pt idx="303">
                  <c:v>83.935884764321983</c:v>
                </c:pt>
                <c:pt idx="304">
                  <c:v>83.902940924150187</c:v>
                </c:pt>
                <c:pt idx="305">
                  <c:v>83.86999708387755</c:v>
                </c:pt>
                <c:pt idx="306">
                  <c:v>83.837053243503192</c:v>
                </c:pt>
                <c:pt idx="307">
                  <c:v>83.804109403026416</c:v>
                </c:pt>
                <c:pt idx="308">
                  <c:v>83.771165562446427</c:v>
                </c:pt>
                <c:pt idx="309">
                  <c:v>83.738221721762443</c:v>
                </c:pt>
                <c:pt idx="310">
                  <c:v>83.705277880973568</c:v>
                </c:pt>
                <c:pt idx="311">
                  <c:v>83.672334040079306</c:v>
                </c:pt>
                <c:pt idx="312">
                  <c:v>83.639390199078406</c:v>
                </c:pt>
                <c:pt idx="313">
                  <c:v>83.60644635797037</c:v>
                </c:pt>
                <c:pt idx="314">
                  <c:v>83.573502516754402</c:v>
                </c:pt>
                <c:pt idx="315">
                  <c:v>83.540558675429409</c:v>
                </c:pt>
                <c:pt idx="316">
                  <c:v>83.507614833994936</c:v>
                </c:pt>
                <c:pt idx="317">
                  <c:v>83.474670992449774</c:v>
                </c:pt>
                <c:pt idx="318">
                  <c:v>83.441727150793326</c:v>
                </c:pt>
                <c:pt idx="319">
                  <c:v>83.408783309024713</c:v>
                </c:pt>
                <c:pt idx="320">
                  <c:v>83.37583946714291</c:v>
                </c:pt>
                <c:pt idx="321">
                  <c:v>83.342895625147321</c:v>
                </c:pt>
                <c:pt idx="322">
                  <c:v>83.30995178303688</c:v>
                </c:pt>
                <c:pt idx="323">
                  <c:v>83.277007940810876</c:v>
                </c:pt>
                <c:pt idx="324">
                  <c:v>83.244064098468229</c:v>
                </c:pt>
                <c:pt idx="325">
                  <c:v>83.211120256008229</c:v>
                </c:pt>
                <c:pt idx="326">
                  <c:v>83.178176413429867</c:v>
                </c:pt>
                <c:pt idx="327">
                  <c:v>83.145232570732247</c:v>
                </c:pt>
                <c:pt idx="328">
                  <c:v>83.112288727914489</c:v>
                </c:pt>
                <c:pt idx="329">
                  <c:v>83.079344884975825</c:v>
                </c:pt>
                <c:pt idx="330">
                  <c:v>83.046401041914933</c:v>
                </c:pt>
                <c:pt idx="331">
                  <c:v>83.013457198731388</c:v>
                </c:pt>
                <c:pt idx="332">
                  <c:v>82.980513355423895</c:v>
                </c:pt>
                <c:pt idx="333">
                  <c:v>82.947569511991674</c:v>
                </c:pt>
                <c:pt idx="334">
                  <c:v>82.914625668433644</c:v>
                </c:pt>
                <c:pt idx="335">
                  <c:v>82.881681824749109</c:v>
                </c:pt>
                <c:pt idx="336">
                  <c:v>82.848737980936761</c:v>
                </c:pt>
                <c:pt idx="337">
                  <c:v>82.815794136995891</c:v>
                </c:pt>
                <c:pt idx="338">
                  <c:v>82.78285029292536</c:v>
                </c:pt>
                <c:pt idx="339">
                  <c:v>82.749906448724261</c:v>
                </c:pt>
                <c:pt idx="340">
                  <c:v>82.716962604391568</c:v>
                </c:pt>
                <c:pt idx="341">
                  <c:v>82.684018759926317</c:v>
                </c:pt>
                <c:pt idx="342">
                  <c:v>82.651074915327385</c:v>
                </c:pt>
                <c:pt idx="343">
                  <c:v>82.618131070594046</c:v>
                </c:pt>
                <c:pt idx="344">
                  <c:v>82.585187225724908</c:v>
                </c:pt>
                <c:pt idx="345">
                  <c:v>82.552243380719204</c:v>
                </c:pt>
                <c:pt idx="346">
                  <c:v>82.519299535575698</c:v>
                </c:pt>
                <c:pt idx="347">
                  <c:v>82.486355690293536</c:v>
                </c:pt>
                <c:pt idx="348">
                  <c:v>82.453411844871439</c:v>
                </c:pt>
                <c:pt idx="349">
                  <c:v>82.420467999308528</c:v>
                </c:pt>
                <c:pt idx="350">
                  <c:v>82.387524153603664</c:v>
                </c:pt>
                <c:pt idx="351">
                  <c:v>82.354580307755754</c:v>
                </c:pt>
                <c:pt idx="352">
                  <c:v>82.321636461763774</c:v>
                </c:pt>
                <c:pt idx="353">
                  <c:v>82.288692615626502</c:v>
                </c:pt>
                <c:pt idx="354">
                  <c:v>82.255748769342915</c:v>
                </c:pt>
                <c:pt idx="355">
                  <c:v>82.22280492291199</c:v>
                </c:pt>
                <c:pt idx="356">
                  <c:v>82.189861076332477</c:v>
                </c:pt>
                <c:pt idx="357">
                  <c:v>82.156917229603238</c:v>
                </c:pt>
                <c:pt idx="358">
                  <c:v>82.123973382723136</c:v>
                </c:pt>
                <c:pt idx="359">
                  <c:v>82.091029535691035</c:v>
                </c:pt>
                <c:pt idx="360">
                  <c:v>82.058085688505884</c:v>
                </c:pt>
                <c:pt idx="361">
                  <c:v>82.025141841166459</c:v>
                </c:pt>
                <c:pt idx="362">
                  <c:v>81.992197993671539</c:v>
                </c:pt>
                <c:pt idx="363">
                  <c:v>81.959254146019944</c:v>
                </c:pt>
                <c:pt idx="364">
                  <c:v>81.926310298210424</c:v>
                </c:pt>
                <c:pt idx="365">
                  <c:v>81.893366450241899</c:v>
                </c:pt>
                <c:pt idx="366">
                  <c:v>81.860422602113118</c:v>
                </c:pt>
                <c:pt idx="367">
                  <c:v>81.827478753822774</c:v>
                </c:pt>
                <c:pt idx="368">
                  <c:v>81.794534905369801</c:v>
                </c:pt>
                <c:pt idx="369">
                  <c:v>81.761591056752835</c:v>
                </c:pt>
                <c:pt idx="370">
                  <c:v>81.728647207970653</c:v>
                </c:pt>
                <c:pt idx="371">
                  <c:v>81.695703359022076</c:v>
                </c:pt>
                <c:pt idx="372">
                  <c:v>81.662759509905669</c:v>
                </c:pt>
                <c:pt idx="373">
                  <c:v>81.629815660620409</c:v>
                </c:pt>
                <c:pt idx="374">
                  <c:v>81.596871811164732</c:v>
                </c:pt>
                <c:pt idx="375">
                  <c:v>81.563927961537402</c:v>
                </c:pt>
                <c:pt idx="376">
                  <c:v>81.530984111737297</c:v>
                </c:pt>
                <c:pt idx="377">
                  <c:v>81.498040261762952</c:v>
                </c:pt>
                <c:pt idx="378">
                  <c:v>81.465096411613089</c:v>
                </c:pt>
                <c:pt idx="379">
                  <c:v>81.432152561286358</c:v>
                </c:pt>
                <c:pt idx="380">
                  <c:v>81.399208710781323</c:v>
                </c:pt>
                <c:pt idx="381">
                  <c:v>81.366264860096805</c:v>
                </c:pt>
                <c:pt idx="382">
                  <c:v>81.333321009231256</c:v>
                </c:pt>
                <c:pt idx="383">
                  <c:v>81.300377158183409</c:v>
                </c:pt>
                <c:pt idx="384">
                  <c:v>81.267433306951887</c:v>
                </c:pt>
                <c:pt idx="385">
                  <c:v>81.234489455535254</c:v>
                </c:pt>
                <c:pt idx="386">
                  <c:v>81.201545603932061</c:v>
                </c:pt>
                <c:pt idx="387">
                  <c:v>81.168601752140944</c:v>
                </c:pt>
                <c:pt idx="388">
                  <c:v>81.135657900160425</c:v>
                </c:pt>
                <c:pt idx="389">
                  <c:v>81.102714047989053</c:v>
                </c:pt>
                <c:pt idx="390">
                  <c:v>81.069770195625466</c:v>
                </c:pt>
                <c:pt idx="391">
                  <c:v>81.036826343068213</c:v>
                </c:pt>
                <c:pt idx="392">
                  <c:v>81.003882490315689</c:v>
                </c:pt>
                <c:pt idx="393">
                  <c:v>80.970938637366345</c:v>
                </c:pt>
                <c:pt idx="394">
                  <c:v>80.937994784219029</c:v>
                </c:pt>
                <c:pt idx="395">
                  <c:v>80.90505093087188</c:v>
                </c:pt>
                <c:pt idx="396">
                  <c:v>80.872107077323562</c:v>
                </c:pt>
                <c:pt idx="397">
                  <c:v>80.839163223572427</c:v>
                </c:pt>
                <c:pt idx="398">
                  <c:v>80.806219369617111</c:v>
                </c:pt>
                <c:pt idx="399">
                  <c:v>80.773275515455936</c:v>
                </c:pt>
                <c:pt idx="400">
                  <c:v>80.740331661087168</c:v>
                </c:pt>
                <c:pt idx="401">
                  <c:v>80.70738780650953</c:v>
                </c:pt>
                <c:pt idx="402">
                  <c:v>80.674443951721202</c:v>
                </c:pt>
                <c:pt idx="403">
                  <c:v>80.641500096720847</c:v>
                </c:pt>
                <c:pt idx="404">
                  <c:v>80.608556241506591</c:v>
                </c:pt>
                <c:pt idx="405">
                  <c:v>80.575612386076841</c:v>
                </c:pt>
                <c:pt idx="406">
                  <c:v>80.542668530430163</c:v>
                </c:pt>
                <c:pt idx="407">
                  <c:v>80.509724674564595</c:v>
                </c:pt>
                <c:pt idx="408">
                  <c:v>80.476780818478659</c:v>
                </c:pt>
                <c:pt idx="409">
                  <c:v>80.443836962170735</c:v>
                </c:pt>
                <c:pt idx="410">
                  <c:v>80.410893105638934</c:v>
                </c:pt>
                <c:pt idx="411">
                  <c:v>80.377949248881777</c:v>
                </c:pt>
                <c:pt idx="412">
                  <c:v>80.345005391897331</c:v>
                </c:pt>
                <c:pt idx="413">
                  <c:v>80.312061534684048</c:v>
                </c:pt>
                <c:pt idx="414">
                  <c:v>80.279117677240052</c:v>
                </c:pt>
                <c:pt idx="415">
                  <c:v>80.246173819563722</c:v>
                </c:pt>
                <c:pt idx="416">
                  <c:v>80.213229961653084</c:v>
                </c:pt>
                <c:pt idx="417">
                  <c:v>80.180286103506546</c:v>
                </c:pt>
                <c:pt idx="418">
                  <c:v>80.147342245122232</c:v>
                </c:pt>
                <c:pt idx="419">
                  <c:v>80.114398386498365</c:v>
                </c:pt>
                <c:pt idx="420">
                  <c:v>80.081454527633014</c:v>
                </c:pt>
                <c:pt idx="421">
                  <c:v>80.048510668524472</c:v>
                </c:pt>
                <c:pt idx="422">
                  <c:v>80.015566809170849</c:v>
                </c:pt>
                <c:pt idx="423">
                  <c:v>79.982622949570299</c:v>
                </c:pt>
                <c:pt idx="424">
                  <c:v>79.949679089720888</c:v>
                </c:pt>
                <c:pt idx="425">
                  <c:v>79.916735229620755</c:v>
                </c:pt>
                <c:pt idx="426">
                  <c:v>79.883791369267968</c:v>
                </c:pt>
                <c:pt idx="427">
                  <c:v>79.850847508660593</c:v>
                </c:pt>
                <c:pt idx="428">
                  <c:v>79.817903647796726</c:v>
                </c:pt>
                <c:pt idx="429">
                  <c:v>79.78495978667442</c:v>
                </c:pt>
                <c:pt idx="430">
                  <c:v>79.752015925291687</c:v>
                </c:pt>
                <c:pt idx="431">
                  <c:v>79.719072063646507</c:v>
                </c:pt>
                <c:pt idx="432">
                  <c:v>79.686128201736977</c:v>
                </c:pt>
                <c:pt idx="433">
                  <c:v>79.653184339561022</c:v>
                </c:pt>
                <c:pt idx="434">
                  <c:v>79.620240477116567</c:v>
                </c:pt>
                <c:pt idx="435">
                  <c:v>79.587296614401652</c:v>
                </c:pt>
                <c:pt idx="436">
                  <c:v>79.554352751414172</c:v>
                </c:pt>
                <c:pt idx="437">
                  <c:v>79.521408888152081</c:v>
                </c:pt>
                <c:pt idx="438">
                  <c:v>79.488465024613305</c:v>
                </c:pt>
                <c:pt idx="439">
                  <c:v>79.455521160795669</c:v>
                </c:pt>
                <c:pt idx="440">
                  <c:v>79.422577296697085</c:v>
                </c:pt>
                <c:pt idx="441">
                  <c:v>79.389633432315378</c:v>
                </c:pt>
                <c:pt idx="442">
                  <c:v>79.356689567648502</c:v>
                </c:pt>
                <c:pt idx="443">
                  <c:v>79.323745702694183</c:v>
                </c:pt>
                <c:pt idx="444">
                  <c:v>79.290801837450218</c:v>
                </c:pt>
                <c:pt idx="445">
                  <c:v>79.257857971914518</c:v>
                </c:pt>
                <c:pt idx="446">
                  <c:v>79.224914106084711</c:v>
                </c:pt>
                <c:pt idx="447">
                  <c:v>79.191970239958721</c:v>
                </c:pt>
                <c:pt idx="448">
                  <c:v>79.159026373534147</c:v>
                </c:pt>
                <c:pt idx="449">
                  <c:v>79.126082506808743</c:v>
                </c:pt>
                <c:pt idx="450">
                  <c:v>79.093138639780307</c:v>
                </c:pt>
                <c:pt idx="451">
                  <c:v>79.060194772446465</c:v>
                </c:pt>
                <c:pt idx="452">
                  <c:v>79.027250904804916</c:v>
                </c:pt>
                <c:pt idx="453">
                  <c:v>78.994307036853272</c:v>
                </c:pt>
                <c:pt idx="454">
                  <c:v>78.961363168589273</c:v>
                </c:pt>
                <c:pt idx="455">
                  <c:v>78.928419300010347</c:v>
                </c:pt>
                <c:pt idx="456">
                  <c:v>78.895475431114249</c:v>
                </c:pt>
                <c:pt idx="457">
                  <c:v>78.862531561898578</c:v>
                </c:pt>
                <c:pt idx="458">
                  <c:v>78.829587692360818</c:v>
                </c:pt>
                <c:pt idx="459">
                  <c:v>78.796643822498623</c:v>
                </c:pt>
                <c:pt idx="460">
                  <c:v>78.76369995230948</c:v>
                </c:pt>
                <c:pt idx="461">
                  <c:v>78.73075608179073</c:v>
                </c:pt>
                <c:pt idx="462">
                  <c:v>78.697812210940171</c:v>
                </c:pt>
                <c:pt idx="463">
                  <c:v>78.66486833975496</c:v>
                </c:pt>
                <c:pt idx="464">
                  <c:v>78.631924468232796</c:v>
                </c:pt>
                <c:pt idx="465">
                  <c:v>78.598980596371007</c:v>
                </c:pt>
                <c:pt idx="466">
                  <c:v>78.566036724166963</c:v>
                </c:pt>
                <c:pt idx="467">
                  <c:v>78.533092851618164</c:v>
                </c:pt>
                <c:pt idx="468">
                  <c:v>78.500148978721967</c:v>
                </c:pt>
                <c:pt idx="469">
                  <c:v>78.467205105475628</c:v>
                </c:pt>
                <c:pt idx="470">
                  <c:v>78.434261231876548</c:v>
                </c:pt>
                <c:pt idx="471">
                  <c:v>78.401317357922068</c:v>
                </c:pt>
                <c:pt idx="472">
                  <c:v>78.368373483609531</c:v>
                </c:pt>
                <c:pt idx="473">
                  <c:v>78.33542960893601</c:v>
                </c:pt>
                <c:pt idx="474">
                  <c:v>78.302485733898891</c:v>
                </c:pt>
                <c:pt idx="475">
                  <c:v>78.269541858495458</c:v>
                </c:pt>
                <c:pt idx="476">
                  <c:v>78.236597982722799</c:v>
                </c:pt>
                <c:pt idx="477">
                  <c:v>78.203654106578227</c:v>
                </c:pt>
                <c:pt idx="478">
                  <c:v>78.170710230058802</c:v>
                </c:pt>
                <c:pt idx="479">
                  <c:v>78.137766353161737</c:v>
                </c:pt>
                <c:pt idx="480">
                  <c:v>78.10482247588412</c:v>
                </c:pt>
                <c:pt idx="481">
                  <c:v>78.071878598223066</c:v>
                </c:pt>
                <c:pt idx="482">
                  <c:v>78.038934720175703</c:v>
                </c:pt>
                <c:pt idx="483">
                  <c:v>78.005990841738949</c:v>
                </c:pt>
                <c:pt idx="484">
                  <c:v>77.973046962909947</c:v>
                </c:pt>
                <c:pt idx="485">
                  <c:v>77.940103083685713</c:v>
                </c:pt>
                <c:pt idx="486">
                  <c:v>77.907159204063277</c:v>
                </c:pt>
                <c:pt idx="487">
                  <c:v>77.874215324039469</c:v>
                </c:pt>
                <c:pt idx="488">
                  <c:v>77.841271443611376</c:v>
                </c:pt>
                <c:pt idx="489">
                  <c:v>77.808327562775816</c:v>
                </c:pt>
                <c:pt idx="490">
                  <c:v>77.77538368152976</c:v>
                </c:pt>
                <c:pt idx="491">
                  <c:v>77.742439799870027</c:v>
                </c:pt>
                <c:pt idx="492">
                  <c:v>77.709495917793433</c:v>
                </c:pt>
                <c:pt idx="493">
                  <c:v>77.676552035297021</c:v>
                </c:pt>
                <c:pt idx="494">
                  <c:v>77.643608152377283</c:v>
                </c:pt>
                <c:pt idx="495">
                  <c:v>77.61066426903119</c:v>
                </c:pt>
                <c:pt idx="496">
                  <c:v>77.577720385255461</c:v>
                </c:pt>
                <c:pt idx="497">
                  <c:v>77.544776501046826</c:v>
                </c:pt>
                <c:pt idx="498">
                  <c:v>77.511832616401961</c:v>
                </c:pt>
                <c:pt idx="499">
                  <c:v>77.478888731317539</c:v>
                </c:pt>
                <c:pt idx="500">
                  <c:v>77.445944845790251</c:v>
                </c:pt>
                <c:pt idx="501">
                  <c:v>77.413000959816728</c:v>
                </c:pt>
                <c:pt idx="502">
                  <c:v>77.380057073393573</c:v>
                </c:pt>
                <c:pt idx="503">
                  <c:v>77.347113186517333</c:v>
                </c:pt>
                <c:pt idx="504">
                  <c:v>77.31416929918457</c:v>
                </c:pt>
                <c:pt idx="505">
                  <c:v>77.281225411391759</c:v>
                </c:pt>
                <c:pt idx="506">
                  <c:v>77.248281523135461</c:v>
                </c:pt>
                <c:pt idx="507">
                  <c:v>77.215337634412151</c:v>
                </c:pt>
                <c:pt idx="508">
                  <c:v>77.182393745218235</c:v>
                </c:pt>
                <c:pt idx="509">
                  <c:v>77.14944985555023</c:v>
                </c:pt>
                <c:pt idx="510">
                  <c:v>77.116505965404372</c:v>
                </c:pt>
                <c:pt idx="511">
                  <c:v>77.083562074777063</c:v>
                </c:pt>
                <c:pt idx="512">
                  <c:v>77.050618183664724</c:v>
                </c:pt>
                <c:pt idx="513">
                  <c:v>77.017674292063532</c:v>
                </c:pt>
                <c:pt idx="514">
                  <c:v>76.984730399969919</c:v>
                </c:pt>
                <c:pt idx="515">
                  <c:v>76.951786507380049</c:v>
                </c:pt>
                <c:pt idx="516">
                  <c:v>76.918842614290128</c:v>
                </c:pt>
                <c:pt idx="517">
                  <c:v>76.885898720696289</c:v>
                </c:pt>
                <c:pt idx="518">
                  <c:v>76.85295482659491</c:v>
                </c:pt>
                <c:pt idx="519">
                  <c:v>76.82001093198194</c:v>
                </c:pt>
                <c:pt idx="520">
                  <c:v>76.787067036853486</c:v>
                </c:pt>
                <c:pt idx="521">
                  <c:v>76.754123141205724</c:v>
                </c:pt>
                <c:pt idx="522">
                  <c:v>76.721179245034662</c:v>
                </c:pt>
                <c:pt idx="523">
                  <c:v>76.688235348336249</c:v>
                </c:pt>
                <c:pt idx="524">
                  <c:v>76.655291451106592</c:v>
                </c:pt>
                <c:pt idx="525">
                  <c:v>76.622347553341484</c:v>
                </c:pt>
                <c:pt idx="526">
                  <c:v>76.589403655037017</c:v>
                </c:pt>
                <c:pt idx="527">
                  <c:v>76.556459756188971</c:v>
                </c:pt>
                <c:pt idx="528">
                  <c:v>76.523515856793296</c:v>
                </c:pt>
                <c:pt idx="529">
                  <c:v>76.490571956845713</c:v>
                </c:pt>
                <c:pt idx="530">
                  <c:v>76.457628056342102</c:v>
                </c:pt>
                <c:pt idx="531">
                  <c:v>76.424684155278172</c:v>
                </c:pt>
                <c:pt idx="532">
                  <c:v>76.391740253649743</c:v>
                </c:pt>
                <c:pt idx="533">
                  <c:v>76.358796351452455</c:v>
                </c:pt>
                <c:pt idx="534">
                  <c:v>76.325852448681928</c:v>
                </c:pt>
                <c:pt idx="535">
                  <c:v>76.292908545333887</c:v>
                </c:pt>
                <c:pt idx="536">
                  <c:v>76.259964641403826</c:v>
                </c:pt>
                <c:pt idx="537">
                  <c:v>76.227020736887496</c:v>
                </c:pt>
                <c:pt idx="538">
                  <c:v>76.194076831780265</c:v>
                </c:pt>
                <c:pt idx="539">
                  <c:v>76.161132926077727</c:v>
                </c:pt>
                <c:pt idx="540">
                  <c:v>76.128189019775306</c:v>
                </c:pt>
                <c:pt idx="541">
                  <c:v>76.095245112868454</c:v>
                </c:pt>
                <c:pt idx="542">
                  <c:v>76.062301205352554</c:v>
                </c:pt>
                <c:pt idx="543">
                  <c:v>76.029357297222916</c:v>
                </c:pt>
                <c:pt idx="544">
                  <c:v>75.996413388475005</c:v>
                </c:pt>
                <c:pt idx="545">
                  <c:v>75.963469479103935</c:v>
                </c:pt>
                <c:pt idx="546">
                  <c:v>75.930525569105143</c:v>
                </c:pt>
                <c:pt idx="547">
                  <c:v>75.897581658473726</c:v>
                </c:pt>
                <c:pt idx="548">
                  <c:v>75.864637747204952</c:v>
                </c:pt>
                <c:pt idx="549">
                  <c:v>75.831693835293919</c:v>
                </c:pt>
                <c:pt idx="550">
                  <c:v>75.798749922735695</c:v>
                </c:pt>
                <c:pt idx="551">
                  <c:v>75.765806009525377</c:v>
                </c:pt>
                <c:pt idx="552">
                  <c:v>75.732862095658064</c:v>
                </c:pt>
                <c:pt idx="553">
                  <c:v>75.699918181128666</c:v>
                </c:pt>
                <c:pt idx="554">
                  <c:v>75.66697426593224</c:v>
                </c:pt>
                <c:pt idx="555">
                  <c:v>75.634030350063568</c:v>
                </c:pt>
                <c:pt idx="556">
                  <c:v>75.601086433517679</c:v>
                </c:pt>
                <c:pt idx="557">
                  <c:v>75.56814251628937</c:v>
                </c:pt>
                <c:pt idx="558">
                  <c:v>75.535198598373398</c:v>
                </c:pt>
                <c:pt idx="559">
                  <c:v>75.502254679764491</c:v>
                </c:pt>
                <c:pt idx="560">
                  <c:v>75.469310760457518</c:v>
                </c:pt>
                <c:pt idx="561">
                  <c:v>75.436366840447079</c:v>
                </c:pt>
                <c:pt idx="562">
                  <c:v>75.403422919727831</c:v>
                </c:pt>
                <c:pt idx="563">
                  <c:v>75.370478998294303</c:v>
                </c:pt>
                <c:pt idx="564">
                  <c:v>75.337535076141151</c:v>
                </c:pt>
                <c:pt idx="565">
                  <c:v>75.304591153262862</c:v>
                </c:pt>
                <c:pt idx="566">
                  <c:v>75.271647229653937</c:v>
                </c:pt>
                <c:pt idx="567">
                  <c:v>75.238703305308746</c:v>
                </c:pt>
                <c:pt idx="568">
                  <c:v>75.205759380221778</c:v>
                </c:pt>
                <c:pt idx="569">
                  <c:v>75.17281545438739</c:v>
                </c:pt>
                <c:pt idx="570">
                  <c:v>75.139871527799727</c:v>
                </c:pt>
                <c:pt idx="571">
                  <c:v>75.10692760045319</c:v>
                </c:pt>
                <c:pt idx="572">
                  <c:v>75.073983672342052</c:v>
                </c:pt>
                <c:pt idx="573">
                  <c:v>75.041039743460374</c:v>
                </c:pt>
                <c:pt idx="574">
                  <c:v>75.008095813802328</c:v>
                </c:pt>
                <c:pt idx="575">
                  <c:v>74.975151883361988</c:v>
                </c:pt>
                <c:pt idx="576">
                  <c:v>74.94220795213343</c:v>
                </c:pt>
                <c:pt idx="577">
                  <c:v>74.909264020110641</c:v>
                </c:pt>
                <c:pt idx="578">
                  <c:v>74.87632008728751</c:v>
                </c:pt>
                <c:pt idx="579">
                  <c:v>74.843376153658085</c:v>
                </c:pt>
                <c:pt idx="580">
                  <c:v>74.810432219216139</c:v>
                </c:pt>
                <c:pt idx="581">
                  <c:v>74.777488283955407</c:v>
                </c:pt>
                <c:pt idx="582">
                  <c:v>74.74454434786972</c:v>
                </c:pt>
                <c:pt idx="583">
                  <c:v>74.711600410952926</c:v>
                </c:pt>
                <c:pt idx="584">
                  <c:v>74.678656473198529</c:v>
                </c:pt>
                <c:pt idx="585">
                  <c:v>74.645712534600193</c:v>
                </c:pt>
                <c:pt idx="586">
                  <c:v>74.612768595151536</c:v>
                </c:pt>
                <c:pt idx="587">
                  <c:v>74.579824654845993</c:v>
                </c:pt>
                <c:pt idx="588">
                  <c:v>74.546880713677169</c:v>
                </c:pt>
                <c:pt idx="589">
                  <c:v>74.513936771638413</c:v>
                </c:pt>
                <c:pt idx="590">
                  <c:v>74.480992828723075</c:v>
                </c:pt>
                <c:pt idx="591">
                  <c:v>74.448048884924575</c:v>
                </c:pt>
                <c:pt idx="592">
                  <c:v>74.415104940236063</c:v>
                </c:pt>
                <c:pt idx="593">
                  <c:v>74.38216099465086</c:v>
                </c:pt>
                <c:pt idx="594">
                  <c:v>74.349217048162075</c:v>
                </c:pt>
                <c:pt idx="595">
                  <c:v>74.316273100762814</c:v>
                </c:pt>
                <c:pt idx="596">
                  <c:v>74.283329152446314</c:v>
                </c:pt>
                <c:pt idx="597">
                  <c:v>74.250385203205425</c:v>
                </c:pt>
                <c:pt idx="598">
                  <c:v>74.21744125303313</c:v>
                </c:pt>
                <c:pt idx="599">
                  <c:v>74.18449730192232</c:v>
                </c:pt>
                <c:pt idx="600">
                  <c:v>74.151553349865878</c:v>
                </c:pt>
                <c:pt idx="601">
                  <c:v>74.118609396856613</c:v>
                </c:pt>
                <c:pt idx="602">
                  <c:v>74.085665442887333</c:v>
                </c:pt>
                <c:pt idx="603">
                  <c:v>74.052721487950663</c:v>
                </c:pt>
                <c:pt idx="604">
                  <c:v>74.0197775320392</c:v>
                </c:pt>
                <c:pt idx="605">
                  <c:v>73.986833575145596</c:v>
                </c:pt>
                <c:pt idx="606">
                  <c:v>73.953889617262291</c:v>
                </c:pt>
                <c:pt idx="607">
                  <c:v>73.920945658381811</c:v>
                </c:pt>
                <c:pt idx="608">
                  <c:v>73.888001698496524</c:v>
                </c:pt>
                <c:pt idx="609">
                  <c:v>73.855057737598827</c:v>
                </c:pt>
                <c:pt idx="610">
                  <c:v>73.822113775681032</c:v>
                </c:pt>
                <c:pt idx="611">
                  <c:v>73.789169812735253</c:v>
                </c:pt>
                <c:pt idx="612">
                  <c:v>73.756225848753729</c:v>
                </c:pt>
                <c:pt idx="613">
                  <c:v>73.723281883728646</c:v>
                </c:pt>
                <c:pt idx="614">
                  <c:v>73.690337917651931</c:v>
                </c:pt>
                <c:pt idx="615">
                  <c:v>73.657393950515683</c:v>
                </c:pt>
                <c:pt idx="616">
                  <c:v>73.624449982311745</c:v>
                </c:pt>
                <c:pt idx="617">
                  <c:v>73.591506013032117</c:v>
                </c:pt>
                <c:pt idx="618">
                  <c:v>73.558562042668413</c:v>
                </c:pt>
                <c:pt idx="619">
                  <c:v>73.525618071212506</c:v>
                </c:pt>
                <c:pt idx="620">
                  <c:v>73.49267409865611</c:v>
                </c:pt>
                <c:pt idx="621">
                  <c:v>73.459730124990742</c:v>
                </c:pt>
                <c:pt idx="622">
                  <c:v>73.426786150208059</c:v>
                </c:pt>
                <c:pt idx="623">
                  <c:v>73.393842174299522</c:v>
                </c:pt>
                <c:pt idx="624">
                  <c:v>73.360898197256489</c:v>
                </c:pt>
                <c:pt idx="625">
                  <c:v>73.327954219070477</c:v>
                </c:pt>
                <c:pt idx="626">
                  <c:v>73.295010239732648</c:v>
                </c:pt>
                <c:pt idx="627">
                  <c:v>73.262066259234146</c:v>
                </c:pt>
                <c:pt idx="628">
                  <c:v>73.229122277566347</c:v>
                </c:pt>
                <c:pt idx="629">
                  <c:v>73.196178294720227</c:v>
                </c:pt>
                <c:pt idx="630">
                  <c:v>73.163234310686846</c:v>
                </c:pt>
                <c:pt idx="631">
                  <c:v>73.130290325457196</c:v>
                </c:pt>
                <c:pt idx="632">
                  <c:v>73.097346339022195</c:v>
                </c:pt>
                <c:pt idx="633">
                  <c:v>73.06440235137255</c:v>
                </c:pt>
                <c:pt idx="634">
                  <c:v>73.031458362498938</c:v>
                </c:pt>
                <c:pt idx="635">
                  <c:v>72.998514372392364</c:v>
                </c:pt>
                <c:pt idx="636">
                  <c:v>72.965570381043136</c:v>
                </c:pt>
                <c:pt idx="637">
                  <c:v>72.932626388441875</c:v>
                </c:pt>
                <c:pt idx="638">
                  <c:v>72.899682394579102</c:v>
                </c:pt>
                <c:pt idx="639">
                  <c:v>72.866738399445282</c:v>
                </c:pt>
                <c:pt idx="640">
                  <c:v>72.833794403030538</c:v>
                </c:pt>
                <c:pt idx="641">
                  <c:v>72.800850405325207</c:v>
                </c:pt>
                <c:pt idx="642">
                  <c:v>72.767906406319554</c:v>
                </c:pt>
                <c:pt idx="643">
                  <c:v>72.734962406003532</c:v>
                </c:pt>
                <c:pt idx="644">
                  <c:v>72.702018404367209</c:v>
                </c:pt>
                <c:pt idx="645">
                  <c:v>72.669074401400508</c:v>
                </c:pt>
                <c:pt idx="646">
                  <c:v>72.63613039709351</c:v>
                </c:pt>
                <c:pt idx="647">
                  <c:v>72.603186391435671</c:v>
                </c:pt>
                <c:pt idx="648">
                  <c:v>72.570242384416915</c:v>
                </c:pt>
                <c:pt idx="649">
                  <c:v>72.537298376026911</c:v>
                </c:pt>
                <c:pt idx="650">
                  <c:v>72.504354366255058</c:v>
                </c:pt>
                <c:pt idx="651">
                  <c:v>72.471410355090995</c:v>
                </c:pt>
                <c:pt idx="652">
                  <c:v>72.438466342524009</c:v>
                </c:pt>
                <c:pt idx="653">
                  <c:v>72.405522328543526</c:v>
                </c:pt>
                <c:pt idx="654">
                  <c:v>72.372578313138632</c:v>
                </c:pt>
                <c:pt idx="655">
                  <c:v>72.33963429629857</c:v>
                </c:pt>
                <c:pt idx="656">
                  <c:v>72.306690278012468</c:v>
                </c:pt>
                <c:pt idx="657">
                  <c:v>72.273746258269242</c:v>
                </c:pt>
                <c:pt idx="658">
                  <c:v>72.24080223705775</c:v>
                </c:pt>
                <c:pt idx="659">
                  <c:v>72.207858214367008</c:v>
                </c:pt>
                <c:pt idx="660">
                  <c:v>72.174914190185504</c:v>
                </c:pt>
                <c:pt idx="661">
                  <c:v>72.141970164501942</c:v>
                </c:pt>
                <c:pt idx="662">
                  <c:v>72.109026137305079</c:v>
                </c:pt>
                <c:pt idx="663">
                  <c:v>72.07608210858325</c:v>
                </c:pt>
                <c:pt idx="664">
                  <c:v>72.04313807832483</c:v>
                </c:pt>
                <c:pt idx="665">
                  <c:v>72.010194046518038</c:v>
                </c:pt>
                <c:pt idx="666">
                  <c:v>71.97725001315132</c:v>
                </c:pt>
                <c:pt idx="667">
                  <c:v>71.944305978212611</c:v>
                </c:pt>
                <c:pt idx="668">
                  <c:v>71.911361941690004</c:v>
                </c:pt>
                <c:pt idx="669">
                  <c:v>71.878417903571489</c:v>
                </c:pt>
                <c:pt idx="670">
                  <c:v>71.845473863844816</c:v>
                </c:pt>
                <c:pt idx="671">
                  <c:v>71.812529822497766</c:v>
                </c:pt>
                <c:pt idx="672">
                  <c:v>71.779585779518044</c:v>
                </c:pt>
                <c:pt idx="673">
                  <c:v>71.746641734893146</c:v>
                </c:pt>
                <c:pt idx="674">
                  <c:v>71.713697688610623</c:v>
                </c:pt>
                <c:pt idx="675">
                  <c:v>71.680753640657827</c:v>
                </c:pt>
                <c:pt idx="676">
                  <c:v>71.647809591021968</c:v>
                </c:pt>
                <c:pt idx="677">
                  <c:v>71.614865539690385</c:v>
                </c:pt>
                <c:pt idx="678">
                  <c:v>71.581921486650103</c:v>
                </c:pt>
                <c:pt idx="679">
                  <c:v>71.548977431888105</c:v>
                </c:pt>
                <c:pt idx="680">
                  <c:v>71.516033375391117</c:v>
                </c:pt>
                <c:pt idx="681">
                  <c:v>71.483089317146209</c:v>
                </c:pt>
                <c:pt idx="682">
                  <c:v>71.450145257139823</c:v>
                </c:pt>
                <c:pt idx="683">
                  <c:v>71.417201195358857</c:v>
                </c:pt>
                <c:pt idx="684">
                  <c:v>71.384257131789496</c:v>
                </c:pt>
                <c:pt idx="685">
                  <c:v>71.351313066418186</c:v>
                </c:pt>
                <c:pt idx="686">
                  <c:v>71.318368999231382</c:v>
                </c:pt>
                <c:pt idx="687">
                  <c:v>71.285424930215001</c:v>
                </c:pt>
                <c:pt idx="688">
                  <c:v>71.252480859355231</c:v>
                </c:pt>
                <c:pt idx="689">
                  <c:v>71.219536786638173</c:v>
                </c:pt>
                <c:pt idx="690">
                  <c:v>71.18659271204946</c:v>
                </c:pt>
                <c:pt idx="691">
                  <c:v>71.153648635575053</c:v>
                </c:pt>
                <c:pt idx="692">
                  <c:v>71.120704557200469</c:v>
                </c:pt>
                <c:pt idx="693">
                  <c:v>71.087760476911242</c:v>
                </c:pt>
                <c:pt idx="694">
                  <c:v>71.054816394692736</c:v>
                </c:pt>
                <c:pt idx="695">
                  <c:v>71.021872310530384</c:v>
                </c:pt>
                <c:pt idx="696">
                  <c:v>70.988928224409335</c:v>
                </c:pt>
                <c:pt idx="697">
                  <c:v>70.955984136314697</c:v>
                </c:pt>
                <c:pt idx="698">
                  <c:v>70.92304004623135</c:v>
                </c:pt>
                <c:pt idx="699">
                  <c:v>70.890095954144371</c:v>
                </c:pt>
                <c:pt idx="700">
                  <c:v>70.857151860038257</c:v>
                </c:pt>
                <c:pt idx="701">
                  <c:v>70.824207763897718</c:v>
                </c:pt>
                <c:pt idx="702">
                  <c:v>70.791263665707277</c:v>
                </c:pt>
                <c:pt idx="703">
                  <c:v>70.758319565451345</c:v>
                </c:pt>
                <c:pt idx="704">
                  <c:v>70.725375463114247</c:v>
                </c:pt>
                <c:pt idx="705">
                  <c:v>70.692431358680011</c:v>
                </c:pt>
                <c:pt idx="706">
                  <c:v>70.659487252132735</c:v>
                </c:pt>
                <c:pt idx="707">
                  <c:v>70.62654314345636</c:v>
                </c:pt>
                <c:pt idx="708">
                  <c:v>70.593599032634671</c:v>
                </c:pt>
                <c:pt idx="709">
                  <c:v>70.560654919651142</c:v>
                </c:pt>
                <c:pt idx="710">
                  <c:v>70.527710804489573</c:v>
                </c:pt>
                <c:pt idx="711">
                  <c:v>70.494766687133264</c:v>
                </c:pt>
                <c:pt idx="712">
                  <c:v>70.461822567565605</c:v>
                </c:pt>
                <c:pt idx="713">
                  <c:v>70.428878445769513</c:v>
                </c:pt>
                <c:pt idx="714">
                  <c:v>70.395934321728276</c:v>
                </c:pt>
                <c:pt idx="715">
                  <c:v>70.362990195424743</c:v>
                </c:pt>
                <c:pt idx="716">
                  <c:v>70.330046066841589</c:v>
                </c:pt>
                <c:pt idx="717">
                  <c:v>70.297101935961564</c:v>
                </c:pt>
                <c:pt idx="718">
                  <c:v>70.264157802767102</c:v>
                </c:pt>
                <c:pt idx="719">
                  <c:v>70.23121366724061</c:v>
                </c:pt>
                <c:pt idx="720">
                  <c:v>70.198269529364396</c:v>
                </c:pt>
                <c:pt idx="721">
                  <c:v>70.165325389120483</c:v>
                </c:pt>
                <c:pt idx="722">
                  <c:v>70.132381246490866</c:v>
                </c:pt>
                <c:pt idx="723">
                  <c:v>70.099437101457369</c:v>
                </c:pt>
                <c:pt idx="724">
                  <c:v>70.066492954001674</c:v>
                </c:pt>
                <c:pt idx="725">
                  <c:v>70.03354880410545</c:v>
                </c:pt>
                <c:pt idx="726">
                  <c:v>70.000604651749995</c:v>
                </c:pt>
                <c:pt idx="727">
                  <c:v>69.967660496916665</c:v>
                </c:pt>
                <c:pt idx="728">
                  <c:v>69.934716339586416</c:v>
                </c:pt>
                <c:pt idx="729">
                  <c:v>69.901772179740462</c:v>
                </c:pt>
                <c:pt idx="730">
                  <c:v>69.868828017359618</c:v>
                </c:pt>
                <c:pt idx="731">
                  <c:v>69.835883852424445</c:v>
                </c:pt>
                <c:pt idx="732">
                  <c:v>69.802939684915572</c:v>
                </c:pt>
                <c:pt idx="733">
                  <c:v>69.769995514813445</c:v>
                </c:pt>
                <c:pt idx="734">
                  <c:v>69.737051342098454</c:v>
                </c:pt>
                <c:pt idx="735">
                  <c:v>69.704107166750276</c:v>
                </c:pt>
                <c:pt idx="736">
                  <c:v>69.671162988749188</c:v>
                </c:pt>
                <c:pt idx="737">
                  <c:v>69.638218808074953</c:v>
                </c:pt>
                <c:pt idx="738">
                  <c:v>69.605274624707192</c:v>
                </c:pt>
                <c:pt idx="739">
                  <c:v>69.572330438625315</c:v>
                </c:pt>
                <c:pt idx="740">
                  <c:v>69.539386249808814</c:v>
                </c:pt>
                <c:pt idx="741">
                  <c:v>69.506442058236772</c:v>
                </c:pt>
                <c:pt idx="742">
                  <c:v>69.473497863888241</c:v>
                </c:pt>
                <c:pt idx="743">
                  <c:v>69.440553666742076</c:v>
                </c:pt>
                <c:pt idx="744">
                  <c:v>69.407609466776876</c:v>
                </c:pt>
                <c:pt idx="745">
                  <c:v>69.374665263971295</c:v>
                </c:pt>
                <c:pt idx="746">
                  <c:v>69.341721058303676</c:v>
                </c:pt>
                <c:pt idx="747">
                  <c:v>69.308776849752306</c:v>
                </c:pt>
                <c:pt idx="748">
                  <c:v>69.275832638295171</c:v>
                </c:pt>
                <c:pt idx="749">
                  <c:v>69.242888423910003</c:v>
                </c:pt>
                <c:pt idx="750">
                  <c:v>69.209944206574775</c:v>
                </c:pt>
                <c:pt idx="751">
                  <c:v>69.17699998626675</c:v>
                </c:pt>
                <c:pt idx="752">
                  <c:v>69.14405576296349</c:v>
                </c:pt>
                <c:pt idx="753">
                  <c:v>69.111111536642099</c:v>
                </c:pt>
                <c:pt idx="754">
                  <c:v>69.078167307279614</c:v>
                </c:pt>
                <c:pt idx="755">
                  <c:v>69.045223074853098</c:v>
                </c:pt>
                <c:pt idx="756">
                  <c:v>69.01227883933872</c:v>
                </c:pt>
                <c:pt idx="757">
                  <c:v>68.979334600713528</c:v>
                </c:pt>
                <c:pt idx="758">
                  <c:v>68.946390358953394</c:v>
                </c:pt>
                <c:pt idx="759">
                  <c:v>68.913446114034699</c:v>
                </c:pt>
                <c:pt idx="760">
                  <c:v>68.88050186593334</c:v>
                </c:pt>
                <c:pt idx="761">
                  <c:v>68.847557614625018</c:v>
                </c:pt>
                <c:pt idx="762">
                  <c:v>68.814613360085431</c:v>
                </c:pt>
                <c:pt idx="763">
                  <c:v>68.781669102289925</c:v>
                </c:pt>
                <c:pt idx="764">
                  <c:v>68.74872484121363</c:v>
                </c:pt>
                <c:pt idx="765">
                  <c:v>68.71578057683169</c:v>
                </c:pt>
                <c:pt idx="766">
                  <c:v>68.682836309118841</c:v>
                </c:pt>
                <c:pt idx="767">
                  <c:v>68.649892038049884</c:v>
                </c:pt>
                <c:pt idx="768">
                  <c:v>68.616947763599001</c:v>
                </c:pt>
                <c:pt idx="769">
                  <c:v>68.584003485740681</c:v>
                </c:pt>
                <c:pt idx="770">
                  <c:v>68.551059204448947</c:v>
                </c:pt>
                <c:pt idx="771">
                  <c:v>68.518114919697467</c:v>
                </c:pt>
                <c:pt idx="772">
                  <c:v>68.485170631460079</c:v>
                </c:pt>
                <c:pt idx="773">
                  <c:v>68.45222633971035</c:v>
                </c:pt>
                <c:pt idx="774">
                  <c:v>68.419282044421223</c:v>
                </c:pt>
                <c:pt idx="775">
                  <c:v>68.386337745565896</c:v>
                </c:pt>
                <c:pt idx="776">
                  <c:v>68.353393443117341</c:v>
                </c:pt>
                <c:pt idx="777">
                  <c:v>68.320449137048058</c:v>
                </c:pt>
                <c:pt idx="778">
                  <c:v>68.287504827330523</c:v>
                </c:pt>
                <c:pt idx="779">
                  <c:v>68.254560513936838</c:v>
                </c:pt>
                <c:pt idx="780">
                  <c:v>68.221616196839349</c:v>
                </c:pt>
                <c:pt idx="781">
                  <c:v>68.188671876009451</c:v>
                </c:pt>
                <c:pt idx="782">
                  <c:v>68.15572755141902</c:v>
                </c:pt>
                <c:pt idx="783">
                  <c:v>68.122783223039264</c:v>
                </c:pt>
                <c:pt idx="784">
                  <c:v>68.08983889084142</c:v>
                </c:pt>
                <c:pt idx="785">
                  <c:v>68.056894554796386</c:v>
                </c:pt>
                <c:pt idx="786">
                  <c:v>68.023950214874816</c:v>
                </c:pt>
                <c:pt idx="787">
                  <c:v>67.991005871047335</c:v>
                </c:pt>
                <c:pt idx="788">
                  <c:v>67.958061523284016</c:v>
                </c:pt>
                <c:pt idx="789">
                  <c:v>67.925117171555058</c:v>
                </c:pt>
                <c:pt idx="790">
                  <c:v>67.89217281583025</c:v>
                </c:pt>
                <c:pt idx="791">
                  <c:v>67.85922845607908</c:v>
                </c:pt>
                <c:pt idx="792">
                  <c:v>67.826284092270953</c:v>
                </c:pt>
                <c:pt idx="793">
                  <c:v>67.793339724374945</c:v>
                </c:pt>
                <c:pt idx="794">
                  <c:v>67.760395352359964</c:v>
                </c:pt>
                <c:pt idx="795">
                  <c:v>67.727450976194703</c:v>
                </c:pt>
                <c:pt idx="796">
                  <c:v>67.694506595847429</c:v>
                </c:pt>
                <c:pt idx="797">
                  <c:v>67.661562211286309</c:v>
                </c:pt>
                <c:pt idx="798">
                  <c:v>67.628617822479441</c:v>
                </c:pt>
                <c:pt idx="799">
                  <c:v>67.595673429394338</c:v>
                </c:pt>
                <c:pt idx="800">
                  <c:v>67.562729031998487</c:v>
                </c:pt>
                <c:pt idx="801">
                  <c:v>67.52978463025903</c:v>
                </c:pt>
                <c:pt idx="802">
                  <c:v>67.496840224143057</c:v>
                </c:pt>
                <c:pt idx="803">
                  <c:v>67.463895813616944</c:v>
                </c:pt>
                <c:pt idx="804">
                  <c:v>67.430951398647338</c:v>
                </c:pt>
                <c:pt idx="805">
                  <c:v>67.398006979200431</c:v>
                </c:pt>
                <c:pt idx="806">
                  <c:v>67.365062555242005</c:v>
                </c:pt>
                <c:pt idx="807">
                  <c:v>67.332118126737825</c:v>
                </c:pt>
                <c:pt idx="808">
                  <c:v>67.299173693653103</c:v>
                </c:pt>
                <c:pt idx="809">
                  <c:v>67.266229255953093</c:v>
                </c:pt>
                <c:pt idx="810">
                  <c:v>67.233284813602751</c:v>
                </c:pt>
                <c:pt idx="811">
                  <c:v>67.200340366566564</c:v>
                </c:pt>
                <c:pt idx="812">
                  <c:v>67.167395914808822</c:v>
                </c:pt>
                <c:pt idx="813">
                  <c:v>67.134451458293626</c:v>
                </c:pt>
                <c:pt idx="814">
                  <c:v>67.101506996984725</c:v>
                </c:pt>
                <c:pt idx="815">
                  <c:v>67.068562530845711</c:v>
                </c:pt>
                <c:pt idx="816">
                  <c:v>67.035618059839635</c:v>
                </c:pt>
                <c:pt idx="817">
                  <c:v>67.002673583929649</c:v>
                </c:pt>
                <c:pt idx="818">
                  <c:v>66.969729103078222</c:v>
                </c:pt>
                <c:pt idx="819">
                  <c:v>66.936784617247994</c:v>
                </c:pt>
                <c:pt idx="820">
                  <c:v>66.903840126400738</c:v>
                </c:pt>
                <c:pt idx="821">
                  <c:v>66.870895630498609</c:v>
                </c:pt>
                <c:pt idx="822">
                  <c:v>66.837951129502741</c:v>
                </c:pt>
                <c:pt idx="823">
                  <c:v>66.805006623374624</c:v>
                </c:pt>
                <c:pt idx="824">
                  <c:v>66.772062112075105</c:v>
                </c:pt>
                <c:pt idx="825">
                  <c:v>66.739117595564821</c:v>
                </c:pt>
                <c:pt idx="826">
                  <c:v>66.706173073804052</c:v>
                </c:pt>
                <c:pt idx="827">
                  <c:v>66.67322854675291</c:v>
                </c:pt>
                <c:pt idx="828">
                  <c:v>66.640284014371048</c:v>
                </c:pt>
                <c:pt idx="829">
                  <c:v>66.607339476617909</c:v>
                </c:pt>
                <c:pt idx="830">
                  <c:v>66.574394933452623</c:v>
                </c:pt>
                <c:pt idx="831">
                  <c:v>66.541450384833951</c:v>
                </c:pt>
                <c:pt idx="832">
                  <c:v>66.50850583072031</c:v>
                </c:pt>
                <c:pt idx="833">
                  <c:v>66.475561271070077</c:v>
                </c:pt>
                <c:pt idx="834">
                  <c:v>66.442616705840791</c:v>
                </c:pt>
                <c:pt idx="835">
                  <c:v>66.409672134990359</c:v>
                </c:pt>
                <c:pt idx="836">
                  <c:v>66.376727558475693</c:v>
                </c:pt>
                <c:pt idx="837">
                  <c:v>66.343782976253664</c:v>
                </c:pt>
                <c:pt idx="838">
                  <c:v>66.310838388281013</c:v>
                </c:pt>
                <c:pt idx="839">
                  <c:v>66.277893794513773</c:v>
                </c:pt>
                <c:pt idx="840">
                  <c:v>66.24494919490796</c:v>
                </c:pt>
                <c:pt idx="841">
                  <c:v>66.212004589419109</c:v>
                </c:pt>
                <c:pt idx="842">
                  <c:v>66.1790599780024</c:v>
                </c:pt>
                <c:pt idx="843">
                  <c:v>66.14611536061274</c:v>
                </c:pt>
                <c:pt idx="844">
                  <c:v>66.113170737204456</c:v>
                </c:pt>
                <c:pt idx="845">
                  <c:v>66.080226107732031</c:v>
                </c:pt>
                <c:pt idx="846">
                  <c:v>66.047281472149137</c:v>
                </c:pt>
                <c:pt idx="847">
                  <c:v>66.014336830409221</c:v>
                </c:pt>
                <c:pt idx="848">
                  <c:v>65.981392182465498</c:v>
                </c:pt>
                <c:pt idx="849">
                  <c:v>65.948447528270677</c:v>
                </c:pt>
                <c:pt idx="850">
                  <c:v>65.915502867777207</c:v>
                </c:pt>
                <c:pt idx="851">
                  <c:v>65.882558200937183</c:v>
                </c:pt>
                <c:pt idx="852">
                  <c:v>65.849613527702175</c:v>
                </c:pt>
                <c:pt idx="853">
                  <c:v>65.816668848023568</c:v>
                </c:pt>
                <c:pt idx="854">
                  <c:v>65.783724161852305</c:v>
                </c:pt>
                <c:pt idx="855">
                  <c:v>65.75077946913882</c:v>
                </c:pt>
                <c:pt idx="856">
                  <c:v>65.717834769833573</c:v>
                </c:pt>
                <c:pt idx="857">
                  <c:v>65.684890063886215</c:v>
                </c:pt>
                <c:pt idx="858">
                  <c:v>65.651945351246184</c:v>
                </c:pt>
                <c:pt idx="859">
                  <c:v>65.619000631862562</c:v>
                </c:pt>
                <c:pt idx="860">
                  <c:v>65.586055905683978</c:v>
                </c:pt>
                <c:pt idx="861">
                  <c:v>65.553111172658646</c:v>
                </c:pt>
                <c:pt idx="862">
                  <c:v>65.520166432734669</c:v>
                </c:pt>
                <c:pt idx="863">
                  <c:v>65.487221685859225</c:v>
                </c:pt>
                <c:pt idx="864">
                  <c:v>65.454276931979592</c:v>
                </c:pt>
                <c:pt idx="865">
                  <c:v>65.421332171042479</c:v>
                </c:pt>
                <c:pt idx="866">
                  <c:v>65.388387402993985</c:v>
                </c:pt>
                <c:pt idx="867">
                  <c:v>65.35544262778005</c:v>
                </c:pt>
                <c:pt idx="868">
                  <c:v>65.322497845346177</c:v>
                </c:pt>
                <c:pt idx="869">
                  <c:v>65.289553055637327</c:v>
                </c:pt>
                <c:pt idx="870">
                  <c:v>65.256608258598234</c:v>
                </c:pt>
                <c:pt idx="871">
                  <c:v>65.223663454172964</c:v>
                </c:pt>
                <c:pt idx="872">
                  <c:v>65.190718642305384</c:v>
                </c:pt>
                <c:pt idx="873">
                  <c:v>65.15777382293868</c:v>
                </c:pt>
                <c:pt idx="874">
                  <c:v>65.124828996015964</c:v>
                </c:pt>
                <c:pt idx="875">
                  <c:v>65.091884161479655</c:v>
                </c:pt>
                <c:pt idx="876">
                  <c:v>65.058939319271545</c:v>
                </c:pt>
                <c:pt idx="877">
                  <c:v>65.025994469333682</c:v>
                </c:pt>
                <c:pt idx="878">
                  <c:v>64.993049611606949</c:v>
                </c:pt>
                <c:pt idx="879">
                  <c:v>64.960104746031988</c:v>
                </c:pt>
                <c:pt idx="880">
                  <c:v>64.927159872549169</c:v>
                </c:pt>
                <c:pt idx="881">
                  <c:v>64.894214991098309</c:v>
                </c:pt>
                <c:pt idx="882">
                  <c:v>64.8612701016187</c:v>
                </c:pt>
                <c:pt idx="883">
                  <c:v>64.82832520404925</c:v>
                </c:pt>
                <c:pt idx="884">
                  <c:v>64.795380298328354</c:v>
                </c:pt>
                <c:pt idx="885">
                  <c:v>64.762435384393967</c:v>
                </c:pt>
                <c:pt idx="886">
                  <c:v>64.729490462183534</c:v>
                </c:pt>
                <c:pt idx="887">
                  <c:v>64.696545531634072</c:v>
                </c:pt>
                <c:pt idx="888">
                  <c:v>64.663600592682215</c:v>
                </c:pt>
                <c:pt idx="889">
                  <c:v>64.630655645263772</c:v>
                </c:pt>
                <c:pt idx="890">
                  <c:v>64.597710689314411</c:v>
                </c:pt>
                <c:pt idx="891">
                  <c:v>64.564765724769174</c:v>
                </c:pt>
                <c:pt idx="892">
                  <c:v>64.531820751562677</c:v>
                </c:pt>
                <c:pt idx="893">
                  <c:v>64.498875769628967</c:v>
                </c:pt>
                <c:pt idx="894">
                  <c:v>64.465930778901537</c:v>
                </c:pt>
                <c:pt idx="895">
                  <c:v>64.432985779313498</c:v>
                </c:pt>
                <c:pt idx="896">
                  <c:v>64.400040770797403</c:v>
                </c:pt>
                <c:pt idx="897">
                  <c:v>64.36709575328527</c:v>
                </c:pt>
                <c:pt idx="898">
                  <c:v>64.334150726708714</c:v>
                </c:pt>
                <c:pt idx="899">
                  <c:v>64.301205690998572</c:v>
                </c:pt>
                <c:pt idx="900">
                  <c:v>64.268260646085338</c:v>
                </c:pt>
                <c:pt idx="901">
                  <c:v>64.235315591899067</c:v>
                </c:pt>
                <c:pt idx="902">
                  <c:v>64.20237052836903</c:v>
                </c:pt>
                <c:pt idx="903">
                  <c:v>64.16942545542426</c:v>
                </c:pt>
                <c:pt idx="904">
                  <c:v>64.136480372992906</c:v>
                </c:pt>
                <c:pt idx="905">
                  <c:v>64.10353528100292</c:v>
                </c:pt>
                <c:pt idx="906">
                  <c:v>64.070590179381412</c:v>
                </c:pt>
                <c:pt idx="907">
                  <c:v>64.037645068055184</c:v>
                </c:pt>
                <c:pt idx="908">
                  <c:v>64.004699946950311</c:v>
                </c:pt>
                <c:pt idx="909">
                  <c:v>63.971754815992234</c:v>
                </c:pt>
                <c:pt idx="910">
                  <c:v>63.938809675106143</c:v>
                </c:pt>
                <c:pt idx="911">
                  <c:v>63.905864524216334</c:v>
                </c:pt>
                <c:pt idx="912">
                  <c:v>63.872919363246709</c:v>
                </c:pt>
                <c:pt idx="913">
                  <c:v>63.839974192120494</c:v>
                </c:pt>
                <c:pt idx="914">
                  <c:v>63.807029010760488</c:v>
                </c:pt>
                <c:pt idx="915">
                  <c:v>63.774083819088631</c:v>
                </c:pt>
                <c:pt idx="916">
                  <c:v>63.741138617026529</c:v>
                </c:pt>
                <c:pt idx="917">
                  <c:v>63.708193404494992</c:v>
                </c:pt>
                <c:pt idx="918">
                  <c:v>63.675248181414446</c:v>
                </c:pt>
                <c:pt idx="919">
                  <c:v>63.642302947704536</c:v>
                </c:pt>
                <c:pt idx="920">
                  <c:v>63.609357703284331</c:v>
                </c:pt>
                <c:pt idx="921">
                  <c:v>63.576412448072297</c:v>
                </c:pt>
                <c:pt idx="922">
                  <c:v>63.543467181986429</c:v>
                </c:pt>
                <c:pt idx="923">
                  <c:v>63.510521904943801</c:v>
                </c:pt>
                <c:pt idx="924">
                  <c:v>63.477576616860965</c:v>
                </c:pt>
                <c:pt idx="925">
                  <c:v>63.444631317654078</c:v>
                </c:pt>
                <c:pt idx="926">
                  <c:v>63.411686007238195</c:v>
                </c:pt>
                <c:pt idx="927">
                  <c:v>63.378740685528399</c:v>
                </c:pt>
                <c:pt idx="928">
                  <c:v>63.345795352438316</c:v>
                </c:pt>
                <c:pt idx="929">
                  <c:v>63.312850007881437</c:v>
                </c:pt>
                <c:pt idx="930">
                  <c:v>63.27990465177065</c:v>
                </c:pt>
                <c:pt idx="931">
                  <c:v>63.246959284017748</c:v>
                </c:pt>
                <c:pt idx="932">
                  <c:v>63.214013904534305</c:v>
                </c:pt>
                <c:pt idx="933">
                  <c:v>63.181068513230869</c:v>
                </c:pt>
                <c:pt idx="934">
                  <c:v>63.14812311001765</c:v>
                </c:pt>
                <c:pt idx="935">
                  <c:v>63.115177694803833</c:v>
                </c:pt>
                <c:pt idx="936">
                  <c:v>63.082232267498327</c:v>
                </c:pt>
                <c:pt idx="937">
                  <c:v>63.049286828008668</c:v>
                </c:pt>
                <c:pt idx="938">
                  <c:v>63.016341376242487</c:v>
                </c:pt>
                <c:pt idx="939">
                  <c:v>62.983395912106197</c:v>
                </c:pt>
                <c:pt idx="940">
                  <c:v>62.950450435505651</c:v>
                </c:pt>
                <c:pt idx="941">
                  <c:v>62.917504946345957</c:v>
                </c:pt>
                <c:pt idx="942">
                  <c:v>62.884559444531554</c:v>
                </c:pt>
                <c:pt idx="943">
                  <c:v>62.851613929966028</c:v>
                </c:pt>
                <c:pt idx="944">
                  <c:v>62.818668402552468</c:v>
                </c:pt>
                <c:pt idx="945">
                  <c:v>62.785722862192976</c:v>
                </c:pt>
                <c:pt idx="946">
                  <c:v>62.752777308789057</c:v>
                </c:pt>
                <c:pt idx="947">
                  <c:v>62.719831742241389</c:v>
                </c:pt>
                <c:pt idx="948">
                  <c:v>62.686886162449852</c:v>
                </c:pt>
                <c:pt idx="949">
                  <c:v>62.653940569313882</c:v>
                </c:pt>
                <c:pt idx="950">
                  <c:v>62.620994962731686</c:v>
                </c:pt>
                <c:pt idx="951">
                  <c:v>62.588049342600975</c:v>
                </c:pt>
                <c:pt idx="952">
                  <c:v>62.555103708818621</c:v>
                </c:pt>
                <c:pt idx="953">
                  <c:v>62.522158061280763</c:v>
                </c:pt>
                <c:pt idx="954">
                  <c:v>62.489212399882675</c:v>
                </c:pt>
                <c:pt idx="955">
                  <c:v>62.456266724518919</c:v>
                </c:pt>
                <c:pt idx="956">
                  <c:v>62.423321035083006</c:v>
                </c:pt>
                <c:pt idx="957">
                  <c:v>62.390375331468</c:v>
                </c:pt>
                <c:pt idx="958">
                  <c:v>62.357429613565998</c:v>
                </c:pt>
                <c:pt idx="959">
                  <c:v>62.324483881268115</c:v>
                </c:pt>
                <c:pt idx="960">
                  <c:v>62.291538134464815</c:v>
                </c:pt>
                <c:pt idx="961">
                  <c:v>62.258592373045929</c:v>
                </c:pt>
                <c:pt idx="962">
                  <c:v>62.225646596899971</c:v>
                </c:pt>
                <c:pt idx="963">
                  <c:v>62.192700805914725</c:v>
                </c:pt>
                <c:pt idx="964">
                  <c:v>62.159754999977601</c:v>
                </c:pt>
                <c:pt idx="965">
                  <c:v>62.126809178974582</c:v>
                </c:pt>
                <c:pt idx="966">
                  <c:v>62.093863342791039</c:v>
                </c:pt>
                <c:pt idx="967">
                  <c:v>62.060917491311393</c:v>
                </c:pt>
                <c:pt idx="968">
                  <c:v>62.027971624419187</c:v>
                </c:pt>
                <c:pt idx="969">
                  <c:v>61.995025741997274</c:v>
                </c:pt>
                <c:pt idx="970">
                  <c:v>61.962079843927356</c:v>
                </c:pt>
                <c:pt idx="971">
                  <c:v>61.929133930090416</c:v>
                </c:pt>
                <c:pt idx="972">
                  <c:v>61.89618800036633</c:v>
                </c:pt>
                <c:pt idx="973">
                  <c:v>61.86324205463422</c:v>
                </c:pt>
                <c:pt idx="974">
                  <c:v>61.830296092772237</c:v>
                </c:pt>
                <c:pt idx="975">
                  <c:v>61.797350114657718</c:v>
                </c:pt>
                <c:pt idx="976">
                  <c:v>61.764404120166859</c:v>
                </c:pt>
                <c:pt idx="977">
                  <c:v>61.731458109175101</c:v>
                </c:pt>
                <c:pt idx="978">
                  <c:v>61.698512081556764</c:v>
                </c:pt>
                <c:pt idx="979">
                  <c:v>61.665566037185386</c:v>
                </c:pt>
                <c:pt idx="980">
                  <c:v>61.632619975933466</c:v>
                </c:pt>
                <c:pt idx="981">
                  <c:v>61.599673897672474</c:v>
                </c:pt>
                <c:pt idx="982">
                  <c:v>61.566727802272894</c:v>
                </c:pt>
                <c:pt idx="983">
                  <c:v>61.53378168960451</c:v>
                </c:pt>
                <c:pt idx="984">
                  <c:v>61.500835559535687</c:v>
                </c:pt>
                <c:pt idx="985">
                  <c:v>61.467889411934109</c:v>
                </c:pt>
                <c:pt idx="986">
                  <c:v>61.434943246666272</c:v>
                </c:pt>
                <c:pt idx="987">
                  <c:v>61.401997063597769</c:v>
                </c:pt>
                <c:pt idx="988">
                  <c:v>61.369050862593141</c:v>
                </c:pt>
                <c:pt idx="989">
                  <c:v>61.336104643515895</c:v>
                </c:pt>
                <c:pt idx="990">
                  <c:v>61.303158406228484</c:v>
                </c:pt>
                <c:pt idx="991">
                  <c:v>61.270212150592215</c:v>
                </c:pt>
                <c:pt idx="992">
                  <c:v>61.237265876467582</c:v>
                </c:pt>
                <c:pt idx="993">
                  <c:v>61.204319583713726</c:v>
                </c:pt>
                <c:pt idx="994">
                  <c:v>61.171373272189051</c:v>
                </c:pt>
                <c:pt idx="995">
                  <c:v>61.138426941750538</c:v>
                </c:pt>
                <c:pt idx="996">
                  <c:v>61.105480592254366</c:v>
                </c:pt>
                <c:pt idx="997">
                  <c:v>61.072534223555543</c:v>
                </c:pt>
                <c:pt idx="998">
                  <c:v>61.03958783550776</c:v>
                </c:pt>
                <c:pt idx="999">
                  <c:v>61.006641427963935</c:v>
                </c:pt>
                <c:pt idx="1000">
                  <c:v>60.973695000775521</c:v>
                </c:pt>
                <c:pt idx="1001">
                  <c:v>60.940748553793249</c:v>
                </c:pt>
                <c:pt idx="1002">
                  <c:v>60.907802086866283</c:v>
                </c:pt>
                <c:pt idx="1003">
                  <c:v>60.874855599842903</c:v>
                </c:pt>
                <c:pt idx="1004">
                  <c:v>60.841909092570305</c:v>
                </c:pt>
                <c:pt idx="1005">
                  <c:v>60.808962564894202</c:v>
                </c:pt>
                <c:pt idx="1006">
                  <c:v>60.776016016659341</c:v>
                </c:pt>
                <c:pt idx="1007">
                  <c:v>60.743069447709431</c:v>
                </c:pt>
                <c:pt idx="1008">
                  <c:v>60.71012285788666</c:v>
                </c:pt>
                <c:pt idx="1009">
                  <c:v>60.677176247032271</c:v>
                </c:pt>
                <c:pt idx="1010">
                  <c:v>60.644229614986273</c:v>
                </c:pt>
                <c:pt idx="1011">
                  <c:v>60.611282961587278</c:v>
                </c:pt>
                <c:pt idx="1012">
                  <c:v>60.578336286672887</c:v>
                </c:pt>
                <c:pt idx="1013">
                  <c:v>60.54538959007931</c:v>
                </c:pt>
                <c:pt idx="1014">
                  <c:v>60.512442871641639</c:v>
                </c:pt>
                <c:pt idx="1015">
                  <c:v>60.479496131193578</c:v>
                </c:pt>
                <c:pt idx="1016">
                  <c:v>60.446549368567602</c:v>
                </c:pt>
                <c:pt idx="1017">
                  <c:v>60.413602583595178</c:v>
                </c:pt>
                <c:pt idx="1018">
                  <c:v>60.380655776105989</c:v>
                </c:pt>
                <c:pt idx="1019">
                  <c:v>60.347708945928808</c:v>
                </c:pt>
                <c:pt idx="1020">
                  <c:v>60.314762092891002</c:v>
                </c:pt>
                <c:pt idx="1021">
                  <c:v>60.281815216818579</c:v>
                </c:pt>
                <c:pt idx="1022">
                  <c:v>60.248868317536164</c:v>
                </c:pt>
                <c:pt idx="1023">
                  <c:v>60.215921394867465</c:v>
                </c:pt>
                <c:pt idx="1024">
                  <c:v>60.182974448634184</c:v>
                </c:pt>
                <c:pt idx="1025">
                  <c:v>60.150027478657158</c:v>
                </c:pt>
                <c:pt idx="1026">
                  <c:v>60.117080484755704</c:v>
                </c:pt>
                <c:pt idx="1027">
                  <c:v>60.084133466747829</c:v>
                </c:pt>
                <c:pt idx="1028">
                  <c:v>60.051186424449917</c:v>
                </c:pt>
                <c:pt idx="1029">
                  <c:v>60.018239357677466</c:v>
                </c:pt>
                <c:pt idx="1030">
                  <c:v>59.985292266243874</c:v>
                </c:pt>
                <c:pt idx="1031">
                  <c:v>59.952345149961829</c:v>
                </c:pt>
                <c:pt idx="1032">
                  <c:v>59.919398008642005</c:v>
                </c:pt>
                <c:pt idx="1033">
                  <c:v>59.886450842093986</c:v>
                </c:pt>
                <c:pt idx="1034">
                  <c:v>59.853503650125823</c:v>
                </c:pt>
                <c:pt idx="1035">
                  <c:v>59.820556432544016</c:v>
                </c:pt>
                <c:pt idx="1036">
                  <c:v>59.787609189153869</c:v>
                </c:pt>
                <c:pt idx="1037">
                  <c:v>59.754661919758867</c:v>
                </c:pt>
                <c:pt idx="1038">
                  <c:v>59.721714624161102</c:v>
                </c:pt>
                <c:pt idx="1039">
                  <c:v>59.688767302161381</c:v>
                </c:pt>
                <c:pt idx="1040">
                  <c:v>59.655819953558613</c:v>
                </c:pt>
                <c:pt idx="1041">
                  <c:v>59.622872578150499</c:v>
                </c:pt>
                <c:pt idx="1042">
                  <c:v>59.589925175733143</c:v>
                </c:pt>
                <c:pt idx="1043">
                  <c:v>59.556977746100856</c:v>
                </c:pt>
                <c:pt idx="1044">
                  <c:v>59.524030289046699</c:v>
                </c:pt>
                <c:pt idx="1045">
                  <c:v>59.491082804362101</c:v>
                </c:pt>
                <c:pt idx="1046">
                  <c:v>59.45813529183674</c:v>
                </c:pt>
                <c:pt idx="1047">
                  <c:v>59.425187751258804</c:v>
                </c:pt>
                <c:pt idx="1048">
                  <c:v>59.392240182414923</c:v>
                </c:pt>
                <c:pt idx="1049">
                  <c:v>59.359292585089889</c:v>
                </c:pt>
                <c:pt idx="1050">
                  <c:v>59.326344959067157</c:v>
                </c:pt>
                <c:pt idx="1051">
                  <c:v>59.293397304128391</c:v>
                </c:pt>
                <c:pt idx="1052">
                  <c:v>59.260449620053521</c:v>
                </c:pt>
                <c:pt idx="1053">
                  <c:v>59.22750190662083</c:v>
                </c:pt>
                <c:pt idx="1054">
                  <c:v>59.194554163607108</c:v>
                </c:pt>
                <c:pt idx="1055">
                  <c:v>59.161606390787284</c:v>
                </c:pt>
                <c:pt idx="1056">
                  <c:v>59.12865858793441</c:v>
                </c:pt>
                <c:pt idx="1057">
                  <c:v>59.095710754820281</c:v>
                </c:pt>
                <c:pt idx="1058">
                  <c:v>59.062762891214497</c:v>
                </c:pt>
                <c:pt idx="1059">
                  <c:v>59.02981499688498</c:v>
                </c:pt>
                <c:pt idx="1060">
                  <c:v>58.996867071598295</c:v>
                </c:pt>
                <c:pt idx="1061">
                  <c:v>58.963919115118664</c:v>
                </c:pt>
                <c:pt idx="1062">
                  <c:v>58.930971127208942</c:v>
                </c:pt>
                <c:pt idx="1063">
                  <c:v>58.898023107629967</c:v>
                </c:pt>
                <c:pt idx="1064">
                  <c:v>58.865075056140739</c:v>
                </c:pt>
                <c:pt idx="1065">
                  <c:v>58.832126972498557</c:v>
                </c:pt>
                <c:pt idx="1066">
                  <c:v>58.799178856458937</c:v>
                </c:pt>
                <c:pt idx="1067">
                  <c:v>58.7662307077752</c:v>
                </c:pt>
                <c:pt idx="1068">
                  <c:v>58.73328252619919</c:v>
                </c:pt>
                <c:pt idx="1069">
                  <c:v>58.700334311480617</c:v>
                </c:pt>
                <c:pt idx="1070">
                  <c:v>58.667386063367459</c:v>
                </c:pt>
                <c:pt idx="1071">
                  <c:v>58.634437781605449</c:v>
                </c:pt>
                <c:pt idx="1072">
                  <c:v>58.601489465938876</c:v>
                </c:pt>
                <c:pt idx="1073">
                  <c:v>58.568541116109628</c:v>
                </c:pt>
                <c:pt idx="1074">
                  <c:v>58.535592731857911</c:v>
                </c:pt>
                <c:pt idx="1075">
                  <c:v>58.502644312921923</c:v>
                </c:pt>
                <c:pt idx="1076">
                  <c:v>58.469695859037742</c:v>
                </c:pt>
                <c:pt idx="1077">
                  <c:v>58.436747369939582</c:v>
                </c:pt>
                <c:pt idx="1078">
                  <c:v>58.403798845359525</c:v>
                </c:pt>
                <c:pt idx="1079">
                  <c:v>58.370850285027714</c:v>
                </c:pt>
                <c:pt idx="1080">
                  <c:v>58.33790168867219</c:v>
                </c:pt>
                <c:pt idx="1081">
                  <c:v>58.304953056018974</c:v>
                </c:pt>
                <c:pt idx="1082">
                  <c:v>58.272004386791835</c:v>
                </c:pt>
                <c:pt idx="1083">
                  <c:v>58.239055680712738</c:v>
                </c:pt>
                <c:pt idx="1084">
                  <c:v>58.206106937501296</c:v>
                </c:pt>
                <c:pt idx="1085">
                  <c:v>58.173158156875083</c:v>
                </c:pt>
                <c:pt idx="1086">
                  <c:v>58.140209338549475</c:v>
                </c:pt>
                <c:pt idx="1087">
                  <c:v>58.107260482237777</c:v>
                </c:pt>
                <c:pt idx="1088">
                  <c:v>58.07431158765101</c:v>
                </c:pt>
                <c:pt idx="1089">
                  <c:v>58.041362654498158</c:v>
                </c:pt>
                <c:pt idx="1090">
                  <c:v>58.00841368248571</c:v>
                </c:pt>
                <c:pt idx="1091">
                  <c:v>57.975464671318271</c:v>
                </c:pt>
                <c:pt idx="1092">
                  <c:v>57.942515620697918</c:v>
                </c:pt>
                <c:pt idx="1093">
                  <c:v>57.909566530324632</c:v>
                </c:pt>
                <c:pt idx="1094">
                  <c:v>57.87661739989602</c:v>
                </c:pt>
                <c:pt idx="1095">
                  <c:v>57.843668229107479</c:v>
                </c:pt>
                <c:pt idx="1096">
                  <c:v>57.810719017652076</c:v>
                </c:pt>
                <c:pt idx="1097">
                  <c:v>57.77776976522042</c:v>
                </c:pt>
                <c:pt idx="1098">
                  <c:v>57.744820471500979</c:v>
                </c:pt>
                <c:pt idx="1099">
                  <c:v>57.71187113617961</c:v>
                </c:pt>
                <c:pt idx="1100">
                  <c:v>57.678921758940021</c:v>
                </c:pt>
                <c:pt idx="1101">
                  <c:v>57.645972339463427</c:v>
                </c:pt>
                <c:pt idx="1102">
                  <c:v>57.613022877428548</c:v>
                </c:pt>
                <c:pt idx="1103">
                  <c:v>57.580073372511684</c:v>
                </c:pt>
                <c:pt idx="1104">
                  <c:v>57.547123824386794</c:v>
                </c:pt>
                <c:pt idx="1105">
                  <c:v>57.51417423272531</c:v>
                </c:pt>
                <c:pt idx="1106">
                  <c:v>57.48122459719599</c:v>
                </c:pt>
                <c:pt idx="1107">
                  <c:v>57.448274917465334</c:v>
                </c:pt>
                <c:pt idx="1108">
                  <c:v>57.415325193197269</c:v>
                </c:pt>
                <c:pt idx="1109">
                  <c:v>57.382375424052981</c:v>
                </c:pt>
                <c:pt idx="1110">
                  <c:v>57.349425609691203</c:v>
                </c:pt>
                <c:pt idx="1111">
                  <c:v>57.316475749768102</c:v>
                </c:pt>
                <c:pt idx="1112">
                  <c:v>57.283525843937319</c:v>
                </c:pt>
                <c:pt idx="1113">
                  <c:v>57.250575891849529</c:v>
                </c:pt>
                <c:pt idx="1114">
                  <c:v>57.217625893153219</c:v>
                </c:pt>
                <c:pt idx="1115">
                  <c:v>57.184675847493779</c:v>
                </c:pt>
                <c:pt idx="1116">
                  <c:v>57.151725754514111</c:v>
                </c:pt>
                <c:pt idx="1117">
                  <c:v>57.11877561385451</c:v>
                </c:pt>
                <c:pt idx="1118">
                  <c:v>57.085825425152372</c:v>
                </c:pt>
                <c:pt idx="1119">
                  <c:v>57.052875188042293</c:v>
                </c:pt>
                <c:pt idx="1120">
                  <c:v>57.019924902156333</c:v>
                </c:pt>
                <c:pt idx="1121">
                  <c:v>56.986974567123454</c:v>
                </c:pt>
                <c:pt idx="1122">
                  <c:v>56.95402418257008</c:v>
                </c:pt>
                <c:pt idx="1123">
                  <c:v>56.921073748119639</c:v>
                </c:pt>
                <c:pt idx="1124">
                  <c:v>56.888123263392643</c:v>
                </c:pt>
                <c:pt idx="1125">
                  <c:v>56.855172728007027</c:v>
                </c:pt>
                <c:pt idx="1126">
                  <c:v>56.822222141577434</c:v>
                </c:pt>
                <c:pt idx="1127">
                  <c:v>56.789271503715817</c:v>
                </c:pt>
                <c:pt idx="1128">
                  <c:v>56.756320814031113</c:v>
                </c:pt>
                <c:pt idx="1129">
                  <c:v>56.723370072129299</c:v>
                </c:pt>
                <c:pt idx="1130">
                  <c:v>56.690419277613472</c:v>
                </c:pt>
                <c:pt idx="1131">
                  <c:v>56.657468430083512</c:v>
                </c:pt>
                <c:pt idx="1132">
                  <c:v>56.624517529136341</c:v>
                </c:pt>
                <c:pt idx="1133">
                  <c:v>56.591566574365885</c:v>
                </c:pt>
                <c:pt idx="1134">
                  <c:v>56.558615565362935</c:v>
                </c:pt>
                <c:pt idx="1135">
                  <c:v>56.525664501715205</c:v>
                </c:pt>
                <c:pt idx="1136">
                  <c:v>56.492713383007185</c:v>
                </c:pt>
                <c:pt idx="1137">
                  <c:v>56.459762208820464</c:v>
                </c:pt>
                <c:pt idx="1138">
                  <c:v>56.426810978733066</c:v>
                </c:pt>
                <c:pt idx="1139">
                  <c:v>56.393859692320035</c:v>
                </c:pt>
                <c:pt idx="1140">
                  <c:v>56.360908349153284</c:v>
                </c:pt>
                <c:pt idx="1141">
                  <c:v>56.327956948801443</c:v>
                </c:pt>
                <c:pt idx="1142">
                  <c:v>56.295005490829595</c:v>
                </c:pt>
                <c:pt idx="1143">
                  <c:v>56.262053974799798</c:v>
                </c:pt>
                <c:pt idx="1144">
                  <c:v>56.229102400270833</c:v>
                </c:pt>
                <c:pt idx="1145">
                  <c:v>56.1961507667978</c:v>
                </c:pt>
                <c:pt idx="1146">
                  <c:v>56.163199073932788</c:v>
                </c:pt>
                <c:pt idx="1147">
                  <c:v>56.130247321224232</c:v>
                </c:pt>
                <c:pt idx="1148">
                  <c:v>56.097295508217336</c:v>
                </c:pt>
                <c:pt idx="1149">
                  <c:v>56.064343634453635</c:v>
                </c:pt>
                <c:pt idx="1150">
                  <c:v>56.031391699471442</c:v>
                </c:pt>
                <c:pt idx="1151">
                  <c:v>55.998439702805328</c:v>
                </c:pt>
                <c:pt idx="1152">
                  <c:v>55.965487643986449</c:v>
                </c:pt>
                <c:pt idx="1153">
                  <c:v>55.932535522542466</c:v>
                </c:pt>
                <c:pt idx="1154">
                  <c:v>55.899583337997328</c:v>
                </c:pt>
                <c:pt idx="1155">
                  <c:v>55.866631089871468</c:v>
                </c:pt>
                <c:pt idx="1156">
                  <c:v>55.833678777681548</c:v>
                </c:pt>
                <c:pt idx="1157">
                  <c:v>55.800726400940697</c:v>
                </c:pt>
                <c:pt idx="1158">
                  <c:v>55.767773959158433</c:v>
                </c:pt>
                <c:pt idx="1159">
                  <c:v>55.734821451840197</c:v>
                </c:pt>
                <c:pt idx="1160">
                  <c:v>55.701868878488064</c:v>
                </c:pt>
                <c:pt idx="1161">
                  <c:v>55.668916238600154</c:v>
                </c:pt>
                <c:pt idx="1162">
                  <c:v>55.635963531670775</c:v>
                </c:pt>
                <c:pt idx="1163">
                  <c:v>55.603010757190468</c:v>
                </c:pt>
                <c:pt idx="1164">
                  <c:v>55.570057914645744</c:v>
                </c:pt>
                <c:pt idx="1165">
                  <c:v>55.537105003519486</c:v>
                </c:pt>
                <c:pt idx="1166">
                  <c:v>55.504152023290409</c:v>
                </c:pt>
                <c:pt idx="1167">
                  <c:v>55.47119897343358</c:v>
                </c:pt>
                <c:pt idx="1168">
                  <c:v>55.438245853419723</c:v>
                </c:pt>
                <c:pt idx="1169">
                  <c:v>55.405292662715624</c:v>
                </c:pt>
                <c:pt idx="1170">
                  <c:v>55.372339400784128</c:v>
                </c:pt>
                <c:pt idx="1171">
                  <c:v>55.339386067084249</c:v>
                </c:pt>
                <c:pt idx="1172">
                  <c:v>55.30643266107036</c:v>
                </c:pt>
                <c:pt idx="1173">
                  <c:v>55.273479182193128</c:v>
                </c:pt>
                <c:pt idx="1174">
                  <c:v>55.240525629898812</c:v>
                </c:pt>
                <c:pt idx="1175">
                  <c:v>55.207572003629636</c:v>
                </c:pt>
                <c:pt idx="1176">
                  <c:v>55.17461830282339</c:v>
                </c:pt>
                <c:pt idx="1177">
                  <c:v>55.14166452691385</c:v>
                </c:pt>
                <c:pt idx="1178">
                  <c:v>55.108710675330272</c:v>
                </c:pt>
                <c:pt idx="1179">
                  <c:v>55.075756747497991</c:v>
                </c:pt>
                <c:pt idx="1180">
                  <c:v>55.042802742837253</c:v>
                </c:pt>
                <c:pt idx="1181">
                  <c:v>55.009848660764654</c:v>
                </c:pt>
                <c:pt idx="1182">
                  <c:v>54.976894500691991</c:v>
                </c:pt>
                <c:pt idx="1183">
                  <c:v>54.943940262026544</c:v>
                </c:pt>
                <c:pt idx="1184">
                  <c:v>54.910985944171401</c:v>
                </c:pt>
                <c:pt idx="1185">
                  <c:v>54.878031546524767</c:v>
                </c:pt>
                <c:pt idx="1186">
                  <c:v>54.845077068480578</c:v>
                </c:pt>
                <c:pt idx="1187">
                  <c:v>54.812122509428107</c:v>
                </c:pt>
                <c:pt idx="1188">
                  <c:v>54.77916786875187</c:v>
                </c:pt>
                <c:pt idx="1189">
                  <c:v>54.746213145831895</c:v>
                </c:pt>
                <c:pt idx="1190">
                  <c:v>54.713258340043339</c:v>
                </c:pt>
                <c:pt idx="1191">
                  <c:v>54.680303450756789</c:v>
                </c:pt>
                <c:pt idx="1192">
                  <c:v>54.6473484773378</c:v>
                </c:pt>
                <c:pt idx="1193">
                  <c:v>54.614393419147476</c:v>
                </c:pt>
                <c:pt idx="1194">
                  <c:v>54.58143827554192</c:v>
                </c:pt>
                <c:pt idx="1195">
                  <c:v>54.54848304587216</c:v>
                </c:pt>
                <c:pt idx="1196">
                  <c:v>54.51552772948466</c:v>
                </c:pt>
                <c:pt idx="1197">
                  <c:v>54.482572325720625</c:v>
                </c:pt>
                <c:pt idx="1198">
                  <c:v>54.449616833916508</c:v>
                </c:pt>
                <c:pt idx="1199">
                  <c:v>54.416661253403745</c:v>
                </c:pt>
                <c:pt idx="1200">
                  <c:v>54.383705583508274</c:v>
                </c:pt>
                <c:pt idx="1201">
                  <c:v>54.350749823551432</c:v>
                </c:pt>
                <c:pt idx="1202">
                  <c:v>54.317793972849216</c:v>
                </c:pt>
                <c:pt idx="1203">
                  <c:v>54.284838030712436</c:v>
                </c:pt>
                <c:pt idx="1204">
                  <c:v>54.25188199644672</c:v>
                </c:pt>
                <c:pt idx="1205">
                  <c:v>54.218925869352347</c:v>
                </c:pt>
                <c:pt idx="1206">
                  <c:v>54.185969648724537</c:v>
                </c:pt>
                <c:pt idx="1207">
                  <c:v>54.153013333852719</c:v>
                </c:pt>
                <c:pt idx="1208">
                  <c:v>54.12005692402154</c:v>
                </c:pt>
                <c:pt idx="1209">
                  <c:v>54.08710041850965</c:v>
                </c:pt>
                <c:pt idx="1210">
                  <c:v>54.054143816590681</c:v>
                </c:pt>
                <c:pt idx="1211">
                  <c:v>54.021187117532364</c:v>
                </c:pt>
                <c:pt idx="1212">
                  <c:v>53.988230320597374</c:v>
                </c:pt>
                <c:pt idx="1213">
                  <c:v>53.955273425042392</c:v>
                </c:pt>
                <c:pt idx="1214">
                  <c:v>53.922316430118499</c:v>
                </c:pt>
                <c:pt idx="1215">
                  <c:v>53.889359335071497</c:v>
                </c:pt>
                <c:pt idx="1216">
                  <c:v>53.856402139140904</c:v>
                </c:pt>
                <c:pt idx="1217">
                  <c:v>53.823444841561063</c:v>
                </c:pt>
                <c:pt idx="1218">
                  <c:v>53.790487441559911</c:v>
                </c:pt>
                <c:pt idx="1219">
                  <c:v>53.757529938360122</c:v>
                </c:pt>
                <c:pt idx="1220">
                  <c:v>53.724572331178102</c:v>
                </c:pt>
                <c:pt idx="1221">
                  <c:v>53.691614619224531</c:v>
                </c:pt>
                <c:pt idx="1222">
                  <c:v>53.65865680170397</c:v>
                </c:pt>
                <c:pt idx="1223">
                  <c:v>53.625698877815104</c:v>
                </c:pt>
                <c:pt idx="1224">
                  <c:v>53.592740846750402</c:v>
                </c:pt>
                <c:pt idx="1225">
                  <c:v>53.559782707696179</c:v>
                </c:pt>
                <c:pt idx="1226">
                  <c:v>53.526824459832916</c:v>
                </c:pt>
                <c:pt idx="1227">
                  <c:v>53.49386610233465</c:v>
                </c:pt>
                <c:pt idx="1228">
                  <c:v>53.460907634369157</c:v>
                </c:pt>
                <c:pt idx="1229">
                  <c:v>53.42794905509804</c:v>
                </c:pt>
                <c:pt idx="1230">
                  <c:v>53.394990363676278</c:v>
                </c:pt>
                <c:pt idx="1231">
                  <c:v>53.362031559252792</c:v>
                </c:pt>
                <c:pt idx="1232">
                  <c:v>53.329072640970018</c:v>
                </c:pt>
                <c:pt idx="1233">
                  <c:v>53.296113607963782</c:v>
                </c:pt>
                <c:pt idx="1234">
                  <c:v>53.26315445936325</c:v>
                </c:pt>
                <c:pt idx="1235">
                  <c:v>53.230195194291312</c:v>
                </c:pt>
                <c:pt idx="1236">
                  <c:v>53.197235811864026</c:v>
                </c:pt>
                <c:pt idx="1237">
                  <c:v>53.164276311190832</c:v>
                </c:pt>
                <c:pt idx="1238">
                  <c:v>53.131316691374444</c:v>
                </c:pt>
                <c:pt idx="1239">
                  <c:v>53.098356951510731</c:v>
                </c:pt>
                <c:pt idx="1240">
                  <c:v>53.065397090688784</c:v>
                </c:pt>
                <c:pt idx="1241">
                  <c:v>53.032437107990646</c:v>
                </c:pt>
                <c:pt idx="1242">
                  <c:v>52.999477002491666</c:v>
                </c:pt>
                <c:pt idx="1243">
                  <c:v>52.966516773260153</c:v>
                </c:pt>
                <c:pt idx="1244">
                  <c:v>52.933556419357188</c:v>
                </c:pt>
                <c:pt idx="1245">
                  <c:v>52.90059593983699</c:v>
                </c:pt>
                <c:pt idx="1246">
                  <c:v>52.867635333746286</c:v>
                </c:pt>
                <c:pt idx="1247">
                  <c:v>52.834674600125062</c:v>
                </c:pt>
                <c:pt idx="1248">
                  <c:v>52.801713738005716</c:v>
                </c:pt>
                <c:pt idx="1249">
                  <c:v>52.768752746413448</c:v>
                </c:pt>
                <c:pt idx="1250">
                  <c:v>52.735791624365888</c:v>
                </c:pt>
                <c:pt idx="1251">
                  <c:v>52.702830370873727</c:v>
                </c:pt>
                <c:pt idx="1252">
                  <c:v>52.669868984939605</c:v>
                </c:pt>
                <c:pt idx="1253">
                  <c:v>52.636907465559169</c:v>
                </c:pt>
                <c:pt idx="1254">
                  <c:v>52.603945811719832</c:v>
                </c:pt>
                <c:pt idx="1255">
                  <c:v>52.570984022402101</c:v>
                </c:pt>
                <c:pt idx="1256">
                  <c:v>52.538022096578139</c:v>
                </c:pt>
                <c:pt idx="1257">
                  <c:v>52.505060033212736</c:v>
                </c:pt>
                <c:pt idx="1258">
                  <c:v>52.472097831262772</c:v>
                </c:pt>
                <c:pt idx="1259">
                  <c:v>52.439135489677</c:v>
                </c:pt>
                <c:pt idx="1260">
                  <c:v>52.406173007396674</c:v>
                </c:pt>
                <c:pt idx="1261">
                  <c:v>52.373210383354746</c:v>
                </c:pt>
                <c:pt idx="1262">
                  <c:v>52.340247616476141</c:v>
                </c:pt>
                <c:pt idx="1263">
                  <c:v>52.307284705677795</c:v>
                </c:pt>
                <c:pt idx="1264">
                  <c:v>52.27432164986827</c:v>
                </c:pt>
                <c:pt idx="1265">
                  <c:v>52.241358447948116</c:v>
                </c:pt>
                <c:pt idx="1266">
                  <c:v>52.208395098809333</c:v>
                </c:pt>
                <c:pt idx="1267">
                  <c:v>52.175431601335795</c:v>
                </c:pt>
                <c:pt idx="1268">
                  <c:v>52.14246795440274</c:v>
                </c:pt>
                <c:pt idx="1269">
                  <c:v>52.109504156877087</c:v>
                </c:pt>
                <c:pt idx="1270">
                  <c:v>52.076540207617043</c:v>
                </c:pt>
                <c:pt idx="1271">
                  <c:v>52.043576105472368</c:v>
                </c:pt>
                <c:pt idx="1272">
                  <c:v>52.010611849284167</c:v>
                </c:pt>
                <c:pt idx="1273">
                  <c:v>51.977647437884357</c:v>
                </c:pt>
                <c:pt idx="1274">
                  <c:v>51.944682870096671</c:v>
                </c:pt>
                <c:pt idx="1275">
                  <c:v>51.911718144735602</c:v>
                </c:pt>
                <c:pt idx="1276">
                  <c:v>51.878753260606665</c:v>
                </c:pt>
                <c:pt idx="1277">
                  <c:v>51.845788216506499</c:v>
                </c:pt>
                <c:pt idx="1278">
                  <c:v>51.812823011222562</c:v>
                </c:pt>
                <c:pt idx="1279">
                  <c:v>51.779857643533262</c:v>
                </c:pt>
                <c:pt idx="1280">
                  <c:v>51.746892112207888</c:v>
                </c:pt>
                <c:pt idx="1281">
                  <c:v>51.713926416006245</c:v>
                </c:pt>
                <c:pt idx="1282">
                  <c:v>51.680960553678688</c:v>
                </c:pt>
                <c:pt idx="1283">
                  <c:v>51.647994523966602</c:v>
                </c:pt>
                <c:pt idx="1284">
                  <c:v>51.61502832560133</c:v>
                </c:pt>
                <c:pt idx="1285">
                  <c:v>51.582061957304965</c:v>
                </c:pt>
                <c:pt idx="1286">
                  <c:v>51.549095417790042</c:v>
                </c:pt>
                <c:pt idx="1287">
                  <c:v>51.51612870575913</c:v>
                </c:pt>
                <c:pt idx="1288">
                  <c:v>51.483161819905227</c:v>
                </c:pt>
                <c:pt idx="1289">
                  <c:v>51.450194758911309</c:v>
                </c:pt>
                <c:pt idx="1290">
                  <c:v>51.417227521450485</c:v>
                </c:pt>
                <c:pt idx="1291">
                  <c:v>51.384260106185984</c:v>
                </c:pt>
                <c:pt idx="1292">
                  <c:v>51.351292511770922</c:v>
                </c:pt>
                <c:pt idx="1293">
                  <c:v>51.318324736848083</c:v>
                </c:pt>
                <c:pt idx="1294">
                  <c:v>51.285356780050193</c:v>
                </c:pt>
                <c:pt idx="1295">
                  <c:v>51.252388639999531</c:v>
                </c:pt>
                <c:pt idx="1296">
                  <c:v>51.219420315308319</c:v>
                </c:pt>
                <c:pt idx="1297">
                  <c:v>51.186451804577857</c:v>
                </c:pt>
                <c:pt idx="1298">
                  <c:v>51.153483106399271</c:v>
                </c:pt>
                <c:pt idx="1299">
                  <c:v>51.120514219353019</c:v>
                </c:pt>
                <c:pt idx="1300">
                  <c:v>51.087545142008665</c:v>
                </c:pt>
                <c:pt idx="1301">
                  <c:v>51.054575872925298</c:v>
                </c:pt>
                <c:pt idx="1302">
                  <c:v>51.021606410650861</c:v>
                </c:pt>
                <c:pt idx="1303">
                  <c:v>50.988636753722496</c:v>
                </c:pt>
                <c:pt idx="1304">
                  <c:v>50.955666900666465</c:v>
                </c:pt>
                <c:pt idx="1305">
                  <c:v>50.922696849997671</c:v>
                </c:pt>
                <c:pt idx="1306">
                  <c:v>50.889726600220193</c:v>
                </c:pt>
                <c:pt idx="1307">
                  <c:v>50.856756149826303</c:v>
                </c:pt>
                <c:pt idx="1308">
                  <c:v>50.823785497297457</c:v>
                </c:pt>
                <c:pt idx="1309">
                  <c:v>50.790814641103488</c:v>
                </c:pt>
                <c:pt idx="1310">
                  <c:v>50.757843579702538</c:v>
                </c:pt>
                <c:pt idx="1311">
                  <c:v>50.724872311541546</c:v>
                </c:pt>
                <c:pt idx="1312">
                  <c:v>50.691900835055364</c:v>
                </c:pt>
                <c:pt idx="1313">
                  <c:v>50.65892914866734</c:v>
                </c:pt>
                <c:pt idx="1314">
                  <c:v>50.625957250788787</c:v>
                </c:pt>
                <c:pt idx="1315">
                  <c:v>50.592985139819163</c:v>
                </c:pt>
                <c:pt idx="1316">
                  <c:v>50.560012814145743</c:v>
                </c:pt>
                <c:pt idx="1317">
                  <c:v>50.527040272144106</c:v>
                </c:pt>
                <c:pt idx="1318">
                  <c:v>50.49406751217704</c:v>
                </c:pt>
                <c:pt idx="1319">
                  <c:v>50.461094532595368</c:v>
                </c:pt>
                <c:pt idx="1320">
                  <c:v>50.428121331737579</c:v>
                </c:pt>
                <c:pt idx="1321">
                  <c:v>50.39514790792925</c:v>
                </c:pt>
                <c:pt idx="1322">
                  <c:v>50.362174259483858</c:v>
                </c:pt>
                <c:pt idx="1323">
                  <c:v>50.329200384701885</c:v>
                </c:pt>
                <c:pt idx="1324">
                  <c:v>50.29622628187127</c:v>
                </c:pt>
                <c:pt idx="1325">
                  <c:v>50.263251949266902</c:v>
                </c:pt>
                <c:pt idx="1326">
                  <c:v>50.230277385150714</c:v>
                </c:pt>
                <c:pt idx="1327">
                  <c:v>50.197302587771674</c:v>
                </c:pt>
                <c:pt idx="1328">
                  <c:v>50.164327555365674</c:v>
                </c:pt>
                <c:pt idx="1329">
                  <c:v>50.131352286155249</c:v>
                </c:pt>
                <c:pt idx="1330">
                  <c:v>50.098376778349447</c:v>
                </c:pt>
                <c:pt idx="1331">
                  <c:v>50.06540103014401</c:v>
                </c:pt>
                <c:pt idx="1332">
                  <c:v>50.032425039721346</c:v>
                </c:pt>
                <c:pt idx="1333">
                  <c:v>49.999448805249649</c:v>
                </c:pt>
                <c:pt idx="1334">
                  <c:v>49.966472324883917</c:v>
                </c:pt>
                <c:pt idx="1335">
                  <c:v>49.933495596765226</c:v>
                </c:pt>
                <c:pt idx="1336">
                  <c:v>49.900518619020183</c:v>
                </c:pt>
                <c:pt idx="1337">
                  <c:v>49.867541389762032</c:v>
                </c:pt>
                <c:pt idx="1338">
                  <c:v>49.834563907089382</c:v>
                </c:pt>
                <c:pt idx="1339">
                  <c:v>49.801586169086974</c:v>
                </c:pt>
                <c:pt idx="1340">
                  <c:v>49.768608173824546</c:v>
                </c:pt>
                <c:pt idx="1341">
                  <c:v>49.735629919357969</c:v>
                </c:pt>
                <c:pt idx="1342">
                  <c:v>49.702651403728439</c:v>
                </c:pt>
                <c:pt idx="1343">
                  <c:v>49.669672624962146</c:v>
                </c:pt>
                <c:pt idx="1344">
                  <c:v>49.636693581070702</c:v>
                </c:pt>
                <c:pt idx="1345">
                  <c:v>49.603714270050851</c:v>
                </c:pt>
                <c:pt idx="1346">
                  <c:v>49.570734689884183</c:v>
                </c:pt>
                <c:pt idx="1347">
                  <c:v>49.537754838537147</c:v>
                </c:pt>
                <c:pt idx="1348">
                  <c:v>49.504774713961211</c:v>
                </c:pt>
                <c:pt idx="1349">
                  <c:v>49.471794314092222</c:v>
                </c:pt>
                <c:pt idx="1350">
                  <c:v>49.438813636850597</c:v>
                </c:pt>
                <c:pt idx="1351">
                  <c:v>49.405832680141231</c:v>
                </c:pt>
                <c:pt idx="1352">
                  <c:v>49.372851441853349</c:v>
                </c:pt>
                <c:pt idx="1353">
                  <c:v>49.339869919860192</c:v>
                </c:pt>
                <c:pt idx="1354">
                  <c:v>49.306888112019394</c:v>
                </c:pt>
                <c:pt idx="1355">
                  <c:v>49.273906016172219</c:v>
                </c:pt>
                <c:pt idx="1356">
                  <c:v>49.240923630144025</c:v>
                </c:pt>
                <c:pt idx="1357">
                  <c:v>49.207940951743645</c:v>
                </c:pt>
                <c:pt idx="1358">
                  <c:v>49.174957978763665</c:v>
                </c:pt>
                <c:pt idx="1359">
                  <c:v>49.141974708980129</c:v>
                </c:pt>
                <c:pt idx="1360">
                  <c:v>49.108991140152433</c:v>
                </c:pt>
                <c:pt idx="1361">
                  <c:v>49.076007270023176</c:v>
                </c:pt>
                <c:pt idx="1362">
                  <c:v>49.043023096318137</c:v>
                </c:pt>
                <c:pt idx="1363">
                  <c:v>49.010038616745845</c:v>
                </c:pt>
                <c:pt idx="1364">
                  <c:v>48.977053828998208</c:v>
                </c:pt>
                <c:pt idx="1365">
                  <c:v>48.944068730749223</c:v>
                </c:pt>
                <c:pt idx="1366">
                  <c:v>48.911083319655965</c:v>
                </c:pt>
                <c:pt idx="1367">
                  <c:v>48.878097593357893</c:v>
                </c:pt>
                <c:pt idx="1368">
                  <c:v>48.845111549476641</c:v>
                </c:pt>
                <c:pt idx="1369">
                  <c:v>48.812125185616146</c:v>
                </c:pt>
                <c:pt idx="1370">
                  <c:v>48.779138499362737</c:v>
                </c:pt>
                <c:pt idx="1371">
                  <c:v>48.746151488284177</c:v>
                </c:pt>
                <c:pt idx="1372">
                  <c:v>48.71316414993057</c:v>
                </c:pt>
                <c:pt idx="1373">
                  <c:v>48.680176481833286</c:v>
                </c:pt>
                <c:pt idx="1374">
                  <c:v>48.647188481505424</c:v>
                </c:pt>
                <c:pt idx="1375">
                  <c:v>48.614200146441746</c:v>
                </c:pt>
                <c:pt idx="1376">
                  <c:v>48.581211474118021</c:v>
                </c:pt>
                <c:pt idx="1377">
                  <c:v>48.548222461991145</c:v>
                </c:pt>
                <c:pt idx="1378">
                  <c:v>48.51523310749922</c:v>
                </c:pt>
                <c:pt idx="1379">
                  <c:v>48.482243408061024</c:v>
                </c:pt>
                <c:pt idx="1380">
                  <c:v>48.449253361076437</c:v>
                </c:pt>
                <c:pt idx="1381">
                  <c:v>48.41626296392554</c:v>
                </c:pt>
                <c:pt idx="1382">
                  <c:v>48.383272213968979</c:v>
                </c:pt>
                <c:pt idx="1383">
                  <c:v>48.350281108547925</c:v>
                </c:pt>
                <c:pt idx="1384">
                  <c:v>48.317289644983312</c:v>
                </c:pt>
                <c:pt idx="1385">
                  <c:v>48.284297820576548</c:v>
                </c:pt>
                <c:pt idx="1386">
                  <c:v>48.251305632608464</c:v>
                </c:pt>
                <c:pt idx="1387">
                  <c:v>48.218313078340188</c:v>
                </c:pt>
                <c:pt idx="1388">
                  <c:v>48.185320155011951</c:v>
                </c:pt>
                <c:pt idx="1389">
                  <c:v>48.152326859843598</c:v>
                </c:pt>
                <c:pt idx="1390">
                  <c:v>48.119333190034219</c:v>
                </c:pt>
                <c:pt idx="1391">
                  <c:v>48.086339142762185</c:v>
                </c:pt>
                <c:pt idx="1392">
                  <c:v>48.053344715184494</c:v>
                </c:pt>
                <c:pt idx="1393">
                  <c:v>48.020349904437481</c:v>
                </c:pt>
                <c:pt idx="1394">
                  <c:v>47.987354707635689</c:v>
                </c:pt>
                <c:pt idx="1395">
                  <c:v>47.954359121872741</c:v>
                </c:pt>
                <c:pt idx="1396">
                  <c:v>47.921363144219768</c:v>
                </c:pt>
                <c:pt idx="1397">
                  <c:v>47.888366771726936</c:v>
                </c:pt>
                <c:pt idx="1398">
                  <c:v>47.855370001422116</c:v>
                </c:pt>
                <c:pt idx="1399">
                  <c:v>47.822372830310997</c:v>
                </c:pt>
                <c:pt idx="1400">
                  <c:v>47.789375255377145</c:v>
                </c:pt>
                <c:pt idx="1401">
                  <c:v>47.756377273581592</c:v>
                </c:pt>
                <c:pt idx="1402">
                  <c:v>47.723378881863013</c:v>
                </c:pt>
                <c:pt idx="1403">
                  <c:v>47.690380077136965</c:v>
                </c:pt>
                <c:pt idx="1404">
                  <c:v>47.657380856296328</c:v>
                </c:pt>
                <c:pt idx="1405">
                  <c:v>47.624381216210814</c:v>
                </c:pt>
                <c:pt idx="1406">
                  <c:v>47.591381153726935</c:v>
                </c:pt>
                <c:pt idx="1407">
                  <c:v>47.558380665667634</c:v>
                </c:pt>
                <c:pt idx="1408">
                  <c:v>47.525379748832421</c:v>
                </c:pt>
                <c:pt idx="1409">
                  <c:v>47.492378399997108</c:v>
                </c:pt>
                <c:pt idx="1410">
                  <c:v>47.459376615913285</c:v>
                </c:pt>
                <c:pt idx="1411">
                  <c:v>47.426374393308677</c:v>
                </c:pt>
                <c:pt idx="1412">
                  <c:v>47.393371728886564</c:v>
                </c:pt>
                <c:pt idx="1413">
                  <c:v>47.360368619325996</c:v>
                </c:pt>
                <c:pt idx="1414">
                  <c:v>47.327365061281057</c:v>
                </c:pt>
                <c:pt idx="1415">
                  <c:v>47.294361051381401</c:v>
                </c:pt>
                <c:pt idx="1416">
                  <c:v>47.261356586231393</c:v>
                </c:pt>
                <c:pt idx="1417">
                  <c:v>47.228351662410475</c:v>
                </c:pt>
                <c:pt idx="1418">
                  <c:v>47.195346276472321</c:v>
                </c:pt>
                <c:pt idx="1419">
                  <c:v>47.162340424945569</c:v>
                </c:pt>
                <c:pt idx="1420">
                  <c:v>47.129334104332806</c:v>
                </c:pt>
                <c:pt idx="1421">
                  <c:v>47.096327311110961</c:v>
                </c:pt>
                <c:pt idx="1422">
                  <c:v>47.063320041730563</c:v>
                </c:pt>
                <c:pt idx="1423">
                  <c:v>47.030312292616102</c:v>
                </c:pt>
                <c:pt idx="1424">
                  <c:v>46.997304060165632</c:v>
                </c:pt>
                <c:pt idx="1425">
                  <c:v>46.964295340750184</c:v>
                </c:pt>
                <c:pt idx="1426">
                  <c:v>46.931286130714575</c:v>
                </c:pt>
                <c:pt idx="1427">
                  <c:v>46.898276426375951</c:v>
                </c:pt>
                <c:pt idx="1428">
                  <c:v>46.865266224024644</c:v>
                </c:pt>
                <c:pt idx="1429">
                  <c:v>46.832255519923265</c:v>
                </c:pt>
                <c:pt idx="1430">
                  <c:v>46.799244310307138</c:v>
                </c:pt>
                <c:pt idx="1431">
                  <c:v>46.766232591383357</c:v>
                </c:pt>
                <c:pt idx="1432">
                  <c:v>46.733220359331263</c:v>
                </c:pt>
                <c:pt idx="1433">
                  <c:v>46.700207610302023</c:v>
                </c:pt>
                <c:pt idx="1434">
                  <c:v>46.667194340418156</c:v>
                </c:pt>
                <c:pt idx="1435">
                  <c:v>46.634180545773745</c:v>
                </c:pt>
                <c:pt idx="1436">
                  <c:v>46.601166222433896</c:v>
                </c:pt>
                <c:pt idx="1437">
                  <c:v>46.568151366434662</c:v>
                </c:pt>
                <c:pt idx="1438">
                  <c:v>46.535135973783177</c:v>
                </c:pt>
                <c:pt idx="1439">
                  <c:v>46.50212004045666</c:v>
                </c:pt>
                <c:pt idx="1440">
                  <c:v>46.469103562403035</c:v>
                </c:pt>
                <c:pt idx="1441">
                  <c:v>46.436086535539985</c:v>
                </c:pt>
                <c:pt idx="1442">
                  <c:v>46.403068955755558</c:v>
                </c:pt>
                <c:pt idx="1443">
                  <c:v>46.370050818907103</c:v>
                </c:pt>
                <c:pt idx="1444">
                  <c:v>46.337032120821704</c:v>
                </c:pt>
                <c:pt idx="1445">
                  <c:v>46.304012857295561</c:v>
                </c:pt>
                <c:pt idx="1446">
                  <c:v>46.270993024094125</c:v>
                </c:pt>
                <c:pt idx="1447">
                  <c:v>46.237972616951211</c:v>
                </c:pt>
                <c:pt idx="1448">
                  <c:v>46.204951631569884</c:v>
                </c:pt>
                <c:pt idx="1449">
                  <c:v>46.171930063621062</c:v>
                </c:pt>
                <c:pt idx="1450">
                  <c:v>46.138907908743974</c:v>
                </c:pt>
                <c:pt idx="1451">
                  <c:v>46.10588516254613</c:v>
                </c:pt>
                <c:pt idx="1452">
                  <c:v>46.072861820602199</c:v>
                </c:pt>
                <c:pt idx="1453">
                  <c:v>46.039837878454662</c:v>
                </c:pt>
                <c:pt idx="1454">
                  <c:v>46.006813331613287</c:v>
                </c:pt>
                <c:pt idx="1455">
                  <c:v>45.973788175554432</c:v>
                </c:pt>
                <c:pt idx="1456">
                  <c:v>45.94076240572182</c:v>
                </c:pt>
                <c:pt idx="1457">
                  <c:v>45.907736017525338</c:v>
                </c:pt>
                <c:pt idx="1458">
                  <c:v>45.874709006341298</c:v>
                </c:pt>
                <c:pt idx="1459">
                  <c:v>45.841681367512237</c:v>
                </c:pt>
                <c:pt idx="1460">
                  <c:v>45.808653096346205</c:v>
                </c:pt>
                <c:pt idx="1461">
                  <c:v>45.775624188117057</c:v>
                </c:pt>
                <c:pt idx="1462">
                  <c:v>45.742594638064006</c:v>
                </c:pt>
                <c:pt idx="1463">
                  <c:v>45.709564441391379</c:v>
                </c:pt>
                <c:pt idx="1464">
                  <c:v>45.676533593268459</c:v>
                </c:pt>
                <c:pt idx="1465">
                  <c:v>45.643502088828775</c:v>
                </c:pt>
                <c:pt idx="1466">
                  <c:v>45.610469923170498</c:v>
                </c:pt>
                <c:pt idx="1467">
                  <c:v>45.577437091356103</c:v>
                </c:pt>
                <c:pt idx="1468">
                  <c:v>45.544403588411477</c:v>
                </c:pt>
                <c:pt idx="1469">
                  <c:v>45.511369409326569</c:v>
                </c:pt>
                <c:pt idx="1470">
                  <c:v>45.478334549054516</c:v>
                </c:pt>
                <c:pt idx="1471">
                  <c:v>45.445299002511426</c:v>
                </c:pt>
                <c:pt idx="1472">
                  <c:v>45.41226276457644</c:v>
                </c:pt>
                <c:pt idx="1473">
                  <c:v>45.379225830091187</c:v>
                </c:pt>
                <c:pt idx="1474">
                  <c:v>45.346188193859675</c:v>
                </c:pt>
                <c:pt idx="1475">
                  <c:v>45.313149850647953</c:v>
                </c:pt>
                <c:pt idx="1476">
                  <c:v>45.280110795183887</c:v>
                </c:pt>
                <c:pt idx="1477">
                  <c:v>45.247071022156831</c:v>
                </c:pt>
                <c:pt idx="1478">
                  <c:v>45.214030526217499</c:v>
                </c:pt>
                <c:pt idx="1479">
                  <c:v>45.180989301977434</c:v>
                </c:pt>
                <c:pt idx="1480">
                  <c:v>45.147947344009239</c:v>
                </c:pt>
                <c:pt idx="1481">
                  <c:v>45.114904646845559</c:v>
                </c:pt>
                <c:pt idx="1482">
                  <c:v>45.081861204979518</c:v>
                </c:pt>
                <c:pt idx="1483">
                  <c:v>45.048817012863935</c:v>
                </c:pt>
                <c:pt idx="1484">
                  <c:v>45.015772064911346</c:v>
                </c:pt>
                <c:pt idx="1485">
                  <c:v>44.982726355493654</c:v>
                </c:pt>
                <c:pt idx="1486">
                  <c:v>44.94967987894205</c:v>
                </c:pt>
                <c:pt idx="1487">
                  <c:v>44.916632629545973</c:v>
                </c:pt>
                <c:pt idx="1488">
                  <c:v>44.883584601553778</c:v>
                </c:pt>
                <c:pt idx="1489">
                  <c:v>44.850535789171822</c:v>
                </c:pt>
                <c:pt idx="1490">
                  <c:v>44.817486186564579</c:v>
                </c:pt>
                <c:pt idx="1491">
                  <c:v>44.784435787853958</c:v>
                </c:pt>
                <c:pt idx="1492">
                  <c:v>44.751384587119389</c:v>
                </c:pt>
                <c:pt idx="1493">
                  <c:v>44.718332578397153</c:v>
                </c:pt>
                <c:pt idx="1494">
                  <c:v>44.685279755680661</c:v>
                </c:pt>
                <c:pt idx="1495">
                  <c:v>44.652226112919124</c:v>
                </c:pt>
                <c:pt idx="1496">
                  <c:v>44.619171644018508</c:v>
                </c:pt>
                <c:pt idx="1497">
                  <c:v>44.586116342840434</c:v>
                </c:pt>
                <c:pt idx="1498">
                  <c:v>44.553060203202044</c:v>
                </c:pt>
                <c:pt idx="1499">
                  <c:v>44.520003218875786</c:v>
                </c:pt>
                <c:pt idx="1500">
                  <c:v>44.486945383588939</c:v>
                </c:pt>
                <c:pt idx="1501">
                  <c:v>44.453886691023598</c:v>
                </c:pt>
                <c:pt idx="1502">
                  <c:v>44.420827134815909</c:v>
                </c:pt>
                <c:pt idx="1503">
                  <c:v>44.387766708556427</c:v>
                </c:pt>
                <c:pt idx="1504">
                  <c:v>44.354705405789119</c:v>
                </c:pt>
                <c:pt idx="1505">
                  <c:v>44.321643220011367</c:v>
                </c:pt>
                <c:pt idx="1506">
                  <c:v>44.28858014467388</c:v>
                </c:pt>
                <c:pt idx="1507">
                  <c:v>44.255516173179601</c:v>
                </c:pt>
                <c:pt idx="1508">
                  <c:v>44.222451298884451</c:v>
                </c:pt>
                <c:pt idx="1509">
                  <c:v>44.18938551509612</c:v>
                </c:pt>
                <c:pt idx="1510">
                  <c:v>44.156318815074115</c:v>
                </c:pt>
                <c:pt idx="1511">
                  <c:v>44.123251192029819</c:v>
                </c:pt>
                <c:pt idx="1512">
                  <c:v>44.09018263912504</c:v>
                </c:pt>
                <c:pt idx="1513">
                  <c:v>44.057113149473039</c:v>
                </c:pt>
                <c:pt idx="1514">
                  <c:v>44.024042716136968</c:v>
                </c:pt>
                <c:pt idx="1515">
                  <c:v>43.990971332130513</c:v>
                </c:pt>
                <c:pt idx="1516">
                  <c:v>43.957898990417206</c:v>
                </c:pt>
                <c:pt idx="1517">
                  <c:v>43.924825683909759</c:v>
                </c:pt>
                <c:pt idx="1518">
                  <c:v>43.891751405470146</c:v>
                </c:pt>
                <c:pt idx="1519">
                  <c:v>43.858676147909073</c:v>
                </c:pt>
                <c:pt idx="1520">
                  <c:v>43.82559990398579</c:v>
                </c:pt>
                <c:pt idx="1521">
                  <c:v>43.792522666407613</c:v>
                </c:pt>
                <c:pt idx="1522">
                  <c:v>43.759444427829578</c:v>
                </c:pt>
                <c:pt idx="1523">
                  <c:v>43.726365180853861</c:v>
                </c:pt>
                <c:pt idx="1524">
                  <c:v>43.693284918030258</c:v>
                </c:pt>
                <c:pt idx="1525">
                  <c:v>43.660203631854728</c:v>
                </c:pt>
                <c:pt idx="1526">
                  <c:v>43.62712131476998</c:v>
                </c:pt>
                <c:pt idx="1527">
                  <c:v>43.594037959164211</c:v>
                </c:pt>
                <c:pt idx="1528">
                  <c:v>43.560953557371661</c:v>
                </c:pt>
                <c:pt idx="1529">
                  <c:v>43.527868101671729</c:v>
                </c:pt>
                <c:pt idx="1530">
                  <c:v>43.494781584288717</c:v>
                </c:pt>
                <c:pt idx="1531">
                  <c:v>43.461693997391329</c:v>
                </c:pt>
                <c:pt idx="1532">
                  <c:v>43.42860533309252</c:v>
                </c:pt>
                <c:pt idx="1533">
                  <c:v>43.395515583449168</c:v>
                </c:pt>
                <c:pt idx="1534">
                  <c:v>43.362424740461421</c:v>
                </c:pt>
                <c:pt idx="1535">
                  <c:v>43.329332796072535</c:v>
                </c:pt>
                <c:pt idx="1536">
                  <c:v>43.296239742168453</c:v>
                </c:pt>
                <c:pt idx="1537">
                  <c:v>43.263145570577386</c:v>
                </c:pt>
                <c:pt idx="1538">
                  <c:v>43.230050273069516</c:v>
                </c:pt>
                <c:pt idx="1539">
                  <c:v>43.196953841356617</c:v>
                </c:pt>
                <c:pt idx="1540">
                  <c:v>43.163856267091504</c:v>
                </c:pt>
                <c:pt idx="1541">
                  <c:v>43.130757541867872</c:v>
                </c:pt>
                <c:pt idx="1542">
                  <c:v>43.097657657219706</c:v>
                </c:pt>
                <c:pt idx="1543">
                  <c:v>43.064556604621117</c:v>
                </c:pt>
                <c:pt idx="1544">
                  <c:v>43.031454375485822</c:v>
                </c:pt>
                <c:pt idx="1545">
                  <c:v>42.998350961166608</c:v>
                </c:pt>
                <c:pt idx="1546">
                  <c:v>42.965246352955248</c:v>
                </c:pt>
                <c:pt idx="1547">
                  <c:v>42.932140542081889</c:v>
                </c:pt>
                <c:pt idx="1548">
                  <c:v>42.899033519714713</c:v>
                </c:pt>
                <c:pt idx="1549">
                  <c:v>42.865925276959572</c:v>
                </c:pt>
                <c:pt idx="1550">
                  <c:v>42.832815804859401</c:v>
                </c:pt>
                <c:pt idx="1551">
                  <c:v>42.799705094394199</c:v>
                </c:pt>
                <c:pt idx="1552">
                  <c:v>42.766593136480004</c:v>
                </c:pt>
                <c:pt idx="1553">
                  <c:v>42.73347992196949</c:v>
                </c:pt>
                <c:pt idx="1554">
                  <c:v>42.70036544165017</c:v>
                </c:pt>
                <c:pt idx="1555">
                  <c:v>42.667249686245356</c:v>
                </c:pt>
                <c:pt idx="1556">
                  <c:v>42.634132646412802</c:v>
                </c:pt>
                <c:pt idx="1557">
                  <c:v>42.601014312744631</c:v>
                </c:pt>
                <c:pt idx="1558">
                  <c:v>42.567894675767292</c:v>
                </c:pt>
                <c:pt idx="1559">
                  <c:v>42.534773725939992</c:v>
                </c:pt>
                <c:pt idx="1560">
                  <c:v>42.501651453655718</c:v>
                </c:pt>
                <c:pt idx="1561">
                  <c:v>42.468527849239919</c:v>
                </c:pt>
                <c:pt idx="1562">
                  <c:v>42.435402902950173</c:v>
                </c:pt>
                <c:pt idx="1563">
                  <c:v>42.402276604975917</c:v>
                </c:pt>
                <c:pt idx="1564">
                  <c:v>42.369148945438141</c:v>
                </c:pt>
                <c:pt idx="1565">
                  <c:v>42.336019914388487</c:v>
                </c:pt>
                <c:pt idx="1566">
                  <c:v>42.30288950180929</c:v>
                </c:pt>
                <c:pt idx="1567">
                  <c:v>42.269757697612931</c:v>
                </c:pt>
                <c:pt idx="1568">
                  <c:v>42.236624491641557</c:v>
                </c:pt>
                <c:pt idx="1569">
                  <c:v>42.203489873666278</c:v>
                </c:pt>
                <c:pt idx="1570">
                  <c:v>42.170353833387104</c:v>
                </c:pt>
                <c:pt idx="1571">
                  <c:v>42.137216360432383</c:v>
                </c:pt>
                <c:pt idx="1572">
                  <c:v>42.104077444358182</c:v>
                </c:pt>
                <c:pt idx="1573">
                  <c:v>42.070937074648107</c:v>
                </c:pt>
                <c:pt idx="1574">
                  <c:v>42.037795240712839</c:v>
                </c:pt>
                <c:pt idx="1575">
                  <c:v>42.004651931889214</c:v>
                </c:pt>
                <c:pt idx="1576">
                  <c:v>41.971507137440511</c:v>
                </c:pt>
                <c:pt idx="1577">
                  <c:v>41.938360846555398</c:v>
                </c:pt>
                <c:pt idx="1578">
                  <c:v>41.905213048347747</c:v>
                </c:pt>
                <c:pt idx="1579">
                  <c:v>41.872063731856187</c:v>
                </c:pt>
                <c:pt idx="1580">
                  <c:v>41.838912886043403</c:v>
                </c:pt>
                <c:pt idx="1581">
                  <c:v>41.805760499795809</c:v>
                </c:pt>
                <c:pt idx="1582">
                  <c:v>41.77260656192351</c:v>
                </c:pt>
                <c:pt idx="1583">
                  <c:v>41.739451061159016</c:v>
                </c:pt>
                <c:pt idx="1584">
                  <c:v>41.706293986157348</c:v>
                </c:pt>
                <c:pt idx="1585">
                  <c:v>41.673135325495316</c:v>
                </c:pt>
                <c:pt idx="1586">
                  <c:v>41.639975067671308</c:v>
                </c:pt>
                <c:pt idx="1587">
                  <c:v>41.606813201104714</c:v>
                </c:pt>
                <c:pt idx="1588">
                  <c:v>41.573649714134874</c:v>
                </c:pt>
                <c:pt idx="1589">
                  <c:v>41.540484595021809</c:v>
                </c:pt>
                <c:pt idx="1590">
                  <c:v>41.507317831944505</c:v>
                </c:pt>
                <c:pt idx="1591">
                  <c:v>41.474149413001278</c:v>
                </c:pt>
                <c:pt idx="1592">
                  <c:v>41.440979326208804</c:v>
                </c:pt>
                <c:pt idx="1593">
                  <c:v>41.407807559501862</c:v>
                </c:pt>
                <c:pt idx="1594">
                  <c:v>41.374634100732763</c:v>
                </c:pt>
                <c:pt idx="1595">
                  <c:v>41.341458937670822</c:v>
                </c:pt>
                <c:pt idx="1596">
                  <c:v>41.308282058002121</c:v>
                </c:pt>
                <c:pt idx="1597">
                  <c:v>41.275103449328768</c:v>
                </c:pt>
                <c:pt idx="1598">
                  <c:v>41.241923099168432</c:v>
                </c:pt>
                <c:pt idx="1599">
                  <c:v>41.208740994953637</c:v>
                </c:pt>
                <c:pt idx="1600">
                  <c:v>41.175557124031876</c:v>
                </c:pt>
                <c:pt idx="1601">
                  <c:v>41.142371473664554</c:v>
                </c:pt>
                <c:pt idx="1602">
                  <c:v>41.109184031026665</c:v>
                </c:pt>
                <c:pt idx="1603">
                  <c:v>41.075994783206333</c:v>
                </c:pt>
                <c:pt idx="1604">
                  <c:v>41.042803717204251</c:v>
                </c:pt>
                <c:pt idx="1605">
                  <c:v>41.009610819933172</c:v>
                </c:pt>
                <c:pt idx="1606">
                  <c:v>40.976416078217369</c:v>
                </c:pt>
                <c:pt idx="1607">
                  <c:v>40.9432194787924</c:v>
                </c:pt>
                <c:pt idx="1608">
                  <c:v>40.910021008304014</c:v>
                </c:pt>
                <c:pt idx="1609">
                  <c:v>40.876820653308322</c:v>
                </c:pt>
                <c:pt idx="1610">
                  <c:v>40.843618400270785</c:v>
                </c:pt>
                <c:pt idx="1611">
                  <c:v>40.810414235565759</c:v>
                </c:pt>
                <c:pt idx="1612">
                  <c:v>40.777208145476436</c:v>
                </c:pt>
                <c:pt idx="1613">
                  <c:v>40.744000116193739</c:v>
                </c:pt>
                <c:pt idx="1614">
                  <c:v>40.710790133815955</c:v>
                </c:pt>
                <c:pt idx="1615">
                  <c:v>40.677578184348384</c:v>
                </c:pt>
                <c:pt idx="1616">
                  <c:v>40.644364253702776</c:v>
                </c:pt>
                <c:pt idx="1617">
                  <c:v>40.611148327696931</c:v>
                </c:pt>
                <c:pt idx="1618">
                  <c:v>40.577930392053581</c:v>
                </c:pt>
                <c:pt idx="1619">
                  <c:v>40.544710432400578</c:v>
                </c:pt>
                <c:pt idx="1620">
                  <c:v>40.511488434269936</c:v>
                </c:pt>
                <c:pt idx="1621">
                  <c:v>40.478264383097731</c:v>
                </c:pt>
                <c:pt idx="1622">
                  <c:v>40.445038264222681</c:v>
                </c:pt>
                <c:pt idx="1623">
                  <c:v>40.411810062886872</c:v>
                </c:pt>
                <c:pt idx="1624">
                  <c:v>40.378579764234274</c:v>
                </c:pt>
                <c:pt idx="1625">
                  <c:v>40.345347353310174</c:v>
                </c:pt>
                <c:pt idx="1626">
                  <c:v>40.312112815061525</c:v>
                </c:pt>
                <c:pt idx="1627">
                  <c:v>40.278876134335533</c:v>
                </c:pt>
                <c:pt idx="1628">
                  <c:v>40.245637295879419</c:v>
                </c:pt>
                <c:pt idx="1629">
                  <c:v>40.212396284340073</c:v>
                </c:pt>
                <c:pt idx="1630">
                  <c:v>40.179153084263213</c:v>
                </c:pt>
                <c:pt idx="1631">
                  <c:v>40.145907680092861</c:v>
                </c:pt>
                <c:pt idx="1632">
                  <c:v>40.112660056171087</c:v>
                </c:pt>
                <c:pt idx="1633">
                  <c:v>40.079410196737115</c:v>
                </c:pt>
                <c:pt idx="1634">
                  <c:v>40.046158085927303</c:v>
                </c:pt>
                <c:pt idx="1635">
                  <c:v>40.012903707773695</c:v>
                </c:pt>
                <c:pt idx="1636">
                  <c:v>39.979647046204477</c:v>
                </c:pt>
                <c:pt idx="1637">
                  <c:v>39.946388085042862</c:v>
                </c:pt>
                <c:pt idx="1638">
                  <c:v>39.913126808006588</c:v>
                </c:pt>
                <c:pt idx="1639">
                  <c:v>39.879863198707412</c:v>
                </c:pt>
                <c:pt idx="1640">
                  <c:v>39.84659724065083</c:v>
                </c:pt>
                <c:pt idx="1641">
                  <c:v>39.813328917235033</c:v>
                </c:pt>
                <c:pt idx="1642">
                  <c:v>39.780058211750799</c:v>
                </c:pt>
                <c:pt idx="1643">
                  <c:v>39.746785107380688</c:v>
                </c:pt>
                <c:pt idx="1644">
                  <c:v>39.713509587198452</c:v>
                </c:pt>
                <c:pt idx="1645">
                  <c:v>39.680231634168955</c:v>
                </c:pt>
                <c:pt idx="1646">
                  <c:v>39.646951231146993</c:v>
                </c:pt>
                <c:pt idx="1647">
                  <c:v>39.613668360876993</c:v>
                </c:pt>
                <c:pt idx="1648">
                  <c:v>39.580383005992587</c:v>
                </c:pt>
                <c:pt idx="1649">
                  <c:v>39.54709514901608</c:v>
                </c:pt>
                <c:pt idx="1650">
                  <c:v>39.513804772357524</c:v>
                </c:pt>
                <c:pt idx="1651">
                  <c:v>39.480511858314742</c:v>
                </c:pt>
                <c:pt idx="1652">
                  <c:v>39.447216389072167</c:v>
                </c:pt>
                <c:pt idx="1653">
                  <c:v>39.413918346700711</c:v>
                </c:pt>
                <c:pt idx="1654">
                  <c:v>39.380617713157136</c:v>
                </c:pt>
                <c:pt idx="1655">
                  <c:v>39.34731447028345</c:v>
                </c:pt>
                <c:pt idx="1656">
                  <c:v>39.314008599806293</c:v>
                </c:pt>
                <c:pt idx="1657">
                  <c:v>39.280700083336313</c:v>
                </c:pt>
                <c:pt idx="1658">
                  <c:v>39.247388902368236</c:v>
                </c:pt>
                <c:pt idx="1659">
                  <c:v>39.214075038279375</c:v>
                </c:pt>
                <c:pt idx="1660">
                  <c:v>39.180758472329671</c:v>
                </c:pt>
                <c:pt idx="1661">
                  <c:v>39.147439185661185</c:v>
                </c:pt>
                <c:pt idx="1662">
                  <c:v>39.114117159297102</c:v>
                </c:pt>
                <c:pt idx="1663">
                  <c:v>39.080792374141637</c:v>
                </c:pt>
                <c:pt idx="1664">
                  <c:v>39.047464810979378</c:v>
                </c:pt>
                <c:pt idx="1665">
                  <c:v>39.014134450474472</c:v>
                </c:pt>
                <c:pt idx="1666">
                  <c:v>38.980801273170471</c:v>
                </c:pt>
                <c:pt idx="1667">
                  <c:v>38.947465259489491</c:v>
                </c:pt>
                <c:pt idx="1668">
                  <c:v>38.914126389731727</c:v>
                </c:pt>
                <c:pt idx="1669">
                  <c:v>38.880784644075128</c:v>
                </c:pt>
                <c:pt idx="1670">
                  <c:v>38.847440002574622</c:v>
                </c:pt>
                <c:pt idx="1671">
                  <c:v>38.814092445161513</c:v>
                </c:pt>
                <c:pt idx="1672">
                  <c:v>38.780741951643222</c:v>
                </c:pt>
                <c:pt idx="1673">
                  <c:v>38.747388501702488</c:v>
                </c:pt>
                <c:pt idx="1674">
                  <c:v>38.714032074896913</c:v>
                </c:pt>
                <c:pt idx="1675">
                  <c:v>38.680672650658707</c:v>
                </c:pt>
                <c:pt idx="1676">
                  <c:v>38.647310208293632</c:v>
                </c:pt>
                <c:pt idx="1677">
                  <c:v>38.613944726980719</c:v>
                </c:pt>
                <c:pt idx="1678">
                  <c:v>38.580576185771925</c:v>
                </c:pt>
                <c:pt idx="1679">
                  <c:v>38.547204563591414</c:v>
                </c:pt>
                <c:pt idx="1680">
                  <c:v>38.513829839234923</c:v>
                </c:pt>
                <c:pt idx="1681">
                  <c:v>38.480451991369364</c:v>
                </c:pt>
                <c:pt idx="1682">
                  <c:v>38.44707099853251</c:v>
                </c:pt>
                <c:pt idx="1683">
                  <c:v>38.413686839132055</c:v>
                </c:pt>
                <c:pt idx="1684">
                  <c:v>38.380299491445435</c:v>
                </c:pt>
                <c:pt idx="1685">
                  <c:v>38.346908933619027</c:v>
                </c:pt>
                <c:pt idx="1686">
                  <c:v>38.313515143667942</c:v>
                </c:pt>
                <c:pt idx="1687">
                  <c:v>38.280118099475423</c:v>
                </c:pt>
                <c:pt idx="1688">
                  <c:v>38.24671777879194</c:v>
                </c:pt>
                <c:pt idx="1689">
                  <c:v>38.213314159235466</c:v>
                </c:pt>
                <c:pt idx="1690">
                  <c:v>38.179907218290204</c:v>
                </c:pt>
                <c:pt idx="1691">
                  <c:v>38.146496933306516</c:v>
                </c:pt>
                <c:pt idx="1692">
                  <c:v>38.11308328150028</c:v>
                </c:pt>
                <c:pt idx="1693">
                  <c:v>38.079666239952637</c:v>
                </c:pt>
                <c:pt idx="1694">
                  <c:v>38.046245785609074</c:v>
                </c:pt>
                <c:pt idx="1695">
                  <c:v>38.012821895279124</c:v>
                </c:pt>
                <c:pt idx="1696">
                  <c:v>37.979394545636168</c:v>
                </c:pt>
                <c:pt idx="1697">
                  <c:v>37.945963713216479</c:v>
                </c:pt>
                <c:pt idx="1698">
                  <c:v>37.912529374419208</c:v>
                </c:pt>
                <c:pt idx="1699">
                  <c:v>37.879091505505393</c:v>
                </c:pt>
                <c:pt idx="1700">
                  <c:v>37.845650082598034</c:v>
                </c:pt>
                <c:pt idx="1701">
                  <c:v>37.812205081681086</c:v>
                </c:pt>
                <c:pt idx="1702">
                  <c:v>37.778756478599732</c:v>
                </c:pt>
                <c:pt idx="1703">
                  <c:v>37.745304249058876</c:v>
                </c:pt>
                <c:pt idx="1704">
                  <c:v>37.711848368623897</c:v>
                </c:pt>
                <c:pt idx="1705">
                  <c:v>37.678388812719056</c:v>
                </c:pt>
                <c:pt idx="1706">
                  <c:v>37.644925556627989</c:v>
                </c:pt>
                <c:pt idx="1707">
                  <c:v>37.611458575492726</c:v>
                </c:pt>
                <c:pt idx="1708">
                  <c:v>37.577987844313334</c:v>
                </c:pt>
                <c:pt idx="1709">
                  <c:v>37.544513337947635</c:v>
                </c:pt>
                <c:pt idx="1710">
                  <c:v>37.511035031110637</c:v>
                </c:pt>
                <c:pt idx="1711">
                  <c:v>37.477552898374469</c:v>
                </c:pt>
                <c:pt idx="1712">
                  <c:v>37.444066914167102</c:v>
                </c:pt>
                <c:pt idx="1713">
                  <c:v>37.410577052773064</c:v>
                </c:pt>
                <c:pt idx="1714">
                  <c:v>37.377083288332351</c:v>
                </c:pt>
                <c:pt idx="1715">
                  <c:v>37.343585594840036</c:v>
                </c:pt>
                <c:pt idx="1716">
                  <c:v>37.310083946146172</c:v>
                </c:pt>
                <c:pt idx="1717">
                  <c:v>37.276578315955213</c:v>
                </c:pt>
                <c:pt idx="1718">
                  <c:v>37.243068677825605</c:v>
                </c:pt>
                <c:pt idx="1719">
                  <c:v>37.209555005169605</c:v>
                </c:pt>
                <c:pt idx="1720">
                  <c:v>37.176037271252802</c:v>
                </c:pt>
                <c:pt idx="1721">
                  <c:v>37.142515449193667</c:v>
                </c:pt>
                <c:pt idx="1722">
                  <c:v>37.108989511963401</c:v>
                </c:pt>
                <c:pt idx="1723">
                  <c:v>37.075459432385465</c:v>
                </c:pt>
                <c:pt idx="1724">
                  <c:v>37.041925183135113</c:v>
                </c:pt>
                <c:pt idx="1725">
                  <c:v>37.008386736739588</c:v>
                </c:pt>
                <c:pt idx="1726">
                  <c:v>36.974844065576995</c:v>
                </c:pt>
                <c:pt idx="1727">
                  <c:v>36.941297141876724</c:v>
                </c:pt>
                <c:pt idx="1728">
                  <c:v>36.907745937718794</c:v>
                </c:pt>
                <c:pt idx="1729">
                  <c:v>36.874190425033518</c:v>
                </c:pt>
                <c:pt idx="1730">
                  <c:v>36.840630575601317</c:v>
                </c:pt>
                <c:pt idx="1731">
                  <c:v>36.807066361052591</c:v>
                </c:pt>
                <c:pt idx="1732">
                  <c:v>36.77349775286703</c:v>
                </c:pt>
                <c:pt idx="1733">
                  <c:v>36.739924722373772</c:v>
                </c:pt>
                <c:pt idx="1734">
                  <c:v>36.706347240751029</c:v>
                </c:pt>
                <c:pt idx="1735">
                  <c:v>36.67276527902559</c:v>
                </c:pt>
                <c:pt idx="1736">
                  <c:v>36.63917880807292</c:v>
                </c:pt>
                <c:pt idx="1737">
                  <c:v>36.605587798616888</c:v>
                </c:pt>
                <c:pt idx="1738">
                  <c:v>36.571992221229195</c:v>
                </c:pt>
                <c:pt idx="1739">
                  <c:v>36.538392046329811</c:v>
                </c:pt>
                <c:pt idx="1740">
                  <c:v>36.504787244186026</c:v>
                </c:pt>
                <c:pt idx="1741">
                  <c:v>36.471177784912911</c:v>
                </c:pt>
                <c:pt idx="1742">
                  <c:v>36.437563638472639</c:v>
                </c:pt>
                <c:pt idx="1743">
                  <c:v>36.403944774674947</c:v>
                </c:pt>
                <c:pt idx="1744">
                  <c:v>36.370321163176165</c:v>
                </c:pt>
                <c:pt idx="1745">
                  <c:v>36.33669277347974</c:v>
                </c:pt>
                <c:pt idx="1746">
                  <c:v>36.303059574935794</c:v>
                </c:pt>
                <c:pt idx="1747">
                  <c:v>36.269421536741049</c:v>
                </c:pt>
                <c:pt idx="1748">
                  <c:v>36.235778627938828</c:v>
                </c:pt>
                <c:pt idx="1749">
                  <c:v>36.202130817418777</c:v>
                </c:pt>
                <c:pt idx="1750">
                  <c:v>36.168478073916916</c:v>
                </c:pt>
                <c:pt idx="1751">
                  <c:v>36.134820366015596</c:v>
                </c:pt>
                <c:pt idx="1752">
                  <c:v>36.10115766214323</c:v>
                </c:pt>
                <c:pt idx="1753">
                  <c:v>36.067489930574567</c:v>
                </c:pt>
                <c:pt idx="1754">
                  <c:v>36.03381713943029</c:v>
                </c:pt>
                <c:pt idx="1755">
                  <c:v>36.00013925667735</c:v>
                </c:pt>
                <c:pt idx="1756">
                  <c:v>35.966456250128665</c:v>
                </c:pt>
                <c:pt idx="1757">
                  <c:v>35.932768087443499</c:v>
                </c:pt>
                <c:pt idx="1758">
                  <c:v>35.89907473612697</c:v>
                </c:pt>
                <c:pt idx="1759">
                  <c:v>35.865376163530371</c:v>
                </c:pt>
                <c:pt idx="1760">
                  <c:v>35.831672336851483</c:v>
                </c:pt>
                <c:pt idx="1761">
                  <c:v>35.797963223134047</c:v>
                </c:pt>
                <c:pt idx="1762">
                  <c:v>35.76424878926845</c:v>
                </c:pt>
                <c:pt idx="1763">
                  <c:v>35.730529001991378</c:v>
                </c:pt>
                <c:pt idx="1764">
                  <c:v>35.696803827885951</c:v>
                </c:pt>
                <c:pt idx="1765">
                  <c:v>35.66307323338237</c:v>
                </c:pt>
                <c:pt idx="1766">
                  <c:v>35.62933718475729</c:v>
                </c:pt>
                <c:pt idx="1767">
                  <c:v>35.595595648134548</c:v>
                </c:pt>
                <c:pt idx="1768">
                  <c:v>35.561848589485102</c:v>
                </c:pt>
                <c:pt idx="1769">
                  <c:v>35.528095974627348</c:v>
                </c:pt>
                <c:pt idx="1770">
                  <c:v>35.494337769227229</c:v>
                </c:pt>
                <c:pt idx="1771">
                  <c:v>35.460573938798326</c:v>
                </c:pt>
                <c:pt idx="1772">
                  <c:v>35.426804448702455</c:v>
                </c:pt>
                <c:pt idx="1773">
                  <c:v>35.393029264149781</c:v>
                </c:pt>
                <c:pt idx="1774">
                  <c:v>35.359248350198833</c:v>
                </c:pt>
                <c:pt idx="1775">
                  <c:v>35.325461671757175</c:v>
                </c:pt>
                <c:pt idx="1776">
                  <c:v>35.291669193581505</c:v>
                </c:pt>
                <c:pt idx="1777">
                  <c:v>35.257870880278269</c:v>
                </c:pt>
                <c:pt idx="1778">
                  <c:v>35.224066696303552</c:v>
                </c:pt>
                <c:pt idx="1779">
                  <c:v>35.190256605963725</c:v>
                </c:pt>
                <c:pt idx="1780">
                  <c:v>35.156440573415935</c:v>
                </c:pt>
                <c:pt idx="1781">
                  <c:v>35.1226185626684</c:v>
                </c:pt>
                <c:pt idx="1782">
                  <c:v>35.088790537580891</c:v>
                </c:pt>
                <c:pt idx="1783">
                  <c:v>35.054956461864954</c:v>
                </c:pt>
                <c:pt idx="1784">
                  <c:v>35.021116299084909</c:v>
                </c:pt>
                <c:pt idx="1785">
                  <c:v>34.987270012657625</c:v>
                </c:pt>
                <c:pt idx="1786">
                  <c:v>34.953417565853762</c:v>
                </c:pt>
                <c:pt idx="1787">
                  <c:v>34.919558921797901</c:v>
                </c:pt>
                <c:pt idx="1788">
                  <c:v>34.885694043469144</c:v>
                </c:pt>
                <c:pt idx="1789">
                  <c:v>34.85182289370173</c:v>
                </c:pt>
                <c:pt idx="1790">
                  <c:v>34.817945435185905</c:v>
                </c:pt>
                <c:pt idx="1791">
                  <c:v>34.784061630468116</c:v>
                </c:pt>
                <c:pt idx="1792">
                  <c:v>34.750171441951792</c:v>
                </c:pt>
                <c:pt idx="1793">
                  <c:v>34.716274831898318</c:v>
                </c:pt>
                <c:pt idx="1794">
                  <c:v>34.682371762427351</c:v>
                </c:pt>
                <c:pt idx="1795">
                  <c:v>34.648462195517816</c:v>
                </c:pt>
                <c:pt idx="1796">
                  <c:v>34.614546093008713</c:v>
                </c:pt>
                <c:pt idx="1797">
                  <c:v>34.580623416599387</c:v>
                </c:pt>
                <c:pt idx="1798">
                  <c:v>34.546694127851111</c:v>
                </c:pt>
                <c:pt idx="1799">
                  <c:v>34.512758188187163</c:v>
                </c:pt>
                <c:pt idx="1800">
                  <c:v>34.478815558894134</c:v>
                </c:pt>
                <c:pt idx="1801">
                  <c:v>34.444866201122835</c:v>
                </c:pt>
                <c:pt idx="1802">
                  <c:v>34.410910075888822</c:v>
                </c:pt>
                <c:pt idx="1803">
                  <c:v>34.376947144073924</c:v>
                </c:pt>
                <c:pt idx="1804">
                  <c:v>34.342977366426474</c:v>
                </c:pt>
                <c:pt idx="1805">
                  <c:v>34.309000703562802</c:v>
                </c:pt>
                <c:pt idx="1806">
                  <c:v>34.275017115968403</c:v>
                </c:pt>
                <c:pt idx="1807">
                  <c:v>34.241026563998375</c:v>
                </c:pt>
                <c:pt idx="1808">
                  <c:v>34.207029007879107</c:v>
                </c:pt>
                <c:pt idx="1809">
                  <c:v>34.17302440770888</c:v>
                </c:pt>
                <c:pt idx="1810">
                  <c:v>34.139012723459452</c:v>
                </c:pt>
                <c:pt idx="1811">
                  <c:v>34.104993914976845</c:v>
                </c:pt>
                <c:pt idx="1812">
                  <c:v>34.070967941982829</c:v>
                </c:pt>
                <c:pt idx="1813">
                  <c:v>34.036934764076079</c:v>
                </c:pt>
                <c:pt idx="1814">
                  <c:v>34.002894340733263</c:v>
                </c:pt>
                <c:pt idx="1815">
                  <c:v>33.968846631310335</c:v>
                </c:pt>
                <c:pt idx="1816">
                  <c:v>33.934791595044295</c:v>
                </c:pt>
                <c:pt idx="1817">
                  <c:v>33.900729191053891</c:v>
                </c:pt>
                <c:pt idx="1818">
                  <c:v>33.86665937834151</c:v>
                </c:pt>
                <c:pt idx="1819">
                  <c:v>33.83258211579448</c:v>
                </c:pt>
                <c:pt idx="1820">
                  <c:v>33.798497362186119</c:v>
                </c:pt>
                <c:pt idx="1821">
                  <c:v>33.76440507617793</c:v>
                </c:pt>
                <c:pt idx="1822">
                  <c:v>33.730305216320396</c:v>
                </c:pt>
                <c:pt idx="1823">
                  <c:v>33.696197741055194</c:v>
                </c:pt>
                <c:pt idx="1824">
                  <c:v>33.662082608716169</c:v>
                </c:pt>
                <c:pt idx="1825">
                  <c:v>33.627959777531295</c:v>
                </c:pt>
                <c:pt idx="1826">
                  <c:v>33.593829205624651</c:v>
                </c:pt>
                <c:pt idx="1827">
                  <c:v>33.559690851017045</c:v>
                </c:pt>
                <c:pt idx="1828">
                  <c:v>33.525544671628921</c:v>
                </c:pt>
                <c:pt idx="1829">
                  <c:v>33.49139062528166</c:v>
                </c:pt>
                <c:pt idx="1830">
                  <c:v>33.457228669698942</c:v>
                </c:pt>
                <c:pt idx="1831">
                  <c:v>33.423058762509321</c:v>
                </c:pt>
                <c:pt idx="1832">
                  <c:v>33.388880861247642</c:v>
                </c:pt>
                <c:pt idx="1833">
                  <c:v>33.354694923357286</c:v>
                </c:pt>
                <c:pt idx="1834">
                  <c:v>33.32050090619142</c:v>
                </c:pt>
                <c:pt idx="1835">
                  <c:v>33.286298767015865</c:v>
                </c:pt>
                <c:pt idx="1836">
                  <c:v>33.252088463010836</c:v>
                </c:pt>
                <c:pt idx="1837">
                  <c:v>33.217869951272483</c:v>
                </c:pt>
                <c:pt idx="1838">
                  <c:v>33.183643188815552</c:v>
                </c:pt>
                <c:pt idx="1839">
                  <c:v>33.149408132575559</c:v>
                </c:pt>
                <c:pt idx="1840">
                  <c:v>33.115164739410723</c:v>
                </c:pt>
                <c:pt idx="1841">
                  <c:v>33.080912966104094</c:v>
                </c:pt>
                <c:pt idx="1842">
                  <c:v>33.046652769366112</c:v>
                </c:pt>
                <c:pt idx="1843">
                  <c:v>33.012384105837</c:v>
                </c:pt>
                <c:pt idx="1844">
                  <c:v>32.97810693208848</c:v>
                </c:pt>
                <c:pt idx="1845">
                  <c:v>32.943821204626865</c:v>
                </c:pt>
                <c:pt idx="1846">
                  <c:v>32.909526879895211</c:v>
                </c:pt>
                <c:pt idx="1847">
                  <c:v>32.875223914275821</c:v>
                </c:pt>
                <c:pt idx="1848">
                  <c:v>32.840912264092452</c:v>
                </c:pt>
                <c:pt idx="1849">
                  <c:v>32.806591885613614</c:v>
                </c:pt>
                <c:pt idx="1850">
                  <c:v>32.772262735054312</c:v>
                </c:pt>
                <c:pt idx="1851">
                  <c:v>32.73792476857939</c:v>
                </c:pt>
                <c:pt idx="1852">
                  <c:v>32.703577942305721</c:v>
                </c:pt>
                <c:pt idx="1853">
                  <c:v>32.669222212305336</c:v>
                </c:pt>
                <c:pt idx="1854">
                  <c:v>32.634857534607931</c:v>
                </c:pt>
                <c:pt idx="1855">
                  <c:v>32.60048386520387</c:v>
                </c:pt>
                <c:pt idx="1856">
                  <c:v>32.566101160046863</c:v>
                </c:pt>
                <c:pt idx="1857">
                  <c:v>32.531709375057261</c:v>
                </c:pt>
                <c:pt idx="1858">
                  <c:v>32.497308466124352</c:v>
                </c:pt>
                <c:pt idx="1859">
                  <c:v>32.462898389110315</c:v>
                </c:pt>
                <c:pt idx="1860">
                  <c:v>32.428479099852218</c:v>
                </c:pt>
                <c:pt idx="1861">
                  <c:v>32.394050554166107</c:v>
                </c:pt>
                <c:pt idx="1862">
                  <c:v>32.359612707849415</c:v>
                </c:pt>
                <c:pt idx="1863">
                  <c:v>32.325165516684635</c:v>
                </c:pt>
                <c:pt idx="1864">
                  <c:v>32.290708936442329</c:v>
                </c:pt>
                <c:pt idx="1865">
                  <c:v>32.256242922884525</c:v>
                </c:pt>
                <c:pt idx="1866">
                  <c:v>32.221767431767972</c:v>
                </c:pt>
                <c:pt idx="1867">
                  <c:v>32.187282418847566</c:v>
                </c:pt>
                <c:pt idx="1868">
                  <c:v>32.152787839880084</c:v>
                </c:pt>
                <c:pt idx="1869">
                  <c:v>32.118283650626999</c:v>
                </c:pt>
                <c:pt idx="1870">
                  <c:v>32.083769806858896</c:v>
                </c:pt>
                <c:pt idx="1871">
                  <c:v>32.049246264358317</c:v>
                </c:pt>
                <c:pt idx="1872">
                  <c:v>32.014712978923754</c:v>
                </c:pt>
                <c:pt idx="1873">
                  <c:v>31.980169906373238</c:v>
                </c:pt>
                <c:pt idx="1874">
                  <c:v>31.945617002548381</c:v>
                </c:pt>
                <c:pt idx="1875">
                  <c:v>31.911054223317727</c:v>
                </c:pt>
                <c:pt idx="1876">
                  <c:v>31.876481524580843</c:v>
                </c:pt>
                <c:pt idx="1877">
                  <c:v>31.841898862272153</c:v>
                </c:pt>
                <c:pt idx="1878">
                  <c:v>31.807306192365033</c:v>
                </c:pt>
                <c:pt idx="1879">
                  <c:v>31.772703470875445</c:v>
                </c:pt>
                <c:pt idx="1880">
                  <c:v>31.738090653866635</c:v>
                </c:pt>
                <c:pt idx="1881">
                  <c:v>31.70346769745246</c:v>
                </c:pt>
                <c:pt idx="1882">
                  <c:v>31.668834557802281</c:v>
                </c:pt>
                <c:pt idx="1883">
                  <c:v>31.63419119114446</c:v>
                </c:pt>
                <c:pt idx="1884">
                  <c:v>31.599537553771327</c:v>
                </c:pt>
                <c:pt idx="1885">
                  <c:v>31.564873602042944</c:v>
                </c:pt>
                <c:pt idx="1886">
                  <c:v>31.530199292392041</c:v>
                </c:pt>
                <c:pt idx="1887">
                  <c:v>31.495514581327502</c:v>
                </c:pt>
                <c:pt idx="1888">
                  <c:v>31.460819425440061</c:v>
                </c:pt>
                <c:pt idx="1889">
                  <c:v>31.426113781405945</c:v>
                </c:pt>
                <c:pt idx="1890">
                  <c:v>31.391397605991589</c:v>
                </c:pt>
                <c:pt idx="1891">
                  <c:v>31.356670856058756</c:v>
                </c:pt>
                <c:pt idx="1892">
                  <c:v>31.32193348856854</c:v>
                </c:pt>
                <c:pt idx="1893">
                  <c:v>31.287185460586656</c:v>
                </c:pt>
                <c:pt idx="1894">
                  <c:v>31.25242672928821</c:v>
                </c:pt>
                <c:pt idx="1895">
                  <c:v>31.217657251962102</c:v>
                </c:pt>
                <c:pt idx="1896">
                  <c:v>31.182876986016392</c:v>
                </c:pt>
                <c:pt idx="1897">
                  <c:v>31.148085888982891</c:v>
                </c:pt>
                <c:pt idx="1898">
                  <c:v>31.113283918522786</c:v>
                </c:pt>
                <c:pt idx="1899">
                  <c:v>31.078471032430951</c:v>
                </c:pt>
                <c:pt idx="1900">
                  <c:v>31.043647188641849</c:v>
                </c:pt>
                <c:pt idx="1901">
                  <c:v>31.008812345233743</c:v>
                </c:pt>
                <c:pt idx="1902">
                  <c:v>30.973966460434987</c:v>
                </c:pt>
                <c:pt idx="1903">
                  <c:v>30.939109492628603</c:v>
                </c:pt>
                <c:pt idx="1904">
                  <c:v>30.904241400357982</c:v>
                </c:pt>
                <c:pt idx="1905">
                  <c:v>30.869362142331944</c:v>
                </c:pt>
                <c:pt idx="1906">
                  <c:v>30.834471677430781</c:v>
                </c:pt>
                <c:pt idx="1907">
                  <c:v>30.799569964710933</c:v>
                </c:pt>
                <c:pt idx="1908">
                  <c:v>30.764656963411497</c:v>
                </c:pt>
                <c:pt idx="1909">
                  <c:v>30.7297326329588</c:v>
                </c:pt>
                <c:pt idx="1910">
                  <c:v>30.694796932973066</c:v>
                </c:pt>
                <c:pt idx="1911">
                  <c:v>30.659849823273593</c:v>
                </c:pt>
                <c:pt idx="1912">
                  <c:v>30.624891263884511</c:v>
                </c:pt>
                <c:pt idx="1913">
                  <c:v>30.589921215041009</c:v>
                </c:pt>
                <c:pt idx="1914">
                  <c:v>30.554939637194543</c:v>
                </c:pt>
                <c:pt idx="1915">
                  <c:v>30.519946491019603</c:v>
                </c:pt>
                <c:pt idx="1916">
                  <c:v>30.484941737419085</c:v>
                </c:pt>
                <c:pt idx="1917">
                  <c:v>30.449925337530569</c:v>
                </c:pt>
                <c:pt idx="1918">
                  <c:v>30.414897252732477</c:v>
                </c:pt>
                <c:pt idx="1919">
                  <c:v>30.379857444649751</c:v>
                </c:pt>
                <c:pt idx="1920">
                  <c:v>30.344805875161171</c:v>
                </c:pt>
                <c:pt idx="1921">
                  <c:v>30.309742506404209</c:v>
                </c:pt>
                <c:pt idx="1922">
                  <c:v>30.274667300782202</c:v>
                </c:pt>
                <c:pt idx="1923">
                  <c:v>30.239580220970637</c:v>
                </c:pt>
                <c:pt idx="1924">
                  <c:v>30.204481229923388</c:v>
                </c:pt>
                <c:pt idx="1925">
                  <c:v>30.16937029087924</c:v>
                </c:pt>
                <c:pt idx="1926">
                  <c:v>30.134247367368246</c:v>
                </c:pt>
                <c:pt idx="1927">
                  <c:v>30.0991124232186</c:v>
                </c:pt>
                <c:pt idx="1928">
                  <c:v>30.06396542256287</c:v>
                </c:pt>
                <c:pt idx="1929">
                  <c:v>30.02880632984504</c:v>
                </c:pt>
                <c:pt idx="1930">
                  <c:v>29.993635109827139</c:v>
                </c:pt>
                <c:pt idx="1931">
                  <c:v>29.958451727595467</c:v>
                </c:pt>
                <c:pt idx="1932">
                  <c:v>29.923256148568154</c:v>
                </c:pt>
                <c:pt idx="1933">
                  <c:v>29.888048338501754</c:v>
                </c:pt>
                <c:pt idx="1934">
                  <c:v>29.852828263497713</c:v>
                </c:pt>
                <c:pt idx="1935">
                  <c:v>29.817595890010043</c:v>
                </c:pt>
                <c:pt idx="1936">
                  <c:v>29.782351184851827</c:v>
                </c:pt>
                <c:pt idx="1937">
                  <c:v>29.747094115202245</c:v>
                </c:pt>
                <c:pt idx="1938">
                  <c:v>29.711824648613849</c:v>
                </c:pt>
                <c:pt idx="1939">
                  <c:v>29.676542753019813</c:v>
                </c:pt>
                <c:pt idx="1940">
                  <c:v>29.641248396740476</c:v>
                </c:pt>
                <c:pt idx="1941">
                  <c:v>29.605941548491405</c:v>
                </c:pt>
                <c:pt idx="1942">
                  <c:v>29.570622177390113</c:v>
                </c:pt>
                <c:pt idx="1943">
                  <c:v>29.535290252963449</c:v>
                </c:pt>
                <c:pt idx="1944">
                  <c:v>29.499945745154715</c:v>
                </c:pt>
                <c:pt idx="1945">
                  <c:v>29.464588624331803</c:v>
                </c:pt>
                <c:pt idx="1946">
                  <c:v>29.42921886129372</c:v>
                </c:pt>
                <c:pt idx="1947">
                  <c:v>29.393836427278472</c:v>
                </c:pt>
                <c:pt idx="1948">
                  <c:v>29.358441293970586</c:v>
                </c:pt>
                <c:pt idx="1949">
                  <c:v>29.323033433508531</c:v>
                </c:pt>
                <c:pt idx="1950">
                  <c:v>29.287612818492185</c:v>
                </c:pt>
                <c:pt idx="1951">
                  <c:v>29.252179421990956</c:v>
                </c:pt>
                <c:pt idx="1952">
                  <c:v>29.216733217550434</c:v>
                </c:pt>
                <c:pt idx="1953">
                  <c:v>29.18127417920121</c:v>
                </c:pt>
                <c:pt idx="1954">
                  <c:v>29.145802281465841</c:v>
                </c:pt>
                <c:pt idx="1955">
                  <c:v>29.110317499366658</c:v>
                </c:pt>
                <c:pt idx="1956">
                  <c:v>29.074819808433574</c:v>
                </c:pt>
                <c:pt idx="1957">
                  <c:v>29.039309184712533</c:v>
                </c:pt>
                <c:pt idx="1958">
                  <c:v>29.003785604772069</c:v>
                </c:pt>
                <c:pt idx="1959">
                  <c:v>28.968249045711989</c:v>
                </c:pt>
                <c:pt idx="1960">
                  <c:v>28.932699485171685</c:v>
                </c:pt>
                <c:pt idx="1961">
                  <c:v>28.897136901336907</c:v>
                </c:pt>
                <c:pt idx="1962">
                  <c:v>28.861561272948279</c:v>
                </c:pt>
                <c:pt idx="1963">
                  <c:v>28.825972579309536</c:v>
                </c:pt>
                <c:pt idx="1964">
                  <c:v>28.790370800295126</c:v>
                </c:pt>
                <c:pt idx="1965">
                  <c:v>28.754755916358093</c:v>
                </c:pt>
                <c:pt idx="1966">
                  <c:v>28.719127908538539</c:v>
                </c:pt>
                <c:pt idx="1967">
                  <c:v>28.683486758471382</c:v>
                </c:pt>
                <c:pt idx="1968">
                  <c:v>28.647832448394407</c:v>
                </c:pt>
                <c:pt idx="1969">
                  <c:v>28.612164961156438</c:v>
                </c:pt>
                <c:pt idx="1970">
                  <c:v>28.576484280225394</c:v>
                </c:pt>
                <c:pt idx="1971">
                  <c:v>28.540790389696259</c:v>
                </c:pt>
                <c:pt idx="1972">
                  <c:v>28.505083274299619</c:v>
                </c:pt>
                <c:pt idx="1973">
                  <c:v>28.469362919409193</c:v>
                </c:pt>
                <c:pt idx="1974">
                  <c:v>28.433629311050584</c:v>
                </c:pt>
                <c:pt idx="1975">
                  <c:v>28.397882435908937</c:v>
                </c:pt>
                <c:pt idx="1976">
                  <c:v>28.362122281337307</c:v>
                </c:pt>
                <c:pt idx="1977">
                  <c:v>28.326348835364715</c:v>
                </c:pt>
                <c:pt idx="1978">
                  <c:v>28.290562086704817</c:v>
                </c:pt>
                <c:pt idx="1979">
                  <c:v>28.254762024763174</c:v>
                </c:pt>
                <c:pt idx="1980">
                  <c:v>28.218948639646232</c:v>
                </c:pt>
                <c:pt idx="1981">
                  <c:v>28.183121922169082</c:v>
                </c:pt>
                <c:pt idx="1982">
                  <c:v>28.147281863863771</c:v>
                </c:pt>
                <c:pt idx="1983">
                  <c:v>28.111428456987184</c:v>
                </c:pt>
                <c:pt idx="1984">
                  <c:v>28.075561694530016</c:v>
                </c:pt>
                <c:pt idx="1985">
                  <c:v>28.039681570223834</c:v>
                </c:pt>
                <c:pt idx="1986">
                  <c:v>28.003788078549974</c:v>
                </c:pt>
                <c:pt idx="1987">
                  <c:v>27.967881214747532</c:v>
                </c:pt>
                <c:pt idx="1988">
                  <c:v>27.931960974821422</c:v>
                </c:pt>
                <c:pt idx="1989">
                  <c:v>27.896027355550473</c:v>
                </c:pt>
                <c:pt idx="1990">
                  <c:v>27.860080354495715</c:v>
                </c:pt>
                <c:pt idx="1991">
                  <c:v>27.82411997000812</c:v>
                </c:pt>
                <c:pt idx="1992">
                  <c:v>27.788146201236941</c:v>
                </c:pt>
                <c:pt idx="1993">
                  <c:v>27.752159048137859</c:v>
                </c:pt>
                <c:pt idx="1994">
                  <c:v>27.716158511480913</c:v>
                </c:pt>
                <c:pt idx="1995">
                  <c:v>27.68014459285817</c:v>
                </c:pt>
                <c:pt idx="1996">
                  <c:v>27.644117294692197</c:v>
                </c:pt>
                <c:pt idx="1997">
                  <c:v>27.608076620243892</c:v>
                </c:pt>
                <c:pt idx="1998">
                  <c:v>27.572022573620213</c:v>
                </c:pt>
                <c:pt idx="1999">
                  <c:v>27.535955159782475</c:v>
                </c:pt>
                <c:pt idx="2000">
                  <c:v>27.499874384553546</c:v>
                </c:pt>
                <c:pt idx="2001">
                  <c:v>27.463780254626499</c:v>
                </c:pt>
                <c:pt idx="2002">
                  <c:v>27.427672777571715</c:v>
                </c:pt>
                <c:pt idx="2003">
                  <c:v>27.391551961845124</c:v>
                </c:pt>
                <c:pt idx="2004">
                  <c:v>27.35541781679585</c:v>
                </c:pt>
                <c:pt idx="2005">
                  <c:v>27.319270352673488</c:v>
                </c:pt>
                <c:pt idx="2006">
                  <c:v>27.283109580636214</c:v>
                </c:pt>
                <c:pt idx="2007">
                  <c:v>27.24693551275816</c:v>
                </c:pt>
                <c:pt idx="2008">
                  <c:v>27.210748162037227</c:v>
                </c:pt>
                <c:pt idx="2009">
                  <c:v>27.174547542401886</c:v>
                </c:pt>
                <c:pt idx="2010">
                  <c:v>27.138333668719522</c:v>
                </c:pt>
                <c:pt idx="2011">
                  <c:v>27.102106556803484</c:v>
                </c:pt>
                <c:pt idx="2012">
                  <c:v>27.065866223419711</c:v>
                </c:pt>
                <c:pt idx="2013">
                  <c:v>27.029612686295323</c:v>
                </c:pt>
                <c:pt idx="2014">
                  <c:v>26.993345964124707</c:v>
                </c:pt>
                <c:pt idx="2015">
                  <c:v>26.957066076577497</c:v>
                </c:pt>
                <c:pt idx="2016">
                  <c:v>26.920773044304877</c:v>
                </c:pt>
                <c:pt idx="2017">
                  <c:v>26.884466888947401</c:v>
                </c:pt>
                <c:pt idx="2018">
                  <c:v>26.848147633141302</c:v>
                </c:pt>
                <c:pt idx="2019">
                  <c:v>26.811815300525996</c:v>
                </c:pt>
                <c:pt idx="2020">
                  <c:v>26.775469915750357</c:v>
                </c:pt>
                <c:pt idx="2021">
                  <c:v>26.73911150447951</c:v>
                </c:pt>
                <c:pt idx="2022">
                  <c:v>26.702740093402046</c:v>
                </c:pt>
                <c:pt idx="2023">
                  <c:v>26.666355710235962</c:v>
                </c:pt>
                <c:pt idx="2024">
                  <c:v>26.629958383735715</c:v>
                </c:pt>
                <c:pt idx="2025">
                  <c:v>26.59354814369803</c:v>
                </c:pt>
                <c:pt idx="2026">
                  <c:v>26.557125020969131</c:v>
                </c:pt>
                <c:pt idx="2027">
                  <c:v>26.520689047449928</c:v>
                </c:pt>
                <c:pt idx="2028">
                  <c:v>26.484240256103018</c:v>
                </c:pt>
                <c:pt idx="2029">
                  <c:v>26.447778680958582</c:v>
                </c:pt>
                <c:pt idx="2030">
                  <c:v>26.411304357120144</c:v>
                </c:pt>
                <c:pt idx="2031">
                  <c:v>26.374817320770521</c:v>
                </c:pt>
                <c:pt idx="2032">
                  <c:v>26.338317609177935</c:v>
                </c:pt>
                <c:pt idx="2033">
                  <c:v>26.301805260701286</c:v>
                </c:pt>
                <c:pt idx="2034">
                  <c:v>26.265280314796019</c:v>
                </c:pt>
                <c:pt idx="2035">
                  <c:v>26.228742812019647</c:v>
                </c:pt>
                <c:pt idx="2036">
                  <c:v>26.192192794036796</c:v>
                </c:pt>
                <c:pt idx="2037">
                  <c:v>26.155630303624903</c:v>
                </c:pt>
                <c:pt idx="2038">
                  <c:v>26.1190553846791</c:v>
                </c:pt>
                <c:pt idx="2039">
                  <c:v>26.082468082217662</c:v>
                </c:pt>
                <c:pt idx="2040">
                  <c:v>26.045868442386222</c:v>
                </c:pt>
                <c:pt idx="2041">
                  <c:v>26.009256512463629</c:v>
                </c:pt>
                <c:pt idx="2042">
                  <c:v>25.972632340865374</c:v>
                </c:pt>
                <c:pt idx="2043">
                  <c:v>25.935995977149684</c:v>
                </c:pt>
                <c:pt idx="2044">
                  <c:v>25.899347472020565</c:v>
                </c:pt>
                <c:pt idx="2045">
                  <c:v>25.862686877333342</c:v>
                </c:pt>
                <c:pt idx="2046">
                  <c:v>25.826014246097987</c:v>
                </c:pt>
                <c:pt idx="2047">
                  <c:v>25.789329632483611</c:v>
                </c:pt>
                <c:pt idx="2048">
                  <c:v>25.752633091822624</c:v>
                </c:pt>
                <c:pt idx="2049">
                  <c:v>25.715924680614016</c:v>
                </c:pt>
                <c:pt idx="2050">
                  <c:v>25.679204456527756</c:v>
                </c:pt>
                <c:pt idx="2051">
                  <c:v>25.642472478407758</c:v>
                </c:pt>
                <c:pt idx="2052">
                  <c:v>25.605728806275536</c:v>
                </c:pt>
                <c:pt idx="2053">
                  <c:v>25.568973501333851</c:v>
                </c:pt>
                <c:pt idx="2054">
                  <c:v>25.532206625968975</c:v>
                </c:pt>
                <c:pt idx="2055">
                  <c:v>25.495428243754624</c:v>
                </c:pt>
                <c:pt idx="2056">
                  <c:v>25.458638419454442</c:v>
                </c:pt>
                <c:pt idx="2057">
                  <c:v>25.421837219024781</c:v>
                </c:pt>
                <c:pt idx="2058">
                  <c:v>25.385024709616992</c:v>
                </c:pt>
                <c:pt idx="2059">
                  <c:v>25.348200959580339</c:v>
                </c:pt>
                <c:pt idx="2060">
                  <c:v>25.311366038463738</c:v>
                </c:pt>
                <c:pt idx="2061">
                  <c:v>25.274520017018375</c:v>
                </c:pt>
                <c:pt idx="2062">
                  <c:v>25.237662967199597</c:v>
                </c:pt>
                <c:pt idx="2063">
                  <c:v>25.200794962168345</c:v>
                </c:pt>
                <c:pt idx="2064">
                  <c:v>25.163916076292949</c:v>
                </c:pt>
                <c:pt idx="2065">
                  <c:v>25.127026385151048</c:v>
                </c:pt>
                <c:pt idx="2066">
                  <c:v>25.090125965530419</c:v>
                </c:pt>
                <c:pt idx="2067">
                  <c:v>25.05321489543028</c:v>
                </c:pt>
                <c:pt idx="2068">
                  <c:v>25.016293254062553</c:v>
                </c:pt>
                <c:pt idx="2069">
                  <c:v>24.979361121852371</c:v>
                </c:pt>
                <c:pt idx="2070">
                  <c:v>24.942418580438819</c:v>
                </c:pt>
                <c:pt idx="2071">
                  <c:v>24.905465712675646</c:v>
                </c:pt>
                <c:pt idx="2072">
                  <c:v>24.868502602631487</c:v>
                </c:pt>
                <c:pt idx="2073">
                  <c:v>24.831529335590069</c:v>
                </c:pt>
                <c:pt idx="2074">
                  <c:v>24.794545998050111</c:v>
                </c:pt>
                <c:pt idx="2075">
                  <c:v>24.757552677725435</c:v>
                </c:pt>
                <c:pt idx="2076">
                  <c:v>24.720549463544003</c:v>
                </c:pt>
                <c:pt idx="2077">
                  <c:v>24.683536445648215</c:v>
                </c:pt>
                <c:pt idx="2078">
                  <c:v>24.64651371539378</c:v>
                </c:pt>
                <c:pt idx="2079">
                  <c:v>24.60948136534881</c:v>
                </c:pt>
                <c:pt idx="2080">
                  <c:v>24.572439489292837</c:v>
                </c:pt>
                <c:pt idx="2081">
                  <c:v>24.535388182215755</c:v>
                </c:pt>
                <c:pt idx="2082">
                  <c:v>24.498327540316357</c:v>
                </c:pt>
                <c:pt idx="2083">
                  <c:v>24.461257661000495</c:v>
                </c:pt>
                <c:pt idx="2084">
                  <c:v>24.42417864287961</c:v>
                </c:pt>
                <c:pt idx="2085">
                  <c:v>24.387090585768853</c:v>
                </c:pt>
                <c:pt idx="2086">
                  <c:v>24.349993590684665</c:v>
                </c:pt>
                <c:pt idx="2087">
                  <c:v>24.312887759842674</c:v>
                </c:pt>
                <c:pt idx="2088">
                  <c:v>24.275773196655194</c:v>
                </c:pt>
                <c:pt idx="2089">
                  <c:v>24.238650005728537</c:v>
                </c:pt>
                <c:pt idx="2090">
                  <c:v>24.201518292860371</c:v>
                </c:pt>
                <c:pt idx="2091">
                  <c:v>24.164378165036155</c:v>
                </c:pt>
                <c:pt idx="2092">
                  <c:v>24.127229730426379</c:v>
                </c:pt>
                <c:pt idx="2093">
                  <c:v>24.090073098383179</c:v>
                </c:pt>
                <c:pt idx="2094">
                  <c:v>24.052908379436499</c:v>
                </c:pt>
                <c:pt idx="2095">
                  <c:v>24.015735685290345</c:v>
                </c:pt>
                <c:pt idx="2096">
                  <c:v>23.978555128819224</c:v>
                </c:pt>
                <c:pt idx="2097">
                  <c:v>23.941366824063365</c:v>
                </c:pt>
                <c:pt idx="2098">
                  <c:v>23.904170886224946</c:v>
                </c:pt>
                <c:pt idx="2099">
                  <c:v>23.866967431663152</c:v>
                </c:pt>
                <c:pt idx="2100">
                  <c:v>23.829756577890073</c:v>
                </c:pt>
                <c:pt idx="2101">
                  <c:v>23.792538443565139</c:v>
                </c:pt>
                <c:pt idx="2102">
                  <c:v>23.75531314849049</c:v>
                </c:pt>
                <c:pt idx="2103">
                  <c:v>23.718080813605638</c:v>
                </c:pt>
                <c:pt idx="2104">
                  <c:v>23.680841560982039</c:v>
                </c:pt>
                <c:pt idx="2105">
                  <c:v>23.643595513817385</c:v>
                </c:pt>
                <c:pt idx="2106">
                  <c:v>23.606342796429907</c:v>
                </c:pt>
                <c:pt idx="2107">
                  <c:v>23.569083534252499</c:v>
                </c:pt>
                <c:pt idx="2108">
                  <c:v>23.531817853826276</c:v>
                </c:pt>
                <c:pt idx="2109">
                  <c:v>23.494545882794572</c:v>
                </c:pt>
                <c:pt idx="2110">
                  <c:v>23.457267749896332</c:v>
                </c:pt>
                <c:pt idx="2111">
                  <c:v>23.419983584958864</c:v>
                </c:pt>
                <c:pt idx="2112">
                  <c:v>23.382693518891969</c:v>
                </c:pt>
                <c:pt idx="2113">
                  <c:v>23.345397683680339</c:v>
                </c:pt>
                <c:pt idx="2114">
                  <c:v>23.308096212375979</c:v>
                </c:pt>
                <c:pt idx="2115">
                  <c:v>23.270789239091577</c:v>
                </c:pt>
                <c:pt idx="2116">
                  <c:v>23.233476898992201</c:v>
                </c:pt>
                <c:pt idx="2117">
                  <c:v>23.196159328288406</c:v>
                </c:pt>
                <c:pt idx="2118">
                  <c:v>23.158836664227145</c:v>
                </c:pt>
                <c:pt idx="2119">
                  <c:v>23.121509045084832</c:v>
                </c:pt>
                <c:pt idx="2120">
                  <c:v>23.084176610158234</c:v>
                </c:pt>
                <c:pt idx="2121">
                  <c:v>23.046839499756654</c:v>
                </c:pt>
                <c:pt idx="2122">
                  <c:v>23.009497855192929</c:v>
                </c:pt>
                <c:pt idx="2123">
                  <c:v>22.972151818775043</c:v>
                </c:pt>
                <c:pt idx="2124">
                  <c:v>22.934801533796431</c:v>
                </c:pt>
                <c:pt idx="2125">
                  <c:v>22.897447144527966</c:v>
                </c:pt>
                <c:pt idx="2126">
                  <c:v>22.86008879620811</c:v>
                </c:pt>
                <c:pt idx="2127">
                  <c:v>22.822726635033412</c:v>
                </c:pt>
                <c:pt idx="2128">
                  <c:v>22.785360808149264</c:v>
                </c:pt>
                <c:pt idx="2129">
                  <c:v>22.747991463639927</c:v>
                </c:pt>
                <c:pt idx="2130">
                  <c:v>22.710618750519028</c:v>
                </c:pt>
                <c:pt idx="2131">
                  <c:v>22.673242818719114</c:v>
                </c:pt>
                <c:pt idx="2132">
                  <c:v>22.635863819081838</c:v>
                </c:pt>
                <c:pt idx="2133">
                  <c:v>22.59848190334742</c:v>
                </c:pt>
                <c:pt idx="2134">
                  <c:v>22.561097224144344</c:v>
                </c:pt>
                <c:pt idx="2135">
                  <c:v>22.523709934978701</c:v>
                </c:pt>
                <c:pt idx="2136">
                  <c:v>22.486320190223552</c:v>
                </c:pt>
                <c:pt idx="2137">
                  <c:v>22.44892814510774</c:v>
                </c:pt>
                <c:pt idx="2138">
                  <c:v>22.411533955705274</c:v>
                </c:pt>
                <c:pt idx="2139">
                  <c:v>22.374137778924048</c:v>
                </c:pt>
                <c:pt idx="2140">
                  <c:v>22.336739772494603</c:v>
                </c:pt>
                <c:pt idx="2141">
                  <c:v>22.299340094958605</c:v>
                </c:pt>
                <c:pt idx="2142">
                  <c:v>22.261938905657253</c:v>
                </c:pt>
                <c:pt idx="2143">
                  <c:v>22.224536364720304</c:v>
                </c:pt>
                <c:pt idx="2144">
                  <c:v>22.187132633053331</c:v>
                </c:pt>
                <c:pt idx="2145">
                  <c:v>22.149727872326487</c:v>
                </c:pt>
                <c:pt idx="2146">
                  <c:v>22.112322244962719</c:v>
                </c:pt>
                <c:pt idx="2147">
                  <c:v>22.074915914124556</c:v>
                </c:pt>
                <c:pt idx="2148">
                  <c:v>22.037509043703295</c:v>
                </c:pt>
                <c:pt idx="2149">
                  <c:v>22.000101798305913</c:v>
                </c:pt>
                <c:pt idx="2150">
                  <c:v>21.962694343242561</c:v>
                </c:pt>
                <c:pt idx="2151">
                  <c:v>21.92528684451468</c:v>
                </c:pt>
                <c:pt idx="2152">
                  <c:v>21.887879468801476</c:v>
                </c:pt>
                <c:pt idx="2153">
                  <c:v>21.850472383448341</c:v>
                </c:pt>
                <c:pt idx="2154">
                  <c:v>21.813065756452911</c:v>
                </c:pt>
                <c:pt idx="2155">
                  <c:v>21.775659756453123</c:v>
                </c:pt>
                <c:pt idx="2156">
                  <c:v>21.73825455271361</c:v>
                </c:pt>
                <c:pt idx="2157">
                  <c:v>21.700850315113126</c:v>
                </c:pt>
                <c:pt idx="2158">
                  <c:v>21.663447214131118</c:v>
                </c:pt>
                <c:pt idx="2159">
                  <c:v>21.626045420834465</c:v>
                </c:pt>
                <c:pt idx="2160">
                  <c:v>21.588645106864789</c:v>
                </c:pt>
                <c:pt idx="2161">
                  <c:v>21.55124644442429</c:v>
                </c:pt>
                <c:pt idx="2162">
                  <c:v>21.513849606263157</c:v>
                </c:pt>
                <c:pt idx="2163">
                  <c:v>21.47645476566554</c:v>
                </c:pt>
                <c:pt idx="2164">
                  <c:v>21.439062096436203</c:v>
                </c:pt>
                <c:pt idx="2165">
                  <c:v>21.401671772887187</c:v>
                </c:pt>
                <c:pt idx="2166">
                  <c:v>21.364283969823955</c:v>
                </c:pt>
                <c:pt idx="2167">
                  <c:v>21.326898862531728</c:v>
                </c:pt>
                <c:pt idx="2168">
                  <c:v>21.289516626762079</c:v>
                </c:pt>
                <c:pt idx="2169">
                  <c:v>21.252137438718712</c:v>
                </c:pt>
                <c:pt idx="2170">
                  <c:v>21.214761475044067</c:v>
                </c:pt>
                <c:pt idx="2171">
                  <c:v>21.177388912805576</c:v>
                </c:pt>
                <c:pt idx="2172">
                  <c:v>21.14001992948144</c:v>
                </c:pt>
                <c:pt idx="2173">
                  <c:v>21.102654702947202</c:v>
                </c:pt>
                <c:pt idx="2174">
                  <c:v>21.065293411461443</c:v>
                </c:pt>
                <c:pt idx="2175">
                  <c:v>21.027936233652351</c:v>
                </c:pt>
                <c:pt idx="2176">
                  <c:v>20.990583348503531</c:v>
                </c:pt>
                <c:pt idx="2177">
                  <c:v>20.953234935339978</c:v>
                </c:pt>
                <c:pt idx="2178">
                  <c:v>20.915891173814462</c:v>
                </c:pt>
                <c:pt idx="2179">
                  <c:v>20.878552243893527</c:v>
                </c:pt>
                <c:pt idx="2180">
                  <c:v>20.841218325843556</c:v>
                </c:pt>
                <c:pt idx="2181">
                  <c:v>20.8038896002166</c:v>
                </c:pt>
                <c:pt idx="2182">
                  <c:v>20.766566247836753</c:v>
                </c:pt>
                <c:pt idx="2183">
                  <c:v>20.729248449786386</c:v>
                </c:pt>
                <c:pt idx="2184">
                  <c:v>20.691936387391721</c:v>
                </c:pt>
                <c:pt idx="2185">
                  <c:v>20.654630242209841</c:v>
                </c:pt>
                <c:pt idx="2186">
                  <c:v>20.617330196013892</c:v>
                </c:pt>
                <c:pt idx="2187">
                  <c:v>20.580036430779934</c:v>
                </c:pt>
                <c:pt idx="2188">
                  <c:v>20.542749128672956</c:v>
                </c:pt>
                <c:pt idx="2189">
                  <c:v>20.505468472033279</c:v>
                </c:pt>
                <c:pt idx="2190">
                  <c:v>20.468194643362573</c:v>
                </c:pt>
                <c:pt idx="2191">
                  <c:v>20.430927825310413</c:v>
                </c:pt>
                <c:pt idx="2192">
                  <c:v>20.393668200660695</c:v>
                </c:pt>
                <c:pt idx="2193">
                  <c:v>20.356415952317903</c:v>
                </c:pt>
                <c:pt idx="2194">
                  <c:v>20.31917126329391</c:v>
                </c:pt>
                <c:pt idx="2195">
                  <c:v>20.281934316694077</c:v>
                </c:pt>
                <c:pt idx="2196">
                  <c:v>20.244705295704335</c:v>
                </c:pt>
                <c:pt idx="2197">
                  <c:v>20.207484383577569</c:v>
                </c:pt>
                <c:pt idx="2198">
                  <c:v>20.170271763620416</c:v>
                </c:pt>
                <c:pt idx="2199">
                  <c:v>20.133067619180217</c:v>
                </c:pt>
                <c:pt idx="2200">
                  <c:v>20.095872133631673</c:v>
                </c:pt>
                <c:pt idx="2201">
                  <c:v>20.058685490364208</c:v>
                </c:pt>
                <c:pt idx="2202">
                  <c:v>20.021507872768431</c:v>
                </c:pt>
                <c:pt idx="2203">
                  <c:v>19.984339464223812</c:v>
                </c:pt>
                <c:pt idx="2204">
                  <c:v>19.947180448085696</c:v>
                </c:pt>
                <c:pt idx="2205">
                  <c:v>19.910031007672544</c:v>
                </c:pt>
                <c:pt idx="2206">
                  <c:v>19.872891326253669</c:v>
                </c:pt>
                <c:pt idx="2207">
                  <c:v>19.835761587036341</c:v>
                </c:pt>
                <c:pt idx="2208">
                  <c:v>19.798641973153497</c:v>
                </c:pt>
                <c:pt idx="2209">
                  <c:v>19.761532667651739</c:v>
                </c:pt>
                <c:pt idx="2210">
                  <c:v>19.724433853479034</c:v>
                </c:pt>
                <c:pt idx="2211">
                  <c:v>19.687345713472403</c:v>
                </c:pt>
                <c:pt idx="2212">
                  <c:v>19.650268430346202</c:v>
                </c:pt>
                <c:pt idx="2213">
                  <c:v>19.613202186680535</c:v>
                </c:pt>
                <c:pt idx="2214">
                  <c:v>19.576147164909042</c:v>
                </c:pt>
                <c:pt idx="2215">
                  <c:v>19.539103547307629</c:v>
                </c:pt>
                <c:pt idx="2216">
                  <c:v>19.502071515983101</c:v>
                </c:pt>
                <c:pt idx="2217">
                  <c:v>19.465051252861489</c:v>
                </c:pt>
                <c:pt idx="2218">
                  <c:v>19.428042939677351</c:v>
                </c:pt>
                <c:pt idx="2219">
                  <c:v>19.391046757962197</c:v>
                </c:pt>
                <c:pt idx="2220">
                  <c:v>19.354062889033944</c:v>
                </c:pt>
                <c:pt idx="2221">
                  <c:v>19.317091513986014</c:v>
                </c:pt>
                <c:pt idx="2222">
                  <c:v>19.280132813676829</c:v>
                </c:pt>
                <c:pt idx="2223">
                  <c:v>19.243186968718963</c:v>
                </c:pt>
                <c:pt idx="2224">
                  <c:v>19.20625415946947</c:v>
                </c:pt>
                <c:pt idx="2225">
                  <c:v>19.169334566019074</c:v>
                </c:pt>
                <c:pt idx="2226">
                  <c:v>19.132428368182243</c:v>
                </c:pt>
                <c:pt idx="2227">
                  <c:v>19.095535745487698</c:v>
                </c:pt>
                <c:pt idx="2228">
                  <c:v>19.058656877168591</c:v>
                </c:pt>
                <c:pt idx="2229">
                  <c:v>19.021791942152365</c:v>
                </c:pt>
                <c:pt idx="2230">
                  <c:v>18.984941119052301</c:v>
                </c:pt>
                <c:pt idx="2231">
                  <c:v>18.94810458615764</c:v>
                </c:pt>
                <c:pt idx="2232">
                  <c:v>18.911282521424702</c:v>
                </c:pt>
                <c:pt idx="2233">
                  <c:v>18.874475102468157</c:v>
                </c:pt>
                <c:pt idx="2234">
                  <c:v>18.837682506552259</c:v>
                </c:pt>
                <c:pt idx="2235">
                  <c:v>18.800904910582041</c:v>
                </c:pt>
                <c:pt idx="2236">
                  <c:v>18.764142491095445</c:v>
                </c:pt>
                <c:pt idx="2237">
                  <c:v>18.727395424254645</c:v>
                </c:pt>
                <c:pt idx="2238">
                  <c:v>18.690663885838514</c:v>
                </c:pt>
                <c:pt idx="2239">
                  <c:v>18.653948051234387</c:v>
                </c:pt>
                <c:pt idx="2240">
                  <c:v>18.617248095430831</c:v>
                </c:pt>
                <c:pt idx="2241">
                  <c:v>18.580564193009835</c:v>
                </c:pt>
                <c:pt idx="2242">
                  <c:v>18.543896518139874</c:v>
                </c:pt>
                <c:pt idx="2243">
                  <c:v>18.507245244568434</c:v>
                </c:pt>
                <c:pt idx="2244">
                  <c:v>18.470610545615664</c:v>
                </c:pt>
                <c:pt idx="2245">
                  <c:v>18.43399259416729</c:v>
                </c:pt>
                <c:pt idx="2246">
                  <c:v>18.39739156266814</c:v>
                </c:pt>
                <c:pt idx="2247">
                  <c:v>18.360807623116056</c:v>
                </c:pt>
                <c:pt idx="2248">
                  <c:v>18.324240947055536</c:v>
                </c:pt>
                <c:pt idx="2249">
                  <c:v>18.287691705572119</c:v>
                </c:pt>
                <c:pt idx="2250">
                  <c:v>18.251160069286449</c:v>
                </c:pt>
                <c:pt idx="2251">
                  <c:v>18.214646208348768</c:v>
                </c:pt>
                <c:pt idx="2252">
                  <c:v>18.178150292433447</c:v>
                </c:pt>
                <c:pt idx="2253">
                  <c:v>18.141672490734532</c:v>
                </c:pt>
                <c:pt idx="2254">
                  <c:v>18.105212971959876</c:v>
                </c:pt>
                <c:pt idx="2255">
                  <c:v>18.068771904327164</c:v>
                </c:pt>
                <c:pt idx="2256">
                  <c:v>18.032349455559014</c:v>
                </c:pt>
                <c:pt idx="2257">
                  <c:v>17.99594579287897</c:v>
                </c:pt>
                <c:pt idx="2258">
                  <c:v>17.959561083007081</c:v>
                </c:pt>
                <c:pt idx="2259">
                  <c:v>17.923195492156079</c:v>
                </c:pt>
                <c:pt idx="2260">
                  <c:v>17.886849186027874</c:v>
                </c:pt>
                <c:pt idx="2261">
                  <c:v>17.850522329809969</c:v>
                </c:pt>
                <c:pt idx="2262">
                  <c:v>17.814215088171863</c:v>
                </c:pt>
                <c:pt idx="2263">
                  <c:v>17.777927625262596</c:v>
                </c:pt>
                <c:pt idx="2264">
                  <c:v>17.741660104707307</c:v>
                </c:pt>
                <c:pt idx="2265">
                  <c:v>17.705412689604682</c:v>
                </c:pt>
                <c:pt idx="2266">
                  <c:v>17.669185542524847</c:v>
                </c:pt>
                <c:pt idx="2267">
                  <c:v>17.632978825506676</c:v>
                </c:pt>
                <c:pt idx="2268">
                  <c:v>17.596792700055836</c:v>
                </c:pt>
                <c:pt idx="2269">
                  <c:v>17.560627327143198</c:v>
                </c:pt>
                <c:pt idx="2270">
                  <c:v>17.524482867202956</c:v>
                </c:pt>
                <c:pt idx="2271">
                  <c:v>17.488359480131287</c:v>
                </c:pt>
                <c:pt idx="2272">
                  <c:v>17.452257325284837</c:v>
                </c:pt>
                <c:pt idx="2273">
                  <c:v>17.416176561480182</c:v>
                </c:pt>
                <c:pt idx="2274">
                  <c:v>17.380117346992851</c:v>
                </c:pt>
                <c:pt idx="2275">
                  <c:v>17.344079839556404</c:v>
                </c:pt>
                <c:pt idx="2276">
                  <c:v>17.30806419636242</c:v>
                </c:pt>
                <c:pt idx="2277">
                  <c:v>17.272070574060081</c:v>
                </c:pt>
                <c:pt idx="2278">
                  <c:v>17.236099128756109</c:v>
                </c:pt>
                <c:pt idx="2279">
                  <c:v>17.200150016015108</c:v>
                </c:pt>
                <c:pt idx="2280">
                  <c:v>17.16422339086014</c:v>
                </c:pt>
                <c:pt idx="2281">
                  <c:v>17.1283194077727</c:v>
                </c:pt>
                <c:pt idx="2282">
                  <c:v>17.092438220694188</c:v>
                </c:pt>
                <c:pt idx="2283">
                  <c:v>17.056579983026523</c:v>
                </c:pt>
                <c:pt idx="2284">
                  <c:v>17.020744847633665</c:v>
                </c:pt>
                <c:pt idx="2285">
                  <c:v>16.984932966842386</c:v>
                </c:pt>
                <c:pt idx="2286">
                  <c:v>16.949144492444692</c:v>
                </c:pt>
                <c:pt idx="2287">
                  <c:v>16.913379575698858</c:v>
                </c:pt>
                <c:pt idx="2288">
                  <c:v>16.877638367331894</c:v>
                </c:pt>
                <c:pt idx="2289">
                  <c:v>16.841921017541452</c:v>
                </c:pt>
                <c:pt idx="2290">
                  <c:v>16.806227675998361</c:v>
                </c:pt>
                <c:pt idx="2291">
                  <c:v>16.770558491849155</c:v>
                </c:pt>
                <c:pt idx="2292">
                  <c:v>16.734913613718586</c:v>
                </c:pt>
                <c:pt idx="2293">
                  <c:v>16.699293189712893</c:v>
                </c:pt>
                <c:pt idx="2294">
                  <c:v>16.663697367422625</c:v>
                </c:pt>
                <c:pt idx="2295">
                  <c:v>16.628126293926194</c:v>
                </c:pt>
                <c:pt idx="2296">
                  <c:v>16.592580115793055</c:v>
                </c:pt>
                <c:pt idx="2297">
                  <c:v>16.557058979087675</c:v>
                </c:pt>
                <c:pt idx="2298">
                  <c:v>16.521563029373439</c:v>
                </c:pt>
                <c:pt idx="2299">
                  <c:v>16.48609241171609</c:v>
                </c:pt>
                <c:pt idx="2300">
                  <c:v>16.450647270688631</c:v>
                </c:pt>
                <c:pt idx="2301">
                  <c:v>16.415227750375301</c:v>
                </c:pt>
                <c:pt idx="2302">
                  <c:v>16.379833994376042</c:v>
                </c:pt>
                <c:pt idx="2303">
                  <c:v>16.344466145811921</c:v>
                </c:pt>
                <c:pt idx="2304">
                  <c:v>16.309124347329021</c:v>
                </c:pt>
                <c:pt idx="2305">
                  <c:v>16.273808741104112</c:v>
                </c:pt>
                <c:pt idx="2306">
                  <c:v>16.238519468850058</c:v>
                </c:pt>
                <c:pt idx="2307">
                  <c:v>16.203256671820544</c:v>
                </c:pt>
                <c:pt idx="2308">
                  <c:v>16.168020490816165</c:v>
                </c:pt>
                <c:pt idx="2309">
                  <c:v>16.132811066189998</c:v>
                </c:pt>
                <c:pt idx="2310">
                  <c:v>16.097628537853591</c:v>
                </c:pt>
                <c:pt idx="2311">
                  <c:v>16.062473045282715</c:v>
                </c:pt>
                <c:pt idx="2312">
                  <c:v>16.027344727523595</c:v>
                </c:pt>
                <c:pt idx="2313">
                  <c:v>15.992243723199955</c:v>
                </c:pt>
                <c:pt idx="2314">
                  <c:v>15.95717017051836</c:v>
                </c:pt>
                <c:pt idx="2315">
                  <c:v>15.922124207275703</c:v>
                </c:pt>
                <c:pt idx="2316">
                  <c:v>15.887105970865701</c:v>
                </c:pt>
                <c:pt idx="2317">
                  <c:v>15.852115598285874</c:v>
                </c:pt>
                <c:pt idx="2318">
                  <c:v>15.817153226144626</c:v>
                </c:pt>
                <c:pt idx="2319">
                  <c:v>15.782218990668675</c:v>
                </c:pt>
                <c:pt idx="2320">
                  <c:v>15.747313027709794</c:v>
                </c:pt>
                <c:pt idx="2321">
                  <c:v>15.71243547275316</c:v>
                </c:pt>
                <c:pt idx="2322">
                  <c:v>15.677586460924427</c:v>
                </c:pt>
                <c:pt idx="2323">
                  <c:v>15.642766126997302</c:v>
                </c:pt>
                <c:pt idx="2324">
                  <c:v>15.607974605402218</c:v>
                </c:pt>
                <c:pt idx="2325">
                  <c:v>15.573212030233567</c:v>
                </c:pt>
                <c:pt idx="2326">
                  <c:v>15.538478535258164</c:v>
                </c:pt>
                <c:pt idx="2327">
                  <c:v>15.503774253923943</c:v>
                </c:pt>
                <c:pt idx="2328">
                  <c:v>15.469099319367356</c:v>
                </c:pt>
                <c:pt idx="2329">
                  <c:v>15.434453864422901</c:v>
                </c:pt>
                <c:pt idx="2330">
                  <c:v>15.399838021630911</c:v>
                </c:pt>
                <c:pt idx="2331">
                  <c:v>15.365251923246912</c:v>
                </c:pt>
                <c:pt idx="2332">
                  <c:v>15.330695701250246</c:v>
                </c:pt>
                <c:pt idx="2333">
                  <c:v>15.296169487352891</c:v>
                </c:pt>
                <c:pt idx="2334">
                  <c:v>15.261673413008721</c:v>
                </c:pt>
                <c:pt idx="2335">
                  <c:v>15.227207609422631</c:v>
                </c:pt>
                <c:pt idx="2336">
                  <c:v>15.192772207559671</c:v>
                </c:pt>
                <c:pt idx="2337">
                  <c:v>15.158367338154534</c:v>
                </c:pt>
                <c:pt idx="2338">
                  <c:v>15.123993131721228</c:v>
                </c:pt>
                <c:pt idx="2339">
                  <c:v>15.089649718562173</c:v>
                </c:pt>
                <c:pt idx="2340">
                  <c:v>15.055337228778123</c:v>
                </c:pt>
                <c:pt idx="2341">
                  <c:v>15.021055792278</c:v>
                </c:pt>
                <c:pt idx="2342">
                  <c:v>14.98680553878836</c:v>
                </c:pt>
                <c:pt idx="2343">
                  <c:v>14.952586597864075</c:v>
                </c:pt>
                <c:pt idx="2344">
                  <c:v>14.918399098897206</c:v>
                </c:pt>
                <c:pt idx="2345">
                  <c:v>14.884243171127927</c:v>
                </c:pt>
                <c:pt idx="2346">
                  <c:v>14.850118943654536</c:v>
                </c:pt>
                <c:pt idx="2347">
                  <c:v>14.816026545443606</c:v>
                </c:pt>
                <c:pt idx="2348">
                  <c:v>14.78196610534</c:v>
                </c:pt>
                <c:pt idx="2349">
                  <c:v>14.747937752077689</c:v>
                </c:pt>
                <c:pt idx="2350">
                  <c:v>14.713941614289798</c:v>
                </c:pt>
                <c:pt idx="2351">
                  <c:v>14.679977820519772</c:v>
                </c:pt>
                <c:pt idx="2352">
                  <c:v>14.646046499231078</c:v>
                </c:pt>
                <c:pt idx="2353">
                  <c:v>14.612147778818386</c:v>
                </c:pt>
                <c:pt idx="2354">
                  <c:v>14.578281787618135</c:v>
                </c:pt>
                <c:pt idx="2355">
                  <c:v>14.544448653919215</c:v>
                </c:pt>
                <c:pt idx="2356">
                  <c:v>14.510648505973748</c:v>
                </c:pt>
                <c:pt idx="2357">
                  <c:v>14.47688147200828</c:v>
                </c:pt>
                <c:pt idx="2358">
                  <c:v>14.443147680233803</c:v>
                </c:pt>
                <c:pt idx="2359">
                  <c:v>14.409447258857959</c:v>
                </c:pt>
                <c:pt idx="2360">
                  <c:v>14.375780336094913</c:v>
                </c:pt>
                <c:pt idx="2361">
                  <c:v>14.342147040176821</c:v>
                </c:pt>
                <c:pt idx="2362">
                  <c:v>14.308547499365222</c:v>
                </c:pt>
                <c:pt idx="2363">
                  <c:v>14.274981841961193</c:v>
                </c:pt>
                <c:pt idx="2364">
                  <c:v>14.241450196317682</c:v>
                </c:pt>
                <c:pt idx="2365">
                  <c:v>14.207952690849872</c:v>
                </c:pt>
                <c:pt idx="2366">
                  <c:v>14.174489454046304</c:v>
                </c:pt>
                <c:pt idx="2367">
                  <c:v>14.141060614480889</c:v>
                </c:pt>
                <c:pt idx="2368">
                  <c:v>14.107666300823183</c:v>
                </c:pt>
                <c:pt idx="2369">
                  <c:v>14.074306641850322</c:v>
                </c:pt>
                <c:pt idx="2370">
                  <c:v>14.040981766458316</c:v>
                </c:pt>
                <c:pt idx="2371">
                  <c:v>14.007691803672667</c:v>
                </c:pt>
                <c:pt idx="2372">
                  <c:v>13.974436882660573</c:v>
                </c:pt>
                <c:pt idx="2373">
                  <c:v>13.941217132741608</c:v>
                </c:pt>
                <c:pt idx="2374">
                  <c:v>13.908032683399615</c:v>
                </c:pt>
                <c:pt idx="2375">
                  <c:v>13.874883664293346</c:v>
                </c:pt>
                <c:pt idx="2376">
                  <c:v>13.841770205268721</c:v>
                </c:pt>
                <c:pt idx="2377">
                  <c:v>13.808692436369327</c:v>
                </c:pt>
                <c:pt idx="2378">
                  <c:v>13.775650487848385</c:v>
                </c:pt>
                <c:pt idx="2379">
                  <c:v>13.74264449017987</c:v>
                </c:pt>
                <c:pt idx="2380">
                  <c:v>13.709674574069787</c:v>
                </c:pt>
                <c:pt idx="2381">
                  <c:v>13.676740870467812</c:v>
                </c:pt>
                <c:pt idx="2382">
                  <c:v>13.643843510578426</c:v>
                </c:pt>
                <c:pt idx="2383">
                  <c:v>13.610982625872436</c:v>
                </c:pt>
                <c:pt idx="2384">
                  <c:v>13.578158348097787</c:v>
                </c:pt>
                <c:pt idx="2385">
                  <c:v>13.545370809291748</c:v>
                </c:pt>
                <c:pt idx="2386">
                  <c:v>13.51262014179142</c:v>
                </c:pt>
                <c:pt idx="2387">
                  <c:v>13.479906478245587</c:v>
                </c:pt>
                <c:pt idx="2388">
                  <c:v>13.447229951625509</c:v>
                </c:pt>
                <c:pt idx="2389">
                  <c:v>13.414590695236456</c:v>
                </c:pt>
                <c:pt idx="2390">
                  <c:v>13.381988842728948</c:v>
                </c:pt>
                <c:pt idx="2391">
                  <c:v>13.34942452810971</c:v>
                </c:pt>
                <c:pt idx="2392">
                  <c:v>13.31689788575294</c:v>
                </c:pt>
                <c:pt idx="2393">
                  <c:v>13.284409050411735</c:v>
                </c:pt>
                <c:pt idx="2394">
                  <c:v>13.251958157228536</c:v>
                </c:pt>
                <c:pt idx="2395">
                  <c:v>13.219545341746993</c:v>
                </c:pt>
                <c:pt idx="2396">
                  <c:v>13.187170739922209</c:v>
                </c:pt>
                <c:pt idx="2397">
                  <c:v>13.154834488132181</c:v>
                </c:pt>
                <c:pt idx="2398">
                  <c:v>13.122536723188787</c:v>
                </c:pt>
                <c:pt idx="2399">
                  <c:v>13.090277582348431</c:v>
                </c:pt>
                <c:pt idx="2400">
                  <c:v>13.058057203323106</c:v>
                </c:pt>
                <c:pt idx="2401">
                  <c:v>13.025875724291065</c:v>
                </c:pt>
                <c:pt idx="2402">
                  <c:v>12.99373328390757</c:v>
                </c:pt>
                <c:pt idx="2403">
                  <c:v>12.961630021315802</c:v>
                </c:pt>
                <c:pt idx="2404">
                  <c:v>12.92956607615729</c:v>
                </c:pt>
                <c:pt idx="2405">
                  <c:v>12.897541588582744</c:v>
                </c:pt>
                <c:pt idx="2406">
                  <c:v>12.86555669926214</c:v>
                </c:pt>
                <c:pt idx="2407">
                  <c:v>12.833611549395926</c:v>
                </c:pt>
                <c:pt idx="2408">
                  <c:v>12.80170628072478</c:v>
                </c:pt>
                <c:pt idx="2409">
                  <c:v>12.769841035540413</c:v>
                </c:pt>
                <c:pt idx="2410">
                  <c:v>12.738015956695559</c:v>
                </c:pt>
                <c:pt idx="2411">
                  <c:v>12.706231187614316</c:v>
                </c:pt>
                <c:pt idx="2412">
                  <c:v>12.674486872302595</c:v>
                </c:pt>
                <c:pt idx="2413">
                  <c:v>12.642783155357538</c:v>
                </c:pt>
                <c:pt idx="2414">
                  <c:v>12.611120181978341</c:v>
                </c:pt>
                <c:pt idx="2415">
                  <c:v>12.579498097975579</c:v>
                </c:pt>
                <c:pt idx="2416">
                  <c:v>12.547917049781272</c:v>
                </c:pt>
                <c:pt idx="2417">
                  <c:v>12.516377184458891</c:v>
                </c:pt>
                <c:pt idx="2418">
                  <c:v>12.484878649712696</c:v>
                </c:pt>
                <c:pt idx="2419">
                  <c:v>12.453421593897751</c:v>
                </c:pt>
                <c:pt idx="2420">
                  <c:v>12.422006166029151</c:v>
                </c:pt>
                <c:pt idx="2421">
                  <c:v>12.390632515791589</c:v>
                </c:pt>
                <c:pt idx="2422">
                  <c:v>12.359300793548762</c:v>
                </c:pt>
                <c:pt idx="2423">
                  <c:v>12.328011150352665</c:v>
                </c:pt>
                <c:pt idx="2424">
                  <c:v>12.296763737952565</c:v>
                </c:pt>
                <c:pt idx="2425">
                  <c:v>12.265558708804793</c:v>
                </c:pt>
                <c:pt idx="2426">
                  <c:v>12.234396216080706</c:v>
                </c:pt>
                <c:pt idx="2427">
                  <c:v>12.203276413676425</c:v>
                </c:pt>
                <c:pt idx="2428">
                  <c:v>12.172199456221204</c:v>
                </c:pt>
                <c:pt idx="2429">
                  <c:v>12.141165499086458</c:v>
                </c:pt>
                <c:pt idx="2430">
                  <c:v>12.110174698394049</c:v>
                </c:pt>
                <c:pt idx="2431">
                  <c:v>12.079227211025231</c:v>
                </c:pt>
                <c:pt idx="2432">
                  <c:v>12.048323194628303</c:v>
                </c:pt>
                <c:pt idx="2433">
                  <c:v>12.017462807627869</c:v>
                </c:pt>
                <c:pt idx="2434">
                  <c:v>11.986646209232152</c:v>
                </c:pt>
                <c:pt idx="2435">
                  <c:v>11.955873559441692</c:v>
                </c:pt>
                <c:pt idx="2436">
                  <c:v>11.925145019056858</c:v>
                </c:pt>
                <c:pt idx="2437">
                  <c:v>11.89446074968599</c:v>
                </c:pt>
                <c:pt idx="2438">
                  <c:v>11.863820913752992</c:v>
                </c:pt>
                <c:pt idx="2439">
                  <c:v>11.833225674505023</c:v>
                </c:pt>
                <c:pt idx="2440">
                  <c:v>11.802675196019871</c:v>
                </c:pt>
                <c:pt idx="2441">
                  <c:v>11.77216964321326</c:v>
                </c:pt>
                <c:pt idx="2442">
                  <c:v>11.741709181846616</c:v>
                </c:pt>
                <c:pt idx="2443">
                  <c:v>11.711293978533464</c:v>
                </c:pt>
                <c:pt idx="2444">
                  <c:v>11.68092420074683</c:v>
                </c:pt>
                <c:pt idx="2445">
                  <c:v>11.650600016825866</c:v>
                </c:pt>
                <c:pt idx="2446">
                  <c:v>11.620321595983256</c:v>
                </c:pt>
                <c:pt idx="2447">
                  <c:v>11.590089108310567</c:v>
                </c:pt>
                <c:pt idx="2448">
                  <c:v>11.559902724786085</c:v>
                </c:pt>
                <c:pt idx="2449">
                  <c:v>11.529762617280202</c:v>
                </c:pt>
                <c:pt idx="2450">
                  <c:v>11.499668958561839</c:v>
                </c:pt>
                <c:pt idx="2451">
                  <c:v>11.469621922304793</c:v>
                </c:pt>
                <c:pt idx="2452">
                  <c:v>11.43962168309332</c:v>
                </c:pt>
                <c:pt idx="2453">
                  <c:v>11.409668416427809</c:v>
                </c:pt>
                <c:pt idx="2454">
                  <c:v>11.37976229873108</c:v>
                </c:pt>
                <c:pt idx="2455">
                  <c:v>11.349903507352746</c:v>
                </c:pt>
                <c:pt idx="2456">
                  <c:v>11.320092220575626</c:v>
                </c:pt>
                <c:pt idx="2457">
                  <c:v>11.290328617620201</c:v>
                </c:pt>
                <c:pt idx="2458">
                  <c:v>11.260612878649992</c:v>
                </c:pt>
                <c:pt idx="2459">
                  <c:v>11.230945184776349</c:v>
                </c:pt>
                <c:pt idx="2460">
                  <c:v>11.201325718062911</c:v>
                </c:pt>
                <c:pt idx="2461">
                  <c:v>11.171754661530404</c:v>
                </c:pt>
                <c:pt idx="2462">
                  <c:v>11.142232199161198</c:v>
                </c:pt>
                <c:pt idx="2463">
                  <c:v>11.112758515903129</c:v>
                </c:pt>
                <c:pt idx="2464">
                  <c:v>11.08333379767358</c:v>
                </c:pt>
                <c:pt idx="2465">
                  <c:v>11.053958231363834</c:v>
                </c:pt>
                <c:pt idx="2466">
                  <c:v>11.024632004842417</c:v>
                </c:pt>
                <c:pt idx="2467">
                  <c:v>10.995355306958496</c:v>
                </c:pt>
                <c:pt idx="2468">
                  <c:v>10.966128327545647</c:v>
                </c:pt>
                <c:pt idx="2469">
                  <c:v>10.936951257424967</c:v>
                </c:pt>
                <c:pt idx="2470">
                  <c:v>10.907824288407813</c:v>
                </c:pt>
                <c:pt idx="2471">
                  <c:v>10.878747613299161</c:v>
                </c:pt>
                <c:pt idx="2472">
                  <c:v>10.84972142589957</c:v>
                </c:pt>
                <c:pt idx="2473">
                  <c:v>10.820745921008434</c:v>
                </c:pt>
                <c:pt idx="2474">
                  <c:v>10.791821294425901</c:v>
                </c:pt>
                <c:pt idx="2475">
                  <c:v>10.762947742954712</c:v>
                </c:pt>
                <c:pt idx="2476">
                  <c:v>10.734125464402648</c:v>
                </c:pt>
                <c:pt idx="2477">
                  <c:v>10.70535465758393</c:v>
                </c:pt>
                <c:pt idx="2478">
                  <c:v>10.676635522320936</c:v>
                </c:pt>
                <c:pt idx="2479">
                  <c:v>10.647968259445495</c:v>
                </c:pt>
                <c:pt idx="2480">
                  <c:v>10.619353070799784</c:v>
                </c:pt>
                <c:pt idx="2481">
                  <c:v>10.590790159237859</c:v>
                </c:pt>
                <c:pt idx="2482">
                  <c:v>10.562279728625526</c:v>
                </c:pt>
                <c:pt idx="2483">
                  <c:v>10.533821983841767</c:v>
                </c:pt>
                <c:pt idx="2484">
                  <c:v>10.505417130778484</c:v>
                </c:pt>
                <c:pt idx="2485">
                  <c:v>10.477065376341024</c:v>
                </c:pt>
                <c:pt idx="2486">
                  <c:v>10.448766928447771</c:v>
                </c:pt>
                <c:pt idx="2487">
                  <c:v>10.420521996029777</c:v>
                </c:pt>
                <c:pt idx="2488">
                  <c:v>10.392330789030709</c:v>
                </c:pt>
                <c:pt idx="2489">
                  <c:v>10.364193518405585</c:v>
                </c:pt>
                <c:pt idx="2490">
                  <c:v>10.336110396120201</c:v>
                </c:pt>
                <c:pt idx="2491">
                  <c:v>10.308081635149877</c:v>
                </c:pt>
                <c:pt idx="2492">
                  <c:v>10.280107449477626</c:v>
                </c:pt>
                <c:pt idx="2493">
                  <c:v>10.252188054093367</c:v>
                </c:pt>
                <c:pt idx="2494">
                  <c:v>10.224323664990976</c:v>
                </c:pt>
                <c:pt idx="2495">
                  <c:v>10.196514499167389</c:v>
                </c:pt>
                <c:pt idx="2496">
                  <c:v>10.168760774619145</c:v>
                </c:pt>
                <c:pt idx="2497">
                  <c:v>10.141062710340485</c:v>
                </c:pt>
                <c:pt idx="2498">
                  <c:v>10.113420526320581</c:v>
                </c:pt>
                <c:pt idx="2499">
                  <c:v>10.085834443540056</c:v>
                </c:pt>
                <c:pt idx="2500">
                  <c:v>10.05830468396775</c:v>
                </c:pt>
                <c:pt idx="2501">
                  <c:v>10.030831470557654</c:v>
                </c:pt>
                <c:pt idx="2502">
                  <c:v>10.003415027244646</c:v>
                </c:pt>
                <c:pt idx="2503">
                  <c:v>9.9760555789404552</c:v>
                </c:pt>
                <c:pt idx="2504">
                  <c:v>9.9487533515295858</c:v>
                </c:pt>
                <c:pt idx="2505">
                  <c:v>9.9215085718646616</c:v>
                </c:pt>
                <c:pt idx="2506">
                  <c:v>9.8943214677614684</c:v>
                </c:pt>
                <c:pt idx="2507">
                  <c:v>9.8671922679937438</c:v>
                </c:pt>
                <c:pt idx="2508">
                  <c:v>9.8401212022884561</c:v>
                </c:pt>
                <c:pt idx="2509">
                  <c:v>9.8131085013194976</c:v>
                </c:pt>
                <c:pt idx="2510">
                  <c:v>9.7861543967019031</c:v>
                </c:pt>
                <c:pt idx="2511">
                  <c:v>9.7592591209859094</c:v>
                </c:pt>
                <c:pt idx="2512">
                  <c:v>9.7324229076503634</c:v>
                </c:pt>
                <c:pt idx="2513">
                  <c:v>9.7056459910959898</c:v>
                </c:pt>
                <c:pt idx="2514">
                  <c:v>9.6789286066380527</c:v>
                </c:pt>
                <c:pt idx="2515">
                  <c:v>9.6522709904997264</c:v>
                </c:pt>
                <c:pt idx="2516">
                  <c:v>9.6256733798038354</c:v>
                </c:pt>
                <c:pt idx="2517">
                  <c:v>9.5991360125653067</c:v>
                </c:pt>
                <c:pt idx="2518">
                  <c:v>9.5726591276829094</c:v>
                </c:pt>
                <c:pt idx="2519">
                  <c:v>9.5462429649304283</c:v>
                </c:pt>
                <c:pt idx="2520">
                  <c:v>9.5198877649485176</c:v>
                </c:pt>
                <c:pt idx="2521">
                  <c:v>9.4935937692349164</c:v>
                </c:pt>
                <c:pt idx="2522">
                  <c:v>9.4673612201355954</c:v>
                </c:pt>
                <c:pt idx="2523">
                  <c:v>9.4411903608343586</c:v>
                </c:pt>
                <c:pt idx="2524">
                  <c:v>9.4150814353436996</c:v>
                </c:pt>
                <c:pt idx="2525">
                  <c:v>9.3890346884935223</c:v>
                </c:pt>
                <c:pt idx="2526">
                  <c:v>9.3630503659208433</c:v>
                </c:pt>
                <c:pt idx="2527">
                  <c:v>9.3371287140589683</c:v>
                </c:pt>
                <c:pt idx="2528">
                  <c:v>9.3112699801259247</c:v>
                </c:pt>
                <c:pt idx="2529">
                  <c:v>9.2854744121124728</c:v>
                </c:pt>
                <c:pt idx="2530">
                  <c:v>9.2597422587709328</c:v>
                </c:pt>
                <c:pt idx="2531">
                  <c:v>9.2340737696017037</c:v>
                </c:pt>
                <c:pt idx="2532">
                  <c:v>9.2084691948416619</c:v>
                </c:pt>
                <c:pt idx="2533">
                  <c:v>9.1829287854502546</c:v>
                </c:pt>
                <c:pt idx="2534">
                  <c:v>9.1574527930966116</c:v>
                </c:pt>
                <c:pt idx="2535">
                  <c:v>9.1320414701452925</c:v>
                </c:pt>
                <c:pt idx="2536">
                  <c:v>9.1066950696428357</c:v>
                </c:pt>
                <c:pt idx="2537">
                  <c:v>9.081413845302734</c:v>
                </c:pt>
                <c:pt idx="2538">
                  <c:v>9.0561980514907034</c:v>
                </c:pt>
                <c:pt idx="2539">
                  <c:v>9.0310479432095168</c:v>
                </c:pt>
                <c:pt idx="2540">
                  <c:v>9.0059637760835152</c:v>
                </c:pt>
                <c:pt idx="2541">
                  <c:v>8.9809458063424366</c:v>
                </c:pt>
                <c:pt idx="2542">
                  <c:v>8.9559942908051884</c:v>
                </c:pt>
                <c:pt idx="2543">
                  <c:v>8.9311094868629066</c:v>
                </c:pt>
                <c:pt idx="2544">
                  <c:v>8.906291652462059</c:v>
                </c:pt>
                <c:pt idx="2545">
                  <c:v>8.8815410460869622</c:v>
                </c:pt>
                <c:pt idx="2546">
                  <c:v>8.8568579267415775</c:v>
                </c:pt>
                <c:pt idx="2547">
                  <c:v>8.8322425539311045</c:v>
                </c:pt>
                <c:pt idx="2548">
                  <c:v>8.807695187643942</c:v>
                </c:pt>
                <c:pt idx="2549">
                  <c:v>8.7832160883317396</c:v>
                </c:pt>
                <c:pt idx="2550">
                  <c:v>8.7588055168901207</c:v>
                </c:pt>
                <c:pt idx="2551">
                  <c:v>8.7344637346387959</c:v>
                </c:pt>
                <c:pt idx="2552">
                  <c:v>8.7101910033012935</c:v>
                </c:pt>
                <c:pt idx="2553">
                  <c:v>8.6859875849834225</c:v>
                </c:pt>
                <c:pt idx="2554">
                  <c:v>8.6618537421530277</c:v>
                </c:pt>
                <c:pt idx="2555">
                  <c:v>8.6377897376174566</c:v>
                </c:pt>
                <c:pt idx="2556">
                  <c:v>8.6137958345014276</c:v>
                </c:pt>
                <c:pt idx="2557">
                  <c:v>8.5898722962253657</c:v>
                </c:pt>
                <c:pt idx="2558">
                  <c:v>8.5660193864811802</c:v>
                </c:pt>
                <c:pt idx="2559">
                  <c:v>8.5422373692092304</c:v>
                </c:pt>
                <c:pt idx="2560">
                  <c:v>8.5185265085746344</c:v>
                </c:pt>
                <c:pt idx="2561">
                  <c:v>8.494887068942532</c:v>
                </c:pt>
                <c:pt idx="2562">
                  <c:v>8.4713193148531634</c:v>
                </c:pt>
                <c:pt idx="2563">
                  <c:v>8.4478235109964288</c:v>
                </c:pt>
                <c:pt idx="2564">
                  <c:v>8.4243999221865256</c:v>
                </c:pt>
                <c:pt idx="2565">
                  <c:v>8.4010488133348051</c:v>
                </c:pt>
                <c:pt idx="2566">
                  <c:v>8.3777704494235259</c:v>
                </c:pt>
                <c:pt idx="2567">
                  <c:v>8.3545650954785877</c:v>
                </c:pt>
                <c:pt idx="2568">
                  <c:v>8.3314330165409309</c:v>
                </c:pt>
                <c:pt idx="2569">
                  <c:v>8.3083744776391555</c:v>
                </c:pt>
                <c:pt idx="2570">
                  <c:v>8.2853897437600725</c:v>
                </c:pt>
                <c:pt idx="2571">
                  <c:v>8.2624790798195686</c:v>
                </c:pt>
                <c:pt idx="2572">
                  <c:v>8.2396427506324557</c:v>
                </c:pt>
                <c:pt idx="2573">
                  <c:v>8.2168810208824112</c:v>
                </c:pt>
                <c:pt idx="2574">
                  <c:v>8.1941941550907469</c:v>
                </c:pt>
                <c:pt idx="2575">
                  <c:v>8.1715824175850607</c:v>
                </c:pt>
                <c:pt idx="2576">
                  <c:v>8.1490460724670761</c:v>
                </c:pt>
                <c:pt idx="2577">
                  <c:v>8.126585383580192</c:v>
                </c:pt>
                <c:pt idx="2578">
                  <c:v>8.1042006144762784</c:v>
                </c:pt>
                <c:pt idx="2579">
                  <c:v>8.0818920283820326</c:v>
                </c:pt>
                <c:pt idx="2580">
                  <c:v>8.0596598881644059</c:v>
                </c:pt>
                <c:pt idx="2581">
                  <c:v>8.0375044562963396</c:v>
                </c:pt>
                <c:pt idx="2582">
                  <c:v>8.0154259948207738</c:v>
                </c:pt>
                <c:pt idx="2583">
                  <c:v>7.9934247653149706</c:v>
                </c:pt>
                <c:pt idx="2584">
                  <c:v>7.9715010288537416</c:v>
                </c:pt>
                <c:pt idx="2585">
                  <c:v>7.9496550459724489</c:v>
                </c:pt>
                <c:pt idx="2586">
                  <c:v>7.9278870766290579</c:v>
                </c:pt>
                <c:pt idx="2587">
                  <c:v>7.9061973801655601</c:v>
                </c:pt>
                <c:pt idx="2588">
                  <c:v>7.884586215269664</c:v>
                </c:pt>
                <c:pt idx="2589">
                  <c:v>7.8630538399339986</c:v>
                </c:pt>
                <c:pt idx="2590">
                  <c:v>7.8416005114169192</c:v>
                </c:pt>
                <c:pt idx="2591">
                  <c:v>7.8202264862011592</c:v>
                </c:pt>
                <c:pt idx="2592">
                  <c:v>7.7989320199520602</c:v>
                </c:pt>
                <c:pt idx="2593">
                  <c:v>7.7777173674758888</c:v>
                </c:pt>
                <c:pt idx="2594">
                  <c:v>7.7565827826764311</c:v>
                </c:pt>
                <c:pt idx="2595">
                  <c:v>7.7355285185119538</c:v>
                </c:pt>
                <c:pt idx="2596">
                  <c:v>7.7145548269507334</c:v>
                </c:pt>
                <c:pt idx="2597">
                  <c:v>7.6936619589265725</c:v>
                </c:pt>
                <c:pt idx="2598">
                  <c:v>7.6728501642926421</c:v>
                </c:pt>
                <c:pt idx="2599">
                  <c:v>7.6521196917757965</c:v>
                </c:pt>
                <c:pt idx="2600">
                  <c:v>7.6314707889293967</c:v>
                </c:pt>
                <c:pt idx="2601">
                  <c:v>7.6109037020859933</c:v>
                </c:pt>
                <c:pt idx="2602">
                  <c:v>7.5904186763087269</c:v>
                </c:pt>
                <c:pt idx="2603">
                  <c:v>7.5700159553420292</c:v>
                </c:pt>
                <c:pt idx="2604">
                  <c:v>7.5496957815625461</c:v>
                </c:pt>
                <c:pt idx="2605">
                  <c:v>7.5294583959282324</c:v>
                </c:pt>
                <c:pt idx="2606">
                  <c:v>7.5093040379268547</c:v>
                </c:pt>
                <c:pt idx="2607">
                  <c:v>7.4892329455247966</c:v>
                </c:pt>
                <c:pt idx="2608">
                  <c:v>7.4692453551133386</c:v>
                </c:pt>
                <c:pt idx="2609">
                  <c:v>7.4493415014559119</c:v>
                </c:pt>
                <c:pt idx="2610">
                  <c:v>7.4295216176336361</c:v>
                </c:pt>
                <c:pt idx="2611">
                  <c:v>7.4097859349901416</c:v>
                </c:pt>
                <c:pt idx="2612">
                  <c:v>7.3901346830755994</c:v>
                </c:pt>
                <c:pt idx="2613">
                  <c:v>7.3705680895908188</c:v>
                </c:pt>
                <c:pt idx="2614">
                  <c:v>7.3510863803290238</c:v>
                </c:pt>
                <c:pt idx="2615">
                  <c:v>7.3316897791180891</c:v>
                </c:pt>
                <c:pt idx="2616">
                  <c:v>7.3123785077612125</c:v>
                </c:pt>
                <c:pt idx="2617">
                  <c:v>7.2931527859774379</c:v>
                </c:pt>
                <c:pt idx="2618">
                  <c:v>7.2740128313405075</c:v>
                </c:pt>
                <c:pt idx="2619">
                  <c:v>7.2549588592178065</c:v>
                </c:pt>
                <c:pt idx="2620">
                  <c:v>7.2359910827074927</c:v>
                </c:pt>
                <c:pt idx="2621">
                  <c:v>7.2171097125757822</c:v>
                </c:pt>
                <c:pt idx="2622">
                  <c:v>7.1983149571921921</c:v>
                </c:pt>
                <c:pt idx="2623">
                  <c:v>7.1796070224654409</c:v>
                </c:pt>
                <c:pt idx="2624">
                  <c:v>7.1609861117765288</c:v>
                </c:pt>
                <c:pt idx="2625">
                  <c:v>7.1424524259132109</c:v>
                </c:pt>
                <c:pt idx="2626">
                  <c:v>7.1240061630010851</c:v>
                </c:pt>
                <c:pt idx="2627">
                  <c:v>7.1056475184360268</c:v>
                </c:pt>
                <c:pt idx="2628">
                  <c:v>7.0873766848142283</c:v>
                </c:pt>
                <c:pt idx="2629">
                  <c:v>7.0691938518620994</c:v>
                </c:pt>
                <c:pt idx="2630">
                  <c:v>7.0510992063644915</c:v>
                </c:pt>
                <c:pt idx="2631">
                  <c:v>7.0330929320928925</c:v>
                </c:pt>
                <c:pt idx="2632">
                  <c:v>7.0151752097320763</c:v>
                </c:pt>
                <c:pt idx="2633">
                  <c:v>6.9973462168055542</c:v>
                </c:pt>
                <c:pt idx="2634">
                  <c:v>6.9796061276011248</c:v>
                </c:pt>
                <c:pt idx="2635">
                  <c:v>6.9619551130941293</c:v>
                </c:pt>
                <c:pt idx="2636">
                  <c:v>6.9443933408705849</c:v>
                </c:pt>
                <c:pt idx="2637">
                  <c:v>6.9269209750489891</c:v>
                </c:pt>
                <c:pt idx="2638">
                  <c:v>6.9095381762015506</c:v>
                </c:pt>
                <c:pt idx="2639">
                  <c:v>6.8922451012732981</c:v>
                </c:pt>
                <c:pt idx="2640">
                  <c:v>6.8750419035017565</c:v>
                </c:pt>
                <c:pt idx="2641">
                  <c:v>6.8579287323340656</c:v>
                </c:pt>
                <c:pt idx="2642">
                  <c:v>6.8409057333443259</c:v>
                </c:pt>
                <c:pt idx="2643">
                  <c:v>6.8239730481488694</c:v>
                </c:pt>
                <c:pt idx="2644">
                  <c:v>6.8071308143211438</c:v>
                </c:pt>
                <c:pt idx="2645">
                  <c:v>6.790379165305092</c:v>
                </c:pt>
                <c:pt idx="2646">
                  <c:v>6.7737182303277743</c:v>
                </c:pt>
                <c:pt idx="2647">
                  <c:v>6.7571481343108344</c:v>
                </c:pt>
                <c:pt idx="2648">
                  <c:v>6.7406689977808396</c:v>
                </c:pt>
                <c:pt idx="2649">
                  <c:v>6.7242809367780474</c:v>
                </c:pt>
                <c:pt idx="2650">
                  <c:v>6.7079840627650453</c:v>
                </c:pt>
                <c:pt idx="2651">
                  <c:v>6.6917784825334445</c:v>
                </c:pt>
                <c:pt idx="2652">
                  <c:v>6.6756642981095169</c:v>
                </c:pt>
                <c:pt idx="2653">
                  <c:v>6.6596416066590436</c:v>
                </c:pt>
                <c:pt idx="2654">
                  <c:v>6.6437105003912276</c:v>
                </c:pt>
                <c:pt idx="2655">
                  <c:v>6.6278710664599769</c:v>
                </c:pt>
                <c:pt idx="2656">
                  <c:v>6.6121233868661697</c:v>
                </c:pt>
                <c:pt idx="2657">
                  <c:v>6.5964675383570839</c:v>
                </c:pt>
                <c:pt idx="2658">
                  <c:v>6.5809035923250629</c:v>
                </c:pt>
                <c:pt idx="2659">
                  <c:v>6.5654316147056226</c:v>
                </c:pt>
                <c:pt idx="2660">
                  <c:v>6.550051665873303</c:v>
                </c:pt>
                <c:pt idx="2661">
                  <c:v>6.5347638005371431</c:v>
                </c:pt>
                <c:pt idx="2662">
                  <c:v>6.5195680676343066</c:v>
                </c:pt>
                <c:pt idx="2663">
                  <c:v>6.5044645102232304</c:v>
                </c:pt>
                <c:pt idx="2664">
                  <c:v>6.4894531653744618</c:v>
                </c:pt>
                <c:pt idx="2665">
                  <c:v>6.4745340640612739</c:v>
                </c:pt>
                <c:pt idx="2666">
                  <c:v>6.4597072310486041</c:v>
                </c:pt>
                <c:pt idx="2667">
                  <c:v>6.4449726847801578</c:v>
                </c:pt>
                <c:pt idx="2668">
                  <c:v>6.4303304372655727</c:v>
                </c:pt>
                <c:pt idx="2669">
                  <c:v>6.4157804939646308</c:v>
                </c:pt>
                <c:pt idx="2670">
                  <c:v>6.4013228536716191</c:v>
                </c:pt>
                <c:pt idx="2671">
                  <c:v>6.3869575083976589</c:v>
                </c:pt>
                <c:pt idx="2672">
                  <c:v>6.372684443251833</c:v>
                </c:pt>
                <c:pt idx="2673">
                  <c:v>6.3585036363207692</c:v>
                </c:pt>
                <c:pt idx="2674">
                  <c:v>6.3444150585475736</c:v>
                </c:pt>
                <c:pt idx="2675">
                  <c:v>6.3304186736085155</c:v>
                </c:pt>
                <c:pt idx="2676">
                  <c:v>6.3165144377893458</c:v>
                </c:pt>
                <c:pt idx="2677">
                  <c:v>6.3027022998592681</c:v>
                </c:pt>
                <c:pt idx="2678">
                  <c:v>6.2889822009443446</c:v>
                </c:pt>
                <c:pt idx="2679">
                  <c:v>6.2753540743992282</c:v>
                </c:pt>
                <c:pt idx="2680">
                  <c:v>6.261817845677486</c:v>
                </c:pt>
                <c:pt idx="2681">
                  <c:v>6.248373432200661</c:v>
                </c:pt>
                <c:pt idx="2682">
                  <c:v>6.2350207432255997</c:v>
                </c:pt>
                <c:pt idx="2683">
                  <c:v>6.2217596797111829</c:v>
                </c:pt>
                <c:pt idx="2684">
                  <c:v>6.2085901341829386</c:v>
                </c:pt>
                <c:pt idx="2685">
                  <c:v>6.1955119905963585</c:v>
                </c:pt>
                <c:pt idx="2686">
                  <c:v>6.1825251241993664</c:v>
                </c:pt>
                <c:pt idx="2687">
                  <c:v>6.1696294013925526</c:v>
                </c:pt>
                <c:pt idx="2688">
                  <c:v>6.1568246795885724</c:v>
                </c:pt>
                <c:pt idx="2689">
                  <c:v>6.1441108070704145</c:v>
                </c:pt>
                <c:pt idx="2690">
                  <c:v>6.1314876228471862</c:v>
                </c:pt>
                <c:pt idx="2691">
                  <c:v>6.1189549565097847</c:v>
                </c:pt>
                <c:pt idx="2692">
                  <c:v>6.1065126280840074</c:v>
                </c:pt>
                <c:pt idx="2693">
                  <c:v>6.0941604478832634</c:v>
                </c:pt>
                <c:pt idx="2694">
                  <c:v>6.0818982163593382</c:v>
                </c:pt>
                <c:pt idx="2695">
                  <c:v>6.0697257239514428</c:v>
                </c:pt>
                <c:pt idx="2696">
                  <c:v>6.0576427509346509</c:v>
                </c:pt>
                <c:pt idx="2697">
                  <c:v>6.0456490672665586</c:v>
                </c:pt>
                <c:pt idx="2698">
                  <c:v>6.0337444324320035</c:v>
                </c:pt>
                <c:pt idx="2699">
                  <c:v>6.0219285952875987</c:v>
                </c:pt>
                <c:pt idx="2700">
                  <c:v>6.0102012939036786</c:v>
                </c:pt>
                <c:pt idx="2701">
                  <c:v>5.9985622554058011</c:v>
                </c:pt>
                <c:pt idx="2702">
                  <c:v>5.9870111958138592</c:v>
                </c:pt>
                <c:pt idx="2703">
                  <c:v>5.9755478198811138</c:v>
                </c:pt>
                <c:pt idx="2704">
                  <c:v>5.9641718209306394</c:v>
                </c:pt>
                <c:pt idx="2705">
                  <c:v>5.9528828806912903</c:v>
                </c:pt>
                <c:pt idx="2706">
                  <c:v>5.9416806691317507</c:v>
                </c:pt>
                <c:pt idx="2707">
                  <c:v>5.9305648442936922</c:v>
                </c:pt>
                <c:pt idx="2708">
                  <c:v>5.9195350521234102</c:v>
                </c:pt>
                <c:pt idx="2709">
                  <c:v>5.9085909263020273</c:v>
                </c:pt>
                <c:pt idx="2710">
                  <c:v>5.897732088074723</c:v>
                </c:pt>
                <c:pt idx="2711">
                  <c:v>5.8869581460785945</c:v>
                </c:pt>
                <c:pt idx="2712">
                  <c:v>5.8762686961690775</c:v>
                </c:pt>
                <c:pt idx="2713">
                  <c:v>5.8656633212452425</c:v>
                </c:pt>
                <c:pt idx="2714">
                  <c:v>5.855141591074263</c:v>
                </c:pt>
                <c:pt idx="2715">
                  <c:v>5.8447030621140339</c:v>
                </c:pt>
                <c:pt idx="2716">
                  <c:v>5.8343472773348779</c:v>
                </c:pt>
                <c:pt idx="2717">
                  <c:v>5.8240737660406712</c:v>
                </c:pt>
                <c:pt idx="2718">
                  <c:v>5.8138820436878831</c:v>
                </c:pt>
                <c:pt idx="2719">
                  <c:v>5.8037716117042812</c:v>
                </c:pt>
                <c:pt idx="2720">
                  <c:v>5.7937419573063398</c:v>
                </c:pt>
                <c:pt idx="2721">
                  <c:v>5.7837925533156671</c:v>
                </c:pt>
                <c:pt idx="2722">
                  <c:v>5.7739228579741964</c:v>
                </c:pt>
                <c:pt idx="2723">
                  <c:v>5.7641323147588306</c:v>
                </c:pt>
                <c:pt idx="2724">
                  <c:v>5.7544203521952184</c:v>
                </c:pt>
                <c:pt idx="2725">
                  <c:v>5.7447863836698705</c:v>
                </c:pt>
                <c:pt idx="2726">
                  <c:v>5.7352298072427583</c:v>
                </c:pt>
                <c:pt idx="2727">
                  <c:v>5.7257500054575878</c:v>
                </c:pt>
                <c:pt idx="2728">
                  <c:v>5.7163463451530294</c:v>
                </c:pt>
                <c:pt idx="2729">
                  <c:v>5.707018177271717</c:v>
                </c:pt>
                <c:pt idx="2730">
                  <c:v>5.6977648366695473</c:v>
                </c:pt>
                <c:pt idx="2731">
                  <c:v>5.688585641924135</c:v>
                </c:pt>
                <c:pt idx="2732">
                  <c:v>5.6794798951428795</c:v>
                </c:pt>
                <c:pt idx="2733">
                  <c:v>5.670446881770264</c:v>
                </c:pt>
                <c:pt idx="2734">
                  <c:v>5.6614858703949338</c:v>
                </c:pt>
                <c:pt idx="2735">
                  <c:v>5.6525961125566422</c:v>
                </c:pt>
                <c:pt idx="2736">
                  <c:v>5.6437768425525805</c:v>
                </c:pt>
                <c:pt idx="2737">
                  <c:v>5.635027277243899</c:v>
                </c:pt>
                <c:pt idx="2738">
                  <c:v>5.6263466158616318</c:v>
                </c:pt>
                <c:pt idx="2739">
                  <c:v>5.6177340398128708</c:v>
                </c:pt>
                <c:pt idx="2740">
                  <c:v>5.6091887124872635</c:v>
                </c:pt>
                <c:pt idx="2741">
                  <c:v>5.6007097790629103</c:v>
                </c:pt>
                <c:pt idx="2742">
                  <c:v>5.5922963663130236</c:v>
                </c:pt>
                <c:pt idx="2743">
                  <c:v>5.5839475824130727</c:v>
                </c:pt>
                <c:pt idx="2744">
                  <c:v>5.5756625167474594</c:v>
                </c:pt>
                <c:pt idx="2745">
                  <c:v>5.5674402397176559</c:v>
                </c:pt>
                <c:pt idx="2746">
                  <c:v>5.5592798025502237</c:v>
                </c:pt>
                <c:pt idx="2747">
                  <c:v>5.5511802371061183</c:v>
                </c:pt>
                <c:pt idx="2748">
                  <c:v>5.5431405556901501</c:v>
                </c:pt>
                <c:pt idx="2749">
                  <c:v>5.5351597508622961</c:v>
                </c:pt>
                <c:pt idx="2750">
                  <c:v>5.5272367952487444</c:v>
                </c:pt>
                <c:pt idx="2751">
                  <c:v>5.5193706413554731</c:v>
                </c:pt>
                <c:pt idx="2752">
                  <c:v>5.5115602213821067</c:v>
                </c:pt>
                <c:pt idx="2753">
                  <c:v>5.5038044470378811</c:v>
                </c:pt>
                <c:pt idx="2754">
                  <c:v>5.4961022093586829</c:v>
                </c:pt>
                <c:pt idx="2755">
                  <c:v>5.4884523785260688</c:v>
                </c:pt>
                <c:pt idx="2756">
                  <c:v>5.4808538036876362</c:v>
                </c:pt>
                <c:pt idx="2757">
                  <c:v>5.4733053127804263</c:v>
                </c:pt>
                <c:pt idx="2758">
                  <c:v>5.4658057123552251</c:v>
                </c:pt>
                <c:pt idx="2759">
                  <c:v>5.4583537874041941</c:v>
                </c:pt>
                <c:pt idx="2760">
                  <c:v>5.4509483011898272</c:v>
                </c:pt>
                <c:pt idx="2761">
                  <c:v>5.4435879950779187</c:v>
                </c:pt>
                <c:pt idx="2762">
                  <c:v>5.4362715883723496</c:v>
                </c:pt>
                <c:pt idx="2763">
                  <c:v>5.4289977781529366</c:v>
                </c:pt>
                <c:pt idx="2764">
                  <c:v>5.4217652391166657</c:v>
                </c:pt>
                <c:pt idx="2765">
                  <c:v>5.4145726234223961</c:v>
                </c:pt>
                <c:pt idx="2766">
                  <c:v>5.4074185605390168</c:v>
                </c:pt>
                <c:pt idx="2767">
                  <c:v>5.4003016570965556</c:v>
                </c:pt>
                <c:pt idx="2768">
                  <c:v>5.3932204967426856</c:v>
                </c:pt>
                <c:pt idx="2769">
                  <c:v>5.3861736400021574</c:v>
                </c:pt>
                <c:pt idx="2770">
                  <c:v>5.3791596241410575</c:v>
                </c:pt>
                <c:pt idx="2771">
                  <c:v>5.3721769630358462</c:v>
                </c:pt>
                <c:pt idx="2772">
                  <c:v>5.365224147046642</c:v>
                </c:pt>
                <c:pt idx="2773">
                  <c:v>5.3582996428957399</c:v>
                </c:pt>
                <c:pt idx="2774">
                  <c:v>5.3514018935519694</c:v>
                </c:pt>
                <c:pt idx="2775">
                  <c:v>5.3445293181196254</c:v>
                </c:pt>
                <c:pt idx="2776">
                  <c:v>5.3376803117336991</c:v>
                </c:pt>
                <c:pt idx="2777">
                  <c:v>5.3308532454610278</c:v>
                </c:pt>
                <c:pt idx="2778">
                  <c:v>5.3240464662074105</c:v>
                </c:pt>
                <c:pt idx="2779">
                  <c:v>5.3172582966315973</c:v>
                </c:pt>
                <c:pt idx="2780">
                  <c:v>5.3104870350661528</c:v>
                </c:pt>
                <c:pt idx="2781">
                  <c:v>5.3037309554444558</c:v>
                </c:pt>
                <c:pt idx="2782">
                  <c:v>5.2969883072361306</c:v>
                </c:pt>
                <c:pt idx="2783">
                  <c:v>5.2902573153896624</c:v>
                </c:pt>
                <c:pt idx="2784">
                  <c:v>5.2835361802820282</c:v>
                </c:pt>
                <c:pt idx="2785">
                  <c:v>5.2768230776782907</c:v>
                </c:pt>
                <c:pt idx="2786">
                  <c:v>5.2701161586976051</c:v>
                </c:pt>
                <c:pt idx="2787">
                  <c:v>5.2634135497898349</c:v>
                </c:pt>
                <c:pt idx="2788">
                  <c:v>5.2567133527194168</c:v>
                </c:pt>
                <c:pt idx="2789">
                  <c:v>5.2500136445602594</c:v>
                </c:pt>
                <c:pt idx="2790">
                  <c:v>5.2433124776991047</c:v>
                </c:pt>
                <c:pt idx="2791">
                  <c:v>5.2366078798491902</c:v>
                </c:pt>
                <c:pt idx="2792">
                  <c:v>5.2298978540743315</c:v>
                </c:pt>
                <c:pt idx="2793">
                  <c:v>5.2231803788234998</c:v>
                </c:pt>
                <c:pt idx="2794">
                  <c:v>5.21645340797643</c:v>
                </c:pt>
                <c:pt idx="2795">
                  <c:v>5.2097148708999725</c:v>
                </c:pt>
                <c:pt idx="2796">
                  <c:v>5.2029626725164011</c:v>
                </c:pt>
                <c:pt idx="2797">
                  <c:v>5.1961946933838057</c:v>
                </c:pt>
                <c:pt idx="2798">
                  <c:v>5.1894087897881249</c:v>
                </c:pt>
                <c:pt idx="2799">
                  <c:v>5.1826027938477441</c:v>
                </c:pt>
                <c:pt idx="2800">
                  <c:v>5.1757745136317892</c:v>
                </c:pt>
                <c:pt idx="2801">
                  <c:v>5.1689217332900386</c:v>
                </c:pt>
                <c:pt idx="2802">
                  <c:v>5.1620422131979646</c:v>
                </c:pt>
                <c:pt idx="2803">
                  <c:v>5.1551336901144698</c:v>
                </c:pt>
                <c:pt idx="2804">
                  <c:v>5.1481938773541769</c:v>
                </c:pt>
                <c:pt idx="2805">
                  <c:v>5.141220464974249</c:v>
                </c:pt>
                <c:pt idx="2806">
                  <c:v>5.1342111199756202</c:v>
                </c:pt>
                <c:pt idx="2807">
                  <c:v>5.1271634865199083</c:v>
                </c:pt>
                <c:pt idx="2808">
                  <c:v>5.1200751861610359</c:v>
                </c:pt>
                <c:pt idx="2809">
                  <c:v>5.1129438180931324</c:v>
                </c:pt>
                <c:pt idx="2810">
                  <c:v>5.1057669594142698</c:v>
                </c:pt>
                <c:pt idx="2811">
                  <c:v>5.0985421654061334</c:v>
                </c:pt>
                <c:pt idx="2812">
                  <c:v>5.0912669698310955</c:v>
                </c:pt>
                <c:pt idx="2813">
                  <c:v>5.0839388852453133</c:v>
                </c:pt>
                <c:pt idx="2814">
                  <c:v>5.0765554033296851</c:v>
                </c:pt>
                <c:pt idx="2815">
                  <c:v>5.0691139952377213</c:v>
                </c:pt>
                <c:pt idx="2816">
                  <c:v>5.0616121119616642</c:v>
                </c:pt>
                <c:pt idx="2817">
                  <c:v>5.0540471847159161</c:v>
                </c:pt>
                <c:pt idx="2818">
                  <c:v>5.0464166253392015</c:v>
                </c:pt>
                <c:pt idx="2819">
                  <c:v>5.0387178267146613</c:v>
                </c:pt>
                <c:pt idx="2820">
                  <c:v>5.0309481632093531</c:v>
                </c:pt>
                <c:pt idx="2821">
                  <c:v>5.023104991131615</c:v>
                </c:pt>
                <c:pt idx="2822">
                  <c:v>5.0151856492082896</c:v>
                </c:pt>
                <c:pt idx="2823">
                  <c:v>5.0071874590805514</c:v>
                </c:pt>
                <c:pt idx="2824">
                  <c:v>4.9991077258199139</c:v>
                </c:pt>
                <c:pt idx="2825">
                  <c:v>4.9909437384627076</c:v>
                </c:pt>
                <c:pt idx="2826">
                  <c:v>4.9826927705649986</c:v>
                </c:pt>
                <c:pt idx="2827">
                  <c:v>4.9743520807772743</c:v>
                </c:pt>
                <c:pt idx="2828">
                  <c:v>4.9659189134386033</c:v>
                </c:pt>
                <c:pt idx="2829">
                  <c:v>4.9573904991906268</c:v>
                </c:pt>
                <c:pt idx="2830">
                  <c:v>4.9487640556127355</c:v>
                </c:pt>
                <c:pt idx="2831">
                  <c:v>4.9400367878751696</c:v>
                </c:pt>
                <c:pt idx="2832">
                  <c:v>4.9312058894147324</c:v>
                </c:pt>
                <c:pt idx="2833">
                  <c:v>4.9222685426282542</c:v>
                </c:pt>
                <c:pt idx="2834">
                  <c:v>4.9132219195874942</c:v>
                </c:pt>
                <c:pt idx="2835">
                  <c:v>4.904063182773168</c:v>
                </c:pt>
                <c:pt idx="2836">
                  <c:v>4.894789485829758</c:v>
                </c:pt>
                <c:pt idx="2837">
                  <c:v>4.8853979743392406</c:v>
                </c:pt>
                <c:pt idx="2838">
                  <c:v>4.8758857866146377</c:v>
                </c:pt>
                <c:pt idx="2839">
                  <c:v>4.8662500545131095</c:v>
                </c:pt>
                <c:pt idx="2840">
                  <c:v>4.8564879042687261</c:v>
                </c:pt>
                <c:pt idx="2841">
                  <c:v>4.8465964573437672</c:v>
                </c:pt>
                <c:pt idx="2842">
                  <c:v>4.8365728312985432</c:v>
                </c:pt>
                <c:pt idx="2843">
                  <c:v>4.8264141406807939</c:v>
                </c:pt>
                <c:pt idx="2844">
                  <c:v>4.8161174979322894</c:v>
                </c:pt>
                <c:pt idx="2845">
                  <c:v>4.805680014313948</c:v>
                </c:pt>
                <c:pt idx="2846">
                  <c:v>4.795098800848244</c:v>
                </c:pt>
                <c:pt idx="2847">
                  <c:v>4.7843709692783882</c:v>
                </c:pt>
                <c:pt idx="2848">
                  <c:v>4.7734936330450175</c:v>
                </c:pt>
                <c:pt idx="2849">
                  <c:v>4.7624639082780709</c:v>
                </c:pt>
                <c:pt idx="2850">
                  <c:v>4.75127891480507</c:v>
                </c:pt>
                <c:pt idx="2851">
                  <c:v>4.7399357771745088</c:v>
                </c:pt>
                <c:pt idx="2852">
                  <c:v>4.7284316256938288</c:v>
                </c:pt>
                <c:pt idx="2853">
                  <c:v>4.7167635974803286</c:v>
                </c:pt>
                <c:pt idx="2854">
                  <c:v>4.7049288375278495</c:v>
                </c:pt>
                <c:pt idx="2855">
                  <c:v>4.6929244997833921</c:v>
                </c:pt>
                <c:pt idx="2856">
                  <c:v>4.6807477482377546</c:v>
                </c:pt>
                <c:pt idx="2857">
                  <c:v>4.6683957580265369</c:v>
                </c:pt>
                <c:pt idx="2858">
                  <c:v>4.6558657165415989</c:v>
                </c:pt>
                <c:pt idx="2859">
                  <c:v>4.643154824553009</c:v>
                </c:pt>
                <c:pt idx="2860">
                  <c:v>4.630260297338519</c:v>
                </c:pt>
                <c:pt idx="2861">
                  <c:v>4.6171793658227731</c:v>
                </c:pt>
                <c:pt idx="2862">
                  <c:v>4.6039092777216286</c:v>
                </c:pt>
                <c:pt idx="2863">
                  <c:v>4.5904472986948148</c:v>
                </c:pt>
                <c:pt idx="2864">
                  <c:v>4.5767907135020653</c:v>
                </c:pt>
                <c:pt idx="2865">
                  <c:v>4.562936827164668</c:v>
                </c:pt>
                <c:pt idx="2866">
                  <c:v>4.5488829661295904</c:v>
                </c:pt>
                <c:pt idx="2867">
                  <c:v>4.5346264794366462</c:v>
                </c:pt>
                <c:pt idx="2868">
                  <c:v>4.52016473988534</c:v>
                </c:pt>
                <c:pt idx="2869">
                  <c:v>4.5054951452045273</c:v>
                </c:pt>
                <c:pt idx="2870">
                  <c:v>4.4906151192175869</c:v>
                </c:pt>
                <c:pt idx="2871">
                  <c:v>4.4755221130085019</c:v>
                </c:pt>
                <c:pt idx="2872">
                  <c:v>4.4602136060832196</c:v>
                </c:pt>
                <c:pt idx="2873">
                  <c:v>4.4446871075267893</c:v>
                </c:pt>
                <c:pt idx="2874">
                  <c:v>4.4289401571553704</c:v>
                </c:pt>
                <c:pt idx="2875">
                  <c:v>4.4129703266607905</c:v>
                </c:pt>
                <c:pt idx="2876">
                  <c:v>4.3967752207476822</c:v>
                </c:pt>
                <c:pt idx="2877">
                  <c:v>4.3803524782619636</c:v>
                </c:pt>
                <c:pt idx="2878">
                  <c:v>4.3636997733071334</c:v>
                </c:pt>
                <c:pt idx="2879">
                  <c:v>4.346814816351336</c:v>
                </c:pt>
                <c:pt idx="2880">
                  <c:v>4.3296953553197213</c:v>
                </c:pt>
                <c:pt idx="2881">
                  <c:v>4.3123391766740831</c:v>
                </c:pt>
                <c:pt idx="2882">
                  <c:v>4.2947441064758758</c:v>
                </c:pt>
                <c:pt idx="2883">
                  <c:v>4.2769080114344691</c:v>
                </c:pt>
                <c:pt idx="2884">
                  <c:v>4.258828799936083</c:v>
                </c:pt>
                <c:pt idx="2885">
                  <c:v>4.2405044230545945</c:v>
                </c:pt>
                <c:pt idx="2886">
                  <c:v>4.2219328755427039</c:v>
                </c:pt>
                <c:pt idx="2887">
                  <c:v>4.2031121968002623</c:v>
                </c:pt>
                <c:pt idx="2888">
                  <c:v>4.1840404718220547</c:v>
                </c:pt>
                <c:pt idx="2889">
                  <c:v>4.1647158321198692</c:v>
                </c:pt>
                <c:pt idx="2890">
                  <c:v>4.1451364566226792</c:v>
                </c:pt>
                <c:pt idx="2891">
                  <c:v>4.1253005725471867</c:v>
                </c:pt>
                <c:pt idx="2892">
                  <c:v>4.10520645624492</c:v>
                </c:pt>
                <c:pt idx="2893">
                  <c:v>4.0848524340189805</c:v>
                </c:pt>
                <c:pt idx="2894">
                  <c:v>4.0642368829129119</c:v>
                </c:pt>
                <c:pt idx="2895">
                  <c:v>4.0433582314689236</c:v>
                </c:pt>
                <c:pt idx="2896">
                  <c:v>4.0222149604553126</c:v>
                </c:pt>
                <c:pt idx="2897">
                  <c:v>4.0008056035618793</c:v>
                </c:pt>
                <c:pt idx="2898">
                  <c:v>3.9791287480625046</c:v>
                </c:pt>
                <c:pt idx="2899">
                  <c:v>3.9571830354437449</c:v>
                </c:pt>
                <c:pt idx="2900">
                  <c:v>3.9349671619993543</c:v>
                </c:pt>
                <c:pt idx="2901">
                  <c:v>3.9124798793887452</c:v>
                </c:pt>
                <c:pt idx="2902">
                  <c:v>3.8897199951603452</c:v>
                </c:pt>
                <c:pt idx="2903">
                  <c:v>3.8666863732375427</c:v>
                </c:pt>
                <c:pt idx="2904">
                  <c:v>3.8433779343669707</c:v>
                </c:pt>
                <c:pt idx="2905">
                  <c:v>3.8197936565303294</c:v>
                </c:pt>
                <c:pt idx="2906">
                  <c:v>3.795932575315828</c:v>
                </c:pt>
                <c:pt idx="2907">
                  <c:v>3.7717937842518467</c:v>
                </c:pt>
                <c:pt idx="2908">
                  <c:v>3.7473764351010725</c:v>
                </c:pt>
                <c:pt idx="2909">
                  <c:v>3.7226797381147341</c:v>
                </c:pt>
                <c:pt idx="2910">
                  <c:v>3.6977029622465225</c:v>
                </c:pt>
                <c:pt idx="2911">
                  <c:v>3.672445435326976</c:v>
                </c:pt>
                <c:pt idx="2912">
                  <c:v>3.6469065441961428</c:v>
                </c:pt>
                <c:pt idx="2913">
                  <c:v>3.6210857347970364</c:v>
                </c:pt>
                <c:pt idx="2914">
                  <c:v>3.5949825122270722</c:v>
                </c:pt>
                <c:pt idx="2915">
                  <c:v>3.5685964407492339</c:v>
                </c:pt>
                <c:pt idx="2916">
                  <c:v>3.5419271437630613</c:v>
                </c:pt>
                <c:pt idx="2917">
                  <c:v>3.5149743037337555</c:v>
                </c:pt>
                <c:pt idx="2918">
                  <c:v>3.4877376620818774</c:v>
                </c:pt>
                <c:pt idx="2919">
                  <c:v>3.4602170190323891</c:v>
                </c:pt>
                <c:pt idx="2920">
                  <c:v>3.4324122334234781</c:v>
                </c:pt>
                <c:pt idx="2921">
                  <c:v>3.4043232224754623</c:v>
                </c:pt>
                <c:pt idx="2922">
                  <c:v>3.3759499615217288</c:v>
                </c:pt>
                <c:pt idx="2923">
                  <c:v>3.3472924836984252</c:v>
                </c:pt>
                <c:pt idx="2924">
                  <c:v>3.3183508795979675</c:v>
                </c:pt>
                <c:pt idx="2925">
                  <c:v>3.289125296883459</c:v>
                </c:pt>
                <c:pt idx="2926">
                  <c:v>3.2596159398659728</c:v>
                </c:pt>
                <c:pt idx="2927">
                  <c:v>3.2298230690454446</c:v>
                </c:pt>
                <c:pt idx="2928">
                  <c:v>3.1997470006147988</c:v>
                </c:pt>
                <c:pt idx="2929">
                  <c:v>3.1693881059305995</c:v>
                </c:pt>
                <c:pt idx="2930">
                  <c:v>3.1387468109466683</c:v>
                </c:pt>
                <c:pt idx="2931">
                  <c:v>3.1078235956160056</c:v>
                </c:pt>
                <c:pt idx="2932">
                  <c:v>3.0766189932596162</c:v>
                </c:pt>
                <c:pt idx="2933">
                  <c:v>3.0451335899025795</c:v>
                </c:pt>
                <c:pt idx="2934">
                  <c:v>3.0133680235798499</c:v>
                </c:pt>
                <c:pt idx="2935">
                  <c:v>2.9813229836119652</c:v>
                </c:pt>
                <c:pt idx="2936">
                  <c:v>2.9489992098514879</c:v>
                </c:pt>
                <c:pt idx="2937">
                  <c:v>2.9163974919018258</c:v>
                </c:pt>
                <c:pt idx="2938">
                  <c:v>2.8835186683089513</c:v>
                </c:pt>
                <c:pt idx="2939">
                  <c:v>2.8503636257275837</c:v>
                </c:pt>
                <c:pt idx="2940">
                  <c:v>2.8169332980619908</c:v>
                </c:pt>
                <c:pt idx="2941">
                  <c:v>2.7832286655837297</c:v>
                </c:pt>
                <c:pt idx="2942">
                  <c:v>2.7492507540273459</c:v>
                </c:pt>
                <c:pt idx="2943">
                  <c:v>2.7150006336643209</c:v>
                </c:pt>
                <c:pt idx="2944">
                  <c:v>2.6804794183564824</c:v>
                </c:pt>
                <c:pt idx="2945">
                  <c:v>2.6456882645915303</c:v>
                </c:pt>
                <c:pt idx="2946">
                  <c:v>2.6106283705006672</c:v>
                </c:pt>
                <c:pt idx="2947">
                  <c:v>2.5753009748590405</c:v>
                </c:pt>
                <c:pt idx="2948">
                  <c:v>2.5397073560717098</c:v>
                </c:pt>
                <c:pt idx="2949">
                  <c:v>2.5038488311454197</c:v>
                </c:pt>
                <c:pt idx="2950">
                  <c:v>2.4677267546474826</c:v>
                </c:pt>
                <c:pt idx="2951">
                  <c:v>2.4313425176530119</c:v>
                </c:pt>
                <c:pt idx="2952">
                  <c:v>2.394697546681571</c:v>
                </c:pt>
                <c:pt idx="2953">
                  <c:v>2.3577933026256228</c:v>
                </c:pt>
                <c:pt idx="2954">
                  <c:v>2.320631279669279</c:v>
                </c:pt>
                <c:pt idx="2955">
                  <c:v>2.2832130042022336</c:v>
                </c:pt>
                <c:pt idx="2956">
                  <c:v>2.2455400337265559</c:v>
                </c:pt>
                <c:pt idx="2957">
                  <c:v>2.2076139557596597</c:v>
                </c:pt>
                <c:pt idx="2958">
                  <c:v>2.1694363867338935</c:v>
                </c:pt>
                <c:pt idx="2959">
                  <c:v>2.1310089708937898</c:v>
                </c:pt>
                <c:pt idx="2960">
                  <c:v>2.0923333791924295</c:v>
                </c:pt>
                <c:pt idx="2961">
                  <c:v>2.0534113081879166</c:v>
                </c:pt>
                <c:pt idx="2962">
                  <c:v>2.014244478940034</c:v>
                </c:pt>
                <c:pt idx="2963">
                  <c:v>1.9748346359104132</c:v>
                </c:pt>
                <c:pt idx="2964">
                  <c:v>1.9351835458644762</c:v>
                </c:pt>
                <c:pt idx="2965">
                  <c:v>1.8952929967785224</c:v>
                </c:pt>
                <c:pt idx="2966">
                  <c:v>1.8551647967511198</c:v>
                </c:pt>
                <c:pt idx="2967">
                  <c:v>1.8148007729208362</c:v>
                </c:pt>
                <c:pt idx="2968">
                  <c:v>1.7742027703910042</c:v>
                </c:pt>
                <c:pt idx="2969">
                  <c:v>1.7333726511616601</c:v>
                </c:pt>
                <c:pt idx="2970">
                  <c:v>1.6923122930711991</c:v>
                </c:pt>
                <c:pt idx="2971">
                  <c:v>1.6510235887461628</c:v>
                </c:pt>
                <c:pt idx="2972">
                  <c:v>1.6095084445623185</c:v>
                </c:pt>
                <c:pt idx="2973">
                  <c:v>1.5677687796159223</c:v>
                </c:pt>
                <c:pt idx="2974">
                  <c:v>1.525806524707245</c:v>
                </c:pt>
                <c:pt idx="2975">
                  <c:v>1.4836236213361984</c:v>
                </c:pt>
                <c:pt idx="2976">
                  <c:v>1.4412220207109174</c:v>
                </c:pt>
                <c:pt idx="2977">
                  <c:v>1.3986036827701831</c:v>
                </c:pt>
                <c:pt idx="2978">
                  <c:v>1.3557705752196436</c:v>
                </c:pt>
                <c:pt idx="2979">
                  <c:v>1.3127246725838093</c:v>
                </c:pt>
                <c:pt idx="2980">
                  <c:v>1.2694679552718846</c:v>
                </c:pt>
                <c:pt idx="2981">
                  <c:v>1.2260024086607169</c:v>
                </c:pt>
                <c:pt idx="2982">
                  <c:v>1.1823300221930726</c:v>
                </c:pt>
                <c:pt idx="2983">
                  <c:v>1.1384527884928719</c:v>
                </c:pt>
                <c:pt idx="2984">
                  <c:v>1.0943727024979646</c:v>
                </c:pt>
                <c:pt idx="2985">
                  <c:v>1.0500917606093347</c:v>
                </c:pt>
                <c:pt idx="2986">
                  <c:v>1.005611959858735</c:v>
                </c:pt>
                <c:pt idx="2987">
                  <c:v>0.9609352970943088</c:v>
                </c:pt>
                <c:pt idx="2988">
                  <c:v>0.91606376818380009</c:v>
                </c:pt>
                <c:pt idx="2989">
                  <c:v>0.87099936723722948</c:v>
                </c:pt>
                <c:pt idx="2990">
                  <c:v>0.82574408584815673</c:v>
                </c:pt>
                <c:pt idx="2991">
                  <c:v>0.78029991235277663</c:v>
                </c:pt>
                <c:pt idx="2992">
                  <c:v>0.73466883110918157</c:v>
                </c:pt>
                <c:pt idx="2993">
                  <c:v>0.68885282179586982</c:v>
                </c:pt>
                <c:pt idx="2994">
                  <c:v>0.64285385872847423</c:v>
                </c:pt>
                <c:pt idx="2995">
                  <c:v>0.59667391019693328</c:v>
                </c:pt>
                <c:pt idx="2996">
                  <c:v>0.55031493782102159</c:v>
                </c:pt>
                <c:pt idx="2997">
                  <c:v>0.5037788959264069</c:v>
                </c:pt>
                <c:pt idx="2998">
                  <c:v>0.45706773093962327</c:v>
                </c:pt>
                <c:pt idx="2999">
                  <c:v>0.41018338080143624</c:v>
                </c:pt>
                <c:pt idx="3000">
                  <c:v>0.36312777440133337</c:v>
                </c:pt>
                <c:pt idx="3001">
                  <c:v>0.31590283103008182</c:v>
                </c:pt>
                <c:pt idx="3002">
                  <c:v>0.26851045985175048</c:v>
                </c:pt>
                <c:pt idx="3003">
                  <c:v>0.22095255939498998</c:v>
                </c:pt>
                <c:pt idx="3004">
                  <c:v>0.17323101706274793</c:v>
                </c:pt>
                <c:pt idx="3005">
                  <c:v>0.12534770866161815</c:v>
                </c:pt>
                <c:pt idx="3006">
                  <c:v>7.7304497948930281E-2</c:v>
                </c:pt>
                <c:pt idx="3007">
                  <c:v>2.9103236199306371E-2</c:v>
                </c:pt>
                <c:pt idx="3008">
                  <c:v>-1.9254238211402864E-2</c:v>
                </c:pt>
                <c:pt idx="3009">
                  <c:v>-6.7766100203715735E-2</c:v>
                </c:pt>
                <c:pt idx="3010">
                  <c:v>-0.11643053837375809</c:v>
                </c:pt>
                <c:pt idx="3011">
                  <c:v>-0.16524575535591407</c:v>
                </c:pt>
                <c:pt idx="3012">
                  <c:v>-0.21420996816681917</c:v>
                </c:pt>
                <c:pt idx="3013">
                  <c:v>-0.26332140853337005</c:v>
                </c:pt>
                <c:pt idx="3014">
                  <c:v>-0.31257832320287149</c:v>
                </c:pt>
                <c:pt idx="3015">
                  <c:v>-0.36197897423678466</c:v>
                </c:pt>
                <c:pt idx="3016">
                  <c:v>-0.41152163928867952</c:v>
                </c:pt>
                <c:pt idx="3017">
                  <c:v>-0.46120461186548656</c:v>
                </c:pt>
                <c:pt idx="3018">
                  <c:v>-0.51102620157286127</c:v>
                </c:pt>
                <c:pt idx="3019">
                  <c:v>-0.56098473434537577</c:v>
                </c:pt>
                <c:pt idx="3020">
                  <c:v>-0.61107855266185829</c:v>
                </c:pt>
                <c:pt idx="3021">
                  <c:v>-0.66130601574480485</c:v>
                </c:pt>
                <c:pt idx="3022">
                  <c:v>-0.71166549974610138</c:v>
                </c:pt>
                <c:pt idx="3023">
                  <c:v>-0.76215539791815501</c:v>
                </c:pt>
                <c:pt idx="3024">
                  <c:v>-0.81277412077148514</c:v>
                </c:pt>
                <c:pt idx="3025">
                  <c:v>-0.86352009621751735</c:v>
                </c:pt>
                <c:pt idx="3026">
                  <c:v>-0.91439176969962954</c:v>
                </c:pt>
                <c:pt idx="3027">
                  <c:v>-0.96538760431006632</c:v>
                </c:pt>
                <c:pt idx="3028">
                  <c:v>-1.0165060808946456</c:v>
                </c:pt>
                <c:pt idx="3029">
                  <c:v>-1.0677456981452818</c:v>
                </c:pt>
                <c:pt idx="3030">
                  <c:v>-1.1191049726802667</c:v>
                </c:pt>
                <c:pt idx="3031">
                  <c:v>-1.1705824391127904</c:v>
                </c:pt>
                <c:pt idx="3032">
                  <c:v>-1.2221766501081797</c:v>
                </c:pt>
                <c:pt idx="3033">
                  <c:v>-1.2738861764307785</c:v>
                </c:pt>
                <c:pt idx="3034">
                  <c:v>-1.3257096069789629</c:v>
                </c:pt>
                <c:pt idx="3035">
                  <c:v>-1.3776455488106754</c:v>
                </c:pt>
                <c:pt idx="3036">
                  <c:v>-1.4296926271584323</c:v>
                </c:pt>
                <c:pt idx="3037">
                  <c:v>-1.4818494854347848</c:v>
                </c:pt>
                <c:pt idx="3038">
                  <c:v>-1.5341147852288104</c:v>
                </c:pt>
                <c:pt idx="3039">
                  <c:v>-1.5864872062921962</c:v>
                </c:pt>
                <c:pt idx="3040">
                  <c:v>-1.6389654465182204</c:v>
                </c:pt>
                <c:pt idx="3041">
                  <c:v>-1.6915482219104827</c:v>
                </c:pt>
                <c:pt idx="3042">
                  <c:v>-1.7442342665453459</c:v>
                </c:pt>
                <c:pt idx="3043">
                  <c:v>-1.7970223325246415</c:v>
                </c:pt>
                <c:pt idx="3044">
                  <c:v>-1.8499111899218157</c:v>
                </c:pt>
                <c:pt idx="3045">
                  <c:v>-1.9028996267209766</c:v>
                </c:pt>
                <c:pt idx="3046">
                  <c:v>-1.9559864487477505</c:v>
                </c:pt>
                <c:pt idx="3047">
                  <c:v>-2.009170479594669</c:v>
                </c:pt>
                <c:pt idx="3048">
                  <c:v>-2.0624505605394012</c:v>
                </c:pt>
                <c:pt idx="3049">
                  <c:v>-2.1158255504570751</c:v>
                </c:pt>
                <c:pt idx="3050">
                  <c:v>-2.1692943257260913</c:v>
                </c:pt>
                <c:pt idx="3051">
                  <c:v>-2.2228557801290578</c:v>
                </c:pt>
                <c:pt idx="3052">
                  <c:v>-2.2765088247477792</c:v>
                </c:pt>
                <c:pt idx="3053">
                  <c:v>-2.3302523878533847</c:v>
                </c:pt>
                <c:pt idx="3054">
                  <c:v>-2.3840854147913881</c:v>
                </c:pt>
                <c:pt idx="3055">
                  <c:v>-2.4380068678617444</c:v>
                </c:pt>
                <c:pt idx="3056">
                  <c:v>-2.4920157261952558</c:v>
                </c:pt>
                <c:pt idx="3057">
                  <c:v>-2.5461109856251034</c:v>
                </c:pt>
                <c:pt idx="3058">
                  <c:v>-2.6002916585544344</c:v>
                </c:pt>
                <c:pt idx="3059">
                  <c:v>-2.6545567738207865</c:v>
                </c:pt>
                <c:pt idx="3060">
                  <c:v>-2.7089053765559234</c:v>
                </c:pt>
                <c:pt idx="3061">
                  <c:v>-2.7633365280433608</c:v>
                </c:pt>
                <c:pt idx="3062">
                  <c:v>-2.8178493055722038</c:v>
                </c:pt>
                <c:pt idx="3063">
                  <c:v>-2.8724428022880022</c:v>
                </c:pt>
                <c:pt idx="3064">
                  <c:v>-2.9271161270412178</c:v>
                </c:pt>
                <c:pt idx="3065">
                  <c:v>-2.9818684042325967</c:v>
                </c:pt>
                <c:pt idx="3066">
                  <c:v>-3.0366987736568056</c:v>
                </c:pt>
                <c:pt idx="3067">
                  <c:v>-3.0916063903434372</c:v>
                </c:pt>
                <c:pt idx="3068">
                  <c:v>-3.1465904243958249</c:v>
                </c:pt>
                <c:pt idx="3069">
                  <c:v>-3.2016500608285896</c:v>
                </c:pt>
                <c:pt idx="3070">
                  <c:v>-3.2567844994028912</c:v>
                </c:pt>
                <c:pt idx="3071">
                  <c:v>-3.3119929544606119</c:v>
                </c:pt>
                <c:pt idx="3072">
                  <c:v>-3.3672746547567671</c:v>
                </c:pt>
                <c:pt idx="3073">
                  <c:v>-3.4226288432910392</c:v>
                </c:pt>
                <c:pt idx="3074">
                  <c:v>-3.4780547771373764</c:v>
                </c:pt>
                <c:pt idx="3075">
                  <c:v>-3.5335517272742196</c:v>
                </c:pt>
                <c:pt idx="3076">
                  <c:v>-3.5891189784122406</c:v>
                </c:pt>
                <c:pt idx="3077">
                  <c:v>-3.6447558288222441</c:v>
                </c:pt>
                <c:pt idx="3078">
                  <c:v>-3.700461590162329</c:v>
                </c:pt>
                <c:pt idx="3079">
                  <c:v>-3.7562355873045439</c:v>
                </c:pt>
                <c:pt idx="3080">
                  <c:v>-3.81207715816128</c:v>
                </c:pt>
                <c:pt idx="3081">
                  <c:v>-3.8679856535118646</c:v>
                </c:pt>
                <c:pt idx="3082">
                  <c:v>-3.9239604368274135</c:v>
                </c:pt>
                <c:pt idx="3083">
                  <c:v>-3.9800008840980103</c:v>
                </c:pt>
                <c:pt idx="3084">
                  <c:v>-4.0361063836579518</c:v>
                </c:pt>
                <c:pt idx="3085">
                  <c:v>-4.0922763360128158</c:v>
                </c:pt>
                <c:pt idx="3086">
                  <c:v>-4.1485101536648514</c:v>
                </c:pt>
                <c:pt idx="3087">
                  <c:v>-4.2048072609408909</c:v>
                </c:pt>
                <c:pt idx="3088">
                  <c:v>-4.2611670938191804</c:v>
                </c:pt>
                <c:pt idx="3089">
                  <c:v>-4.3175890997572521</c:v>
                </c:pt>
                <c:pt idx="3090">
                  <c:v>-4.3740727375201303</c:v>
                </c:pt>
                <c:pt idx="3091">
                  <c:v>-4.4306174770099975</c:v>
                </c:pt>
                <c:pt idx="3092">
                  <c:v>-4.4872227990956244</c:v>
                </c:pt>
                <c:pt idx="3093">
                  <c:v>-4.5438881954429142</c:v>
                </c:pt>
                <c:pt idx="3094">
                  <c:v>-4.6006131683466371</c:v>
                </c:pt>
                <c:pt idx="3095">
                  <c:v>-4.657397230563082</c:v>
                </c:pt>
                <c:pt idx="3096">
                  <c:v>-4.7142399051430122</c:v>
                </c:pt>
                <c:pt idx="3097">
                  <c:v>-4.7711407252665303</c:v>
                </c:pt>
                <c:pt idx="3098">
                  <c:v>-4.8280992340784827</c:v>
                </c:pt>
                <c:pt idx="3099">
                  <c:v>-4.8851149845254724</c:v>
                </c:pt>
                <c:pt idx="3100">
                  <c:v>-4.9421875391934798</c:v>
                </c:pt>
                <c:pt idx="3101">
                  <c:v>-4.9993164701471198</c:v>
                </c:pt>
                <c:pt idx="3102">
                  <c:v>-5.0565013587702836</c:v>
                </c:pt>
                <c:pt idx="3103">
                  <c:v>-5.1137417956079219</c:v>
                </c:pt>
                <c:pt idx="3104">
                  <c:v>-5.1710373802090439</c:v>
                </c:pt>
                <c:pt idx="3105">
                  <c:v>-5.2283877209711429</c:v>
                </c:pt>
                <c:pt idx="3106">
                  <c:v>-5.2857924349867336</c:v>
                </c:pt>
                <c:pt idx="3107">
                  <c:v>-5.3432511478899203</c:v>
                </c:pt>
                <c:pt idx="3108">
                  <c:v>-5.4007634937063234</c:v>
                </c:pt>
                <c:pt idx="3109">
                  <c:v>-5.4583291147025399</c:v>
                </c:pt>
                <c:pt idx="3110">
                  <c:v>-5.5159476612390694</c:v>
                </c:pt>
                <c:pt idx="3111">
                  <c:v>-5.5736187916229074</c:v>
                </c:pt>
                <c:pt idx="3112">
                  <c:v>-5.6313421719633228</c:v>
                </c:pt>
                <c:pt idx="3113">
                  <c:v>-5.6891174760284526</c:v>
                </c:pt>
                <c:pt idx="3114">
                  <c:v>-5.7469443851033066</c:v>
                </c:pt>
                <c:pt idx="3115">
                  <c:v>-5.8048225878502082</c:v>
                </c:pt>
                <c:pt idx="3116">
                  <c:v>-5.8627517801700346</c:v>
                </c:pt>
                <c:pt idx="3117">
                  <c:v>-5.9207316650656958</c:v>
                </c:pt>
                <c:pt idx="3118">
                  <c:v>-5.9787619525068809</c:v>
                </c:pt>
                <c:pt idx="3119">
                  <c:v>-6.0368423592972187</c:v>
                </c:pt>
                <c:pt idx="3120">
                  <c:v>-6.0949726089416831</c:v>
                </c:pt>
                <c:pt idx="3121">
                  <c:v>-6.1531524315175368</c:v>
                </c:pt>
                <c:pt idx="3122">
                  <c:v>-6.2113815635454417</c:v>
                </c:pt>
                <c:pt idx="3123">
                  <c:v>-6.2696597478631269</c:v>
                </c:pt>
                <c:pt idx="3124">
                  <c:v>-6.3279867335006532</c:v>
                </c:pt>
                <c:pt idx="3125">
                  <c:v>-6.3863622755570262</c:v>
                </c:pt>
                <c:pt idx="3126">
                  <c:v>-6.4447861350785542</c:v>
                </c:pt>
                <c:pt idx="3127">
                  <c:v>-6.5032580789398287</c:v>
                </c:pt>
                <c:pt idx="3128">
                  <c:v>-6.5617778797250441</c:v>
                </c:pt>
                <c:pt idx="3129">
                  <c:v>-6.62034531561231</c:v>
                </c:pt>
                <c:pt idx="3130">
                  <c:v>-6.6789601702583132</c:v>
                </c:pt>
                <c:pt idx="3131">
                  <c:v>-6.7376222326862152</c:v>
                </c:pt>
                <c:pt idx="3132">
                  <c:v>-6.7963312971740564</c:v>
                </c:pt>
                <c:pt idx="3133">
                  <c:v>-6.8550871631452637</c:v>
                </c:pt>
                <c:pt idx="3134">
                  <c:v>-6.9138896350612136</c:v>
                </c:pt>
                <c:pt idx="3135">
                  <c:v>-6.9727385223146001</c:v>
                </c:pt>
                <c:pt idx="3136">
                  <c:v>-7.0316336391256486</c:v>
                </c:pt>
                <c:pt idx="3137">
                  <c:v>-7.0905748044388464</c:v>
                </c:pt>
                <c:pt idx="3138">
                  <c:v>-7.1495618418223579</c:v>
                </c:pt>
                <c:pt idx="3139">
                  <c:v>-7.2085945793679826</c:v>
                </c:pt>
                <c:pt idx="3140">
                  <c:v>-7.2676728495940788</c:v>
                </c:pt>
                <c:pt idx="3141">
                  <c:v>-7.3267964893488386</c:v>
                </c:pt>
                <c:pt idx="3142">
                  <c:v>-7.385965339716055</c:v>
                </c:pt>
                <c:pt idx="3143">
                  <c:v>-7.4451792459222599</c:v>
                </c:pt>
                <c:pt idx="3144">
                  <c:v>-7.504438057245034</c:v>
                </c:pt>
                <c:pt idx="3145">
                  <c:v>-7.5637416269242035</c:v>
                </c:pt>
                <c:pt idx="3146">
                  <c:v>-7.6230898120721848</c:v>
                </c:pt>
                <c:pt idx="3147">
                  <c:v>-7.6824824735889976</c:v>
                </c:pt>
                <c:pt idx="3148">
                  <c:v>-7.7419194760763226</c:v>
                </c:pt>
                <c:pt idx="3149">
                  <c:v>-7.8014006877542776</c:v>
                </c:pt>
                <c:pt idx="3150">
                  <c:v>-7.8609259803793723</c:v>
                </c:pt>
                <c:pt idx="3151">
                  <c:v>-7.9204952291641941</c:v>
                </c:pt>
                <c:pt idx="3152">
                  <c:v>-7.9801083126983823</c:v>
                </c:pt>
                <c:pt idx="3153">
                  <c:v>-8.0397651128710752</c:v>
                </c:pt>
                <c:pt idx="3154">
                  <c:v>-8.0994655147951136</c:v>
                </c:pt>
                <c:pt idx="3155">
                  <c:v>-8.1592094067323746</c:v>
                </c:pt>
                <c:pt idx="3156">
                  <c:v>-8.2189966800206289</c:v>
                </c:pt>
                <c:pt idx="3157">
                  <c:v>-8.2788272290017275</c:v>
                </c:pt>
                <c:pt idx="3158">
                  <c:v>-8.3387009509520542</c:v>
                </c:pt>
                <c:pt idx="3159">
                  <c:v>-8.3986177460122953</c:v>
                </c:pt>
                <c:pt idx="3160">
                  <c:v>-8.4585775171212596</c:v>
                </c:pt>
                <c:pt idx="3161">
                  <c:v>-8.5185801699489687</c:v>
                </c:pt>
                <c:pt idx="3162">
                  <c:v>-8.5786256128322815</c:v>
                </c:pt>
                <c:pt idx="3163">
                  <c:v>-8.6387137567110042</c:v>
                </c:pt>
                <c:pt idx="3164">
                  <c:v>-8.6988445150656819</c:v>
                </c:pt>
                <c:pt idx="3165">
                  <c:v>-8.7590178038572013</c:v>
                </c:pt>
                <c:pt idx="3166">
                  <c:v>-8.819233541466998</c:v>
                </c:pt>
                <c:pt idx="3167">
                  <c:v>-8.8794916486387763</c:v>
                </c:pt>
                <c:pt idx="3168">
                  <c:v>-8.9397920484209727</c:v>
                </c:pt>
                <c:pt idx="3169">
                  <c:v>-9.0001346661114994</c:v>
                </c:pt>
                <c:pt idx="3170">
                  <c:v>-9.0605194292027385</c:v>
                </c:pt>
                <c:pt idx="3171">
                  <c:v>-9.1209462673285309</c:v>
                </c:pt>
                <c:pt idx="3172">
                  <c:v>-9.1814151122109386</c:v>
                </c:pt>
                <c:pt idx="3173">
                  <c:v>-9.2419258976105017</c:v>
                </c:pt>
                <c:pt idx="3174">
                  <c:v>-9.3024785592754569</c:v>
                </c:pt>
                <c:pt idx="3175">
                  <c:v>-9.363073034892647</c:v>
                </c:pt>
                <c:pt idx="3176">
                  <c:v>-9.423709264040852</c:v>
                </c:pt>
                <c:pt idx="3177">
                  <c:v>-9.4843871881432058</c:v>
                </c:pt>
                <c:pt idx="3178">
                  <c:v>-9.5451067504221889</c:v>
                </c:pt>
                <c:pt idx="3179">
                  <c:v>-9.6058678958547432</c:v>
                </c:pt>
                <c:pt idx="3180">
                  <c:v>-9.6666705711299574</c:v>
                </c:pt>
                <c:pt idx="3181">
                  <c:v>-9.7275147246048945</c:v>
                </c:pt>
                <c:pt idx="3182">
                  <c:v>-9.7884003062651601</c:v>
                </c:pt>
                <c:pt idx="3183">
                  <c:v>-9.8493272676831936</c:v>
                </c:pt>
                <c:pt idx="3184">
                  <c:v>-9.9102955619794546</c:v>
                </c:pt>
                <c:pt idx="3185">
                  <c:v>-9.9713051437842779</c:v>
                </c:pt>
                <c:pt idx="3186">
                  <c:v>-10.032355969199489</c:v>
                </c:pt>
                <c:pt idx="3187">
                  <c:v>-10.093447995763354</c:v>
                </c:pt>
                <c:pt idx="3188">
                  <c:v>-10.154581182413887</c:v>
                </c:pt>
                <c:pt idx="3189">
                  <c:v>-10.215755489454271</c:v>
                </c:pt>
                <c:pt idx="3190">
                  <c:v>-10.276970878519586</c:v>
                </c:pt>
                <c:pt idx="3191">
                  <c:v>-10.338227312544175</c:v>
                </c:pt>
                <c:pt idx="3192">
                  <c:v>-10.39952475572826</c:v>
                </c:pt>
                <c:pt idx="3193">
                  <c:v>-10.460863173508447</c:v>
                </c:pt>
                <c:pt idx="3194">
                  <c:v>-10.522242532525958</c:v>
                </c:pt>
                <c:pt idx="3195">
                  <c:v>-10.583662800598566</c:v>
                </c:pt>
                <c:pt idx="3196">
                  <c:v>-10.645123946690266</c:v>
                </c:pt>
                <c:pt idx="3197">
                  <c:v>-10.706625940884425</c:v>
                </c:pt>
                <c:pt idx="3198">
                  <c:v>-10.768168754356815</c:v>
                </c:pt>
                <c:pt idx="3199">
                  <c:v>-10.829752359348108</c:v>
                </c:pt>
                <c:pt idx="3200">
                  <c:v>-10.891376729139431</c:v>
                </c:pt>
                <c:pt idx="3201">
                  <c:v>-10.953041838026685</c:v>
                </c:pt>
                <c:pt idx="3202">
                  <c:v>-11.014747661296591</c:v>
                </c:pt>
                <c:pt idx="3203">
                  <c:v>-11.076494175203226</c:v>
                </c:pt>
                <c:pt idx="3204">
                  <c:v>-11.138281356945461</c:v>
                </c:pt>
                <c:pt idx="3205">
                  <c:v>-11.20010918464442</c:v>
                </c:pt>
                <c:pt idx="3206">
                  <c:v>-11.261977637322218</c:v>
                </c:pt>
                <c:pt idx="3207">
                  <c:v>-11.323886694881232</c:v>
                </c:pt>
                <c:pt idx="3208">
                  <c:v>-11.38583633808398</c:v>
                </c:pt>
                <c:pt idx="3209">
                  <c:v>-11.447826548533445</c:v>
                </c:pt>
                <c:pt idx="3210">
                  <c:v>-11.509857308653967</c:v>
                </c:pt>
                <c:pt idx="3211">
                  <c:v>-11.571928601673774</c:v>
                </c:pt>
                <c:pt idx="3212">
                  <c:v>-11.634040411606009</c:v>
                </c:pt>
                <c:pt idx="3213">
                  <c:v>-11.696192723232627</c:v>
                </c:pt>
                <c:pt idx="3214">
                  <c:v>-11.75838552208752</c:v>
                </c:pt>
                <c:pt idx="3215">
                  <c:v>-11.820618794439991</c:v>
                </c:pt>
                <c:pt idx="3216">
                  <c:v>-11.88289252727982</c:v>
                </c:pt>
                <c:pt idx="3217">
                  <c:v>-11.945206708302132</c:v>
                </c:pt>
                <c:pt idx="3218">
                  <c:v>-12.007561325892977</c:v>
                </c:pt>
                <c:pt idx="3219">
                  <c:v>-12.069956369115317</c:v>
                </c:pt>
                <c:pt idx="3220">
                  <c:v>-12.132391827695422</c:v>
                </c:pt>
                <c:pt idx="3221">
                  <c:v>-12.194867692010366</c:v>
                </c:pt>
                <c:pt idx="3222">
                  <c:v>-12.257383953074839</c:v>
                </c:pt>
                <c:pt idx="3223">
                  <c:v>-12.31994060253008</c:v>
                </c:pt>
                <c:pt idx="3224">
                  <c:v>-12.382537632630982</c:v>
                </c:pt>
                <c:pt idx="3225">
                  <c:v>-12.445175036236263</c:v>
                </c:pt>
                <c:pt idx="3226">
                  <c:v>-12.507852806796794</c:v>
                </c:pt>
                <c:pt idx="3227">
                  <c:v>-12.570570938345956</c:v>
                </c:pt>
                <c:pt idx="3228">
                  <c:v>-12.633329425488895</c:v>
                </c:pt>
                <c:pt idx="3229">
                  <c:v>-12.696128263394467</c:v>
                </c:pt>
                <c:pt idx="3230">
                  <c:v>-12.758967447784112</c:v>
                </c:pt>
                <c:pt idx="3231">
                  <c:v>-12.821846974925062</c:v>
                </c:pt>
                <c:pt idx="3232">
                  <c:v>-12.884766841620825</c:v>
                </c:pt>
                <c:pt idx="3233">
                  <c:v>-12.947727045203424</c:v>
                </c:pt>
                <c:pt idx="3234">
                  <c:v>-13.010727583525878</c:v>
                </c:pt>
                <c:pt idx="3235">
                  <c:v>-13.07376845495499</c:v>
                </c:pt>
                <c:pt idx="3236">
                  <c:v>-13.13684965836387</c:v>
                </c:pt>
                <c:pt idx="3237">
                  <c:v>-13.199971193125899</c:v>
                </c:pt>
                <c:pt idx="3238">
                  <c:v>-13.263133059107945</c:v>
                </c:pt>
                <c:pt idx="3239">
                  <c:v>-13.326335256664166</c:v>
                </c:pt>
                <c:pt idx="3240">
                  <c:v>-13.389577786631042</c:v>
                </c:pt>
                <c:pt idx="3241">
                  <c:v>-13.452860650320774</c:v>
                </c:pt>
                <c:pt idx="3242">
                  <c:v>-13.516183849517219</c:v>
                </c:pt>
                <c:pt idx="3243">
                  <c:v>-13.579547386470328</c:v>
                </c:pt>
                <c:pt idx="3244">
                  <c:v>-13.642951263891485</c:v>
                </c:pt>
                <c:pt idx="3245">
                  <c:v>-13.706395484949594</c:v>
                </c:pt>
                <c:pt idx="3246">
                  <c:v>-13.769880053266041</c:v>
                </c:pt>
                <c:pt idx="3247">
                  <c:v>-13.833404972911707</c:v>
                </c:pt>
                <c:pt idx="3248">
                  <c:v>-13.896970248402901</c:v>
                </c:pt>
                <c:pt idx="3249">
                  <c:v>-13.960575884697855</c:v>
                </c:pt>
                <c:pt idx="3250">
                  <c:v>-14.024221887193377</c:v>
                </c:pt>
                <c:pt idx="3251">
                  <c:v>-14.087908261721985</c:v>
                </c:pt>
                <c:pt idx="3252">
                  <c:v>-14.151635014549356</c:v>
                </c:pt>
                <c:pt idx="3253">
                  <c:v>-14.215402152371016</c:v>
                </c:pt>
                <c:pt idx="3254">
                  <c:v>-14.279209682310448</c:v>
                </c:pt>
                <c:pt idx="3255">
                  <c:v>-14.343057611916407</c:v>
                </c:pt>
                <c:pt idx="3256">
                  <c:v>-14.406945949161347</c:v>
                </c:pt>
                <c:pt idx="3257">
                  <c:v>-14.47087470243892</c:v>
                </c:pt>
                <c:pt idx="3258">
                  <c:v>-14.534843880562502</c:v>
                </c:pt>
                <c:pt idx="3259">
                  <c:v>-14.598853492763684</c:v>
                </c:pt>
                <c:pt idx="3260">
                  <c:v>-14.662903548690746</c:v>
                </c:pt>
                <c:pt idx="3261">
                  <c:v>-14.726994058406913</c:v>
                </c:pt>
                <c:pt idx="3262">
                  <c:v>-14.79112503238979</c:v>
                </c:pt>
                <c:pt idx="3263">
                  <c:v>-14.855296481529948</c:v>
                </c:pt>
                <c:pt idx="3264">
                  <c:v>-14.91950841712989</c:v>
                </c:pt>
                <c:pt idx="3265">
                  <c:v>-14.983760850903899</c:v>
                </c:pt>
                <c:pt idx="3266">
                  <c:v>-15.048053794976333</c:v>
                </c:pt>
                <c:pt idx="3267">
                  <c:v>-15.112387261881871</c:v>
                </c:pt>
                <c:pt idx="3268">
                  <c:v>-15.176761264564488</c:v>
                </c:pt>
                <c:pt idx="3269">
                  <c:v>-15.241175816377526</c:v>
                </c:pt>
                <c:pt idx="3270">
                  <c:v>-15.305630931082867</c:v>
                </c:pt>
                <c:pt idx="3271">
                  <c:v>-15.370126622851384</c:v>
                </c:pt>
                <c:pt idx="3272">
                  <c:v>-15.434662906261813</c:v>
                </c:pt>
                <c:pt idx="3273">
                  <c:v>-15.49923979630206</c:v>
                </c:pt>
                <c:pt idx="3274">
                  <c:v>-15.563857308367581</c:v>
                </c:pt>
                <c:pt idx="3275">
                  <c:v>-15.628515458263044</c:v>
                </c:pt>
                <c:pt idx="3276">
                  <c:v>-15.693214262201247</c:v>
                </c:pt>
                <c:pt idx="3277">
                  <c:v>-15.757953736804302</c:v>
                </c:pt>
                <c:pt idx="3278">
                  <c:v>-15.822733899103048</c:v>
                </c:pt>
                <c:pt idx="3279">
                  <c:v>-15.887554766537642</c:v>
                </c:pt>
                <c:pt idx="3280">
                  <c:v>-15.952416356958279</c:v>
                </c:pt>
                <c:pt idx="3281">
                  <c:v>-16.017318688624947</c:v>
                </c:pt>
                <c:pt idx="3282">
                  <c:v>-16.082261780208277</c:v>
                </c:pt>
                <c:pt idx="3283">
                  <c:v>-16.147245650790016</c:v>
                </c:pt>
                <c:pt idx="3284">
                  <c:v>-16.212270319863006</c:v>
                </c:pt>
                <c:pt idx="3285">
                  <c:v>-16.277335807332229</c:v>
                </c:pt>
                <c:pt idx="3286">
                  <c:v>-16.342442133515348</c:v>
                </c:pt>
                <c:pt idx="3287">
                  <c:v>-16.407589319142588</c:v>
                </c:pt>
                <c:pt idx="3288">
                  <c:v>-16.472777385357787</c:v>
                </c:pt>
                <c:pt idx="3289">
                  <c:v>-16.538006353719375</c:v>
                </c:pt>
                <c:pt idx="3290">
                  <c:v>-16.603276246199712</c:v>
                </c:pt>
                <c:pt idx="3291">
                  <c:v>-16.668587085186896</c:v>
                </c:pt>
                <c:pt idx="3292">
                  <c:v>-16.733938893484574</c:v>
                </c:pt>
                <c:pt idx="3293">
                  <c:v>-16.79933169431305</c:v>
                </c:pt>
                <c:pt idx="3294">
                  <c:v>-16.864765511308914</c:v>
                </c:pt>
                <c:pt idx="3295">
                  <c:v>-16.930240368526761</c:v>
                </c:pt>
                <c:pt idx="3296">
                  <c:v>-16.995756290438692</c:v>
                </c:pt>
                <c:pt idx="3297">
                  <c:v>-17.061313301935435</c:v>
                </c:pt>
                <c:pt idx="3298">
                  <c:v>-17.126911428326657</c:v>
                </c:pt>
                <c:pt idx="3299">
                  <c:v>-17.192550695341463</c:v>
                </c:pt>
                <c:pt idx="3300">
                  <c:v>-17.258231129128504</c:v>
                </c:pt>
                <c:pt idx="3301">
                  <c:v>-17.323952756256855</c:v>
                </c:pt>
                <c:pt idx="3302">
                  <c:v>-17.389715603716425</c:v>
                </c:pt>
                <c:pt idx="3303">
                  <c:v>-17.455519698917236</c:v>
                </c:pt>
                <c:pt idx="3304">
                  <c:v>-17.521365069691349</c:v>
                </c:pt>
                <c:pt idx="3305">
                  <c:v>-17.587251744291887</c:v>
                </c:pt>
                <c:pt idx="3306">
                  <c:v>-17.653179751394013</c:v>
                </c:pt>
                <c:pt idx="3307">
                  <c:v>-17.719149120094219</c:v>
                </c:pt>
                <c:pt idx="3308">
                  <c:v>-17.785159879911344</c:v>
                </c:pt>
                <c:pt idx="3309">
                  <c:v>-17.851212060786334</c:v>
                </c:pt>
                <c:pt idx="3310">
                  <c:v>-17.917305693082156</c:v>
                </c:pt>
                <c:pt idx="3311">
                  <c:v>-17.983440807583847</c:v>
                </c:pt>
                <c:pt idx="3312">
                  <c:v>-18.049617435498295</c:v>
                </c:pt>
                <c:pt idx="3313">
                  <c:v>-18.1158356084545</c:v>
                </c:pt>
                <c:pt idx="3314">
                  <c:v>-18.182095358502917</c:v>
                </c:pt>
                <c:pt idx="3315">
                  <c:v>-18.248396718115426</c:v>
                </c:pt>
                <c:pt idx="3316">
                  <c:v>-18.314739720185198</c:v>
                </c:pt>
                <c:pt idx="3317">
                  <c:v>-18.381124398025605</c:v>
                </c:pt>
                <c:pt idx="3318">
                  <c:v>-18.447550785370805</c:v>
                </c:pt>
                <c:pt idx="3319">
                  <c:v>-18.514018916374219</c:v>
                </c:pt>
                <c:pt idx="3320">
                  <c:v>-18.580528825608518</c:v>
                </c:pt>
                <c:pt idx="3321">
                  <c:v>-18.647080548065016</c:v>
                </c:pt>
                <c:pt idx="3322">
                  <c:v>-18.71367411915228</c:v>
                </c:pt>
                <c:pt idx="3323">
                  <c:v>-18.78030957469614</c:v>
                </c:pt>
                <c:pt idx="3324">
                  <c:v>-18.846986950938572</c:v>
                </c:pt>
                <c:pt idx="3325">
                  <c:v>-18.913706284536044</c:v>
                </c:pt>
                <c:pt idx="3326">
                  <c:v>-18.980467612559522</c:v>
                </c:pt>
                <c:pt idx="3327">
                  <c:v>-19.047270972492559</c:v>
                </c:pt>
                <c:pt idx="3328">
                  <c:v>-19.114116402230383</c:v>
                </c:pt>
                <c:pt idx="3329">
                  <c:v>-19.181003940078853</c:v>
                </c:pt>
                <c:pt idx="3330">
                  <c:v>-19.247933624752342</c:v>
                </c:pt>
                <c:pt idx="3331">
                  <c:v>-19.314905495373477</c:v>
                </c:pt>
                <c:pt idx="3332">
                  <c:v>-19.381919591470197</c:v>
                </c:pt>
                <c:pt idx="3333">
                  <c:v>-19.44897595297525</c:v>
                </c:pt>
                <c:pt idx="3334">
                  <c:v>-19.516074620223854</c:v>
                </c:pt>
                <c:pt idx="3335">
                  <c:v>-19.583215633952154</c:v>
                </c:pt>
                <c:pt idx="3336">
                  <c:v>-19.650399035295308</c:v>
                </c:pt>
                <c:pt idx="3337">
                  <c:v>-19.717624865785275</c:v>
                </c:pt>
                <c:pt idx="3338">
                  <c:v>-19.784893167349114</c:v>
                </c:pt>
                <c:pt idx="3339">
                  <c:v>-19.852203982306484</c:v>
                </c:pt>
                <c:pt idx="3340">
                  <c:v>-19.919557353367626</c:v>
                </c:pt>
                <c:pt idx="3341">
                  <c:v>-19.986953323630736</c:v>
                </c:pt>
                <c:pt idx="3342">
                  <c:v>-20.054391936580046</c:v>
                </c:pt>
                <c:pt idx="3343">
                  <c:v>-20.121873236082465</c:v>
                </c:pt>
                <c:pt idx="3344">
                  <c:v>-20.189397266385711</c:v>
                </c:pt>
                <c:pt idx="3345">
                  <c:v>-20.256964072115139</c:v>
                </c:pt>
                <c:pt idx="3346">
                  <c:v>-20.324573698271273</c:v>
                </c:pt>
                <c:pt idx="3347">
                  <c:v>-20.392226190226467</c:v>
                </c:pt>
                <c:pt idx="3348">
                  <c:v>-20.459921593722065</c:v>
                </c:pt>
                <c:pt idx="3349">
                  <c:v>-20.527659954865602</c:v>
                </c:pt>
                <c:pt idx="3350">
                  <c:v>-20.595441320126952</c:v>
                </c:pt>
                <c:pt idx="3351">
                  <c:v>-20.663265736335362</c:v>
                </c:pt>
                <c:pt idx="3352">
                  <c:v>-20.731133250676507</c:v>
                </c:pt>
                <c:pt idx="3353">
                  <c:v>-20.799043910688052</c:v>
                </c:pt>
                <c:pt idx="3354">
                  <c:v>-20.866997764256865</c:v>
                </c:pt>
                <c:pt idx="3355">
                  <c:v>-20.934994859614839</c:v>
                </c:pt>
                <c:pt idx="3356">
                  <c:v>-21.003035245335354</c:v>
                </c:pt>
                <c:pt idx="3357">
                  <c:v>-21.071118970329081</c:v>
                </c:pt>
                <c:pt idx="3358">
                  <c:v>-21.139246083840519</c:v>
                </c:pt>
                <c:pt idx="3359">
                  <c:v>-21.207416635443167</c:v>
                </c:pt>
                <c:pt idx="3360">
                  <c:v>-21.27563067503635</c:v>
                </c:pt>
                <c:pt idx="3361">
                  <c:v>-21.343888252839815</c:v>
                </c:pt>
                <c:pt idx="3362">
                  <c:v>-21.412189419390138</c:v>
                </c:pt>
                <c:pt idx="3363">
                  <c:v>-21.480534225535934</c:v>
                </c:pt>
                <c:pt idx="3364">
                  <c:v>-21.548922722433367</c:v>
                </c:pt>
                <c:pt idx="3365">
                  <c:v>-21.617354961541619</c:v>
                </c:pt>
                <c:pt idx="3366">
                  <c:v>-21.685830994617653</c:v>
                </c:pt>
                <c:pt idx="3367">
                  <c:v>-21.754350873711928</c:v>
                </c:pt>
                <c:pt idx="3368">
                  <c:v>-21.822914651163238</c:v>
                </c:pt>
                <c:pt idx="3369">
                  <c:v>-21.891522379593518</c:v>
                </c:pt>
                <c:pt idx="3370">
                  <c:v>-21.960174111902624</c:v>
                </c:pt>
                <c:pt idx="3371">
                  <c:v>-22.028869901263747</c:v>
                </c:pt>
                <c:pt idx="3372">
                  <c:v>-22.097609801117244</c:v>
                </c:pt>
                <c:pt idx="3373">
                  <c:v>-22.166393865165674</c:v>
                </c:pt>
                <c:pt idx="3374">
                  <c:v>-22.235222147368322</c:v>
                </c:pt>
                <c:pt idx="3375">
                  <c:v>-22.304094701935444</c:v>
                </c:pt>
                <c:pt idx="3376">
                  <c:v>-22.373011583322551</c:v>
                </c:pt>
                <c:pt idx="3377">
                  <c:v>-22.441972846224726</c:v>
                </c:pt>
                <c:pt idx="3378">
                  <c:v>-22.510978545570715</c:v>
                </c:pt>
                <c:pt idx="3379">
                  <c:v>-22.580028736516958</c:v>
                </c:pt>
                <c:pt idx="3380">
                  <c:v>-22.649123474441698</c:v>
                </c:pt>
                <c:pt idx="3381">
                  <c:v>-22.718262814938456</c:v>
                </c:pt>
                <c:pt idx="3382">
                  <c:v>-22.787446813810234</c:v>
                </c:pt>
                <c:pt idx="3383">
                  <c:v>-22.856675527063011</c:v>
                </c:pt>
                <c:pt idx="3384">
                  <c:v>-22.925949010899291</c:v>
                </c:pt>
                <c:pt idx="3385">
                  <c:v>-22.995267321711985</c:v>
                </c:pt>
                <c:pt idx="3386">
                  <c:v>-23.06463051607723</c:v>
                </c:pt>
                <c:pt idx="3387">
                  <c:v>-23.134038650748447</c:v>
                </c:pt>
                <c:pt idx="3388">
                  <c:v>-23.203491782649181</c:v>
                </c:pt>
                <c:pt idx="3389">
                  <c:v>-23.272989968866522</c:v>
                </c:pt>
                <c:pt idx="3390">
                  <c:v>-23.342533266643972</c:v>
                </c:pt>
                <c:pt idx="3391">
                  <c:v>-23.412121733374907</c:v>
                </c:pt>
                <c:pt idx="3392">
                  <c:v>-23.481755426595228</c:v>
                </c:pt>
                <c:pt idx="3393">
                  <c:v>-23.551434403976597</c:v>
                </c:pt>
                <c:pt idx="3394">
                  <c:v>-23.621158723318672</c:v>
                </c:pt>
                <c:pt idx="3395">
                  <c:v>-23.690928442542742</c:v>
                </c:pt>
                <c:pt idx="3396">
                  <c:v>-23.760743619683602</c:v>
                </c:pt>
                <c:pt idx="3397">
                  <c:v>-23.830604312882681</c:v>
                </c:pt>
                <c:pt idx="3398">
                  <c:v>-23.900510580380367</c:v>
                </c:pt>
                <c:pt idx="3399">
                  <c:v>-23.970462480508825</c:v>
                </c:pt>
                <c:pt idx="3400">
                  <c:v>-24.040460071683889</c:v>
                </c:pt>
                <c:pt idx="3401">
                  <c:v>-24.110503412398025</c:v>
                </c:pt>
                <c:pt idx="3402">
                  <c:v>-24.180592561212109</c:v>
                </c:pt>
                <c:pt idx="3403">
                  <c:v>-24.25072757674803</c:v>
                </c:pt>
                <c:pt idx="3404">
                  <c:v>-24.320908517680998</c:v>
                </c:pt>
                <c:pt idx="3405">
                  <c:v>-24.391135442731034</c:v>
                </c:pt>
                <c:pt idx="3406">
                  <c:v>-24.461408410655775</c:v>
                </c:pt>
                <c:pt idx="3407">
                  <c:v>-24.531727480242264</c:v>
                </c:pt>
                <c:pt idx="3408">
                  <c:v>-24.602092710298521</c:v>
                </c:pt>
                <c:pt idx="3409">
                  <c:v>-24.672504159646166</c:v>
                </c:pt>
                <c:pt idx="3410">
                  <c:v>-24.742961887111939</c:v>
                </c:pt>
                <c:pt idx="3411">
                  <c:v>-24.813465951519177</c:v>
                </c:pt>
                <c:pt idx="3412">
                  <c:v>-24.88401641168047</c:v>
                </c:pt>
                <c:pt idx="3413">
                  <c:v>-24.954613326388554</c:v>
                </c:pt>
                <c:pt idx="3414">
                  <c:v>-25.025256754408538</c:v>
                </c:pt>
                <c:pt idx="3415">
                  <c:v>-25.095946754469324</c:v>
                </c:pt>
                <c:pt idx="3416">
                  <c:v>-25.166683385255375</c:v>
                </c:pt>
                <c:pt idx="3417">
                  <c:v>-25.237466705398187</c:v>
                </c:pt>
                <c:pt idx="3418">
                  <c:v>-25.308296773468093</c:v>
                </c:pt>
                <c:pt idx="3419">
                  <c:v>-25.379173647965313</c:v>
                </c:pt>
                <c:pt idx="3420">
                  <c:v>-25.450097387312063</c:v>
                </c:pt>
                <c:pt idx="3421">
                  <c:v>-25.521068049843478</c:v>
                </c:pt>
                <c:pt idx="3422">
                  <c:v>-25.59208569379954</c:v>
                </c:pt>
                <c:pt idx="3423">
                  <c:v>-25.663150377316065</c:v>
                </c:pt>
                <c:pt idx="3424">
                  <c:v>-25.734262158416378</c:v>
                </c:pt>
                <c:pt idx="3425">
                  <c:v>-25.805421095002789</c:v>
                </c:pt>
                <c:pt idx="3426">
                  <c:v>-25.87662724484753</c:v>
                </c:pt>
                <c:pt idx="3427">
                  <c:v>-25.947880665584488</c:v>
                </c:pt>
                <c:pt idx="3428">
                  <c:v>-26.019181414700554</c:v>
                </c:pt>
                <c:pt idx="3429">
                  <c:v>-26.090529549526686</c:v>
                </c:pt>
                <c:pt idx="3430">
                  <c:v>-26.161925127229424</c:v>
                </c:pt>
                <c:pt idx="3431">
                  <c:v>-26.233368204802087</c:v>
                </c:pt>
                <c:pt idx="3432">
                  <c:v>-26.304858839056322</c:v>
                </c:pt>
                <c:pt idx="3433">
                  <c:v>-26.376397086613185</c:v>
                </c:pt>
                <c:pt idx="3434">
                  <c:v>-26.447983003894265</c:v>
                </c:pt>
                <c:pt idx="3435">
                  <c:v>-26.519616647113526</c:v>
                </c:pt>
                <c:pt idx="3436">
                  <c:v>-26.591298072268277</c:v>
                </c:pt>
                <c:pt idx="3437">
                  <c:v>-26.663027335130462</c:v>
                </c:pt>
                <c:pt idx="3438">
                  <c:v>-26.734804491238041</c:v>
                </c:pt>
                <c:pt idx="3439">
                  <c:v>-26.806629595886481</c:v>
                </c:pt>
                <c:pt idx="3440">
                  <c:v>-26.87850270411986</c:v>
                </c:pt>
                <c:pt idx="3441">
                  <c:v>-26.950423870722567</c:v>
                </c:pt>
                <c:pt idx="3442">
                  <c:v>-27.022393150210284</c:v>
                </c:pt>
                <c:pt idx="3443">
                  <c:v>-27.094410596821916</c:v>
                </c:pt>
                <c:pt idx="3444">
                  <c:v>-27.16647626451018</c:v>
                </c:pt>
                <c:pt idx="3445">
                  <c:v>-27.238590206934184</c:v>
                </c:pt>
                <c:pt idx="3446">
                  <c:v>-27.310752477450109</c:v>
                </c:pt>
                <c:pt idx="3447">
                  <c:v>-27.382963129102915</c:v>
                </c:pt>
                <c:pt idx="3448">
                  <c:v>-27.455222214618082</c:v>
                </c:pt>
                <c:pt idx="3449">
                  <c:v>-27.527529786392652</c:v>
                </c:pt>
                <c:pt idx="3450">
                  <c:v>-27.599885896487748</c:v>
                </c:pt>
                <c:pt idx="3451">
                  <c:v>-27.672290596619451</c:v>
                </c:pt>
                <c:pt idx="3452">
                  <c:v>-27.744743938150709</c:v>
                </c:pt>
                <c:pt idx="3453">
                  <c:v>-27.817245972083423</c:v>
                </c:pt>
                <c:pt idx="3454">
                  <c:v>-27.889796749049857</c:v>
                </c:pt>
                <c:pt idx="3455">
                  <c:v>-27.962396319304435</c:v>
                </c:pt>
                <c:pt idx="3456">
                  <c:v>-28.035044732716081</c:v>
                </c:pt>
                <c:pt idx="3457">
                  <c:v>-28.10774203875965</c:v>
                </c:pt>
                <c:pt idx="3458">
                  <c:v>-28.180488286508375</c:v>
                </c:pt>
                <c:pt idx="3459">
                  <c:v>-28.253283524625648</c:v>
                </c:pt>
                <c:pt idx="3460">
                  <c:v>-28.32612780135706</c:v>
                </c:pt>
                <c:pt idx="3461">
                  <c:v>-28.3990211645228</c:v>
                </c:pt>
                <c:pt idx="3462">
                  <c:v>-28.471963661510351</c:v>
                </c:pt>
                <c:pt idx="3463">
                  <c:v>-28.544955339265549</c:v>
                </c:pt>
                <c:pt idx="3464">
                  <c:v>-28.617996244286275</c:v>
                </c:pt>
                <c:pt idx="3465">
                  <c:v>-28.69108642261417</c:v>
                </c:pt>
                <c:pt idx="3466">
                  <c:v>-28.764225919827588</c:v>
                </c:pt>
                <c:pt idx="3467">
                  <c:v>-28.837414781033655</c:v>
                </c:pt>
                <c:pt idx="3468">
                  <c:v>-28.910653050861747</c:v>
                </c:pt>
                <c:pt idx="3469">
                  <c:v>-28.98394077345533</c:v>
                </c:pt>
                <c:pt idx="3470">
                  <c:v>-29.057277992466055</c:v>
                </c:pt>
                <c:pt idx="3471">
                  <c:v>-29.13066475104532</c:v>
                </c:pt>
                <c:pt idx="3472">
                  <c:v>-29.204101091838393</c:v>
                </c:pt>
                <c:pt idx="3473">
                  <c:v>-29.277587056976841</c:v>
                </c:pt>
                <c:pt idx="3474">
                  <c:v>-29.351122688072159</c:v>
                </c:pt>
                <c:pt idx="3475">
                  <c:v>-29.424708026208826</c:v>
                </c:pt>
                <c:pt idx="3476">
                  <c:v>-29.498343111938169</c:v>
                </c:pt>
                <c:pt idx="3477">
                  <c:v>-29.572027985271284</c:v>
                </c:pt>
                <c:pt idx="3478">
                  <c:v>-29.645762685672928</c:v>
                </c:pt>
                <c:pt idx="3479">
                  <c:v>-29.719547252055193</c:v>
                </c:pt>
                <c:pt idx="3480">
                  <c:v>-29.793381722771525</c:v>
                </c:pt>
                <c:pt idx="3481">
                  <c:v>-29.867266135610343</c:v>
                </c:pt>
                <c:pt idx="3482">
                  <c:v>-29.941200527789196</c:v>
                </c:pt>
                <c:pt idx="3483">
                  <c:v>-30.015184935949016</c:v>
                </c:pt>
                <c:pt idx="3484">
                  <c:v>-30.089219396148494</c:v>
                </c:pt>
                <c:pt idx="3485">
                  <c:v>-30.16330394385783</c:v>
                </c:pt>
                <c:pt idx="3486">
                  <c:v>-30.23743861395414</c:v>
                </c:pt>
                <c:pt idx="3487">
                  <c:v>-30.31162344071522</c:v>
                </c:pt>
                <c:pt idx="3488">
                  <c:v>-30.385858457814969</c:v>
                </c:pt>
                <c:pt idx="3489">
                  <c:v>-30.460143698317793</c:v>
                </c:pt>
                <c:pt idx="3490">
                  <c:v>-30.534479194673906</c:v>
                </c:pt>
                <c:pt idx="3491">
                  <c:v>-30.608864978714202</c:v>
                </c:pt>
                <c:pt idx="3492">
                  <c:v>-30.683301081645553</c:v>
                </c:pt>
                <c:pt idx="3493">
                  <c:v>-30.757787534046329</c:v>
                </c:pt>
                <c:pt idx="3494">
                  <c:v>-30.832324365861567</c:v>
                </c:pt>
                <c:pt idx="3495">
                  <c:v>-30.906911606399376</c:v>
                </c:pt>
                <c:pt idx="3496">
                  <c:v>-30.981549284325784</c:v>
                </c:pt>
                <c:pt idx="3497">
                  <c:v>-31.05623742766084</c:v>
                </c:pt>
                <c:pt idx="3498">
                  <c:v>-31.130976063775201</c:v>
                </c:pt>
                <c:pt idx="3499">
                  <c:v>-31.205765219385952</c:v>
                </c:pt>
                <c:pt idx="3500">
                  <c:v>-31.280604920552939</c:v>
                </c:pt>
                <c:pt idx="3501">
                  <c:v>-31.355495192675164</c:v>
                </c:pt>
                <c:pt idx="3502">
                  <c:v>-31.430436060487654</c:v>
                </c:pt>
                <c:pt idx="3503">
                  <c:v>-31.505427548057817</c:v>
                </c:pt>
                <c:pt idx="3504">
                  <c:v>-31.580469678782904</c:v>
                </c:pt>
                <c:pt idx="3505">
                  <c:v>-31.655562475386624</c:v>
                </c:pt>
                <c:pt idx="3506">
                  <c:v>-31.730705959916289</c:v>
                </c:pt>
                <c:pt idx="3507">
                  <c:v>-31.805900153740719</c:v>
                </c:pt>
                <c:pt idx="3508">
                  <c:v>-31.881145077547014</c:v>
                </c:pt>
                <c:pt idx="3509">
                  <c:v>-31.956440751338597</c:v>
                </c:pt>
                <c:pt idx="3510">
                  <c:v>-32.031787194433392</c:v>
                </c:pt>
                <c:pt idx="3511">
                  <c:v>-32.107184425460801</c:v>
                </c:pt>
                <c:pt idx="3512">
                  <c:v>-32.182632462360907</c:v>
                </c:pt>
                <c:pt idx="3513">
                  <c:v>-32.258131322381772</c:v>
                </c:pt>
                <c:pt idx="3514">
                  <c:v>-32.333681022078558</c:v>
                </c:pt>
                <c:pt idx="3515">
                  <c:v>-32.409281577311738</c:v>
                </c:pt>
                <c:pt idx="3516">
                  <c:v>-32.484933003245942</c:v>
                </c:pt>
                <c:pt idx="3517">
                  <c:v>-32.56063531434895</c:v>
                </c:pt>
                <c:pt idx="3518">
                  <c:v>-32.636388524390732</c:v>
                </c:pt>
                <c:pt idx="3519">
                  <c:v>-32.712192646442119</c:v>
                </c:pt>
                <c:pt idx="3520">
                  <c:v>-32.788047692875082</c:v>
                </c:pt>
                <c:pt idx="3521">
                  <c:v>-32.863953675361614</c:v>
                </c:pt>
                <c:pt idx="3522">
                  <c:v>-32.939910604873553</c:v>
                </c:pt>
                <c:pt idx="3523">
                  <c:v>-33.015918491682434</c:v>
                </c:pt>
                <c:pt idx="3524">
                  <c:v>-33.091977345359595</c:v>
                </c:pt>
                <c:pt idx="3525">
                  <c:v>-33.168087174776339</c:v>
                </c:pt>
                <c:pt idx="3526">
                  <c:v>-33.244247988103986</c:v>
                </c:pt>
                <c:pt idx="3527">
                  <c:v>-33.320459792814709</c:v>
                </c:pt>
                <c:pt idx="3528">
                  <c:v>-33.396722595681929</c:v>
                </c:pt>
                <c:pt idx="3529">
                  <c:v>-33.473036402781297</c:v>
                </c:pt>
                <c:pt idx="3530">
                  <c:v>-33.549401219491337</c:v>
                </c:pt>
                <c:pt idx="3531">
                  <c:v>-33.625817050495179</c:v>
                </c:pt>
                <c:pt idx="3532">
                  <c:v>-33.702283899781193</c:v>
                </c:pt>
                <c:pt idx="3533">
                  <c:v>-33.778801770644563</c:v>
                </c:pt>
                <c:pt idx="3534">
                  <c:v>-33.855370665689271</c:v>
                </c:pt>
                <c:pt idx="3535">
                  <c:v>-33.931990586829393</c:v>
                </c:pt>
                <c:pt idx="3536">
                  <c:v>-34.008661535291374</c:v>
                </c:pt>
                <c:pt idx="3537">
                  <c:v>-34.085383511615667</c:v>
                </c:pt>
                <c:pt idx="3538">
                  <c:v>-34.162156515659269</c:v>
                </c:pt>
                <c:pt idx="3539">
                  <c:v>-34.238980546598363</c:v>
                </c:pt>
                <c:pt idx="3540">
                  <c:v>-34.315855602929823</c:v>
                </c:pt>
                <c:pt idx="3541">
                  <c:v>-34.392781682475203</c:v>
                </c:pt>
                <c:pt idx="3542">
                  <c:v>-34.469758782382534</c:v>
                </c:pt>
                <c:pt idx="3543">
                  <c:v>-34.546786899129849</c:v>
                </c:pt>
                <c:pt idx="3544">
                  <c:v>-34.623866028528035</c:v>
                </c:pt>
                <c:pt idx="3545">
                  <c:v>-34.700996165724661</c:v>
                </c:pt>
                <c:pt idx="3546">
                  <c:v>-34.778177305206299</c:v>
                </c:pt>
                <c:pt idx="3547">
                  <c:v>-34.855409440803406</c:v>
                </c:pt>
                <c:pt idx="3548">
                  <c:v>-34.932692565693245</c:v>
                </c:pt>
                <c:pt idx="3549">
                  <c:v>-35.010026672403576</c:v>
                </c:pt>
                <c:pt idx="3550">
                  <c:v>-35.087411752817339</c:v>
                </c:pt>
                <c:pt idx="3551">
                  <c:v>-35.164847798176382</c:v>
                </c:pt>
                <c:pt idx="3552">
                  <c:v>-35.242334799085818</c:v>
                </c:pt>
                <c:pt idx="3553">
                  <c:v>-35.319872745518325</c:v>
                </c:pt>
                <c:pt idx="3554">
                  <c:v>-35.397461626818853</c:v>
                </c:pt>
                <c:pt idx="3555">
                  <c:v>-35.475101431709355</c:v>
                </c:pt>
                <c:pt idx="3556">
                  <c:v>-35.552792148293342</c:v>
                </c:pt>
                <c:pt idx="3557">
                  <c:v>-35.630533764060999</c:v>
                </c:pt>
                <c:pt idx="3558">
                  <c:v>-35.708326265894087</c:v>
                </c:pt>
                <c:pt idx="3559">
                  <c:v>-35.786169640071783</c:v>
                </c:pt>
                <c:pt idx="3560">
                  <c:v>-35.864063872275189</c:v>
                </c:pt>
                <c:pt idx="3561">
                  <c:v>-35.94200894759269</c:v>
                </c:pt>
                <c:pt idx="3562">
                  <c:v>-36.020004850526661</c:v>
                </c:pt>
                <c:pt idx="3563">
                  <c:v>-36.098051564997974</c:v>
                </c:pt>
                <c:pt idx="3564">
                  <c:v>-36.176149074352026</c:v>
                </c:pt>
                <c:pt idx="3565">
                  <c:v>-36.254297361365332</c:v>
                </c:pt>
                <c:pt idx="3566">
                  <c:v>-36.332496408250577</c:v>
                </c:pt>
                <c:pt idx="3567">
                  <c:v>-36.410746196663418</c:v>
                </c:pt>
                <c:pt idx="3568">
                  <c:v>-36.489046707708461</c:v>
                </c:pt>
                <c:pt idx="3569">
                  <c:v>-36.5673979219453</c:v>
                </c:pt>
                <c:pt idx="3570">
                  <c:v>-36.645799819395698</c:v>
                </c:pt>
                <c:pt idx="3571">
                  <c:v>-36.724252379549313</c:v>
                </c:pt>
                <c:pt idx="3572">
                  <c:v>-36.802755581370747</c:v>
                </c:pt>
                <c:pt idx="3573">
                  <c:v>-36.881309403306233</c:v>
                </c:pt>
                <c:pt idx="3574">
                  <c:v>-36.959913823290208</c:v>
                </c:pt>
                <c:pt idx="3575">
                  <c:v>-37.038568818752267</c:v>
                </c:pt>
                <c:pt idx="3576">
                  <c:v>-37.11727436662477</c:v>
                </c:pt>
                <c:pt idx="3577">
                  <c:v>-37.196030443348327</c:v>
                </c:pt>
                <c:pt idx="3578">
                  <c:v>-37.274837024880739</c:v>
                </c:pt>
                <c:pt idx="3579">
                  <c:v>-37.353694086703115</c:v>
                </c:pt>
                <c:pt idx="3580">
                  <c:v>-37.432601603827273</c:v>
                </c:pt>
                <c:pt idx="3581">
                  <c:v>-37.5115595508029</c:v>
                </c:pt>
                <c:pt idx="3582">
                  <c:v>-37.590567901726047</c:v>
                </c:pt>
                <c:pt idx="3583">
                  <c:v>-37.669626630245041</c:v>
                </c:pt>
                <c:pt idx="3584">
                  <c:v>-37.748735709568876</c:v>
                </c:pt>
                <c:pt idx="3585">
                  <c:v>-37.827895112474906</c:v>
                </c:pt>
                <c:pt idx="3586">
                  <c:v>-37.90710481131584</c:v>
                </c:pt>
                <c:pt idx="3587">
                  <c:v>-37.986364778028218</c:v>
                </c:pt>
                <c:pt idx="3588">
                  <c:v>-38.065674984139292</c:v>
                </c:pt>
                <c:pt idx="3589">
                  <c:v>-38.145035400775008</c:v>
                </c:pt>
                <c:pt idx="3590">
                  <c:v>-38.224445998668855</c:v>
                </c:pt>
                <c:pt idx="3591">
                  <c:v>-38.30390674816779</c:v>
                </c:pt>
                <c:pt idx="3592">
                  <c:v>-38.383417619241918</c:v>
                </c:pt>
                <c:pt idx="3593">
                  <c:v>-38.462978581491214</c:v>
                </c:pt>
                <c:pt idx="3594">
                  <c:v>-38.542589604153868</c:v>
                </c:pt>
                <c:pt idx="3595">
                  <c:v>-38.622250656113998</c:v>
                </c:pt>
                <c:pt idx="3596">
                  <c:v>-38.701961705910477</c:v>
                </c:pt>
                <c:pt idx="3597">
                  <c:v>-38.781722721743826</c:v>
                </c:pt>
                <c:pt idx="3598">
                  <c:v>-38.86153367148421</c:v>
                </c:pt>
                <c:pt idx="3599">
                  <c:v>-38.941394522680504</c:v>
                </c:pt>
                <c:pt idx="3600">
                  <c:v>-39.021305242567166</c:v>
                </c:pt>
                <c:pt idx="3601">
                  <c:v>-39.101265798073172</c:v>
                </c:pt>
                <c:pt idx="3602">
                  <c:v>-39.181276155828996</c:v>
                </c:pt>
                <c:pt idx="3603">
                  <c:v>-39.261336282175357</c:v>
                </c:pt>
                <c:pt idx="3604">
                  <c:v>-39.341446143171254</c:v>
                </c:pt>
                <c:pt idx="3605">
                  <c:v>-39.421605704601021</c:v>
                </c:pt>
                <c:pt idx="3606">
                  <c:v>-39.501814931983709</c:v>
                </c:pt>
                <c:pt idx="3607">
                  <c:v>-39.582073790579628</c:v>
                </c:pt>
                <c:pt idx="3608">
                  <c:v>-39.662382245399165</c:v>
                </c:pt>
                <c:pt idx="3609">
                  <c:v>-39.742740261210024</c:v>
                </c:pt>
                <c:pt idx="3610">
                  <c:v>-39.823147802545975</c:v>
                </c:pt>
                <c:pt idx="3611">
                  <c:v>-39.903604833713466</c:v>
                </c:pt>
                <c:pt idx="3612">
                  <c:v>-39.984111318800728</c:v>
                </c:pt>
                <c:pt idx="3613">
                  <c:v>-40.064667221683983</c:v>
                </c:pt>
                <c:pt idx="3614">
                  <c:v>-40.14527250603679</c:v>
                </c:pt>
                <c:pt idx="3615">
                  <c:v>-40.225927135336491</c:v>
                </c:pt>
                <c:pt idx="3616">
                  <c:v>-40.306631072872264</c:v>
                </c:pt>
                <c:pt idx="3617">
                  <c:v>-40.387384281752645</c:v>
                </c:pt>
                <c:pt idx="3618">
                  <c:v>-40.468186724912918</c:v>
                </c:pt>
                <c:pt idx="3619">
                  <c:v>-40.549038365122449</c:v>
                </c:pt>
                <c:pt idx="3620">
                  <c:v>-40.629939164992699</c:v>
                </c:pt>
                <c:pt idx="3621">
                  <c:v>-40.710889086983634</c:v>
                </c:pt>
                <c:pt idx="3622">
                  <c:v>-40.791888093411075</c:v>
                </c:pt>
                <c:pt idx="3623">
                  <c:v>-40.872936146454812</c:v>
                </c:pt>
                <c:pt idx="3624">
                  <c:v>-40.954033208164205</c:v>
                </c:pt>
                <c:pt idx="3625">
                  <c:v>-41.035179240466668</c:v>
                </c:pt>
                <c:pt idx="3626">
                  <c:v>-41.116374205173081</c:v>
                </c:pt>
                <c:pt idx="3627">
                  <c:v>-41.197618063986155</c:v>
                </c:pt>
                <c:pt idx="3628">
                  <c:v>-41.278910778505569</c:v>
                </c:pt>
                <c:pt idx="3629">
                  <c:v>-41.360252310236127</c:v>
                </c:pt>
                <c:pt idx="3630">
                  <c:v>-41.44164262059347</c:v>
                </c:pt>
                <c:pt idx="3631">
                  <c:v>-41.523081670910344</c:v>
                </c:pt>
                <c:pt idx="3632">
                  <c:v>-41.604569422443461</c:v>
                </c:pt>
                <c:pt idx="3633">
                  <c:v>-41.686105836379738</c:v>
                </c:pt>
                <c:pt idx="3634">
                  <c:v>-41.767690873842028</c:v>
                </c:pt>
                <c:pt idx="3635">
                  <c:v>-41.849324495895573</c:v>
                </c:pt>
                <c:pt idx="3636">
                  <c:v>-41.931006663553518</c:v>
                </c:pt>
                <c:pt idx="3637">
                  <c:v>-42.01273733778298</c:v>
                </c:pt>
                <c:pt idx="3638">
                  <c:v>-42.094516479510858</c:v>
                </c:pt>
                <c:pt idx="3639">
                  <c:v>-42.176344049629286</c:v>
                </c:pt>
                <c:pt idx="3640">
                  <c:v>-42.258220009000674</c:v>
                </c:pt>
                <c:pt idx="3641">
                  <c:v>-42.3401443184638</c:v>
                </c:pt>
                <c:pt idx="3642">
                  <c:v>-42.42211693883845</c:v>
                </c:pt>
                <c:pt idx="3643">
                  <c:v>-42.504137830930603</c:v>
                </c:pt>
                <c:pt idx="3644">
                  <c:v>-42.586206955537556</c:v>
                </c:pt>
                <c:pt idx="3645">
                  <c:v>-42.668324273452484</c:v>
                </c:pt>
                <c:pt idx="3646">
                  <c:v>-42.750489745469437</c:v>
                </c:pt>
                <c:pt idx="3647">
                  <c:v>-42.832703332387439</c:v>
                </c:pt>
                <c:pt idx="3648">
                  <c:v>-42.914964995015396</c:v>
                </c:pt>
                <c:pt idx="3649">
                  <c:v>-42.99727469417607</c:v>
                </c:pt>
                <c:pt idx="3650">
                  <c:v>-43.079632390709939</c:v>
                </c:pt>
                <c:pt idx="3651">
                  <c:v>-43.162038045479882</c:v>
                </c:pt>
                <c:pt idx="3652">
                  <c:v>-43.24449161937455</c:v>
                </c:pt>
                <c:pt idx="3653">
                  <c:v>-43.326993073311762</c:v>
                </c:pt>
                <c:pt idx="3654">
                  <c:v>-43.409542368242732</c:v>
                </c:pt>
                <c:pt idx="3655">
                  <c:v>-43.492139465155219</c:v>
                </c:pt>
                <c:pt idx="3656">
                  <c:v>-43.574784325076166</c:v>
                </c:pt>
                <c:pt idx="3657">
                  <c:v>-43.657476909076003</c:v>
                </c:pt>
                <c:pt idx="3658">
                  <c:v>-43.740217178270214</c:v>
                </c:pt>
                <c:pt idx="3659">
                  <c:v>-43.823005093823504</c:v>
                </c:pt>
                <c:pt idx="3660">
                  <c:v>-43.905840616950876</c:v>
                </c:pt>
                <c:pt idx="3661">
                  <c:v>-43.988723708921626</c:v>
                </c:pt>
                <c:pt idx="3662">
                  <c:v>-44.071654331060387</c:v>
                </c:pt>
                <c:pt idx="3663">
                  <c:v>-44.154632444750533</c:v>
                </c:pt>
                <c:pt idx="3664">
                  <c:v>-44.237658011434924</c:v>
                </c:pt>
                <c:pt idx="3665">
                  <c:v>-44.320730992618664</c:v>
                </c:pt>
                <c:pt idx="3666">
                  <c:v>-44.403851349870145</c:v>
                </c:pt>
                <c:pt idx="3667">
                  <c:v>-44.487019044823228</c:v>
                </c:pt>
                <c:pt idx="3668">
                  <c:v>-44.570234039177905</c:v>
                </c:pt>
                <c:pt idx="3669">
                  <c:v>-44.653496294702109</c:v>
                </c:pt>
                <c:pt idx="3670">
                  <c:v>-44.736805773232192</c:v>
                </c:pt>
                <c:pt idx="3671">
                  <c:v>-44.82016243667416</c:v>
                </c:pt>
                <c:pt idx="3672">
                  <c:v>-44.90356624700452</c:v>
                </c:pt>
                <c:pt idx="3673">
                  <c:v>-44.987017166270455</c:v>
                </c:pt>
                <c:pt idx="3674">
                  <c:v>-45.070515156590091</c:v>
                </c:pt>
                <c:pt idx="3675">
                  <c:v>-45.154060180153486</c:v>
                </c:pt>
                <c:pt idx="3676">
                  <c:v>-45.237652199221884</c:v>
                </c:pt>
                <c:pt idx="3677">
                  <c:v>-45.321291176128149</c:v>
                </c:pt>
                <c:pt idx="3678">
                  <c:v>-45.404977073276214</c:v>
                </c:pt>
                <c:pt idx="3679">
                  <c:v>-45.48870985314062</c:v>
                </c:pt>
                <c:pt idx="3680">
                  <c:v>-45.57248947826637</c:v>
                </c:pt>
                <c:pt idx="3681">
                  <c:v>-45.656315911267768</c:v>
                </c:pt>
                <c:pt idx="3682">
                  <c:v>-45.740189114827899</c:v>
                </c:pt>
                <c:pt idx="3683">
                  <c:v>-45.824109051696915</c:v>
                </c:pt>
                <c:pt idx="3684">
                  <c:v>-45.908075684691497</c:v>
                </c:pt>
                <c:pt idx="3685">
                  <c:v>-45.992088976693459</c:v>
                </c:pt>
                <c:pt idx="3686">
                  <c:v>-46.076148890647886</c:v>
                </c:pt>
                <c:pt idx="3687">
                  <c:v>-46.160255389561556</c:v>
                </c:pt>
                <c:pt idx="3688">
                  <c:v>-46.244408436501232</c:v>
                </c:pt>
                <c:pt idx="3689">
                  <c:v>-46.328607994591621</c:v>
                </c:pt>
                <c:pt idx="3690">
                  <c:v>-46.412854027013481</c:v>
                </c:pt>
                <c:pt idx="3691">
                  <c:v>-46.497146497001019</c:v>
                </c:pt>
                <c:pt idx="3692">
                  <c:v>-46.58148536783925</c:v>
                </c:pt>
                <c:pt idx="3693">
                  <c:v>-46.665870602862398</c:v>
                </c:pt>
                <c:pt idx="3694">
                  <c:v>-46.750302165450101</c:v>
                </c:pt>
                <c:pt idx="3695">
                  <c:v>-46.834780019025132</c:v>
                </c:pt>
                <c:pt idx="3696">
                  <c:v>-46.919304127050516</c:v>
                </c:pt>
                <c:pt idx="3697">
                  <c:v>-47.003874453025688</c:v>
                </c:pt>
                <c:pt idx="3698">
                  <c:v>-47.088490960484172</c:v>
                </c:pt>
                <c:pt idx="3699">
                  <c:v>-47.173153612989537</c:v>
                </c:pt>
                <c:pt idx="3700">
                  <c:v>-47.257862374132017</c:v>
                </c:pt>
                <c:pt idx="3701">
                  <c:v>-47.34261720752491</c:v>
                </c:pt>
                <c:pt idx="3702">
                  <c:v>-47.42741807680072</c:v>
                </c:pt>
                <c:pt idx="3703">
                  <c:v>-47.512264945606944</c:v>
                </c:pt>
                <c:pt idx="3704">
                  <c:v>-47.597157777602632</c:v>
                </c:pt>
                <c:pt idx="3705">
                  <c:v>-47.682096536453891</c:v>
                </c:pt>
                <c:pt idx="3706">
                  <c:v>-47.767081185829255</c:v>
                </c:pt>
                <c:pt idx="3707">
                  <c:v>-47.852111689395748</c:v>
                </c:pt>
                <c:pt idx="3708">
                  <c:v>-47.937188010814218</c:v>
                </c:pt>
                <c:pt idx="3709">
                  <c:v>-48.022310113734591</c:v>
                </c:pt>
                <c:pt idx="3710">
                  <c:v>-48.107477961791034</c:v>
                </c:pt>
                <c:pt idx="3711">
                  <c:v>-48.192691518597456</c:v>
                </c:pt>
                <c:pt idx="3712">
                  <c:v>-48.277950747742182</c:v>
                </c:pt>
                <c:pt idx="3713">
                  <c:v>-48.36325561278273</c:v>
                </c:pt>
                <c:pt idx="3714">
                  <c:v>-48.448606077241216</c:v>
                </c:pt>
                <c:pt idx="3715">
                  <c:v>-48.534002104598606</c:v>
                </c:pt>
                <c:pt idx="3716">
                  <c:v>-48.619443658289264</c:v>
                </c:pt>
                <c:pt idx="3717">
                  <c:v>-48.704930701696057</c:v>
                </c:pt>
                <c:pt idx="3718">
                  <c:v>-48.790463198143961</c:v>
                </c:pt>
                <c:pt idx="3719">
                  <c:v>-48.876041110895301</c:v>
                </c:pt>
                <c:pt idx="3720">
                  <c:v>-48.961664403143132</c:v>
                </c:pt>
                <c:pt idx="3721">
                  <c:v>-49.047333038006343</c:v>
                </c:pt>
                <c:pt idx="3722">
                  <c:v>-49.133046978522863</c:v>
                </c:pt>
                <c:pt idx="3723">
                  <c:v>-49.218806187644475</c:v>
                </c:pt>
                <c:pt idx="3724">
                  <c:v>-49.304610628230144</c:v>
                </c:pt>
                <c:pt idx="3725">
                  <c:v>-49.390460263040204</c:v>
                </c:pt>
                <c:pt idx="3726">
                  <c:v>-49.476355054730341</c:v>
                </c:pt>
                <c:pt idx="3727">
                  <c:v>-49.562294965844949</c:v>
                </c:pt>
                <c:pt idx="3728">
                  <c:v>-49.648279958811116</c:v>
                </c:pt>
                <c:pt idx="3729">
                  <c:v>-49.734309995932129</c:v>
                </c:pt>
                <c:pt idx="3730">
                  <c:v>-49.820385039381222</c:v>
                </c:pt>
                <c:pt idx="3731">
                  <c:v>-49.906505051194927</c:v>
                </c:pt>
                <c:pt idx="3732">
                  <c:v>-49.99266999326661</c:v>
                </c:pt>
                <c:pt idx="3733">
                  <c:v>-50.078879827339776</c:v>
                </c:pt>
                <c:pt idx="3734">
                  <c:v>-50.165134515001952</c:v>
                </c:pt>
                <c:pt idx="3735">
                  <c:v>-50.251434017677411</c:v>
                </c:pt>
                <c:pt idx="3736">
                  <c:v>-50.33777829662084</c:v>
                </c:pt>
                <c:pt idx="3737">
                  <c:v>-50.424167312910768</c:v>
                </c:pt>
                <c:pt idx="3738">
                  <c:v>-50.510601027442171</c:v>
                </c:pt>
                <c:pt idx="3739">
                  <c:v>-50.59707940092072</c:v>
                </c:pt>
                <c:pt idx="3740">
                  <c:v>-50.683602393855054</c:v>
                </c:pt>
                <c:pt idx="3741">
                  <c:v>-50.770169966550569</c:v>
                </c:pt>
                <c:pt idx="3742">
                  <c:v>-50.856782079102132</c:v>
                </c:pt>
                <c:pt idx="3743">
                  <c:v>-50.943438691387769</c:v>
                </c:pt>
                <c:pt idx="3744">
                  <c:v>-51.030139763061378</c:v>
                </c:pt>
                <c:pt idx="3745">
                  <c:v>-51.116885253546144</c:v>
                </c:pt>
                <c:pt idx="3746">
                  <c:v>-51.203675122027178</c:v>
                </c:pt>
                <c:pt idx="3747">
                  <c:v>-51.290509327445548</c:v>
                </c:pt>
                <c:pt idx="3748">
                  <c:v>-51.377387828490733</c:v>
                </c:pt>
                <c:pt idx="3749">
                  <c:v>-51.464310583593729</c:v>
                </c:pt>
                <c:pt idx="3750">
                  <c:v>-51.551277550920688</c:v>
                </c:pt>
                <c:pt idx="3751">
                  <c:v>-51.638288688365741</c:v>
                </c:pt>
                <c:pt idx="3752">
                  <c:v>-51.725343953544218</c:v>
                </c:pt>
                <c:pt idx="3753">
                  <c:v>-51.812443303785969</c:v>
                </c:pt>
                <c:pt idx="3754">
                  <c:v>-51.899586696128409</c:v>
                </c:pt>
                <c:pt idx="3755">
                  <c:v>-51.986774087309897</c:v>
                </c:pt>
                <c:pt idx="3756">
                  <c:v>-52.074005433763126</c:v>
                </c:pt>
                <c:pt idx="3757">
                  <c:v>-52.161280691607885</c:v>
                </c:pt>
                <c:pt idx="3758">
                  <c:v>-52.248599816645161</c:v>
                </c:pt>
                <c:pt idx="3759">
                  <c:v>-52.335962764349873</c:v>
                </c:pt>
                <c:pt idx="3760">
                  <c:v>-52.423369489864797</c:v>
                </c:pt>
                <c:pt idx="3761">
                  <c:v>-52.51081994799334</c:v>
                </c:pt>
                <c:pt idx="3762">
                  <c:v>-52.598314093193878</c:v>
                </c:pt>
                <c:pt idx="3763">
                  <c:v>-52.685851879572496</c:v>
                </c:pt>
                <c:pt idx="3764">
                  <c:v>-52.773433260877368</c:v>
                </c:pt>
                <c:pt idx="3765">
                  <c:v>-52.861058190491363</c:v>
                </c:pt>
                <c:pt idx="3766">
                  <c:v>-52.948726621426935</c:v>
                </c:pt>
                <c:pt idx="3767">
                  <c:v>-53.03643850631903</c:v>
                </c:pt>
                <c:pt idx="3768">
                  <c:v>-53.12419379741921</c:v>
                </c:pt>
                <c:pt idx="3769">
                  <c:v>-53.211992446589406</c:v>
                </c:pt>
                <c:pt idx="3770">
                  <c:v>-53.299834405296053</c:v>
                </c:pt>
                <c:pt idx="3771">
                  <c:v>-53.387719624604138</c:v>
                </c:pt>
                <c:pt idx="3772">
                  <c:v>-53.475648055170765</c:v>
                </c:pt>
                <c:pt idx="3773">
                  <c:v>-53.563619647240159</c:v>
                </c:pt>
                <c:pt idx="3774">
                  <c:v>-53.651634350637011</c:v>
                </c:pt>
                <c:pt idx="3775">
                  <c:v>-53.739692114761411</c:v>
                </c:pt>
                <c:pt idx="3776">
                  <c:v>-53.827792888582891</c:v>
                </c:pt>
                <c:pt idx="3777">
                  <c:v>-53.915936620635392</c:v>
                </c:pt>
                <c:pt idx="3778">
                  <c:v>-54.004123259011045</c:v>
                </c:pt>
                <c:pt idx="3779">
                  <c:v>-54.092352751355264</c:v>
                </c:pt>
                <c:pt idx="3780">
                  <c:v>-54.180625044861742</c:v>
                </c:pt>
                <c:pt idx="3781">
                  <c:v>-54.268940086266788</c:v>
                </c:pt>
                <c:pt idx="3782">
                  <c:v>-54.357297821844369</c:v>
                </c:pt>
                <c:pt idx="3783">
                  <c:v>-54.445698197401249</c:v>
                </c:pt>
                <c:pt idx="3784">
                  <c:v>-54.534141158271794</c:v>
                </c:pt>
                <c:pt idx="3785">
                  <c:v>-54.622626649313808</c:v>
                </c:pt>
                <c:pt idx="3786">
                  <c:v>-54.711154614903002</c:v>
                </c:pt>
                <c:pt idx="3787">
                  <c:v>-54.799724998929065</c:v>
                </c:pt>
                <c:pt idx="3788">
                  <c:v>-54.888337744790583</c:v>
                </c:pt>
                <c:pt idx="3789">
                  <c:v>-54.976992795391588</c:v>
                </c:pt>
                <c:pt idx="3790">
                  <c:v>-55.065690093135856</c:v>
                </c:pt>
                <c:pt idx="3791">
                  <c:v>-55.154429579924184</c:v>
                </c:pt>
                <c:pt idx="3792">
                  <c:v>-55.243211197149343</c:v>
                </c:pt>
                <c:pt idx="3793">
                  <c:v>-55.332034885692671</c:v>
                </c:pt>
                <c:pt idx="3794">
                  <c:v>-55.420900585919739</c:v>
                </c:pt>
                <c:pt idx="3795">
                  <c:v>-55.509808237677014</c:v>
                </c:pt>
                <c:pt idx="3796">
                  <c:v>-55.59875778028831</c:v>
                </c:pt>
                <c:pt idx="3797">
                  <c:v>-55.687749152550595</c:v>
                </c:pt>
                <c:pt idx="3798">
                  <c:v>-55.776782292731809</c:v>
                </c:pt>
                <c:pt idx="3799">
                  <c:v>-55.865857138566341</c:v>
                </c:pt>
                <c:pt idx="3800">
                  <c:v>-55.954973627252436</c:v>
                </c:pt>
                <c:pt idx="3801">
                  <c:v>-56.0441316954497</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75416832"/>
        <c:axId val="175418752"/>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89.996706748212219</c:v>
                </c:pt>
                <c:pt idx="1">
                  <c:v>89.996694233857809</c:v>
                </c:pt>
                <c:pt idx="2">
                  <c:v>89.996681671948878</c:v>
                </c:pt>
                <c:pt idx="3">
                  <c:v>89.996669062304719</c:v>
                </c:pt>
                <c:pt idx="4">
                  <c:v>89.996656404743945</c:v>
                </c:pt>
                <c:pt idx="5">
                  <c:v>89.996643699084458</c:v>
                </c:pt>
                <c:pt idx="6">
                  <c:v>89.996630945143508</c:v>
                </c:pt>
                <c:pt idx="7">
                  <c:v>89.996618142737589</c:v>
                </c:pt>
                <c:pt idx="8">
                  <c:v>89.996605291682584</c:v>
                </c:pt>
                <c:pt idx="9">
                  <c:v>89.996592391793584</c:v>
                </c:pt>
                <c:pt idx="10">
                  <c:v>89.996579442885036</c:v>
                </c:pt>
                <c:pt idx="11">
                  <c:v>89.996566444770664</c:v>
                </c:pt>
                <c:pt idx="12">
                  <c:v>89.996553397263483</c:v>
                </c:pt>
                <c:pt idx="13">
                  <c:v>89.996540300175823</c:v>
                </c:pt>
                <c:pt idx="14">
                  <c:v>89.996527153319249</c:v>
                </c:pt>
                <c:pt idx="15">
                  <c:v>89.996513956504657</c:v>
                </c:pt>
                <c:pt idx="16">
                  <c:v>89.996500709542218</c:v>
                </c:pt>
                <c:pt idx="17">
                  <c:v>89.996487412241336</c:v>
                </c:pt>
                <c:pt idx="18">
                  <c:v>89.99647406441072</c:v>
                </c:pt>
                <c:pt idx="19">
                  <c:v>89.996460665858422</c:v>
                </c:pt>
                <c:pt idx="20">
                  <c:v>89.996447216391616</c:v>
                </c:pt>
                <c:pt idx="21">
                  <c:v>89.996433715816906</c:v>
                </c:pt>
                <c:pt idx="22">
                  <c:v>89.99642016394003</c:v>
                </c:pt>
                <c:pt idx="23">
                  <c:v>89.996406560566058</c:v>
                </c:pt>
                <c:pt idx="24">
                  <c:v>89.996392905499334</c:v>
                </c:pt>
                <c:pt idx="25">
                  <c:v>89.996379198543352</c:v>
                </c:pt>
                <c:pt idx="26">
                  <c:v>89.996365439500963</c:v>
                </c:pt>
                <c:pt idx="27">
                  <c:v>89.996351628174281</c:v>
                </c:pt>
                <c:pt idx="28">
                  <c:v>89.996337764364583</c:v>
                </c:pt>
                <c:pt idx="29">
                  <c:v>89.996323847872446</c:v>
                </c:pt>
                <c:pt idx="30">
                  <c:v>89.996309878497669</c:v>
                </c:pt>
                <c:pt idx="31">
                  <c:v>89.99629585603931</c:v>
                </c:pt>
                <c:pt idx="32">
                  <c:v>89.996281780295647</c:v>
                </c:pt>
                <c:pt idx="33">
                  <c:v>89.996267651064187</c:v>
                </c:pt>
                <c:pt idx="34">
                  <c:v>89.996253468141717</c:v>
                </c:pt>
                <c:pt idx="35">
                  <c:v>89.996239231324168</c:v>
                </c:pt>
                <c:pt idx="36">
                  <c:v>89.996224940406734</c:v>
                </c:pt>
                <c:pt idx="37">
                  <c:v>89.996210595183868</c:v>
                </c:pt>
                <c:pt idx="38">
                  <c:v>89.996196195449201</c:v>
                </c:pt>
                <c:pt idx="39">
                  <c:v>89.996181740995581</c:v>
                </c:pt>
                <c:pt idx="40">
                  <c:v>89.996167231615061</c:v>
                </c:pt>
                <c:pt idx="41">
                  <c:v>89.996152667098968</c:v>
                </c:pt>
                <c:pt idx="42">
                  <c:v>89.996138047237736</c:v>
                </c:pt>
                <c:pt idx="43">
                  <c:v>89.996123371821085</c:v>
                </c:pt>
                <c:pt idx="44">
                  <c:v>89.9961086406379</c:v>
                </c:pt>
                <c:pt idx="45">
                  <c:v>89.996093853476239</c:v>
                </c:pt>
                <c:pt idx="46">
                  <c:v>89.996079010123424</c:v>
                </c:pt>
                <c:pt idx="47">
                  <c:v>89.996064110365907</c:v>
                </c:pt>
                <c:pt idx="48">
                  <c:v>89.996049153989361</c:v>
                </c:pt>
                <c:pt idx="49">
                  <c:v>89.996034140778633</c:v>
                </c:pt>
                <c:pt idx="50">
                  <c:v>89.996019070517747</c:v>
                </c:pt>
                <c:pt idx="51">
                  <c:v>89.99600394298993</c:v>
                </c:pt>
                <c:pt idx="52">
                  <c:v>89.995988757977557</c:v>
                </c:pt>
                <c:pt idx="53">
                  <c:v>89.995973515262165</c:v>
                </c:pt>
                <c:pt idx="54">
                  <c:v>89.995958214624508</c:v>
                </c:pt>
                <c:pt idx="55">
                  <c:v>89.99594285584449</c:v>
                </c:pt>
                <c:pt idx="56">
                  <c:v>89.995927438701159</c:v>
                </c:pt>
                <c:pt idx="57">
                  <c:v>89.995911962972741</c:v>
                </c:pt>
                <c:pt idx="58">
                  <c:v>89.995896428436581</c:v>
                </c:pt>
                <c:pt idx="59">
                  <c:v>89.99588083486924</c:v>
                </c:pt>
                <c:pt idx="60">
                  <c:v>89.995865182046415</c:v>
                </c:pt>
                <c:pt idx="61">
                  <c:v>89.995849469742907</c:v>
                </c:pt>
                <c:pt idx="62">
                  <c:v>89.995833697732706</c:v>
                </c:pt>
                <c:pt idx="63">
                  <c:v>89.995817865788879</c:v>
                </c:pt>
                <c:pt idx="64">
                  <c:v>89.995801973683768</c:v>
                </c:pt>
                <c:pt idx="65">
                  <c:v>89.995786021188707</c:v>
                </c:pt>
                <c:pt idx="66">
                  <c:v>89.995770008074217</c:v>
                </c:pt>
                <c:pt idx="67">
                  <c:v>89.995753934109942</c:v>
                </c:pt>
                <c:pt idx="68">
                  <c:v>89.995737799064656</c:v>
                </c:pt>
                <c:pt idx="69">
                  <c:v>89.995721602706269</c:v>
                </c:pt>
                <c:pt idx="70">
                  <c:v>89.995705344801777</c:v>
                </c:pt>
                <c:pt idx="71">
                  <c:v>89.995689025117315</c:v>
                </c:pt>
                <c:pt idx="72">
                  <c:v>89.995672643418089</c:v>
                </c:pt>
                <c:pt idx="73">
                  <c:v>89.995656199468485</c:v>
                </c:pt>
                <c:pt idx="74">
                  <c:v>89.995639693031919</c:v>
                </c:pt>
                <c:pt idx="75">
                  <c:v>89.995623123870985</c:v>
                </c:pt>
                <c:pt idx="76">
                  <c:v>89.995606491747282</c:v>
                </c:pt>
                <c:pt idx="77">
                  <c:v>89.995589796421584</c:v>
                </c:pt>
                <c:pt idx="78">
                  <c:v>89.995573037653685</c:v>
                </c:pt>
                <c:pt idx="79">
                  <c:v>89.995556215202569</c:v>
                </c:pt>
                <c:pt idx="80">
                  <c:v>89.995539328826183</c:v>
                </c:pt>
                <c:pt idx="81">
                  <c:v>89.995522378281663</c:v>
                </c:pt>
                <c:pt idx="82">
                  <c:v>89.995505363325094</c:v>
                </c:pt>
                <c:pt idx="83">
                  <c:v>89.995488283711794</c:v>
                </c:pt>
                <c:pt idx="84">
                  <c:v>89.995471139196027</c:v>
                </c:pt>
                <c:pt idx="85">
                  <c:v>89.995453929531166</c:v>
                </c:pt>
                <c:pt idx="86">
                  <c:v>89.995436654469643</c:v>
                </c:pt>
                <c:pt idx="87">
                  <c:v>89.995419313762966</c:v>
                </c:pt>
                <c:pt idx="88">
                  <c:v>89.995401907161678</c:v>
                </c:pt>
                <c:pt idx="89">
                  <c:v>89.995384434415385</c:v>
                </c:pt>
                <c:pt idx="90">
                  <c:v>89.995366895272724</c:v>
                </c:pt>
                <c:pt idx="91">
                  <c:v>89.995349289481396</c:v>
                </c:pt>
                <c:pt idx="92">
                  <c:v>89.995331616788121</c:v>
                </c:pt>
                <c:pt idx="93">
                  <c:v>89.99531387693871</c:v>
                </c:pt>
                <c:pt idx="94">
                  <c:v>89.995296069677934</c:v>
                </c:pt>
                <c:pt idx="95">
                  <c:v>89.995278194749645</c:v>
                </c:pt>
                <c:pt idx="96">
                  <c:v>89.99526025189671</c:v>
                </c:pt>
                <c:pt idx="97">
                  <c:v>89.995242240861003</c:v>
                </c:pt>
                <c:pt idx="98">
                  <c:v>89.995224161383476</c:v>
                </c:pt>
                <c:pt idx="99">
                  <c:v>89.995206013203997</c:v>
                </c:pt>
                <c:pt idx="100">
                  <c:v>89.995187796061515</c:v>
                </c:pt>
                <c:pt idx="101">
                  <c:v>89.995169509693994</c:v>
                </c:pt>
                <c:pt idx="102">
                  <c:v>89.995151153838336</c:v>
                </c:pt>
                <c:pt idx="103">
                  <c:v>89.99513272823053</c:v>
                </c:pt>
                <c:pt idx="104">
                  <c:v>89.995114232605502</c:v>
                </c:pt>
                <c:pt idx="105">
                  <c:v>89.995095666697168</c:v>
                </c:pt>
                <c:pt idx="106">
                  <c:v>89.995077030238477</c:v>
                </c:pt>
                <c:pt idx="107">
                  <c:v>89.995058322961341</c:v>
                </c:pt>
                <c:pt idx="108">
                  <c:v>89.995039544596636</c:v>
                </c:pt>
                <c:pt idx="109">
                  <c:v>89.995020694874256</c:v>
                </c:pt>
                <c:pt idx="110">
                  <c:v>89.995001773523029</c:v>
                </c:pt>
                <c:pt idx="111">
                  <c:v>89.994982780270718</c:v>
                </c:pt>
                <c:pt idx="112">
                  <c:v>89.994963714844175</c:v>
                </c:pt>
                <c:pt idx="113">
                  <c:v>89.994944576969104</c:v>
                </c:pt>
                <c:pt idx="114">
                  <c:v>89.994925366370197</c:v>
                </c:pt>
                <c:pt idx="115">
                  <c:v>89.994906082771124</c:v>
                </c:pt>
                <c:pt idx="116">
                  <c:v>89.99488672589446</c:v>
                </c:pt>
                <c:pt idx="117">
                  <c:v>89.994867295461773</c:v>
                </c:pt>
                <c:pt idx="118">
                  <c:v>89.99484779119355</c:v>
                </c:pt>
                <c:pt idx="119">
                  <c:v>89.994828212809196</c:v>
                </c:pt>
                <c:pt idx="120">
                  <c:v>89.99480856002711</c:v>
                </c:pt>
                <c:pt idx="121">
                  <c:v>89.994788832564538</c:v>
                </c:pt>
                <c:pt idx="122">
                  <c:v>89.994769030137718</c:v>
                </c:pt>
                <c:pt idx="123">
                  <c:v>89.994749152461793</c:v>
                </c:pt>
                <c:pt idx="124">
                  <c:v>89.994729199250799</c:v>
                </c:pt>
                <c:pt idx="125">
                  <c:v>89.994709170217718</c:v>
                </c:pt>
                <c:pt idx="126">
                  <c:v>89.994689065074425</c:v>
                </c:pt>
                <c:pt idx="127">
                  <c:v>89.994668883531688</c:v>
                </c:pt>
                <c:pt idx="128">
                  <c:v>89.99464862529922</c:v>
                </c:pt>
                <c:pt idx="129">
                  <c:v>89.994628290085572</c:v>
                </c:pt>
                <c:pt idx="130">
                  <c:v>89.994607877598241</c:v>
                </c:pt>
                <c:pt idx="131">
                  <c:v>89.994587387543561</c:v>
                </c:pt>
                <c:pt idx="132">
                  <c:v>89.994566819626812</c:v>
                </c:pt>
                <c:pt idx="133">
                  <c:v>89.994546173552081</c:v>
                </c:pt>
                <c:pt idx="134">
                  <c:v>89.99452544902239</c:v>
                </c:pt>
                <c:pt idx="135">
                  <c:v>89.99450464573961</c:v>
                </c:pt>
                <c:pt idx="136">
                  <c:v>89.994483763404503</c:v>
                </c:pt>
                <c:pt idx="137">
                  <c:v>89.994462801716637</c:v>
                </c:pt>
                <c:pt idx="138">
                  <c:v>89.994441760374485</c:v>
                </c:pt>
                <c:pt idx="139">
                  <c:v>89.994420639075344</c:v>
                </c:pt>
                <c:pt idx="140">
                  <c:v>89.994399437515412</c:v>
                </c:pt>
                <c:pt idx="141">
                  <c:v>89.994378155389683</c:v>
                </c:pt>
                <c:pt idx="142">
                  <c:v>89.994356792392026</c:v>
                </c:pt>
                <c:pt idx="143">
                  <c:v>89.994335348215088</c:v>
                </c:pt>
                <c:pt idx="144">
                  <c:v>89.994313822550424</c:v>
                </c:pt>
                <c:pt idx="145">
                  <c:v>89.994292215088379</c:v>
                </c:pt>
                <c:pt idx="146">
                  <c:v>89.994270525518118</c:v>
                </c:pt>
                <c:pt idx="147">
                  <c:v>89.994248753527629</c:v>
                </c:pt>
                <c:pt idx="148">
                  <c:v>89.994226898803717</c:v>
                </c:pt>
                <c:pt idx="149">
                  <c:v>89.994204961032011</c:v>
                </c:pt>
                <c:pt idx="150">
                  <c:v>89.994182939896902</c:v>
                </c:pt>
                <c:pt idx="151">
                  <c:v>89.994160835081644</c:v>
                </c:pt>
                <c:pt idx="152">
                  <c:v>89.994138646268226</c:v>
                </c:pt>
                <c:pt idx="153">
                  <c:v>89.994116373137473</c:v>
                </c:pt>
                <c:pt idx="154">
                  <c:v>89.994094015368987</c:v>
                </c:pt>
                <c:pt idx="155">
                  <c:v>89.994071572641118</c:v>
                </c:pt>
                <c:pt idx="156">
                  <c:v>89.994049044631055</c:v>
                </c:pt>
                <c:pt idx="157">
                  <c:v>89.994026431014703</c:v>
                </c:pt>
                <c:pt idx="158">
                  <c:v>89.994003731466776</c:v>
                </c:pt>
                <c:pt idx="159">
                  <c:v>89.993980945660709</c:v>
                </c:pt>
                <c:pt idx="160">
                  <c:v>89.993958073268772</c:v>
                </c:pt>
                <c:pt idx="161">
                  <c:v>89.993935113961911</c:v>
                </c:pt>
                <c:pt idx="162">
                  <c:v>89.993912067409838</c:v>
                </c:pt>
                <c:pt idx="163">
                  <c:v>89.993888933281042</c:v>
                </c:pt>
                <c:pt idx="164">
                  <c:v>89.993865711242734</c:v>
                </c:pt>
                <c:pt idx="165">
                  <c:v>89.993842400960844</c:v>
                </c:pt>
                <c:pt idx="166">
                  <c:v>89.993819002100054</c:v>
                </c:pt>
                <c:pt idx="167">
                  <c:v>89.993795514323793</c:v>
                </c:pt>
                <c:pt idx="168">
                  <c:v>89.993771937294142</c:v>
                </c:pt>
                <c:pt idx="169">
                  <c:v>89.993748270671972</c:v>
                </c:pt>
                <c:pt idx="170">
                  <c:v>89.993724514116821</c:v>
                </c:pt>
                <c:pt idx="171">
                  <c:v>89.993700667286944</c:v>
                </c:pt>
                <c:pt idx="172">
                  <c:v>89.993676729839308</c:v>
                </c:pt>
                <c:pt idx="173">
                  <c:v>89.993652701429554</c:v>
                </c:pt>
                <c:pt idx="174">
                  <c:v>89.993628581712045</c:v>
                </c:pt>
                <c:pt idx="175">
                  <c:v>89.99360437033981</c:v>
                </c:pt>
                <c:pt idx="176">
                  <c:v>89.993580066964526</c:v>
                </c:pt>
                <c:pt idx="177">
                  <c:v>89.993555671236635</c:v>
                </c:pt>
                <c:pt idx="178">
                  <c:v>89.993531182805185</c:v>
                </c:pt>
                <c:pt idx="179">
                  <c:v>89.993506601317904</c:v>
                </c:pt>
                <c:pt idx="180">
                  <c:v>89.993481926421168</c:v>
                </c:pt>
                <c:pt idx="181">
                  <c:v>89.993457157760034</c:v>
                </c:pt>
                <c:pt idx="182">
                  <c:v>89.993432294978206</c:v>
                </c:pt>
                <c:pt idx="183">
                  <c:v>89.993407337717997</c:v>
                </c:pt>
                <c:pt idx="184">
                  <c:v>89.993382285620442</c:v>
                </c:pt>
                <c:pt idx="185">
                  <c:v>89.993357138325123</c:v>
                </c:pt>
                <c:pt idx="186">
                  <c:v>89.99333189547032</c:v>
                </c:pt>
                <c:pt idx="187">
                  <c:v>89.993306556692886</c:v>
                </c:pt>
                <c:pt idx="188">
                  <c:v>89.9932811216283</c:v>
                </c:pt>
                <c:pt idx="189">
                  <c:v>89.993255589910717</c:v>
                </c:pt>
                <c:pt idx="190">
                  <c:v>89.99322996117283</c:v>
                </c:pt>
                <c:pt idx="191">
                  <c:v>89.99320423504598</c:v>
                </c:pt>
                <c:pt idx="192">
                  <c:v>89.993178411160088</c:v>
                </c:pt>
                <c:pt idx="193">
                  <c:v>89.993152489143654</c:v>
                </c:pt>
                <c:pt idx="194">
                  <c:v>89.993126468623814</c:v>
                </c:pt>
                <c:pt idx="195">
                  <c:v>89.993100349226239</c:v>
                </c:pt>
                <c:pt idx="196">
                  <c:v>89.993074130575224</c:v>
                </c:pt>
                <c:pt idx="197">
                  <c:v>89.993047812293554</c:v>
                </c:pt>
                <c:pt idx="198">
                  <c:v>89.993021394002668</c:v>
                </c:pt>
                <c:pt idx="199">
                  <c:v>89.992994875322552</c:v>
                </c:pt>
                <c:pt idx="200">
                  <c:v>89.992968255871688</c:v>
                </c:pt>
                <c:pt idx="201">
                  <c:v>89.992941535267178</c:v>
                </c:pt>
                <c:pt idx="202">
                  <c:v>89.992914713124662</c:v>
                </c:pt>
                <c:pt idx="203">
                  <c:v>89.992887789058258</c:v>
                </c:pt>
                <c:pt idx="204">
                  <c:v>89.992860762680664</c:v>
                </c:pt>
                <c:pt idx="205">
                  <c:v>89.992833633603112</c:v>
                </c:pt>
                <c:pt idx="206">
                  <c:v>89.992806401435345</c:v>
                </c:pt>
                <c:pt idx="207">
                  <c:v>89.992779065785626</c:v>
                </c:pt>
                <c:pt idx="208">
                  <c:v>89.992751626260713</c:v>
                </c:pt>
                <c:pt idx="209">
                  <c:v>89.992724082465898</c:v>
                </c:pt>
                <c:pt idx="210">
                  <c:v>89.992696434004969</c:v>
                </c:pt>
                <c:pt idx="211">
                  <c:v>89.992668680480165</c:v>
                </c:pt>
                <c:pt idx="212">
                  <c:v>89.992640821492245</c:v>
                </c:pt>
                <c:pt idx="213">
                  <c:v>89.992612856640505</c:v>
                </c:pt>
                <c:pt idx="214">
                  <c:v>89.992584785522624</c:v>
                </c:pt>
                <c:pt idx="215">
                  <c:v>89.992556607734798</c:v>
                </c:pt>
                <c:pt idx="216">
                  <c:v>89.992528322871692</c:v>
                </c:pt>
                <c:pt idx="217">
                  <c:v>89.992499930526421</c:v>
                </c:pt>
                <c:pt idx="218">
                  <c:v>89.99247143029055</c:v>
                </c:pt>
                <c:pt idx="219">
                  <c:v>89.992442821754111</c:v>
                </c:pt>
                <c:pt idx="220">
                  <c:v>89.992414104505571</c:v>
                </c:pt>
                <c:pt idx="221">
                  <c:v>89.992385278131792</c:v>
                </c:pt>
                <c:pt idx="222">
                  <c:v>89.992356342218159</c:v>
                </c:pt>
                <c:pt idx="223">
                  <c:v>89.99232729634835</c:v>
                </c:pt>
                <c:pt idx="224">
                  <c:v>89.992298140104594</c:v>
                </c:pt>
                <c:pt idx="225">
                  <c:v>89.992268873067459</c:v>
                </c:pt>
                <c:pt idx="226">
                  <c:v>89.992239494815919</c:v>
                </c:pt>
                <c:pt idx="227">
                  <c:v>89.992210004927401</c:v>
                </c:pt>
                <c:pt idx="228">
                  <c:v>89.992180402977638</c:v>
                </c:pt>
                <c:pt idx="229">
                  <c:v>89.992150688540846</c:v>
                </c:pt>
                <c:pt idx="230">
                  <c:v>89.992120861189548</c:v>
                </c:pt>
                <c:pt idx="231">
                  <c:v>89.992090920494689</c:v>
                </c:pt>
                <c:pt idx="232">
                  <c:v>89.992060866025554</c:v>
                </c:pt>
                <c:pt idx="233">
                  <c:v>89.992030697349833</c:v>
                </c:pt>
                <c:pt idx="234">
                  <c:v>89.992000414033512</c:v>
                </c:pt>
                <c:pt idx="235">
                  <c:v>89.991970015640959</c:v>
                </c:pt>
                <c:pt idx="236">
                  <c:v>89.991939501734947</c:v>
                </c:pt>
                <c:pt idx="237">
                  <c:v>89.991908871876447</c:v>
                </c:pt>
                <c:pt idx="238">
                  <c:v>89.991878125624908</c:v>
                </c:pt>
                <c:pt idx="239">
                  <c:v>89.991847262538002</c:v>
                </c:pt>
                <c:pt idx="240">
                  <c:v>89.991816282171797</c:v>
                </c:pt>
                <c:pt idx="241">
                  <c:v>89.991785184080584</c:v>
                </c:pt>
                <c:pt idx="242">
                  <c:v>89.991753967817061</c:v>
                </c:pt>
                <c:pt idx="243">
                  <c:v>89.991722632932166</c:v>
                </c:pt>
                <c:pt idx="244">
                  <c:v>89.991691178975131</c:v>
                </c:pt>
                <c:pt idx="245">
                  <c:v>89.991659605493467</c:v>
                </c:pt>
                <c:pt idx="246">
                  <c:v>89.991627912033039</c:v>
                </c:pt>
                <c:pt idx="247">
                  <c:v>89.99159609813789</c:v>
                </c:pt>
                <c:pt idx="248">
                  <c:v>89.991564163350404</c:v>
                </c:pt>
                <c:pt idx="249">
                  <c:v>89.991532107211171</c:v>
                </c:pt>
                <c:pt idx="250">
                  <c:v>89.991499929259064</c:v>
                </c:pt>
                <c:pt idx="251">
                  <c:v>89.991467629031206</c:v>
                </c:pt>
                <c:pt idx="252">
                  <c:v>89.991435206062945</c:v>
                </c:pt>
                <c:pt idx="253">
                  <c:v>89.991402659887896</c:v>
                </c:pt>
                <c:pt idx="254">
                  <c:v>89.991369990037825</c:v>
                </c:pt>
                <c:pt idx="255">
                  <c:v>89.991337196042835</c:v>
                </c:pt>
                <c:pt idx="256">
                  <c:v>89.991304277431155</c:v>
                </c:pt>
                <c:pt idx="257">
                  <c:v>89.991271233729222</c:v>
                </c:pt>
                <c:pt idx="258">
                  <c:v>89.99123806446174</c:v>
                </c:pt>
                <c:pt idx="259">
                  <c:v>89.99120476915158</c:v>
                </c:pt>
                <c:pt idx="260">
                  <c:v>89.991171347319721</c:v>
                </c:pt>
                <c:pt idx="261">
                  <c:v>89.991137798485425</c:v>
                </c:pt>
                <c:pt idx="262">
                  <c:v>89.991104122166078</c:v>
                </c:pt>
                <c:pt idx="263">
                  <c:v>89.991070317877259</c:v>
                </c:pt>
                <c:pt idx="264">
                  <c:v>89.991036385132659</c:v>
                </c:pt>
                <c:pt idx="265">
                  <c:v>89.991002323444192</c:v>
                </c:pt>
                <c:pt idx="266">
                  <c:v>89.990968132321868</c:v>
                </c:pt>
                <c:pt idx="267">
                  <c:v>89.99093381127382</c:v>
                </c:pt>
                <c:pt idx="268">
                  <c:v>89.990899359806335</c:v>
                </c:pt>
                <c:pt idx="269">
                  <c:v>89.99086477742388</c:v>
                </c:pt>
                <c:pt idx="270">
                  <c:v>89.990830063628934</c:v>
                </c:pt>
                <c:pt idx="271">
                  <c:v>89.990795217922141</c:v>
                </c:pt>
                <c:pt idx="272">
                  <c:v>89.990760239802242</c:v>
                </c:pt>
                <c:pt idx="273">
                  <c:v>89.990725128766087</c:v>
                </c:pt>
                <c:pt idx="274">
                  <c:v>89.990689884308608</c:v>
                </c:pt>
                <c:pt idx="275">
                  <c:v>89.990654505922805</c:v>
                </c:pt>
                <c:pt idx="276">
                  <c:v>89.990618993099744</c:v>
                </c:pt>
                <c:pt idx="277">
                  <c:v>89.990583345328574</c:v>
                </c:pt>
                <c:pt idx="278">
                  <c:v>89.990547562096509</c:v>
                </c:pt>
                <c:pt idx="279">
                  <c:v>89.990511642888777</c:v>
                </c:pt>
                <c:pt idx="280">
                  <c:v>89.99047558718874</c:v>
                </c:pt>
                <c:pt idx="281">
                  <c:v>89.990439394477661</c:v>
                </c:pt>
                <c:pt idx="282">
                  <c:v>89.990403064234968</c:v>
                </c:pt>
                <c:pt idx="283">
                  <c:v>89.990366595937999</c:v>
                </c:pt>
                <c:pt idx="284">
                  <c:v>89.990329989062175</c:v>
                </c:pt>
                <c:pt idx="285">
                  <c:v>89.990293243080913</c:v>
                </c:pt>
                <c:pt idx="286">
                  <c:v>89.990256357465611</c:v>
                </c:pt>
                <c:pt idx="287">
                  <c:v>89.990219331685651</c:v>
                </c:pt>
                <c:pt idx="288">
                  <c:v>89.990182165208452</c:v>
                </c:pt>
                <c:pt idx="289">
                  <c:v>89.990144857499359</c:v>
                </c:pt>
                <c:pt idx="290">
                  <c:v>89.990107408021686</c:v>
                </c:pt>
                <c:pt idx="291">
                  <c:v>89.990069816236726</c:v>
                </c:pt>
                <c:pt idx="292">
                  <c:v>89.990032081603715</c:v>
                </c:pt>
                <c:pt idx="293">
                  <c:v>89.989994203579869</c:v>
                </c:pt>
                <c:pt idx="294">
                  <c:v>89.989956181620272</c:v>
                </c:pt>
                <c:pt idx="295">
                  <c:v>89.989918015178006</c:v>
                </c:pt>
                <c:pt idx="296">
                  <c:v>89.989879703704005</c:v>
                </c:pt>
                <c:pt idx="297">
                  <c:v>89.989841246647202</c:v>
                </c:pt>
                <c:pt idx="298">
                  <c:v>89.989802643454368</c:v>
                </c:pt>
                <c:pt idx="299">
                  <c:v>89.989763893570213</c:v>
                </c:pt>
                <c:pt idx="300">
                  <c:v>89.989724996437303</c:v>
                </c:pt>
                <c:pt idx="301">
                  <c:v>89.989685951496099</c:v>
                </c:pt>
                <c:pt idx="302">
                  <c:v>89.989646758184961</c:v>
                </c:pt>
                <c:pt idx="303">
                  <c:v>89.989607415940057</c:v>
                </c:pt>
                <c:pt idx="304">
                  <c:v>89.989567924195484</c:v>
                </c:pt>
                <c:pt idx="305">
                  <c:v>89.989528282383134</c:v>
                </c:pt>
                <c:pt idx="306">
                  <c:v>89.989488489932782</c:v>
                </c:pt>
                <c:pt idx="307">
                  <c:v>89.989448546271959</c:v>
                </c:pt>
                <c:pt idx="308">
                  <c:v>89.989408450826133</c:v>
                </c:pt>
                <c:pt idx="309">
                  <c:v>89.989368203018529</c:v>
                </c:pt>
                <c:pt idx="310">
                  <c:v>89.989327802270125</c:v>
                </c:pt>
                <c:pt idx="311">
                  <c:v>89.989287247999798</c:v>
                </c:pt>
                <c:pt idx="312">
                  <c:v>89.98924653962419</c:v>
                </c:pt>
                <c:pt idx="313">
                  <c:v>89.989205676557688</c:v>
                </c:pt>
                <c:pt idx="314">
                  <c:v>89.989164658212474</c:v>
                </c:pt>
                <c:pt idx="315">
                  <c:v>89.989123483998512</c:v>
                </c:pt>
                <c:pt idx="316">
                  <c:v>89.989082153323508</c:v>
                </c:pt>
                <c:pt idx="317">
                  <c:v>89.989040665592924</c:v>
                </c:pt>
                <c:pt idx="318">
                  <c:v>89.98899902020996</c:v>
                </c:pt>
                <c:pt idx="319">
                  <c:v>89.988957216575542</c:v>
                </c:pt>
                <c:pt idx="320">
                  <c:v>89.988915254088312</c:v>
                </c:pt>
                <c:pt idx="321">
                  <c:v>89.988873132144676</c:v>
                </c:pt>
                <c:pt idx="322">
                  <c:v>89.988830850138697</c:v>
                </c:pt>
                <c:pt idx="323">
                  <c:v>89.988788407462138</c:v>
                </c:pt>
                <c:pt idx="324">
                  <c:v>89.988745803504472</c:v>
                </c:pt>
                <c:pt idx="325">
                  <c:v>89.98870303765284</c:v>
                </c:pt>
                <c:pt idx="326">
                  <c:v>89.98866010929207</c:v>
                </c:pt>
                <c:pt idx="327">
                  <c:v>89.988617017804614</c:v>
                </c:pt>
                <c:pt idx="328">
                  <c:v>89.988573762570638</c:v>
                </c:pt>
                <c:pt idx="329">
                  <c:v>89.988530342967891</c:v>
                </c:pt>
                <c:pt idx="330">
                  <c:v>89.988486758371778</c:v>
                </c:pt>
                <c:pt idx="331">
                  <c:v>89.988443008155372</c:v>
                </c:pt>
                <c:pt idx="332">
                  <c:v>89.988399091689288</c:v>
                </c:pt>
                <c:pt idx="333">
                  <c:v>89.988355008341827</c:v>
                </c:pt>
                <c:pt idx="334">
                  <c:v>89.988310757478828</c:v>
                </c:pt>
                <c:pt idx="335">
                  <c:v>89.988266338463745</c:v>
                </c:pt>
                <c:pt idx="336">
                  <c:v>89.988221750657658</c:v>
                </c:pt>
                <c:pt idx="337">
                  <c:v>89.988176993419117</c:v>
                </c:pt>
                <c:pt idx="338">
                  <c:v>89.988132066104313</c:v>
                </c:pt>
                <c:pt idx="339">
                  <c:v>89.988086968066966</c:v>
                </c:pt>
                <c:pt idx="340">
                  <c:v>89.988041698658378</c:v>
                </c:pt>
                <c:pt idx="341">
                  <c:v>89.987996257227323</c:v>
                </c:pt>
                <c:pt idx="342">
                  <c:v>89.987950643120115</c:v>
                </c:pt>
                <c:pt idx="343">
                  <c:v>89.98790485568064</c:v>
                </c:pt>
                <c:pt idx="344">
                  <c:v>89.987858894250209</c:v>
                </c:pt>
                <c:pt idx="345">
                  <c:v>89.987812758167721</c:v>
                </c:pt>
                <c:pt idx="346">
                  <c:v>89.987766446769456</c:v>
                </c:pt>
                <c:pt idx="347">
                  <c:v>89.987719959389267</c:v>
                </c:pt>
                <c:pt idx="348">
                  <c:v>89.987673295358448</c:v>
                </c:pt>
                <c:pt idx="349">
                  <c:v>89.987626454005706</c:v>
                </c:pt>
                <c:pt idx="350">
                  <c:v>89.987579434657249</c:v>
                </c:pt>
                <c:pt idx="351">
                  <c:v>89.987532236636753</c:v>
                </c:pt>
                <c:pt idx="352">
                  <c:v>89.987484859265194</c:v>
                </c:pt>
                <c:pt idx="353">
                  <c:v>89.987437301861121</c:v>
                </c:pt>
                <c:pt idx="354">
                  <c:v>89.987389563740408</c:v>
                </c:pt>
                <c:pt idx="355">
                  <c:v>89.987341644216357</c:v>
                </c:pt>
                <c:pt idx="356">
                  <c:v>89.987293542599645</c:v>
                </c:pt>
                <c:pt idx="357">
                  <c:v>89.987245258198314</c:v>
                </c:pt>
                <c:pt idx="358">
                  <c:v>89.987196790317839</c:v>
                </c:pt>
                <c:pt idx="359">
                  <c:v>89.987148138261006</c:v>
                </c:pt>
                <c:pt idx="360">
                  <c:v>89.987099301327959</c:v>
                </c:pt>
                <c:pt idx="361">
                  <c:v>89.987050278816184</c:v>
                </c:pt>
                <c:pt idx="362">
                  <c:v>89.987001070020497</c:v>
                </c:pt>
                <c:pt idx="363">
                  <c:v>89.98695167423304</c:v>
                </c:pt>
                <c:pt idx="364">
                  <c:v>89.986902090743271</c:v>
                </c:pt>
                <c:pt idx="365">
                  <c:v>89.986852318837933</c:v>
                </c:pt>
                <c:pt idx="366">
                  <c:v>89.986802357801082</c:v>
                </c:pt>
                <c:pt idx="367">
                  <c:v>89.986752206914019</c:v>
                </c:pt>
                <c:pt idx="368">
                  <c:v>89.986701865455331</c:v>
                </c:pt>
                <c:pt idx="369">
                  <c:v>89.986651332700902</c:v>
                </c:pt>
                <c:pt idx="370">
                  <c:v>89.986600607923776</c:v>
                </c:pt>
                <c:pt idx="371">
                  <c:v>89.986549690394313</c:v>
                </c:pt>
                <c:pt idx="372">
                  <c:v>89.986498579380068</c:v>
                </c:pt>
                <c:pt idx="373">
                  <c:v>89.986447274145846</c:v>
                </c:pt>
                <c:pt idx="374">
                  <c:v>89.986395773953603</c:v>
                </c:pt>
                <c:pt idx="375">
                  <c:v>89.98634407806253</c:v>
                </c:pt>
                <c:pt idx="376">
                  <c:v>89.986292185728985</c:v>
                </c:pt>
                <c:pt idx="377">
                  <c:v>89.986240096206515</c:v>
                </c:pt>
                <c:pt idx="378">
                  <c:v>89.986187808745839</c:v>
                </c:pt>
                <c:pt idx="379">
                  <c:v>89.986135322594777</c:v>
                </c:pt>
                <c:pt idx="380">
                  <c:v>89.98608263699839</c:v>
                </c:pt>
                <c:pt idx="381">
                  <c:v>89.986029751198743</c:v>
                </c:pt>
                <c:pt idx="382">
                  <c:v>89.9859766644351</c:v>
                </c:pt>
                <c:pt idx="383">
                  <c:v>89.985923375943855</c:v>
                </c:pt>
                <c:pt idx="384">
                  <c:v>89.985869884958447</c:v>
                </c:pt>
                <c:pt idx="385">
                  <c:v>89.985816190709414</c:v>
                </c:pt>
                <c:pt idx="386">
                  <c:v>89.985762292424411</c:v>
                </c:pt>
                <c:pt idx="387">
                  <c:v>89.985708189328093</c:v>
                </c:pt>
                <c:pt idx="388">
                  <c:v>89.985653880642204</c:v>
                </c:pt>
                <c:pt idx="389">
                  <c:v>89.985599365585543</c:v>
                </c:pt>
                <c:pt idx="390">
                  <c:v>89.985544643373913</c:v>
                </c:pt>
                <c:pt idx="391">
                  <c:v>89.985489713220161</c:v>
                </c:pt>
                <c:pt idx="392">
                  <c:v>89.985434574334136</c:v>
                </c:pt>
                <c:pt idx="393">
                  <c:v>89.985379225922657</c:v>
                </c:pt>
                <c:pt idx="394">
                  <c:v>89.98532366718959</c:v>
                </c:pt>
                <c:pt idx="395">
                  <c:v>89.985267897335717</c:v>
                </c:pt>
                <c:pt idx="396">
                  <c:v>89.985211915558807</c:v>
                </c:pt>
                <c:pt idx="397">
                  <c:v>89.985155721053587</c:v>
                </c:pt>
                <c:pt idx="398">
                  <c:v>89.98509931301173</c:v>
                </c:pt>
                <c:pt idx="399">
                  <c:v>89.985042690621782</c:v>
                </c:pt>
                <c:pt idx="400">
                  <c:v>89.98498585306929</c:v>
                </c:pt>
                <c:pt idx="401">
                  <c:v>89.984928799536675</c:v>
                </c:pt>
                <c:pt idx="402">
                  <c:v>89.98487152920319</c:v>
                </c:pt>
                <c:pt idx="403">
                  <c:v>89.984814041245045</c:v>
                </c:pt>
                <c:pt idx="404">
                  <c:v>89.984756334835325</c:v>
                </c:pt>
                <c:pt idx="405">
                  <c:v>89.984698409143917</c:v>
                </c:pt>
                <c:pt idx="406">
                  <c:v>89.984640263337582</c:v>
                </c:pt>
                <c:pt idx="407">
                  <c:v>89.984581896579911</c:v>
                </c:pt>
                <c:pt idx="408">
                  <c:v>89.984523308031314</c:v>
                </c:pt>
                <c:pt idx="409">
                  <c:v>89.984464496849057</c:v>
                </c:pt>
                <c:pt idx="410">
                  <c:v>89.984405462187112</c:v>
                </c:pt>
                <c:pt idx="411">
                  <c:v>89.984346203196324</c:v>
                </c:pt>
                <c:pt idx="412">
                  <c:v>89.984286719024269</c:v>
                </c:pt>
                <c:pt idx="413">
                  <c:v>89.984227008815282</c:v>
                </c:pt>
                <c:pt idx="414">
                  <c:v>89.984167071710459</c:v>
                </c:pt>
                <c:pt idx="415">
                  <c:v>89.984106906847643</c:v>
                </c:pt>
                <c:pt idx="416">
                  <c:v>89.984046513361363</c:v>
                </c:pt>
                <c:pt idx="417">
                  <c:v>89.983985890382911</c:v>
                </c:pt>
                <c:pt idx="418">
                  <c:v>89.983925037040237</c:v>
                </c:pt>
                <c:pt idx="419">
                  <c:v>89.983863952457995</c:v>
                </c:pt>
                <c:pt idx="420">
                  <c:v>89.983802635757499</c:v>
                </c:pt>
                <c:pt idx="421">
                  <c:v>89.983741086056753</c:v>
                </c:pt>
                <c:pt idx="422">
                  <c:v>89.983679302470392</c:v>
                </c:pt>
                <c:pt idx="423">
                  <c:v>89.98361728410967</c:v>
                </c:pt>
                <c:pt idx="424">
                  <c:v>89.983555030082499</c:v>
                </c:pt>
                <c:pt idx="425">
                  <c:v>89.983492539493383</c:v>
                </c:pt>
                <c:pt idx="426">
                  <c:v>89.983429811443429</c:v>
                </c:pt>
                <c:pt idx="427">
                  <c:v>89.983366845030318</c:v>
                </c:pt>
                <c:pt idx="428">
                  <c:v>89.983303639348307</c:v>
                </c:pt>
                <c:pt idx="429">
                  <c:v>89.983240193488214</c:v>
                </c:pt>
                <c:pt idx="430">
                  <c:v>89.98317650653739</c:v>
                </c:pt>
                <c:pt idx="431">
                  <c:v>89.98311257757976</c:v>
                </c:pt>
                <c:pt idx="432">
                  <c:v>89.983048405695726</c:v>
                </c:pt>
                <c:pt idx="433">
                  <c:v>89.982983989962207</c:v>
                </c:pt>
                <c:pt idx="434">
                  <c:v>89.982919329452614</c:v>
                </c:pt>
                <c:pt idx="435">
                  <c:v>89.982854423236844</c:v>
                </c:pt>
                <c:pt idx="436">
                  <c:v>89.982789270381261</c:v>
                </c:pt>
                <c:pt idx="437">
                  <c:v>89.982723869948657</c:v>
                </c:pt>
                <c:pt idx="438">
                  <c:v>89.982658220998317</c:v>
                </c:pt>
                <c:pt idx="439">
                  <c:v>89.982592322585901</c:v>
                </c:pt>
                <c:pt idx="440">
                  <c:v>89.982526173763503</c:v>
                </c:pt>
                <c:pt idx="441">
                  <c:v>89.982459773579578</c:v>
                </c:pt>
                <c:pt idx="442">
                  <c:v>89.982393121079056</c:v>
                </c:pt>
                <c:pt idx="443">
                  <c:v>89.982326215303146</c:v>
                </c:pt>
                <c:pt idx="444">
                  <c:v>89.982259055289447</c:v>
                </c:pt>
                <c:pt idx="445">
                  <c:v>89.982191640071889</c:v>
                </c:pt>
                <c:pt idx="446">
                  <c:v>89.982123968680781</c:v>
                </c:pt>
                <c:pt idx="447">
                  <c:v>89.982056040142709</c:v>
                </c:pt>
                <c:pt idx="448">
                  <c:v>89.981987853480561</c:v>
                </c:pt>
                <c:pt idx="449">
                  <c:v>89.981919407713477</c:v>
                </c:pt>
                <c:pt idx="450">
                  <c:v>89.981850701856928</c:v>
                </c:pt>
                <c:pt idx="451">
                  <c:v>89.981781734922663</c:v>
                </c:pt>
                <c:pt idx="452">
                  <c:v>89.981712505918594</c:v>
                </c:pt>
                <c:pt idx="453">
                  <c:v>89.981643013848938</c:v>
                </c:pt>
                <c:pt idx="454">
                  <c:v>89.981573257714075</c:v>
                </c:pt>
                <c:pt idx="455">
                  <c:v>89.981503236510619</c:v>
                </c:pt>
                <c:pt idx="456">
                  <c:v>89.981432949231362</c:v>
                </c:pt>
                <c:pt idx="457">
                  <c:v>89.981362394865272</c:v>
                </c:pt>
                <c:pt idx="458">
                  <c:v>89.981291572397495</c:v>
                </c:pt>
                <c:pt idx="459">
                  <c:v>89.981220480809256</c:v>
                </c:pt>
                <c:pt idx="460">
                  <c:v>89.981149119077983</c:v>
                </c:pt>
                <c:pt idx="461">
                  <c:v>89.981077486177199</c:v>
                </c:pt>
                <c:pt idx="462">
                  <c:v>89.981005581076502</c:v>
                </c:pt>
                <c:pt idx="463">
                  <c:v>89.98093340274157</c:v>
                </c:pt>
                <c:pt idx="464">
                  <c:v>89.980860950134215</c:v>
                </c:pt>
                <c:pt idx="465">
                  <c:v>89.98078822221224</c:v>
                </c:pt>
                <c:pt idx="466">
                  <c:v>89.980715217929514</c:v>
                </c:pt>
                <c:pt idx="467">
                  <c:v>89.980641936235912</c:v>
                </c:pt>
                <c:pt idx="468">
                  <c:v>89.980568376077358</c:v>
                </c:pt>
                <c:pt idx="469">
                  <c:v>89.980494536395739</c:v>
                </c:pt>
                <c:pt idx="470">
                  <c:v>89.980420416128908</c:v>
                </c:pt>
                <c:pt idx="471">
                  <c:v>89.980346014210753</c:v>
                </c:pt>
                <c:pt idx="472">
                  <c:v>89.980271329571025</c:v>
                </c:pt>
                <c:pt idx="473">
                  <c:v>89.980196361135455</c:v>
                </c:pt>
                <c:pt idx="474">
                  <c:v>89.98012110782571</c:v>
                </c:pt>
                <c:pt idx="475">
                  <c:v>89.980045568559291</c:v>
                </c:pt>
                <c:pt idx="476">
                  <c:v>89.979969742249651</c:v>
                </c:pt>
                <c:pt idx="477">
                  <c:v>89.979893627806135</c:v>
                </c:pt>
                <c:pt idx="478">
                  <c:v>89.979817224133825</c:v>
                </c:pt>
                <c:pt idx="479">
                  <c:v>89.979740530133782</c:v>
                </c:pt>
                <c:pt idx="480">
                  <c:v>89.979663544702802</c:v>
                </c:pt>
                <c:pt idx="481">
                  <c:v>89.979586266733548</c:v>
                </c:pt>
                <c:pt idx="482">
                  <c:v>89.979508695114419</c:v>
                </c:pt>
                <c:pt idx="483">
                  <c:v>89.979430828729619</c:v>
                </c:pt>
                <c:pt idx="484">
                  <c:v>89.97935266645915</c:v>
                </c:pt>
                <c:pt idx="485">
                  <c:v>89.979274207178662</c:v>
                </c:pt>
                <c:pt idx="486">
                  <c:v>89.979195449759629</c:v>
                </c:pt>
                <c:pt idx="487">
                  <c:v>89.979116393069219</c:v>
                </c:pt>
                <c:pt idx="488">
                  <c:v>89.979037035970251</c:v>
                </c:pt>
                <c:pt idx="489">
                  <c:v>89.978957377321251</c:v>
                </c:pt>
                <c:pt idx="490">
                  <c:v>89.978877415976413</c:v>
                </c:pt>
                <c:pt idx="491">
                  <c:v>89.978797150785567</c:v>
                </c:pt>
                <c:pt idx="492">
                  <c:v>89.97871658059421</c:v>
                </c:pt>
                <c:pt idx="493">
                  <c:v>89.978635704243388</c:v>
                </c:pt>
                <c:pt idx="494">
                  <c:v>89.978554520569787</c:v>
                </c:pt>
                <c:pt idx="495">
                  <c:v>89.978473028405674</c:v>
                </c:pt>
                <c:pt idx="496">
                  <c:v>89.978391226578864</c:v>
                </c:pt>
                <c:pt idx="497">
                  <c:v>89.978309113912729</c:v>
                </c:pt>
                <c:pt idx="498">
                  <c:v>89.978226689226148</c:v>
                </c:pt>
                <c:pt idx="499">
                  <c:v>89.97814395133355</c:v>
                </c:pt>
                <c:pt idx="500">
                  <c:v>89.978060899044834</c:v>
                </c:pt>
                <c:pt idx="501">
                  <c:v>89.977977531165394</c:v>
                </c:pt>
                <c:pt idx="502">
                  <c:v>89.977893846496073</c:v>
                </c:pt>
                <c:pt idx="503">
                  <c:v>89.977809843833157</c:v>
                </c:pt>
                <c:pt idx="504">
                  <c:v>89.977725521968352</c:v>
                </c:pt>
                <c:pt idx="505">
                  <c:v>89.977640879688821</c:v>
                </c:pt>
                <c:pt idx="506">
                  <c:v>89.977555915777046</c:v>
                </c:pt>
                <c:pt idx="507">
                  <c:v>89.977470629010938</c:v>
                </c:pt>
                <c:pt idx="508">
                  <c:v>89.977385018163758</c:v>
                </c:pt>
                <c:pt idx="509">
                  <c:v>89.977299082004066</c:v>
                </c:pt>
                <c:pt idx="510">
                  <c:v>89.977212819295829</c:v>
                </c:pt>
                <c:pt idx="511">
                  <c:v>89.977126228798184</c:v>
                </c:pt>
                <c:pt idx="512">
                  <c:v>89.977039309265692</c:v>
                </c:pt>
                <c:pt idx="513">
                  <c:v>89.976952059448124</c:v>
                </c:pt>
                <c:pt idx="514">
                  <c:v>89.976864478090476</c:v>
                </c:pt>
                <c:pt idx="515">
                  <c:v>89.976776563933029</c:v>
                </c:pt>
                <c:pt idx="516">
                  <c:v>89.976688315711201</c:v>
                </c:pt>
                <c:pt idx="517">
                  <c:v>89.976599732155691</c:v>
                </c:pt>
                <c:pt idx="518">
                  <c:v>89.976510811992355</c:v>
                </c:pt>
                <c:pt idx="519">
                  <c:v>89.976421553942188</c:v>
                </c:pt>
                <c:pt idx="520">
                  <c:v>89.976331956721296</c:v>
                </c:pt>
                <c:pt idx="521">
                  <c:v>89.976242019040981</c:v>
                </c:pt>
                <c:pt idx="522">
                  <c:v>89.976151739607587</c:v>
                </c:pt>
                <c:pt idx="523">
                  <c:v>89.976061117122583</c:v>
                </c:pt>
                <c:pt idx="524">
                  <c:v>89.975970150282478</c:v>
                </c:pt>
                <c:pt idx="525">
                  <c:v>89.975878837778865</c:v>
                </c:pt>
                <c:pt idx="526">
                  <c:v>89.975787178298319</c:v>
                </c:pt>
                <c:pt idx="527">
                  <c:v>89.975695170522471</c:v>
                </c:pt>
                <c:pt idx="528">
                  <c:v>89.975602813127892</c:v>
                </c:pt>
                <c:pt idx="529">
                  <c:v>89.975510104786181</c:v>
                </c:pt>
                <c:pt idx="530">
                  <c:v>89.975417044163848</c:v>
                </c:pt>
                <c:pt idx="531">
                  <c:v>89.975323629922357</c:v>
                </c:pt>
                <c:pt idx="532">
                  <c:v>89.975229860718073</c:v>
                </c:pt>
                <c:pt idx="533">
                  <c:v>89.975135735202286</c:v>
                </c:pt>
                <c:pt idx="534">
                  <c:v>89.975041252021143</c:v>
                </c:pt>
                <c:pt idx="535">
                  <c:v>89.974946409815644</c:v>
                </c:pt>
                <c:pt idx="536">
                  <c:v>89.974851207221619</c:v>
                </c:pt>
                <c:pt idx="537">
                  <c:v>89.974755642869738</c:v>
                </c:pt>
                <c:pt idx="538">
                  <c:v>89.974659715385471</c:v>
                </c:pt>
                <c:pt idx="539">
                  <c:v>89.974563423389043</c:v>
                </c:pt>
                <c:pt idx="540">
                  <c:v>89.974466765495421</c:v>
                </c:pt>
                <c:pt idx="541">
                  <c:v>89.974369740314387</c:v>
                </c:pt>
                <c:pt idx="542">
                  <c:v>89.974272346450348</c:v>
                </c:pt>
                <c:pt idx="543">
                  <c:v>89.974174582502499</c:v>
                </c:pt>
                <c:pt idx="544">
                  <c:v>89.974076447064633</c:v>
                </c:pt>
                <c:pt idx="545">
                  <c:v>89.973977938725227</c:v>
                </c:pt>
                <c:pt idx="546">
                  <c:v>89.973879056067446</c:v>
                </c:pt>
                <c:pt idx="547">
                  <c:v>89.973779797668982</c:v>
                </c:pt>
                <c:pt idx="548">
                  <c:v>89.973680162102241</c:v>
                </c:pt>
                <c:pt idx="549">
                  <c:v>89.973580147934086</c:v>
                </c:pt>
                <c:pt idx="550">
                  <c:v>89.973479753726011</c:v>
                </c:pt>
                <c:pt idx="551">
                  <c:v>89.97337897803402</c:v>
                </c:pt>
                <c:pt idx="552">
                  <c:v>89.973277819408636</c:v>
                </c:pt>
                <c:pt idx="553">
                  <c:v>89.973176276394867</c:v>
                </c:pt>
                <c:pt idx="554">
                  <c:v>89.97307434753219</c:v>
                </c:pt>
                <c:pt idx="555">
                  <c:v>89.972972031354573</c:v>
                </c:pt>
                <c:pt idx="556">
                  <c:v>89.972869326390381</c:v>
                </c:pt>
                <c:pt idx="557">
                  <c:v>89.972766231162396</c:v>
                </c:pt>
                <c:pt idx="558">
                  <c:v>89.972662744187787</c:v>
                </c:pt>
                <c:pt idx="559">
                  <c:v>89.972558863978094</c:v>
                </c:pt>
                <c:pt idx="560">
                  <c:v>89.972454589039174</c:v>
                </c:pt>
                <c:pt idx="561">
                  <c:v>89.97234991787127</c:v>
                </c:pt>
                <c:pt idx="562">
                  <c:v>89.97224484896887</c:v>
                </c:pt>
                <c:pt idx="563">
                  <c:v>89.972139380820764</c:v>
                </c:pt>
                <c:pt idx="564">
                  <c:v>89.972033511910013</c:v>
                </c:pt>
                <c:pt idx="565">
                  <c:v>89.97192724071391</c:v>
                </c:pt>
                <c:pt idx="566">
                  <c:v>89.971820565703979</c:v>
                </c:pt>
                <c:pt idx="567">
                  <c:v>89.971713485345859</c:v>
                </c:pt>
                <c:pt idx="568">
                  <c:v>89.971605998099477</c:v>
                </c:pt>
                <c:pt idx="569">
                  <c:v>89.971498102418806</c:v>
                </c:pt>
                <c:pt idx="570">
                  <c:v>89.971389796752021</c:v>
                </c:pt>
                <c:pt idx="571">
                  <c:v>89.971281079541384</c:v>
                </c:pt>
                <c:pt idx="572">
                  <c:v>89.971171949223205</c:v>
                </c:pt>
                <c:pt idx="573">
                  <c:v>89.971062404227908</c:v>
                </c:pt>
                <c:pt idx="574">
                  <c:v>89.970952442979893</c:v>
                </c:pt>
                <c:pt idx="575">
                  <c:v>89.970842063897649</c:v>
                </c:pt>
                <c:pt idx="576">
                  <c:v>89.970731265393567</c:v>
                </c:pt>
                <c:pt idx="577">
                  <c:v>89.970620045874114</c:v>
                </c:pt>
                <c:pt idx="578">
                  <c:v>89.970508403739615</c:v>
                </c:pt>
                <c:pt idx="579">
                  <c:v>89.970396337384344</c:v>
                </c:pt>
                <c:pt idx="580">
                  <c:v>89.970283845196505</c:v>
                </c:pt>
                <c:pt idx="581">
                  <c:v>89.970170925558151</c:v>
                </c:pt>
                <c:pt idx="582">
                  <c:v>89.970057576845207</c:v>
                </c:pt>
                <c:pt idx="583">
                  <c:v>89.969943797427391</c:v>
                </c:pt>
                <c:pt idx="584">
                  <c:v>89.969829585668265</c:v>
                </c:pt>
                <c:pt idx="585">
                  <c:v>89.969714939925183</c:v>
                </c:pt>
                <c:pt idx="586">
                  <c:v>89.969599858549259</c:v>
                </c:pt>
                <c:pt idx="587">
                  <c:v>89.96948433988527</c:v>
                </c:pt>
                <c:pt idx="588">
                  <c:v>89.969368382271824</c:v>
                </c:pt>
                <c:pt idx="589">
                  <c:v>89.969251984041108</c:v>
                </c:pt>
                <c:pt idx="590">
                  <c:v>89.969135143519054</c:v>
                </c:pt>
                <c:pt idx="591">
                  <c:v>89.969017859025215</c:v>
                </c:pt>
                <c:pt idx="592">
                  <c:v>89.968900128872718</c:v>
                </c:pt>
                <c:pt idx="593">
                  <c:v>89.968781951368342</c:v>
                </c:pt>
                <c:pt idx="594">
                  <c:v>89.968663324812397</c:v>
                </c:pt>
                <c:pt idx="595">
                  <c:v>89.96854424749877</c:v>
                </c:pt>
                <c:pt idx="596">
                  <c:v>89.968424717714825</c:v>
                </c:pt>
                <c:pt idx="597">
                  <c:v>89.968304733741448</c:v>
                </c:pt>
                <c:pt idx="598">
                  <c:v>89.968184293853014</c:v>
                </c:pt>
                <c:pt idx="599">
                  <c:v>89.968063396317305</c:v>
                </c:pt>
                <c:pt idx="600">
                  <c:v>89.967942039395524</c:v>
                </c:pt>
                <c:pt idx="601">
                  <c:v>89.967820221342279</c:v>
                </c:pt>
                <c:pt idx="602">
                  <c:v>89.9676979404056</c:v>
                </c:pt>
                <c:pt idx="603">
                  <c:v>89.967575194826793</c:v>
                </c:pt>
                <c:pt idx="604">
                  <c:v>89.967451982840487</c:v>
                </c:pt>
                <c:pt idx="605">
                  <c:v>89.967328302674659</c:v>
                </c:pt>
                <c:pt idx="606">
                  <c:v>89.967204152550508</c:v>
                </c:pt>
                <c:pt idx="607">
                  <c:v>89.967079530682483</c:v>
                </c:pt>
                <c:pt idx="608">
                  <c:v>89.966954435278296</c:v>
                </c:pt>
                <c:pt idx="609">
                  <c:v>89.966828864538797</c:v>
                </c:pt>
                <c:pt idx="610">
                  <c:v>89.966702816658028</c:v>
                </c:pt>
                <c:pt idx="611">
                  <c:v>89.966576289823152</c:v>
                </c:pt>
                <c:pt idx="612">
                  <c:v>89.966449282214498</c:v>
                </c:pt>
                <c:pt idx="613">
                  <c:v>89.966321792005402</c:v>
                </c:pt>
                <c:pt idx="614">
                  <c:v>89.966193817362338</c:v>
                </c:pt>
                <c:pt idx="615">
                  <c:v>89.966065356444801</c:v>
                </c:pt>
                <c:pt idx="616">
                  <c:v>89.965936407405238</c:v>
                </c:pt>
                <c:pt idx="617">
                  <c:v>89.965806968389145</c:v>
                </c:pt>
                <c:pt idx="618">
                  <c:v>89.965677037534959</c:v>
                </c:pt>
                <c:pt idx="619">
                  <c:v>89.965546612974038</c:v>
                </c:pt>
                <c:pt idx="620">
                  <c:v>89.965415692830632</c:v>
                </c:pt>
                <c:pt idx="621">
                  <c:v>89.965284275221904</c:v>
                </c:pt>
                <c:pt idx="622">
                  <c:v>89.965152358257811</c:v>
                </c:pt>
                <c:pt idx="623">
                  <c:v>89.965019940041202</c:v>
                </c:pt>
                <c:pt idx="624">
                  <c:v>89.964887018667667</c:v>
                </c:pt>
                <c:pt idx="625">
                  <c:v>89.964753592225549</c:v>
                </c:pt>
                <c:pt idx="626">
                  <c:v>89.964619658795996</c:v>
                </c:pt>
                <c:pt idx="627">
                  <c:v>89.964485216452829</c:v>
                </c:pt>
                <c:pt idx="628">
                  <c:v>89.96435026326256</c:v>
                </c:pt>
                <c:pt idx="629">
                  <c:v>89.964214797284342</c:v>
                </c:pt>
                <c:pt idx="630">
                  <c:v>89.96407881656998</c:v>
                </c:pt>
                <c:pt idx="631">
                  <c:v>89.963942319163863</c:v>
                </c:pt>
                <c:pt idx="632">
                  <c:v>89.963805303102987</c:v>
                </c:pt>
                <c:pt idx="633">
                  <c:v>89.963667766416862</c:v>
                </c:pt>
                <c:pt idx="634">
                  <c:v>89.963529707127506</c:v>
                </c:pt>
                <c:pt idx="635">
                  <c:v>89.963391123249437</c:v>
                </c:pt>
                <c:pt idx="636">
                  <c:v>89.963252012789681</c:v>
                </c:pt>
                <c:pt idx="637">
                  <c:v>89.963112373747592</c:v>
                </c:pt>
                <c:pt idx="638">
                  <c:v>89.962972204115019</c:v>
                </c:pt>
                <c:pt idx="639">
                  <c:v>89.962831501876153</c:v>
                </c:pt>
                <c:pt idx="640">
                  <c:v>89.962690265007524</c:v>
                </c:pt>
                <c:pt idx="641">
                  <c:v>89.962548491477946</c:v>
                </c:pt>
                <c:pt idx="642">
                  <c:v>89.962406179248617</c:v>
                </c:pt>
                <c:pt idx="643">
                  <c:v>89.96226332627289</c:v>
                </c:pt>
                <c:pt idx="644">
                  <c:v>89.962119930496414</c:v>
                </c:pt>
                <c:pt idx="645">
                  <c:v>89.961975989856981</c:v>
                </c:pt>
                <c:pt idx="646">
                  <c:v>89.961831502284596</c:v>
                </c:pt>
                <c:pt idx="647">
                  <c:v>89.961686465701391</c:v>
                </c:pt>
                <c:pt idx="648">
                  <c:v>89.961540878021623</c:v>
                </c:pt>
                <c:pt idx="649">
                  <c:v>89.961394737151579</c:v>
                </c:pt>
                <c:pt idx="650">
                  <c:v>89.961248040989602</c:v>
                </c:pt>
                <c:pt idx="651">
                  <c:v>89.961100787426176</c:v>
                </c:pt>
                <c:pt idx="652">
                  <c:v>89.96095297434357</c:v>
                </c:pt>
                <c:pt idx="653">
                  <c:v>89.960804599616196</c:v>
                </c:pt>
                <c:pt idx="654">
                  <c:v>89.96065566111028</c:v>
                </c:pt>
                <c:pt idx="655">
                  <c:v>89.960506156683977</c:v>
                </c:pt>
                <c:pt idx="656">
                  <c:v>89.960356084187353</c:v>
                </c:pt>
                <c:pt idx="657">
                  <c:v>89.96020544146225</c:v>
                </c:pt>
                <c:pt idx="658">
                  <c:v>89.960054226342336</c:v>
                </c:pt>
                <c:pt idx="659">
                  <c:v>89.959902436653053</c:v>
                </c:pt>
                <c:pt idx="660">
                  <c:v>89.959750070211584</c:v>
                </c:pt>
                <c:pt idx="661">
                  <c:v>89.959597124826843</c:v>
                </c:pt>
                <c:pt idx="662">
                  <c:v>89.959443598299387</c:v>
                </c:pt>
                <c:pt idx="663">
                  <c:v>89.959289488421476</c:v>
                </c:pt>
                <c:pt idx="664">
                  <c:v>89.959134792976911</c:v>
                </c:pt>
                <c:pt idx="665">
                  <c:v>89.958979509741155</c:v>
                </c:pt>
                <c:pt idx="666">
                  <c:v>89.958823636481185</c:v>
                </c:pt>
                <c:pt idx="667">
                  <c:v>89.958667170955522</c:v>
                </c:pt>
                <c:pt idx="668">
                  <c:v>89.958510110914105</c:v>
                </c:pt>
                <c:pt idx="669">
                  <c:v>89.958352454098417</c:v>
                </c:pt>
                <c:pt idx="670">
                  <c:v>89.95819419824133</c:v>
                </c:pt>
                <c:pt idx="671">
                  <c:v>89.958035341067131</c:v>
                </c:pt>
                <c:pt idx="672">
                  <c:v>89.957875880291425</c:v>
                </c:pt>
                <c:pt idx="673">
                  <c:v>89.957715813621149</c:v>
                </c:pt>
                <c:pt idx="674">
                  <c:v>89.957555138754586</c:v>
                </c:pt>
                <c:pt idx="675">
                  <c:v>89.957393853381205</c:v>
                </c:pt>
                <c:pt idx="676">
                  <c:v>89.957231955181769</c:v>
                </c:pt>
                <c:pt idx="677">
                  <c:v>89.957069441828196</c:v>
                </c:pt>
                <c:pt idx="678">
                  <c:v>89.95690631098357</c:v>
                </c:pt>
                <c:pt idx="679">
                  <c:v>89.956742560302132</c:v>
                </c:pt>
                <c:pt idx="680">
                  <c:v>89.956578187429159</c:v>
                </c:pt>
                <c:pt idx="681">
                  <c:v>89.956413190001015</c:v>
                </c:pt>
                <c:pt idx="682">
                  <c:v>89.956247565645157</c:v>
                </c:pt>
                <c:pt idx="683">
                  <c:v>89.956081311979929</c:v>
                </c:pt>
                <c:pt idx="684">
                  <c:v>89.955914426614683</c:v>
                </c:pt>
                <c:pt idx="685">
                  <c:v>89.955746907149674</c:v>
                </c:pt>
                <c:pt idx="686">
                  <c:v>89.955578751176105</c:v>
                </c:pt>
                <c:pt idx="687">
                  <c:v>89.955409956275972</c:v>
                </c:pt>
                <c:pt idx="688">
                  <c:v>89.955240520022102</c:v>
                </c:pt>
                <c:pt idx="689">
                  <c:v>89.95507043997813</c:v>
                </c:pt>
                <c:pt idx="690">
                  <c:v>89.954899713698396</c:v>
                </c:pt>
                <c:pt idx="691">
                  <c:v>89.954728338728046</c:v>
                </c:pt>
                <c:pt idx="692">
                  <c:v>89.954556312602776</c:v>
                </c:pt>
                <c:pt idx="693">
                  <c:v>89.954383632849058</c:v>
                </c:pt>
                <c:pt idx="694">
                  <c:v>89.954210296983888</c:v>
                </c:pt>
                <c:pt idx="695">
                  <c:v>89.954036302514865</c:v>
                </c:pt>
                <c:pt idx="696">
                  <c:v>89.953861646940126</c:v>
                </c:pt>
                <c:pt idx="697">
                  <c:v>89.953686327748301</c:v>
                </c:pt>
                <c:pt idx="698">
                  <c:v>89.953510342418497</c:v>
                </c:pt>
                <c:pt idx="699">
                  <c:v>89.953333688420273</c:v>
                </c:pt>
                <c:pt idx="700">
                  <c:v>89.953156363213509</c:v>
                </c:pt>
                <c:pt idx="701">
                  <c:v>89.952978364248494</c:v>
                </c:pt>
                <c:pt idx="702">
                  <c:v>89.952799688965882</c:v>
                </c:pt>
                <c:pt idx="703">
                  <c:v>89.952620334796521</c:v>
                </c:pt>
                <c:pt idx="704">
                  <c:v>89.952440299161566</c:v>
                </c:pt>
                <c:pt idx="705">
                  <c:v>89.952259579472354</c:v>
                </c:pt>
                <c:pt idx="706">
                  <c:v>89.952078173130431</c:v>
                </c:pt>
                <c:pt idx="707">
                  <c:v>89.951896077527437</c:v>
                </c:pt>
                <c:pt idx="708">
                  <c:v>89.951713290045134</c:v>
                </c:pt>
                <c:pt idx="709">
                  <c:v>89.951529808055341</c:v>
                </c:pt>
                <c:pt idx="710">
                  <c:v>89.951345628919896</c:v>
                </c:pt>
                <c:pt idx="711">
                  <c:v>89.951160749990635</c:v>
                </c:pt>
                <c:pt idx="712">
                  <c:v>89.950975168609347</c:v>
                </c:pt>
                <c:pt idx="713">
                  <c:v>89.950788882107702</c:v>
                </c:pt>
                <c:pt idx="714">
                  <c:v>89.950601887807252</c:v>
                </c:pt>
                <c:pt idx="715">
                  <c:v>89.950414183019447</c:v>
                </c:pt>
                <c:pt idx="716">
                  <c:v>89.950225765045388</c:v>
                </c:pt>
                <c:pt idx="717">
                  <c:v>89.95003663117609</c:v>
                </c:pt>
                <c:pt idx="718">
                  <c:v>89.949846778692176</c:v>
                </c:pt>
                <c:pt idx="719">
                  <c:v>89.949656204864013</c:v>
                </c:pt>
                <c:pt idx="720">
                  <c:v>89.949464906951576</c:v>
                </c:pt>
                <c:pt idx="721">
                  <c:v>89.949272882204426</c:v>
                </c:pt>
                <c:pt idx="722">
                  <c:v>89.949080127861748</c:v>
                </c:pt>
                <c:pt idx="723">
                  <c:v>89.948886641152171</c:v>
                </c:pt>
                <c:pt idx="724">
                  <c:v>89.948692419293835</c:v>
                </c:pt>
                <c:pt idx="725">
                  <c:v>89.948497459494348</c:v>
                </c:pt>
                <c:pt idx="726">
                  <c:v>89.948301758950691</c:v>
                </c:pt>
                <c:pt idx="727">
                  <c:v>89.948105314849215</c:v>
                </c:pt>
                <c:pt idx="728">
                  <c:v>89.947908124365597</c:v>
                </c:pt>
                <c:pt idx="729">
                  <c:v>89.947710184664814</c:v>
                </c:pt>
                <c:pt idx="730">
                  <c:v>89.947511492901015</c:v>
                </c:pt>
                <c:pt idx="731">
                  <c:v>89.947312046217618</c:v>
                </c:pt>
                <c:pt idx="732">
                  <c:v>89.947111841747159</c:v>
                </c:pt>
                <c:pt idx="733">
                  <c:v>89.946910876611369</c:v>
                </c:pt>
                <c:pt idx="734">
                  <c:v>89.946709147920927</c:v>
                </c:pt>
                <c:pt idx="735">
                  <c:v>89.946506652775668</c:v>
                </c:pt>
                <c:pt idx="736">
                  <c:v>89.94630338826434</c:v>
                </c:pt>
                <c:pt idx="737">
                  <c:v>89.946099351464653</c:v>
                </c:pt>
                <c:pt idx="738">
                  <c:v>89.945894539443302</c:v>
                </c:pt>
                <c:pt idx="739">
                  <c:v>89.945688949255768</c:v>
                </c:pt>
                <c:pt idx="740">
                  <c:v>89.945482577946379</c:v>
                </c:pt>
                <c:pt idx="741">
                  <c:v>89.945275422548292</c:v>
                </c:pt>
                <c:pt idx="742">
                  <c:v>89.94506748008331</c:v>
                </c:pt>
                <c:pt idx="743">
                  <c:v>89.944858747562051</c:v>
                </c:pt>
                <c:pt idx="744">
                  <c:v>89.944649221983695</c:v>
                </c:pt>
                <c:pt idx="745">
                  <c:v>89.944438900336095</c:v>
                </c:pt>
                <c:pt idx="746">
                  <c:v>89.94422777959565</c:v>
                </c:pt>
                <c:pt idx="747">
                  <c:v>89.944015856727262</c:v>
                </c:pt>
                <c:pt idx="748">
                  <c:v>89.943803128684365</c:v>
                </c:pt>
                <c:pt idx="749">
                  <c:v>89.943589592408799</c:v>
                </c:pt>
                <c:pt idx="750">
                  <c:v>89.943375244830833</c:v>
                </c:pt>
                <c:pt idx="751">
                  <c:v>89.943160082869056</c:v>
                </c:pt>
                <c:pt idx="752">
                  <c:v>89.942944103430364</c:v>
                </c:pt>
                <c:pt idx="753">
                  <c:v>89.942727303409939</c:v>
                </c:pt>
                <c:pt idx="754">
                  <c:v>89.942509679691184</c:v>
                </c:pt>
                <c:pt idx="755">
                  <c:v>89.942291229145653</c:v>
                </c:pt>
                <c:pt idx="756">
                  <c:v>89.942071948633071</c:v>
                </c:pt>
                <c:pt idx="757">
                  <c:v>89.941851835001174</c:v>
                </c:pt>
                <c:pt idx="758">
                  <c:v>89.941630885085829</c:v>
                </c:pt>
                <c:pt idx="759">
                  <c:v>89.941409095710839</c:v>
                </c:pt>
                <c:pt idx="760">
                  <c:v>89.941186463687998</c:v>
                </c:pt>
                <c:pt idx="761">
                  <c:v>89.940962985816938</c:v>
                </c:pt>
                <c:pt idx="762">
                  <c:v>89.940738658885223</c:v>
                </c:pt>
                <c:pt idx="763">
                  <c:v>89.940513479668198</c:v>
                </c:pt>
                <c:pt idx="764">
                  <c:v>89.940287444928941</c:v>
                </c:pt>
                <c:pt idx="765">
                  <c:v>89.940060551418327</c:v>
                </c:pt>
                <c:pt idx="766">
                  <c:v>89.939832795874864</c:v>
                </c:pt>
                <c:pt idx="767">
                  <c:v>89.939604175024641</c:v>
                </c:pt>
                <c:pt idx="768">
                  <c:v>89.939374685581441</c:v>
                </c:pt>
                <c:pt idx="769">
                  <c:v>89.939144324246442</c:v>
                </c:pt>
                <c:pt idx="770">
                  <c:v>89.938913087708428</c:v>
                </c:pt>
                <c:pt idx="771">
                  <c:v>89.938680972643539</c:v>
                </c:pt>
                <c:pt idx="772">
                  <c:v>89.938447975715363</c:v>
                </c:pt>
                <c:pt idx="773">
                  <c:v>89.938214093574828</c:v>
                </c:pt>
                <c:pt idx="774">
                  <c:v>89.937979322860102</c:v>
                </c:pt>
                <c:pt idx="775">
                  <c:v>89.937743660196645</c:v>
                </c:pt>
                <c:pt idx="776">
                  <c:v>89.937507102197117</c:v>
                </c:pt>
                <c:pt idx="777">
                  <c:v>89.937269645461342</c:v>
                </c:pt>
                <c:pt idx="778">
                  <c:v>89.937031286576214</c:v>
                </c:pt>
                <c:pt idx="779">
                  <c:v>89.936792022115711</c:v>
                </c:pt>
                <c:pt idx="780">
                  <c:v>89.936551848640775</c:v>
                </c:pt>
                <c:pt idx="781">
                  <c:v>89.936310762699335</c:v>
                </c:pt>
                <c:pt idx="782">
                  <c:v>89.936068760826245</c:v>
                </c:pt>
                <c:pt idx="783">
                  <c:v>89.935825839543199</c:v>
                </c:pt>
                <c:pt idx="784">
                  <c:v>89.93558199535866</c:v>
                </c:pt>
                <c:pt idx="785">
                  <c:v>89.935337224767906</c:v>
                </c:pt>
                <c:pt idx="786">
                  <c:v>89.935091524252897</c:v>
                </c:pt>
                <c:pt idx="787">
                  <c:v>89.934844890282278</c:v>
                </c:pt>
                <c:pt idx="788">
                  <c:v>89.934597319311223</c:v>
                </c:pt>
                <c:pt idx="789">
                  <c:v>89.934348807781575</c:v>
                </c:pt>
                <c:pt idx="790">
                  <c:v>89.934099352121621</c:v>
                </c:pt>
                <c:pt idx="791">
                  <c:v>89.933848948746075</c:v>
                </c:pt>
                <c:pt idx="792">
                  <c:v>89.933597594056096</c:v>
                </c:pt>
                <c:pt idx="793">
                  <c:v>89.933345284439213</c:v>
                </c:pt>
                <c:pt idx="794">
                  <c:v>89.933092016269228</c:v>
                </c:pt>
                <c:pt idx="795">
                  <c:v>89.932837785906173</c:v>
                </c:pt>
                <c:pt idx="796">
                  <c:v>89.93258258969631</c:v>
                </c:pt>
                <c:pt idx="797">
                  <c:v>89.932326423972029</c:v>
                </c:pt>
                <c:pt idx="798">
                  <c:v>89.932069285051838</c:v>
                </c:pt>
                <c:pt idx="799">
                  <c:v>89.931811169240277</c:v>
                </c:pt>
                <c:pt idx="800">
                  <c:v>89.931552072827841</c:v>
                </c:pt>
                <c:pt idx="801">
                  <c:v>89.931291992090976</c:v>
                </c:pt>
                <c:pt idx="802">
                  <c:v>89.931030923292042</c:v>
                </c:pt>
                <c:pt idx="803">
                  <c:v>89.930768862679201</c:v>
                </c:pt>
                <c:pt idx="804">
                  <c:v>89.930505806486366</c:v>
                </c:pt>
                <c:pt idx="805">
                  <c:v>89.930241750933249</c:v>
                </c:pt>
                <c:pt idx="806">
                  <c:v>89.929976692225125</c:v>
                </c:pt>
                <c:pt idx="807">
                  <c:v>89.929710626552975</c:v>
                </c:pt>
                <c:pt idx="808">
                  <c:v>89.929443550093254</c:v>
                </c:pt>
                <c:pt idx="809">
                  <c:v>89.929175459008036</c:v>
                </c:pt>
                <c:pt idx="810">
                  <c:v>89.928906349444688</c:v>
                </c:pt>
                <c:pt idx="811">
                  <c:v>89.928636217536152</c:v>
                </c:pt>
                <c:pt idx="812">
                  <c:v>89.928365059400548</c:v>
                </c:pt>
                <c:pt idx="813">
                  <c:v>89.928092871141388</c:v>
                </c:pt>
                <c:pt idx="814">
                  <c:v>89.927819648847375</c:v>
                </c:pt>
                <c:pt idx="815">
                  <c:v>89.927545388592364</c:v>
                </c:pt>
                <c:pt idx="816">
                  <c:v>89.927270086435385</c:v>
                </c:pt>
                <c:pt idx="817">
                  <c:v>89.926993738420464</c:v>
                </c:pt>
                <c:pt idx="818">
                  <c:v>89.926716340576661</c:v>
                </c:pt>
                <c:pt idx="819">
                  <c:v>89.926437888918002</c:v>
                </c:pt>
                <c:pt idx="820">
                  <c:v>89.926158379443379</c:v>
                </c:pt>
                <c:pt idx="821">
                  <c:v>89.925877808136519</c:v>
                </c:pt>
                <c:pt idx="822">
                  <c:v>89.925596170965974</c:v>
                </c:pt>
                <c:pt idx="823">
                  <c:v>89.925313463884947</c:v>
                </c:pt>
                <c:pt idx="824">
                  <c:v>89.925029682831308</c:v>
                </c:pt>
                <c:pt idx="825">
                  <c:v>89.924744823727622</c:v>
                </c:pt>
                <c:pt idx="826">
                  <c:v>89.924458882480891</c:v>
                </c:pt>
                <c:pt idx="827">
                  <c:v>89.92417185498266</c:v>
                </c:pt>
                <c:pt idx="828">
                  <c:v>89.923883737108895</c:v>
                </c:pt>
                <c:pt idx="829">
                  <c:v>89.923594524719945</c:v>
                </c:pt>
                <c:pt idx="830">
                  <c:v>89.92330421366043</c:v>
                </c:pt>
                <c:pt idx="831">
                  <c:v>89.923012799759306</c:v>
                </c:pt>
                <c:pt idx="832">
                  <c:v>89.922720278829601</c:v>
                </c:pt>
                <c:pt idx="833">
                  <c:v>89.922426646668598</c:v>
                </c:pt>
                <c:pt idx="834">
                  <c:v>89.92213189905759</c:v>
                </c:pt>
                <c:pt idx="835">
                  <c:v>89.92183603176187</c:v>
                </c:pt>
                <c:pt idx="836">
                  <c:v>89.921539040530774</c:v>
                </c:pt>
                <c:pt idx="837">
                  <c:v>89.921240921097393</c:v>
                </c:pt>
                <c:pt idx="838">
                  <c:v>89.920941669178788</c:v>
                </c:pt>
                <c:pt idx="839">
                  <c:v>89.920641280475706</c:v>
                </c:pt>
                <c:pt idx="840">
                  <c:v>89.920339750672625</c:v>
                </c:pt>
                <c:pt idx="841">
                  <c:v>89.920037075437719</c:v>
                </c:pt>
                <c:pt idx="842">
                  <c:v>89.919733250422652</c:v>
                </c:pt>
                <c:pt idx="843">
                  <c:v>89.919428271262731</c:v>
                </c:pt>
                <c:pt idx="844">
                  <c:v>89.919122133576622</c:v>
                </c:pt>
                <c:pt idx="845">
                  <c:v>89.91881483296649</c:v>
                </c:pt>
                <c:pt idx="846">
                  <c:v>89.918506365017748</c:v>
                </c:pt>
                <c:pt idx="847">
                  <c:v>89.91819672529914</c:v>
                </c:pt>
                <c:pt idx="848">
                  <c:v>89.917885909362639</c:v>
                </c:pt>
                <c:pt idx="849">
                  <c:v>89.917573912743293</c:v>
                </c:pt>
                <c:pt idx="850">
                  <c:v>89.917260730959327</c:v>
                </c:pt>
                <c:pt idx="851">
                  <c:v>89.916946359511954</c:v>
                </c:pt>
                <c:pt idx="852">
                  <c:v>89.916630793885318</c:v>
                </c:pt>
                <c:pt idx="853">
                  <c:v>89.916314029546484</c:v>
                </c:pt>
                <c:pt idx="854">
                  <c:v>89.915996061945378</c:v>
                </c:pt>
                <c:pt idx="855">
                  <c:v>89.915676886514618</c:v>
                </c:pt>
                <c:pt idx="856">
                  <c:v>89.915356498669624</c:v>
                </c:pt>
                <c:pt idx="857">
                  <c:v>89.915034893808354</c:v>
                </c:pt>
                <c:pt idx="858">
                  <c:v>89.914712067311399</c:v>
                </c:pt>
                <c:pt idx="859">
                  <c:v>89.914388014541814</c:v>
                </c:pt>
                <c:pt idx="860">
                  <c:v>89.91406273084516</c:v>
                </c:pt>
                <c:pt idx="861">
                  <c:v>89.913736211549306</c:v>
                </c:pt>
                <c:pt idx="862">
                  <c:v>89.913408451964443</c:v>
                </c:pt>
                <c:pt idx="863">
                  <c:v>89.913079447383055</c:v>
                </c:pt>
                <c:pt idx="864">
                  <c:v>89.912749193079748</c:v>
                </c:pt>
                <c:pt idx="865">
                  <c:v>89.912417684311208</c:v>
                </c:pt>
                <c:pt idx="866">
                  <c:v>89.912084916316246</c:v>
                </c:pt>
                <c:pt idx="867">
                  <c:v>89.91175088431558</c:v>
                </c:pt>
                <c:pt idx="868">
                  <c:v>89.911415583511854</c:v>
                </c:pt>
                <c:pt idx="869">
                  <c:v>89.911079009089562</c:v>
                </c:pt>
                <c:pt idx="870">
                  <c:v>89.910741156214939</c:v>
                </c:pt>
                <c:pt idx="871">
                  <c:v>89.91040202003596</c:v>
                </c:pt>
                <c:pt idx="872">
                  <c:v>89.91006159568218</c:v>
                </c:pt>
                <c:pt idx="873">
                  <c:v>89.909719878264752</c:v>
                </c:pt>
                <c:pt idx="874">
                  <c:v>89.909376862876343</c:v>
                </c:pt>
                <c:pt idx="875">
                  <c:v>89.909032544590971</c:v>
                </c:pt>
                <c:pt idx="876">
                  <c:v>89.90868691846407</c:v>
                </c:pt>
                <c:pt idx="877">
                  <c:v>89.908339979532371</c:v>
                </c:pt>
                <c:pt idx="878">
                  <c:v>89.907991722813733</c:v>
                </c:pt>
                <c:pt idx="879">
                  <c:v>89.907642143307257</c:v>
                </c:pt>
                <c:pt idx="880">
                  <c:v>89.907291235993043</c:v>
                </c:pt>
                <c:pt idx="881">
                  <c:v>89.906938995832263</c:v>
                </c:pt>
                <c:pt idx="882">
                  <c:v>89.906585417766934</c:v>
                </c:pt>
                <c:pt idx="883">
                  <c:v>89.906230496720028</c:v>
                </c:pt>
                <c:pt idx="884">
                  <c:v>89.905874227595191</c:v>
                </c:pt>
                <c:pt idx="885">
                  <c:v>89.905516605276901</c:v>
                </c:pt>
                <c:pt idx="886">
                  <c:v>89.905157624630164</c:v>
                </c:pt>
                <c:pt idx="887">
                  <c:v>89.904797280500659</c:v>
                </c:pt>
                <c:pt idx="888">
                  <c:v>89.904435567714515</c:v>
                </c:pt>
                <c:pt idx="889">
                  <c:v>89.904072481078273</c:v>
                </c:pt>
                <c:pt idx="890">
                  <c:v>89.903708015378825</c:v>
                </c:pt>
                <c:pt idx="891">
                  <c:v>89.903342165383378</c:v>
                </c:pt>
                <c:pt idx="892">
                  <c:v>89.902974925839288</c:v>
                </c:pt>
                <c:pt idx="893">
                  <c:v>89.902606291474072</c:v>
                </c:pt>
                <c:pt idx="894">
                  <c:v>89.902236256995323</c:v>
                </c:pt>
                <c:pt idx="895">
                  <c:v>89.901864817090555</c:v>
                </c:pt>
                <c:pt idx="896">
                  <c:v>89.901491966427216</c:v>
                </c:pt>
                <c:pt idx="897">
                  <c:v>89.901117699652602</c:v>
                </c:pt>
                <c:pt idx="898">
                  <c:v>89.900742011393746</c:v>
                </c:pt>
                <c:pt idx="899">
                  <c:v>89.900364896257315</c:v>
                </c:pt>
                <c:pt idx="900">
                  <c:v>89.899986348829657</c:v>
                </c:pt>
                <c:pt idx="901">
                  <c:v>89.899606363676597</c:v>
                </c:pt>
                <c:pt idx="902">
                  <c:v>89.899224935343383</c:v>
                </c:pt>
                <c:pt idx="903">
                  <c:v>89.898842058354688</c:v>
                </c:pt>
                <c:pt idx="904">
                  <c:v>89.898457727214478</c:v>
                </c:pt>
                <c:pt idx="905">
                  <c:v>89.898071936405856</c:v>
                </c:pt>
                <c:pt idx="906">
                  <c:v>89.897684680391208</c:v>
                </c:pt>
                <c:pt idx="907">
                  <c:v>89.897295953611788</c:v>
                </c:pt>
                <c:pt idx="908">
                  <c:v>89.896905750488031</c:v>
                </c:pt>
                <c:pt idx="909">
                  <c:v>89.896514065419112</c:v>
                </c:pt>
                <c:pt idx="910">
                  <c:v>89.896120892783159</c:v>
                </c:pt>
                <c:pt idx="911">
                  <c:v>89.895726226936929</c:v>
                </c:pt>
                <c:pt idx="912">
                  <c:v>89.895330062215919</c:v>
                </c:pt>
                <c:pt idx="913">
                  <c:v>89.894932392934209</c:v>
                </c:pt>
                <c:pt idx="914">
                  <c:v>89.894533213384349</c:v>
                </c:pt>
                <c:pt idx="915">
                  <c:v>89.894132517837335</c:v>
                </c:pt>
                <c:pt idx="916">
                  <c:v>89.893730300542529</c:v>
                </c:pt>
                <c:pt idx="917">
                  <c:v>89.893326555727469</c:v>
                </c:pt>
                <c:pt idx="918">
                  <c:v>89.89292127759802</c:v>
                </c:pt>
                <c:pt idx="919">
                  <c:v>89.892514460338035</c:v>
                </c:pt>
                <c:pt idx="920">
                  <c:v>89.89210609810938</c:v>
                </c:pt>
                <c:pt idx="921">
                  <c:v>89.891696185051941</c:v>
                </c:pt>
                <c:pt idx="922">
                  <c:v>89.89128471528339</c:v>
                </c:pt>
                <c:pt idx="923">
                  <c:v>89.890871682899203</c:v>
                </c:pt>
                <c:pt idx="924">
                  <c:v>89.890457081972514</c:v>
                </c:pt>
                <c:pt idx="925">
                  <c:v>89.890040906554106</c:v>
                </c:pt>
                <c:pt idx="926">
                  <c:v>89.889623150672236</c:v>
                </c:pt>
                <c:pt idx="927">
                  <c:v>89.88920380833261</c:v>
                </c:pt>
                <c:pt idx="928">
                  <c:v>89.888782873518338</c:v>
                </c:pt>
                <c:pt idx="929">
                  <c:v>89.888360340189735</c:v>
                </c:pt>
                <c:pt idx="930">
                  <c:v>89.887936202284308</c:v>
                </c:pt>
                <c:pt idx="931">
                  <c:v>89.887510453716715</c:v>
                </c:pt>
                <c:pt idx="932">
                  <c:v>89.887083088378532</c:v>
                </c:pt>
                <c:pt idx="933">
                  <c:v>89.886654100138372</c:v>
                </c:pt>
                <c:pt idx="934">
                  <c:v>89.886223482841615</c:v>
                </c:pt>
                <c:pt idx="935">
                  <c:v>89.885791230310417</c:v>
                </c:pt>
                <c:pt idx="936">
                  <c:v>89.885357336343588</c:v>
                </c:pt>
                <c:pt idx="937">
                  <c:v>89.884921794716576</c:v>
                </c:pt>
                <c:pt idx="938">
                  <c:v>89.884484599181221</c:v>
                </c:pt>
                <c:pt idx="939">
                  <c:v>89.884045743465876</c:v>
                </c:pt>
                <c:pt idx="940">
                  <c:v>89.883605221275118</c:v>
                </c:pt>
                <c:pt idx="941">
                  <c:v>89.883163026289822</c:v>
                </c:pt>
                <c:pt idx="942">
                  <c:v>89.882719152167013</c:v>
                </c:pt>
                <c:pt idx="943">
                  <c:v>89.88227359253969</c:v>
                </c:pt>
                <c:pt idx="944">
                  <c:v>89.881826341016861</c:v>
                </c:pt>
                <c:pt idx="945">
                  <c:v>89.881377391183463</c:v>
                </c:pt>
                <c:pt idx="946">
                  <c:v>89.880926736600088</c:v>
                </c:pt>
                <c:pt idx="947">
                  <c:v>89.880474370803142</c:v>
                </c:pt>
                <c:pt idx="948">
                  <c:v>89.880020287304603</c:v>
                </c:pt>
                <c:pt idx="949">
                  <c:v>89.879564479591892</c:v>
                </c:pt>
                <c:pt idx="950">
                  <c:v>89.879106941127944</c:v>
                </c:pt>
                <c:pt idx="951">
                  <c:v>89.878647665350968</c:v>
                </c:pt>
                <c:pt idx="952">
                  <c:v>89.878186645674418</c:v>
                </c:pt>
                <c:pt idx="953">
                  <c:v>89.877723875486922</c:v>
                </c:pt>
                <c:pt idx="954">
                  <c:v>89.877259348152165</c:v>
                </c:pt>
                <c:pt idx="955">
                  <c:v>89.876793057008683</c:v>
                </c:pt>
                <c:pt idx="956">
                  <c:v>89.876324995370069</c:v>
                </c:pt>
                <c:pt idx="957">
                  <c:v>89.875855156524509</c:v>
                </c:pt>
                <c:pt idx="958">
                  <c:v>89.87538353373499</c:v>
                </c:pt>
                <c:pt idx="959">
                  <c:v>89.874910120239036</c:v>
                </c:pt>
                <c:pt idx="960">
                  <c:v>89.874434909248649</c:v>
                </c:pt>
                <c:pt idx="961">
                  <c:v>89.873957893950248</c:v>
                </c:pt>
                <c:pt idx="962">
                  <c:v>89.873479067504576</c:v>
                </c:pt>
                <c:pt idx="963">
                  <c:v>89.872998423046539</c:v>
                </c:pt>
                <c:pt idx="964">
                  <c:v>89.872515953685181</c:v>
                </c:pt>
                <c:pt idx="965">
                  <c:v>89.872031652503551</c:v>
                </c:pt>
                <c:pt idx="966">
                  <c:v>89.871545512558598</c:v>
                </c:pt>
                <c:pt idx="967">
                  <c:v>89.87105752688116</c:v>
                </c:pt>
                <c:pt idx="968">
                  <c:v>89.870567688475674</c:v>
                </c:pt>
                <c:pt idx="969">
                  <c:v>89.870075990320373</c:v>
                </c:pt>
                <c:pt idx="970">
                  <c:v>89.869582425366843</c:v>
                </c:pt>
                <c:pt idx="971">
                  <c:v>89.869086986540225</c:v>
                </c:pt>
                <c:pt idx="972">
                  <c:v>89.868589666738941</c:v>
                </c:pt>
                <c:pt idx="973">
                  <c:v>89.868090458834644</c:v>
                </c:pt>
                <c:pt idx="974">
                  <c:v>89.867589355672166</c:v>
                </c:pt>
                <c:pt idx="975">
                  <c:v>89.8670863500693</c:v>
                </c:pt>
                <c:pt idx="976">
                  <c:v>89.866581434816823</c:v>
                </c:pt>
                <c:pt idx="977">
                  <c:v>89.866074602678353</c:v>
                </c:pt>
                <c:pt idx="978">
                  <c:v>89.865565846390211</c:v>
                </c:pt>
                <c:pt idx="979">
                  <c:v>89.865055158661349</c:v>
                </c:pt>
                <c:pt idx="980">
                  <c:v>89.864542532173274</c:v>
                </c:pt>
                <c:pt idx="981">
                  <c:v>89.864027959579943</c:v>
                </c:pt>
                <c:pt idx="982">
                  <c:v>89.863511433507554</c:v>
                </c:pt>
                <c:pt idx="983">
                  <c:v>89.862992946554613</c:v>
                </c:pt>
                <c:pt idx="984">
                  <c:v>89.86247249129174</c:v>
                </c:pt>
                <c:pt idx="985">
                  <c:v>89.861950060261549</c:v>
                </c:pt>
                <c:pt idx="986">
                  <c:v>89.861425645978571</c:v>
                </c:pt>
                <c:pt idx="987">
                  <c:v>89.860899240929172</c:v>
                </c:pt>
                <c:pt idx="988">
                  <c:v>89.860370837571367</c:v>
                </c:pt>
                <c:pt idx="989">
                  <c:v>89.859840428334877</c:v>
                </c:pt>
                <c:pt idx="990">
                  <c:v>89.85930800562079</c:v>
                </c:pt>
                <c:pt idx="991">
                  <c:v>89.858773561801726</c:v>
                </c:pt>
                <c:pt idx="992">
                  <c:v>89.858237089221475</c:v>
                </c:pt>
                <c:pt idx="993">
                  <c:v>89.857698580195105</c:v>
                </c:pt>
                <c:pt idx="994">
                  <c:v>89.85715802700868</c:v>
                </c:pt>
                <c:pt idx="995">
                  <c:v>89.856615421919273</c:v>
                </c:pt>
                <c:pt idx="996">
                  <c:v>89.856070757154797</c:v>
                </c:pt>
                <c:pt idx="997">
                  <c:v>89.855524024913962</c:v>
                </c:pt>
                <c:pt idx="998">
                  <c:v>89.854975217366075</c:v>
                </c:pt>
                <c:pt idx="999">
                  <c:v>89.854424326651028</c:v>
                </c:pt>
                <c:pt idx="1000">
                  <c:v>89.853871344879053</c:v>
                </c:pt>
                <c:pt idx="1001">
                  <c:v>89.853316264130811</c:v>
                </c:pt>
                <c:pt idx="1002">
                  <c:v>89.852759076457119</c:v>
                </c:pt>
                <c:pt idx="1003">
                  <c:v>89.852199773878908</c:v>
                </c:pt>
                <c:pt idx="1004">
                  <c:v>89.851638348387084</c:v>
                </c:pt>
                <c:pt idx="1005">
                  <c:v>89.851074791942466</c:v>
                </c:pt>
                <c:pt idx="1006">
                  <c:v>89.850509096475577</c:v>
                </c:pt>
                <c:pt idx="1007">
                  <c:v>89.849941253886684</c:v>
                </c:pt>
                <c:pt idx="1008">
                  <c:v>89.849371256045544</c:v>
                </c:pt>
                <c:pt idx="1009">
                  <c:v>89.848799094791374</c:v>
                </c:pt>
                <c:pt idx="1010">
                  <c:v>89.848224761932684</c:v>
                </c:pt>
                <c:pt idx="1011">
                  <c:v>89.847648249247243</c:v>
                </c:pt>
                <c:pt idx="1012">
                  <c:v>89.847069548481869</c:v>
                </c:pt>
                <c:pt idx="1013">
                  <c:v>89.846488651352388</c:v>
                </c:pt>
                <c:pt idx="1014">
                  <c:v>89.845905549543474</c:v>
                </c:pt>
                <c:pt idx="1015">
                  <c:v>89.845320234708581</c:v>
                </c:pt>
                <c:pt idx="1016">
                  <c:v>89.844732698469826</c:v>
                </c:pt>
                <c:pt idx="1017">
                  <c:v>89.844142932417768</c:v>
                </c:pt>
                <c:pt idx="1018">
                  <c:v>89.843550928111455</c:v>
                </c:pt>
                <c:pt idx="1019">
                  <c:v>89.842956677078178</c:v>
                </c:pt>
                <c:pt idx="1020">
                  <c:v>89.842360170813464</c:v>
                </c:pt>
                <c:pt idx="1021">
                  <c:v>89.841761400780811</c:v>
                </c:pt>
                <c:pt idx="1022">
                  <c:v>89.841160358411784</c:v>
                </c:pt>
                <c:pt idx="1023">
                  <c:v>89.840557035105633</c:v>
                </c:pt>
                <c:pt idx="1024">
                  <c:v>89.839951422229433</c:v>
                </c:pt>
                <c:pt idx="1025">
                  <c:v>89.839343511117804</c:v>
                </c:pt>
                <c:pt idx="1026">
                  <c:v>89.838733293072806</c:v>
                </c:pt>
                <c:pt idx="1027">
                  <c:v>89.838120759363903</c:v>
                </c:pt>
                <c:pt idx="1028">
                  <c:v>89.837505901227786</c:v>
                </c:pt>
                <c:pt idx="1029">
                  <c:v>89.836888709868219</c:v>
                </c:pt>
                <c:pt idx="1030">
                  <c:v>89.836269176456014</c:v>
                </c:pt>
                <c:pt idx="1031">
                  <c:v>89.835647292128812</c:v>
                </c:pt>
                <c:pt idx="1032">
                  <c:v>89.835023047991044</c:v>
                </c:pt>
                <c:pt idx="1033">
                  <c:v>89.834396435113689</c:v>
                </c:pt>
                <c:pt idx="1034">
                  <c:v>89.833767444534359</c:v>
                </c:pt>
                <c:pt idx="1035">
                  <c:v>89.833136067256959</c:v>
                </c:pt>
                <c:pt idx="1036">
                  <c:v>89.832502294251682</c:v>
                </c:pt>
                <c:pt idx="1037">
                  <c:v>89.831866116454876</c:v>
                </c:pt>
                <c:pt idx="1038">
                  <c:v>89.831227524768877</c:v>
                </c:pt>
                <c:pt idx="1039">
                  <c:v>89.830586510061934</c:v>
                </c:pt>
                <c:pt idx="1040">
                  <c:v>89.829943063168074</c:v>
                </c:pt>
                <c:pt idx="1041">
                  <c:v>89.82929717488696</c:v>
                </c:pt>
                <c:pt idx="1042">
                  <c:v>89.828648835983742</c:v>
                </c:pt>
                <c:pt idx="1043">
                  <c:v>89.827998037188991</c:v>
                </c:pt>
                <c:pt idx="1044">
                  <c:v>89.827344769198589</c:v>
                </c:pt>
                <c:pt idx="1045">
                  <c:v>89.826689022673435</c:v>
                </c:pt>
                <c:pt idx="1046">
                  <c:v>89.826030788239578</c:v>
                </c:pt>
                <c:pt idx="1047">
                  <c:v>89.825370056487884</c:v>
                </c:pt>
                <c:pt idx="1048">
                  <c:v>89.82470681797399</c:v>
                </c:pt>
                <c:pt idx="1049">
                  <c:v>89.824041063218147</c:v>
                </c:pt>
                <c:pt idx="1050">
                  <c:v>89.82337278270515</c:v>
                </c:pt>
                <c:pt idx="1051">
                  <c:v>89.822701966884125</c:v>
                </c:pt>
                <c:pt idx="1052">
                  <c:v>89.822028606168445</c:v>
                </c:pt>
                <c:pt idx="1053">
                  <c:v>89.821352690935683</c:v>
                </c:pt>
                <c:pt idx="1054">
                  <c:v>89.820674211527262</c:v>
                </c:pt>
                <c:pt idx="1055">
                  <c:v>89.819993158248508</c:v>
                </c:pt>
                <c:pt idx="1056">
                  <c:v>89.819309521368552</c:v>
                </c:pt>
                <c:pt idx="1057">
                  <c:v>89.818623291120019</c:v>
                </c:pt>
                <c:pt idx="1058">
                  <c:v>89.81793445769901</c:v>
                </c:pt>
                <c:pt idx="1059">
                  <c:v>89.817243011264992</c:v>
                </c:pt>
                <c:pt idx="1060">
                  <c:v>89.816548941940582</c:v>
                </c:pt>
                <c:pt idx="1061">
                  <c:v>89.815852239811505</c:v>
                </c:pt>
                <c:pt idx="1062">
                  <c:v>89.815152894926356</c:v>
                </c:pt>
                <c:pt idx="1063">
                  <c:v>89.814450897296581</c:v>
                </c:pt>
                <c:pt idx="1064">
                  <c:v>89.813746236896264</c:v>
                </c:pt>
                <c:pt idx="1065">
                  <c:v>89.813038903662004</c:v>
                </c:pt>
                <c:pt idx="1066">
                  <c:v>89.812328887492811</c:v>
                </c:pt>
                <c:pt idx="1067">
                  <c:v>89.811616178249906</c:v>
                </c:pt>
                <c:pt idx="1068">
                  <c:v>89.810900765756642</c:v>
                </c:pt>
                <c:pt idx="1069">
                  <c:v>89.810182639798441</c:v>
                </c:pt>
                <c:pt idx="1070">
                  <c:v>89.809461790122441</c:v>
                </c:pt>
                <c:pt idx="1071">
                  <c:v>89.808738206437525</c:v>
                </c:pt>
                <c:pt idx="1072">
                  <c:v>89.808011878414206</c:v>
                </c:pt>
                <c:pt idx="1073">
                  <c:v>89.807282795684372</c:v>
                </c:pt>
                <c:pt idx="1074">
                  <c:v>89.806550947841188</c:v>
                </c:pt>
                <c:pt idx="1075">
                  <c:v>89.805816324438993</c:v>
                </c:pt>
                <c:pt idx="1076">
                  <c:v>89.805078914993203</c:v>
                </c:pt>
                <c:pt idx="1077">
                  <c:v>89.804338708979984</c:v>
                </c:pt>
                <c:pt idx="1078">
                  <c:v>89.803595695836307</c:v>
                </c:pt>
                <c:pt idx="1079">
                  <c:v>89.802849864959725</c:v>
                </c:pt>
                <c:pt idx="1080">
                  <c:v>89.802101205708254</c:v>
                </c:pt>
                <c:pt idx="1081">
                  <c:v>89.801349707400178</c:v>
                </c:pt>
                <c:pt idx="1082">
                  <c:v>89.800595359313988</c:v>
                </c:pt>
                <c:pt idx="1083">
                  <c:v>89.799838150688203</c:v>
                </c:pt>
                <c:pt idx="1084">
                  <c:v>89.799078070721137</c:v>
                </c:pt>
                <c:pt idx="1085">
                  <c:v>89.798315108570947</c:v>
                </c:pt>
                <c:pt idx="1086">
                  <c:v>89.797549253355342</c:v>
                </c:pt>
                <c:pt idx="1087">
                  <c:v>89.796780494151449</c:v>
                </c:pt>
                <c:pt idx="1088">
                  <c:v>89.796008819995748</c:v>
                </c:pt>
                <c:pt idx="1089">
                  <c:v>89.795234219883838</c:v>
                </c:pt>
                <c:pt idx="1090">
                  <c:v>89.79445668277036</c:v>
                </c:pt>
                <c:pt idx="1091">
                  <c:v>89.793676197568772</c:v>
                </c:pt>
                <c:pt idx="1092">
                  <c:v>89.792892753151307</c:v>
                </c:pt>
                <c:pt idx="1093">
                  <c:v>89.792106338348717</c:v>
                </c:pt>
                <c:pt idx="1094">
                  <c:v>89.7913169419502</c:v>
                </c:pt>
                <c:pt idx="1095">
                  <c:v>89.790524552703289</c:v>
                </c:pt>
                <c:pt idx="1096">
                  <c:v>89.789729159313524</c:v>
                </c:pt>
                <c:pt idx="1097">
                  <c:v>89.788930750444507</c:v>
                </c:pt>
                <c:pt idx="1098">
                  <c:v>89.788129314717693</c:v>
                </c:pt>
                <c:pt idx="1099">
                  <c:v>89.787324840712088</c:v>
                </c:pt>
                <c:pt idx="1100">
                  <c:v>89.786517316964364</c:v>
                </c:pt>
                <c:pt idx="1101">
                  <c:v>89.785706731968517</c:v>
                </c:pt>
                <c:pt idx="1102">
                  <c:v>89.784893074175727</c:v>
                </c:pt>
                <c:pt idx="1103">
                  <c:v>89.784076331994285</c:v>
                </c:pt>
                <c:pt idx="1104">
                  <c:v>89.783256493789494</c:v>
                </c:pt>
                <c:pt idx="1105">
                  <c:v>89.782433547883244</c:v>
                </c:pt>
                <c:pt idx="1106">
                  <c:v>89.781607482554179</c:v>
                </c:pt>
                <c:pt idx="1107">
                  <c:v>89.780778286037346</c:v>
                </c:pt>
                <c:pt idx="1108">
                  <c:v>89.779945946524165</c:v>
                </c:pt>
                <c:pt idx="1109">
                  <c:v>89.779110452162101</c:v>
                </c:pt>
                <c:pt idx="1110">
                  <c:v>89.778271791054735</c:v>
                </c:pt>
                <c:pt idx="1111">
                  <c:v>89.777429951261411</c:v>
                </c:pt>
                <c:pt idx="1112">
                  <c:v>89.776584920797177</c:v>
                </c:pt>
                <c:pt idx="1113">
                  <c:v>89.775736687632687</c:v>
                </c:pt>
                <c:pt idx="1114">
                  <c:v>89.774885239693845</c:v>
                </c:pt>
                <c:pt idx="1115">
                  <c:v>89.774030564861903</c:v>
                </c:pt>
                <c:pt idx="1116">
                  <c:v>89.773172650973052</c:v>
                </c:pt>
                <c:pt idx="1117">
                  <c:v>89.772311485818477</c:v>
                </c:pt>
                <c:pt idx="1118">
                  <c:v>89.771447057144059</c:v>
                </c:pt>
                <c:pt idx="1119">
                  <c:v>89.770579352650302</c:v>
                </c:pt>
                <c:pt idx="1120">
                  <c:v>89.76970835999208</c:v>
                </c:pt>
                <c:pt idx="1121">
                  <c:v>89.768834066778609</c:v>
                </c:pt>
                <c:pt idx="1122">
                  <c:v>89.767956460573131</c:v>
                </c:pt>
                <c:pt idx="1123">
                  <c:v>89.767075528892917</c:v>
                </c:pt>
                <c:pt idx="1124">
                  <c:v>89.766191259208924</c:v>
                </c:pt>
                <c:pt idx="1125">
                  <c:v>89.765303638945838</c:v>
                </c:pt>
                <c:pt idx="1126">
                  <c:v>89.764412655481678</c:v>
                </c:pt>
                <c:pt idx="1127">
                  <c:v>89.763518296147865</c:v>
                </c:pt>
                <c:pt idx="1128">
                  <c:v>89.762620548228981</c:v>
                </c:pt>
                <c:pt idx="1129">
                  <c:v>89.761719398962427</c:v>
                </c:pt>
                <c:pt idx="1130">
                  <c:v>89.760814835538525</c:v>
                </c:pt>
                <c:pt idx="1131">
                  <c:v>89.759906845100275</c:v>
                </c:pt>
                <c:pt idx="1132">
                  <c:v>89.758995414743012</c:v>
                </c:pt>
                <c:pt idx="1133">
                  <c:v>89.758080531514537</c:v>
                </c:pt>
                <c:pt idx="1134">
                  <c:v>89.757162182414675</c:v>
                </c:pt>
                <c:pt idx="1135">
                  <c:v>89.756240354395302</c:v>
                </c:pt>
                <c:pt idx="1136">
                  <c:v>89.755315034360081</c:v>
                </c:pt>
                <c:pt idx="1137">
                  <c:v>89.754386209164338</c:v>
                </c:pt>
                <c:pt idx="1138">
                  <c:v>89.753453865614844</c:v>
                </c:pt>
                <c:pt idx="1139">
                  <c:v>89.752517990469741</c:v>
                </c:pt>
                <c:pt idx="1140">
                  <c:v>89.751578570438227</c:v>
                </c:pt>
                <c:pt idx="1141">
                  <c:v>89.750635592180558</c:v>
                </c:pt>
                <c:pt idx="1142">
                  <c:v>89.749689042307722</c:v>
                </c:pt>
                <c:pt idx="1143">
                  <c:v>89.748738907381409</c:v>
                </c:pt>
                <c:pt idx="1144">
                  <c:v>89.747785173913712</c:v>
                </c:pt>
                <c:pt idx="1145">
                  <c:v>89.746827828367046</c:v>
                </c:pt>
                <c:pt idx="1146">
                  <c:v>89.745866857153956</c:v>
                </c:pt>
                <c:pt idx="1147">
                  <c:v>89.744902246636883</c:v>
                </c:pt>
                <c:pt idx="1148">
                  <c:v>89.743933983128116</c:v>
                </c:pt>
                <c:pt idx="1149">
                  <c:v>89.74296205288951</c:v>
                </c:pt>
                <c:pt idx="1150">
                  <c:v>89.741986442132344</c:v>
                </c:pt>
                <c:pt idx="1151">
                  <c:v>89.741007137017178</c:v>
                </c:pt>
                <c:pt idx="1152">
                  <c:v>89.740024123653669</c:v>
                </c:pt>
                <c:pt idx="1153">
                  <c:v>89.739037388100343</c:v>
                </c:pt>
                <c:pt idx="1154">
                  <c:v>89.738046916364468</c:v>
                </c:pt>
                <c:pt idx="1155">
                  <c:v>89.737052694401868</c:v>
                </c:pt>
                <c:pt idx="1156">
                  <c:v>89.736054708116825</c:v>
                </c:pt>
                <c:pt idx="1157">
                  <c:v>89.735052943361723</c:v>
                </c:pt>
                <c:pt idx="1158">
                  <c:v>89.734047385937018</c:v>
                </c:pt>
                <c:pt idx="1159">
                  <c:v>89.733038021591071</c:v>
                </c:pt>
                <c:pt idx="1160">
                  <c:v>89.732024836019846</c:v>
                </c:pt>
                <c:pt idx="1161">
                  <c:v>89.731007814866814</c:v>
                </c:pt>
                <c:pt idx="1162">
                  <c:v>89.729986943722835</c:v>
                </c:pt>
                <c:pt idx="1163">
                  <c:v>89.728962208125807</c:v>
                </c:pt>
                <c:pt idx="1164">
                  <c:v>89.727933593560707</c:v>
                </c:pt>
                <c:pt idx="1165">
                  <c:v>89.726901085459176</c:v>
                </c:pt>
                <c:pt idx="1166">
                  <c:v>89.725864669199552</c:v>
                </c:pt>
                <c:pt idx="1167">
                  <c:v>89.724824330106543</c:v>
                </c:pt>
                <c:pt idx="1168">
                  <c:v>89.723780053451108</c:v>
                </c:pt>
                <c:pt idx="1169">
                  <c:v>89.722731824450278</c:v>
                </c:pt>
                <c:pt idx="1170">
                  <c:v>89.721679628266997</c:v>
                </c:pt>
                <c:pt idx="1171">
                  <c:v>89.720623450009796</c:v>
                </c:pt>
                <c:pt idx="1172">
                  <c:v>89.71956327473282</c:v>
                </c:pt>
                <c:pt idx="1173">
                  <c:v>89.718499087435504</c:v>
                </c:pt>
                <c:pt idx="1174">
                  <c:v>89.717430873062426</c:v>
                </c:pt>
                <c:pt idx="1175">
                  <c:v>89.716358616503157</c:v>
                </c:pt>
                <c:pt idx="1176">
                  <c:v>89.715282302592001</c:v>
                </c:pt>
                <c:pt idx="1177">
                  <c:v>89.714201916107896</c:v>
                </c:pt>
                <c:pt idx="1178">
                  <c:v>89.713117441774202</c:v>
                </c:pt>
                <c:pt idx="1179">
                  <c:v>89.7120288642584</c:v>
                </c:pt>
                <c:pt idx="1180">
                  <c:v>89.710936168172125</c:v>
                </c:pt>
                <c:pt idx="1181">
                  <c:v>89.709839338070807</c:v>
                </c:pt>
                <c:pt idx="1182">
                  <c:v>89.708738358453544</c:v>
                </c:pt>
                <c:pt idx="1183">
                  <c:v>89.707633213762932</c:v>
                </c:pt>
                <c:pt idx="1184">
                  <c:v>89.706523888384822</c:v>
                </c:pt>
                <c:pt idx="1185">
                  <c:v>89.705410366648195</c:v>
                </c:pt>
                <c:pt idx="1186">
                  <c:v>89.704292632824902</c:v>
                </c:pt>
                <c:pt idx="1187">
                  <c:v>89.703170671129556</c:v>
                </c:pt>
                <c:pt idx="1188">
                  <c:v>89.702044465719325</c:v>
                </c:pt>
                <c:pt idx="1189">
                  <c:v>89.700914000693658</c:v>
                </c:pt>
                <c:pt idx="1190">
                  <c:v>89.699779260094189</c:v>
                </c:pt>
                <c:pt idx="1191">
                  <c:v>89.698640227904534</c:v>
                </c:pt>
                <c:pt idx="1192">
                  <c:v>89.697496888050026</c:v>
                </c:pt>
                <c:pt idx="1193">
                  <c:v>89.696349224397679</c:v>
                </c:pt>
                <c:pt idx="1194">
                  <c:v>89.695197220755773</c:v>
                </c:pt>
                <c:pt idx="1195">
                  <c:v>89.694040860873884</c:v>
                </c:pt>
                <c:pt idx="1196">
                  <c:v>89.692880128442525</c:v>
                </c:pt>
                <c:pt idx="1197">
                  <c:v>89.691715007093137</c:v>
                </c:pt>
                <c:pt idx="1198">
                  <c:v>89.690545480397603</c:v>
                </c:pt>
                <c:pt idx="1199">
                  <c:v>89.68937153186836</c:v>
                </c:pt>
                <c:pt idx="1200">
                  <c:v>89.688193144958049</c:v>
                </c:pt>
                <c:pt idx="1201">
                  <c:v>89.687010303059353</c:v>
                </c:pt>
                <c:pt idx="1202">
                  <c:v>89.685822989504771</c:v>
                </c:pt>
                <c:pt idx="1203">
                  <c:v>89.684631187566509</c:v>
                </c:pt>
                <c:pt idx="1204">
                  <c:v>89.683434880456119</c:v>
                </c:pt>
                <c:pt idx="1205">
                  <c:v>89.682234051324542</c:v>
                </c:pt>
                <c:pt idx="1206">
                  <c:v>89.681028683261701</c:v>
                </c:pt>
                <c:pt idx="1207">
                  <c:v>89.67981875929641</c:v>
                </c:pt>
                <c:pt idx="1208">
                  <c:v>89.678604262396107</c:v>
                </c:pt>
                <c:pt idx="1209">
                  <c:v>89.677385175466753</c:v>
                </c:pt>
                <c:pt idx="1210">
                  <c:v>89.676161481352594</c:v>
                </c:pt>
                <c:pt idx="1211">
                  <c:v>89.674933162835899</c:v>
                </c:pt>
                <c:pt idx="1212">
                  <c:v>89.673700202636851</c:v>
                </c:pt>
                <c:pt idx="1213">
                  <c:v>89.672462583413306</c:v>
                </c:pt>
                <c:pt idx="1214">
                  <c:v>89.67122028776059</c:v>
                </c:pt>
                <c:pt idx="1215">
                  <c:v>89.669973298211318</c:v>
                </c:pt>
                <c:pt idx="1216">
                  <c:v>89.668721597235205</c:v>
                </c:pt>
                <c:pt idx="1217">
                  <c:v>89.667465167238831</c:v>
                </c:pt>
                <c:pt idx="1218">
                  <c:v>89.666203990565464</c:v>
                </c:pt>
                <c:pt idx="1219">
                  <c:v>89.664938049494836</c:v>
                </c:pt>
                <c:pt idx="1220">
                  <c:v>89.663667326242958</c:v>
                </c:pt>
                <c:pt idx="1221">
                  <c:v>89.662391802962006</c:v>
                </c:pt>
                <c:pt idx="1222">
                  <c:v>89.661111461739935</c:v>
                </c:pt>
                <c:pt idx="1223">
                  <c:v>89.659826284600413</c:v>
                </c:pt>
                <c:pt idx="1224">
                  <c:v>89.658536253502618</c:v>
                </c:pt>
                <c:pt idx="1225">
                  <c:v>89.657241350340925</c:v>
                </c:pt>
                <c:pt idx="1226">
                  <c:v>89.655941556944882</c:v>
                </c:pt>
                <c:pt idx="1227">
                  <c:v>89.654636855078778</c:v>
                </c:pt>
                <c:pt idx="1228">
                  <c:v>89.653327226441732</c:v>
                </c:pt>
                <c:pt idx="1229">
                  <c:v>89.652012652667182</c:v>
                </c:pt>
                <c:pt idx="1230">
                  <c:v>89.650693115322923</c:v>
                </c:pt>
                <c:pt idx="1231">
                  <c:v>89.649368595910715</c:v>
                </c:pt>
                <c:pt idx="1232">
                  <c:v>89.648039075866279</c:v>
                </c:pt>
                <c:pt idx="1233">
                  <c:v>89.6467045365589</c:v>
                </c:pt>
                <c:pt idx="1234">
                  <c:v>89.645364959291356</c:v>
                </c:pt>
                <c:pt idx="1235">
                  <c:v>89.644020325299621</c:v>
                </c:pt>
                <c:pt idx="1236">
                  <c:v>89.642670615752749</c:v>
                </c:pt>
                <c:pt idx="1237">
                  <c:v>89.641315811752577</c:v>
                </c:pt>
                <c:pt idx="1238">
                  <c:v>89.639955894333639</c:v>
                </c:pt>
                <c:pt idx="1239">
                  <c:v>89.638590844462797</c:v>
                </c:pt>
                <c:pt idx="1240">
                  <c:v>89.6372206430392</c:v>
                </c:pt>
                <c:pt idx="1241">
                  <c:v>89.635845270893952</c:v>
                </c:pt>
                <c:pt idx="1242">
                  <c:v>89.634464708790006</c:v>
                </c:pt>
                <c:pt idx="1243">
                  <c:v>89.633078937421857</c:v>
                </c:pt>
                <c:pt idx="1244">
                  <c:v>89.63168793741545</c:v>
                </c:pt>
                <c:pt idx="1245">
                  <c:v>89.630291689327805</c:v>
                </c:pt>
                <c:pt idx="1246">
                  <c:v>89.628890173647122</c:v>
                </c:pt>
                <c:pt idx="1247">
                  <c:v>89.62748337079212</c:v>
                </c:pt>
                <c:pt idx="1248">
                  <c:v>89.626071261112216</c:v>
                </c:pt>
                <c:pt idx="1249">
                  <c:v>89.624653824887233</c:v>
                </c:pt>
                <c:pt idx="1250">
                  <c:v>89.623231042326964</c:v>
                </c:pt>
                <c:pt idx="1251">
                  <c:v>89.621802893571328</c:v>
                </c:pt>
                <c:pt idx="1252">
                  <c:v>89.620369358689871</c:v>
                </c:pt>
                <c:pt idx="1253">
                  <c:v>89.618930417681639</c:v>
                </c:pt>
                <c:pt idx="1254">
                  <c:v>89.617486050475051</c:v>
                </c:pt>
                <c:pt idx="1255">
                  <c:v>89.61603623692767</c:v>
                </c:pt>
                <c:pt idx="1256">
                  <c:v>89.614580956825833</c:v>
                </c:pt>
                <c:pt idx="1257">
                  <c:v>89.613120189884668</c:v>
                </c:pt>
                <c:pt idx="1258">
                  <c:v>89.611653915747738</c:v>
                </c:pt>
                <c:pt idx="1259">
                  <c:v>89.610182113986951</c:v>
                </c:pt>
                <c:pt idx="1260">
                  <c:v>89.608704764102143</c:v>
                </c:pt>
                <c:pt idx="1261">
                  <c:v>89.607221845521138</c:v>
                </c:pt>
                <c:pt idx="1262">
                  <c:v>89.605733337599389</c:v>
                </c:pt>
                <c:pt idx="1263">
                  <c:v>89.604239219619629</c:v>
                </c:pt>
                <c:pt idx="1264">
                  <c:v>89.602739470792116</c:v>
                </c:pt>
                <c:pt idx="1265">
                  <c:v>89.601234070253795</c:v>
                </c:pt>
                <c:pt idx="1266">
                  <c:v>89.59972299706871</c:v>
                </c:pt>
                <c:pt idx="1267">
                  <c:v>89.598206230227319</c:v>
                </c:pt>
                <c:pt idx="1268">
                  <c:v>89.596683748646555</c:v>
                </c:pt>
                <c:pt idx="1269">
                  <c:v>89.595155531169596</c:v>
                </c:pt>
                <c:pt idx="1270">
                  <c:v>89.593621556565424</c:v>
                </c:pt>
                <c:pt idx="1271">
                  <c:v>89.592081803528927</c:v>
                </c:pt>
                <c:pt idx="1272">
                  <c:v>89.590536250680529</c:v>
                </c:pt>
                <c:pt idx="1273">
                  <c:v>89.588984876565974</c:v>
                </c:pt>
                <c:pt idx="1274">
                  <c:v>89.587427659656143</c:v>
                </c:pt>
                <c:pt idx="1275">
                  <c:v>89.5858645783469</c:v>
                </c:pt>
                <c:pt idx="1276">
                  <c:v>89.584295610958804</c:v>
                </c:pt>
                <c:pt idx="1277">
                  <c:v>89.582720735736928</c:v>
                </c:pt>
                <c:pt idx="1278">
                  <c:v>89.581139930850625</c:v>
                </c:pt>
                <c:pt idx="1279">
                  <c:v>89.579553174393453</c:v>
                </c:pt>
                <c:pt idx="1280">
                  <c:v>89.577960444382668</c:v>
                </c:pt>
                <c:pt idx="1281">
                  <c:v>89.576361718759387</c:v>
                </c:pt>
                <c:pt idx="1282">
                  <c:v>89.574756975388169</c:v>
                </c:pt>
                <c:pt idx="1283">
                  <c:v>89.573146192056726</c:v>
                </c:pt>
                <c:pt idx="1284">
                  <c:v>89.571529346475955</c:v>
                </c:pt>
                <c:pt idx="1285">
                  <c:v>89.569906416279608</c:v>
                </c:pt>
                <c:pt idx="1286">
                  <c:v>89.568277379023968</c:v>
                </c:pt>
                <c:pt idx="1287">
                  <c:v>89.566642212187844</c:v>
                </c:pt>
                <c:pt idx="1288">
                  <c:v>89.56500089317224</c:v>
                </c:pt>
                <c:pt idx="1289">
                  <c:v>89.563353399300198</c:v>
                </c:pt>
                <c:pt idx="1290">
                  <c:v>89.561699707816587</c:v>
                </c:pt>
                <c:pt idx="1291">
                  <c:v>89.56003979588786</c:v>
                </c:pt>
                <c:pt idx="1292">
                  <c:v>89.558373640601872</c:v>
                </c:pt>
                <c:pt idx="1293">
                  <c:v>89.556701218967717</c:v>
                </c:pt>
                <c:pt idx="1294">
                  <c:v>89.555022507915439</c:v>
                </c:pt>
                <c:pt idx="1295">
                  <c:v>89.553337484295852</c:v>
                </c:pt>
                <c:pt idx="1296">
                  <c:v>89.551646124880435</c:v>
                </c:pt>
                <c:pt idx="1297">
                  <c:v>89.549948406360926</c:v>
                </c:pt>
                <c:pt idx="1298">
                  <c:v>89.548244305349357</c:v>
                </c:pt>
                <c:pt idx="1299">
                  <c:v>89.546533798377638</c:v>
                </c:pt>
                <c:pt idx="1300">
                  <c:v>89.544816861897516</c:v>
                </c:pt>
                <c:pt idx="1301">
                  <c:v>89.543093472280248</c:v>
                </c:pt>
                <c:pt idx="1302">
                  <c:v>89.541363605816429</c:v>
                </c:pt>
                <c:pt idx="1303">
                  <c:v>89.53962723871588</c:v>
                </c:pt>
                <c:pt idx="1304">
                  <c:v>89.537884347107308</c:v>
                </c:pt>
                <c:pt idx="1305">
                  <c:v>89.536134907038189</c:v>
                </c:pt>
                <c:pt idx="1306">
                  <c:v>89.534378894474614</c:v>
                </c:pt>
                <c:pt idx="1307">
                  <c:v>89.532616285300946</c:v>
                </c:pt>
                <c:pt idx="1308">
                  <c:v>89.530847055319711</c:v>
                </c:pt>
                <c:pt idx="1309">
                  <c:v>89.529071180251421</c:v>
                </c:pt>
                <c:pt idx="1310">
                  <c:v>89.52728863573428</c:v>
                </c:pt>
                <c:pt idx="1311">
                  <c:v>89.525499397324097</c:v>
                </c:pt>
                <c:pt idx="1312">
                  <c:v>89.523703440494003</c:v>
                </c:pt>
                <c:pt idx="1313">
                  <c:v>89.521900740634251</c:v>
                </c:pt>
                <c:pt idx="1314">
                  <c:v>89.520091273052145</c:v>
                </c:pt>
                <c:pt idx="1315">
                  <c:v>89.518275012971671</c:v>
                </c:pt>
                <c:pt idx="1316">
                  <c:v>89.516451935533368</c:v>
                </c:pt>
                <c:pt idx="1317">
                  <c:v>89.514622015794203</c:v>
                </c:pt>
                <c:pt idx="1318">
                  <c:v>89.512785228727296</c:v>
                </c:pt>
                <c:pt idx="1319">
                  <c:v>89.510941549221684</c:v>
                </c:pt>
                <c:pt idx="1320">
                  <c:v>89.509090952082289</c:v>
                </c:pt>
                <c:pt idx="1321">
                  <c:v>89.507233412029564</c:v>
                </c:pt>
                <c:pt idx="1322">
                  <c:v>89.505368903699349</c:v>
                </c:pt>
                <c:pt idx="1323">
                  <c:v>89.503497401642747</c:v>
                </c:pt>
                <c:pt idx="1324">
                  <c:v>89.501618880325822</c:v>
                </c:pt>
                <c:pt idx="1325">
                  <c:v>89.499733314129472</c:v>
                </c:pt>
                <c:pt idx="1326">
                  <c:v>89.497840677349316</c:v>
                </c:pt>
                <c:pt idx="1327">
                  <c:v>89.495940944195311</c:v>
                </c:pt>
                <c:pt idx="1328">
                  <c:v>89.494034088791693</c:v>
                </c:pt>
                <c:pt idx="1329">
                  <c:v>89.492120085176822</c:v>
                </c:pt>
                <c:pt idx="1330">
                  <c:v>89.490198907302911</c:v>
                </c:pt>
                <c:pt idx="1331">
                  <c:v>89.488270529035901</c:v>
                </c:pt>
                <c:pt idx="1332">
                  <c:v>89.486334924155244</c:v>
                </c:pt>
                <c:pt idx="1333">
                  <c:v>89.484392066353706</c:v>
                </c:pt>
                <c:pt idx="1334">
                  <c:v>89.482441929237226</c:v>
                </c:pt>
                <c:pt idx="1335">
                  <c:v>89.480484486324642</c:v>
                </c:pt>
                <c:pt idx="1336">
                  <c:v>89.478519711047781</c:v>
                </c:pt>
                <c:pt idx="1337">
                  <c:v>89.476547576750804</c:v>
                </c:pt>
                <c:pt idx="1338">
                  <c:v>89.474568056690529</c:v>
                </c:pt>
                <c:pt idx="1339">
                  <c:v>89.472581124035969</c:v>
                </c:pt>
                <c:pt idx="1340">
                  <c:v>89.470586751868154</c:v>
                </c:pt>
                <c:pt idx="1341">
                  <c:v>89.468584913180052</c:v>
                </c:pt>
                <c:pt idx="1342">
                  <c:v>89.466575580876395</c:v>
                </c:pt>
                <c:pt idx="1343">
                  <c:v>89.464558727773408</c:v>
                </c:pt>
                <c:pt idx="1344">
                  <c:v>89.462534326598785</c:v>
                </c:pt>
                <c:pt idx="1345">
                  <c:v>89.460502349991316</c:v>
                </c:pt>
                <c:pt idx="1346">
                  <c:v>89.458462770501015</c:v>
                </c:pt>
                <c:pt idx="1347">
                  <c:v>89.456415560588525</c:v>
                </c:pt>
                <c:pt idx="1348">
                  <c:v>89.454360692625428</c:v>
                </c:pt>
                <c:pt idx="1349">
                  <c:v>89.452298138893752</c:v>
                </c:pt>
                <c:pt idx="1350">
                  <c:v>89.450227871585867</c:v>
                </c:pt>
                <c:pt idx="1351">
                  <c:v>89.448149862804428</c:v>
                </c:pt>
                <c:pt idx="1352">
                  <c:v>89.446064084562096</c:v>
                </c:pt>
                <c:pt idx="1353">
                  <c:v>89.443970508781518</c:v>
                </c:pt>
                <c:pt idx="1354">
                  <c:v>89.441869107294892</c:v>
                </c:pt>
                <c:pt idx="1355">
                  <c:v>89.439759851844187</c:v>
                </c:pt>
                <c:pt idx="1356">
                  <c:v>89.437642714080695</c:v>
                </c:pt>
                <c:pt idx="1357">
                  <c:v>89.435517665565015</c:v>
                </c:pt>
                <c:pt idx="1358">
                  <c:v>89.433384677766824</c:v>
                </c:pt>
                <c:pt idx="1359">
                  <c:v>89.431243722064764</c:v>
                </c:pt>
                <c:pt idx="1360">
                  <c:v>89.429094769746357</c:v>
                </c:pt>
                <c:pt idx="1361">
                  <c:v>89.426937792007692</c:v>
                </c:pt>
                <c:pt idx="1362">
                  <c:v>89.42477275995347</c:v>
                </c:pt>
                <c:pt idx="1363">
                  <c:v>89.422599644596701</c:v>
                </c:pt>
                <c:pt idx="1364">
                  <c:v>89.420418416858681</c:v>
                </c:pt>
                <c:pt idx="1365">
                  <c:v>89.418229047568786</c:v>
                </c:pt>
                <c:pt idx="1366">
                  <c:v>89.41603150746424</c:v>
                </c:pt>
                <c:pt idx="1367">
                  <c:v>89.413825767190247</c:v>
                </c:pt>
                <c:pt idx="1368">
                  <c:v>89.411611797299599</c:v>
                </c:pt>
                <c:pt idx="1369">
                  <c:v>89.409389568252649</c:v>
                </c:pt>
                <c:pt idx="1370">
                  <c:v>89.407159050417107</c:v>
                </c:pt>
                <c:pt idx="1371">
                  <c:v>89.404920214068113</c:v>
                </c:pt>
                <c:pt idx="1372">
                  <c:v>89.402673029387742</c:v>
                </c:pt>
                <c:pt idx="1373">
                  <c:v>89.400417466465328</c:v>
                </c:pt>
                <c:pt idx="1374">
                  <c:v>89.398153495296953</c:v>
                </c:pt>
                <c:pt idx="1375">
                  <c:v>89.395881085785533</c:v>
                </c:pt>
                <c:pt idx="1376">
                  <c:v>89.393600207740661</c:v>
                </c:pt>
                <c:pt idx="1377">
                  <c:v>89.391310830878453</c:v>
                </c:pt>
                <c:pt idx="1378">
                  <c:v>89.389012924821486</c:v>
                </c:pt>
                <c:pt idx="1379">
                  <c:v>89.386706459098605</c:v>
                </c:pt>
                <c:pt idx="1380">
                  <c:v>89.384391403144875</c:v>
                </c:pt>
                <c:pt idx="1381">
                  <c:v>89.382067726301472</c:v>
                </c:pt>
                <c:pt idx="1382">
                  <c:v>89.379735397815651</c:v>
                </c:pt>
                <c:pt idx="1383">
                  <c:v>89.377394386840322</c:v>
                </c:pt>
                <c:pt idx="1384">
                  <c:v>89.375044662434391</c:v>
                </c:pt>
                <c:pt idx="1385">
                  <c:v>89.37268619356243</c:v>
                </c:pt>
                <c:pt idx="1386">
                  <c:v>89.370318949094525</c:v>
                </c:pt>
                <c:pt idx="1387">
                  <c:v>89.367942897806245</c:v>
                </c:pt>
                <c:pt idx="1388">
                  <c:v>89.36555800837867</c:v>
                </c:pt>
                <c:pt idx="1389">
                  <c:v>89.363164249398153</c:v>
                </c:pt>
                <c:pt idx="1390">
                  <c:v>89.360761589356258</c:v>
                </c:pt>
                <c:pt idx="1391">
                  <c:v>89.358349996649622</c:v>
                </c:pt>
                <c:pt idx="1392">
                  <c:v>89.355929439580123</c:v>
                </c:pt>
                <c:pt idx="1393">
                  <c:v>89.353499886354513</c:v>
                </c:pt>
                <c:pt idx="1394">
                  <c:v>89.351061305084528</c:v>
                </c:pt>
                <c:pt idx="1395">
                  <c:v>89.34861366378658</c:v>
                </c:pt>
                <c:pt idx="1396">
                  <c:v>89.346156930382151</c:v>
                </c:pt>
                <c:pt idx="1397">
                  <c:v>89.343691072697126</c:v>
                </c:pt>
                <c:pt idx="1398">
                  <c:v>89.341216058462194</c:v>
                </c:pt>
                <c:pt idx="1399">
                  <c:v>89.338731855312687</c:v>
                </c:pt>
                <c:pt idx="1400">
                  <c:v>89.336238430788327</c:v>
                </c:pt>
                <c:pt idx="1401">
                  <c:v>89.333735752333311</c:v>
                </c:pt>
                <c:pt idx="1402">
                  <c:v>89.331223787296423</c:v>
                </c:pt>
                <c:pt idx="1403">
                  <c:v>89.328702502930682</c:v>
                </c:pt>
                <c:pt idx="1404">
                  <c:v>89.326171866393537</c:v>
                </c:pt>
                <c:pt idx="1405">
                  <c:v>89.323631844746615</c:v>
                </c:pt>
                <c:pt idx="1406">
                  <c:v>89.321082404955845</c:v>
                </c:pt>
                <c:pt idx="1407">
                  <c:v>89.318523513891478</c:v>
                </c:pt>
                <c:pt idx="1408">
                  <c:v>89.315955138327823</c:v>
                </c:pt>
                <c:pt idx="1409">
                  <c:v>89.313377244943453</c:v>
                </c:pt>
                <c:pt idx="1410">
                  <c:v>89.310789800321032</c:v>
                </c:pt>
                <c:pt idx="1411">
                  <c:v>89.308192770947329</c:v>
                </c:pt>
                <c:pt idx="1412">
                  <c:v>89.305586123213331</c:v>
                </c:pt>
                <c:pt idx="1413">
                  <c:v>89.302969823414031</c:v>
                </c:pt>
                <c:pt idx="1414">
                  <c:v>89.300343837748571</c:v>
                </c:pt>
                <c:pt idx="1415">
                  <c:v>89.297708132320082</c:v>
                </c:pt>
                <c:pt idx="1416">
                  <c:v>89.295062673135945</c:v>
                </c:pt>
                <c:pt idx="1417">
                  <c:v>89.292407426107502</c:v>
                </c:pt>
                <c:pt idx="1418">
                  <c:v>89.28974235705023</c:v>
                </c:pt>
                <c:pt idx="1419">
                  <c:v>89.287067431683724</c:v>
                </c:pt>
                <c:pt idx="1420">
                  <c:v>89.284382615631841</c:v>
                </c:pt>
                <c:pt idx="1421">
                  <c:v>89.281687874422275</c:v>
                </c:pt>
                <c:pt idx="1422">
                  <c:v>89.278983173487262</c:v>
                </c:pt>
                <c:pt idx="1423">
                  <c:v>89.276268478162962</c:v>
                </c:pt>
                <c:pt idx="1424">
                  <c:v>89.273543753689992</c:v>
                </c:pt>
                <c:pt idx="1425">
                  <c:v>89.270808965213163</c:v>
                </c:pt>
                <c:pt idx="1426">
                  <c:v>89.268064077781531</c:v>
                </c:pt>
                <c:pt idx="1427">
                  <c:v>89.265309056348599</c:v>
                </c:pt>
                <c:pt idx="1428">
                  <c:v>89.2625438657724</c:v>
                </c:pt>
                <c:pt idx="1429">
                  <c:v>89.259768470815231</c:v>
                </c:pt>
                <c:pt idx="1430">
                  <c:v>89.256982836144161</c:v>
                </c:pt>
                <c:pt idx="1431">
                  <c:v>89.254186926330732</c:v>
                </c:pt>
                <c:pt idx="1432">
                  <c:v>89.251380705851105</c:v>
                </c:pt>
                <c:pt idx="1433">
                  <c:v>89.24856413908654</c:v>
                </c:pt>
                <c:pt idx="1434">
                  <c:v>89.2457371903227</c:v>
                </c:pt>
                <c:pt idx="1435">
                  <c:v>89.242899823750491</c:v>
                </c:pt>
                <c:pt idx="1436">
                  <c:v>89.240052003465777</c:v>
                </c:pt>
                <c:pt idx="1437">
                  <c:v>89.237193693469465</c:v>
                </c:pt>
                <c:pt idx="1438">
                  <c:v>89.234324857667858</c:v>
                </c:pt>
                <c:pt idx="1439">
                  <c:v>89.231445459872376</c:v>
                </c:pt>
                <c:pt idx="1440">
                  <c:v>89.228555463800078</c:v>
                </c:pt>
                <c:pt idx="1441">
                  <c:v>89.225654833073506</c:v>
                </c:pt>
                <c:pt idx="1442">
                  <c:v>89.222743531220985</c:v>
                </c:pt>
                <c:pt idx="1443">
                  <c:v>89.219821521676607</c:v>
                </c:pt>
                <c:pt idx="1444">
                  <c:v>89.216888767780418</c:v>
                </c:pt>
                <c:pt idx="1445">
                  <c:v>89.213945232778613</c:v>
                </c:pt>
                <c:pt idx="1446">
                  <c:v>89.21099087982374</c:v>
                </c:pt>
                <c:pt idx="1447">
                  <c:v>89.208025671974568</c:v>
                </c:pt>
                <c:pt idx="1448">
                  <c:v>89.205049572196671</c:v>
                </c:pt>
                <c:pt idx="1449">
                  <c:v>89.202062543362288</c:v>
                </c:pt>
                <c:pt idx="1450">
                  <c:v>89.199064548250533</c:v>
                </c:pt>
                <c:pt idx="1451">
                  <c:v>89.196055549547609</c:v>
                </c:pt>
                <c:pt idx="1452">
                  <c:v>89.193035509847164</c:v>
                </c:pt>
                <c:pt idx="1453">
                  <c:v>89.190004391650248</c:v>
                </c:pt>
                <c:pt idx="1454">
                  <c:v>89.186962157365571</c:v>
                </c:pt>
                <c:pt idx="1455">
                  <c:v>89.183908769309852</c:v>
                </c:pt>
                <c:pt idx="1456">
                  <c:v>89.180844189707827</c:v>
                </c:pt>
                <c:pt idx="1457">
                  <c:v>89.177768380692669</c:v>
                </c:pt>
                <c:pt idx="1458">
                  <c:v>89.174681304305963</c:v>
                </c:pt>
                <c:pt idx="1459">
                  <c:v>89.171582922498246</c:v>
                </c:pt>
                <c:pt idx="1460">
                  <c:v>89.16847319712906</c:v>
                </c:pt>
                <c:pt idx="1461">
                  <c:v>89.1653520899673</c:v>
                </c:pt>
                <c:pt idx="1462">
                  <c:v>89.162219562691305</c:v>
                </c:pt>
                <c:pt idx="1463">
                  <c:v>89.159075576889379</c:v>
                </c:pt>
                <c:pt idx="1464">
                  <c:v>89.155920094059653</c:v>
                </c:pt>
                <c:pt idx="1465">
                  <c:v>89.152753075611059</c:v>
                </c:pt>
                <c:pt idx="1466">
                  <c:v>89.149574482862846</c:v>
                </c:pt>
                <c:pt idx="1467">
                  <c:v>89.146384277045399</c:v>
                </c:pt>
                <c:pt idx="1468">
                  <c:v>89.143182419300288</c:v>
                </c:pt>
                <c:pt idx="1469">
                  <c:v>89.139968870680761</c:v>
                </c:pt>
                <c:pt idx="1470">
                  <c:v>89.136743592151873</c:v>
                </c:pt>
                <c:pt idx="1471">
                  <c:v>89.133506544590944</c:v>
                </c:pt>
                <c:pt idx="1472">
                  <c:v>89.130257688788006</c:v>
                </c:pt>
                <c:pt idx="1473">
                  <c:v>89.126996985445814</c:v>
                </c:pt>
                <c:pt idx="1474">
                  <c:v>89.12372439518046</c:v>
                </c:pt>
                <c:pt idx="1475">
                  <c:v>89.120439878521765</c:v>
                </c:pt>
                <c:pt idx="1476">
                  <c:v>89.117143395913544</c:v>
                </c:pt>
                <c:pt idx="1477">
                  <c:v>89.113834907713837</c:v>
                </c:pt>
                <c:pt idx="1478">
                  <c:v>89.110514374195759</c:v>
                </c:pt>
                <c:pt idx="1479">
                  <c:v>89.107181755547401</c:v>
                </c:pt>
                <c:pt idx="1480">
                  <c:v>89.103837011872471</c:v>
                </c:pt>
                <c:pt idx="1481">
                  <c:v>89.100480103190833</c:v>
                </c:pt>
                <c:pt idx="1482">
                  <c:v>89.097110989438704</c:v>
                </c:pt>
                <c:pt idx="1483">
                  <c:v>89.093729630469156</c:v>
                </c:pt>
                <c:pt idx="1484">
                  <c:v>89.090335986052736</c:v>
                </c:pt>
                <c:pt idx="1485">
                  <c:v>89.08693001587767</c:v>
                </c:pt>
                <c:pt idx="1486">
                  <c:v>89.083511679550469</c:v>
                </c:pt>
                <c:pt idx="1487">
                  <c:v>89.080080936596445</c:v>
                </c:pt>
                <c:pt idx="1488">
                  <c:v>89.076637746460023</c:v>
                </c:pt>
                <c:pt idx="1489">
                  <c:v>89.073182068505517</c:v>
                </c:pt>
                <c:pt idx="1490">
                  <c:v>89.069713862017466</c:v>
                </c:pt>
                <c:pt idx="1491">
                  <c:v>89.066233086201038</c:v>
                </c:pt>
                <c:pt idx="1492">
                  <c:v>89.062739700182817</c:v>
                </c:pt>
                <c:pt idx="1493">
                  <c:v>89.059233663011213</c:v>
                </c:pt>
                <c:pt idx="1494">
                  <c:v>89.055714933657001</c:v>
                </c:pt>
                <c:pt idx="1495">
                  <c:v>89.052183471013947</c:v>
                </c:pt>
                <c:pt idx="1496">
                  <c:v>89.048639233899337</c:v>
                </c:pt>
                <c:pt idx="1497">
                  <c:v>89.045082181054653</c:v>
                </c:pt>
                <c:pt idx="1498">
                  <c:v>89.041512271146033</c:v>
                </c:pt>
                <c:pt idx="1499">
                  <c:v>89.037929462764907</c:v>
                </c:pt>
                <c:pt idx="1500">
                  <c:v>89.034333714428755</c:v>
                </c:pt>
                <c:pt idx="1501">
                  <c:v>89.03072498458171</c:v>
                </c:pt>
                <c:pt idx="1502">
                  <c:v>89.027103231595021</c:v>
                </c:pt>
                <c:pt idx="1503">
                  <c:v>89.023468413767787</c:v>
                </c:pt>
                <c:pt idx="1504">
                  <c:v>89.019820489327984</c:v>
                </c:pt>
                <c:pt idx="1505">
                  <c:v>89.016159416432501</c:v>
                </c:pt>
                <c:pt idx="1506">
                  <c:v>89.012485153168512</c:v>
                </c:pt>
                <c:pt idx="1507">
                  <c:v>89.008797657553586</c:v>
                </c:pt>
                <c:pt idx="1508">
                  <c:v>89.005096887536894</c:v>
                </c:pt>
                <c:pt idx="1509">
                  <c:v>89.001382800999608</c:v>
                </c:pt>
                <c:pt idx="1510">
                  <c:v>88.997655355755967</c:v>
                </c:pt>
                <c:pt idx="1511">
                  <c:v>88.993914509553662</c:v>
                </c:pt>
                <c:pt idx="1512">
                  <c:v>88.990160220074912</c:v>
                </c:pt>
                <c:pt idx="1513">
                  <c:v>88.986392444937138</c:v>
                </c:pt>
                <c:pt idx="1514">
                  <c:v>88.982611141693894</c:v>
                </c:pt>
                <c:pt idx="1515">
                  <c:v>88.978816267835469</c:v>
                </c:pt>
                <c:pt idx="1516">
                  <c:v>88.975007780789895</c:v>
                </c:pt>
                <c:pt idx="1517">
                  <c:v>88.971185637923725</c:v>
                </c:pt>
                <c:pt idx="1518">
                  <c:v>88.967349796542834</c:v>
                </c:pt>
                <c:pt idx="1519">
                  <c:v>88.963500213893624</c:v>
                </c:pt>
                <c:pt idx="1520">
                  <c:v>88.959636847163466</c:v>
                </c:pt>
                <c:pt idx="1521">
                  <c:v>88.955759653481849</c:v>
                </c:pt>
                <c:pt idx="1522">
                  <c:v>88.951868589921247</c:v>
                </c:pt>
                <c:pt idx="1523">
                  <c:v>88.947963613498274</c:v>
                </c:pt>
                <c:pt idx="1524">
                  <c:v>88.944044681174276</c:v>
                </c:pt>
                <c:pt idx="1525">
                  <c:v>88.940111749856555</c:v>
                </c:pt>
                <c:pt idx="1526">
                  <c:v>88.936164776399167</c:v>
                </c:pt>
                <c:pt idx="1527">
                  <c:v>88.932203717604267</c:v>
                </c:pt>
                <c:pt idx="1528">
                  <c:v>88.928228530222796</c:v>
                </c:pt>
                <c:pt idx="1529">
                  <c:v>88.924239170955616</c:v>
                </c:pt>
                <c:pt idx="1530">
                  <c:v>88.920235596454546</c:v>
                </c:pt>
                <c:pt idx="1531">
                  <c:v>88.916217763323587</c:v>
                </c:pt>
                <c:pt idx="1532">
                  <c:v>88.912185628119914</c:v>
                </c:pt>
                <c:pt idx="1533">
                  <c:v>88.90813914735476</c:v>
                </c:pt>
                <c:pt idx="1534">
                  <c:v>88.904078277494989</c:v>
                </c:pt>
                <c:pt idx="1535">
                  <c:v>88.900002974963854</c:v>
                </c:pt>
                <c:pt idx="1536">
                  <c:v>88.895913196142459</c:v>
                </c:pt>
                <c:pt idx="1537">
                  <c:v>88.891808897370566</c:v>
                </c:pt>
                <c:pt idx="1538">
                  <c:v>88.887690034948179</c:v>
                </c:pt>
                <c:pt idx="1539">
                  <c:v>88.88355656513653</c:v>
                </c:pt>
                <c:pt idx="1540">
                  <c:v>88.879408444159395</c:v>
                </c:pt>
                <c:pt idx="1541">
                  <c:v>88.87524562820434</c:v>
                </c:pt>
                <c:pt idx="1542">
                  <c:v>88.871068073423885</c:v>
                </c:pt>
                <c:pt idx="1543">
                  <c:v>88.866875735937171</c:v>
                </c:pt>
                <c:pt idx="1544">
                  <c:v>88.862668571830653</c:v>
                </c:pt>
                <c:pt idx="1545">
                  <c:v>88.858446537159935</c:v>
                </c:pt>
                <c:pt idx="1546">
                  <c:v>88.854209587951189</c:v>
                </c:pt>
                <c:pt idx="1547">
                  <c:v>88.849957680201911</c:v>
                </c:pt>
                <c:pt idx="1548">
                  <c:v>88.845690769883021</c:v>
                </c:pt>
                <c:pt idx="1549">
                  <c:v>88.841408812939846</c:v>
                </c:pt>
                <c:pt idx="1550">
                  <c:v>88.837111765293685</c:v>
                </c:pt>
                <c:pt idx="1551">
                  <c:v>88.832799582843307</c:v>
                </c:pt>
                <c:pt idx="1552">
                  <c:v>88.828472221466399</c:v>
                </c:pt>
                <c:pt idx="1553">
                  <c:v>88.824129637020974</c:v>
                </c:pt>
                <c:pt idx="1554">
                  <c:v>88.819771785347172</c:v>
                </c:pt>
                <c:pt idx="1555">
                  <c:v>88.815398622268319</c:v>
                </c:pt>
                <c:pt idx="1556">
                  <c:v>88.811010103593119</c:v>
                </c:pt>
                <c:pt idx="1557">
                  <c:v>88.806606185116664</c:v>
                </c:pt>
                <c:pt idx="1558">
                  <c:v>88.802186822622431</c:v>
                </c:pt>
                <c:pt idx="1559">
                  <c:v>88.797751971883741</c:v>
                </c:pt>
                <c:pt idx="1560">
                  <c:v>88.793301588665528</c:v>
                </c:pt>
                <c:pt idx="1561">
                  <c:v>88.788835628725849</c:v>
                </c:pt>
                <c:pt idx="1562">
                  <c:v>88.784354047817871</c:v>
                </c:pt>
                <c:pt idx="1563">
                  <c:v>88.779856801691309</c:v>
                </c:pt>
                <c:pt idx="1564">
                  <c:v>88.775343846094273</c:v>
                </c:pt>
                <c:pt idx="1565">
                  <c:v>88.77081513677534</c:v>
                </c:pt>
                <c:pt idx="1566">
                  <c:v>88.76627062948485</c:v>
                </c:pt>
                <c:pt idx="1567">
                  <c:v>88.76171027997718</c:v>
                </c:pt>
                <c:pt idx="1568">
                  <c:v>88.757134044012318</c:v>
                </c:pt>
                <c:pt idx="1569">
                  <c:v>88.752541877357942</c:v>
                </c:pt>
                <c:pt idx="1570">
                  <c:v>88.747933735791079</c:v>
                </c:pt>
                <c:pt idx="1571">
                  <c:v>88.743309575100525</c:v>
                </c:pt>
                <c:pt idx="1572">
                  <c:v>88.738669351088149</c:v>
                </c:pt>
                <c:pt idx="1573">
                  <c:v>88.734013019571421</c:v>
                </c:pt>
                <c:pt idx="1574">
                  <c:v>88.729340536385138</c:v>
                </c:pt>
                <c:pt idx="1575">
                  <c:v>88.724651857383719</c:v>
                </c:pt>
                <c:pt idx="1576">
                  <c:v>88.719946938442902</c:v>
                </c:pt>
                <c:pt idx="1577">
                  <c:v>88.715225735462226</c:v>
                </c:pt>
                <c:pt idx="1578">
                  <c:v>88.710488204366854</c:v>
                </c:pt>
                <c:pt idx="1579">
                  <c:v>88.705734301110226</c:v>
                </c:pt>
                <c:pt idx="1580">
                  <c:v>88.700963981675471</c:v>
                </c:pt>
                <c:pt idx="1581">
                  <c:v>88.696177202078317</c:v>
                </c:pt>
                <c:pt idx="1582">
                  <c:v>88.691373918368896</c:v>
                </c:pt>
                <c:pt idx="1583">
                  <c:v>88.686554086634388</c:v>
                </c:pt>
                <c:pt idx="1584">
                  <c:v>88.681717663000939</c:v>
                </c:pt>
                <c:pt idx="1585">
                  <c:v>88.676864603636361</c:v>
                </c:pt>
                <c:pt idx="1586">
                  <c:v>88.67199486475225</c:v>
                </c:pt>
                <c:pt idx="1587">
                  <c:v>88.667108402606402</c:v>
                </c:pt>
                <c:pt idx="1588">
                  <c:v>88.662205173505427</c:v>
                </c:pt>
                <c:pt idx="1589">
                  <c:v>88.657285133807051</c:v>
                </c:pt>
                <c:pt idx="1590">
                  <c:v>88.652348239922674</c:v>
                </c:pt>
                <c:pt idx="1591">
                  <c:v>88.647394448319702</c:v>
                </c:pt>
                <c:pt idx="1592">
                  <c:v>88.642423715524444</c:v>
                </c:pt>
                <c:pt idx="1593">
                  <c:v>88.637435998124587</c:v>
                </c:pt>
                <c:pt idx="1594">
                  <c:v>88.632431252771482</c:v>
                </c:pt>
                <c:pt idx="1595">
                  <c:v>88.627409436183513</c:v>
                </c:pt>
                <c:pt idx="1596">
                  <c:v>88.622370505147856</c:v>
                </c:pt>
                <c:pt idx="1597">
                  <c:v>88.617314416524209</c:v>
                </c:pt>
                <c:pt idx="1598">
                  <c:v>88.612241127246605</c:v>
                </c:pt>
                <c:pt idx="1599">
                  <c:v>88.607150594327038</c:v>
                </c:pt>
                <c:pt idx="1600">
                  <c:v>88.60204277485775</c:v>
                </c:pt>
                <c:pt idx="1601">
                  <c:v>88.596917626014218</c:v>
                </c:pt>
                <c:pt idx="1602">
                  <c:v>88.591775105058161</c:v>
                </c:pt>
                <c:pt idx="1603">
                  <c:v>88.586615169340561</c:v>
                </c:pt>
                <c:pt idx="1604">
                  <c:v>88.58143777630427</c:v>
                </c:pt>
                <c:pt idx="1605">
                  <c:v>88.576242883487311</c:v>
                </c:pt>
                <c:pt idx="1606">
                  <c:v>88.571030448526088</c:v>
                </c:pt>
                <c:pt idx="1607">
                  <c:v>88.565800429157946</c:v>
                </c:pt>
                <c:pt idx="1608">
                  <c:v>88.560552783224935</c:v>
                </c:pt>
                <c:pt idx="1609">
                  <c:v>88.555287468676326</c:v>
                </c:pt>
                <c:pt idx="1610">
                  <c:v>88.550004443572448</c:v>
                </c:pt>
                <c:pt idx="1611">
                  <c:v>88.544703666087486</c:v>
                </c:pt>
                <c:pt idx="1612">
                  <c:v>88.539385094512909</c:v>
                </c:pt>
                <c:pt idx="1613">
                  <c:v>88.534048687260807</c:v>
                </c:pt>
                <c:pt idx="1614">
                  <c:v>88.528694402867259</c:v>
                </c:pt>
                <c:pt idx="1615">
                  <c:v>88.523322199995746</c:v>
                </c:pt>
                <c:pt idx="1616">
                  <c:v>88.517932037440545</c:v>
                </c:pt>
                <c:pt idx="1617">
                  <c:v>88.512523874130153</c:v>
                </c:pt>
                <c:pt idx="1618">
                  <c:v>88.507097669131184</c:v>
                </c:pt>
                <c:pt idx="1619">
                  <c:v>88.501653381651295</c:v>
                </c:pt>
                <c:pt idx="1620">
                  <c:v>88.496190971043433</c:v>
                </c:pt>
                <c:pt idx="1621">
                  <c:v>88.490710396809305</c:v>
                </c:pt>
                <c:pt idx="1622">
                  <c:v>88.485211618602719</c:v>
                </c:pt>
                <c:pt idx="1623">
                  <c:v>88.47969459623377</c:v>
                </c:pt>
                <c:pt idx="1624">
                  <c:v>88.474159289672471</c:v>
                </c:pt>
                <c:pt idx="1625">
                  <c:v>88.468605659052756</c:v>
                </c:pt>
                <c:pt idx="1626">
                  <c:v>88.463033664675862</c:v>
                </c:pt>
                <c:pt idx="1627">
                  <c:v>88.457443267014867</c:v>
                </c:pt>
                <c:pt idx="1628">
                  <c:v>88.451834426718264</c:v>
                </c:pt>
                <c:pt idx="1629">
                  <c:v>88.446207104614146</c:v>
                </c:pt>
                <c:pt idx="1630">
                  <c:v>88.44056126171418</c:v>
                </c:pt>
                <c:pt idx="1631">
                  <c:v>88.434896859217801</c:v>
                </c:pt>
                <c:pt idx="1632">
                  <c:v>88.429213858516292</c:v>
                </c:pt>
                <c:pt idx="1633">
                  <c:v>88.423512221197115</c:v>
                </c:pt>
                <c:pt idx="1634">
                  <c:v>88.417791909048006</c:v>
                </c:pt>
                <c:pt idx="1635">
                  <c:v>88.41205288406131</c:v>
                </c:pt>
                <c:pt idx="1636">
                  <c:v>88.406295108438556</c:v>
                </c:pt>
                <c:pt idx="1637">
                  <c:v>88.400518544594476</c:v>
                </c:pt>
                <c:pt idx="1638">
                  <c:v>88.394723155161898</c:v>
                </c:pt>
                <c:pt idx="1639">
                  <c:v>88.38890890299578</c:v>
                </c:pt>
                <c:pt idx="1640">
                  <c:v>88.383075751178211</c:v>
                </c:pt>
                <c:pt idx="1641">
                  <c:v>88.377223663022548</c:v>
                </c:pt>
                <c:pt idx="1642">
                  <c:v>88.371352602078801</c:v>
                </c:pt>
                <c:pt idx="1643">
                  <c:v>88.365462532137457</c:v>
                </c:pt>
                <c:pt idx="1644">
                  <c:v>88.359553417234793</c:v>
                </c:pt>
                <c:pt idx="1645">
                  <c:v>88.353625221657609</c:v>
                </c:pt>
                <c:pt idx="1646">
                  <c:v>88.34767790994816</c:v>
                </c:pt>
                <c:pt idx="1647">
                  <c:v>88.341711446908718</c:v>
                </c:pt>
                <c:pt idx="1648">
                  <c:v>88.335725797607068</c:v>
                </c:pt>
                <c:pt idx="1649">
                  <c:v>88.329720927381175</c:v>
                </c:pt>
                <c:pt idx="1650">
                  <c:v>88.323696801844449</c:v>
                </c:pt>
                <c:pt idx="1651">
                  <c:v>88.317653386890868</c:v>
                </c:pt>
                <c:pt idx="1652">
                  <c:v>88.311590648699962</c:v>
                </c:pt>
                <c:pt idx="1653">
                  <c:v>88.305508553742442</c:v>
                </c:pt>
                <c:pt idx="1654">
                  <c:v>88.2994070687853</c:v>
                </c:pt>
                <c:pt idx="1655">
                  <c:v>88.293286160897154</c:v>
                </c:pt>
                <c:pt idx="1656">
                  <c:v>88.287145797453775</c:v>
                </c:pt>
                <c:pt idx="1657">
                  <c:v>88.280985946143716</c:v>
                </c:pt>
                <c:pt idx="1658">
                  <c:v>88.274806574973425</c:v>
                </c:pt>
                <c:pt idx="1659">
                  <c:v>88.268607652273303</c:v>
                </c:pt>
                <c:pt idx="1660">
                  <c:v>88.262389146703157</c:v>
                </c:pt>
                <c:pt idx="1661">
                  <c:v>88.256151027257985</c:v>
                </c:pt>
                <c:pt idx="1662">
                  <c:v>88.249893263273748</c:v>
                </c:pt>
                <c:pt idx="1663">
                  <c:v>88.243615824433235</c:v>
                </c:pt>
                <c:pt idx="1664">
                  <c:v>88.237318680772205</c:v>
                </c:pt>
                <c:pt idx="1665">
                  <c:v>88.231001802684659</c:v>
                </c:pt>
                <c:pt idx="1666">
                  <c:v>88.224665160929973</c:v>
                </c:pt>
                <c:pt idx="1667">
                  <c:v>88.218308726637915</c:v>
                </c:pt>
                <c:pt idx="1668">
                  <c:v>88.211932471315563</c:v>
                </c:pt>
                <c:pt idx="1669">
                  <c:v>88.20553636685311</c:v>
                </c:pt>
                <c:pt idx="1670">
                  <c:v>88.199120385530648</c:v>
                </c:pt>
                <c:pt idx="1671">
                  <c:v>88.192684500023944</c:v>
                </c:pt>
                <c:pt idx="1672">
                  <c:v>88.186228683411144</c:v>
                </c:pt>
                <c:pt idx="1673">
                  <c:v>88.179752909179442</c:v>
                </c:pt>
                <c:pt idx="1674">
                  <c:v>88.173257151231439</c:v>
                </c:pt>
                <c:pt idx="1675">
                  <c:v>88.166741383891747</c:v>
                </c:pt>
                <c:pt idx="1676">
                  <c:v>88.160205581913857</c:v>
                </c:pt>
                <c:pt idx="1677">
                  <c:v>88.153649720486712</c:v>
                </c:pt>
                <c:pt idx="1678">
                  <c:v>88.147073775241779</c:v>
                </c:pt>
                <c:pt idx="1679">
                  <c:v>88.140477722259604</c:v>
                </c:pt>
                <c:pt idx="1680">
                  <c:v>88.133861538077326</c:v>
                </c:pt>
                <c:pt idx="1681">
                  <c:v>88.127225199695161</c:v>
                </c:pt>
                <c:pt idx="1682">
                  <c:v>88.120568684584072</c:v>
                </c:pt>
                <c:pt idx="1683">
                  <c:v>88.113891970692023</c:v>
                </c:pt>
                <c:pt idx="1684">
                  <c:v>88.107195036452637</c:v>
                </c:pt>
                <c:pt idx="1685">
                  <c:v>88.10047786079123</c:v>
                </c:pt>
                <c:pt idx="1686">
                  <c:v>88.093740423133141</c:v>
                </c:pt>
                <c:pt idx="1687">
                  <c:v>88.086982703410584</c:v>
                </c:pt>
                <c:pt idx="1688">
                  <c:v>88.080204682070544</c:v>
                </c:pt>
                <c:pt idx="1689">
                  <c:v>88.073406340082215</c:v>
                </c:pt>
                <c:pt idx="1690">
                  <c:v>88.066587658945039</c:v>
                </c:pt>
                <c:pt idx="1691">
                  <c:v>88.059748620695871</c:v>
                </c:pt>
                <c:pt idx="1692">
                  <c:v>88.052889207917616</c:v>
                </c:pt>
                <c:pt idx="1693">
                  <c:v>88.046009403746496</c:v>
                </c:pt>
                <c:pt idx="1694">
                  <c:v>88.039109191880499</c:v>
                </c:pt>
                <c:pt idx="1695">
                  <c:v>88.032188556587101</c:v>
                </c:pt>
                <c:pt idx="1696">
                  <c:v>88.025247482711634</c:v>
                </c:pt>
                <c:pt idx="1697">
                  <c:v>88.018285955685826</c:v>
                </c:pt>
                <c:pt idx="1698">
                  <c:v>88.011303961535504</c:v>
                </c:pt>
                <c:pt idx="1699">
                  <c:v>88.004301486889119</c:v>
                </c:pt>
                <c:pt idx="1700">
                  <c:v>87.997278518986803</c:v>
                </c:pt>
                <c:pt idx="1701">
                  <c:v>87.990235045688451</c:v>
                </c:pt>
                <c:pt idx="1702">
                  <c:v>87.983171055482345</c:v>
                </c:pt>
                <c:pt idx="1703">
                  <c:v>87.976086537493728</c:v>
                </c:pt>
                <c:pt idx="1704">
                  <c:v>87.968981481494282</c:v>
                </c:pt>
                <c:pt idx="1705">
                  <c:v>87.961855877910423</c:v>
                </c:pt>
                <c:pt idx="1706">
                  <c:v>87.954709717832444</c:v>
                </c:pt>
                <c:pt idx="1707">
                  <c:v>87.947542993023362</c:v>
                </c:pt>
                <c:pt idx="1708">
                  <c:v>87.940355695928318</c:v>
                </c:pt>
                <c:pt idx="1709">
                  <c:v>87.933147819683981</c:v>
                </c:pt>
                <c:pt idx="1710">
                  <c:v>87.925919358127274</c:v>
                </c:pt>
                <c:pt idx="1711">
                  <c:v>87.918670305805193</c:v>
                </c:pt>
                <c:pt idx="1712">
                  <c:v>87.911400657984089</c:v>
                </c:pt>
                <c:pt idx="1713">
                  <c:v>87.904110410659399</c:v>
                </c:pt>
                <c:pt idx="1714">
                  <c:v>87.896799560565199</c:v>
                </c:pt>
                <c:pt idx="1715">
                  <c:v>87.889468105183752</c:v>
                </c:pt>
                <c:pt idx="1716">
                  <c:v>87.882116042755712</c:v>
                </c:pt>
                <c:pt idx="1717">
                  <c:v>87.874743372289672</c:v>
                </c:pt>
                <c:pt idx="1718">
                  <c:v>87.867350093572327</c:v>
                </c:pt>
                <c:pt idx="1719">
                  <c:v>87.859936207178507</c:v>
                </c:pt>
                <c:pt idx="1720">
                  <c:v>87.852501714481534</c:v>
                </c:pt>
                <c:pt idx="1721">
                  <c:v>87.845046617663087</c:v>
                </c:pt>
                <c:pt idx="1722">
                  <c:v>87.837570919723888</c:v>
                </c:pt>
                <c:pt idx="1723">
                  <c:v>87.830074624494046</c:v>
                </c:pt>
                <c:pt idx="1724">
                  <c:v>87.822557736643631</c:v>
                </c:pt>
                <c:pt idx="1725">
                  <c:v>87.815020261693178</c:v>
                </c:pt>
                <c:pt idx="1726">
                  <c:v>87.807462206024312</c:v>
                </c:pt>
                <c:pt idx="1727">
                  <c:v>87.799883576891034</c:v>
                </c:pt>
                <c:pt idx="1728">
                  <c:v>87.792284382429955</c:v>
                </c:pt>
                <c:pt idx="1729">
                  <c:v>87.784664631671717</c:v>
                </c:pt>
                <c:pt idx="1730">
                  <c:v>87.777024334552053</c:v>
                </c:pt>
                <c:pt idx="1731">
                  <c:v>87.769363501922882</c:v>
                </c:pt>
                <c:pt idx="1732">
                  <c:v>87.761682145563128</c:v>
                </c:pt>
                <c:pt idx="1733">
                  <c:v>87.75398027819115</c:v>
                </c:pt>
                <c:pt idx="1734">
                  <c:v>87.746257913475304</c:v>
                </c:pt>
                <c:pt idx="1735">
                  <c:v>87.738515066045579</c:v>
                </c:pt>
                <c:pt idx="1736">
                  <c:v>87.730751751505508</c:v>
                </c:pt>
                <c:pt idx="1737">
                  <c:v>87.722967986443805</c:v>
                </c:pt>
                <c:pt idx="1738">
                  <c:v>87.715163788446276</c:v>
                </c:pt>
                <c:pt idx="1739">
                  <c:v>87.707339176107595</c:v>
                </c:pt>
                <c:pt idx="1740">
                  <c:v>87.699494169043248</c:v>
                </c:pt>
                <c:pt idx="1741">
                  <c:v>87.691628787902118</c:v>
                </c:pt>
                <c:pt idx="1742">
                  <c:v>87.683743054377985</c:v>
                </c:pt>
                <c:pt idx="1743">
                  <c:v>87.675836991222496</c:v>
                </c:pt>
                <c:pt idx="1744">
                  <c:v>87.667910622257367</c:v>
                </c:pt>
                <c:pt idx="1745">
                  <c:v>87.659963972386592</c:v>
                </c:pt>
                <c:pt idx="1746">
                  <c:v>87.651997067609514</c:v>
                </c:pt>
                <c:pt idx="1747">
                  <c:v>87.64400993503294</c:v>
                </c:pt>
                <c:pt idx="1748">
                  <c:v>87.636002602884972</c:v>
                </c:pt>
                <c:pt idx="1749">
                  <c:v>87.627975100526285</c:v>
                </c:pt>
                <c:pt idx="1750">
                  <c:v>87.619927458464915</c:v>
                </c:pt>
                <c:pt idx="1751">
                  <c:v>87.611859708367859</c:v>
                </c:pt>
                <c:pt idx="1752">
                  <c:v>87.603771883075694</c:v>
                </c:pt>
                <c:pt idx="1753">
                  <c:v>87.595664016613895</c:v>
                </c:pt>
                <c:pt idx="1754">
                  <c:v>87.587536144208556</c:v>
                </c:pt>
                <c:pt idx="1755">
                  <c:v>87.579388302297914</c:v>
                </c:pt>
                <c:pt idx="1756">
                  <c:v>87.571220528547315</c:v>
                </c:pt>
                <c:pt idx="1757">
                  <c:v>87.563032861861913</c:v>
                </c:pt>
                <c:pt idx="1758">
                  <c:v>87.55482534240096</c:v>
                </c:pt>
                <c:pt idx="1759">
                  <c:v>87.546598011591854</c:v>
                </c:pt>
                <c:pt idx="1760">
                  <c:v>87.538350912143514</c:v>
                </c:pt>
                <c:pt idx="1761">
                  <c:v>87.530084088060818</c:v>
                </c:pt>
                <c:pt idx="1762">
                  <c:v>87.521797584659055</c:v>
                </c:pt>
                <c:pt idx="1763">
                  <c:v>87.513491448577511</c:v>
                </c:pt>
                <c:pt idx="1764">
                  <c:v>87.505165727794548</c:v>
                </c:pt>
                <c:pt idx="1765">
                  <c:v>87.496820471641612</c:v>
                </c:pt>
                <c:pt idx="1766">
                  <c:v>87.488455730818359</c:v>
                </c:pt>
                <c:pt idx="1767">
                  <c:v>87.480071557406148</c:v>
                </c:pt>
                <c:pt idx="1768">
                  <c:v>87.471668004884279</c:v>
                </c:pt>
                <c:pt idx="1769">
                  <c:v>87.463245128144166</c:v>
                </c:pt>
                <c:pt idx="1770">
                  <c:v>87.454802983503882</c:v>
                </c:pt>
                <c:pt idx="1771">
                  <c:v>87.446341628724383</c:v>
                </c:pt>
                <c:pt idx="1772">
                  <c:v>87.437861123022913</c:v>
                </c:pt>
                <c:pt idx="1773">
                  <c:v>87.429361527090435</c:v>
                </c:pt>
                <c:pt idx="1774">
                  <c:v>87.420842903105438</c:v>
                </c:pt>
                <c:pt idx="1775">
                  <c:v>87.412305314749574</c:v>
                </c:pt>
                <c:pt idx="1776">
                  <c:v>87.403748827223936</c:v>
                </c:pt>
                <c:pt idx="1777">
                  <c:v>87.395173507264062</c:v>
                </c:pt>
                <c:pt idx="1778">
                  <c:v>87.386579423155823</c:v>
                </c:pt>
                <c:pt idx="1779">
                  <c:v>87.377966644751382</c:v>
                </c:pt>
                <c:pt idx="1780">
                  <c:v>87.369335243485381</c:v>
                </c:pt>
                <c:pt idx="1781">
                  <c:v>87.360685292390315</c:v>
                </c:pt>
                <c:pt idx="1782">
                  <c:v>87.352016866113075</c:v>
                </c:pt>
                <c:pt idx="1783">
                  <c:v>87.343330040931562</c:v>
                </c:pt>
                <c:pt idx="1784">
                  <c:v>87.334624894770272</c:v>
                </c:pt>
                <c:pt idx="1785">
                  <c:v>87.325901507217196</c:v>
                </c:pt>
                <c:pt idx="1786">
                  <c:v>87.317159959539865</c:v>
                </c:pt>
                <c:pt idx="1787">
                  <c:v>87.308400334703038</c:v>
                </c:pt>
                <c:pt idx="1788">
                  <c:v>87.299622717384025</c:v>
                </c:pt>
                <c:pt idx="1789">
                  <c:v>87.290827193990225</c:v>
                </c:pt>
                <c:pt idx="1790">
                  <c:v>87.282013852676144</c:v>
                </c:pt>
                <c:pt idx="1791">
                  <c:v>87.273182783359999</c:v>
                </c:pt>
                <c:pt idx="1792">
                  <c:v>87.264334077740784</c:v>
                </c:pt>
                <c:pt idx="1793">
                  <c:v>87.255467829316061</c:v>
                </c:pt>
                <c:pt idx="1794">
                  <c:v>87.246584133398244</c:v>
                </c:pt>
                <c:pt idx="1795">
                  <c:v>87.23768308713241</c:v>
                </c:pt>
                <c:pt idx="1796">
                  <c:v>87.228764789514173</c:v>
                </c:pt>
                <c:pt idx="1797">
                  <c:v>87.219829341406296</c:v>
                </c:pt>
                <c:pt idx="1798">
                  <c:v>87.210876845557138</c:v>
                </c:pt>
                <c:pt idx="1799">
                  <c:v>87.201907406617565</c:v>
                </c:pt>
                <c:pt idx="1800">
                  <c:v>87.192921131159508</c:v>
                </c:pt>
                <c:pt idx="1801">
                  <c:v>87.18391812769292</c:v>
                </c:pt>
                <c:pt idx="1802">
                  <c:v>87.174898506685039</c:v>
                </c:pt>
                <c:pt idx="1803">
                  <c:v>87.165862380576755</c:v>
                </c:pt>
                <c:pt idx="1804">
                  <c:v>87.156809863801669</c:v>
                </c:pt>
                <c:pt idx="1805">
                  <c:v>87.147741072804692</c:v>
                </c:pt>
                <c:pt idx="1806">
                  <c:v>87.138656126059203</c:v>
                </c:pt>
                <c:pt idx="1807">
                  <c:v>87.129555144086211</c:v>
                </c:pt>
                <c:pt idx="1808">
                  <c:v>87.120438249472343</c:v>
                </c:pt>
                <c:pt idx="1809">
                  <c:v>87.111305566888859</c:v>
                </c:pt>
                <c:pt idx="1810">
                  <c:v>87.102157223109259</c:v>
                </c:pt>
                <c:pt idx="1811">
                  <c:v>87.09299334702898</c:v>
                </c:pt>
                <c:pt idx="1812">
                  <c:v>87.083814069683513</c:v>
                </c:pt>
                <c:pt idx="1813">
                  <c:v>87.074619524267163</c:v>
                </c:pt>
                <c:pt idx="1814">
                  <c:v>87.065409846152505</c:v>
                </c:pt>
                <c:pt idx="1815">
                  <c:v>87.056185172908386</c:v>
                </c:pt>
                <c:pt idx="1816">
                  <c:v>87.046945644319692</c:v>
                </c:pt>
                <c:pt idx="1817">
                  <c:v>87.037691402405855</c:v>
                </c:pt>
                <c:pt idx="1818">
                  <c:v>87.028422591440318</c:v>
                </c:pt>
                <c:pt idx="1819">
                  <c:v>87.019139357969635</c:v>
                </c:pt>
                <c:pt idx="1820">
                  <c:v>87.009841850832672</c:v>
                </c:pt>
                <c:pt idx="1821">
                  <c:v>87.000530221180085</c:v>
                </c:pt>
                <c:pt idx="1822">
                  <c:v>86.991204622493015</c:v>
                </c:pt>
                <c:pt idx="1823">
                  <c:v>86.981865210603473</c:v>
                </c:pt>
                <c:pt idx="1824">
                  <c:v>86.972512143713516</c:v>
                </c:pt>
                <c:pt idx="1825">
                  <c:v>86.963145582413858</c:v>
                </c:pt>
                <c:pt idx="1826">
                  <c:v>86.953765689704724</c:v>
                </c:pt>
                <c:pt idx="1827">
                  <c:v>86.944372631014701</c:v>
                </c:pt>
                <c:pt idx="1828">
                  <c:v>86.934966574221093</c:v>
                </c:pt>
                <c:pt idx="1829">
                  <c:v>86.925547689668207</c:v>
                </c:pt>
                <c:pt idx="1830">
                  <c:v>86.916116150188941</c:v>
                </c:pt>
                <c:pt idx="1831">
                  <c:v>86.906672131123585</c:v>
                </c:pt>
                <c:pt idx="1832">
                  <c:v>86.897215810339389</c:v>
                </c:pt>
                <c:pt idx="1833">
                  <c:v>86.887747368251226</c:v>
                </c:pt>
                <c:pt idx="1834">
                  <c:v>86.878266987840988</c:v>
                </c:pt>
                <c:pt idx="1835">
                  <c:v>86.868774854677426</c:v>
                </c:pt>
                <c:pt idx="1836">
                  <c:v>86.859271156936686</c:v>
                </c:pt>
                <c:pt idx="1837">
                  <c:v>86.849756085421717</c:v>
                </c:pt>
                <c:pt idx="1838">
                  <c:v>86.840229833582896</c:v>
                </c:pt>
                <c:pt idx="1839">
                  <c:v>86.830692597537393</c:v>
                </c:pt>
                <c:pt idx="1840">
                  <c:v>86.821144576089651</c:v>
                </c:pt>
                <c:pt idx="1841">
                  <c:v>86.811585970751779</c:v>
                </c:pt>
                <c:pt idx="1842">
                  <c:v>86.802016985762819</c:v>
                </c:pt>
                <c:pt idx="1843">
                  <c:v>86.792437828109243</c:v>
                </c:pt>
                <c:pt idx="1844">
                  <c:v>86.782848707545824</c:v>
                </c:pt>
                <c:pt idx="1845">
                  <c:v>86.773249836614681</c:v>
                </c:pt>
                <c:pt idx="1846">
                  <c:v>86.763641430665544</c:v>
                </c:pt>
                <c:pt idx="1847">
                  <c:v>86.754023707877138</c:v>
                </c:pt>
                <c:pt idx="1848">
                  <c:v>86.744396889275606</c:v>
                </c:pt>
                <c:pt idx="1849">
                  <c:v>86.734761198755905</c:v>
                </c:pt>
                <c:pt idx="1850">
                  <c:v>86.725116863101448</c:v>
                </c:pt>
                <c:pt idx="1851">
                  <c:v>86.715464112003858</c:v>
                </c:pt>
                <c:pt idx="1852">
                  <c:v>86.705803178084409</c:v>
                </c:pt>
                <c:pt idx="1853">
                  <c:v>86.696134296912305</c:v>
                </c:pt>
                <c:pt idx="1854">
                  <c:v>86.686457707025838</c:v>
                </c:pt>
                <c:pt idx="1855">
                  <c:v>86.676773649952779</c:v>
                </c:pt>
                <c:pt idx="1856">
                  <c:v>86.667082370229934</c:v>
                </c:pt>
                <c:pt idx="1857">
                  <c:v>86.657384115422701</c:v>
                </c:pt>
                <c:pt idx="1858">
                  <c:v>86.647679136145555</c:v>
                </c:pt>
                <c:pt idx="1859">
                  <c:v>86.637967686082121</c:v>
                </c:pt>
                <c:pt idx="1860">
                  <c:v>86.62825002200502</c:v>
                </c:pt>
                <c:pt idx="1861">
                  <c:v>86.618526403795286</c:v>
                </c:pt>
                <c:pt idx="1862">
                  <c:v>86.608797094462503</c:v>
                </c:pt>
                <c:pt idx="1863">
                  <c:v>86.599062360164581</c:v>
                </c:pt>
                <c:pt idx="1864">
                  <c:v>86.589322470227899</c:v>
                </c:pt>
                <c:pt idx="1865">
                  <c:v>86.57957769716586</c:v>
                </c:pt>
                <c:pt idx="1866">
                  <c:v>86.569828316699429</c:v>
                </c:pt>
                <c:pt idx="1867">
                  <c:v>86.560074607776073</c:v>
                </c:pt>
                <c:pt idx="1868">
                  <c:v>86.550316852590143</c:v>
                </c:pt>
                <c:pt idx="1869">
                  <c:v>86.54055533660113</c:v>
                </c:pt>
                <c:pt idx="1870">
                  <c:v>86.530790348553438</c:v>
                </c:pt>
                <c:pt idx="1871">
                  <c:v>86.521022180495947</c:v>
                </c:pt>
                <c:pt idx="1872">
                  <c:v>86.51125112780079</c:v>
                </c:pt>
                <c:pt idx="1873">
                  <c:v>86.501477489182321</c:v>
                </c:pt>
                <c:pt idx="1874">
                  <c:v>86.491701566716216</c:v>
                </c:pt>
                <c:pt idx="1875">
                  <c:v>86.481923665858872</c:v>
                </c:pt>
                <c:pt idx="1876">
                  <c:v>86.472144095464884</c:v>
                </c:pt>
                <c:pt idx="1877">
                  <c:v>86.462363167807084</c:v>
                </c:pt>
                <c:pt idx="1878">
                  <c:v>86.452581198594032</c:v>
                </c:pt>
                <c:pt idx="1879">
                  <c:v>86.442798506989689</c:v>
                </c:pt>
                <c:pt idx="1880">
                  <c:v>86.433015415629811</c:v>
                </c:pt>
                <c:pt idx="1881">
                  <c:v>86.423232250642258</c:v>
                </c:pt>
                <c:pt idx="1882">
                  <c:v>86.413449341663537</c:v>
                </c:pt>
                <c:pt idx="1883">
                  <c:v>86.403667021857245</c:v>
                </c:pt>
                <c:pt idx="1884">
                  <c:v>86.393885627932335</c:v>
                </c:pt>
                <c:pt idx="1885">
                  <c:v>86.38410550015918</c:v>
                </c:pt>
                <c:pt idx="1886">
                  <c:v>86.374326982389164</c:v>
                </c:pt>
                <c:pt idx="1887">
                  <c:v>86.364550422070749</c:v>
                </c:pt>
                <c:pt idx="1888">
                  <c:v>86.354776170266561</c:v>
                </c:pt>
                <c:pt idx="1889">
                  <c:v>86.345004581671049</c:v>
                </c:pt>
                <c:pt idx="1890">
                  <c:v>86.335236014626716</c:v>
                </c:pt>
                <c:pt idx="1891">
                  <c:v>86.325470831141317</c:v>
                </c:pt>
                <c:pt idx="1892">
                  <c:v>86.315709396903742</c:v>
                </c:pt>
                <c:pt idx="1893">
                  <c:v>86.305952081301086</c:v>
                </c:pt>
                <c:pt idx="1894">
                  <c:v>86.296199257434054</c:v>
                </c:pt>
                <c:pt idx="1895">
                  <c:v>86.286451302132988</c:v>
                </c:pt>
                <c:pt idx="1896">
                  <c:v>86.276708595974085</c:v>
                </c:pt>
                <c:pt idx="1897">
                  <c:v>86.26697152329406</c:v>
                </c:pt>
                <c:pt idx="1898">
                  <c:v>86.257240472206547</c:v>
                </c:pt>
                <c:pt idx="1899">
                  <c:v>86.247515834615669</c:v>
                </c:pt>
                <c:pt idx="1900">
                  <c:v>86.237798006232197</c:v>
                </c:pt>
                <c:pt idx="1901">
                  <c:v>86.22808738658766</c:v>
                </c:pt>
                <c:pt idx="1902">
                  <c:v>86.218384379048658</c:v>
                </c:pt>
                <c:pt idx="1903">
                  <c:v>86.208689390831097</c:v>
                </c:pt>
                <c:pt idx="1904">
                  <c:v>86.19900283301358</c:v>
                </c:pt>
                <c:pt idx="1905">
                  <c:v>86.189325120552439</c:v>
                </c:pt>
                <c:pt idx="1906">
                  <c:v>86.179656672293277</c:v>
                </c:pt>
                <c:pt idx="1907">
                  <c:v>86.16999791098506</c:v>
                </c:pt>
                <c:pt idx="1908">
                  <c:v>86.160349263292943</c:v>
                </c:pt>
                <c:pt idx="1909">
                  <c:v>86.150711159810967</c:v>
                </c:pt>
                <c:pt idx="1910">
                  <c:v>86.141084035073575</c:v>
                </c:pt>
                <c:pt idx="1911">
                  <c:v>86.131468327567788</c:v>
                </c:pt>
                <c:pt idx="1912">
                  <c:v>86.121864479746264</c:v>
                </c:pt>
                <c:pt idx="1913">
                  <c:v>86.112272938036341</c:v>
                </c:pt>
                <c:pt idx="1914">
                  <c:v>86.102694152852365</c:v>
                </c:pt>
                <c:pt idx="1915">
                  <c:v>86.093128578606866</c:v>
                </c:pt>
                <c:pt idx="1916">
                  <c:v>86.083576673720373</c:v>
                </c:pt>
                <c:pt idx="1917">
                  <c:v>86.074038900630981</c:v>
                </c:pt>
                <c:pt idx="1918">
                  <c:v>86.06451572580545</c:v>
                </c:pt>
                <c:pt idx="1919">
                  <c:v>86.05500761974757</c:v>
                </c:pt>
                <c:pt idx="1920">
                  <c:v>86.045515057006426</c:v>
                </c:pt>
                <c:pt idx="1921">
                  <c:v>86.036038516188228</c:v>
                </c:pt>
                <c:pt idx="1922">
                  <c:v>86.026578479961032</c:v>
                </c:pt>
                <c:pt idx="1923">
                  <c:v>86.017135435064191</c:v>
                </c:pt>
                <c:pt idx="1924">
                  <c:v>86.007709872316909</c:v>
                </c:pt>
                <c:pt idx="1925">
                  <c:v>85.998302286623911</c:v>
                </c:pt>
                <c:pt idx="1926">
                  <c:v>85.988913176983147</c:v>
                </c:pt>
                <c:pt idx="1927">
                  <c:v>85.979543046491614</c:v>
                </c:pt>
                <c:pt idx="1928">
                  <c:v>85.970192402352154</c:v>
                </c:pt>
                <c:pt idx="1929">
                  <c:v>85.960861755878383</c:v>
                </c:pt>
                <c:pt idx="1930">
                  <c:v>85.95155162249965</c:v>
                </c:pt>
                <c:pt idx="1931">
                  <c:v>85.94226252176702</c:v>
                </c:pt>
                <c:pt idx="1932">
                  <c:v>85.932994977356742</c:v>
                </c:pt>
                <c:pt idx="1933">
                  <c:v>85.92374951707373</c:v>
                </c:pt>
                <c:pt idx="1934">
                  <c:v>85.914526672855828</c:v>
                </c:pt>
                <c:pt idx="1935">
                  <c:v>85.905326980776564</c:v>
                </c:pt>
                <c:pt idx="1936">
                  <c:v>85.896150981047668</c:v>
                </c:pt>
                <c:pt idx="1937">
                  <c:v>85.886999218021074</c:v>
                </c:pt>
                <c:pt idx="1938">
                  <c:v>85.877872240190484</c:v>
                </c:pt>
                <c:pt idx="1939">
                  <c:v>85.868770600192207</c:v>
                </c:pt>
                <c:pt idx="1940">
                  <c:v>85.859694854807444</c:v>
                </c:pt>
                <c:pt idx="1941">
                  <c:v>85.85064556495972</c:v>
                </c:pt>
                <c:pt idx="1942">
                  <c:v>85.841623295716545</c:v>
                </c:pt>
                <c:pt idx="1943">
                  <c:v>85.832628616288517</c:v>
                </c:pt>
                <c:pt idx="1944">
                  <c:v>85.823662100026112</c:v>
                </c:pt>
                <c:pt idx="1945">
                  <c:v>85.814724324420084</c:v>
                </c:pt>
                <c:pt idx="1946">
                  <c:v>85.805815871098218</c:v>
                </c:pt>
                <c:pt idx="1947">
                  <c:v>85.796937325821077</c:v>
                </c:pt>
                <c:pt idx="1948">
                  <c:v>85.788089278480669</c:v>
                </c:pt>
                <c:pt idx="1949">
                  <c:v>85.779272323095327</c:v>
                </c:pt>
                <c:pt idx="1950">
                  <c:v>85.770487057803777</c:v>
                </c:pt>
                <c:pt idx="1951">
                  <c:v>85.761734084863207</c:v>
                </c:pt>
                <c:pt idx="1952">
                  <c:v>85.753014010640499</c:v>
                </c:pt>
                <c:pt idx="1953">
                  <c:v>85.744327445607311</c:v>
                </c:pt>
                <c:pt idx="1954">
                  <c:v>85.735675004333004</c:v>
                </c:pt>
                <c:pt idx="1955">
                  <c:v>85.727057305476833</c:v>
                </c:pt>
                <c:pt idx="1956">
                  <c:v>85.718474971780864</c:v>
                </c:pt>
                <c:pt idx="1957">
                  <c:v>85.709928630060162</c:v>
                </c:pt>
                <c:pt idx="1958">
                  <c:v>85.701418911193898</c:v>
                </c:pt>
                <c:pt idx="1959">
                  <c:v>85.692946450115556</c:v>
                </c:pt>
                <c:pt idx="1960">
                  <c:v>85.684511885802607</c:v>
                </c:pt>
                <c:pt idx="1961">
                  <c:v>85.676115861264904</c:v>
                </c:pt>
                <c:pt idx="1962">
                  <c:v>85.667759023532952</c:v>
                </c:pt>
                <c:pt idx="1963">
                  <c:v>85.65944202364669</c:v>
                </c:pt>
                <c:pt idx="1964">
                  <c:v>85.651165516639793</c:v>
                </c:pt>
                <c:pt idx="1965">
                  <c:v>85.642930161529321</c:v>
                </c:pt>
                <c:pt idx="1966">
                  <c:v>85.6347366212986</c:v>
                </c:pt>
                <c:pt idx="1967">
                  <c:v>85.626585562883605</c:v>
                </c:pt>
                <c:pt idx="1968">
                  <c:v>85.61847765715676</c:v>
                </c:pt>
                <c:pt idx="1969">
                  <c:v>85.610413578910681</c:v>
                </c:pt>
                <c:pt idx="1970">
                  <c:v>85.60239400684172</c:v>
                </c:pt>
                <c:pt idx="1971">
                  <c:v>85.594419623530982</c:v>
                </c:pt>
                <c:pt idx="1972">
                  <c:v>85.586491115427108</c:v>
                </c:pt>
                <c:pt idx="1973">
                  <c:v>85.57860917282548</c:v>
                </c:pt>
                <c:pt idx="1974">
                  <c:v>85.570774489851644</c:v>
                </c:pt>
                <c:pt idx="1975">
                  <c:v>85.562987764436485</c:v>
                </c:pt>
                <c:pt idx="1976">
                  <c:v>85.555249698298766</c:v>
                </c:pt>
                <c:pt idx="1977">
                  <c:v>85.547560996920538</c:v>
                </c:pt>
                <c:pt idx="1978">
                  <c:v>85.539922369525925</c:v>
                </c:pt>
                <c:pt idx="1979">
                  <c:v>85.532334529057692</c:v>
                </c:pt>
                <c:pt idx="1980">
                  <c:v>85.524798192151948</c:v>
                </c:pt>
                <c:pt idx="1981">
                  <c:v>85.517314079114243</c:v>
                </c:pt>
                <c:pt idx="1982">
                  <c:v>85.509882913893804</c:v>
                </c:pt>
                <c:pt idx="1983">
                  <c:v>85.502505424056977</c:v>
                </c:pt>
                <c:pt idx="1984">
                  <c:v>85.495182340760621</c:v>
                </c:pt>
                <c:pt idx="1985">
                  <c:v>85.487914398723134</c:v>
                </c:pt>
                <c:pt idx="1986">
                  <c:v>85.480702336197169</c:v>
                </c:pt>
                <c:pt idx="1987">
                  <c:v>85.47354689493919</c:v>
                </c:pt>
                <c:pt idx="1988">
                  <c:v>85.466448820179735</c:v>
                </c:pt>
                <c:pt idx="1989">
                  <c:v>85.459408860593058</c:v>
                </c:pt>
                <c:pt idx="1990">
                  <c:v>85.452427768264229</c:v>
                </c:pt>
                <c:pt idx="1991">
                  <c:v>85.445506298657676</c:v>
                </c:pt>
                <c:pt idx="1992">
                  <c:v>85.438645210583687</c:v>
                </c:pt>
                <c:pt idx="1993">
                  <c:v>85.431845266163918</c:v>
                </c:pt>
                <c:pt idx="1994">
                  <c:v>85.425107230797792</c:v>
                </c:pt>
                <c:pt idx="1995">
                  <c:v>85.4184318731253</c:v>
                </c:pt>
                <c:pt idx="1996">
                  <c:v>85.411819964991821</c:v>
                </c:pt>
                <c:pt idx="1997">
                  <c:v>85.405272281410689</c:v>
                </c:pt>
                <c:pt idx="1998">
                  <c:v>85.398789600524495</c:v>
                </c:pt>
                <c:pt idx="1999">
                  <c:v>85.392372703568498</c:v>
                </c:pt>
                <c:pt idx="2000">
                  <c:v>85.386022374827732</c:v>
                </c:pt>
                <c:pt idx="2001">
                  <c:v>85.379739401600006</c:v>
                </c:pt>
                <c:pt idx="2002">
                  <c:v>85.37352457415264</c:v>
                </c:pt>
                <c:pt idx="2003">
                  <c:v>85.367378685680961</c:v>
                </c:pt>
                <c:pt idx="2004">
                  <c:v>85.361302532266507</c:v>
                </c:pt>
                <c:pt idx="2005">
                  <c:v>85.355296912832443</c:v>
                </c:pt>
                <c:pt idx="2006">
                  <c:v>85.349362629099872</c:v>
                </c:pt>
                <c:pt idx="2007">
                  <c:v>85.343500485541512</c:v>
                </c:pt>
                <c:pt idx="2008">
                  <c:v>85.337711289337435</c:v>
                </c:pt>
                <c:pt idx="2009">
                  <c:v>85.331995850328582</c:v>
                </c:pt>
                <c:pt idx="2010">
                  <c:v>85.326354980966144</c:v>
                </c:pt>
                <c:pt idx="2011">
                  <c:v>85.320789496267054</c:v>
                </c:pt>
                <c:pt idx="2012">
                  <c:v>85.315300213762228</c:v>
                </c:pt>
                <c:pt idx="2013">
                  <c:v>85.309887953448126</c:v>
                </c:pt>
                <c:pt idx="2014">
                  <c:v>85.304553537735501</c:v>
                </c:pt>
                <c:pt idx="2015">
                  <c:v>85.299297791397478</c:v>
                </c:pt>
                <c:pt idx="2016">
                  <c:v>85.294121541518237</c:v>
                </c:pt>
                <c:pt idx="2017">
                  <c:v>85.28902561743925</c:v>
                </c:pt>
                <c:pt idx="2018">
                  <c:v>85.28401085070476</c:v>
                </c:pt>
                <c:pt idx="2019">
                  <c:v>85.279078075008954</c:v>
                </c:pt>
                <c:pt idx="2020">
                  <c:v>85.274228126139008</c:v>
                </c:pt>
                <c:pt idx="2021">
                  <c:v>85.269461841919494</c:v>
                </c:pt>
                <c:pt idx="2022">
                  <c:v>85.264780062155026</c:v>
                </c:pt>
                <c:pt idx="2023">
                  <c:v>85.260183628572989</c:v>
                </c:pt>
                <c:pt idx="2024">
                  <c:v>85.255673384764364</c:v>
                </c:pt>
                <c:pt idx="2025">
                  <c:v>85.251250176124998</c:v>
                </c:pt>
                <c:pt idx="2026">
                  <c:v>85.246914849795075</c:v>
                </c:pt>
                <c:pt idx="2027">
                  <c:v>85.24266825459901</c:v>
                </c:pt>
                <c:pt idx="2028">
                  <c:v>85.238511240983129</c:v>
                </c:pt>
                <c:pt idx="2029">
                  <c:v>85.234444660954367</c:v>
                </c:pt>
                <c:pt idx="2030">
                  <c:v>85.230469368015065</c:v>
                </c:pt>
                <c:pt idx="2031">
                  <c:v>85.226586217101982</c:v>
                </c:pt>
                <c:pt idx="2032">
                  <c:v>85.222796064520239</c:v>
                </c:pt>
                <c:pt idx="2033">
                  <c:v>85.219099767877324</c:v>
                </c:pt>
                <c:pt idx="2034">
                  <c:v>85.215498186019985</c:v>
                </c:pt>
                <c:pt idx="2035">
                  <c:v>85.211992178964067</c:v>
                </c:pt>
                <c:pt idx="2036">
                  <c:v>85.208582607829428</c:v>
                </c:pt>
                <c:pt idx="2037">
                  <c:v>85.205270334771313</c:v>
                </c:pt>
                <c:pt idx="2038">
                  <c:v>85.202056222911622</c:v>
                </c:pt>
                <c:pt idx="2039">
                  <c:v>85.198941136269525</c:v>
                </c:pt>
                <c:pt idx="2040">
                  <c:v>85.195925939691179</c:v>
                </c:pt>
                <c:pt idx="2041">
                  <c:v>85.1930114987792</c:v>
                </c:pt>
                <c:pt idx="2042">
                  <c:v>85.190198679820909</c:v>
                </c:pt>
                <c:pt idx="2043">
                  <c:v>85.187488349716645</c:v>
                </c:pt>
                <c:pt idx="2044">
                  <c:v>85.184881375907125</c:v>
                </c:pt>
                <c:pt idx="2045">
                  <c:v>85.182378626300647</c:v>
                </c:pt>
                <c:pt idx="2046">
                  <c:v>85.179980969197047</c:v>
                </c:pt>
                <c:pt idx="2047">
                  <c:v>85.17768927321525</c:v>
                </c:pt>
                <c:pt idx="2048">
                  <c:v>85.17550440721844</c:v>
                </c:pt>
                <c:pt idx="2049">
                  <c:v>85.173427240235966</c:v>
                </c:pt>
                <c:pt idx="2050">
                  <c:v>85.171458641390146</c:v>
                </c:pt>
                <c:pt idx="2051">
                  <c:v>85.16959947981573</c:v>
                </c:pt>
                <c:pt idx="2052">
                  <c:v>85.167850624586308</c:v>
                </c:pt>
                <c:pt idx="2053">
                  <c:v>85.166212944633799</c:v>
                </c:pt>
                <c:pt idx="2054">
                  <c:v>85.164687308671262</c:v>
                </c:pt>
                <c:pt idx="2055">
                  <c:v>85.163274585112646</c:v>
                </c:pt>
                <c:pt idx="2056">
                  <c:v>85.161975641995085</c:v>
                </c:pt>
                <c:pt idx="2057">
                  <c:v>85.160791346896929</c:v>
                </c:pt>
                <c:pt idx="2058">
                  <c:v>85.159722566859045</c:v>
                </c:pt>
                <c:pt idx="2059">
                  <c:v>85.158770168302922</c:v>
                </c:pt>
                <c:pt idx="2060">
                  <c:v>85.15793501694877</c:v>
                </c:pt>
                <c:pt idx="2061">
                  <c:v>85.157217977735627</c:v>
                </c:pt>
                <c:pt idx="2062">
                  <c:v>85.156619914737135</c:v>
                </c:pt>
                <c:pt idx="2063">
                  <c:v>85.156141691079796</c:v>
                </c:pt>
                <c:pt idx="2064">
                  <c:v>85.155784168859697</c:v>
                </c:pt>
                <c:pt idx="2065">
                  <c:v>85.155548209059845</c:v>
                </c:pt>
                <c:pt idx="2066">
                  <c:v>85.155434671464747</c:v>
                </c:pt>
                <c:pt idx="2067">
                  <c:v>85.155444414578042</c:v>
                </c:pt>
                <c:pt idx="2068">
                  <c:v>85.15557829553731</c:v>
                </c:pt>
                <c:pt idx="2069">
                  <c:v>85.15583717002842</c:v>
                </c:pt>
                <c:pt idx="2070">
                  <c:v>85.156221892202112</c:v>
                </c:pt>
                <c:pt idx="2071">
                  <c:v>85.156733314587683</c:v>
                </c:pt>
                <c:pt idx="2072">
                  <c:v>85.157372288006982</c:v>
                </c:pt>
                <c:pt idx="2073">
                  <c:v>85.158139661489884</c:v>
                </c:pt>
                <c:pt idx="2074">
                  <c:v>85.159036282185639</c:v>
                </c:pt>
                <c:pt idx="2075">
                  <c:v>85.1600629952801</c:v>
                </c:pt>
                <c:pt idx="2076">
                  <c:v>85.161220643906091</c:v>
                </c:pt>
                <c:pt idx="2077">
                  <c:v>85.162510069057831</c:v>
                </c:pt>
                <c:pt idx="2078">
                  <c:v>85.163932109504444</c:v>
                </c:pt>
                <c:pt idx="2079">
                  <c:v>85.165487601702651</c:v>
                </c:pt>
                <c:pt idx="2080">
                  <c:v>85.167177379708946</c:v>
                </c:pt>
                <c:pt idx="2081">
                  <c:v>85.169002275093291</c:v>
                </c:pt>
                <c:pt idx="2082">
                  <c:v>85.170963116850757</c:v>
                </c:pt>
                <c:pt idx="2083">
                  <c:v>85.173060731315104</c:v>
                </c:pt>
                <c:pt idx="2084">
                  <c:v>85.175295942070761</c:v>
                </c:pt>
                <c:pt idx="2085">
                  <c:v>85.1776695698655</c:v>
                </c:pt>
                <c:pt idx="2086">
                  <c:v>85.180182432521647</c:v>
                </c:pt>
                <c:pt idx="2087">
                  <c:v>85.182835344850858</c:v>
                </c:pt>
                <c:pt idx="2088">
                  <c:v>85.185629118564222</c:v>
                </c:pt>
                <c:pt idx="2089">
                  <c:v>85.188564562187096</c:v>
                </c:pt>
                <c:pt idx="2090">
                  <c:v>85.191642480969207</c:v>
                </c:pt>
                <c:pt idx="2091">
                  <c:v>85.194863676799713</c:v>
                </c:pt>
                <c:pt idx="2092">
                  <c:v>85.198228948117261</c:v>
                </c:pt>
                <c:pt idx="2093">
                  <c:v>85.201739089826091</c:v>
                </c:pt>
                <c:pt idx="2094">
                  <c:v>85.205394893206133</c:v>
                </c:pt>
                <c:pt idx="2095">
                  <c:v>85.209197145828142</c:v>
                </c:pt>
                <c:pt idx="2096">
                  <c:v>85.213146631465705</c:v>
                </c:pt>
                <c:pt idx="2097">
                  <c:v>85.217244130009831</c:v>
                </c:pt>
                <c:pt idx="2098">
                  <c:v>85.221490417382299</c:v>
                </c:pt>
                <c:pt idx="2099">
                  <c:v>85.225886265449859</c:v>
                </c:pt>
                <c:pt idx="2100">
                  <c:v>85.230432441937396</c:v>
                </c:pt>
                <c:pt idx="2101">
                  <c:v>85.235129710344893</c:v>
                </c:pt>
                <c:pt idx="2102">
                  <c:v>85.239978829859425</c:v>
                </c:pt>
                <c:pt idx="2103">
                  <c:v>85.244980555273528</c:v>
                </c:pt>
                <c:pt idx="2104">
                  <c:v>85.250135636897838</c:v>
                </c:pt>
                <c:pt idx="2105">
                  <c:v>85.255444820478743</c:v>
                </c:pt>
                <c:pt idx="2106">
                  <c:v>85.260908847113726</c:v>
                </c:pt>
                <c:pt idx="2107">
                  <c:v>85.266528453168959</c:v>
                </c:pt>
                <c:pt idx="2108">
                  <c:v>85.272304370195968</c:v>
                </c:pt>
                <c:pt idx="2109">
                  <c:v>85.278237324849613</c:v>
                </c:pt>
                <c:pt idx="2110">
                  <c:v>85.284328038804901</c:v>
                </c:pt>
                <c:pt idx="2111">
                  <c:v>85.290577228677762</c:v>
                </c:pt>
                <c:pt idx="2112">
                  <c:v>85.296985605941856</c:v>
                </c:pt>
                <c:pt idx="2113">
                  <c:v>85.303553876850344</c:v>
                </c:pt>
                <c:pt idx="2114">
                  <c:v>85.31028274235338</c:v>
                </c:pt>
                <c:pt idx="2115">
                  <c:v>85.317172898021695</c:v>
                </c:pt>
                <c:pt idx="2116">
                  <c:v>85.324225033966215</c:v>
                </c:pt>
                <c:pt idx="2117">
                  <c:v>85.331439834759877</c:v>
                </c:pt>
                <c:pt idx="2118">
                  <c:v>85.338817979361977</c:v>
                </c:pt>
                <c:pt idx="2119">
                  <c:v>85.346360141038929</c:v>
                </c:pt>
                <c:pt idx="2120">
                  <c:v>85.354066987290608</c:v>
                </c:pt>
                <c:pt idx="2121">
                  <c:v>85.361939179772875</c:v>
                </c:pt>
                <c:pt idx="2122">
                  <c:v>85.369977374224462</c:v>
                </c:pt>
                <c:pt idx="2123">
                  <c:v>85.378182220392461</c:v>
                </c:pt>
                <c:pt idx="2124">
                  <c:v>85.38655436195954</c:v>
                </c:pt>
                <c:pt idx="2125">
                  <c:v>85.395094436469151</c:v>
                </c:pt>
                <c:pt idx="2126">
                  <c:v>85.403803075259248</c:v>
                </c:pt>
                <c:pt idx="2127">
                  <c:v>85.412680903385322</c:v>
                </c:pt>
                <c:pt idx="2128">
                  <c:v>85.421728539555176</c:v>
                </c:pt>
                <c:pt idx="2129">
                  <c:v>85.430946596056913</c:v>
                </c:pt>
                <c:pt idx="2130">
                  <c:v>85.440335678692335</c:v>
                </c:pt>
                <c:pt idx="2131">
                  <c:v>85.4498963867089</c:v>
                </c:pt>
                <c:pt idx="2132">
                  <c:v>85.459629312733583</c:v>
                </c:pt>
                <c:pt idx="2133">
                  <c:v>85.469535042707079</c:v>
                </c:pt>
                <c:pt idx="2134">
                  <c:v>85.479614155819888</c:v>
                </c:pt>
                <c:pt idx="2135">
                  <c:v>85.489867224447266</c:v>
                </c:pt>
                <c:pt idx="2136">
                  <c:v>85.500294814088704</c:v>
                </c:pt>
                <c:pt idx="2137">
                  <c:v>85.51089748330439</c:v>
                </c:pt>
                <c:pt idx="2138">
                  <c:v>85.521675783655667</c:v>
                </c:pt>
                <c:pt idx="2139">
                  <c:v>85.532630259644918</c:v>
                </c:pt>
                <c:pt idx="2140">
                  <c:v>85.543761448658429</c:v>
                </c:pt>
                <c:pt idx="2141">
                  <c:v>85.55506988090589</c:v>
                </c:pt>
                <c:pt idx="2142">
                  <c:v>85.56655607936743</c:v>
                </c:pt>
                <c:pt idx="2143">
                  <c:v>85.5782205597353</c:v>
                </c:pt>
                <c:pt idx="2144">
                  <c:v>85.590063830362979</c:v>
                </c:pt>
                <c:pt idx="2145">
                  <c:v>85.602086392208477</c:v>
                </c:pt>
                <c:pt idx="2146">
                  <c:v>85.614288738785334</c:v>
                </c:pt>
                <c:pt idx="2147">
                  <c:v>85.626671356109455</c:v>
                </c:pt>
                <c:pt idx="2148">
                  <c:v>85.639234722652091</c:v>
                </c:pt>
                <c:pt idx="2149">
                  <c:v>85.651979309288592</c:v>
                </c:pt>
                <c:pt idx="2150">
                  <c:v>85.664905579253599</c:v>
                </c:pt>
                <c:pt idx="2151">
                  <c:v>85.678013988093213</c:v>
                </c:pt>
                <c:pt idx="2152">
                  <c:v>85.691304983620967</c:v>
                </c:pt>
                <c:pt idx="2153">
                  <c:v>85.704779005874272</c:v>
                </c:pt>
                <c:pt idx="2154">
                  <c:v>85.718436487071827</c:v>
                </c:pt>
                <c:pt idx="2155">
                  <c:v>85.732277851572263</c:v>
                </c:pt>
                <c:pt idx="2156">
                  <c:v>85.746303515834825</c:v>
                </c:pt>
                <c:pt idx="2157">
                  <c:v>85.760513888380714</c:v>
                </c:pt>
                <c:pt idx="2158">
                  <c:v>85.774909369755221</c:v>
                </c:pt>
                <c:pt idx="2159">
                  <c:v>85.789490352492223</c:v>
                </c:pt>
                <c:pt idx="2160">
                  <c:v>85.804257221079453</c:v>
                </c:pt>
                <c:pt idx="2161">
                  <c:v>85.819210351925037</c:v>
                </c:pt>
                <c:pt idx="2162">
                  <c:v>85.834350113325101</c:v>
                </c:pt>
                <c:pt idx="2163">
                  <c:v>85.849676865433779</c:v>
                </c:pt>
                <c:pt idx="2164">
                  <c:v>85.865190960233122</c:v>
                </c:pt>
                <c:pt idx="2165">
                  <c:v>85.880892741505008</c:v>
                </c:pt>
                <c:pt idx="2166">
                  <c:v>85.896782544805234</c:v>
                </c:pt>
                <c:pt idx="2167">
                  <c:v>85.912860697437296</c:v>
                </c:pt>
                <c:pt idx="2168">
                  <c:v>85.929127518428558</c:v>
                </c:pt>
                <c:pt idx="2169">
                  <c:v>85.945583318508355</c:v>
                </c:pt>
                <c:pt idx="2170">
                  <c:v>85.962228400085564</c:v>
                </c:pt>
                <c:pt idx="2171">
                  <c:v>85.979063057229681</c:v>
                </c:pt>
                <c:pt idx="2172">
                  <c:v>85.996087575652197</c:v>
                </c:pt>
                <c:pt idx="2173">
                  <c:v>86.013302232688162</c:v>
                </c:pt>
                <c:pt idx="2174">
                  <c:v>86.030707297282575</c:v>
                </c:pt>
                <c:pt idx="2175">
                  <c:v>86.048303029975386</c:v>
                </c:pt>
                <c:pt idx="2176">
                  <c:v>86.066089682887409</c:v>
                </c:pt>
                <c:pt idx="2177">
                  <c:v>86.084067499710201</c:v>
                </c:pt>
                <c:pt idx="2178">
                  <c:v>86.102236715695</c:v>
                </c:pt>
                <c:pt idx="2179">
                  <c:v>86.120597557644217</c:v>
                </c:pt>
                <c:pt idx="2180">
                  <c:v>86.139150243904794</c:v>
                </c:pt>
                <c:pt idx="2181">
                  <c:v>86.157894984361647</c:v>
                </c:pt>
                <c:pt idx="2182">
                  <c:v>86.17683198043234</c:v>
                </c:pt>
                <c:pt idx="2183">
                  <c:v>86.195961425065732</c:v>
                </c:pt>
                <c:pt idx="2184">
                  <c:v>86.215283502739084</c:v>
                </c:pt>
                <c:pt idx="2185">
                  <c:v>86.234798389458092</c:v>
                </c:pt>
                <c:pt idx="2186">
                  <c:v>86.254506252756897</c:v>
                </c:pt>
                <c:pt idx="2187">
                  <c:v>86.274407251702598</c:v>
                </c:pt>
                <c:pt idx="2188">
                  <c:v>86.294501536897286</c:v>
                </c:pt>
                <c:pt idx="2189">
                  <c:v>86.31478925048377</c:v>
                </c:pt>
                <c:pt idx="2190">
                  <c:v>86.33527052615247</c:v>
                </c:pt>
                <c:pt idx="2191">
                  <c:v>86.35594548914942</c:v>
                </c:pt>
                <c:pt idx="2192">
                  <c:v>86.376814256284746</c:v>
                </c:pt>
                <c:pt idx="2193">
                  <c:v>86.397876935945064</c:v>
                </c:pt>
                <c:pt idx="2194">
                  <c:v>86.419133628103012</c:v>
                </c:pt>
                <c:pt idx="2195">
                  <c:v>86.440584424333082</c:v>
                </c:pt>
                <c:pt idx="2196">
                  <c:v>86.462229407825788</c:v>
                </c:pt>
                <c:pt idx="2197">
                  <c:v>86.484068653402346</c:v>
                </c:pt>
                <c:pt idx="2198">
                  <c:v>86.506102227534058</c:v>
                </c:pt>
                <c:pt idx="2199">
                  <c:v>86.528330188359689</c:v>
                </c:pt>
                <c:pt idx="2200">
                  <c:v>86.550752585706505</c:v>
                </c:pt>
                <c:pt idx="2201">
                  <c:v>86.573369461110502</c:v>
                </c:pt>
                <c:pt idx="2202">
                  <c:v>86.596180847840685</c:v>
                </c:pt>
                <c:pt idx="2203">
                  <c:v>86.619186770921374</c:v>
                </c:pt>
                <c:pt idx="2204">
                  <c:v>86.642387247158126</c:v>
                </c:pt>
                <c:pt idx="2205">
                  <c:v>86.665782285165264</c:v>
                </c:pt>
                <c:pt idx="2206">
                  <c:v>86.689371885391424</c:v>
                </c:pt>
                <c:pt idx="2207">
                  <c:v>86.713156040150182</c:v>
                </c:pt>
                <c:pt idx="2208">
                  <c:v>86.737134733650777</c:v>
                </c:pt>
                <c:pt idx="2209">
                  <c:v>86.761307942027727</c:v>
                </c:pt>
                <c:pt idx="2210">
                  <c:v>86.785675633374382</c:v>
                </c:pt>
                <c:pt idx="2211">
                  <c:v>86.810237767777494</c:v>
                </c:pt>
                <c:pt idx="2212">
                  <c:v>86.834994297351074</c:v>
                </c:pt>
                <c:pt idx="2213">
                  <c:v>86.859945166273477</c:v>
                </c:pt>
                <c:pt idx="2214">
                  <c:v>86.885090310823998</c:v>
                </c:pt>
                <c:pt idx="2215">
                  <c:v>86.910429659421908</c:v>
                </c:pt>
                <c:pt idx="2216">
                  <c:v>86.935963132665961</c:v>
                </c:pt>
                <c:pt idx="2217">
                  <c:v>86.961690643375007</c:v>
                </c:pt>
                <c:pt idx="2218">
                  <c:v>86.987612096629675</c:v>
                </c:pt>
                <c:pt idx="2219">
                  <c:v>87.013727389815458</c:v>
                </c:pt>
                <c:pt idx="2220">
                  <c:v>87.040036412666751</c:v>
                </c:pt>
                <c:pt idx="2221">
                  <c:v>87.066539047311977</c:v>
                </c:pt>
                <c:pt idx="2222">
                  <c:v>87.093235168318216</c:v>
                </c:pt>
                <c:pt idx="2223">
                  <c:v>87.120124642740507</c:v>
                </c:pt>
                <c:pt idx="2224">
                  <c:v>87.14720733016803</c:v>
                </c:pt>
                <c:pt idx="2225">
                  <c:v>87.174483082773648</c:v>
                </c:pt>
                <c:pt idx="2226">
                  <c:v>87.201951745364198</c:v>
                </c:pt>
                <c:pt idx="2227">
                  <c:v>87.229613155431082</c:v>
                </c:pt>
                <c:pt idx="2228">
                  <c:v>87.257467143201822</c:v>
                </c:pt>
                <c:pt idx="2229">
                  <c:v>87.285513531693113</c:v>
                </c:pt>
                <c:pt idx="2230">
                  <c:v>87.313752136764336</c:v>
                </c:pt>
                <c:pt idx="2231">
                  <c:v>87.342182767171579</c:v>
                </c:pt>
                <c:pt idx="2232">
                  <c:v>87.370805224623354</c:v>
                </c:pt>
                <c:pt idx="2233">
                  <c:v>87.399619303836957</c:v>
                </c:pt>
                <c:pt idx="2234">
                  <c:v>87.428624792594334</c:v>
                </c:pt>
                <c:pt idx="2235">
                  <c:v>87.457821471800486</c:v>
                </c:pt>
                <c:pt idx="2236">
                  <c:v>87.487209115542768</c:v>
                </c:pt>
                <c:pt idx="2237">
                  <c:v>87.51678749114761</c:v>
                </c:pt>
                <c:pt idx="2238">
                  <c:v>87.546556359242558</c:v>
                </c:pt>
                <c:pt idx="2239">
                  <c:v>87.576515473816642</c:v>
                </c:pt>
                <c:pt idx="2240">
                  <c:v>87.606664582280132</c:v>
                </c:pt>
                <c:pt idx="2241">
                  <c:v>87.637003425528562</c:v>
                </c:pt>
                <c:pt idx="2242">
                  <c:v>87.667531738003404</c:v>
                </c:pt>
                <c:pt idx="2243">
                  <c:v>87.698249247756337</c:v>
                </c:pt>
                <c:pt idx="2244">
                  <c:v>87.729155676512406</c:v>
                </c:pt>
                <c:pt idx="2245">
                  <c:v>87.760250739735113</c:v>
                </c:pt>
                <c:pt idx="2246">
                  <c:v>87.791534146690097</c:v>
                </c:pt>
                <c:pt idx="2247">
                  <c:v>87.823005600511308</c:v>
                </c:pt>
                <c:pt idx="2248">
                  <c:v>87.854664798267464</c:v>
                </c:pt>
                <c:pt idx="2249">
                  <c:v>87.88651143102679</c:v>
                </c:pt>
                <c:pt idx="2250">
                  <c:v>87.91854518392482</c:v>
                </c:pt>
                <c:pt idx="2251">
                  <c:v>87.950765736231787</c:v>
                </c:pt>
                <c:pt idx="2252">
                  <c:v>87.983172761420121</c:v>
                </c:pt>
                <c:pt idx="2253">
                  <c:v>88.015765927231584</c:v>
                </c:pt>
                <c:pt idx="2254">
                  <c:v>88.048544895747185</c:v>
                </c:pt>
                <c:pt idx="2255">
                  <c:v>88.081509323454611</c:v>
                </c:pt>
                <c:pt idx="2256">
                  <c:v>88.114658861318802</c:v>
                </c:pt>
                <c:pt idx="2257">
                  <c:v>88.147993154848891</c:v>
                </c:pt>
                <c:pt idx="2258">
                  <c:v>88.181511844170132</c:v>
                </c:pt>
                <c:pt idx="2259">
                  <c:v>88.215214564092605</c:v>
                </c:pt>
                <c:pt idx="2260">
                  <c:v>88.249100944181507</c:v>
                </c:pt>
                <c:pt idx="2261">
                  <c:v>88.283170608827817</c:v>
                </c:pt>
                <c:pt idx="2262">
                  <c:v>88.317423177317735</c:v>
                </c:pt>
                <c:pt idx="2263">
                  <c:v>88.351858263904973</c:v>
                </c:pt>
                <c:pt idx="2264">
                  <c:v>88.386475477879415</c:v>
                </c:pt>
                <c:pt idx="2265">
                  <c:v>88.421274423640313</c:v>
                </c:pt>
                <c:pt idx="2266">
                  <c:v>88.456254700764646</c:v>
                </c:pt>
                <c:pt idx="2267">
                  <c:v>88.491415904080512</c:v>
                </c:pt>
                <c:pt idx="2268">
                  <c:v>88.526757623736685</c:v>
                </c:pt>
                <c:pt idx="2269">
                  <c:v>88.562279445274527</c:v>
                </c:pt>
                <c:pt idx="2270">
                  <c:v>88.59798094969797</c:v>
                </c:pt>
                <c:pt idx="2271">
                  <c:v>88.633861713546281</c:v>
                </c:pt>
                <c:pt idx="2272">
                  <c:v>88.669921308963069</c:v>
                </c:pt>
                <c:pt idx="2273">
                  <c:v>88.706159303768658</c:v>
                </c:pt>
                <c:pt idx="2274">
                  <c:v>88.742575261530405</c:v>
                </c:pt>
                <c:pt idx="2275">
                  <c:v>88.779168741632773</c:v>
                </c:pt>
                <c:pt idx="2276">
                  <c:v>88.815939299349537</c:v>
                </c:pt>
                <c:pt idx="2277">
                  <c:v>88.852886485912165</c:v>
                </c:pt>
                <c:pt idx="2278">
                  <c:v>88.890009848581585</c:v>
                </c:pt>
                <c:pt idx="2279">
                  <c:v>88.927308930717231</c:v>
                </c:pt>
                <c:pt idx="2280">
                  <c:v>88.964783271847622</c:v>
                </c:pt>
                <c:pt idx="2281">
                  <c:v>89.002432407738794</c:v>
                </c:pt>
                <c:pt idx="2282">
                  <c:v>89.040255870464875</c:v>
                </c:pt>
                <c:pt idx="2283">
                  <c:v>89.078253188475784</c:v>
                </c:pt>
                <c:pt idx="2284">
                  <c:v>89.116423886667093</c:v>
                </c:pt>
                <c:pt idx="2285">
                  <c:v>89.154767486447341</c:v>
                </c:pt>
                <c:pt idx="2286">
                  <c:v>89.193283505806406</c:v>
                </c:pt>
                <c:pt idx="2287">
                  <c:v>89.231971459383175</c:v>
                </c:pt>
                <c:pt idx="2288">
                  <c:v>89.270830858532449</c:v>
                </c:pt>
                <c:pt idx="2289">
                  <c:v>89.309861211391976</c:v>
                </c:pt>
                <c:pt idx="2290">
                  <c:v>89.349062022948985</c:v>
                </c:pt>
                <c:pt idx="2291">
                  <c:v>89.388432795105203</c:v>
                </c:pt>
                <c:pt idx="2292">
                  <c:v>89.427973026743047</c:v>
                </c:pt>
                <c:pt idx="2293">
                  <c:v>89.467682213790624</c:v>
                </c:pt>
                <c:pt idx="2294">
                  <c:v>89.507559849285201</c:v>
                </c:pt>
                <c:pt idx="2295">
                  <c:v>89.547605423438114</c:v>
                </c:pt>
                <c:pt idx="2296">
                  <c:v>89.587818423697371</c:v>
                </c:pt>
                <c:pt idx="2297">
                  <c:v>89.628198334810847</c:v>
                </c:pt>
                <c:pt idx="2298">
                  <c:v>89.668744638888114</c:v>
                </c:pt>
                <c:pt idx="2299">
                  <c:v>89.709456815461721</c:v>
                </c:pt>
                <c:pt idx="2300">
                  <c:v>89.750334341549106</c:v>
                </c:pt>
                <c:pt idx="2301">
                  <c:v>89.791376691711179</c:v>
                </c:pt>
                <c:pt idx="2302">
                  <c:v>89.832583338114176</c:v>
                </c:pt>
                <c:pt idx="2303">
                  <c:v>89.873953750586267</c:v>
                </c:pt>
                <c:pt idx="2304">
                  <c:v>89.915487396677221</c:v>
                </c:pt>
                <c:pt idx="2305">
                  <c:v>89.957183741715383</c:v>
                </c:pt>
                <c:pt idx="2306">
                  <c:v>89.999042248865109</c:v>
                </c:pt>
                <c:pt idx="2307">
                  <c:v>90.041062379181398</c:v>
                </c:pt>
                <c:pt idx="2308">
                  <c:v>90.083243591666843</c:v>
                </c:pt>
                <c:pt idx="2309">
                  <c:v>90.125585343324715</c:v>
                </c:pt>
                <c:pt idx="2310">
                  <c:v>90.168087089213685</c:v>
                </c:pt>
                <c:pt idx="2311">
                  <c:v>90.210748282500276</c:v>
                </c:pt>
                <c:pt idx="2312">
                  <c:v>90.25356837451001</c:v>
                </c:pt>
                <c:pt idx="2313">
                  <c:v>90.296546814781095</c:v>
                </c:pt>
                <c:pt idx="2314">
                  <c:v>90.339683051112189</c:v>
                </c:pt>
                <c:pt idx="2315">
                  <c:v>90.382976529612861</c:v>
                </c:pt>
                <c:pt idx="2316">
                  <c:v>90.426426694752735</c:v>
                </c:pt>
                <c:pt idx="2317">
                  <c:v>90.470032989408637</c:v>
                </c:pt>
                <c:pt idx="2318">
                  <c:v>90.513794854911694</c:v>
                </c:pt>
                <c:pt idx="2319">
                  <c:v>90.557711731092894</c:v>
                </c:pt>
                <c:pt idx="2320">
                  <c:v>90.601783056328046</c:v>
                </c:pt>
                <c:pt idx="2321">
                  <c:v>90.646008267582062</c:v>
                </c:pt>
                <c:pt idx="2322">
                  <c:v>90.690386800451961</c:v>
                </c:pt>
                <c:pt idx="2323">
                  <c:v>90.73491808920879</c:v>
                </c:pt>
                <c:pt idx="2324">
                  <c:v>90.779601566838494</c:v>
                </c:pt>
                <c:pt idx="2325">
                  <c:v>90.824436665082459</c:v>
                </c:pt>
                <c:pt idx="2326">
                  <c:v>90.869422814476337</c:v>
                </c:pt>
                <c:pt idx="2327">
                  <c:v>90.91455944438809</c:v>
                </c:pt>
                <c:pt idx="2328">
                  <c:v>90.959845983054848</c:v>
                </c:pt>
                <c:pt idx="2329">
                  <c:v>91.005281857619465</c:v>
                </c:pt>
                <c:pt idx="2330">
                  <c:v>91.050866494164751</c:v>
                </c:pt>
                <c:pt idx="2331">
                  <c:v>91.09659931774722</c:v>
                </c:pt>
                <c:pt idx="2332">
                  <c:v>91.142479752430731</c:v>
                </c:pt>
                <c:pt idx="2333">
                  <c:v>91.188507221317948</c:v>
                </c:pt>
                <c:pt idx="2334">
                  <c:v>91.234681146579561</c:v>
                </c:pt>
                <c:pt idx="2335">
                  <c:v>91.281000949486199</c:v>
                </c:pt>
                <c:pt idx="2336">
                  <c:v>91.327466050434694</c:v>
                </c:pt>
                <c:pt idx="2337">
                  <c:v>91.374075868976618</c:v>
                </c:pt>
                <c:pt idx="2338">
                  <c:v>91.420829823843277</c:v>
                </c:pt>
                <c:pt idx="2339">
                  <c:v>91.467727332972601</c:v>
                </c:pt>
                <c:pt idx="2340">
                  <c:v>91.514767813530483</c:v>
                </c:pt>
                <c:pt idx="2341">
                  <c:v>91.56195068193594</c:v>
                </c:pt>
                <c:pt idx="2342">
                  <c:v>91.609275353880037</c:v>
                </c:pt>
                <c:pt idx="2343">
                  <c:v>91.656741244350101</c:v>
                </c:pt>
                <c:pt idx="2344">
                  <c:v>91.704347767643924</c:v>
                </c:pt>
                <c:pt idx="2345">
                  <c:v>91.752094337392307</c:v>
                </c:pt>
                <c:pt idx="2346">
                  <c:v>91.799980366572612</c:v>
                </c:pt>
                <c:pt idx="2347">
                  <c:v>91.848005267527384</c:v>
                </c:pt>
                <c:pt idx="2348">
                  <c:v>91.896168451975825</c:v>
                </c:pt>
                <c:pt idx="2349">
                  <c:v>91.944469331028557</c:v>
                </c:pt>
                <c:pt idx="2350">
                  <c:v>91.992907315199815</c:v>
                </c:pt>
                <c:pt idx="2351">
                  <c:v>92.041481814417864</c:v>
                </c:pt>
                <c:pt idx="2352">
                  <c:v>92.09019223803439</c:v>
                </c:pt>
                <c:pt idx="2353">
                  <c:v>92.139037994832606</c:v>
                </c:pt>
                <c:pt idx="2354">
                  <c:v>92.188018493036353</c:v>
                </c:pt>
                <c:pt idx="2355">
                  <c:v>92.237133140311769</c:v>
                </c:pt>
                <c:pt idx="2356">
                  <c:v>92.286381343777009</c:v>
                </c:pt>
                <c:pt idx="2357">
                  <c:v>92.335762510001828</c:v>
                </c:pt>
                <c:pt idx="2358">
                  <c:v>92.385276045010869</c:v>
                </c:pt>
                <c:pt idx="2359">
                  <c:v>92.434921354286118</c:v>
                </c:pt>
                <c:pt idx="2360">
                  <c:v>92.484697842763325</c:v>
                </c:pt>
                <c:pt idx="2361">
                  <c:v>92.534604914833352</c:v>
                </c:pt>
                <c:pt idx="2362">
                  <c:v>92.584641974337117</c:v>
                </c:pt>
                <c:pt idx="2363">
                  <c:v>92.634808424562877</c:v>
                </c:pt>
                <c:pt idx="2364">
                  <c:v>92.685103668240643</c:v>
                </c:pt>
                <c:pt idx="2365">
                  <c:v>92.735527107533741</c:v>
                </c:pt>
                <c:pt idx="2366">
                  <c:v>92.786078144033041</c:v>
                </c:pt>
                <c:pt idx="2367">
                  <c:v>92.836756178746185</c:v>
                </c:pt>
                <c:pt idx="2368">
                  <c:v>92.887560612088507</c:v>
                </c:pt>
                <c:pt idx="2369">
                  <c:v>92.938490843868792</c:v>
                </c:pt>
                <c:pt idx="2370">
                  <c:v>92.989546273278151</c:v>
                </c:pt>
                <c:pt idx="2371">
                  <c:v>93.040726298875427</c:v>
                </c:pt>
                <c:pt idx="2372">
                  <c:v>93.092030318570679</c:v>
                </c:pt>
                <c:pt idx="2373">
                  <c:v>93.143457729608244</c:v>
                </c:pt>
                <c:pt idx="2374">
                  <c:v>93.195007928549671</c:v>
                </c:pt>
                <c:pt idx="2375">
                  <c:v>93.246680311251623</c:v>
                </c:pt>
                <c:pt idx="2376">
                  <c:v>93.298474272848068</c:v>
                </c:pt>
                <c:pt idx="2377">
                  <c:v>93.350389207725684</c:v>
                </c:pt>
                <c:pt idx="2378">
                  <c:v>93.402424509501557</c:v>
                </c:pt>
                <c:pt idx="2379">
                  <c:v>93.454579570997652</c:v>
                </c:pt>
                <c:pt idx="2380">
                  <c:v>93.506853784216545</c:v>
                </c:pt>
                <c:pt idx="2381">
                  <c:v>93.559246540311065</c:v>
                </c:pt>
                <c:pt idx="2382">
                  <c:v>93.611757229557924</c:v>
                </c:pt>
                <c:pt idx="2383">
                  <c:v>93.664385241327267</c:v>
                </c:pt>
                <c:pt idx="2384">
                  <c:v>93.717129964050827</c:v>
                </c:pt>
                <c:pt idx="2385">
                  <c:v>93.769990785190672</c:v>
                </c:pt>
                <c:pt idx="2386">
                  <c:v>93.822967091203111</c:v>
                </c:pt>
                <c:pt idx="2387">
                  <c:v>93.8760582675053</c:v>
                </c:pt>
                <c:pt idx="2388">
                  <c:v>93.929263698438746</c:v>
                </c:pt>
                <c:pt idx="2389">
                  <c:v>93.982582767230781</c:v>
                </c:pt>
                <c:pt idx="2390">
                  <c:v>94.036014855955713</c:v>
                </c:pt>
                <c:pt idx="2391">
                  <c:v>94.089559345495189</c:v>
                </c:pt>
                <c:pt idx="2392">
                  <c:v>94.143215615495151</c:v>
                </c:pt>
                <c:pt idx="2393">
                  <c:v>94.196983044324227</c:v>
                </c:pt>
                <c:pt idx="2394">
                  <c:v>94.250861009029208</c:v>
                </c:pt>
                <c:pt idx="2395">
                  <c:v>94.304848885288621</c:v>
                </c:pt>
                <c:pt idx="2396">
                  <c:v>94.35894604736707</c:v>
                </c:pt>
                <c:pt idx="2397">
                  <c:v>94.413151868066763</c:v>
                </c:pt>
                <c:pt idx="2398">
                  <c:v>94.467465718677502</c:v>
                </c:pt>
                <c:pt idx="2399">
                  <c:v>94.521886968927348</c:v>
                </c:pt>
                <c:pt idx="2400">
                  <c:v>94.576414986929038</c:v>
                </c:pt>
                <c:pt idx="2401">
                  <c:v>94.631049139127867</c:v>
                </c:pt>
                <c:pt idx="2402">
                  <c:v>94.685788790246846</c:v>
                </c:pt>
                <c:pt idx="2403">
                  <c:v>94.740633303230865</c:v>
                </c:pt>
                <c:pt idx="2404">
                  <c:v>94.795582039189469</c:v>
                </c:pt>
                <c:pt idx="2405">
                  <c:v>94.850634357338649</c:v>
                </c:pt>
                <c:pt idx="2406">
                  <c:v>94.905789614941241</c:v>
                </c:pt>
                <c:pt idx="2407">
                  <c:v>94.961047167245781</c:v>
                </c:pt>
                <c:pt idx="2408">
                  <c:v>95.016406367424636</c:v>
                </c:pt>
                <c:pt idx="2409">
                  <c:v>95.071866566510081</c:v>
                </c:pt>
                <c:pt idx="2410">
                  <c:v>95.127427113330555</c:v>
                </c:pt>
                <c:pt idx="2411">
                  <c:v>95.183087354442847</c:v>
                </c:pt>
                <c:pt idx="2412">
                  <c:v>95.238846634067002</c:v>
                </c:pt>
                <c:pt idx="2413">
                  <c:v>95.294704294015503</c:v>
                </c:pt>
                <c:pt idx="2414">
                  <c:v>95.350659673626126</c:v>
                </c:pt>
                <c:pt idx="2415">
                  <c:v>95.406712109688513</c:v>
                </c:pt>
                <c:pt idx="2416">
                  <c:v>95.462860936373247</c:v>
                </c:pt>
                <c:pt idx="2417">
                  <c:v>95.519105485157723</c:v>
                </c:pt>
                <c:pt idx="2418">
                  <c:v>95.575445084751323</c:v>
                </c:pt>
                <c:pt idx="2419">
                  <c:v>95.631879061020015</c:v>
                </c:pt>
                <c:pt idx="2420">
                  <c:v>95.688406736908064</c:v>
                </c:pt>
                <c:pt idx="2421">
                  <c:v>95.745027432360402</c:v>
                </c:pt>
                <c:pt idx="2422">
                  <c:v>95.801740464242343</c:v>
                </c:pt>
                <c:pt idx="2423">
                  <c:v>95.858545146258621</c:v>
                </c:pt>
                <c:pt idx="2424">
                  <c:v>95.915440788870939</c:v>
                </c:pt>
                <c:pt idx="2425">
                  <c:v>95.972426699214935</c:v>
                </c:pt>
                <c:pt idx="2426">
                  <c:v>96.029502181014905</c:v>
                </c:pt>
                <c:pt idx="2427">
                  <c:v>96.086666534498747</c:v>
                </c:pt>
                <c:pt idx="2428">
                  <c:v>96.143919056309528</c:v>
                </c:pt>
                <c:pt idx="2429">
                  <c:v>96.201259039417735</c:v>
                </c:pt>
                <c:pt idx="2430">
                  <c:v>96.258685773031473</c:v>
                </c:pt>
                <c:pt idx="2431">
                  <c:v>96.316198542506655</c:v>
                </c:pt>
                <c:pt idx="2432">
                  <c:v>96.373796629252581</c:v>
                </c:pt>
                <c:pt idx="2433">
                  <c:v>96.431479310640512</c:v>
                </c:pt>
                <c:pt idx="2434">
                  <c:v>96.489245859909616</c:v>
                </c:pt>
                <c:pt idx="2435">
                  <c:v>96.547095546068917</c:v>
                </c:pt>
                <c:pt idx="2436">
                  <c:v>96.605027633802308</c:v>
                </c:pt>
                <c:pt idx="2437">
                  <c:v>96.663041383369972</c:v>
                </c:pt>
                <c:pt idx="2438">
                  <c:v>96.721136050509116</c:v>
                </c:pt>
                <c:pt idx="2439">
                  <c:v>96.779310886332951</c:v>
                </c:pt>
                <c:pt idx="2440">
                  <c:v>96.837565137228921</c:v>
                </c:pt>
                <c:pt idx="2441">
                  <c:v>96.895898044756493</c:v>
                </c:pt>
                <c:pt idx="2442">
                  <c:v>96.954308845542741</c:v>
                </c:pt>
                <c:pt idx="2443">
                  <c:v>97.012796771176767</c:v>
                </c:pt>
                <c:pt idx="2444">
                  <c:v>97.071361048103341</c:v>
                </c:pt>
                <c:pt idx="2445">
                  <c:v>97.130000897514648</c:v>
                </c:pt>
                <c:pt idx="2446">
                  <c:v>97.18871553524329</c:v>
                </c:pt>
                <c:pt idx="2447">
                  <c:v>97.247504171649609</c:v>
                </c:pt>
                <c:pt idx="2448">
                  <c:v>97.306366011512793</c:v>
                </c:pt>
                <c:pt idx="2449">
                  <c:v>97.365300253916459</c:v>
                </c:pt>
                <c:pt idx="2450">
                  <c:v>97.424306092136675</c:v>
                </c:pt>
                <c:pt idx="2451">
                  <c:v>97.483382713526197</c:v>
                </c:pt>
                <c:pt idx="2452">
                  <c:v>97.542529299399732</c:v>
                </c:pt>
                <c:pt idx="2453">
                  <c:v>97.601745024914763</c:v>
                </c:pt>
                <c:pt idx="2454">
                  <c:v>97.661029058955677</c:v>
                </c:pt>
                <c:pt idx="2455">
                  <c:v>97.720380564012856</c:v>
                </c:pt>
                <c:pt idx="2456">
                  <c:v>97.779798696062031</c:v>
                </c:pt>
                <c:pt idx="2457">
                  <c:v>97.839282604444492</c:v>
                </c:pt>
                <c:pt idx="2458">
                  <c:v>97.898831431740518</c:v>
                </c:pt>
                <c:pt idx="2459">
                  <c:v>97.958444313649409</c:v>
                </c:pt>
                <c:pt idx="2460">
                  <c:v>98.018120378862179</c:v>
                </c:pt>
                <c:pt idx="2461">
                  <c:v>98.077858748934787</c:v>
                </c:pt>
                <c:pt idx="2462">
                  <c:v>98.137658538161915</c:v>
                </c:pt>
                <c:pt idx="2463">
                  <c:v>98.197518853448216</c:v>
                </c:pt>
                <c:pt idx="2464">
                  <c:v>98.257438794177517</c:v>
                </c:pt>
                <c:pt idx="2465">
                  <c:v>98.317417452082978</c:v>
                </c:pt>
                <c:pt idx="2466">
                  <c:v>98.377453911115197</c:v>
                </c:pt>
                <c:pt idx="2467">
                  <c:v>98.437547247307691</c:v>
                </c:pt>
                <c:pt idx="2468">
                  <c:v>98.497696528644127</c:v>
                </c:pt>
                <c:pt idx="2469">
                  <c:v>98.557900814922789</c:v>
                </c:pt>
                <c:pt idx="2470">
                  <c:v>98.618159157618919</c:v>
                </c:pt>
                <c:pt idx="2471">
                  <c:v>98.67847059974774</c:v>
                </c:pt>
                <c:pt idx="2472">
                  <c:v>98.738834175726666</c:v>
                </c:pt>
                <c:pt idx="2473">
                  <c:v>98.799248911233718</c:v>
                </c:pt>
                <c:pt idx="2474">
                  <c:v>98.859713823067494</c:v>
                </c:pt>
                <c:pt idx="2475">
                  <c:v>98.920227919005498</c:v>
                </c:pt>
                <c:pt idx="2476">
                  <c:v>98.980790197659672</c:v>
                </c:pt>
                <c:pt idx="2477">
                  <c:v>99.041399648333368</c:v>
                </c:pt>
                <c:pt idx="2478">
                  <c:v>99.102055250875352</c:v>
                </c:pt>
                <c:pt idx="2479">
                  <c:v>99.162755975533258</c:v>
                </c:pt>
                <c:pt idx="2480">
                  <c:v>99.223500782806397</c:v>
                </c:pt>
                <c:pt idx="2481">
                  <c:v>99.28428862329605</c:v>
                </c:pt>
                <c:pt idx="2482">
                  <c:v>99.345118437557275</c:v>
                </c:pt>
                <c:pt idx="2483">
                  <c:v>99.405989155947552</c:v>
                </c:pt>
                <c:pt idx="2484">
                  <c:v>99.466899698473128</c:v>
                </c:pt>
                <c:pt idx="2485">
                  <c:v>99.527848974638687</c:v>
                </c:pt>
                <c:pt idx="2486">
                  <c:v>99.588835883291267</c:v>
                </c:pt>
                <c:pt idx="2487">
                  <c:v>99.649859312466589</c:v>
                </c:pt>
                <c:pt idx="2488">
                  <c:v>99.710918139230841</c:v>
                </c:pt>
                <c:pt idx="2489">
                  <c:v>99.772011229525503</c:v>
                </c:pt>
                <c:pt idx="2490">
                  <c:v>99.833137438007654</c:v>
                </c:pt>
                <c:pt idx="2491">
                  <c:v>99.894295607891181</c:v>
                </c:pt>
                <c:pt idx="2492">
                  <c:v>99.955484570785302</c:v>
                </c:pt>
                <c:pt idx="2493">
                  <c:v>100.01670314653475</c:v>
                </c:pt>
                <c:pt idx="2494">
                  <c:v>100.07795014305556</c:v>
                </c:pt>
                <c:pt idx="2495">
                  <c:v>100.13922435617182</c:v>
                </c:pt>
                <c:pt idx="2496">
                  <c:v>100.20052456945153</c:v>
                </c:pt>
                <c:pt idx="2497">
                  <c:v>100.26184955404062</c:v>
                </c:pt>
                <c:pt idx="2498">
                  <c:v>100.32319806849556</c:v>
                </c:pt>
                <c:pt idx="2499">
                  <c:v>100.3845688586166</c:v>
                </c:pt>
                <c:pt idx="2500">
                  <c:v>100.4459606572785</c:v>
                </c:pt>
                <c:pt idx="2501">
                  <c:v>100.50737218426011</c:v>
                </c:pt>
                <c:pt idx="2502">
                  <c:v>100.56880214607408</c:v>
                </c:pt>
                <c:pt idx="2503">
                  <c:v>100.63024923579492</c:v>
                </c:pt>
                <c:pt idx="2504">
                  <c:v>100.69171213288693</c:v>
                </c:pt>
                <c:pt idx="2505">
                  <c:v>100.75318950302793</c:v>
                </c:pt>
                <c:pt idx="2506">
                  <c:v>100.81467999793658</c:v>
                </c:pt>
                <c:pt idx="2507">
                  <c:v>100.87618225519537</c:v>
                </c:pt>
                <c:pt idx="2508">
                  <c:v>100.93769489807501</c:v>
                </c:pt>
                <c:pt idx="2509">
                  <c:v>100.99921653535429</c:v>
                </c:pt>
                <c:pt idx="2510">
                  <c:v>101.06074576114304</c:v>
                </c:pt>
                <c:pt idx="2511">
                  <c:v>101.12228115470187</c:v>
                </c:pt>
                <c:pt idx="2512">
                  <c:v>101.18382128026028</c:v>
                </c:pt>
                <c:pt idx="2513">
                  <c:v>101.24536468683678</c:v>
                </c:pt>
                <c:pt idx="2514">
                  <c:v>101.3069099080539</c:v>
                </c:pt>
                <c:pt idx="2515">
                  <c:v>101.3684554619568</c:v>
                </c:pt>
                <c:pt idx="2516">
                  <c:v>101.42999985082599</c:v>
                </c:pt>
                <c:pt idx="2517">
                  <c:v>101.49154156099375</c:v>
                </c:pt>
                <c:pt idx="2518">
                  <c:v>101.55307906265637</c:v>
                </c:pt>
                <c:pt idx="2519">
                  <c:v>101.61461080968817</c:v>
                </c:pt>
                <c:pt idx="2520">
                  <c:v>101.67613523945023</c:v>
                </c:pt>
                <c:pt idx="2521">
                  <c:v>101.73765077260389</c:v>
                </c:pt>
                <c:pt idx="2522">
                  <c:v>101.79915581291844</c:v>
                </c:pt>
                <c:pt idx="2523">
                  <c:v>101.8606487470813</c:v>
                </c:pt>
                <c:pt idx="2524">
                  <c:v>101.9221279445045</c:v>
                </c:pt>
                <c:pt idx="2525">
                  <c:v>101.98359175713317</c:v>
                </c:pt>
                <c:pt idx="2526">
                  <c:v>102.04503851925045</c:v>
                </c:pt>
                <c:pt idx="2527">
                  <c:v>102.10646654728366</c:v>
                </c:pt>
                <c:pt idx="2528">
                  <c:v>102.16787413960655</c:v>
                </c:pt>
                <c:pt idx="2529">
                  <c:v>102.22925957634563</c:v>
                </c:pt>
                <c:pt idx="2530">
                  <c:v>102.29062111918127</c:v>
                </c:pt>
                <c:pt idx="2531">
                  <c:v>102.35195701114857</c:v>
                </c:pt>
                <c:pt idx="2532">
                  <c:v>102.41326547643953</c:v>
                </c:pt>
                <c:pt idx="2533">
                  <c:v>102.47454472020328</c:v>
                </c:pt>
                <c:pt idx="2534">
                  <c:v>102.53579292834374</c:v>
                </c:pt>
                <c:pt idx="2535">
                  <c:v>102.59700826731935</c:v>
                </c:pt>
                <c:pt idx="2536">
                  <c:v>102.6581888839404</c:v>
                </c:pt>
                <c:pt idx="2537">
                  <c:v>102.7193329051654</c:v>
                </c:pt>
                <c:pt idx="2538">
                  <c:v>102.78043843789747</c:v>
                </c:pt>
                <c:pt idx="2539">
                  <c:v>102.84150356877906</c:v>
                </c:pt>
                <c:pt idx="2540">
                  <c:v>102.90252636398658</c:v>
                </c:pt>
                <c:pt idx="2541">
                  <c:v>102.96350486902369</c:v>
                </c:pt>
                <c:pt idx="2542">
                  <c:v>103.02443710851473</c:v>
                </c:pt>
                <c:pt idx="2543">
                  <c:v>103.08532108599738</c:v>
                </c:pt>
                <c:pt idx="2544">
                  <c:v>103.14615478371215</c:v>
                </c:pt>
                <c:pt idx="2545">
                  <c:v>103.2069361623951</c:v>
                </c:pt>
                <c:pt idx="2546">
                  <c:v>103.26766316106625</c:v>
                </c:pt>
                <c:pt idx="2547">
                  <c:v>103.32833369681917</c:v>
                </c:pt>
                <c:pt idx="2548">
                  <c:v>103.38894566461073</c:v>
                </c:pt>
                <c:pt idx="2549">
                  <c:v>103.44949693704736</c:v>
                </c:pt>
                <c:pt idx="2550">
                  <c:v>103.50998536417342</c:v>
                </c:pt>
                <c:pt idx="2551">
                  <c:v>103.57040877325741</c:v>
                </c:pt>
                <c:pt idx="2552">
                  <c:v>103.63076496857698</c:v>
                </c:pt>
                <c:pt idx="2553">
                  <c:v>103.69105173120548</c:v>
                </c:pt>
                <c:pt idx="2554">
                  <c:v>103.75126681879684</c:v>
                </c:pt>
                <c:pt idx="2555">
                  <c:v>103.81140796536774</c:v>
                </c:pt>
                <c:pt idx="2556">
                  <c:v>103.8714728810836</c:v>
                </c:pt>
                <c:pt idx="2557">
                  <c:v>103.93145925203901</c:v>
                </c:pt>
                <c:pt idx="2558">
                  <c:v>103.99136474004294</c:v>
                </c:pt>
                <c:pt idx="2559">
                  <c:v>104.05118698239724</c:v>
                </c:pt>
                <c:pt idx="2560">
                  <c:v>104.11092359168076</c:v>
                </c:pt>
                <c:pt idx="2561">
                  <c:v>104.17057215552886</c:v>
                </c:pt>
                <c:pt idx="2562">
                  <c:v>104.23013023641349</c:v>
                </c:pt>
                <c:pt idx="2563">
                  <c:v>104.2895953714239</c:v>
                </c:pt>
                <c:pt idx="2564">
                  <c:v>104.3489650720453</c:v>
                </c:pt>
                <c:pt idx="2565">
                  <c:v>104.40823682393805</c:v>
                </c:pt>
                <c:pt idx="2566">
                  <c:v>104.46740808671555</c:v>
                </c:pt>
                <c:pt idx="2567">
                  <c:v>104.52647629372329</c:v>
                </c:pt>
                <c:pt idx="2568">
                  <c:v>104.58543885181629</c:v>
                </c:pt>
                <c:pt idx="2569">
                  <c:v>104.64429314113623</c:v>
                </c:pt>
                <c:pt idx="2570">
                  <c:v>104.70303651488793</c:v>
                </c:pt>
                <c:pt idx="2571">
                  <c:v>104.76166629911677</c:v>
                </c:pt>
                <c:pt idx="2572">
                  <c:v>104.82017979248465</c:v>
                </c:pt>
                <c:pt idx="2573">
                  <c:v>104.87857426604667</c:v>
                </c:pt>
                <c:pt idx="2574">
                  <c:v>104.93684696302606</c:v>
                </c:pt>
                <c:pt idx="2575">
                  <c:v>104.99499509858995</c:v>
                </c:pt>
                <c:pt idx="2576">
                  <c:v>105.05301585962498</c:v>
                </c:pt>
                <c:pt idx="2577">
                  <c:v>105.11090640451224</c:v>
                </c:pt>
                <c:pt idx="2578">
                  <c:v>105.16866386290224</c:v>
                </c:pt>
                <c:pt idx="2579">
                  <c:v>105.2262853354902</c:v>
                </c:pt>
                <c:pt idx="2580">
                  <c:v>105.28376789378969</c:v>
                </c:pt>
                <c:pt idx="2581">
                  <c:v>105.34110857990773</c:v>
                </c:pt>
                <c:pt idx="2582">
                  <c:v>105.39830440632038</c:v>
                </c:pt>
                <c:pt idx="2583">
                  <c:v>105.45535235564431</c:v>
                </c:pt>
                <c:pt idx="2584">
                  <c:v>105.51224938041489</c:v>
                </c:pt>
                <c:pt idx="2585">
                  <c:v>105.56899240285811</c:v>
                </c:pt>
                <c:pt idx="2586">
                  <c:v>105.62557831466601</c:v>
                </c:pt>
                <c:pt idx="2587">
                  <c:v>105.68200397676961</c:v>
                </c:pt>
                <c:pt idx="2588">
                  <c:v>105.73826621911715</c:v>
                </c:pt>
                <c:pt idx="2589">
                  <c:v>105.79436184044533</c:v>
                </c:pt>
                <c:pt idx="2590">
                  <c:v>105.85028760805521</c:v>
                </c:pt>
                <c:pt idx="2591">
                  <c:v>105.90604025758856</c:v>
                </c:pt>
                <c:pt idx="2592">
                  <c:v>105.96161649280121</c:v>
                </c:pt>
                <c:pt idx="2593">
                  <c:v>106.01701298534019</c:v>
                </c:pt>
                <c:pt idx="2594">
                  <c:v>106.07222637451873</c:v>
                </c:pt>
                <c:pt idx="2595">
                  <c:v>106.12725326709248</c:v>
                </c:pt>
                <c:pt idx="2596">
                  <c:v>106.1820902370369</c:v>
                </c:pt>
                <c:pt idx="2597">
                  <c:v>106.23673382532255</c:v>
                </c:pt>
                <c:pt idx="2598">
                  <c:v>106.29118053969374</c:v>
                </c:pt>
                <c:pt idx="2599">
                  <c:v>106.34542685444596</c:v>
                </c:pt>
                <c:pt idx="2600">
                  <c:v>106.3994692102043</c:v>
                </c:pt>
                <c:pt idx="2601">
                  <c:v>106.45330401370218</c:v>
                </c:pt>
                <c:pt idx="2602">
                  <c:v>106.50692763755916</c:v>
                </c:pt>
                <c:pt idx="2603">
                  <c:v>106.56033642006518</c:v>
                </c:pt>
                <c:pt idx="2604">
                  <c:v>106.61352666495614</c:v>
                </c:pt>
                <c:pt idx="2605">
                  <c:v>106.66649464119975</c:v>
                </c:pt>
                <c:pt idx="2606">
                  <c:v>106.71923658277419</c:v>
                </c:pt>
                <c:pt idx="2607">
                  <c:v>106.77174868845401</c:v>
                </c:pt>
                <c:pt idx="2608">
                  <c:v>106.82402712159127</c:v>
                </c:pt>
                <c:pt idx="2609">
                  <c:v>106.8760680099025</c:v>
                </c:pt>
                <c:pt idx="2610">
                  <c:v>106.92786744525293</c:v>
                </c:pt>
                <c:pt idx="2611">
                  <c:v>106.97942148344369</c:v>
                </c:pt>
                <c:pt idx="2612">
                  <c:v>107.03072614399977</c:v>
                </c:pt>
                <c:pt idx="2613">
                  <c:v>107.08177740995772</c:v>
                </c:pt>
                <c:pt idx="2614">
                  <c:v>107.1325712276562</c:v>
                </c:pt>
                <c:pt idx="2615">
                  <c:v>107.1831035065278</c:v>
                </c:pt>
                <c:pt idx="2616">
                  <c:v>107.23337011889041</c:v>
                </c:pt>
                <c:pt idx="2617">
                  <c:v>107.2833668997408</c:v>
                </c:pt>
                <c:pt idx="2618">
                  <c:v>107.33308964655031</c:v>
                </c:pt>
                <c:pt idx="2619">
                  <c:v>107.38253411906132</c:v>
                </c:pt>
                <c:pt idx="2620">
                  <c:v>107.43169603908368</c:v>
                </c:pt>
                <c:pt idx="2621">
                  <c:v>107.48057109029682</c:v>
                </c:pt>
                <c:pt idx="2622">
                  <c:v>107.5291549180489</c:v>
                </c:pt>
                <c:pt idx="2623">
                  <c:v>107.57744312915932</c:v>
                </c:pt>
                <c:pt idx="2624">
                  <c:v>107.62543129172533</c:v>
                </c:pt>
                <c:pt idx="2625">
                  <c:v>107.67311493492615</c:v>
                </c:pt>
                <c:pt idx="2626">
                  <c:v>107.72048954883154</c:v>
                </c:pt>
                <c:pt idx="2627">
                  <c:v>107.76755058421334</c:v>
                </c:pt>
                <c:pt idx="2628">
                  <c:v>107.81429345235655</c:v>
                </c:pt>
                <c:pt idx="2629">
                  <c:v>107.86071352487345</c:v>
                </c:pt>
                <c:pt idx="2630">
                  <c:v>107.90680613351948</c:v>
                </c:pt>
                <c:pt idx="2631">
                  <c:v>107.95256657001465</c:v>
                </c:pt>
                <c:pt idx="2632">
                  <c:v>107.99799008586059</c:v>
                </c:pt>
                <c:pt idx="2633">
                  <c:v>108.04307189216739</c:v>
                </c:pt>
                <c:pt idx="2634">
                  <c:v>108.08780715947685</c:v>
                </c:pt>
                <c:pt idx="2635">
                  <c:v>108.13219101759283</c:v>
                </c:pt>
                <c:pt idx="2636">
                  <c:v>108.17621855541098</c:v>
                </c:pt>
                <c:pt idx="2637">
                  <c:v>108.21988482075378</c:v>
                </c:pt>
                <c:pt idx="2638">
                  <c:v>108.26318482020623</c:v>
                </c:pt>
                <c:pt idx="2639">
                  <c:v>108.3061135189561</c:v>
                </c:pt>
                <c:pt idx="2640">
                  <c:v>108.34866584063595</c:v>
                </c:pt>
                <c:pt idx="2641">
                  <c:v>108.39083666717008</c:v>
                </c:pt>
                <c:pt idx="2642">
                  <c:v>108.43262083862216</c:v>
                </c:pt>
                <c:pt idx="2643">
                  <c:v>108.47401315304776</c:v>
                </c:pt>
                <c:pt idx="2644">
                  <c:v>108.51500836635086</c:v>
                </c:pt>
                <c:pt idx="2645">
                  <c:v>108.55560119214255</c:v>
                </c:pt>
                <c:pt idx="2646">
                  <c:v>108.5957863016037</c:v>
                </c:pt>
                <c:pt idx="2647">
                  <c:v>108.63555832335258</c:v>
                </c:pt>
                <c:pt idx="2648">
                  <c:v>108.67491184331314</c:v>
                </c:pt>
                <c:pt idx="2649">
                  <c:v>108.71384140459311</c:v>
                </c:pt>
                <c:pt idx="2650">
                  <c:v>108.75234150735854</c:v>
                </c:pt>
                <c:pt idx="2651">
                  <c:v>108.79040660871919</c:v>
                </c:pt>
                <c:pt idx="2652">
                  <c:v>108.8280311226156</c:v>
                </c:pt>
                <c:pt idx="2653">
                  <c:v>108.86520941970821</c:v>
                </c:pt>
                <c:pt idx="2654">
                  <c:v>108.90193582727758</c:v>
                </c:pt>
                <c:pt idx="2655">
                  <c:v>108.93820462912147</c:v>
                </c:pt>
                <c:pt idx="2656">
                  <c:v>108.97401006546251</c:v>
                </c:pt>
                <c:pt idx="2657">
                  <c:v>109.00934633285947</c:v>
                </c:pt>
                <c:pt idx="2658">
                  <c:v>109.04420758412141</c:v>
                </c:pt>
                <c:pt idx="2659">
                  <c:v>109.07858792823001</c:v>
                </c:pt>
                <c:pt idx="2660">
                  <c:v>109.11248143026691</c:v>
                </c:pt>
                <c:pt idx="2661">
                  <c:v>109.14588211134441</c:v>
                </c:pt>
                <c:pt idx="2662">
                  <c:v>109.17878394854401</c:v>
                </c:pt>
                <c:pt idx="2663">
                  <c:v>109.21118087486117</c:v>
                </c:pt>
                <c:pt idx="2664">
                  <c:v>109.24306677915406</c:v>
                </c:pt>
                <c:pt idx="2665">
                  <c:v>109.27443550610043</c:v>
                </c:pt>
                <c:pt idx="2666">
                  <c:v>109.30528085615886</c:v>
                </c:pt>
                <c:pt idx="2667">
                  <c:v>109.33559658554172</c:v>
                </c:pt>
                <c:pt idx="2668">
                  <c:v>109.36537640618623</c:v>
                </c:pt>
                <c:pt idx="2669">
                  <c:v>109.39461398573894</c:v>
                </c:pt>
                <c:pt idx="2670">
                  <c:v>109.4233029475489</c:v>
                </c:pt>
                <c:pt idx="2671">
                  <c:v>109.45143687065983</c:v>
                </c:pt>
                <c:pt idx="2672">
                  <c:v>109.47900928981764</c:v>
                </c:pt>
                <c:pt idx="2673">
                  <c:v>109.50601369548356</c:v>
                </c:pt>
                <c:pt idx="2674">
                  <c:v>109.53244353385232</c:v>
                </c:pt>
                <c:pt idx="2675">
                  <c:v>109.55829220688211</c:v>
                </c:pt>
                <c:pt idx="2676">
                  <c:v>109.58355307233128</c:v>
                </c:pt>
                <c:pt idx="2677">
                  <c:v>109.60821944380223</c:v>
                </c:pt>
                <c:pt idx="2678">
                  <c:v>109.63228459079772</c:v>
                </c:pt>
                <c:pt idx="2679">
                  <c:v>109.65574173878183</c:v>
                </c:pt>
                <c:pt idx="2680">
                  <c:v>109.67858406925286</c:v>
                </c:pt>
                <c:pt idx="2681">
                  <c:v>109.70080471982567</c:v>
                </c:pt>
                <c:pt idx="2682">
                  <c:v>109.72239678432192</c:v>
                </c:pt>
                <c:pt idx="2683">
                  <c:v>109.74335331287176</c:v>
                </c:pt>
                <c:pt idx="2684">
                  <c:v>109.7636673120257</c:v>
                </c:pt>
                <c:pt idx="2685">
                  <c:v>109.7833317448757</c:v>
                </c:pt>
                <c:pt idx="2686">
                  <c:v>109.80233953118785</c:v>
                </c:pt>
                <c:pt idx="2687">
                  <c:v>109.82068354754553</c:v>
                </c:pt>
                <c:pt idx="2688">
                  <c:v>109.83835662750589</c:v>
                </c:pt>
                <c:pt idx="2689">
                  <c:v>109.85535156176303</c:v>
                </c:pt>
                <c:pt idx="2690">
                  <c:v>109.871661098328</c:v>
                </c:pt>
                <c:pt idx="2691">
                  <c:v>109.88727794271928</c:v>
                </c:pt>
                <c:pt idx="2692">
                  <c:v>109.90219475816279</c:v>
                </c:pt>
                <c:pt idx="2693">
                  <c:v>109.91640416580945</c:v>
                </c:pt>
                <c:pt idx="2694">
                  <c:v>109.92989874496089</c:v>
                </c:pt>
                <c:pt idx="2695">
                  <c:v>109.9426710333132</c:v>
                </c:pt>
                <c:pt idx="2696">
                  <c:v>109.95471352720908</c:v>
                </c:pt>
                <c:pt idx="2697">
                  <c:v>109.96601868190859</c:v>
                </c:pt>
                <c:pt idx="2698">
                  <c:v>109.97657891187143</c:v>
                </c:pt>
                <c:pt idx="2699">
                  <c:v>109.9863865910542</c:v>
                </c:pt>
                <c:pt idx="2700">
                  <c:v>109.99543405322387</c:v>
                </c:pt>
                <c:pt idx="2701">
                  <c:v>110.00371359228414</c:v>
                </c:pt>
                <c:pt idx="2702">
                  <c:v>110.0112174626197</c:v>
                </c:pt>
                <c:pt idx="2703">
                  <c:v>110.01793787945604</c:v>
                </c:pt>
                <c:pt idx="2704">
                  <c:v>110.02386701923393</c:v>
                </c:pt>
                <c:pt idx="2705">
                  <c:v>110.02899702000238</c:v>
                </c:pt>
                <c:pt idx="2706">
                  <c:v>110.03331998182863</c:v>
                </c:pt>
                <c:pt idx="2707">
                  <c:v>110.03682796722455</c:v>
                </c:pt>
                <c:pt idx="2708">
                  <c:v>110.03951300159187</c:v>
                </c:pt>
                <c:pt idx="2709">
                  <c:v>110.04136707368457</c:v>
                </c:pt>
                <c:pt idx="2710">
                  <c:v>110.04238213609284</c:v>
                </c:pt>
                <c:pt idx="2711">
                  <c:v>110.04255010574096</c:v>
                </c:pt>
                <c:pt idx="2712">
                  <c:v>110.04186286441079</c:v>
                </c:pt>
                <c:pt idx="2713">
                  <c:v>110.04031225928013</c:v>
                </c:pt>
                <c:pt idx="2714">
                  <c:v>110.0378901034843</c:v>
                </c:pt>
                <c:pt idx="2715">
                  <c:v>110.03458817669815</c:v>
                </c:pt>
                <c:pt idx="2716">
                  <c:v>110.03039822573881</c:v>
                </c:pt>
                <c:pt idx="2717">
                  <c:v>110.02531196518865</c:v>
                </c:pt>
                <c:pt idx="2718">
                  <c:v>110.01932107804571</c:v>
                </c:pt>
                <c:pt idx="2719">
                  <c:v>110.01241721638992</c:v>
                </c:pt>
                <c:pt idx="2720">
                  <c:v>110.00459200207604</c:v>
                </c:pt>
                <c:pt idx="2721">
                  <c:v>109.99583702745258</c:v>
                </c:pt>
                <c:pt idx="2722">
                  <c:v>109.98614385609812</c:v>
                </c:pt>
                <c:pt idx="2723">
                  <c:v>109.97550402358944</c:v>
                </c:pt>
                <c:pt idx="2724">
                  <c:v>109.9639090382894</c:v>
                </c:pt>
                <c:pt idx="2725">
                  <c:v>109.95135038216311</c:v>
                </c:pt>
                <c:pt idx="2726">
                  <c:v>109.93781951162016</c:v>
                </c:pt>
                <c:pt idx="2727">
                  <c:v>109.92330785838139</c:v>
                </c:pt>
                <c:pt idx="2728">
                  <c:v>109.90780683037457</c:v>
                </c:pt>
                <c:pt idx="2729">
                  <c:v>109.89130781265862</c:v>
                </c:pt>
                <c:pt idx="2730">
                  <c:v>109.87380216837225</c:v>
                </c:pt>
                <c:pt idx="2731">
                  <c:v>109.85528123971584</c:v>
                </c:pt>
                <c:pt idx="2732">
                  <c:v>109.83573634895939</c:v>
                </c:pt>
                <c:pt idx="2733">
                  <c:v>109.81515879948098</c:v>
                </c:pt>
                <c:pt idx="2734">
                  <c:v>109.79353987683702</c:v>
                </c:pt>
                <c:pt idx="2735">
                  <c:v>109.77087084985969</c:v>
                </c:pt>
                <c:pt idx="2736">
                  <c:v>109.747142971792</c:v>
                </c:pt>
                <c:pt idx="2737">
                  <c:v>109.72234748144717</c:v>
                </c:pt>
                <c:pt idx="2738">
                  <c:v>109.6964756044074</c:v>
                </c:pt>
                <c:pt idx="2739">
                  <c:v>109.66951855425111</c:v>
                </c:pt>
                <c:pt idx="2740">
                  <c:v>109.6414675338156</c:v>
                </c:pt>
                <c:pt idx="2741">
                  <c:v>109.61231373649478</c:v>
                </c:pt>
                <c:pt idx="2742">
                  <c:v>109.58204834757008</c:v>
                </c:pt>
                <c:pt idx="2743">
                  <c:v>109.55066254557562</c:v>
                </c:pt>
                <c:pt idx="2744">
                  <c:v>109.51814750370508</c:v>
                </c:pt>
                <c:pt idx="2745">
                  <c:v>109.48449439124562</c:v>
                </c:pt>
                <c:pt idx="2746">
                  <c:v>109.44969437505969</c:v>
                </c:pt>
                <c:pt idx="2747">
                  <c:v>109.41373862109316</c:v>
                </c:pt>
                <c:pt idx="2748">
                  <c:v>109.37661829593144</c:v>
                </c:pt>
                <c:pt idx="2749">
                  <c:v>109.33832456838834</c:v>
                </c:pt>
                <c:pt idx="2750">
                  <c:v>109.29884861113572</c:v>
                </c:pt>
                <c:pt idx="2751">
                  <c:v>109.25818160237272</c:v>
                </c:pt>
                <c:pt idx="2752">
                  <c:v>109.21631472753788</c:v>
                </c:pt>
                <c:pt idx="2753">
                  <c:v>109.17323918105662</c:v>
                </c:pt>
                <c:pt idx="2754">
                  <c:v>109.12894616813541</c:v>
                </c:pt>
                <c:pt idx="2755">
                  <c:v>109.08342690659494</c:v>
                </c:pt>
                <c:pt idx="2756">
                  <c:v>109.03667262874669</c:v>
                </c:pt>
                <c:pt idx="2757">
                  <c:v>108.98867458331124</c:v>
                </c:pt>
                <c:pt idx="2758">
                  <c:v>108.93942403738163</c:v>
                </c:pt>
                <c:pt idx="2759">
                  <c:v>108.88891227842984</c:v>
                </c:pt>
                <c:pt idx="2760">
                  <c:v>108.83713061635629</c:v>
                </c:pt>
                <c:pt idx="2761">
                  <c:v>108.78407038558586</c:v>
                </c:pt>
                <c:pt idx="2762">
                  <c:v>108.729722947208</c:v>
                </c:pt>
                <c:pt idx="2763">
                  <c:v>108.67407969116312</c:v>
                </c:pt>
                <c:pt idx="2764">
                  <c:v>108.61713203847432</c:v>
                </c:pt>
                <c:pt idx="2765">
                  <c:v>108.55887144352592</c:v>
                </c:pt>
                <c:pt idx="2766">
                  <c:v>108.49928939638708</c:v>
                </c:pt>
                <c:pt idx="2767">
                  <c:v>108.43837742518598</c:v>
                </c:pt>
                <c:pt idx="2768">
                  <c:v>108.3761270985275</c:v>
                </c:pt>
                <c:pt idx="2769">
                  <c:v>108.31253002795978</c:v>
                </c:pt>
                <c:pt idx="2770">
                  <c:v>108.24757787049077</c:v>
                </c:pt>
                <c:pt idx="2771">
                  <c:v>108.18126233114884</c:v>
                </c:pt>
                <c:pt idx="2772">
                  <c:v>108.11357516559539</c:v>
                </c:pt>
                <c:pt idx="2773">
                  <c:v>108.0445081827836</c:v>
                </c:pt>
                <c:pt idx="2774">
                  <c:v>107.97405324766621</c:v>
                </c:pt>
                <c:pt idx="2775">
                  <c:v>107.90220228395334</c:v>
                </c:pt>
                <c:pt idx="2776">
                  <c:v>107.82894727691694</c:v>
                </c:pt>
                <c:pt idx="2777">
                  <c:v>107.75428027624476</c:v>
                </c:pt>
                <c:pt idx="2778">
                  <c:v>107.67819339894486</c:v>
                </c:pt>
                <c:pt idx="2779">
                  <c:v>107.60067883229506</c:v>
                </c:pt>
                <c:pt idx="2780">
                  <c:v>107.52172883684496</c:v>
                </c:pt>
                <c:pt idx="2781">
                  <c:v>107.44133574946378</c:v>
                </c:pt>
                <c:pt idx="2782">
                  <c:v>107.35949198643613</c:v>
                </c:pt>
                <c:pt idx="2783">
                  <c:v>107.27619004660842</c:v>
                </c:pt>
                <c:pt idx="2784">
                  <c:v>107.19142251458156</c:v>
                </c:pt>
                <c:pt idx="2785">
                  <c:v>107.10518206394839</c:v>
                </c:pt>
                <c:pt idx="2786">
                  <c:v>107.01746146058279</c:v>
                </c:pt>
                <c:pt idx="2787">
                  <c:v>106.92825356597122</c:v>
                </c:pt>
                <c:pt idx="2788">
                  <c:v>106.83755134059298</c:v>
                </c:pt>
                <c:pt idx="2789">
                  <c:v>106.74534784734398</c:v>
                </c:pt>
                <c:pt idx="2790">
                  <c:v>106.65163625500519</c:v>
                </c:pt>
                <c:pt idx="2791">
                  <c:v>106.5564098417575</c:v>
                </c:pt>
                <c:pt idx="2792">
                  <c:v>106.45966199873578</c:v>
                </c:pt>
                <c:pt idx="2793">
                  <c:v>106.36138623362844</c:v>
                </c:pt>
                <c:pt idx="2794">
                  <c:v>106.26157617431679</c:v>
                </c:pt>
                <c:pt idx="2795">
                  <c:v>106.1602255725563</c:v>
                </c:pt>
                <c:pt idx="2796">
                  <c:v>106.05732830769531</c:v>
                </c:pt>
                <c:pt idx="2797">
                  <c:v>105.95287839043135</c:v>
                </c:pt>
                <c:pt idx="2798">
                  <c:v>105.84686996660794</c:v>
                </c:pt>
                <c:pt idx="2799">
                  <c:v>105.7392973210432</c:v>
                </c:pt>
                <c:pt idx="2800">
                  <c:v>105.63015488139396</c:v>
                </c:pt>
                <c:pt idx="2801">
                  <c:v>105.51943722205274</c:v>
                </c:pt>
                <c:pt idx="2802">
                  <c:v>105.40713906807508</c:v>
                </c:pt>
                <c:pt idx="2803">
                  <c:v>105.29325529913783</c:v>
                </c:pt>
                <c:pt idx="2804">
                  <c:v>105.17778095352057</c:v>
                </c:pt>
                <c:pt idx="2805">
                  <c:v>105.06071123212058</c:v>
                </c:pt>
                <c:pt idx="2806">
                  <c:v>104.94204150248264</c:v>
                </c:pt>
                <c:pt idx="2807">
                  <c:v>104.82176730285708</c:v>
                </c:pt>
                <c:pt idx="2808">
                  <c:v>104.69988434627388</c:v>
                </c:pt>
                <c:pt idx="2809">
                  <c:v>104.5763885246357</c:v>
                </c:pt>
                <c:pt idx="2810">
                  <c:v>104.4512759128252</c:v>
                </c:pt>
                <c:pt idx="2811">
                  <c:v>104.32454277282314</c:v>
                </c:pt>
                <c:pt idx="2812">
                  <c:v>104.19618555784091</c:v>
                </c:pt>
                <c:pt idx="2813">
                  <c:v>104.06620091645412</c:v>
                </c:pt>
                <c:pt idx="2814">
                  <c:v>103.93458569674684</c:v>
                </c:pt>
                <c:pt idx="2815">
                  <c:v>103.80133695045001</c:v>
                </c:pt>
                <c:pt idx="2816">
                  <c:v>103.6664519370871</c:v>
                </c:pt>
                <c:pt idx="2817">
                  <c:v>103.529928128108</c:v>
                </c:pt>
                <c:pt idx="2818">
                  <c:v>103.39176321101947</c:v>
                </c:pt>
                <c:pt idx="2819">
                  <c:v>103.25195509350017</c:v>
                </c:pt>
                <c:pt idx="2820">
                  <c:v>103.11050190750775</c:v>
                </c:pt>
                <c:pt idx="2821">
                  <c:v>102.96740201336122</c:v>
                </c:pt>
                <c:pt idx="2822">
                  <c:v>102.82265400380614</c:v>
                </c:pt>
                <c:pt idx="2823">
                  <c:v>102.6762567080541</c:v>
                </c:pt>
                <c:pt idx="2824">
                  <c:v>102.52820919578866</c:v>
                </c:pt>
                <c:pt idx="2825">
                  <c:v>102.37851078114649</c:v>
                </c:pt>
                <c:pt idx="2826">
                  <c:v>102.22716102665368</c:v>
                </c:pt>
                <c:pt idx="2827">
                  <c:v>102.07415974712487</c:v>
                </c:pt>
                <c:pt idx="2828">
                  <c:v>101.91950701351738</c:v>
                </c:pt>
                <c:pt idx="2829">
                  <c:v>101.76320315673219</c:v>
                </c:pt>
                <c:pt idx="2830">
                  <c:v>101.60524877136781</c:v>
                </c:pt>
                <c:pt idx="2831">
                  <c:v>101.44564471940816</c:v>
                </c:pt>
                <c:pt idx="2832">
                  <c:v>101.28439213385235</c:v>
                </c:pt>
                <c:pt idx="2833">
                  <c:v>101.1214924222754</c:v>
                </c:pt>
                <c:pt idx="2834">
                  <c:v>100.95694727031878</c:v>
                </c:pt>
                <c:pt idx="2835">
                  <c:v>100.79075864510008</c:v>
                </c:pt>
                <c:pt idx="2836">
                  <c:v>100.6229287985465</c:v>
                </c:pt>
                <c:pt idx="2837">
                  <c:v>100.45346027063711</c:v>
                </c:pt>
                <c:pt idx="2838">
                  <c:v>100.28235589255591</c:v>
                </c:pt>
                <c:pt idx="2839">
                  <c:v>100.10961878974977</c:v>
                </c:pt>
                <c:pt idx="2840">
                  <c:v>99.935252384883029</c:v>
                </c:pt>
                <c:pt idx="2841">
                  <c:v>99.759260400687396</c:v>
                </c:pt>
                <c:pt idx="2842">
                  <c:v>99.581646862699699</c:v>
                </c:pt>
                <c:pt idx="2843">
                  <c:v>99.402416101886402</c:v>
                </c:pt>
                <c:pt idx="2844">
                  <c:v>99.221572757140677</c:v>
                </c:pt>
                <c:pt idx="2845">
                  <c:v>99.039121777659645</c:v>
                </c:pt>
                <c:pt idx="2846">
                  <c:v>98.855068425188463</c:v>
                </c:pt>
                <c:pt idx="2847">
                  <c:v>98.669418276126521</c:v>
                </c:pt>
                <c:pt idx="2848">
                  <c:v>98.482177223493736</c:v>
                </c:pt>
                <c:pt idx="2849">
                  <c:v>98.293351478751717</c:v>
                </c:pt>
                <c:pt idx="2850">
                  <c:v>98.102947573471539</c:v>
                </c:pt>
                <c:pt idx="2851">
                  <c:v>97.910972360848788</c:v>
                </c:pt>
                <c:pt idx="2852">
                  <c:v>97.717433017055498</c:v>
                </c:pt>
                <c:pt idx="2853">
                  <c:v>97.522337042427623</c:v>
                </c:pt>
                <c:pt idx="2854">
                  <c:v>97.325692262483628</c:v>
                </c:pt>
                <c:pt idx="2855">
                  <c:v>97.127506828768816</c:v>
                </c:pt>
                <c:pt idx="2856">
                  <c:v>96.927789219517123</c:v>
                </c:pt>
                <c:pt idx="2857">
                  <c:v>96.726548240137092</c:v>
                </c:pt>
                <c:pt idx="2858">
                  <c:v>96.523793023504211</c:v>
                </c:pt>
                <c:pt idx="2859">
                  <c:v>96.319533030066509</c:v>
                </c:pt>
                <c:pt idx="2860">
                  <c:v>96.113778047750529</c:v>
                </c:pt>
                <c:pt idx="2861">
                  <c:v>95.90653819167396</c:v>
                </c:pt>
                <c:pt idx="2862">
                  <c:v>95.697823903653003</c:v>
                </c:pt>
                <c:pt idx="2863">
                  <c:v>95.487645951505016</c:v>
                </c:pt>
                <c:pt idx="2864">
                  <c:v>95.276015428141022</c:v>
                </c:pt>
                <c:pt idx="2865">
                  <c:v>95.062943750450856</c:v>
                </c:pt>
                <c:pt idx="2866">
                  <c:v>94.848442657967624</c:v>
                </c:pt>
                <c:pt idx="2867">
                  <c:v>94.632524211322348</c:v>
                </c:pt>
                <c:pt idx="2868">
                  <c:v>94.415200790473335</c:v>
                </c:pt>
                <c:pt idx="2869">
                  <c:v>94.196485092718021</c:v>
                </c:pt>
                <c:pt idx="2870">
                  <c:v>93.976390130482713</c:v>
                </c:pt>
                <c:pt idx="2871">
                  <c:v>93.754929228883597</c:v>
                </c:pt>
                <c:pt idx="2872">
                  <c:v>93.532116023067189</c:v>
                </c:pt>
                <c:pt idx="2873">
                  <c:v>93.307964455319336</c:v>
                </c:pt>
                <c:pt idx="2874">
                  <c:v>93.082488771954388</c:v>
                </c:pt>
                <c:pt idx="2875">
                  <c:v>92.855703519965843</c:v>
                </c:pt>
                <c:pt idx="2876">
                  <c:v>92.62762354346043</c:v>
                </c:pt>
                <c:pt idx="2877">
                  <c:v>92.398263979855983</c:v>
                </c:pt>
                <c:pt idx="2878">
                  <c:v>92.167640255859453</c:v>
                </c:pt>
                <c:pt idx="2879">
                  <c:v>91.935768083213205</c:v>
                </c:pt>
                <c:pt idx="2880">
                  <c:v>91.70266345422128</c:v>
                </c:pt>
                <c:pt idx="2881">
                  <c:v>91.468342637044472</c:v>
                </c:pt>
                <c:pt idx="2882">
                  <c:v>91.232822170788324</c:v>
                </c:pt>
                <c:pt idx="2883">
                  <c:v>90.996118860354173</c:v>
                </c:pt>
                <c:pt idx="2884">
                  <c:v>90.758249771086383</c:v>
                </c:pt>
                <c:pt idx="2885">
                  <c:v>90.519232223201769</c:v>
                </c:pt>
                <c:pt idx="2886">
                  <c:v>90.279083786005785</c:v>
                </c:pt>
                <c:pt idx="2887">
                  <c:v>90.037822271903352</c:v>
                </c:pt>
                <c:pt idx="2888">
                  <c:v>89.795465730208619</c:v>
                </c:pt>
                <c:pt idx="2889">
                  <c:v>89.552032440752384</c:v>
                </c:pt>
                <c:pt idx="2890">
                  <c:v>89.307540907292889</c:v>
                </c:pt>
                <c:pt idx="2891">
                  <c:v>89.062009850742683</c:v>
                </c:pt>
                <c:pt idx="2892">
                  <c:v>88.815458202207807</c:v>
                </c:pt>
                <c:pt idx="2893">
                  <c:v>88.567905095843997</c:v>
                </c:pt>
                <c:pt idx="2894">
                  <c:v>88.319369861546548</c:v>
                </c:pt>
                <c:pt idx="2895">
                  <c:v>88.069872017465201</c:v>
                </c:pt>
                <c:pt idx="2896">
                  <c:v>87.819431262363665</c:v>
                </c:pt>
                <c:pt idx="2897">
                  <c:v>87.56806746782317</c:v>
                </c:pt>
                <c:pt idx="2898">
                  <c:v>87.315800670294834</c:v>
                </c:pt>
                <c:pt idx="2899">
                  <c:v>87.062651063017398</c:v>
                </c:pt>
                <c:pt idx="2900">
                  <c:v>86.808638987797067</c:v>
                </c:pt>
                <c:pt idx="2901">
                  <c:v>86.553784926664321</c:v>
                </c:pt>
                <c:pt idx="2902">
                  <c:v>86.298109493414131</c:v>
                </c:pt>
                <c:pt idx="2903">
                  <c:v>86.041633425033666</c:v>
                </c:pt>
                <c:pt idx="2904">
                  <c:v>85.784377573031961</c:v>
                </c:pt>
                <c:pt idx="2905">
                  <c:v>85.526362894673397</c:v>
                </c:pt>
                <c:pt idx="2906">
                  <c:v>85.267610444133453</c:v>
                </c:pt>
                <c:pt idx="2907">
                  <c:v>85.008141363570559</c:v>
                </c:pt>
                <c:pt idx="2908">
                  <c:v>84.747976874138956</c:v>
                </c:pt>
                <c:pt idx="2909">
                  <c:v>84.48713826694204</c:v>
                </c:pt>
                <c:pt idx="2910">
                  <c:v>84.225646893935391</c:v>
                </c:pt>
                <c:pt idx="2911">
                  <c:v>83.96352415879268</c:v>
                </c:pt>
                <c:pt idx="2912">
                  <c:v>83.700791507743759</c:v>
                </c:pt>
                <c:pt idx="2913">
                  <c:v>83.437470420390454</c:v>
                </c:pt>
                <c:pt idx="2914">
                  <c:v>83.173582400510995</c:v>
                </c:pt>
                <c:pt idx="2915">
                  <c:v>82.909148966864038</c:v>
                </c:pt>
                <c:pt idx="2916">
                  <c:v>82.644191644000813</c:v>
                </c:pt>
                <c:pt idx="2917">
                  <c:v>82.37873195309696</c:v>
                </c:pt>
                <c:pt idx="2918">
                  <c:v>82.112791402804532</c:v>
                </c:pt>
                <c:pt idx="2919">
                  <c:v>81.846391480146195</c:v>
                </c:pt>
                <c:pt idx="2920">
                  <c:v>81.579553641454396</c:v>
                </c:pt>
                <c:pt idx="2921">
                  <c:v>81.312299303360504</c:v>
                </c:pt>
                <c:pt idx="2922">
                  <c:v>81.044649833850698</c:v>
                </c:pt>
                <c:pt idx="2923">
                  <c:v>80.776626543394599</c:v>
                </c:pt>
                <c:pt idx="2924">
                  <c:v>80.508250676153281</c:v>
                </c:pt>
                <c:pt idx="2925">
                  <c:v>80.239543401277601</c:v>
                </c:pt>
                <c:pt idx="2926">
                  <c:v>79.970525804304799</c:v>
                </c:pt>
                <c:pt idx="2927">
                  <c:v>79.701218878661138</c:v>
                </c:pt>
                <c:pt idx="2928">
                  <c:v>79.431643517278033</c:v>
                </c:pt>
                <c:pt idx="2929">
                  <c:v>79.161820504334329</c:v>
                </c:pt>
                <c:pt idx="2930">
                  <c:v>78.891770507123269</c:v>
                </c:pt>
                <c:pt idx="2931">
                  <c:v>78.621514068058985</c:v>
                </c:pt>
                <c:pt idx="2932">
                  <c:v>78.351071596828262</c:v>
                </c:pt>
                <c:pt idx="2933">
                  <c:v>78.08046336269129</c:v>
                </c:pt>
                <c:pt idx="2934">
                  <c:v>77.809709486943106</c:v>
                </c:pt>
                <c:pt idx="2935">
                  <c:v>77.538829935535233</c:v>
                </c:pt>
                <c:pt idx="2936">
                  <c:v>77.26784451187072</c:v>
                </c:pt>
                <c:pt idx="2937">
                  <c:v>76.996772849772327</c:v>
                </c:pt>
                <c:pt idx="2938">
                  <c:v>76.725634406634214</c:v>
                </c:pt>
                <c:pt idx="2939">
                  <c:v>76.454448456757049</c:v>
                </c:pt>
                <c:pt idx="2940">
                  <c:v>76.183234084879345</c:v>
                </c:pt>
                <c:pt idx="2941">
                  <c:v>75.91201017989431</c:v>
                </c:pt>
                <c:pt idx="2942">
                  <c:v>75.640795428777764</c:v>
                </c:pt>
                <c:pt idx="2943">
                  <c:v>75.369608310710632</c:v>
                </c:pt>
                <c:pt idx="2944">
                  <c:v>75.098467091413923</c:v>
                </c:pt>
                <c:pt idx="2945">
                  <c:v>74.8273898176882</c:v>
                </c:pt>
                <c:pt idx="2946">
                  <c:v>74.556394312171179</c:v>
                </c:pt>
                <c:pt idx="2947">
                  <c:v>74.285498168305267</c:v>
                </c:pt>
                <c:pt idx="2948">
                  <c:v>74.014718745527972</c:v>
                </c:pt>
                <c:pt idx="2949">
                  <c:v>73.744073164673537</c:v>
                </c:pt>
                <c:pt idx="2950">
                  <c:v>73.473578303602082</c:v>
                </c:pt>
                <c:pt idx="2951">
                  <c:v>73.203250793047644</c:v>
                </c:pt>
                <c:pt idx="2952">
                  <c:v>72.933107012690542</c:v>
                </c:pt>
                <c:pt idx="2953">
                  <c:v>72.663163087444573</c:v>
                </c:pt>
                <c:pt idx="2954">
                  <c:v>72.393434883980049</c:v>
                </c:pt>
                <c:pt idx="2955">
                  <c:v>72.123938007455834</c:v>
                </c:pt>
                <c:pt idx="2956">
                  <c:v>71.854687798490502</c:v>
                </c:pt>
                <c:pt idx="2957">
                  <c:v>71.585699330335643</c:v>
                </c:pt>
                <c:pt idx="2958">
                  <c:v>71.316987406285975</c:v>
                </c:pt>
                <c:pt idx="2959">
                  <c:v>71.048566557303289</c:v>
                </c:pt>
                <c:pt idx="2960">
                  <c:v>70.780451039852949</c:v>
                </c:pt>
                <c:pt idx="2961">
                  <c:v>70.512654833966835</c:v>
                </c:pt>
                <c:pt idx="2962">
                  <c:v>70.245191641513102</c:v>
                </c:pt>
                <c:pt idx="2963">
                  <c:v>69.978074884678961</c:v>
                </c:pt>
                <c:pt idx="2964">
                  <c:v>69.711317704663699</c:v>
                </c:pt>
                <c:pt idx="2965">
                  <c:v>69.444932960579635</c:v>
                </c:pt>
                <c:pt idx="2966">
                  <c:v>69.178933228553348</c:v>
                </c:pt>
                <c:pt idx="2967">
                  <c:v>68.913330801028877</c:v>
                </c:pt>
                <c:pt idx="2968">
                  <c:v>68.648137686268782</c:v>
                </c:pt>
                <c:pt idx="2969">
                  <c:v>68.383365608047242</c:v>
                </c:pt>
                <c:pt idx="2970">
                  <c:v>68.119026005536057</c:v>
                </c:pt>
                <c:pt idx="2971">
                  <c:v>67.855130033367146</c:v>
                </c:pt>
                <c:pt idx="2972">
                  <c:v>67.591688561894273</c:v>
                </c:pt>
                <c:pt idx="2973">
                  <c:v>67.328712177614818</c:v>
                </c:pt>
                <c:pt idx="2974">
                  <c:v>67.066211183774172</c:v>
                </c:pt>
                <c:pt idx="2975">
                  <c:v>66.804195601140961</c:v>
                </c:pt>
                <c:pt idx="2976">
                  <c:v>66.542675168940221</c:v>
                </c:pt>
                <c:pt idx="2977">
                  <c:v>66.281659345949905</c:v>
                </c:pt>
                <c:pt idx="2978">
                  <c:v>66.021157311758103</c:v>
                </c:pt>
                <c:pt idx="2979">
                  <c:v>65.76117796816014</c:v>
                </c:pt>
                <c:pt idx="2980">
                  <c:v>65.501729940712124</c:v>
                </c:pt>
                <c:pt idx="2981">
                  <c:v>65.242821580419729</c:v>
                </c:pt>
                <c:pt idx="2982">
                  <c:v>64.984460965561595</c:v>
                </c:pt>
                <c:pt idx="2983">
                  <c:v>64.726655903651988</c:v>
                </c:pt>
                <c:pt idx="2984">
                  <c:v>64.469413933520229</c:v>
                </c:pt>
                <c:pt idx="2985">
                  <c:v>64.212742327519862</c:v>
                </c:pt>
                <c:pt idx="2986">
                  <c:v>63.95664809384715</c:v>
                </c:pt>
                <c:pt idx="2987">
                  <c:v>63.701137978974472</c:v>
                </c:pt>
                <c:pt idx="2988">
                  <c:v>63.446218470193131</c:v>
                </c:pt>
                <c:pt idx="2989">
                  <c:v>63.1918957982504</c:v>
                </c:pt>
                <c:pt idx="2990">
                  <c:v>62.938175940088442</c:v>
                </c:pt>
                <c:pt idx="2991">
                  <c:v>62.685064621675309</c:v>
                </c:pt>
                <c:pt idx="2992">
                  <c:v>62.432567320916817</c:v>
                </c:pt>
                <c:pt idx="2993">
                  <c:v>62.180689270659201</c:v>
                </c:pt>
                <c:pt idx="2994">
                  <c:v>61.929435461762907</c:v>
                </c:pt>
                <c:pt idx="2995">
                  <c:v>61.678810646247797</c:v>
                </c:pt>
                <c:pt idx="2996">
                  <c:v>61.428819340510856</c:v>
                </c:pt>
                <c:pt idx="2997">
                  <c:v>61.179465828607121</c:v>
                </c:pt>
                <c:pt idx="2998">
                  <c:v>60.930754165584219</c:v>
                </c:pt>
                <c:pt idx="2999">
                  <c:v>60.682688180874479</c:v>
                </c:pt>
                <c:pt idx="3000">
                  <c:v>60.435271481739179</c:v>
                </c:pt>
                <c:pt idx="3001">
                  <c:v>60.188507456753356</c:v>
                </c:pt>
                <c:pt idx="3002">
                  <c:v>59.942399279338687</c:v>
                </c:pt>
                <c:pt idx="3003">
                  <c:v>59.696949911325802</c:v>
                </c:pt>
                <c:pt idx="3004">
                  <c:v>59.452162106554042</c:v>
                </c:pt>
                <c:pt idx="3005">
                  <c:v>59.2080384145073</c:v>
                </c:pt>
                <c:pt idx="3006">
                  <c:v>58.964581183958742</c:v>
                </c:pt>
                <c:pt idx="3007">
                  <c:v>58.721792566657911</c:v>
                </c:pt>
                <c:pt idx="3008">
                  <c:v>58.47967452101706</c:v>
                </c:pt>
                <c:pt idx="3009">
                  <c:v>58.238228815825565</c:v>
                </c:pt>
                <c:pt idx="3010">
                  <c:v>57.997457033970775</c:v>
                </c:pt>
                <c:pt idx="3011">
                  <c:v>57.757360576163293</c:v>
                </c:pt>
                <c:pt idx="3012">
                  <c:v>57.517940664677226</c:v>
                </c:pt>
                <c:pt idx="3013">
                  <c:v>57.27919834707987</c:v>
                </c:pt>
                <c:pt idx="3014">
                  <c:v>57.041134499969402</c:v>
                </c:pt>
                <c:pt idx="3015">
                  <c:v>56.803749832700262</c:v>
                </c:pt>
                <c:pt idx="3016">
                  <c:v>56.567044891111507</c:v>
                </c:pt>
                <c:pt idx="3017">
                  <c:v>56.331020061237609</c:v>
                </c:pt>
                <c:pt idx="3018">
                  <c:v>56.095675573007398</c:v>
                </c:pt>
                <c:pt idx="3019">
                  <c:v>55.861011503933355</c:v>
                </c:pt>
                <c:pt idx="3020">
                  <c:v>55.627027782776864</c:v>
                </c:pt>
                <c:pt idx="3021">
                  <c:v>55.393724193201578</c:v>
                </c:pt>
                <c:pt idx="3022">
                  <c:v>55.161100377398412</c:v>
                </c:pt>
                <c:pt idx="3023">
                  <c:v>54.929155839690026</c:v>
                </c:pt>
                <c:pt idx="3024">
                  <c:v>54.697889950111019</c:v>
                </c:pt>
                <c:pt idx="3025">
                  <c:v>54.467301947955548</c:v>
                </c:pt>
                <c:pt idx="3026">
                  <c:v>54.23739094530211</c:v>
                </c:pt>
                <c:pt idx="3027">
                  <c:v>54.008155930502909</c:v>
                </c:pt>
                <c:pt idx="3028">
                  <c:v>53.77959577164097</c:v>
                </c:pt>
                <c:pt idx="3029">
                  <c:v>53.551709219956095</c:v>
                </c:pt>
                <c:pt idx="3030">
                  <c:v>53.324494913228946</c:v>
                </c:pt>
                <c:pt idx="3031">
                  <c:v>53.097951379137484</c:v>
                </c:pt>
                <c:pt idx="3032">
                  <c:v>52.872077038567085</c:v>
                </c:pt>
                <c:pt idx="3033">
                  <c:v>52.646870208885986</c:v>
                </c:pt>
                <c:pt idx="3034">
                  <c:v>52.422329107176694</c:v>
                </c:pt>
                <c:pt idx="3035">
                  <c:v>52.198451853431109</c:v>
                </c:pt>
                <c:pt idx="3036">
                  <c:v>51.975236473700335</c:v>
                </c:pt>
                <c:pt idx="3037">
                  <c:v>51.752680903196847</c:v>
                </c:pt>
                <c:pt idx="3038">
                  <c:v>51.530782989364326</c:v>
                </c:pt>
                <c:pt idx="3039">
                  <c:v>51.309540494891024</c:v>
                </c:pt>
                <c:pt idx="3040">
                  <c:v>51.088951100683715</c:v>
                </c:pt>
                <c:pt idx="3041">
                  <c:v>50.869012408796806</c:v>
                </c:pt>
                <c:pt idx="3042">
                  <c:v>50.649721945310972</c:v>
                </c:pt>
                <c:pt idx="3043">
                  <c:v>50.431077163168652</c:v>
                </c:pt>
                <c:pt idx="3044">
                  <c:v>50.213075444958264</c:v>
                </c:pt>
                <c:pt idx="3045">
                  <c:v>49.995714105656845</c:v>
                </c:pt>
                <c:pt idx="3046">
                  <c:v>49.778990395320051</c:v>
                </c:pt>
                <c:pt idx="3047">
                  <c:v>49.562901501725463</c:v>
                </c:pt>
                <c:pt idx="3048">
                  <c:v>49.347444552967119</c:v>
                </c:pt>
                <c:pt idx="3049">
                  <c:v>49.132616620004256</c:v>
                </c:pt>
                <c:pt idx="3050">
                  <c:v>48.918414719159699</c:v>
                </c:pt>
                <c:pt idx="3051">
                  <c:v>48.704835814566763</c:v>
                </c:pt>
                <c:pt idx="3052">
                  <c:v>48.491876820576209</c:v>
                </c:pt>
                <c:pt idx="3053">
                  <c:v>48.279534604104811</c:v>
                </c:pt>
                <c:pt idx="3054">
                  <c:v>48.067805986943682</c:v>
                </c:pt>
                <c:pt idx="3055">
                  <c:v>47.856687748015702</c:v>
                </c:pt>
                <c:pt idx="3056">
                  <c:v>47.646176625581177</c:v>
                </c:pt>
                <c:pt idx="3057">
                  <c:v>47.436269319400139</c:v>
                </c:pt>
                <c:pt idx="3058">
                  <c:v>47.226962492851044</c:v>
                </c:pt>
                <c:pt idx="3059">
                  <c:v>47.018252774990202</c:v>
                </c:pt>
                <c:pt idx="3060">
                  <c:v>46.81013676257615</c:v>
                </c:pt>
                <c:pt idx="3061">
                  <c:v>46.602611022041373</c:v>
                </c:pt>
                <c:pt idx="3062">
                  <c:v>46.395672091418447</c:v>
                </c:pt>
                <c:pt idx="3063">
                  <c:v>46.189316482221017</c:v>
                </c:pt>
                <c:pt idx="3064">
                  <c:v>45.983540681280658</c:v>
                </c:pt>
                <c:pt idx="3065">
                  <c:v>45.778341152535688</c:v>
                </c:pt>
                <c:pt idx="3066">
                  <c:v>45.573714338775915</c:v>
                </c:pt>
                <c:pt idx="3067">
                  <c:v>45.369656663345893</c:v>
                </c:pt>
                <c:pt idx="3068">
                  <c:v>45.166164531802224</c:v>
                </c:pt>
                <c:pt idx="3069">
                  <c:v>44.96323433352697</c:v>
                </c:pt>
                <c:pt idx="3070">
                  <c:v>44.760862443300653</c:v>
                </c:pt>
                <c:pt idx="3071">
                  <c:v>44.559045222829724</c:v>
                </c:pt>
                <c:pt idx="3072">
                  <c:v>44.357779022236798</c:v>
                </c:pt>
                <c:pt idx="3073">
                  <c:v>44.157060181506552</c:v>
                </c:pt>
                <c:pt idx="3074">
                  <c:v>43.956885031891289</c:v>
                </c:pt>
                <c:pt idx="3075">
                  <c:v>43.757249897277234</c:v>
                </c:pt>
                <c:pt idx="3076">
                  <c:v>43.558151095511676</c:v>
                </c:pt>
                <c:pt idx="3077">
                  <c:v>43.359584939689256</c:v>
                </c:pt>
                <c:pt idx="3078">
                  <c:v>43.161547739405421</c:v>
                </c:pt>
                <c:pt idx="3079">
                  <c:v>42.964035801962353</c:v>
                </c:pt>
                <c:pt idx="3080">
                  <c:v>42.767045433548333</c:v>
                </c:pt>
                <c:pt idx="3081">
                  <c:v>42.570572940375371</c:v>
                </c:pt>
                <c:pt idx="3082">
                  <c:v>42.37461462977933</c:v>
                </c:pt>
                <c:pt idx="3083">
                  <c:v>42.179166811288638</c:v>
                </c:pt>
                <c:pt idx="3084">
                  <c:v>41.984225797658212</c:v>
                </c:pt>
                <c:pt idx="3085">
                  <c:v>41.789787905863335</c:v>
                </c:pt>
                <c:pt idx="3086">
                  <c:v>41.595849458070433</c:v>
                </c:pt>
                <c:pt idx="3087">
                  <c:v>41.402406782563759</c:v>
                </c:pt>
                <c:pt idx="3088">
                  <c:v>41.209456214649947</c:v>
                </c:pt>
                <c:pt idx="3089">
                  <c:v>41.016994097521433</c:v>
                </c:pt>
                <c:pt idx="3090">
                  <c:v>40.825016783099471</c:v>
                </c:pt>
                <c:pt idx="3091">
                  <c:v>40.633520632835001</c:v>
                </c:pt>
                <c:pt idx="3092">
                  <c:v>40.442502018490927</c:v>
                </c:pt>
                <c:pt idx="3093">
                  <c:v>40.251957322885886</c:v>
                </c:pt>
                <c:pt idx="3094">
                  <c:v>40.061882940616954</c:v>
                </c:pt>
                <c:pt idx="3095">
                  <c:v>39.872275278748532</c:v>
                </c:pt>
                <c:pt idx="3096">
                  <c:v>39.683130757478295</c:v>
                </c:pt>
                <c:pt idx="3097">
                  <c:v>39.494445810771623</c:v>
                </c:pt>
                <c:pt idx="3098">
                  <c:v>39.306216886975818</c:v>
                </c:pt>
                <c:pt idx="3099">
                  <c:v>39.118440449401987</c:v>
                </c:pt>
                <c:pt idx="3100">
                  <c:v>38.931112976888187</c:v>
                </c:pt>
                <c:pt idx="3101">
                  <c:v>38.744230964333013</c:v>
                </c:pt>
                <c:pt idx="3102">
                  <c:v>38.557790923208188</c:v>
                </c:pt>
                <c:pt idx="3103">
                  <c:v>38.371789382046046</c:v>
                </c:pt>
                <c:pt idx="3104">
                  <c:v>38.186222886906165</c:v>
                </c:pt>
                <c:pt idx="3105">
                  <c:v>38.001088001818118</c:v>
                </c:pt>
                <c:pt idx="3106">
                  <c:v>37.816381309202313</c:v>
                </c:pt>
                <c:pt idx="3107">
                  <c:v>37.632099410270172</c:v>
                </c:pt>
                <c:pt idx="3108">
                  <c:v>37.448238925403729</c:v>
                </c:pt>
                <c:pt idx="3109">
                  <c:v>37.264796494515821</c:v>
                </c:pt>
                <c:pt idx="3110">
                  <c:v>37.081768777387822</c:v>
                </c:pt>
                <c:pt idx="3111">
                  <c:v>36.899152453991434</c:v>
                </c:pt>
                <c:pt idx="3112">
                  <c:v>36.716944224789813</c:v>
                </c:pt>
                <c:pt idx="3113">
                  <c:v>36.535140811021165</c:v>
                </c:pt>
                <c:pt idx="3114">
                  <c:v>36.353738954963774</c:v>
                </c:pt>
                <c:pt idx="3115">
                  <c:v>36.172735420186797</c:v>
                </c:pt>
                <c:pt idx="3116">
                  <c:v>35.992126991778377</c:v>
                </c:pt>
                <c:pt idx="3117">
                  <c:v>35.81191047656452</c:v>
                </c:pt>
                <c:pt idx="3118">
                  <c:v>35.632082703307077</c:v>
                </c:pt>
                <c:pt idx="3119">
                  <c:v>35.452640522887663</c:v>
                </c:pt>
                <c:pt idx="3120">
                  <c:v>35.273580808477675</c:v>
                </c:pt>
                <c:pt idx="3121">
                  <c:v>35.094900455691544</c:v>
                </c:pt>
                <c:pt idx="3122">
                  <c:v>34.916596382729892</c:v>
                </c:pt>
                <c:pt idx="3123">
                  <c:v>34.73866553050263</c:v>
                </c:pt>
                <c:pt idx="3124">
                  <c:v>34.56110486274622</c:v>
                </c:pt>
                <c:pt idx="3125">
                  <c:v>34.383911366120373</c:v>
                </c:pt>
                <c:pt idx="3126">
                  <c:v>34.207082050300073</c:v>
                </c:pt>
                <c:pt idx="3127">
                  <c:v>34.030613948048</c:v>
                </c:pt>
                <c:pt idx="3128">
                  <c:v>33.854504115282168</c:v>
                </c:pt>
                <c:pt idx="3129">
                  <c:v>33.678749631123935</c:v>
                </c:pt>
                <c:pt idx="3130">
                  <c:v>33.503347597945805</c:v>
                </c:pt>
                <c:pt idx="3131">
                  <c:v>33.328295141396637</c:v>
                </c:pt>
                <c:pt idx="3132">
                  <c:v>33.153589410427315</c:v>
                </c:pt>
                <c:pt idx="3133">
                  <c:v>32.979227577298104</c:v>
                </c:pt>
                <c:pt idx="3134">
                  <c:v>32.80520683758175</c:v>
                </c:pt>
                <c:pt idx="3135">
                  <c:v>32.631524410155208</c:v>
                </c:pt>
                <c:pt idx="3136">
                  <c:v>32.458177537181626</c:v>
                </c:pt>
                <c:pt idx="3137">
                  <c:v>32.28516348408607</c:v>
                </c:pt>
                <c:pt idx="3138">
                  <c:v>32.112479539519143</c:v>
                </c:pt>
                <c:pt idx="3139">
                  <c:v>31.940123015318164</c:v>
                </c:pt>
                <c:pt idx="3140">
                  <c:v>31.768091246453963</c:v>
                </c:pt>
                <c:pt idx="3141">
                  <c:v>31.596381590975142</c:v>
                </c:pt>
                <c:pt idx="3142">
                  <c:v>31.424991429943503</c:v>
                </c:pt>
                <c:pt idx="3143">
                  <c:v>31.253918167362457</c:v>
                </c:pt>
                <c:pt idx="3144">
                  <c:v>31.083159230098744</c:v>
                </c:pt>
                <c:pt idx="3145">
                  <c:v>30.912712067797401</c:v>
                </c:pt>
                <c:pt idx="3146">
                  <c:v>30.742574152792457</c:v>
                </c:pt>
                <c:pt idx="3147">
                  <c:v>30.572742980008826</c:v>
                </c:pt>
                <c:pt idx="3148">
                  <c:v>30.403216066861773</c:v>
                </c:pt>
                <c:pt idx="3149">
                  <c:v>30.233990953148066</c:v>
                </c:pt>
                <c:pt idx="3150">
                  <c:v>30.065065200933759</c:v>
                </c:pt>
                <c:pt idx="3151">
                  <c:v>29.896436394437131</c:v>
                </c:pt>
                <c:pt idx="3152">
                  <c:v>29.728102139905872</c:v>
                </c:pt>
                <c:pt idx="3153">
                  <c:v>29.560060065489779</c:v>
                </c:pt>
                <c:pt idx="3154">
                  <c:v>29.392307821111643</c:v>
                </c:pt>
                <c:pt idx="3155">
                  <c:v>29.224843078329286</c:v>
                </c:pt>
                <c:pt idx="3156">
                  <c:v>29.057663530198909</c:v>
                </c:pt>
                <c:pt idx="3157">
                  <c:v>28.890766891131676</c:v>
                </c:pt>
                <c:pt idx="3158">
                  <c:v>28.724150896747545</c:v>
                </c:pt>
                <c:pt idx="3159">
                  <c:v>28.557813303726135</c:v>
                </c:pt>
                <c:pt idx="3160">
                  <c:v>28.391751889653762</c:v>
                </c:pt>
                <c:pt idx="3161">
                  <c:v>28.225964452868283</c:v>
                </c:pt>
                <c:pt idx="3162">
                  <c:v>28.06044881230082</c:v>
                </c:pt>
                <c:pt idx="3163">
                  <c:v>27.895202807315684</c:v>
                </c:pt>
                <c:pt idx="3164">
                  <c:v>27.730224297546187</c:v>
                </c:pt>
                <c:pt idx="3165">
                  <c:v>27.565511162729422</c:v>
                </c:pt>
                <c:pt idx="3166">
                  <c:v>27.40106130254</c:v>
                </c:pt>
                <c:pt idx="3167">
                  <c:v>27.236872636417615</c:v>
                </c:pt>
                <c:pt idx="3168">
                  <c:v>27.072943103399467</c:v>
                </c:pt>
                <c:pt idx="3169">
                  <c:v>26.909270661944021</c:v>
                </c:pt>
                <c:pt idx="3170">
                  <c:v>26.745853289758628</c:v>
                </c:pt>
                <c:pt idx="3171">
                  <c:v>26.58268898362175</c:v>
                </c:pt>
                <c:pt idx="3172">
                  <c:v>26.419775759208449</c:v>
                </c:pt>
                <c:pt idx="3173">
                  <c:v>26.257111650908683</c:v>
                </c:pt>
                <c:pt idx="3174">
                  <c:v>26.094694711650277</c:v>
                </c:pt>
                <c:pt idx="3175">
                  <c:v>25.93252301271886</c:v>
                </c:pt>
                <c:pt idx="3176">
                  <c:v>25.770594643575123</c:v>
                </c:pt>
                <c:pt idx="3177">
                  <c:v>25.608907711673851</c:v>
                </c:pt>
                <c:pt idx="3178">
                  <c:v>25.447460342283279</c:v>
                </c:pt>
                <c:pt idx="3179">
                  <c:v>25.286250678298956</c:v>
                </c:pt>
                <c:pt idx="3180">
                  <c:v>25.125276880063865</c:v>
                </c:pt>
                <c:pt idx="3181">
                  <c:v>24.964537125183995</c:v>
                </c:pt>
                <c:pt idx="3182">
                  <c:v>24.804029608344109</c:v>
                </c:pt>
                <c:pt idx="3183">
                  <c:v>24.643752541124712</c:v>
                </c:pt>
                <c:pt idx="3184">
                  <c:v>24.48370415181958</c:v>
                </c:pt>
                <c:pt idx="3185">
                  <c:v>24.323882685250737</c:v>
                </c:pt>
                <c:pt idx="3186">
                  <c:v>24.164286402585844</c:v>
                </c:pt>
                <c:pt idx="3187">
                  <c:v>24.00491358115508</c:v>
                </c:pt>
                <c:pt idx="3188">
                  <c:v>23.845762514269467</c:v>
                </c:pt>
                <c:pt idx="3189">
                  <c:v>23.686831511037838</c:v>
                </c:pt>
                <c:pt idx="3190">
                  <c:v>23.528118896184765</c:v>
                </c:pt>
                <c:pt idx="3191">
                  <c:v>23.369623009870395</c:v>
                </c:pt>
                <c:pt idx="3192">
                  <c:v>23.211342207510029</c:v>
                </c:pt>
                <c:pt idx="3193">
                  <c:v>23.053274859593699</c:v>
                </c:pt>
                <c:pt idx="3194">
                  <c:v>22.895419351507002</c:v>
                </c:pt>
                <c:pt idx="3195">
                  <c:v>22.737774083354736</c:v>
                </c:pt>
                <c:pt idx="3196">
                  <c:v>22.580337469781227</c:v>
                </c:pt>
                <c:pt idx="3197">
                  <c:v>22.423107939796409</c:v>
                </c:pt>
                <c:pt idx="3198">
                  <c:v>22.266083936598676</c:v>
                </c:pt>
                <c:pt idx="3199">
                  <c:v>22.109263917400654</c:v>
                </c:pt>
                <c:pt idx="3200">
                  <c:v>21.952646353258615</c:v>
                </c:pt>
                <c:pt idx="3201">
                  <c:v>21.796229728896662</c:v>
                </c:pt>
                <c:pt idx="3202">
                  <c:v>21.64001254253975</c:v>
                </c:pt>
                <c:pt idx="3203">
                  <c:v>21.483993305741393</c:v>
                </c:pt>
                <c:pt idx="3204">
                  <c:v>21.328170543215862</c:v>
                </c:pt>
                <c:pt idx="3205">
                  <c:v>21.172542792672743</c:v>
                </c:pt>
                <c:pt idx="3206">
                  <c:v>21.017108604650502</c:v>
                </c:pt>
                <c:pt idx="3207">
                  <c:v>20.861866542351038</c:v>
                </c:pt>
                <c:pt idx="3208">
                  <c:v>20.706815181479641</c:v>
                </c:pt>
                <c:pt idx="3209">
                  <c:v>20.551953110080348</c:v>
                </c:pt>
                <c:pt idx="3210">
                  <c:v>20.397278928379961</c:v>
                </c:pt>
                <c:pt idx="3211">
                  <c:v>20.242791248627071</c:v>
                </c:pt>
                <c:pt idx="3212">
                  <c:v>20.088488694936188</c:v>
                </c:pt>
                <c:pt idx="3213">
                  <c:v>19.934369903132733</c:v>
                </c:pt>
                <c:pt idx="3214">
                  <c:v>19.7804335205999</c:v>
                </c:pt>
                <c:pt idx="3215">
                  <c:v>19.626678206125945</c:v>
                </c:pt>
                <c:pt idx="3216">
                  <c:v>19.47310262975526</c:v>
                </c:pt>
                <c:pt idx="3217">
                  <c:v>19.319705472638674</c:v>
                </c:pt>
                <c:pt idx="3218">
                  <c:v>19.166485426887135</c:v>
                </c:pt>
                <c:pt idx="3219">
                  <c:v>19.01344119542722</c:v>
                </c:pt>
                <c:pt idx="3220">
                  <c:v>18.860571491856575</c:v>
                </c:pt>
                <c:pt idx="3221">
                  <c:v>18.707875040303975</c:v>
                </c:pt>
                <c:pt idx="3222">
                  <c:v>18.555350575287378</c:v>
                </c:pt>
                <c:pt idx="3223">
                  <c:v>18.402996841578044</c:v>
                </c:pt>
                <c:pt idx="3224">
                  <c:v>18.250812594063405</c:v>
                </c:pt>
                <c:pt idx="3225">
                  <c:v>18.09879659761225</c:v>
                </c:pt>
                <c:pt idx="3226">
                  <c:v>17.946947626942858</c:v>
                </c:pt>
                <c:pt idx="3227">
                  <c:v>17.795264466491489</c:v>
                </c:pt>
                <c:pt idx="3228">
                  <c:v>17.643745910284679</c:v>
                </c:pt>
                <c:pt idx="3229">
                  <c:v>17.492390761810185</c:v>
                </c:pt>
                <c:pt idx="3230">
                  <c:v>17.341197833894512</c:v>
                </c:pt>
                <c:pt idx="3231">
                  <c:v>17.190165948577032</c:v>
                </c:pt>
                <c:pt idx="3232">
                  <c:v>17.039293936989367</c:v>
                </c:pt>
                <c:pt idx="3233">
                  <c:v>16.888580639236608</c:v>
                </c:pt>
                <c:pt idx="3234">
                  <c:v>16.738024904277665</c:v>
                </c:pt>
                <c:pt idx="3235">
                  <c:v>16.58762558981212</c:v>
                </c:pt>
                <c:pt idx="3236">
                  <c:v>16.437381562163324</c:v>
                </c:pt>
                <c:pt idx="3237">
                  <c:v>16.287291696168467</c:v>
                </c:pt>
                <c:pt idx="3238">
                  <c:v>16.137354875066819</c:v>
                </c:pt>
                <c:pt idx="3239">
                  <c:v>15.987569990392927</c:v>
                </c:pt>
                <c:pt idx="3240">
                  <c:v>15.837935941867499</c:v>
                </c:pt>
                <c:pt idx="3241">
                  <c:v>15.688451637296851</c:v>
                </c:pt>
                <c:pt idx="3242">
                  <c:v>15.539115992466122</c:v>
                </c:pt>
                <c:pt idx="3243">
                  <c:v>15.389927931040518</c:v>
                </c:pt>
                <c:pt idx="3244">
                  <c:v>15.240886384466165</c:v>
                </c:pt>
                <c:pt idx="3245">
                  <c:v>15.091990291872293</c:v>
                </c:pt>
                <c:pt idx="3246">
                  <c:v>14.943238599976553</c:v>
                </c:pt>
                <c:pt idx="3247">
                  <c:v>14.794630262991546</c:v>
                </c:pt>
                <c:pt idx="3248">
                  <c:v>14.646164242532393</c:v>
                </c:pt>
                <c:pt idx="3249">
                  <c:v>14.4978395075278</c:v>
                </c:pt>
                <c:pt idx="3250">
                  <c:v>14.34965503413207</c:v>
                </c:pt>
                <c:pt idx="3251">
                  <c:v>14.201609805639322</c:v>
                </c:pt>
                <c:pt idx="3252">
                  <c:v>14.053702812397148</c:v>
                </c:pt>
                <c:pt idx="3253">
                  <c:v>13.905933051727374</c:v>
                </c:pt>
                <c:pt idx="3254">
                  <c:v>13.75829952784224</c:v>
                </c:pt>
                <c:pt idx="3255">
                  <c:v>13.610801251767782</c:v>
                </c:pt>
                <c:pt idx="3256">
                  <c:v>13.463437241265666</c:v>
                </c:pt>
                <c:pt idx="3257">
                  <c:v>13.316206520757333</c:v>
                </c:pt>
                <c:pt idx="3258">
                  <c:v>13.169108121251071</c:v>
                </c:pt>
                <c:pt idx="3259">
                  <c:v>13.022141080270728</c:v>
                </c:pt>
                <c:pt idx="3260">
                  <c:v>12.875304441784579</c:v>
                </c:pt>
                <c:pt idx="3261">
                  <c:v>12.728597256136567</c:v>
                </c:pt>
                <c:pt idx="3262">
                  <c:v>12.582018579980996</c:v>
                </c:pt>
                <c:pt idx="3263">
                  <c:v>12.435567476215795</c:v>
                </c:pt>
                <c:pt idx="3264">
                  <c:v>12.289243013921094</c:v>
                </c:pt>
                <c:pt idx="3265">
                  <c:v>12.143044268295995</c:v>
                </c:pt>
                <c:pt idx="3266">
                  <c:v>11.99697032059936</c:v>
                </c:pt>
                <c:pt idx="3267">
                  <c:v>11.851020258090699</c:v>
                </c:pt>
                <c:pt idx="3268">
                  <c:v>11.705193173974664</c:v>
                </c:pt>
                <c:pt idx="3269">
                  <c:v>11.559488167344028</c:v>
                </c:pt>
                <c:pt idx="3270">
                  <c:v>11.413904343128735</c:v>
                </c:pt>
                <c:pt idx="3271">
                  <c:v>11.268440812041405</c:v>
                </c:pt>
                <c:pt idx="3272">
                  <c:v>11.123096690528399</c:v>
                </c:pt>
                <c:pt idx="3273">
                  <c:v>10.977871100720421</c:v>
                </c:pt>
                <c:pt idx="3274">
                  <c:v>10.832763170385874</c:v>
                </c:pt>
                <c:pt idx="3275">
                  <c:v>10.68777203288434</c:v>
                </c:pt>
                <c:pt idx="3276">
                  <c:v>10.542896827123116</c:v>
                </c:pt>
                <c:pt idx="3277">
                  <c:v>10.398136697512513</c:v>
                </c:pt>
                <c:pt idx="3278">
                  <c:v>10.253490793928364</c:v>
                </c:pt>
                <c:pt idx="3279">
                  <c:v>10.108958271667774</c:v>
                </c:pt>
                <c:pt idx="3280">
                  <c:v>9.9645382914140157</c:v>
                </c:pt>
                <c:pt idx="3281">
                  <c:v>9.8202300191975951</c:v>
                </c:pt>
                <c:pt idx="3282">
                  <c:v>9.6760326263623426</c:v>
                </c:pt>
                <c:pt idx="3283">
                  <c:v>9.5319452895292613</c:v>
                </c:pt>
                <c:pt idx="3284">
                  <c:v>9.3879671905657744</c:v>
                </c:pt>
                <c:pt idx="3285">
                  <c:v>9.2440975165530688</c:v>
                </c:pt>
                <c:pt idx="3286">
                  <c:v>9.100335459755172</c:v>
                </c:pt>
                <c:pt idx="3287">
                  <c:v>8.9566802175937141</c:v>
                </c:pt>
                <c:pt idx="3288">
                  <c:v>8.813130992615811</c:v>
                </c:pt>
                <c:pt idx="3289">
                  <c:v>8.6696869924710995</c:v>
                </c:pt>
                <c:pt idx="3290">
                  <c:v>8.5263474298857318</c:v>
                </c:pt>
                <c:pt idx="3291">
                  <c:v>8.3831115226379893</c:v>
                </c:pt>
                <c:pt idx="3292">
                  <c:v>8.239978493538473</c:v>
                </c:pt>
                <c:pt idx="3293">
                  <c:v>8.0969475704055753</c:v>
                </c:pt>
                <c:pt idx="3294">
                  <c:v>7.954017986047063</c:v>
                </c:pt>
                <c:pt idx="3295">
                  <c:v>7.8111889782414607</c:v>
                </c:pt>
                <c:pt idx="3296">
                  <c:v>7.668459789721112</c:v>
                </c:pt>
                <c:pt idx="3297">
                  <c:v>7.5258296681530226</c:v>
                </c:pt>
                <c:pt idx="3298">
                  <c:v>7.3832978661260142</c:v>
                </c:pt>
                <c:pt idx="3299">
                  <c:v>7.2408636411347231</c:v>
                </c:pt>
                <c:pt idx="3300">
                  <c:v>7.0985262555684869</c:v>
                </c:pt>
                <c:pt idx="3301">
                  <c:v>6.9562849766963097</c:v>
                </c:pt>
                <c:pt idx="3302">
                  <c:v>6.8141390766584209</c:v>
                </c:pt>
                <c:pt idx="3303">
                  <c:v>6.6720878324548778</c:v>
                </c:pt>
                <c:pt idx="3304">
                  <c:v>6.5301305259364426</c:v>
                </c:pt>
                <c:pt idx="3305">
                  <c:v>6.3882664437970504</c:v>
                </c:pt>
                <c:pt idx="3306">
                  <c:v>6.2464948775671019</c:v>
                </c:pt>
                <c:pt idx="3307">
                  <c:v>6.1048151236056754</c:v>
                </c:pt>
                <c:pt idx="3308">
                  <c:v>5.9632264830978272</c:v>
                </c:pt>
                <c:pt idx="3309">
                  <c:v>5.8217282620480546</c:v>
                </c:pt>
                <c:pt idx="3310">
                  <c:v>5.6803197712785902</c:v>
                </c:pt>
                <c:pt idx="3311">
                  <c:v>5.5390003264259065</c:v>
                </c:pt>
                <c:pt idx="3312">
                  <c:v>5.3977692479388679</c:v>
                </c:pt>
                <c:pt idx="3313">
                  <c:v>5.2566258610800389</c:v>
                </c:pt>
                <c:pt idx="3314">
                  <c:v>5.1155694959235518</c:v>
                </c:pt>
                <c:pt idx="3315">
                  <c:v>4.9745994873563575</c:v>
                </c:pt>
                <c:pt idx="3316">
                  <c:v>4.8337151750812097</c:v>
                </c:pt>
                <c:pt idx="3317">
                  <c:v>4.6929159036173758</c:v>
                </c:pt>
                <c:pt idx="3318">
                  <c:v>4.5522010223054679</c:v>
                </c:pt>
                <c:pt idx="3319">
                  <c:v>4.4115698853104846</c:v>
                </c:pt>
                <c:pt idx="3320">
                  <c:v>4.2710218516259317</c:v>
                </c:pt>
                <c:pt idx="3321">
                  <c:v>4.1305562850809849</c:v>
                </c:pt>
                <c:pt idx="3322">
                  <c:v>3.9901725543445821</c:v>
                </c:pt>
                <c:pt idx="3323">
                  <c:v>3.8498700329331541</c:v>
                </c:pt>
                <c:pt idx="3324">
                  <c:v>3.7096480992182421</c:v>
                </c:pt>
                <c:pt idx="3325">
                  <c:v>3.5695061364333469</c:v>
                </c:pt>
                <c:pt idx="3326">
                  <c:v>3.4294435326837345</c:v>
                </c:pt>
                <c:pt idx="3327">
                  <c:v>3.2894596809547068</c:v>
                </c:pt>
                <c:pt idx="3328">
                  <c:v>3.149553979122004</c:v>
                </c:pt>
                <c:pt idx="3329">
                  <c:v>3.0097258299611553</c:v>
                </c:pt>
                <c:pt idx="3330">
                  <c:v>2.8699746411600131</c:v>
                </c:pt>
                <c:pt idx="3331">
                  <c:v>2.7302998253279611</c:v>
                </c:pt>
                <c:pt idx="3332">
                  <c:v>2.5907008000091309</c:v>
                </c:pt>
                <c:pt idx="3333">
                  <c:v>2.4511769876947085</c:v>
                </c:pt>
                <c:pt idx="3334">
                  <c:v>2.3117278158354395</c:v>
                </c:pt>
                <c:pt idx="3335">
                  <c:v>2.1723527168539931</c:v>
                </c:pt>
                <c:pt idx="3336">
                  <c:v>2.0330511281604515</c:v>
                </c:pt>
                <c:pt idx="3337">
                  <c:v>1.8938224921644462</c:v>
                </c:pt>
                <c:pt idx="3338">
                  <c:v>1.754666256291614</c:v>
                </c:pt>
                <c:pt idx="3339">
                  <c:v>1.6155818729962448</c:v>
                </c:pt>
                <c:pt idx="3340">
                  <c:v>1.4765687997783061</c:v>
                </c:pt>
                <c:pt idx="3341">
                  <c:v>1.3376264991974267</c:v>
                </c:pt>
                <c:pt idx="3342">
                  <c:v>1.1987544388903189</c:v>
                </c:pt>
                <c:pt idx="3343">
                  <c:v>1.0599520915859841</c:v>
                </c:pt>
                <c:pt idx="3344">
                  <c:v>0.92121893512097586</c:v>
                </c:pt>
                <c:pt idx="3345">
                  <c:v>0.78255445245903843</c:v>
                </c:pt>
                <c:pt idx="3346">
                  <c:v>0.64395813170608562</c:v>
                </c:pt>
                <c:pt idx="3347">
                  <c:v>0.50542946612685569</c:v>
                </c:pt>
                <c:pt idx="3348">
                  <c:v>0.36696795416298755</c:v>
                </c:pt>
                <c:pt idx="3349">
                  <c:v>0.22857309945160864</c:v>
                </c:pt>
                <c:pt idx="3350">
                  <c:v>9.0244410842188927E-2</c:v>
                </c:pt>
                <c:pt idx="3351">
                  <c:v>-4.8018597586207079E-2</c:v>
                </c:pt>
                <c:pt idx="3352">
                  <c:v>-0.18621640650556515</c:v>
                </c:pt>
                <c:pt idx="3353">
                  <c:v>-0.32434949132144197</c:v>
                </c:pt>
                <c:pt idx="3354">
                  <c:v>-0.4624183221547753</c:v>
                </c:pt>
                <c:pt idx="3355">
                  <c:v>-0.6004233638221308</c:v>
                </c:pt>
                <c:pt idx="3356">
                  <c:v>-0.73836507581941646</c:v>
                </c:pt>
                <c:pt idx="3357">
                  <c:v>-0.87624391230176002</c:v>
                </c:pt>
                <c:pt idx="3358">
                  <c:v>-1.0140603220641253</c:v>
                </c:pt>
                <c:pt idx="3359">
                  <c:v>-1.151814748525112</c:v>
                </c:pt>
                <c:pt idx="3360">
                  <c:v>-1.2895076297057244</c:v>
                </c:pt>
                <c:pt idx="3361">
                  <c:v>-1.4271393982132281</c:v>
                </c:pt>
                <c:pt idx="3362">
                  <c:v>-1.5647104812205441</c:v>
                </c:pt>
                <c:pt idx="3363">
                  <c:v>-1.7022213004467233</c:v>
                </c:pt>
                <c:pt idx="3364">
                  <c:v>-1.8396722721422805</c:v>
                </c:pt>
                <c:pt idx="3365">
                  <c:v>-1.9770638070668554</c:v>
                </c:pt>
                <c:pt idx="3366">
                  <c:v>-2.1143963104718182</c:v>
                </c:pt>
                <c:pt idx="3367">
                  <c:v>-2.2516701820831599</c:v>
                </c:pt>
                <c:pt idx="3368">
                  <c:v>-2.3888858160821371</c:v>
                </c:pt>
                <c:pt idx="3369">
                  <c:v>-2.5260436010874514</c:v>
                </c:pt>
                <c:pt idx="3370">
                  <c:v>-2.6631439201358944</c:v>
                </c:pt>
                <c:pt idx="3371">
                  <c:v>-2.8001871506679095</c:v>
                </c:pt>
                <c:pt idx="3372">
                  <c:v>-2.9371736645063606</c:v>
                </c:pt>
                <c:pt idx="3373">
                  <c:v>-3.0741038278408439</c:v>
                </c:pt>
                <c:pt idx="3374">
                  <c:v>-3.2109780012104636</c:v>
                </c:pt>
                <c:pt idx="3375">
                  <c:v>-3.3477965394858984</c:v>
                </c:pt>
                <c:pt idx="3376">
                  <c:v>-3.4845597918541102</c:v>
                </c:pt>
                <c:pt idx="3377">
                  <c:v>-3.6212681017995862</c:v>
                </c:pt>
                <c:pt idx="3378">
                  <c:v>-3.7579218070896729</c:v>
                </c:pt>
                <c:pt idx="3379">
                  <c:v>-3.8945212397586886</c:v>
                </c:pt>
                <c:pt idx="3380">
                  <c:v>-4.0310667260904722</c:v>
                </c:pt>
                <c:pt idx="3381">
                  <c:v>-4.1675585866047413</c:v>
                </c:pt>
                <c:pt idx="3382">
                  <c:v>-4.3039971360404365</c:v>
                </c:pt>
                <c:pt idx="3383">
                  <c:v>-4.4403826833424489</c:v>
                </c:pt>
                <c:pt idx="3384">
                  <c:v>-4.5767155316456751</c:v>
                </c:pt>
                <c:pt idx="3385">
                  <c:v>-4.7129959782616027</c:v>
                </c:pt>
                <c:pt idx="3386">
                  <c:v>-4.849224314664724</c:v>
                </c:pt>
                <c:pt idx="3387">
                  <c:v>-4.9854008264784113</c:v>
                </c:pt>
                <c:pt idx="3388">
                  <c:v>-5.1215257934626379</c:v>
                </c:pt>
                <c:pt idx="3389">
                  <c:v>-5.2575994895015015</c:v>
                </c:pt>
                <c:pt idx="3390">
                  <c:v>-5.3936221825891835</c:v>
                </c:pt>
                <c:pt idx="3391">
                  <c:v>-5.5295941348219628</c:v>
                </c:pt>
                <c:pt idx="3392">
                  <c:v>-5.6655156023827544</c:v>
                </c:pt>
                <c:pt idx="3393">
                  <c:v>-5.801386835532611</c:v>
                </c:pt>
                <c:pt idx="3394">
                  <c:v>-5.9372080786000083</c:v>
                </c:pt>
                <c:pt idx="3395">
                  <c:v>-6.0729795699711531</c:v>
                </c:pt>
                <c:pt idx="3396">
                  <c:v>-6.2087015420796376</c:v>
                </c:pt>
                <c:pt idx="3397">
                  <c:v>-6.3443742213991641</c:v>
                </c:pt>
                <c:pt idx="3398">
                  <c:v>-6.4799978284328859</c:v>
                </c:pt>
                <c:pt idx="3399">
                  <c:v>-6.61557257770707</c:v>
                </c:pt>
                <c:pt idx="3400">
                  <c:v>-6.7510986777644177</c:v>
                </c:pt>
                <c:pt idx="3401">
                  <c:v>-6.8865763311546573</c:v>
                </c:pt>
                <c:pt idx="3402">
                  <c:v>-7.0220057344315023</c:v>
                </c:pt>
                <c:pt idx="3403">
                  <c:v>-7.1573870781452342</c:v>
                </c:pt>
                <c:pt idx="3404">
                  <c:v>-7.2927205468372449</c:v>
                </c:pt>
                <c:pt idx="3405">
                  <c:v>-7.4280063190363421</c:v>
                </c:pt>
                <c:pt idx="3406">
                  <c:v>-7.5632445672546851</c:v>
                </c:pt>
                <c:pt idx="3407">
                  <c:v>-7.6984354579859371</c:v>
                </c:pt>
                <c:pt idx="3408">
                  <c:v>-7.833579151698757</c:v>
                </c:pt>
                <c:pt idx="3409">
                  <c:v>-7.9686758028387885</c:v>
                </c:pt>
                <c:pt idx="3410">
                  <c:v>-8.1037255598251932</c:v>
                </c:pt>
                <c:pt idx="3411">
                  <c:v>-8.2387285650509057</c:v>
                </c:pt>
                <c:pt idx="3412">
                  <c:v>-8.3736849548804742</c:v>
                </c:pt>
                <c:pt idx="3413">
                  <c:v>-8.5085948596538117</c:v>
                </c:pt>
                <c:pt idx="3414">
                  <c:v>-8.6434584036848605</c:v>
                </c:pt>
                <c:pt idx="3415">
                  <c:v>-8.7782757052651164</c:v>
                </c:pt>
                <c:pt idx="3416">
                  <c:v>-8.9130468766644242</c:v>
                </c:pt>
                <c:pt idx="3417">
                  <c:v>-9.0477720241358099</c:v>
                </c:pt>
                <c:pt idx="3418">
                  <c:v>-9.1824512479191753</c:v>
                </c:pt>
                <c:pt idx="3419">
                  <c:v>-9.3170846422459874</c:v>
                </c:pt>
                <c:pt idx="3420">
                  <c:v>-9.4516722953442525</c:v>
                </c:pt>
                <c:pt idx="3421">
                  <c:v>-9.5862142894446833</c:v>
                </c:pt>
                <c:pt idx="3422">
                  <c:v>-9.7207107007890556</c:v>
                </c:pt>
                <c:pt idx="3423">
                  <c:v>-9.8551615996348971</c:v>
                </c:pt>
                <c:pt idx="3424">
                  <c:v>-9.9895670502671123</c:v>
                </c:pt>
                <c:pt idx="3425">
                  <c:v>-10.12392711100469</c:v>
                </c:pt>
                <c:pt idx="3426">
                  <c:v>-10.258241834211503</c:v>
                </c:pt>
                <c:pt idx="3427">
                  <c:v>-10.39251126630711</c:v>
                </c:pt>
                <c:pt idx="3428">
                  <c:v>-10.526735447777526</c:v>
                </c:pt>
                <c:pt idx="3429">
                  <c:v>-10.66091441318838</c:v>
                </c:pt>
                <c:pt idx="3430">
                  <c:v>-10.795048191196713</c:v>
                </c:pt>
                <c:pt idx="3431">
                  <c:v>-10.929136804564934</c:v>
                </c:pt>
                <c:pt idx="3432">
                  <c:v>-11.06318027017565</c:v>
                </c:pt>
                <c:pt idx="3433">
                  <c:v>-11.197178599048073</c:v>
                </c:pt>
                <c:pt idx="3434">
                  <c:v>-11.331131796350292</c:v>
                </c:pt>
                <c:pt idx="3435">
                  <c:v>-11.465039861420991</c:v>
                </c:pt>
                <c:pt idx="3436">
                  <c:v>-11.598902787783658</c:v>
                </c:pt>
                <c:pt idx="3437">
                  <c:v>-11.732720563166481</c:v>
                </c:pt>
                <c:pt idx="3438">
                  <c:v>-11.866493169521135</c:v>
                </c:pt>
                <c:pt idx="3439">
                  <c:v>-12.000220583043273</c:v>
                </c:pt>
                <c:pt idx="3440">
                  <c:v>-12.133902774192677</c:v>
                </c:pt>
                <c:pt idx="3441">
                  <c:v>-12.267539707715628</c:v>
                </c:pt>
                <c:pt idx="3442">
                  <c:v>-12.401131342667611</c:v>
                </c:pt>
                <c:pt idx="3443">
                  <c:v>-12.534677632435091</c:v>
                </c:pt>
                <c:pt idx="3444">
                  <c:v>-12.668178524761146</c:v>
                </c:pt>
                <c:pt idx="3445">
                  <c:v>-12.801633961769937</c:v>
                </c:pt>
                <c:pt idx="3446">
                  <c:v>-12.935043879992207</c:v>
                </c:pt>
                <c:pt idx="3447">
                  <c:v>-13.068408210392761</c:v>
                </c:pt>
                <c:pt idx="3448">
                  <c:v>-13.201726878395419</c:v>
                </c:pt>
                <c:pt idx="3449">
                  <c:v>-13.334999803914712</c:v>
                </c:pt>
                <c:pt idx="3450">
                  <c:v>-13.468226901380604</c:v>
                </c:pt>
                <c:pt idx="3451">
                  <c:v>-13.601408079772824</c:v>
                </c:pt>
                <c:pt idx="3452">
                  <c:v>-13.734543242648016</c:v>
                </c:pt>
                <c:pt idx="3453">
                  <c:v>-13.867632288172018</c:v>
                </c:pt>
                <c:pt idx="3454">
                  <c:v>-14.000675109153377</c:v>
                </c:pt>
                <c:pt idx="3455">
                  <c:v>-14.133671593074524</c:v>
                </c:pt>
                <c:pt idx="3456">
                  <c:v>-14.266621622126308</c:v>
                </c:pt>
                <c:pt idx="3457">
                  <c:v>-14.399525073243097</c:v>
                </c:pt>
                <c:pt idx="3458">
                  <c:v>-14.532381818136969</c:v>
                </c:pt>
                <c:pt idx="3459">
                  <c:v>-14.66519172333463</c:v>
                </c:pt>
                <c:pt idx="3460">
                  <c:v>-14.797954650215246</c:v>
                </c:pt>
                <c:pt idx="3461">
                  <c:v>-14.930670455045373</c:v>
                </c:pt>
                <c:pt idx="3462">
                  <c:v>-15.06333898902048</c:v>
                </c:pt>
                <c:pt idx="3463">
                  <c:v>-15.195960098302663</c:v>
                </c:pt>
                <c:pt idx="3464">
                  <c:v>-15.328533624060753</c:v>
                </c:pt>
                <c:pt idx="3465">
                  <c:v>-15.461059402510642</c:v>
                </c:pt>
                <c:pt idx="3466">
                  <c:v>-15.59353726496002</c:v>
                </c:pt>
                <c:pt idx="3467">
                  <c:v>-15.725967037844526</c:v>
                </c:pt>
                <c:pt idx="3468">
                  <c:v>-15.858348542776298</c:v>
                </c:pt>
                <c:pt idx="3469">
                  <c:v>-15.990681596585631</c:v>
                </c:pt>
                <c:pt idx="3470">
                  <c:v>-16.122966011365406</c:v>
                </c:pt>
                <c:pt idx="3471">
                  <c:v>-16.255201594515597</c:v>
                </c:pt>
                <c:pt idx="3472">
                  <c:v>-16.387388148791359</c:v>
                </c:pt>
                <c:pt idx="3473">
                  <c:v>-16.519525472346743</c:v>
                </c:pt>
                <c:pt idx="3474">
                  <c:v>-16.651613358784601</c:v>
                </c:pt>
                <c:pt idx="3475">
                  <c:v>-16.78365159720272</c:v>
                </c:pt>
                <c:pt idx="3476">
                  <c:v>-16.91563997224381</c:v>
                </c:pt>
                <c:pt idx="3477">
                  <c:v>-17.047578264143425</c:v>
                </c:pt>
                <c:pt idx="3478">
                  <c:v>-17.179466248781239</c:v>
                </c:pt>
                <c:pt idx="3479">
                  <c:v>-17.311303697729983</c:v>
                </c:pt>
                <c:pt idx="3480">
                  <c:v>-17.443090378310188</c:v>
                </c:pt>
                <c:pt idx="3481">
                  <c:v>-17.574826053637423</c:v>
                </c:pt>
                <c:pt idx="3482">
                  <c:v>-17.70651048267743</c:v>
                </c:pt>
                <c:pt idx="3483">
                  <c:v>-17.838143420299701</c:v>
                </c:pt>
                <c:pt idx="3484">
                  <c:v>-17.969724617329859</c:v>
                </c:pt>
                <c:pt idx="3485">
                  <c:v>-18.101253820604029</c:v>
                </c:pt>
                <c:pt idx="3486">
                  <c:v>-18.232730773024343</c:v>
                </c:pt>
                <c:pt idx="3487">
                  <c:v>-18.364155213613799</c:v>
                </c:pt>
                <c:pt idx="3488">
                  <c:v>-18.495526877572274</c:v>
                </c:pt>
                <c:pt idx="3489">
                  <c:v>-18.626845496333715</c:v>
                </c:pt>
                <c:pt idx="3490">
                  <c:v>-18.758110797622095</c:v>
                </c:pt>
                <c:pt idx="3491">
                  <c:v>-18.889322505507607</c:v>
                </c:pt>
                <c:pt idx="3492">
                  <c:v>-19.0204803404703</c:v>
                </c:pt>
                <c:pt idx="3493">
                  <c:v>-19.151584019450127</c:v>
                </c:pt>
                <c:pt idx="3494">
                  <c:v>-19.282633255913055</c:v>
                </c:pt>
                <c:pt idx="3495">
                  <c:v>-19.413627759906859</c:v>
                </c:pt>
                <c:pt idx="3496">
                  <c:v>-19.544567238121175</c:v>
                </c:pt>
                <c:pt idx="3497">
                  <c:v>-19.675451393949402</c:v>
                </c:pt>
                <c:pt idx="3498">
                  <c:v>-19.806279927546171</c:v>
                </c:pt>
                <c:pt idx="3499">
                  <c:v>-19.93705253589232</c:v>
                </c:pt>
                <c:pt idx="3500">
                  <c:v>-20.067768912853296</c:v>
                </c:pt>
                <c:pt idx="3501">
                  <c:v>-20.1984287492416</c:v>
                </c:pt>
                <c:pt idx="3502">
                  <c:v>-20.329031732879457</c:v>
                </c:pt>
                <c:pt idx="3503">
                  <c:v>-20.459577548659951</c:v>
                </c:pt>
                <c:pt idx="3504">
                  <c:v>-20.590065878611654</c:v>
                </c:pt>
                <c:pt idx="3505">
                  <c:v>-20.72049640196002</c:v>
                </c:pt>
                <c:pt idx="3506">
                  <c:v>-20.850868795190564</c:v>
                </c:pt>
                <c:pt idx="3507">
                  <c:v>-20.981182732113865</c:v>
                </c:pt>
                <c:pt idx="3508">
                  <c:v>-21.111437883927636</c:v>
                </c:pt>
                <c:pt idx="3509">
                  <c:v>-21.2416339192809</c:v>
                </c:pt>
                <c:pt idx="3510">
                  <c:v>-21.371770504339764</c:v>
                </c:pt>
                <c:pt idx="3511">
                  <c:v>-21.501847302849995</c:v>
                </c:pt>
                <c:pt idx="3512">
                  <c:v>-21.631863976202169</c:v>
                </c:pt>
                <c:pt idx="3513">
                  <c:v>-21.761820183496212</c:v>
                </c:pt>
                <c:pt idx="3514">
                  <c:v>-21.891715581606263</c:v>
                </c:pt>
                <c:pt idx="3515">
                  <c:v>-22.021549825246012</c:v>
                </c:pt>
                <c:pt idx="3516">
                  <c:v>-22.15132256703248</c:v>
                </c:pt>
                <c:pt idx="3517">
                  <c:v>-22.281033457552439</c:v>
                </c:pt>
                <c:pt idx="3518">
                  <c:v>-22.41068214542625</c:v>
                </c:pt>
                <c:pt idx="3519">
                  <c:v>-22.54026827737485</c:v>
                </c:pt>
                <c:pt idx="3520">
                  <c:v>-22.669791498282706</c:v>
                </c:pt>
                <c:pt idx="3521">
                  <c:v>-22.799251451263643</c:v>
                </c:pt>
                <c:pt idx="3522">
                  <c:v>-22.928647777727861</c:v>
                </c:pt>
                <c:pt idx="3523">
                  <c:v>-23.057980117443776</c:v>
                </c:pt>
                <c:pt idx="3524">
                  <c:v>-23.187248108606468</c:v>
                </c:pt>
                <c:pt idx="3525">
                  <c:v>-23.316451387898582</c:v>
                </c:pt>
                <c:pt idx="3526">
                  <c:v>-23.445589590560587</c:v>
                </c:pt>
                <c:pt idx="3527">
                  <c:v>-23.574662350449216</c:v>
                </c:pt>
                <c:pt idx="3528">
                  <c:v>-23.70366930010718</c:v>
                </c:pt>
                <c:pt idx="3529">
                  <c:v>-23.832610070824956</c:v>
                </c:pt>
                <c:pt idx="3530">
                  <c:v>-23.96148429270599</c:v>
                </c:pt>
                <c:pt idx="3531">
                  <c:v>-24.090291594730076</c:v>
                </c:pt>
                <c:pt idx="3532">
                  <c:v>-24.219031604818213</c:v>
                </c:pt>
                <c:pt idx="3533">
                  <c:v>-24.347703949893372</c:v>
                </c:pt>
                <c:pt idx="3534">
                  <c:v>-24.476308255949618</c:v>
                </c:pt>
                <c:pt idx="3535">
                  <c:v>-24.604844148107333</c:v>
                </c:pt>
                <c:pt idx="3536">
                  <c:v>-24.733311250682789</c:v>
                </c:pt>
                <c:pt idx="3537">
                  <c:v>-24.861709187246277</c:v>
                </c:pt>
                <c:pt idx="3538">
                  <c:v>-24.990037580685737</c:v>
                </c:pt>
                <c:pt idx="3539">
                  <c:v>-25.118296053270171</c:v>
                </c:pt>
                <c:pt idx="3540">
                  <c:v>-25.24648422670677</c:v>
                </c:pt>
                <c:pt idx="3541">
                  <c:v>-25.374601722205711</c:v>
                </c:pt>
                <c:pt idx="3542">
                  <c:v>-25.502648160538001</c:v>
                </c:pt>
                <c:pt idx="3543">
                  <c:v>-25.630623162097606</c:v>
                </c:pt>
                <c:pt idx="3544">
                  <c:v>-25.758526346959712</c:v>
                </c:pt>
                <c:pt idx="3545">
                  <c:v>-25.886357334940186</c:v>
                </c:pt>
                <c:pt idx="3546">
                  <c:v>-26.014115745654948</c:v>
                </c:pt>
                <c:pt idx="3547">
                  <c:v>-26.141801198576445</c:v>
                </c:pt>
                <c:pt idx="3548">
                  <c:v>-26.269413313092372</c:v>
                </c:pt>
                <c:pt idx="3549">
                  <c:v>-26.396951708562909</c:v>
                </c:pt>
                <c:pt idx="3550">
                  <c:v>-26.524416004376889</c:v>
                </c:pt>
                <c:pt idx="3551">
                  <c:v>-26.65180582000653</c:v>
                </c:pt>
                <c:pt idx="3552">
                  <c:v>-26.779120775063689</c:v>
                </c:pt>
                <c:pt idx="3553">
                  <c:v>-26.906360489356388</c:v>
                </c:pt>
                <c:pt idx="3554">
                  <c:v>-27.033524582938099</c:v>
                </c:pt>
                <c:pt idx="3555">
                  <c:v>-27.160612676165556</c:v>
                </c:pt>
                <c:pt idx="3556">
                  <c:v>-27.287624389749055</c:v>
                </c:pt>
                <c:pt idx="3557">
                  <c:v>-27.414559344804644</c:v>
                </c:pt>
                <c:pt idx="3558">
                  <c:v>-27.5414171629061</c:v>
                </c:pt>
                <c:pt idx="3559">
                  <c:v>-27.668197466135439</c:v>
                </c:pt>
                <c:pt idx="3560">
                  <c:v>-27.79489987713049</c:v>
                </c:pt>
                <c:pt idx="3561">
                  <c:v>-27.921524019136996</c:v>
                </c:pt>
                <c:pt idx="3562">
                  <c:v>-28.048069516054284</c:v>
                </c:pt>
                <c:pt idx="3563">
                  <c:v>-28.17453599248492</c:v>
                </c:pt>
                <c:pt idx="3564">
                  <c:v>-28.300923073778819</c:v>
                </c:pt>
                <c:pt idx="3565">
                  <c:v>-28.427230386080822</c:v>
                </c:pt>
                <c:pt idx="3566">
                  <c:v>-28.553457556375491</c:v>
                </c:pt>
                <c:pt idx="3567">
                  <c:v>-28.679604212530222</c:v>
                </c:pt>
                <c:pt idx="3568">
                  <c:v>-28.805669983338021</c:v>
                </c:pt>
                <c:pt idx="3569">
                  <c:v>-28.931654498562324</c:v>
                </c:pt>
                <c:pt idx="3570">
                  <c:v>-29.057557388976392</c:v>
                </c:pt>
                <c:pt idx="3571">
                  <c:v>-29.183378286403496</c:v>
                </c:pt>
                <c:pt idx="3572">
                  <c:v>-29.30911682375708</c:v>
                </c:pt>
                <c:pt idx="3573">
                  <c:v>-29.434772635080463</c:v>
                </c:pt>
                <c:pt idx="3574">
                  <c:v>-29.560345355583109</c:v>
                </c:pt>
                <c:pt idx="3575">
                  <c:v>-29.685834621677884</c:v>
                </c:pt>
                <c:pt idx="3576">
                  <c:v>-29.811240071016101</c:v>
                </c:pt>
                <c:pt idx="3577">
                  <c:v>-29.936561342523987</c:v>
                </c:pt>
                <c:pt idx="3578">
                  <c:v>-30.061798076434968</c:v>
                </c:pt>
                <c:pt idx="3579">
                  <c:v>-30.186949914322071</c:v>
                </c:pt>
                <c:pt idx="3580">
                  <c:v>-30.31201649913146</c:v>
                </c:pt>
                <c:pt idx="3581">
                  <c:v>-30.436997475211427</c:v>
                </c:pt>
                <c:pt idx="3582">
                  <c:v>-30.561892488344029</c:v>
                </c:pt>
                <c:pt idx="3583">
                  <c:v>-30.686701185770744</c:v>
                </c:pt>
                <c:pt idx="3584">
                  <c:v>-30.811423216223574</c:v>
                </c:pt>
                <c:pt idx="3585">
                  <c:v>-30.936058229949452</c:v>
                </c:pt>
                <c:pt idx="3586">
                  <c:v>-31.06060587873543</c:v>
                </c:pt>
                <c:pt idx="3587">
                  <c:v>-31.185065815934678</c:v>
                </c:pt>
                <c:pt idx="3588">
                  <c:v>-31.309437696489027</c:v>
                </c:pt>
                <c:pt idx="3589">
                  <c:v>-31.433721176950712</c:v>
                </c:pt>
                <c:pt idx="3590">
                  <c:v>-31.557915915504736</c:v>
                </c:pt>
                <c:pt idx="3591">
                  <c:v>-31.682021571987349</c:v>
                </c:pt>
                <c:pt idx="3592">
                  <c:v>-31.806037807906733</c:v>
                </c:pt>
                <c:pt idx="3593">
                  <c:v>-31.929964286460205</c:v>
                </c:pt>
                <c:pt idx="3594">
                  <c:v>-32.053800672550494</c:v>
                </c:pt>
                <c:pt idx="3595">
                  <c:v>-32.177546632800841</c:v>
                </c:pt>
                <c:pt idx="3596">
                  <c:v>-32.301201835572158</c:v>
                </c:pt>
                <c:pt idx="3597">
                  <c:v>-32.42476595097466</c:v>
                </c:pt>
                <c:pt idx="3598">
                  <c:v>-32.54823865087883</c:v>
                </c:pt>
                <c:pt idx="3599">
                  <c:v>-32.671619608929575</c:v>
                </c:pt>
                <c:pt idx="3600">
                  <c:v>-32.794908500554271</c:v>
                </c:pt>
                <c:pt idx="3601">
                  <c:v>-32.918105002972482</c:v>
                </c:pt>
                <c:pt idx="3602">
                  <c:v>-33.041208795204085</c:v>
                </c:pt>
                <c:pt idx="3603">
                  <c:v>-33.164219558073995</c:v>
                </c:pt>
                <c:pt idx="3604">
                  <c:v>-33.287136974221454</c:v>
                </c:pt>
                <c:pt idx="3605">
                  <c:v>-33.409960728100657</c:v>
                </c:pt>
                <c:pt idx="3606">
                  <c:v>-33.532690505987688</c:v>
                </c:pt>
                <c:pt idx="3607">
                  <c:v>-33.65532599597941</c:v>
                </c:pt>
                <c:pt idx="3608">
                  <c:v>-33.777866887997789</c:v>
                </c:pt>
                <c:pt idx="3609">
                  <c:v>-33.900312873786959</c:v>
                </c:pt>
                <c:pt idx="3610">
                  <c:v>-34.022663646915504</c:v>
                </c:pt>
                <c:pt idx="3611">
                  <c:v>-34.144918902770684</c:v>
                </c:pt>
                <c:pt idx="3612">
                  <c:v>-34.267078338559088</c:v>
                </c:pt>
                <c:pt idx="3613">
                  <c:v>-34.389141653298879</c:v>
                </c:pt>
                <c:pt idx="3614">
                  <c:v>-34.511108547816747</c:v>
                </c:pt>
                <c:pt idx="3615">
                  <c:v>-34.632978724741378</c:v>
                </c:pt>
                <c:pt idx="3616">
                  <c:v>-34.75475188849407</c:v>
                </c:pt>
                <c:pt idx="3617">
                  <c:v>-34.876427745281461</c:v>
                </c:pt>
                <c:pt idx="3618">
                  <c:v>-34.998006003088165</c:v>
                </c:pt>
                <c:pt idx="3619">
                  <c:v>-35.119486371660713</c:v>
                </c:pt>
                <c:pt idx="3620">
                  <c:v>-35.240868562501646</c:v>
                </c:pt>
                <c:pt idx="3621">
                  <c:v>-35.362152288854389</c:v>
                </c:pt>
                <c:pt idx="3622">
                  <c:v>-35.483337265687254</c:v>
                </c:pt>
                <c:pt idx="3623">
                  <c:v>-35.604423209683631</c:v>
                </c:pt>
                <c:pt idx="3624">
                  <c:v>-35.72540983922292</c:v>
                </c:pt>
                <c:pt idx="3625">
                  <c:v>-35.846296874365123</c:v>
                </c:pt>
                <c:pt idx="3626">
                  <c:v>-35.967084036832262</c:v>
                </c:pt>
                <c:pt idx="3627">
                  <c:v>-36.087771049991119</c:v>
                </c:pt>
                <c:pt idx="3628">
                  <c:v>-36.208357638832865</c:v>
                </c:pt>
                <c:pt idx="3629">
                  <c:v>-36.3288435299539</c:v>
                </c:pt>
                <c:pt idx="3630">
                  <c:v>-36.449228451532775</c:v>
                </c:pt>
                <c:pt idx="3631">
                  <c:v>-36.569512133308848</c:v>
                </c:pt>
                <c:pt idx="3632">
                  <c:v>-36.689694306560398</c:v>
                </c:pt>
                <c:pt idx="3633">
                  <c:v>-36.809774704077483</c:v>
                </c:pt>
                <c:pt idx="3634">
                  <c:v>-36.929753060141678</c:v>
                </c:pt>
                <c:pt idx="3635">
                  <c:v>-37.049629110496141</c:v>
                </c:pt>
                <c:pt idx="3636">
                  <c:v>-37.169402592320921</c:v>
                </c:pt>
                <c:pt idx="3637">
                  <c:v>-37.28907324420743</c:v>
                </c:pt>
                <c:pt idx="3638">
                  <c:v>-37.40864080612613</c:v>
                </c:pt>
                <c:pt idx="3639">
                  <c:v>-37.528105019403654</c:v>
                </c:pt>
                <c:pt idx="3640">
                  <c:v>-37.647465626686795</c:v>
                </c:pt>
                <c:pt idx="3641">
                  <c:v>-37.766722371917382</c:v>
                </c:pt>
                <c:pt idx="3642">
                  <c:v>-37.88587500029729</c:v>
                </c:pt>
                <c:pt idx="3643">
                  <c:v>-38.004923258261101</c:v>
                </c:pt>
                <c:pt idx="3644">
                  <c:v>-38.123866893438873</c:v>
                </c:pt>
                <c:pt idx="3645">
                  <c:v>-38.242705654626377</c:v>
                </c:pt>
                <c:pt idx="3646">
                  <c:v>-38.361439291750713</c:v>
                </c:pt>
                <c:pt idx="3647">
                  <c:v>-38.480067555836115</c:v>
                </c:pt>
                <c:pt idx="3648">
                  <c:v>-38.598590198967372</c:v>
                </c:pt>
                <c:pt idx="3649">
                  <c:v>-38.717006974257515</c:v>
                </c:pt>
                <c:pt idx="3650">
                  <c:v>-38.835317635807542</c:v>
                </c:pt>
                <c:pt idx="3651">
                  <c:v>-38.953521938674555</c:v>
                </c:pt>
                <c:pt idx="3652">
                  <c:v>-39.071619638830953</c:v>
                </c:pt>
                <c:pt idx="3653">
                  <c:v>-39.18961049312864</c:v>
                </c:pt>
                <c:pt idx="3654">
                  <c:v>-39.307494259259443</c:v>
                </c:pt>
                <c:pt idx="3655">
                  <c:v>-39.425270695719092</c:v>
                </c:pt>
                <c:pt idx="3656">
                  <c:v>-39.542939561766133</c:v>
                </c:pt>
                <c:pt idx="3657">
                  <c:v>-39.660500617383832</c:v>
                </c:pt>
                <c:pt idx="3658">
                  <c:v>-39.777953623237266</c:v>
                </c:pt>
                <c:pt idx="3659">
                  <c:v>-39.895298340640295</c:v>
                </c:pt>
                <c:pt idx="3660">
                  <c:v>-40.012534531505452</c:v>
                </c:pt>
                <c:pt idx="3661">
                  <c:v>-40.129661958312028</c:v>
                </c:pt>
                <c:pt idx="3662">
                  <c:v>-40.246680384058408</c:v>
                </c:pt>
                <c:pt idx="3663">
                  <c:v>-40.363589572225919</c:v>
                </c:pt>
                <c:pt idx="3664">
                  <c:v>-40.480389286732901</c:v>
                </c:pt>
                <c:pt idx="3665">
                  <c:v>-40.597079291896506</c:v>
                </c:pt>
                <c:pt idx="3666">
                  <c:v>-40.713659352386486</c:v>
                </c:pt>
                <c:pt idx="3667">
                  <c:v>-40.830129233187279</c:v>
                </c:pt>
                <c:pt idx="3668">
                  <c:v>-40.946488699552759</c:v>
                </c:pt>
                <c:pt idx="3669">
                  <c:v>-41.062737516965683</c:v>
                </c:pt>
                <c:pt idx="3670">
                  <c:v>-41.178875451092665</c:v>
                </c:pt>
                <c:pt idx="3671">
                  <c:v>-41.294902267743794</c:v>
                </c:pt>
                <c:pt idx="3672">
                  <c:v>-41.410817732828946</c:v>
                </c:pt>
                <c:pt idx="3673">
                  <c:v>-41.526621612314102</c:v>
                </c:pt>
                <c:pt idx="3674">
                  <c:v>-41.642313672180222</c:v>
                </c:pt>
                <c:pt idx="3675">
                  <c:v>-41.757893678377997</c:v>
                </c:pt>
                <c:pt idx="3676">
                  <c:v>-41.873361396788368</c:v>
                </c:pt>
                <c:pt idx="3677">
                  <c:v>-41.988716593176633</c:v>
                </c:pt>
                <c:pt idx="3678">
                  <c:v>-42.103959033151853</c:v>
                </c:pt>
                <c:pt idx="3679">
                  <c:v>-42.219088482122146</c:v>
                </c:pt>
                <c:pt idx="3680">
                  <c:v>-42.334104705254845</c:v>
                </c:pt>
                <c:pt idx="3681">
                  <c:v>-42.449007467431898</c:v>
                </c:pt>
                <c:pt idx="3682">
                  <c:v>-42.563796533209626</c:v>
                </c:pt>
                <c:pt idx="3683">
                  <c:v>-42.678471666773788</c:v>
                </c:pt>
                <c:pt idx="3684">
                  <c:v>-42.793032631902804</c:v>
                </c:pt>
                <c:pt idx="3685">
                  <c:v>-42.907479191920572</c:v>
                </c:pt>
                <c:pt idx="3686">
                  <c:v>-43.021811109657733</c:v>
                </c:pt>
                <c:pt idx="3687">
                  <c:v>-43.136028147412873</c:v>
                </c:pt>
                <c:pt idx="3688">
                  <c:v>-43.250130066908298</c:v>
                </c:pt>
                <c:pt idx="3689">
                  <c:v>-43.364116629251214</c:v>
                </c:pt>
                <c:pt idx="3690">
                  <c:v>-43.477987594893136</c:v>
                </c:pt>
                <c:pt idx="3691">
                  <c:v>-43.591742723591466</c:v>
                </c:pt>
                <c:pt idx="3692">
                  <c:v>-43.705381774368618</c:v>
                </c:pt>
                <c:pt idx="3693">
                  <c:v>-43.81890450547408</c:v>
                </c:pt>
                <c:pt idx="3694">
                  <c:v>-43.932310674345814</c:v>
                </c:pt>
                <c:pt idx="3695">
                  <c:v>-44.045600037572939</c:v>
                </c:pt>
                <c:pt idx="3696">
                  <c:v>-44.158772350855486</c:v>
                </c:pt>
                <c:pt idx="3697">
                  <c:v>-44.271827368970293</c:v>
                </c:pt>
                <c:pt idx="3698">
                  <c:v>-44.384764845734139</c:v>
                </c:pt>
                <c:pt idx="3699">
                  <c:v>-44.497584533966148</c:v>
                </c:pt>
                <c:pt idx="3700">
                  <c:v>-44.610286185453049</c:v>
                </c:pt>
                <c:pt idx="3701">
                  <c:v>-44.722869550914851</c:v>
                </c:pt>
                <c:pt idx="3702">
                  <c:v>-44.83533437997005</c:v>
                </c:pt>
                <c:pt idx="3703">
                  <c:v>-44.947680421101381</c:v>
                </c:pt>
                <c:pt idx="3704">
                  <c:v>-45.059907421622768</c:v>
                </c:pt>
                <c:pt idx="3705">
                  <c:v>-45.172015127648393</c:v>
                </c:pt>
                <c:pt idx="3706">
                  <c:v>-45.284003284058599</c:v>
                </c:pt>
                <c:pt idx="3707">
                  <c:v>-45.395871634470552</c:v>
                </c:pt>
                <c:pt idx="3708">
                  <c:v>-45.507619921205986</c:v>
                </c:pt>
                <c:pt idx="3709">
                  <c:v>-45.61924788526315</c:v>
                </c:pt>
                <c:pt idx="3710">
                  <c:v>-45.730755266287559</c:v>
                </c:pt>
                <c:pt idx="3711">
                  <c:v>-45.842141802541107</c:v>
                </c:pt>
                <c:pt idx="3712">
                  <c:v>-45.953407230877332</c:v>
                </c:pt>
                <c:pt idx="3713">
                  <c:v>-46.064551286714419</c:v>
                </c:pt>
                <c:pt idx="3714">
                  <c:v>-46.17557370400732</c:v>
                </c:pt>
                <c:pt idx="3715">
                  <c:v>-46.286474215223706</c:v>
                </c:pt>
                <c:pt idx="3716">
                  <c:v>-46.397252551318445</c:v>
                </c:pt>
                <c:pt idx="3717">
                  <c:v>-46.507908441712829</c:v>
                </c:pt>
                <c:pt idx="3718">
                  <c:v>-46.618441614266345</c:v>
                </c:pt>
                <c:pt idx="3719">
                  <c:v>-46.728851795260312</c:v>
                </c:pt>
                <c:pt idx="3720">
                  <c:v>-46.839138709373657</c:v>
                </c:pt>
                <c:pt idx="3721">
                  <c:v>-46.94930207966226</c:v>
                </c:pt>
                <c:pt idx="3722">
                  <c:v>-47.059341627541357</c:v>
                </c:pt>
                <c:pt idx="3723">
                  <c:v>-47.16925707276539</c:v>
                </c:pt>
                <c:pt idx="3724">
                  <c:v>-47.279048133411322</c:v>
                </c:pt>
                <c:pt idx="3725">
                  <c:v>-47.38871452586082</c:v>
                </c:pt>
                <c:pt idx="3726">
                  <c:v>-47.498255964784988</c:v>
                </c:pt>
                <c:pt idx="3727">
                  <c:v>-47.607672163129877</c:v>
                </c:pt>
                <c:pt idx="3728">
                  <c:v>-47.716962832101473</c:v>
                </c:pt>
                <c:pt idx="3729">
                  <c:v>-47.826127681153253</c:v>
                </c:pt>
                <c:pt idx="3730">
                  <c:v>-47.935166417972823</c:v>
                </c:pt>
                <c:pt idx="3731">
                  <c:v>-48.044078748471918</c:v>
                </c:pt>
                <c:pt idx="3732">
                  <c:v>-48.152864376777217</c:v>
                </c:pt>
                <c:pt idx="3733">
                  <c:v>-48.261523005216276</c:v>
                </c:pt>
                <c:pt idx="3734">
                  <c:v>-48.370054334315284</c:v>
                </c:pt>
                <c:pt idx="3735">
                  <c:v>-48.478458062786501</c:v>
                </c:pt>
                <c:pt idx="3736">
                  <c:v>-48.586733887525355</c:v>
                </c:pt>
                <c:pt idx="3737">
                  <c:v>-48.694881503602488</c:v>
                </c:pt>
                <c:pt idx="3738">
                  <c:v>-48.802900604260799</c:v>
                </c:pt>
                <c:pt idx="3739">
                  <c:v>-48.910790880910895</c:v>
                </c:pt>
                <c:pt idx="3740">
                  <c:v>-49.018552023129104</c:v>
                </c:pt>
                <c:pt idx="3741">
                  <c:v>-49.12618371865517</c:v>
                </c:pt>
                <c:pt idx="3742">
                  <c:v>-49.233685653392627</c:v>
                </c:pt>
                <c:pt idx="3743">
                  <c:v>-49.341057511408934</c:v>
                </c:pt>
                <c:pt idx="3744">
                  <c:v>-49.448298974935398</c:v>
                </c:pt>
                <c:pt idx="3745">
                  <c:v>-49.555409724371174</c:v>
                </c:pt>
                <c:pt idx="3746">
                  <c:v>-49.662389438286368</c:v>
                </c:pt>
                <c:pt idx="3747">
                  <c:v>-49.769237793425106</c:v>
                </c:pt>
                <c:pt idx="3748">
                  <c:v>-49.875954464711725</c:v>
                </c:pt>
                <c:pt idx="3749">
                  <c:v>-49.982539125257972</c:v>
                </c:pt>
                <c:pt idx="3750">
                  <c:v>-50.088991446367231</c:v>
                </c:pt>
                <c:pt idx="3751">
                  <c:v>-50.195311097545982</c:v>
                </c:pt>
                <c:pt idx="3752">
                  <c:v>-50.301497746510677</c:v>
                </c:pt>
                <c:pt idx="3753">
                  <c:v>-50.40755105919925</c:v>
                </c:pt>
                <c:pt idx="3754">
                  <c:v>-50.513470699781152</c:v>
                </c:pt>
                <c:pt idx="3755">
                  <c:v>-50.619256330669515</c:v>
                </c:pt>
                <c:pt idx="3756">
                  <c:v>-50.724907612535503</c:v>
                </c:pt>
                <c:pt idx="3757">
                  <c:v>-50.830424204320053</c:v>
                </c:pt>
                <c:pt idx="3758">
                  <c:v>-50.935805763249874</c:v>
                </c:pt>
                <c:pt idx="3759">
                  <c:v>-51.041051944853507</c:v>
                </c:pt>
                <c:pt idx="3760">
                  <c:v>-51.146162402977097</c:v>
                </c:pt>
                <c:pt idx="3761">
                  <c:v>-51.251136789803354</c:v>
                </c:pt>
                <c:pt idx="3762">
                  <c:v>-51.35597475586863</c:v>
                </c:pt>
                <c:pt idx="3763">
                  <c:v>-51.460675950083157</c:v>
                </c:pt>
                <c:pt idx="3764">
                  <c:v>-51.565240019750917</c:v>
                </c:pt>
                <c:pt idx="3765">
                  <c:v>-51.669666610592031</c:v>
                </c:pt>
                <c:pt idx="3766">
                  <c:v>-51.773955366763374</c:v>
                </c:pt>
                <c:pt idx="3767">
                  <c:v>-51.878105930882498</c:v>
                </c:pt>
                <c:pt idx="3768">
                  <c:v>-51.982117944050259</c:v>
                </c:pt>
                <c:pt idx="3769">
                  <c:v>-52.085991045877805</c:v>
                </c:pt>
                <c:pt idx="3770">
                  <c:v>-52.189724874509324</c:v>
                </c:pt>
                <c:pt idx="3771">
                  <c:v>-52.293319066650014</c:v>
                </c:pt>
                <c:pt idx="3772">
                  <c:v>-52.396773257593566</c:v>
                </c:pt>
                <c:pt idx="3773">
                  <c:v>-52.500087081249816</c:v>
                </c:pt>
                <c:pt idx="3774">
                  <c:v>-52.603260170171311</c:v>
                </c:pt>
                <c:pt idx="3775">
                  <c:v>-52.70629215558678</c:v>
                </c:pt>
                <c:pt idx="3776">
                  <c:v>-52.809182667428942</c:v>
                </c:pt>
                <c:pt idx="3777">
                  <c:v>-52.911931334366017</c:v>
                </c:pt>
                <c:pt idx="3778">
                  <c:v>-53.014537783832779</c:v>
                </c:pt>
                <c:pt idx="3779">
                  <c:v>-53.11700164206519</c:v>
                </c:pt>
                <c:pt idx="3780">
                  <c:v>-53.219322534132189</c:v>
                </c:pt>
                <c:pt idx="3781">
                  <c:v>-53.321500083969212</c:v>
                </c:pt>
                <c:pt idx="3782">
                  <c:v>-53.42353391441533</c:v>
                </c:pt>
                <c:pt idx="3783">
                  <c:v>-53.525423647245191</c:v>
                </c:pt>
                <c:pt idx="3784">
                  <c:v>-53.627168903208258</c:v>
                </c:pt>
                <c:pt idx="3785">
                  <c:v>-53.728769302062759</c:v>
                </c:pt>
                <c:pt idx="3786">
                  <c:v>-53.830224462615476</c:v>
                </c:pt>
                <c:pt idx="3787">
                  <c:v>-53.931534002758582</c:v>
                </c:pt>
                <c:pt idx="3788">
                  <c:v>-54.032697539507922</c:v>
                </c:pt>
                <c:pt idx="3789">
                  <c:v>-54.133714689040218</c:v>
                </c:pt>
                <c:pt idx="3790">
                  <c:v>-54.234585066739612</c:v>
                </c:pt>
                <c:pt idx="3791">
                  <c:v>-54.335308287229708</c:v>
                </c:pt>
                <c:pt idx="3792">
                  <c:v>-54.435883964419389</c:v>
                </c:pt>
                <c:pt idx="3793">
                  <c:v>-54.536311711543661</c:v>
                </c:pt>
                <c:pt idx="3794">
                  <c:v>-54.636591141203127</c:v>
                </c:pt>
                <c:pt idx="3795">
                  <c:v>-54.73672186540999</c:v>
                </c:pt>
                <c:pt idx="3796">
                  <c:v>-54.836703495627049</c:v>
                </c:pt>
                <c:pt idx="3797">
                  <c:v>-54.936535642815613</c:v>
                </c:pt>
                <c:pt idx="3798">
                  <c:v>-55.036217917474048</c:v>
                </c:pt>
                <c:pt idx="3799">
                  <c:v>-55.135749929686412</c:v>
                </c:pt>
                <c:pt idx="3800">
                  <c:v>-55.235131289165381</c:v>
                </c:pt>
                <c:pt idx="3801">
                  <c:v>-55.33436160529655</c:v>
                </c:pt>
              </c:numCache>
            </c:numRef>
          </c:yVal>
          <c:smooth val="0"/>
          <c:extLst>
            <c:ext xmlns:c16="http://schemas.microsoft.com/office/drawing/2014/chart" uri="{C3380CC4-5D6E-409C-BE32-E72D297353CC}">
              <c16:uniqueId val="{00000000-681C-460B-9661-733EF0000C24}"/>
            </c:ext>
          </c:extLst>
        </c:ser>
        <c:dLbls>
          <c:showLegendKey val="0"/>
          <c:showVal val="0"/>
          <c:showCatName val="0"/>
          <c:showSerName val="0"/>
          <c:showPercent val="0"/>
          <c:showBubbleSize val="0"/>
        </c:dLbls>
        <c:axId val="175422464"/>
        <c:axId val="175420928"/>
      </c:scatterChart>
      <c:valAx>
        <c:axId val="175416832"/>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75418752"/>
        <c:crosses val="autoZero"/>
        <c:crossBetween val="midCat"/>
      </c:valAx>
      <c:valAx>
        <c:axId val="175418752"/>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75416832"/>
        <c:crosses val="autoZero"/>
        <c:crossBetween val="midCat"/>
        <c:majorUnit val="20"/>
        <c:minorUnit val="10"/>
      </c:valAx>
      <c:valAx>
        <c:axId val="175420928"/>
        <c:scaling>
          <c:orientation val="minMax"/>
          <c:max val="180"/>
          <c:min val="-180"/>
        </c:scaling>
        <c:delete val="0"/>
        <c:axPos val="r"/>
        <c:numFmt formatCode="General" sourceLinked="1"/>
        <c:majorTickMark val="out"/>
        <c:minorTickMark val="none"/>
        <c:tickLblPos val="nextTo"/>
        <c:crossAx val="175422464"/>
        <c:crosses val="max"/>
        <c:crossBetween val="midCat"/>
        <c:majorUnit val="45"/>
      </c:valAx>
      <c:valAx>
        <c:axId val="175422464"/>
        <c:scaling>
          <c:logBase val="10"/>
          <c:orientation val="minMax"/>
        </c:scaling>
        <c:delete val="1"/>
        <c:axPos val="b"/>
        <c:numFmt formatCode="General" sourceLinked="1"/>
        <c:majorTickMark val="out"/>
        <c:minorTickMark val="none"/>
        <c:tickLblPos val="nextTo"/>
        <c:crossAx val="175420928"/>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Total Gain and Phase vs. Frequency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93.917865886813416</c:v>
                </c:pt>
                <c:pt idx="1">
                  <c:v>93.884922058561969</c:v>
                </c:pt>
                <c:pt idx="2">
                  <c:v>93.851978230300517</c:v>
                </c:pt>
                <c:pt idx="3">
                  <c:v>93.819034402028791</c:v>
                </c:pt>
                <c:pt idx="4">
                  <c:v>93.786090573746762</c:v>
                </c:pt>
                <c:pt idx="5">
                  <c:v>93.753146745454472</c:v>
                </c:pt>
                <c:pt idx="6">
                  <c:v>93.720202917151596</c:v>
                </c:pt>
                <c:pt idx="7">
                  <c:v>93.687259088838246</c:v>
                </c:pt>
                <c:pt idx="8">
                  <c:v>93.654315260514352</c:v>
                </c:pt>
                <c:pt idx="9">
                  <c:v>93.621371432179728</c:v>
                </c:pt>
                <c:pt idx="10">
                  <c:v>93.588427603834447</c:v>
                </c:pt>
                <c:pt idx="11">
                  <c:v>93.555483775478123</c:v>
                </c:pt>
                <c:pt idx="12">
                  <c:v>93.522539947110928</c:v>
                </c:pt>
                <c:pt idx="13">
                  <c:v>93.489596118732763</c:v>
                </c:pt>
                <c:pt idx="14">
                  <c:v>93.456652290343456</c:v>
                </c:pt>
                <c:pt idx="15">
                  <c:v>93.423708461943022</c:v>
                </c:pt>
                <c:pt idx="16">
                  <c:v>93.390764633531262</c:v>
                </c:pt>
                <c:pt idx="17">
                  <c:v>93.357820805108133</c:v>
                </c:pt>
                <c:pt idx="18">
                  <c:v>93.324876976673693</c:v>
                </c:pt>
                <c:pt idx="19">
                  <c:v>93.291933148227614</c:v>
                </c:pt>
                <c:pt idx="20">
                  <c:v>93.258989319769952</c:v>
                </c:pt>
                <c:pt idx="21">
                  <c:v>93.226045491300553</c:v>
                </c:pt>
                <c:pt idx="22">
                  <c:v>93.193101662819501</c:v>
                </c:pt>
                <c:pt idx="23">
                  <c:v>93.160157834326412</c:v>
                </c:pt>
                <c:pt idx="24">
                  <c:v>93.127214005821429</c:v>
                </c:pt>
                <c:pt idx="25">
                  <c:v>93.094270177304352</c:v>
                </c:pt>
                <c:pt idx="26">
                  <c:v>93.061326348775111</c:v>
                </c:pt>
                <c:pt idx="27">
                  <c:v>93.028382520233635</c:v>
                </c:pt>
                <c:pt idx="28">
                  <c:v>92.995438691679851</c:v>
                </c:pt>
                <c:pt idx="29">
                  <c:v>92.962494863113591</c:v>
                </c:pt>
                <c:pt idx="30">
                  <c:v>92.929551034534811</c:v>
                </c:pt>
                <c:pt idx="31">
                  <c:v>92.896607205943354</c:v>
                </c:pt>
                <c:pt idx="32">
                  <c:v>92.863663377339293</c:v>
                </c:pt>
                <c:pt idx="33">
                  <c:v>92.830719548722342</c:v>
                </c:pt>
                <c:pt idx="34">
                  <c:v>92.79777572009246</c:v>
                </c:pt>
                <c:pt idx="35">
                  <c:v>92.764831891449617</c:v>
                </c:pt>
                <c:pt idx="36">
                  <c:v>92.73188806279363</c:v>
                </c:pt>
                <c:pt idx="37">
                  <c:v>92.698944234124454</c:v>
                </c:pt>
                <c:pt idx="38">
                  <c:v>92.666000405441906</c:v>
                </c:pt>
                <c:pt idx="39">
                  <c:v>92.633056576745872</c:v>
                </c:pt>
                <c:pt idx="40">
                  <c:v>92.600112748036508</c:v>
                </c:pt>
                <c:pt idx="41">
                  <c:v>92.567168919313474</c:v>
                </c:pt>
                <c:pt idx="42">
                  <c:v>92.534225090576712</c:v>
                </c:pt>
                <c:pt idx="43">
                  <c:v>92.50128126182608</c:v>
                </c:pt>
                <c:pt idx="44">
                  <c:v>92.468337433061549</c:v>
                </c:pt>
                <c:pt idx="45">
                  <c:v>92.435393604282893</c:v>
                </c:pt>
                <c:pt idx="46">
                  <c:v>92.402449775490169</c:v>
                </c:pt>
                <c:pt idx="47">
                  <c:v>92.369505946683219</c:v>
                </c:pt>
                <c:pt idx="48">
                  <c:v>92.336562117861888</c:v>
                </c:pt>
                <c:pt idx="49">
                  <c:v>92.303618289026019</c:v>
                </c:pt>
                <c:pt idx="50">
                  <c:v>92.27067446017557</c:v>
                </c:pt>
                <c:pt idx="51">
                  <c:v>92.237730631310512</c:v>
                </c:pt>
                <c:pt idx="52">
                  <c:v>92.204786802430675</c:v>
                </c:pt>
                <c:pt idx="53">
                  <c:v>92.171842973535774</c:v>
                </c:pt>
                <c:pt idx="54">
                  <c:v>92.138899144625995</c:v>
                </c:pt>
                <c:pt idx="55">
                  <c:v>92.105955315700925</c:v>
                </c:pt>
                <c:pt idx="56">
                  <c:v>92.073011486760748</c:v>
                </c:pt>
                <c:pt idx="57">
                  <c:v>92.04006765780511</c:v>
                </c:pt>
                <c:pt idx="58">
                  <c:v>92.007123828833954</c:v>
                </c:pt>
                <c:pt idx="59">
                  <c:v>91.974179999847195</c:v>
                </c:pt>
                <c:pt idx="60">
                  <c:v>91.941236170844775</c:v>
                </c:pt>
                <c:pt idx="61">
                  <c:v>91.90829234182641</c:v>
                </c:pt>
                <c:pt idx="62">
                  <c:v>91.875348512792087</c:v>
                </c:pt>
                <c:pt idx="63">
                  <c:v>91.842404683741776</c:v>
                </c:pt>
                <c:pt idx="64">
                  <c:v>91.809460854675137</c:v>
                </c:pt>
                <c:pt idx="65">
                  <c:v>91.776517025592227</c:v>
                </c:pt>
                <c:pt idx="66">
                  <c:v>91.743573196492719</c:v>
                </c:pt>
                <c:pt idx="67">
                  <c:v>91.710629367376853</c:v>
                </c:pt>
                <c:pt idx="68">
                  <c:v>91.677685538244134</c:v>
                </c:pt>
                <c:pt idx="69">
                  <c:v>91.644741709094575</c:v>
                </c:pt>
                <c:pt idx="70">
                  <c:v>91.611797879928005</c:v>
                </c:pt>
                <c:pt idx="71">
                  <c:v>91.578854050744354</c:v>
                </c:pt>
                <c:pt idx="72">
                  <c:v>91.545910221543579</c:v>
                </c:pt>
                <c:pt idx="73">
                  <c:v>91.512966392325382</c:v>
                </c:pt>
                <c:pt idx="74">
                  <c:v>91.480022563089591</c:v>
                </c:pt>
                <c:pt idx="75">
                  <c:v>91.447078733836264</c:v>
                </c:pt>
                <c:pt idx="76">
                  <c:v>91.414134904565174</c:v>
                </c:pt>
                <c:pt idx="77">
                  <c:v>91.381191075276163</c:v>
                </c:pt>
                <c:pt idx="78">
                  <c:v>91.348247245969077</c:v>
                </c:pt>
                <c:pt idx="79">
                  <c:v>91.315303416643886</c:v>
                </c:pt>
                <c:pt idx="80">
                  <c:v>91.282359587300434</c:v>
                </c:pt>
                <c:pt idx="81">
                  <c:v>91.24941575793838</c:v>
                </c:pt>
                <c:pt idx="82">
                  <c:v>91.216471928557894</c:v>
                </c:pt>
                <c:pt idx="83">
                  <c:v>91.183528099158551</c:v>
                </c:pt>
                <c:pt idx="84">
                  <c:v>91.150584269740449</c:v>
                </c:pt>
                <c:pt idx="85">
                  <c:v>91.117640440303305</c:v>
                </c:pt>
                <c:pt idx="86">
                  <c:v>91.084696610847033</c:v>
                </c:pt>
                <c:pt idx="87">
                  <c:v>91.051752781371391</c:v>
                </c:pt>
                <c:pt idx="88">
                  <c:v>91.018808951876281</c:v>
                </c:pt>
                <c:pt idx="89">
                  <c:v>90.985865122361517</c:v>
                </c:pt>
                <c:pt idx="90">
                  <c:v>90.952921292827199</c:v>
                </c:pt>
                <c:pt idx="91">
                  <c:v>90.919977463272858</c:v>
                </c:pt>
                <c:pt idx="92">
                  <c:v>90.887033633698366</c:v>
                </c:pt>
                <c:pt idx="93">
                  <c:v>90.854089804103836</c:v>
                </c:pt>
                <c:pt idx="94">
                  <c:v>90.821145974488914</c:v>
                </c:pt>
                <c:pt idx="95">
                  <c:v>90.788202144853386</c:v>
                </c:pt>
                <c:pt idx="96">
                  <c:v>90.755258315197281</c:v>
                </c:pt>
                <c:pt idx="97">
                  <c:v>90.722314485520243</c:v>
                </c:pt>
                <c:pt idx="98">
                  <c:v>90.689370655822273</c:v>
                </c:pt>
                <c:pt idx="99">
                  <c:v>90.656426826103186</c:v>
                </c:pt>
                <c:pt idx="100">
                  <c:v>90.623482996362753</c:v>
                </c:pt>
                <c:pt idx="101">
                  <c:v>90.590539166600962</c:v>
                </c:pt>
                <c:pt idx="102">
                  <c:v>90.5575953368174</c:v>
                </c:pt>
                <c:pt idx="103">
                  <c:v>90.524651507011981</c:v>
                </c:pt>
                <c:pt idx="104">
                  <c:v>90.491707677184735</c:v>
                </c:pt>
                <c:pt idx="105">
                  <c:v>90.458763847335391</c:v>
                </c:pt>
                <c:pt idx="106">
                  <c:v>90.425820017463678</c:v>
                </c:pt>
                <c:pt idx="107">
                  <c:v>90.392876187569499</c:v>
                </c:pt>
                <c:pt idx="108">
                  <c:v>90.359932357652596</c:v>
                </c:pt>
                <c:pt idx="109">
                  <c:v>90.326988527713041</c:v>
                </c:pt>
                <c:pt idx="110">
                  <c:v>90.294044697750365</c:v>
                </c:pt>
                <c:pt idx="111">
                  <c:v>90.26110086776464</c:v>
                </c:pt>
                <c:pt idx="112">
                  <c:v>90.228157037755466</c:v>
                </c:pt>
                <c:pt idx="113">
                  <c:v>90.195213207722901</c:v>
                </c:pt>
                <c:pt idx="114">
                  <c:v>90.16226937766649</c:v>
                </c:pt>
                <c:pt idx="115">
                  <c:v>90.129325547586319</c:v>
                </c:pt>
                <c:pt idx="116">
                  <c:v>90.096381717482018</c:v>
                </c:pt>
                <c:pt idx="117">
                  <c:v>90.063437887353558</c:v>
                </c:pt>
                <c:pt idx="118">
                  <c:v>90.030494057200599</c:v>
                </c:pt>
                <c:pt idx="119">
                  <c:v>89.997550227023083</c:v>
                </c:pt>
                <c:pt idx="120">
                  <c:v>89.964606396820713</c:v>
                </c:pt>
                <c:pt idx="121">
                  <c:v>89.931662566593332</c:v>
                </c:pt>
                <c:pt idx="122">
                  <c:v>89.898718736340854</c:v>
                </c:pt>
                <c:pt idx="123">
                  <c:v>89.865774906062967</c:v>
                </c:pt>
                <c:pt idx="124">
                  <c:v>89.832831075759572</c:v>
                </c:pt>
                <c:pt idx="125">
                  <c:v>89.799887245430313</c:v>
                </c:pt>
                <c:pt idx="126">
                  <c:v>89.76694341507519</c:v>
                </c:pt>
                <c:pt idx="127">
                  <c:v>89.733999584693791</c:v>
                </c:pt>
                <c:pt idx="128">
                  <c:v>89.701055754286202</c:v>
                </c:pt>
                <c:pt idx="129">
                  <c:v>89.66811192385201</c:v>
                </c:pt>
                <c:pt idx="130">
                  <c:v>89.63516809339103</c:v>
                </c:pt>
                <c:pt idx="131">
                  <c:v>89.602224262903121</c:v>
                </c:pt>
                <c:pt idx="132">
                  <c:v>89.569280432388041</c:v>
                </c:pt>
                <c:pt idx="133">
                  <c:v>89.536336601845662</c:v>
                </c:pt>
                <c:pt idx="134">
                  <c:v>89.503392771275614</c:v>
                </c:pt>
                <c:pt idx="135">
                  <c:v>89.470448940677855</c:v>
                </c:pt>
                <c:pt idx="136">
                  <c:v>89.437505110051973</c:v>
                </c:pt>
                <c:pt idx="137">
                  <c:v>89.404561279398038</c:v>
                </c:pt>
                <c:pt idx="138">
                  <c:v>89.371617448715568</c:v>
                </c:pt>
                <c:pt idx="139">
                  <c:v>89.338673618004535</c:v>
                </c:pt>
                <c:pt idx="140">
                  <c:v>89.305729787264539</c:v>
                </c:pt>
                <c:pt idx="141">
                  <c:v>89.272785956495525</c:v>
                </c:pt>
                <c:pt idx="142">
                  <c:v>89.239842125697152</c:v>
                </c:pt>
                <c:pt idx="143">
                  <c:v>89.206898294869291</c:v>
                </c:pt>
                <c:pt idx="144">
                  <c:v>89.173954464011743</c:v>
                </c:pt>
                <c:pt idx="145">
                  <c:v>89.141010633124168</c:v>
                </c:pt>
                <c:pt idx="146">
                  <c:v>89.108066802206366</c:v>
                </c:pt>
                <c:pt idx="147">
                  <c:v>89.075122971258068</c:v>
                </c:pt>
                <c:pt idx="148">
                  <c:v>89.042179140279217</c:v>
                </c:pt>
                <c:pt idx="149">
                  <c:v>89.009235309269428</c:v>
                </c:pt>
                <c:pt idx="150">
                  <c:v>88.976291478228475</c:v>
                </c:pt>
                <c:pt idx="151">
                  <c:v>88.943347647156216</c:v>
                </c:pt>
                <c:pt idx="152">
                  <c:v>88.910403816052337</c:v>
                </c:pt>
                <c:pt idx="153">
                  <c:v>88.877459984916555</c:v>
                </c:pt>
                <c:pt idx="154">
                  <c:v>88.844516153748643</c:v>
                </c:pt>
                <c:pt idx="155">
                  <c:v>88.811572322548471</c:v>
                </c:pt>
                <c:pt idx="156">
                  <c:v>88.778628491315743</c:v>
                </c:pt>
                <c:pt idx="157">
                  <c:v>88.745684660050017</c:v>
                </c:pt>
                <c:pt idx="158">
                  <c:v>88.712740828751379</c:v>
                </c:pt>
                <c:pt idx="159">
                  <c:v>88.679796997419373</c:v>
                </c:pt>
                <c:pt idx="160">
                  <c:v>88.646853166053759</c:v>
                </c:pt>
                <c:pt idx="161">
                  <c:v>88.613909334654238</c:v>
                </c:pt>
                <c:pt idx="162">
                  <c:v>88.580965503220654</c:v>
                </c:pt>
                <c:pt idx="163">
                  <c:v>88.548021671752736</c:v>
                </c:pt>
                <c:pt idx="164">
                  <c:v>88.515077840250086</c:v>
                </c:pt>
                <c:pt idx="165">
                  <c:v>88.482134008712748</c:v>
                </c:pt>
                <c:pt idx="166">
                  <c:v>88.449190177140125</c:v>
                </c:pt>
                <c:pt idx="167">
                  <c:v>88.416246345532045</c:v>
                </c:pt>
                <c:pt idx="168">
                  <c:v>88.383302513888395</c:v>
                </c:pt>
                <c:pt idx="169">
                  <c:v>88.350358682208707</c:v>
                </c:pt>
                <c:pt idx="170">
                  <c:v>88.317414850492781</c:v>
                </c:pt>
                <c:pt idx="171">
                  <c:v>88.284471018740362</c:v>
                </c:pt>
                <c:pt idx="172">
                  <c:v>88.251527186951193</c:v>
                </c:pt>
                <c:pt idx="173">
                  <c:v>88.218583355124878</c:v>
                </c:pt>
                <c:pt idx="174">
                  <c:v>88.18563952326123</c:v>
                </c:pt>
                <c:pt idx="175">
                  <c:v>88.152695691359952</c:v>
                </c:pt>
                <c:pt idx="176">
                  <c:v>88.119751859420774</c:v>
                </c:pt>
                <c:pt idx="177">
                  <c:v>88.086808027443283</c:v>
                </c:pt>
                <c:pt idx="178">
                  <c:v>88.053864195427423</c:v>
                </c:pt>
                <c:pt idx="179">
                  <c:v>88.020920363372795</c:v>
                </c:pt>
                <c:pt idx="180">
                  <c:v>87.987976531278946</c:v>
                </c:pt>
                <c:pt idx="181">
                  <c:v>87.955032699145761</c:v>
                </c:pt>
                <c:pt idx="182">
                  <c:v>87.922088866972828</c:v>
                </c:pt>
                <c:pt idx="183">
                  <c:v>87.88914503476002</c:v>
                </c:pt>
                <c:pt idx="184">
                  <c:v>87.85620120250681</c:v>
                </c:pt>
                <c:pt idx="185">
                  <c:v>87.823257370212971</c:v>
                </c:pt>
                <c:pt idx="186">
                  <c:v>87.790313537878319</c:v>
                </c:pt>
                <c:pt idx="187">
                  <c:v>87.757369705502413</c:v>
                </c:pt>
                <c:pt idx="188">
                  <c:v>87.724425873084925</c:v>
                </c:pt>
                <c:pt idx="189">
                  <c:v>87.69148204062563</c:v>
                </c:pt>
                <c:pt idx="190">
                  <c:v>87.658538208124185</c:v>
                </c:pt>
                <c:pt idx="191">
                  <c:v>87.625594375580249</c:v>
                </c:pt>
                <c:pt idx="192">
                  <c:v>87.592650542993425</c:v>
                </c:pt>
                <c:pt idx="193">
                  <c:v>87.559706710363457</c:v>
                </c:pt>
                <c:pt idx="194">
                  <c:v>87.526762877690146</c:v>
                </c:pt>
                <c:pt idx="195">
                  <c:v>87.493819044972867</c:v>
                </c:pt>
                <c:pt idx="196">
                  <c:v>87.460875212211491</c:v>
                </c:pt>
                <c:pt idx="197">
                  <c:v>87.427931379405692</c:v>
                </c:pt>
                <c:pt idx="198">
                  <c:v>87.394987546555129</c:v>
                </c:pt>
                <c:pt idx="199">
                  <c:v>87.362043713659347</c:v>
                </c:pt>
                <c:pt idx="200">
                  <c:v>87.329099880718104</c:v>
                </c:pt>
                <c:pt idx="201">
                  <c:v>87.296156047730904</c:v>
                </c:pt>
                <c:pt idx="202">
                  <c:v>87.263212214697589</c:v>
                </c:pt>
                <c:pt idx="203">
                  <c:v>87.230268381617748</c:v>
                </c:pt>
                <c:pt idx="204">
                  <c:v>87.197324548490968</c:v>
                </c:pt>
                <c:pt idx="205">
                  <c:v>87.16438071531698</c:v>
                </c:pt>
                <c:pt idx="206">
                  <c:v>87.131436882095329</c:v>
                </c:pt>
                <c:pt idx="207">
                  <c:v>87.098493048825745</c:v>
                </c:pt>
                <c:pt idx="208">
                  <c:v>87.06554921550773</c:v>
                </c:pt>
                <c:pt idx="209">
                  <c:v>87.032605382141242</c:v>
                </c:pt>
                <c:pt idx="210">
                  <c:v>86.999661548725399</c:v>
                </c:pt>
                <c:pt idx="211">
                  <c:v>86.966717715260273</c:v>
                </c:pt>
                <c:pt idx="212">
                  <c:v>86.933773881745196</c:v>
                </c:pt>
                <c:pt idx="213">
                  <c:v>86.900830048179941</c:v>
                </c:pt>
                <c:pt idx="214">
                  <c:v>86.867886214564209</c:v>
                </c:pt>
                <c:pt idx="215">
                  <c:v>86.834942380897289</c:v>
                </c:pt>
                <c:pt idx="216">
                  <c:v>86.801998547179195</c:v>
                </c:pt>
                <c:pt idx="217">
                  <c:v>86.769054713409275</c:v>
                </c:pt>
                <c:pt idx="218">
                  <c:v>86.736110879587102</c:v>
                </c:pt>
                <c:pt idx="219">
                  <c:v>86.703167045712547</c:v>
                </c:pt>
                <c:pt idx="220">
                  <c:v>86.670223211784915</c:v>
                </c:pt>
                <c:pt idx="221">
                  <c:v>86.637279377804006</c:v>
                </c:pt>
                <c:pt idx="222">
                  <c:v>86.604335543769352</c:v>
                </c:pt>
                <c:pt idx="223">
                  <c:v>86.571391709680483</c:v>
                </c:pt>
                <c:pt idx="224">
                  <c:v>86.538447875537031</c:v>
                </c:pt>
                <c:pt idx="225">
                  <c:v>86.505504041338583</c:v>
                </c:pt>
                <c:pt idx="226">
                  <c:v>86.472560207084655</c:v>
                </c:pt>
                <c:pt idx="227">
                  <c:v>86.439616372774935</c:v>
                </c:pt>
                <c:pt idx="228">
                  <c:v>86.406672538409012</c:v>
                </c:pt>
                <c:pt idx="229">
                  <c:v>86.373728703986387</c:v>
                </c:pt>
                <c:pt idx="230">
                  <c:v>86.340784869506621</c:v>
                </c:pt>
                <c:pt idx="231">
                  <c:v>86.307841034969286</c:v>
                </c:pt>
                <c:pt idx="232">
                  <c:v>86.2748972003739</c:v>
                </c:pt>
                <c:pt idx="233">
                  <c:v>86.241953365720093</c:v>
                </c:pt>
                <c:pt idx="234">
                  <c:v>86.209009531007553</c:v>
                </c:pt>
                <c:pt idx="235">
                  <c:v>86.176065696235554</c:v>
                </c:pt>
                <c:pt idx="236">
                  <c:v>86.143121861403785</c:v>
                </c:pt>
                <c:pt idx="237">
                  <c:v>86.110178026511889</c:v>
                </c:pt>
                <c:pt idx="238">
                  <c:v>86.077234191559143</c:v>
                </c:pt>
                <c:pt idx="239">
                  <c:v>86.044290356545275</c:v>
                </c:pt>
                <c:pt idx="240">
                  <c:v>86.011346521469747</c:v>
                </c:pt>
                <c:pt idx="241">
                  <c:v>85.978402686332217</c:v>
                </c:pt>
                <c:pt idx="242">
                  <c:v>85.945458851132045</c:v>
                </c:pt>
                <c:pt idx="243">
                  <c:v>85.912515015868905</c:v>
                </c:pt>
                <c:pt idx="244">
                  <c:v>85.879571180542172</c:v>
                </c:pt>
                <c:pt idx="245">
                  <c:v>85.846627345151433</c:v>
                </c:pt>
                <c:pt idx="246">
                  <c:v>85.813683509696276</c:v>
                </c:pt>
                <c:pt idx="247">
                  <c:v>85.780739674176104</c:v>
                </c:pt>
                <c:pt idx="248">
                  <c:v>85.747795838590491</c:v>
                </c:pt>
                <c:pt idx="249">
                  <c:v>85.714852002938699</c:v>
                </c:pt>
                <c:pt idx="250">
                  <c:v>85.681908167220655</c:v>
                </c:pt>
                <c:pt idx="251">
                  <c:v>85.648964331435621</c:v>
                </c:pt>
                <c:pt idx="252">
                  <c:v>85.616020495582887</c:v>
                </c:pt>
                <c:pt idx="253">
                  <c:v>85.583076659662282</c:v>
                </c:pt>
                <c:pt idx="254">
                  <c:v>85.550132823673181</c:v>
                </c:pt>
                <c:pt idx="255">
                  <c:v>85.517188987614944</c:v>
                </c:pt>
                <c:pt idx="256">
                  <c:v>85.484245151487173</c:v>
                </c:pt>
                <c:pt idx="257">
                  <c:v>85.451301315289271</c:v>
                </c:pt>
                <c:pt idx="258">
                  <c:v>85.418357479020784</c:v>
                </c:pt>
                <c:pt idx="259">
                  <c:v>85.385413642681016</c:v>
                </c:pt>
                <c:pt idx="260">
                  <c:v>85.352469806269639</c:v>
                </c:pt>
                <c:pt idx="261">
                  <c:v>85.319525969785985</c:v>
                </c:pt>
                <c:pt idx="262">
                  <c:v>85.286582133229444</c:v>
                </c:pt>
                <c:pt idx="263">
                  <c:v>85.253638296599533</c:v>
                </c:pt>
                <c:pt idx="264">
                  <c:v>85.220694459895739</c:v>
                </c:pt>
                <c:pt idx="265">
                  <c:v>85.187750623117481</c:v>
                </c:pt>
                <c:pt idx="266">
                  <c:v>85.154806786264089</c:v>
                </c:pt>
                <c:pt idx="267">
                  <c:v>85.121862949335153</c:v>
                </c:pt>
                <c:pt idx="268">
                  <c:v>85.088919112329947</c:v>
                </c:pt>
                <c:pt idx="269">
                  <c:v>85.055975275247988</c:v>
                </c:pt>
                <c:pt idx="270">
                  <c:v>85.023031438088609</c:v>
                </c:pt>
                <c:pt idx="271">
                  <c:v>84.990087600851325</c:v>
                </c:pt>
                <c:pt idx="272">
                  <c:v>84.957143763535456</c:v>
                </c:pt>
                <c:pt idx="273">
                  <c:v>84.92419992614046</c:v>
                </c:pt>
                <c:pt idx="274">
                  <c:v>84.891256088665642</c:v>
                </c:pt>
                <c:pt idx="275">
                  <c:v>84.85831225111049</c:v>
                </c:pt>
                <c:pt idx="276">
                  <c:v>84.825368413474365</c:v>
                </c:pt>
                <c:pt idx="277">
                  <c:v>84.792424575756712</c:v>
                </c:pt>
                <c:pt idx="278">
                  <c:v>84.75948073795675</c:v>
                </c:pt>
                <c:pt idx="279">
                  <c:v>84.726536900074024</c:v>
                </c:pt>
                <c:pt idx="280">
                  <c:v>84.693593062107823</c:v>
                </c:pt>
                <c:pt idx="281">
                  <c:v>84.66064922405748</c:v>
                </c:pt>
                <c:pt idx="282">
                  <c:v>84.627705385922312</c:v>
                </c:pt>
                <c:pt idx="283">
                  <c:v>84.594761547701921</c:v>
                </c:pt>
                <c:pt idx="284">
                  <c:v>84.561817709395427</c:v>
                </c:pt>
                <c:pt idx="285">
                  <c:v>84.528873871002162</c:v>
                </c:pt>
                <c:pt idx="286">
                  <c:v>84.495930032521628</c:v>
                </c:pt>
                <c:pt idx="287">
                  <c:v>84.462986193952986</c:v>
                </c:pt>
                <c:pt idx="288">
                  <c:v>84.430042355295797</c:v>
                </c:pt>
                <c:pt idx="289">
                  <c:v>84.397098516549121</c:v>
                </c:pt>
                <c:pt idx="290">
                  <c:v>84.364154677712463</c:v>
                </c:pt>
                <c:pt idx="291">
                  <c:v>84.331210838785026</c:v>
                </c:pt>
                <c:pt idx="292">
                  <c:v>84.298266999766156</c:v>
                </c:pt>
                <c:pt idx="293">
                  <c:v>84.265323160655186</c:v>
                </c:pt>
                <c:pt idx="294">
                  <c:v>84.232379321451418</c:v>
                </c:pt>
                <c:pt idx="295">
                  <c:v>84.1994354821542</c:v>
                </c:pt>
                <c:pt idx="296">
                  <c:v>84.166491642762594</c:v>
                </c:pt>
                <c:pt idx="297">
                  <c:v>84.133547803276088</c:v>
                </c:pt>
                <c:pt idx="298">
                  <c:v>84.100603963693871</c:v>
                </c:pt>
                <c:pt idx="299">
                  <c:v>84.067660124015347</c:v>
                </c:pt>
                <c:pt idx="300">
                  <c:v>84.034716284239494</c:v>
                </c:pt>
                <c:pt idx="301">
                  <c:v>84.001772444365884</c:v>
                </c:pt>
                <c:pt idx="302">
                  <c:v>83.968828604393636</c:v>
                </c:pt>
                <c:pt idx="303">
                  <c:v>83.935884764321983</c:v>
                </c:pt>
                <c:pt idx="304">
                  <c:v>83.902940924150187</c:v>
                </c:pt>
                <c:pt idx="305">
                  <c:v>83.86999708387755</c:v>
                </c:pt>
                <c:pt idx="306">
                  <c:v>83.837053243503192</c:v>
                </c:pt>
                <c:pt idx="307">
                  <c:v>83.804109403026416</c:v>
                </c:pt>
                <c:pt idx="308">
                  <c:v>83.771165562446427</c:v>
                </c:pt>
                <c:pt idx="309">
                  <c:v>83.738221721762443</c:v>
                </c:pt>
                <c:pt idx="310">
                  <c:v>83.705277880973568</c:v>
                </c:pt>
                <c:pt idx="311">
                  <c:v>83.672334040079306</c:v>
                </c:pt>
                <c:pt idx="312">
                  <c:v>83.639390199078406</c:v>
                </c:pt>
                <c:pt idx="313">
                  <c:v>83.60644635797037</c:v>
                </c:pt>
                <c:pt idx="314">
                  <c:v>83.573502516754402</c:v>
                </c:pt>
                <c:pt idx="315">
                  <c:v>83.540558675429409</c:v>
                </c:pt>
                <c:pt idx="316">
                  <c:v>83.507614833994936</c:v>
                </c:pt>
                <c:pt idx="317">
                  <c:v>83.474670992449774</c:v>
                </c:pt>
                <c:pt idx="318">
                  <c:v>83.441727150793326</c:v>
                </c:pt>
                <c:pt idx="319">
                  <c:v>83.408783309024713</c:v>
                </c:pt>
                <c:pt idx="320">
                  <c:v>83.37583946714291</c:v>
                </c:pt>
                <c:pt idx="321">
                  <c:v>83.342895625147321</c:v>
                </c:pt>
                <c:pt idx="322">
                  <c:v>83.30995178303688</c:v>
                </c:pt>
                <c:pt idx="323">
                  <c:v>83.277007940810876</c:v>
                </c:pt>
                <c:pt idx="324">
                  <c:v>83.244064098468229</c:v>
                </c:pt>
                <c:pt idx="325">
                  <c:v>83.211120256008229</c:v>
                </c:pt>
                <c:pt idx="326">
                  <c:v>83.178176413429867</c:v>
                </c:pt>
                <c:pt idx="327">
                  <c:v>83.145232570732247</c:v>
                </c:pt>
                <c:pt idx="328">
                  <c:v>83.112288727914489</c:v>
                </c:pt>
                <c:pt idx="329">
                  <c:v>83.079344884975825</c:v>
                </c:pt>
                <c:pt idx="330">
                  <c:v>83.046401041914933</c:v>
                </c:pt>
                <c:pt idx="331">
                  <c:v>83.013457198731388</c:v>
                </c:pt>
                <c:pt idx="332">
                  <c:v>82.980513355423895</c:v>
                </c:pt>
                <c:pt idx="333">
                  <c:v>82.947569511991674</c:v>
                </c:pt>
                <c:pt idx="334">
                  <c:v>82.914625668433644</c:v>
                </c:pt>
                <c:pt idx="335">
                  <c:v>82.881681824749109</c:v>
                </c:pt>
                <c:pt idx="336">
                  <c:v>82.848737980936761</c:v>
                </c:pt>
                <c:pt idx="337">
                  <c:v>82.815794136995891</c:v>
                </c:pt>
                <c:pt idx="338">
                  <c:v>82.78285029292536</c:v>
                </c:pt>
                <c:pt idx="339">
                  <c:v>82.749906448724261</c:v>
                </c:pt>
                <c:pt idx="340">
                  <c:v>82.716962604391568</c:v>
                </c:pt>
                <c:pt idx="341">
                  <c:v>82.684018759926317</c:v>
                </c:pt>
                <c:pt idx="342">
                  <c:v>82.651074915327385</c:v>
                </c:pt>
                <c:pt idx="343">
                  <c:v>82.618131070594046</c:v>
                </c:pt>
                <c:pt idx="344">
                  <c:v>82.585187225724908</c:v>
                </c:pt>
                <c:pt idx="345">
                  <c:v>82.552243380719204</c:v>
                </c:pt>
                <c:pt idx="346">
                  <c:v>82.519299535575698</c:v>
                </c:pt>
                <c:pt idx="347">
                  <c:v>82.486355690293536</c:v>
                </c:pt>
                <c:pt idx="348">
                  <c:v>82.453411844871439</c:v>
                </c:pt>
                <c:pt idx="349">
                  <c:v>82.420467999308528</c:v>
                </c:pt>
                <c:pt idx="350">
                  <c:v>82.387524153603664</c:v>
                </c:pt>
                <c:pt idx="351">
                  <c:v>82.354580307755754</c:v>
                </c:pt>
                <c:pt idx="352">
                  <c:v>82.321636461763774</c:v>
                </c:pt>
                <c:pt idx="353">
                  <c:v>82.288692615626502</c:v>
                </c:pt>
                <c:pt idx="354">
                  <c:v>82.255748769342915</c:v>
                </c:pt>
                <c:pt idx="355">
                  <c:v>82.22280492291199</c:v>
                </c:pt>
                <c:pt idx="356">
                  <c:v>82.189861076332477</c:v>
                </c:pt>
                <c:pt idx="357">
                  <c:v>82.156917229603238</c:v>
                </c:pt>
                <c:pt idx="358">
                  <c:v>82.123973382723136</c:v>
                </c:pt>
                <c:pt idx="359">
                  <c:v>82.091029535691035</c:v>
                </c:pt>
                <c:pt idx="360">
                  <c:v>82.058085688505884</c:v>
                </c:pt>
                <c:pt idx="361">
                  <c:v>82.025141841166459</c:v>
                </c:pt>
                <c:pt idx="362">
                  <c:v>81.992197993671539</c:v>
                </c:pt>
                <c:pt idx="363">
                  <c:v>81.959254146019944</c:v>
                </c:pt>
                <c:pt idx="364">
                  <c:v>81.926310298210424</c:v>
                </c:pt>
                <c:pt idx="365">
                  <c:v>81.893366450241899</c:v>
                </c:pt>
                <c:pt idx="366">
                  <c:v>81.860422602113118</c:v>
                </c:pt>
                <c:pt idx="367">
                  <c:v>81.827478753822774</c:v>
                </c:pt>
                <c:pt idx="368">
                  <c:v>81.794534905369801</c:v>
                </c:pt>
                <c:pt idx="369">
                  <c:v>81.761591056752835</c:v>
                </c:pt>
                <c:pt idx="370">
                  <c:v>81.728647207970653</c:v>
                </c:pt>
                <c:pt idx="371">
                  <c:v>81.695703359022076</c:v>
                </c:pt>
                <c:pt idx="372">
                  <c:v>81.662759509905669</c:v>
                </c:pt>
                <c:pt idx="373">
                  <c:v>81.629815660620409</c:v>
                </c:pt>
                <c:pt idx="374">
                  <c:v>81.596871811164732</c:v>
                </c:pt>
                <c:pt idx="375">
                  <c:v>81.563927961537402</c:v>
                </c:pt>
                <c:pt idx="376">
                  <c:v>81.530984111737297</c:v>
                </c:pt>
                <c:pt idx="377">
                  <c:v>81.498040261762952</c:v>
                </c:pt>
                <c:pt idx="378">
                  <c:v>81.465096411613089</c:v>
                </c:pt>
                <c:pt idx="379">
                  <c:v>81.432152561286358</c:v>
                </c:pt>
                <c:pt idx="380">
                  <c:v>81.399208710781323</c:v>
                </c:pt>
                <c:pt idx="381">
                  <c:v>81.366264860096805</c:v>
                </c:pt>
                <c:pt idx="382">
                  <c:v>81.333321009231256</c:v>
                </c:pt>
                <c:pt idx="383">
                  <c:v>81.300377158183409</c:v>
                </c:pt>
                <c:pt idx="384">
                  <c:v>81.267433306951887</c:v>
                </c:pt>
                <c:pt idx="385">
                  <c:v>81.234489455535254</c:v>
                </c:pt>
                <c:pt idx="386">
                  <c:v>81.201545603932061</c:v>
                </c:pt>
                <c:pt idx="387">
                  <c:v>81.168601752140944</c:v>
                </c:pt>
                <c:pt idx="388">
                  <c:v>81.135657900160425</c:v>
                </c:pt>
                <c:pt idx="389">
                  <c:v>81.102714047989053</c:v>
                </c:pt>
                <c:pt idx="390">
                  <c:v>81.069770195625466</c:v>
                </c:pt>
                <c:pt idx="391">
                  <c:v>81.036826343068213</c:v>
                </c:pt>
                <c:pt idx="392">
                  <c:v>81.003882490315689</c:v>
                </c:pt>
                <c:pt idx="393">
                  <c:v>80.970938637366345</c:v>
                </c:pt>
                <c:pt idx="394">
                  <c:v>80.937994784219029</c:v>
                </c:pt>
                <c:pt idx="395">
                  <c:v>80.90505093087188</c:v>
                </c:pt>
                <c:pt idx="396">
                  <c:v>80.872107077323562</c:v>
                </c:pt>
                <c:pt idx="397">
                  <c:v>80.839163223572427</c:v>
                </c:pt>
                <c:pt idx="398">
                  <c:v>80.806219369617111</c:v>
                </c:pt>
                <c:pt idx="399">
                  <c:v>80.773275515455936</c:v>
                </c:pt>
                <c:pt idx="400">
                  <c:v>80.740331661087168</c:v>
                </c:pt>
                <c:pt idx="401">
                  <c:v>80.70738780650953</c:v>
                </c:pt>
                <c:pt idx="402">
                  <c:v>80.674443951721202</c:v>
                </c:pt>
                <c:pt idx="403">
                  <c:v>80.641500096720847</c:v>
                </c:pt>
                <c:pt idx="404">
                  <c:v>80.608556241506591</c:v>
                </c:pt>
                <c:pt idx="405">
                  <c:v>80.575612386076841</c:v>
                </c:pt>
                <c:pt idx="406">
                  <c:v>80.542668530430163</c:v>
                </c:pt>
                <c:pt idx="407">
                  <c:v>80.509724674564595</c:v>
                </c:pt>
                <c:pt idx="408">
                  <c:v>80.476780818478659</c:v>
                </c:pt>
                <c:pt idx="409">
                  <c:v>80.443836962170735</c:v>
                </c:pt>
                <c:pt idx="410">
                  <c:v>80.410893105638934</c:v>
                </c:pt>
                <c:pt idx="411">
                  <c:v>80.377949248881777</c:v>
                </c:pt>
                <c:pt idx="412">
                  <c:v>80.345005391897331</c:v>
                </c:pt>
                <c:pt idx="413">
                  <c:v>80.312061534684048</c:v>
                </c:pt>
                <c:pt idx="414">
                  <c:v>80.279117677240052</c:v>
                </c:pt>
                <c:pt idx="415">
                  <c:v>80.246173819563722</c:v>
                </c:pt>
                <c:pt idx="416">
                  <c:v>80.213229961653084</c:v>
                </c:pt>
                <c:pt idx="417">
                  <c:v>80.180286103506546</c:v>
                </c:pt>
                <c:pt idx="418">
                  <c:v>80.147342245122232</c:v>
                </c:pt>
                <c:pt idx="419">
                  <c:v>80.114398386498365</c:v>
                </c:pt>
                <c:pt idx="420">
                  <c:v>80.081454527633014</c:v>
                </c:pt>
                <c:pt idx="421">
                  <c:v>80.048510668524472</c:v>
                </c:pt>
                <c:pt idx="422">
                  <c:v>80.015566809170849</c:v>
                </c:pt>
                <c:pt idx="423">
                  <c:v>79.982622949570299</c:v>
                </c:pt>
                <c:pt idx="424">
                  <c:v>79.949679089720888</c:v>
                </c:pt>
                <c:pt idx="425">
                  <c:v>79.916735229620755</c:v>
                </c:pt>
                <c:pt idx="426">
                  <c:v>79.883791369267968</c:v>
                </c:pt>
                <c:pt idx="427">
                  <c:v>79.850847508660593</c:v>
                </c:pt>
                <c:pt idx="428">
                  <c:v>79.817903647796726</c:v>
                </c:pt>
                <c:pt idx="429">
                  <c:v>79.78495978667442</c:v>
                </c:pt>
                <c:pt idx="430">
                  <c:v>79.752015925291687</c:v>
                </c:pt>
                <c:pt idx="431">
                  <c:v>79.719072063646507</c:v>
                </c:pt>
                <c:pt idx="432">
                  <c:v>79.686128201736977</c:v>
                </c:pt>
                <c:pt idx="433">
                  <c:v>79.653184339561022</c:v>
                </c:pt>
                <c:pt idx="434">
                  <c:v>79.620240477116567</c:v>
                </c:pt>
                <c:pt idx="435">
                  <c:v>79.587296614401652</c:v>
                </c:pt>
                <c:pt idx="436">
                  <c:v>79.554352751414172</c:v>
                </c:pt>
                <c:pt idx="437">
                  <c:v>79.521408888152081</c:v>
                </c:pt>
                <c:pt idx="438">
                  <c:v>79.488465024613305</c:v>
                </c:pt>
                <c:pt idx="439">
                  <c:v>79.455521160795669</c:v>
                </c:pt>
                <c:pt idx="440">
                  <c:v>79.422577296697085</c:v>
                </c:pt>
                <c:pt idx="441">
                  <c:v>79.389633432315378</c:v>
                </c:pt>
                <c:pt idx="442">
                  <c:v>79.356689567648502</c:v>
                </c:pt>
                <c:pt idx="443">
                  <c:v>79.323745702694183</c:v>
                </c:pt>
                <c:pt idx="444">
                  <c:v>79.290801837450218</c:v>
                </c:pt>
                <c:pt idx="445">
                  <c:v>79.257857971914518</c:v>
                </c:pt>
                <c:pt idx="446">
                  <c:v>79.224914106084711</c:v>
                </c:pt>
                <c:pt idx="447">
                  <c:v>79.191970239958721</c:v>
                </c:pt>
                <c:pt idx="448">
                  <c:v>79.159026373534147</c:v>
                </c:pt>
                <c:pt idx="449">
                  <c:v>79.126082506808743</c:v>
                </c:pt>
                <c:pt idx="450">
                  <c:v>79.093138639780307</c:v>
                </c:pt>
                <c:pt idx="451">
                  <c:v>79.060194772446465</c:v>
                </c:pt>
                <c:pt idx="452">
                  <c:v>79.027250904804916</c:v>
                </c:pt>
                <c:pt idx="453">
                  <c:v>78.994307036853272</c:v>
                </c:pt>
                <c:pt idx="454">
                  <c:v>78.961363168589273</c:v>
                </c:pt>
                <c:pt idx="455">
                  <c:v>78.928419300010347</c:v>
                </c:pt>
                <c:pt idx="456">
                  <c:v>78.895475431114249</c:v>
                </c:pt>
                <c:pt idx="457">
                  <c:v>78.862531561898578</c:v>
                </c:pt>
                <c:pt idx="458">
                  <c:v>78.829587692360818</c:v>
                </c:pt>
                <c:pt idx="459">
                  <c:v>78.796643822498623</c:v>
                </c:pt>
                <c:pt idx="460">
                  <c:v>78.76369995230948</c:v>
                </c:pt>
                <c:pt idx="461">
                  <c:v>78.73075608179073</c:v>
                </c:pt>
                <c:pt idx="462">
                  <c:v>78.697812210940171</c:v>
                </c:pt>
                <c:pt idx="463">
                  <c:v>78.66486833975496</c:v>
                </c:pt>
                <c:pt idx="464">
                  <c:v>78.631924468232796</c:v>
                </c:pt>
                <c:pt idx="465">
                  <c:v>78.598980596371007</c:v>
                </c:pt>
                <c:pt idx="466">
                  <c:v>78.566036724166963</c:v>
                </c:pt>
                <c:pt idx="467">
                  <c:v>78.533092851618164</c:v>
                </c:pt>
                <c:pt idx="468">
                  <c:v>78.500148978721967</c:v>
                </c:pt>
                <c:pt idx="469">
                  <c:v>78.467205105475628</c:v>
                </c:pt>
                <c:pt idx="470">
                  <c:v>78.434261231876548</c:v>
                </c:pt>
                <c:pt idx="471">
                  <c:v>78.401317357922068</c:v>
                </c:pt>
                <c:pt idx="472">
                  <c:v>78.368373483609531</c:v>
                </c:pt>
                <c:pt idx="473">
                  <c:v>78.33542960893601</c:v>
                </c:pt>
                <c:pt idx="474">
                  <c:v>78.302485733898891</c:v>
                </c:pt>
                <c:pt idx="475">
                  <c:v>78.269541858495458</c:v>
                </c:pt>
                <c:pt idx="476">
                  <c:v>78.236597982722799</c:v>
                </c:pt>
                <c:pt idx="477">
                  <c:v>78.203654106578227</c:v>
                </c:pt>
                <c:pt idx="478">
                  <c:v>78.170710230058802</c:v>
                </c:pt>
                <c:pt idx="479">
                  <c:v>78.137766353161737</c:v>
                </c:pt>
                <c:pt idx="480">
                  <c:v>78.10482247588412</c:v>
                </c:pt>
                <c:pt idx="481">
                  <c:v>78.071878598223066</c:v>
                </c:pt>
                <c:pt idx="482">
                  <c:v>78.038934720175703</c:v>
                </c:pt>
                <c:pt idx="483">
                  <c:v>78.005990841738949</c:v>
                </c:pt>
                <c:pt idx="484">
                  <c:v>77.973046962909947</c:v>
                </c:pt>
                <c:pt idx="485">
                  <c:v>77.940103083685713</c:v>
                </c:pt>
                <c:pt idx="486">
                  <c:v>77.907159204063277</c:v>
                </c:pt>
                <c:pt idx="487">
                  <c:v>77.874215324039469</c:v>
                </c:pt>
                <c:pt idx="488">
                  <c:v>77.841271443611376</c:v>
                </c:pt>
                <c:pt idx="489">
                  <c:v>77.808327562775816</c:v>
                </c:pt>
                <c:pt idx="490">
                  <c:v>77.77538368152976</c:v>
                </c:pt>
                <c:pt idx="491">
                  <c:v>77.742439799870027</c:v>
                </c:pt>
                <c:pt idx="492">
                  <c:v>77.709495917793433</c:v>
                </c:pt>
                <c:pt idx="493">
                  <c:v>77.676552035297021</c:v>
                </c:pt>
                <c:pt idx="494">
                  <c:v>77.643608152377283</c:v>
                </c:pt>
                <c:pt idx="495">
                  <c:v>77.61066426903119</c:v>
                </c:pt>
                <c:pt idx="496">
                  <c:v>77.577720385255461</c:v>
                </c:pt>
                <c:pt idx="497">
                  <c:v>77.544776501046826</c:v>
                </c:pt>
                <c:pt idx="498">
                  <c:v>77.511832616401961</c:v>
                </c:pt>
                <c:pt idx="499">
                  <c:v>77.478888731317539</c:v>
                </c:pt>
                <c:pt idx="500">
                  <c:v>77.445944845790251</c:v>
                </c:pt>
                <c:pt idx="501">
                  <c:v>77.413000959816728</c:v>
                </c:pt>
                <c:pt idx="502">
                  <c:v>77.380057073393573</c:v>
                </c:pt>
                <c:pt idx="503">
                  <c:v>77.347113186517333</c:v>
                </c:pt>
                <c:pt idx="504">
                  <c:v>77.31416929918457</c:v>
                </c:pt>
                <c:pt idx="505">
                  <c:v>77.281225411391759</c:v>
                </c:pt>
                <c:pt idx="506">
                  <c:v>77.248281523135461</c:v>
                </c:pt>
                <c:pt idx="507">
                  <c:v>77.215337634412151</c:v>
                </c:pt>
                <c:pt idx="508">
                  <c:v>77.182393745218235</c:v>
                </c:pt>
                <c:pt idx="509">
                  <c:v>77.14944985555023</c:v>
                </c:pt>
                <c:pt idx="510">
                  <c:v>77.116505965404372</c:v>
                </c:pt>
                <c:pt idx="511">
                  <c:v>77.083562074777063</c:v>
                </c:pt>
                <c:pt idx="512">
                  <c:v>77.050618183664724</c:v>
                </c:pt>
                <c:pt idx="513">
                  <c:v>77.017674292063532</c:v>
                </c:pt>
                <c:pt idx="514">
                  <c:v>76.984730399969919</c:v>
                </c:pt>
                <c:pt idx="515">
                  <c:v>76.951786507380049</c:v>
                </c:pt>
                <c:pt idx="516">
                  <c:v>76.918842614290128</c:v>
                </c:pt>
                <c:pt idx="517">
                  <c:v>76.885898720696289</c:v>
                </c:pt>
                <c:pt idx="518">
                  <c:v>76.85295482659491</c:v>
                </c:pt>
                <c:pt idx="519">
                  <c:v>76.82001093198194</c:v>
                </c:pt>
                <c:pt idx="520">
                  <c:v>76.787067036853486</c:v>
                </c:pt>
                <c:pt idx="521">
                  <c:v>76.754123141205724</c:v>
                </c:pt>
                <c:pt idx="522">
                  <c:v>76.721179245034662</c:v>
                </c:pt>
                <c:pt idx="523">
                  <c:v>76.688235348336249</c:v>
                </c:pt>
                <c:pt idx="524">
                  <c:v>76.655291451106592</c:v>
                </c:pt>
                <c:pt idx="525">
                  <c:v>76.622347553341484</c:v>
                </c:pt>
                <c:pt idx="526">
                  <c:v>76.589403655037017</c:v>
                </c:pt>
                <c:pt idx="527">
                  <c:v>76.556459756188971</c:v>
                </c:pt>
                <c:pt idx="528">
                  <c:v>76.523515856793296</c:v>
                </c:pt>
                <c:pt idx="529">
                  <c:v>76.490571956845713</c:v>
                </c:pt>
                <c:pt idx="530">
                  <c:v>76.457628056342102</c:v>
                </c:pt>
                <c:pt idx="531">
                  <c:v>76.424684155278172</c:v>
                </c:pt>
                <c:pt idx="532">
                  <c:v>76.391740253649743</c:v>
                </c:pt>
                <c:pt idx="533">
                  <c:v>76.358796351452455</c:v>
                </c:pt>
                <c:pt idx="534">
                  <c:v>76.325852448681928</c:v>
                </c:pt>
                <c:pt idx="535">
                  <c:v>76.292908545333887</c:v>
                </c:pt>
                <c:pt idx="536">
                  <c:v>76.259964641403826</c:v>
                </c:pt>
                <c:pt idx="537">
                  <c:v>76.227020736887496</c:v>
                </c:pt>
                <c:pt idx="538">
                  <c:v>76.194076831780265</c:v>
                </c:pt>
                <c:pt idx="539">
                  <c:v>76.161132926077727</c:v>
                </c:pt>
                <c:pt idx="540">
                  <c:v>76.128189019775306</c:v>
                </c:pt>
                <c:pt idx="541">
                  <c:v>76.095245112868454</c:v>
                </c:pt>
                <c:pt idx="542">
                  <c:v>76.062301205352554</c:v>
                </c:pt>
                <c:pt idx="543">
                  <c:v>76.029357297222916</c:v>
                </c:pt>
                <c:pt idx="544">
                  <c:v>75.996413388475005</c:v>
                </c:pt>
                <c:pt idx="545">
                  <c:v>75.963469479103935</c:v>
                </c:pt>
                <c:pt idx="546">
                  <c:v>75.930525569105143</c:v>
                </c:pt>
                <c:pt idx="547">
                  <c:v>75.897581658473726</c:v>
                </c:pt>
                <c:pt idx="548">
                  <c:v>75.864637747204952</c:v>
                </c:pt>
                <c:pt idx="549">
                  <c:v>75.831693835293919</c:v>
                </c:pt>
                <c:pt idx="550">
                  <c:v>75.798749922735695</c:v>
                </c:pt>
                <c:pt idx="551">
                  <c:v>75.765806009525377</c:v>
                </c:pt>
                <c:pt idx="552">
                  <c:v>75.732862095658064</c:v>
                </c:pt>
                <c:pt idx="553">
                  <c:v>75.699918181128666</c:v>
                </c:pt>
                <c:pt idx="554">
                  <c:v>75.66697426593224</c:v>
                </c:pt>
                <c:pt idx="555">
                  <c:v>75.634030350063568</c:v>
                </c:pt>
                <c:pt idx="556">
                  <c:v>75.601086433517679</c:v>
                </c:pt>
                <c:pt idx="557">
                  <c:v>75.56814251628937</c:v>
                </c:pt>
                <c:pt idx="558">
                  <c:v>75.535198598373398</c:v>
                </c:pt>
                <c:pt idx="559">
                  <c:v>75.502254679764491</c:v>
                </c:pt>
                <c:pt idx="560">
                  <c:v>75.469310760457518</c:v>
                </c:pt>
                <c:pt idx="561">
                  <c:v>75.436366840447079</c:v>
                </c:pt>
                <c:pt idx="562">
                  <c:v>75.403422919727831</c:v>
                </c:pt>
                <c:pt idx="563">
                  <c:v>75.370478998294303</c:v>
                </c:pt>
                <c:pt idx="564">
                  <c:v>75.337535076141151</c:v>
                </c:pt>
                <c:pt idx="565">
                  <c:v>75.304591153262862</c:v>
                </c:pt>
                <c:pt idx="566">
                  <c:v>75.271647229653937</c:v>
                </c:pt>
                <c:pt idx="567">
                  <c:v>75.238703305308746</c:v>
                </c:pt>
                <c:pt idx="568">
                  <c:v>75.205759380221778</c:v>
                </c:pt>
                <c:pt idx="569">
                  <c:v>75.17281545438739</c:v>
                </c:pt>
                <c:pt idx="570">
                  <c:v>75.139871527799727</c:v>
                </c:pt>
                <c:pt idx="571">
                  <c:v>75.10692760045319</c:v>
                </c:pt>
                <c:pt idx="572">
                  <c:v>75.073983672342052</c:v>
                </c:pt>
                <c:pt idx="573">
                  <c:v>75.041039743460374</c:v>
                </c:pt>
                <c:pt idx="574">
                  <c:v>75.008095813802328</c:v>
                </c:pt>
                <c:pt idx="575">
                  <c:v>74.975151883361988</c:v>
                </c:pt>
                <c:pt idx="576">
                  <c:v>74.94220795213343</c:v>
                </c:pt>
                <c:pt idx="577">
                  <c:v>74.909264020110641</c:v>
                </c:pt>
                <c:pt idx="578">
                  <c:v>74.87632008728751</c:v>
                </c:pt>
                <c:pt idx="579">
                  <c:v>74.843376153658085</c:v>
                </c:pt>
                <c:pt idx="580">
                  <c:v>74.810432219216139</c:v>
                </c:pt>
                <c:pt idx="581">
                  <c:v>74.777488283955407</c:v>
                </c:pt>
                <c:pt idx="582">
                  <c:v>74.74454434786972</c:v>
                </c:pt>
                <c:pt idx="583">
                  <c:v>74.711600410952926</c:v>
                </c:pt>
                <c:pt idx="584">
                  <c:v>74.678656473198529</c:v>
                </c:pt>
                <c:pt idx="585">
                  <c:v>74.645712534600193</c:v>
                </c:pt>
                <c:pt idx="586">
                  <c:v>74.612768595151536</c:v>
                </c:pt>
                <c:pt idx="587">
                  <c:v>74.579824654845993</c:v>
                </c:pt>
                <c:pt idx="588">
                  <c:v>74.546880713677169</c:v>
                </c:pt>
                <c:pt idx="589">
                  <c:v>74.513936771638413</c:v>
                </c:pt>
                <c:pt idx="590">
                  <c:v>74.480992828723075</c:v>
                </c:pt>
                <c:pt idx="591">
                  <c:v>74.448048884924575</c:v>
                </c:pt>
                <c:pt idx="592">
                  <c:v>74.415104940236063</c:v>
                </c:pt>
                <c:pt idx="593">
                  <c:v>74.38216099465086</c:v>
                </c:pt>
                <c:pt idx="594">
                  <c:v>74.349217048162075</c:v>
                </c:pt>
                <c:pt idx="595">
                  <c:v>74.316273100762814</c:v>
                </c:pt>
                <c:pt idx="596">
                  <c:v>74.283329152446314</c:v>
                </c:pt>
                <c:pt idx="597">
                  <c:v>74.250385203205425</c:v>
                </c:pt>
                <c:pt idx="598">
                  <c:v>74.21744125303313</c:v>
                </c:pt>
                <c:pt idx="599">
                  <c:v>74.18449730192232</c:v>
                </c:pt>
                <c:pt idx="600">
                  <c:v>74.151553349865878</c:v>
                </c:pt>
                <c:pt idx="601">
                  <c:v>74.118609396856613</c:v>
                </c:pt>
                <c:pt idx="602">
                  <c:v>74.085665442887333</c:v>
                </c:pt>
                <c:pt idx="603">
                  <c:v>74.052721487950663</c:v>
                </c:pt>
                <c:pt idx="604">
                  <c:v>74.0197775320392</c:v>
                </c:pt>
                <c:pt idx="605">
                  <c:v>73.986833575145596</c:v>
                </c:pt>
                <c:pt idx="606">
                  <c:v>73.953889617262291</c:v>
                </c:pt>
                <c:pt idx="607">
                  <c:v>73.920945658381811</c:v>
                </c:pt>
                <c:pt idx="608">
                  <c:v>73.888001698496524</c:v>
                </c:pt>
                <c:pt idx="609">
                  <c:v>73.855057737598827</c:v>
                </c:pt>
                <c:pt idx="610">
                  <c:v>73.822113775681032</c:v>
                </c:pt>
                <c:pt idx="611">
                  <c:v>73.789169812735253</c:v>
                </c:pt>
                <c:pt idx="612">
                  <c:v>73.756225848753729</c:v>
                </c:pt>
                <c:pt idx="613">
                  <c:v>73.723281883728646</c:v>
                </c:pt>
                <c:pt idx="614">
                  <c:v>73.690337917651931</c:v>
                </c:pt>
                <c:pt idx="615">
                  <c:v>73.657393950515683</c:v>
                </c:pt>
                <c:pt idx="616">
                  <c:v>73.624449982311745</c:v>
                </c:pt>
                <c:pt idx="617">
                  <c:v>73.591506013032117</c:v>
                </c:pt>
                <c:pt idx="618">
                  <c:v>73.558562042668413</c:v>
                </c:pt>
                <c:pt idx="619">
                  <c:v>73.525618071212506</c:v>
                </c:pt>
                <c:pt idx="620">
                  <c:v>73.49267409865611</c:v>
                </c:pt>
                <c:pt idx="621">
                  <c:v>73.459730124990742</c:v>
                </c:pt>
                <c:pt idx="622">
                  <c:v>73.426786150208059</c:v>
                </c:pt>
                <c:pt idx="623">
                  <c:v>73.393842174299522</c:v>
                </c:pt>
                <c:pt idx="624">
                  <c:v>73.360898197256489</c:v>
                </c:pt>
                <c:pt idx="625">
                  <c:v>73.327954219070477</c:v>
                </c:pt>
                <c:pt idx="626">
                  <c:v>73.295010239732648</c:v>
                </c:pt>
                <c:pt idx="627">
                  <c:v>73.262066259234146</c:v>
                </c:pt>
                <c:pt idx="628">
                  <c:v>73.229122277566347</c:v>
                </c:pt>
                <c:pt idx="629">
                  <c:v>73.196178294720227</c:v>
                </c:pt>
                <c:pt idx="630">
                  <c:v>73.163234310686846</c:v>
                </c:pt>
                <c:pt idx="631">
                  <c:v>73.130290325457196</c:v>
                </c:pt>
                <c:pt idx="632">
                  <c:v>73.097346339022195</c:v>
                </c:pt>
                <c:pt idx="633">
                  <c:v>73.06440235137255</c:v>
                </c:pt>
                <c:pt idx="634">
                  <c:v>73.031458362498938</c:v>
                </c:pt>
                <c:pt idx="635">
                  <c:v>72.998514372392364</c:v>
                </c:pt>
                <c:pt idx="636">
                  <c:v>72.965570381043136</c:v>
                </c:pt>
                <c:pt idx="637">
                  <c:v>72.932626388441875</c:v>
                </c:pt>
                <c:pt idx="638">
                  <c:v>72.899682394579102</c:v>
                </c:pt>
                <c:pt idx="639">
                  <c:v>72.866738399445282</c:v>
                </c:pt>
                <c:pt idx="640">
                  <c:v>72.833794403030538</c:v>
                </c:pt>
                <c:pt idx="641">
                  <c:v>72.800850405325207</c:v>
                </c:pt>
                <c:pt idx="642">
                  <c:v>72.767906406319554</c:v>
                </c:pt>
                <c:pt idx="643">
                  <c:v>72.734962406003532</c:v>
                </c:pt>
                <c:pt idx="644">
                  <c:v>72.702018404367209</c:v>
                </c:pt>
                <c:pt idx="645">
                  <c:v>72.669074401400508</c:v>
                </c:pt>
                <c:pt idx="646">
                  <c:v>72.63613039709351</c:v>
                </c:pt>
                <c:pt idx="647">
                  <c:v>72.603186391435671</c:v>
                </c:pt>
                <c:pt idx="648">
                  <c:v>72.570242384416915</c:v>
                </c:pt>
                <c:pt idx="649">
                  <c:v>72.537298376026911</c:v>
                </c:pt>
                <c:pt idx="650">
                  <c:v>72.504354366255058</c:v>
                </c:pt>
                <c:pt idx="651">
                  <c:v>72.471410355090995</c:v>
                </c:pt>
                <c:pt idx="652">
                  <c:v>72.438466342524009</c:v>
                </c:pt>
                <c:pt idx="653">
                  <c:v>72.405522328543526</c:v>
                </c:pt>
                <c:pt idx="654">
                  <c:v>72.372578313138632</c:v>
                </c:pt>
                <c:pt idx="655">
                  <c:v>72.33963429629857</c:v>
                </c:pt>
                <c:pt idx="656">
                  <c:v>72.306690278012468</c:v>
                </c:pt>
                <c:pt idx="657">
                  <c:v>72.273746258269242</c:v>
                </c:pt>
                <c:pt idx="658">
                  <c:v>72.24080223705775</c:v>
                </c:pt>
                <c:pt idx="659">
                  <c:v>72.207858214367008</c:v>
                </c:pt>
                <c:pt idx="660">
                  <c:v>72.174914190185504</c:v>
                </c:pt>
                <c:pt idx="661">
                  <c:v>72.141970164501942</c:v>
                </c:pt>
                <c:pt idx="662">
                  <c:v>72.109026137305079</c:v>
                </c:pt>
                <c:pt idx="663">
                  <c:v>72.07608210858325</c:v>
                </c:pt>
                <c:pt idx="664">
                  <c:v>72.04313807832483</c:v>
                </c:pt>
                <c:pt idx="665">
                  <c:v>72.010194046518038</c:v>
                </c:pt>
                <c:pt idx="666">
                  <c:v>71.97725001315132</c:v>
                </c:pt>
                <c:pt idx="667">
                  <c:v>71.944305978212611</c:v>
                </c:pt>
                <c:pt idx="668">
                  <c:v>71.911361941690004</c:v>
                </c:pt>
                <c:pt idx="669">
                  <c:v>71.878417903571489</c:v>
                </c:pt>
                <c:pt idx="670">
                  <c:v>71.845473863844816</c:v>
                </c:pt>
                <c:pt idx="671">
                  <c:v>71.812529822497766</c:v>
                </c:pt>
                <c:pt idx="672">
                  <c:v>71.779585779518044</c:v>
                </c:pt>
                <c:pt idx="673">
                  <c:v>71.746641734893146</c:v>
                </c:pt>
                <c:pt idx="674">
                  <c:v>71.713697688610623</c:v>
                </c:pt>
                <c:pt idx="675">
                  <c:v>71.680753640657827</c:v>
                </c:pt>
                <c:pt idx="676">
                  <c:v>71.647809591021968</c:v>
                </c:pt>
                <c:pt idx="677">
                  <c:v>71.614865539690385</c:v>
                </c:pt>
                <c:pt idx="678">
                  <c:v>71.581921486650103</c:v>
                </c:pt>
                <c:pt idx="679">
                  <c:v>71.548977431888105</c:v>
                </c:pt>
                <c:pt idx="680">
                  <c:v>71.516033375391117</c:v>
                </c:pt>
                <c:pt idx="681">
                  <c:v>71.483089317146209</c:v>
                </c:pt>
                <c:pt idx="682">
                  <c:v>71.450145257139823</c:v>
                </c:pt>
                <c:pt idx="683">
                  <c:v>71.417201195358857</c:v>
                </c:pt>
                <c:pt idx="684">
                  <c:v>71.384257131789496</c:v>
                </c:pt>
                <c:pt idx="685">
                  <c:v>71.351313066418186</c:v>
                </c:pt>
                <c:pt idx="686">
                  <c:v>71.318368999231382</c:v>
                </c:pt>
                <c:pt idx="687">
                  <c:v>71.285424930215001</c:v>
                </c:pt>
                <c:pt idx="688">
                  <c:v>71.252480859355231</c:v>
                </c:pt>
                <c:pt idx="689">
                  <c:v>71.219536786638173</c:v>
                </c:pt>
                <c:pt idx="690">
                  <c:v>71.18659271204946</c:v>
                </c:pt>
                <c:pt idx="691">
                  <c:v>71.153648635575053</c:v>
                </c:pt>
                <c:pt idx="692">
                  <c:v>71.120704557200469</c:v>
                </c:pt>
                <c:pt idx="693">
                  <c:v>71.087760476911242</c:v>
                </c:pt>
                <c:pt idx="694">
                  <c:v>71.054816394692736</c:v>
                </c:pt>
                <c:pt idx="695">
                  <c:v>71.021872310530384</c:v>
                </c:pt>
                <c:pt idx="696">
                  <c:v>70.988928224409335</c:v>
                </c:pt>
                <c:pt idx="697">
                  <c:v>70.955984136314697</c:v>
                </c:pt>
                <c:pt idx="698">
                  <c:v>70.92304004623135</c:v>
                </c:pt>
                <c:pt idx="699">
                  <c:v>70.890095954144371</c:v>
                </c:pt>
                <c:pt idx="700">
                  <c:v>70.857151860038257</c:v>
                </c:pt>
                <c:pt idx="701">
                  <c:v>70.824207763897718</c:v>
                </c:pt>
                <c:pt idx="702">
                  <c:v>70.791263665707277</c:v>
                </c:pt>
                <c:pt idx="703">
                  <c:v>70.758319565451345</c:v>
                </c:pt>
                <c:pt idx="704">
                  <c:v>70.725375463114247</c:v>
                </c:pt>
                <c:pt idx="705">
                  <c:v>70.692431358680011</c:v>
                </c:pt>
                <c:pt idx="706">
                  <c:v>70.659487252132735</c:v>
                </c:pt>
                <c:pt idx="707">
                  <c:v>70.62654314345636</c:v>
                </c:pt>
                <c:pt idx="708">
                  <c:v>70.593599032634671</c:v>
                </c:pt>
                <c:pt idx="709">
                  <c:v>70.560654919651142</c:v>
                </c:pt>
                <c:pt idx="710">
                  <c:v>70.527710804489573</c:v>
                </c:pt>
                <c:pt idx="711">
                  <c:v>70.494766687133264</c:v>
                </c:pt>
                <c:pt idx="712">
                  <c:v>70.461822567565605</c:v>
                </c:pt>
                <c:pt idx="713">
                  <c:v>70.428878445769513</c:v>
                </c:pt>
                <c:pt idx="714">
                  <c:v>70.395934321728276</c:v>
                </c:pt>
                <c:pt idx="715">
                  <c:v>70.362990195424743</c:v>
                </c:pt>
                <c:pt idx="716">
                  <c:v>70.330046066841589</c:v>
                </c:pt>
                <c:pt idx="717">
                  <c:v>70.297101935961564</c:v>
                </c:pt>
                <c:pt idx="718">
                  <c:v>70.264157802767102</c:v>
                </c:pt>
                <c:pt idx="719">
                  <c:v>70.23121366724061</c:v>
                </c:pt>
                <c:pt idx="720">
                  <c:v>70.198269529364396</c:v>
                </c:pt>
                <c:pt idx="721">
                  <c:v>70.165325389120483</c:v>
                </c:pt>
                <c:pt idx="722">
                  <c:v>70.132381246490866</c:v>
                </c:pt>
                <c:pt idx="723">
                  <c:v>70.099437101457369</c:v>
                </c:pt>
                <c:pt idx="724">
                  <c:v>70.066492954001674</c:v>
                </c:pt>
                <c:pt idx="725">
                  <c:v>70.03354880410545</c:v>
                </c:pt>
                <c:pt idx="726">
                  <c:v>70.000604651749995</c:v>
                </c:pt>
                <c:pt idx="727">
                  <c:v>69.967660496916665</c:v>
                </c:pt>
                <c:pt idx="728">
                  <c:v>69.934716339586416</c:v>
                </c:pt>
                <c:pt idx="729">
                  <c:v>69.901772179740462</c:v>
                </c:pt>
                <c:pt idx="730">
                  <c:v>69.868828017359618</c:v>
                </c:pt>
                <c:pt idx="731">
                  <c:v>69.835883852424445</c:v>
                </c:pt>
                <c:pt idx="732">
                  <c:v>69.802939684915572</c:v>
                </c:pt>
                <c:pt idx="733">
                  <c:v>69.769995514813445</c:v>
                </c:pt>
                <c:pt idx="734">
                  <c:v>69.737051342098454</c:v>
                </c:pt>
                <c:pt idx="735">
                  <c:v>69.704107166750276</c:v>
                </c:pt>
                <c:pt idx="736">
                  <c:v>69.671162988749188</c:v>
                </c:pt>
                <c:pt idx="737">
                  <c:v>69.638218808074953</c:v>
                </c:pt>
                <c:pt idx="738">
                  <c:v>69.605274624707192</c:v>
                </c:pt>
                <c:pt idx="739">
                  <c:v>69.572330438625315</c:v>
                </c:pt>
                <c:pt idx="740">
                  <c:v>69.539386249808814</c:v>
                </c:pt>
                <c:pt idx="741">
                  <c:v>69.506442058236772</c:v>
                </c:pt>
                <c:pt idx="742">
                  <c:v>69.473497863888241</c:v>
                </c:pt>
                <c:pt idx="743">
                  <c:v>69.440553666742076</c:v>
                </c:pt>
                <c:pt idx="744">
                  <c:v>69.407609466776876</c:v>
                </c:pt>
                <c:pt idx="745">
                  <c:v>69.374665263971295</c:v>
                </c:pt>
                <c:pt idx="746">
                  <c:v>69.341721058303676</c:v>
                </c:pt>
                <c:pt idx="747">
                  <c:v>69.308776849752306</c:v>
                </c:pt>
                <c:pt idx="748">
                  <c:v>69.275832638295171</c:v>
                </c:pt>
                <c:pt idx="749">
                  <c:v>69.242888423910003</c:v>
                </c:pt>
                <c:pt idx="750">
                  <c:v>69.209944206574775</c:v>
                </c:pt>
                <c:pt idx="751">
                  <c:v>69.17699998626675</c:v>
                </c:pt>
                <c:pt idx="752">
                  <c:v>69.14405576296349</c:v>
                </c:pt>
                <c:pt idx="753">
                  <c:v>69.111111536642099</c:v>
                </c:pt>
                <c:pt idx="754">
                  <c:v>69.078167307279614</c:v>
                </c:pt>
                <c:pt idx="755">
                  <c:v>69.045223074853098</c:v>
                </c:pt>
                <c:pt idx="756">
                  <c:v>69.01227883933872</c:v>
                </c:pt>
                <c:pt idx="757">
                  <c:v>68.979334600713528</c:v>
                </c:pt>
                <c:pt idx="758">
                  <c:v>68.946390358953394</c:v>
                </c:pt>
                <c:pt idx="759">
                  <c:v>68.913446114034699</c:v>
                </c:pt>
                <c:pt idx="760">
                  <c:v>68.88050186593334</c:v>
                </c:pt>
                <c:pt idx="761">
                  <c:v>68.847557614625018</c:v>
                </c:pt>
                <c:pt idx="762">
                  <c:v>68.814613360085431</c:v>
                </c:pt>
                <c:pt idx="763">
                  <c:v>68.781669102289925</c:v>
                </c:pt>
                <c:pt idx="764">
                  <c:v>68.74872484121363</c:v>
                </c:pt>
                <c:pt idx="765">
                  <c:v>68.71578057683169</c:v>
                </c:pt>
                <c:pt idx="766">
                  <c:v>68.682836309118841</c:v>
                </c:pt>
                <c:pt idx="767">
                  <c:v>68.649892038049884</c:v>
                </c:pt>
                <c:pt idx="768">
                  <c:v>68.616947763599001</c:v>
                </c:pt>
                <c:pt idx="769">
                  <c:v>68.584003485740681</c:v>
                </c:pt>
                <c:pt idx="770">
                  <c:v>68.551059204448947</c:v>
                </c:pt>
                <c:pt idx="771">
                  <c:v>68.518114919697467</c:v>
                </c:pt>
                <c:pt idx="772">
                  <c:v>68.485170631460079</c:v>
                </c:pt>
                <c:pt idx="773">
                  <c:v>68.45222633971035</c:v>
                </c:pt>
                <c:pt idx="774">
                  <c:v>68.419282044421223</c:v>
                </c:pt>
                <c:pt idx="775">
                  <c:v>68.386337745565896</c:v>
                </c:pt>
                <c:pt idx="776">
                  <c:v>68.353393443117341</c:v>
                </c:pt>
                <c:pt idx="777">
                  <c:v>68.320449137048058</c:v>
                </c:pt>
                <c:pt idx="778">
                  <c:v>68.287504827330523</c:v>
                </c:pt>
                <c:pt idx="779">
                  <c:v>68.254560513936838</c:v>
                </c:pt>
                <c:pt idx="780">
                  <c:v>68.221616196839349</c:v>
                </c:pt>
                <c:pt idx="781">
                  <c:v>68.188671876009451</c:v>
                </c:pt>
                <c:pt idx="782">
                  <c:v>68.15572755141902</c:v>
                </c:pt>
                <c:pt idx="783">
                  <c:v>68.122783223039264</c:v>
                </c:pt>
                <c:pt idx="784">
                  <c:v>68.08983889084142</c:v>
                </c:pt>
                <c:pt idx="785">
                  <c:v>68.056894554796386</c:v>
                </c:pt>
                <c:pt idx="786">
                  <c:v>68.023950214874816</c:v>
                </c:pt>
                <c:pt idx="787">
                  <c:v>67.991005871047335</c:v>
                </c:pt>
                <c:pt idx="788">
                  <c:v>67.958061523284016</c:v>
                </c:pt>
                <c:pt idx="789">
                  <c:v>67.925117171555058</c:v>
                </c:pt>
                <c:pt idx="790">
                  <c:v>67.89217281583025</c:v>
                </c:pt>
                <c:pt idx="791">
                  <c:v>67.85922845607908</c:v>
                </c:pt>
                <c:pt idx="792">
                  <c:v>67.826284092270953</c:v>
                </c:pt>
                <c:pt idx="793">
                  <c:v>67.793339724374945</c:v>
                </c:pt>
                <c:pt idx="794">
                  <c:v>67.760395352359964</c:v>
                </c:pt>
                <c:pt idx="795">
                  <c:v>67.727450976194703</c:v>
                </c:pt>
                <c:pt idx="796">
                  <c:v>67.694506595847429</c:v>
                </c:pt>
                <c:pt idx="797">
                  <c:v>67.661562211286309</c:v>
                </c:pt>
                <c:pt idx="798">
                  <c:v>67.628617822479441</c:v>
                </c:pt>
                <c:pt idx="799">
                  <c:v>67.595673429394338</c:v>
                </c:pt>
                <c:pt idx="800">
                  <c:v>67.562729031998487</c:v>
                </c:pt>
                <c:pt idx="801">
                  <c:v>67.52978463025903</c:v>
                </c:pt>
                <c:pt idx="802">
                  <c:v>67.496840224143057</c:v>
                </c:pt>
                <c:pt idx="803">
                  <c:v>67.463895813616944</c:v>
                </c:pt>
                <c:pt idx="804">
                  <c:v>67.430951398647338</c:v>
                </c:pt>
                <c:pt idx="805">
                  <c:v>67.398006979200431</c:v>
                </c:pt>
                <c:pt idx="806">
                  <c:v>67.365062555242005</c:v>
                </c:pt>
                <c:pt idx="807">
                  <c:v>67.332118126737825</c:v>
                </c:pt>
                <c:pt idx="808">
                  <c:v>67.299173693653103</c:v>
                </c:pt>
                <c:pt idx="809">
                  <c:v>67.266229255953093</c:v>
                </c:pt>
                <c:pt idx="810">
                  <c:v>67.233284813602751</c:v>
                </c:pt>
                <c:pt idx="811">
                  <c:v>67.200340366566564</c:v>
                </c:pt>
                <c:pt idx="812">
                  <c:v>67.167395914808822</c:v>
                </c:pt>
                <c:pt idx="813">
                  <c:v>67.134451458293626</c:v>
                </c:pt>
                <c:pt idx="814">
                  <c:v>67.101506996984725</c:v>
                </c:pt>
                <c:pt idx="815">
                  <c:v>67.068562530845711</c:v>
                </c:pt>
                <c:pt idx="816">
                  <c:v>67.035618059839635</c:v>
                </c:pt>
                <c:pt idx="817">
                  <c:v>67.002673583929649</c:v>
                </c:pt>
                <c:pt idx="818">
                  <c:v>66.969729103078222</c:v>
                </c:pt>
                <c:pt idx="819">
                  <c:v>66.936784617247994</c:v>
                </c:pt>
                <c:pt idx="820">
                  <c:v>66.903840126400738</c:v>
                </c:pt>
                <c:pt idx="821">
                  <c:v>66.870895630498609</c:v>
                </c:pt>
                <c:pt idx="822">
                  <c:v>66.837951129502741</c:v>
                </c:pt>
                <c:pt idx="823">
                  <c:v>66.805006623374624</c:v>
                </c:pt>
                <c:pt idx="824">
                  <c:v>66.772062112075105</c:v>
                </c:pt>
                <c:pt idx="825">
                  <c:v>66.739117595564821</c:v>
                </c:pt>
                <c:pt idx="826">
                  <c:v>66.706173073804052</c:v>
                </c:pt>
                <c:pt idx="827">
                  <c:v>66.67322854675291</c:v>
                </c:pt>
                <c:pt idx="828">
                  <c:v>66.640284014371048</c:v>
                </c:pt>
                <c:pt idx="829">
                  <c:v>66.607339476617909</c:v>
                </c:pt>
                <c:pt idx="830">
                  <c:v>66.574394933452623</c:v>
                </c:pt>
                <c:pt idx="831">
                  <c:v>66.541450384833951</c:v>
                </c:pt>
                <c:pt idx="832">
                  <c:v>66.50850583072031</c:v>
                </c:pt>
                <c:pt idx="833">
                  <c:v>66.475561271070077</c:v>
                </c:pt>
                <c:pt idx="834">
                  <c:v>66.442616705840791</c:v>
                </c:pt>
                <c:pt idx="835">
                  <c:v>66.409672134990359</c:v>
                </c:pt>
                <c:pt idx="836">
                  <c:v>66.376727558475693</c:v>
                </c:pt>
                <c:pt idx="837">
                  <c:v>66.343782976253664</c:v>
                </c:pt>
                <c:pt idx="838">
                  <c:v>66.310838388281013</c:v>
                </c:pt>
                <c:pt idx="839">
                  <c:v>66.277893794513773</c:v>
                </c:pt>
                <c:pt idx="840">
                  <c:v>66.24494919490796</c:v>
                </c:pt>
                <c:pt idx="841">
                  <c:v>66.212004589419109</c:v>
                </c:pt>
                <c:pt idx="842">
                  <c:v>66.1790599780024</c:v>
                </c:pt>
                <c:pt idx="843">
                  <c:v>66.14611536061274</c:v>
                </c:pt>
                <c:pt idx="844">
                  <c:v>66.113170737204456</c:v>
                </c:pt>
                <c:pt idx="845">
                  <c:v>66.080226107732031</c:v>
                </c:pt>
                <c:pt idx="846">
                  <c:v>66.047281472149137</c:v>
                </c:pt>
                <c:pt idx="847">
                  <c:v>66.014336830409221</c:v>
                </c:pt>
                <c:pt idx="848">
                  <c:v>65.981392182465498</c:v>
                </c:pt>
                <c:pt idx="849">
                  <c:v>65.948447528270677</c:v>
                </c:pt>
                <c:pt idx="850">
                  <c:v>65.915502867777207</c:v>
                </c:pt>
                <c:pt idx="851">
                  <c:v>65.882558200937183</c:v>
                </c:pt>
                <c:pt idx="852">
                  <c:v>65.849613527702175</c:v>
                </c:pt>
                <c:pt idx="853">
                  <c:v>65.816668848023568</c:v>
                </c:pt>
                <c:pt idx="854">
                  <c:v>65.783724161852305</c:v>
                </c:pt>
                <c:pt idx="855">
                  <c:v>65.75077946913882</c:v>
                </c:pt>
                <c:pt idx="856">
                  <c:v>65.717834769833573</c:v>
                </c:pt>
                <c:pt idx="857">
                  <c:v>65.684890063886215</c:v>
                </c:pt>
                <c:pt idx="858">
                  <c:v>65.651945351246184</c:v>
                </c:pt>
                <c:pt idx="859">
                  <c:v>65.619000631862562</c:v>
                </c:pt>
                <c:pt idx="860">
                  <c:v>65.586055905683978</c:v>
                </c:pt>
                <c:pt idx="861">
                  <c:v>65.553111172658646</c:v>
                </c:pt>
                <c:pt idx="862">
                  <c:v>65.520166432734669</c:v>
                </c:pt>
                <c:pt idx="863">
                  <c:v>65.487221685859225</c:v>
                </c:pt>
                <c:pt idx="864">
                  <c:v>65.454276931979592</c:v>
                </c:pt>
                <c:pt idx="865">
                  <c:v>65.421332171042479</c:v>
                </c:pt>
                <c:pt idx="866">
                  <c:v>65.388387402993985</c:v>
                </c:pt>
                <c:pt idx="867">
                  <c:v>65.35544262778005</c:v>
                </c:pt>
                <c:pt idx="868">
                  <c:v>65.322497845346177</c:v>
                </c:pt>
                <c:pt idx="869">
                  <c:v>65.289553055637327</c:v>
                </c:pt>
                <c:pt idx="870">
                  <c:v>65.256608258598234</c:v>
                </c:pt>
                <c:pt idx="871">
                  <c:v>65.223663454172964</c:v>
                </c:pt>
                <c:pt idx="872">
                  <c:v>65.190718642305384</c:v>
                </c:pt>
                <c:pt idx="873">
                  <c:v>65.15777382293868</c:v>
                </c:pt>
                <c:pt idx="874">
                  <c:v>65.124828996015964</c:v>
                </c:pt>
                <c:pt idx="875">
                  <c:v>65.091884161479655</c:v>
                </c:pt>
                <c:pt idx="876">
                  <c:v>65.058939319271545</c:v>
                </c:pt>
                <c:pt idx="877">
                  <c:v>65.025994469333682</c:v>
                </c:pt>
                <c:pt idx="878">
                  <c:v>64.993049611606949</c:v>
                </c:pt>
                <c:pt idx="879">
                  <c:v>64.960104746031988</c:v>
                </c:pt>
                <c:pt idx="880">
                  <c:v>64.927159872549169</c:v>
                </c:pt>
                <c:pt idx="881">
                  <c:v>64.894214991098309</c:v>
                </c:pt>
                <c:pt idx="882">
                  <c:v>64.8612701016187</c:v>
                </c:pt>
                <c:pt idx="883">
                  <c:v>64.82832520404925</c:v>
                </c:pt>
                <c:pt idx="884">
                  <c:v>64.795380298328354</c:v>
                </c:pt>
                <c:pt idx="885">
                  <c:v>64.762435384393967</c:v>
                </c:pt>
                <c:pt idx="886">
                  <c:v>64.729490462183534</c:v>
                </c:pt>
                <c:pt idx="887">
                  <c:v>64.696545531634072</c:v>
                </c:pt>
                <c:pt idx="888">
                  <c:v>64.663600592682215</c:v>
                </c:pt>
                <c:pt idx="889">
                  <c:v>64.630655645263772</c:v>
                </c:pt>
                <c:pt idx="890">
                  <c:v>64.597710689314411</c:v>
                </c:pt>
                <c:pt idx="891">
                  <c:v>64.564765724769174</c:v>
                </c:pt>
                <c:pt idx="892">
                  <c:v>64.531820751562677</c:v>
                </c:pt>
                <c:pt idx="893">
                  <c:v>64.498875769628967</c:v>
                </c:pt>
                <c:pt idx="894">
                  <c:v>64.465930778901537</c:v>
                </c:pt>
                <c:pt idx="895">
                  <c:v>64.432985779313498</c:v>
                </c:pt>
                <c:pt idx="896">
                  <c:v>64.400040770797403</c:v>
                </c:pt>
                <c:pt idx="897">
                  <c:v>64.36709575328527</c:v>
                </c:pt>
                <c:pt idx="898">
                  <c:v>64.334150726708714</c:v>
                </c:pt>
                <c:pt idx="899">
                  <c:v>64.301205690998572</c:v>
                </c:pt>
                <c:pt idx="900">
                  <c:v>64.268260646085338</c:v>
                </c:pt>
                <c:pt idx="901">
                  <c:v>64.235315591899067</c:v>
                </c:pt>
                <c:pt idx="902">
                  <c:v>64.20237052836903</c:v>
                </c:pt>
                <c:pt idx="903">
                  <c:v>64.16942545542426</c:v>
                </c:pt>
                <c:pt idx="904">
                  <c:v>64.136480372992906</c:v>
                </c:pt>
                <c:pt idx="905">
                  <c:v>64.10353528100292</c:v>
                </c:pt>
                <c:pt idx="906">
                  <c:v>64.070590179381412</c:v>
                </c:pt>
                <c:pt idx="907">
                  <c:v>64.037645068055184</c:v>
                </c:pt>
                <c:pt idx="908">
                  <c:v>64.004699946950311</c:v>
                </c:pt>
                <c:pt idx="909">
                  <c:v>63.971754815992234</c:v>
                </c:pt>
                <c:pt idx="910">
                  <c:v>63.938809675106143</c:v>
                </c:pt>
                <c:pt idx="911">
                  <c:v>63.905864524216334</c:v>
                </c:pt>
                <c:pt idx="912">
                  <c:v>63.872919363246709</c:v>
                </c:pt>
                <c:pt idx="913">
                  <c:v>63.839974192120494</c:v>
                </c:pt>
                <c:pt idx="914">
                  <c:v>63.807029010760488</c:v>
                </c:pt>
                <c:pt idx="915">
                  <c:v>63.774083819088631</c:v>
                </c:pt>
                <c:pt idx="916">
                  <c:v>63.741138617026529</c:v>
                </c:pt>
                <c:pt idx="917">
                  <c:v>63.708193404494992</c:v>
                </c:pt>
                <c:pt idx="918">
                  <c:v>63.675248181414446</c:v>
                </c:pt>
                <c:pt idx="919">
                  <c:v>63.642302947704536</c:v>
                </c:pt>
                <c:pt idx="920">
                  <c:v>63.609357703284331</c:v>
                </c:pt>
                <c:pt idx="921">
                  <c:v>63.576412448072297</c:v>
                </c:pt>
                <c:pt idx="922">
                  <c:v>63.543467181986429</c:v>
                </c:pt>
                <c:pt idx="923">
                  <c:v>63.510521904943801</c:v>
                </c:pt>
                <c:pt idx="924">
                  <c:v>63.477576616860965</c:v>
                </c:pt>
                <c:pt idx="925">
                  <c:v>63.444631317654078</c:v>
                </c:pt>
                <c:pt idx="926">
                  <c:v>63.411686007238195</c:v>
                </c:pt>
                <c:pt idx="927">
                  <c:v>63.378740685528399</c:v>
                </c:pt>
                <c:pt idx="928">
                  <c:v>63.345795352438316</c:v>
                </c:pt>
                <c:pt idx="929">
                  <c:v>63.312850007881437</c:v>
                </c:pt>
                <c:pt idx="930">
                  <c:v>63.27990465177065</c:v>
                </c:pt>
                <c:pt idx="931">
                  <c:v>63.246959284017748</c:v>
                </c:pt>
                <c:pt idx="932">
                  <c:v>63.214013904534305</c:v>
                </c:pt>
                <c:pt idx="933">
                  <c:v>63.181068513230869</c:v>
                </c:pt>
                <c:pt idx="934">
                  <c:v>63.14812311001765</c:v>
                </c:pt>
                <c:pt idx="935">
                  <c:v>63.115177694803833</c:v>
                </c:pt>
                <c:pt idx="936">
                  <c:v>63.082232267498327</c:v>
                </c:pt>
                <c:pt idx="937">
                  <c:v>63.049286828008668</c:v>
                </c:pt>
                <c:pt idx="938">
                  <c:v>63.016341376242487</c:v>
                </c:pt>
                <c:pt idx="939">
                  <c:v>62.983395912106197</c:v>
                </c:pt>
                <c:pt idx="940">
                  <c:v>62.950450435505651</c:v>
                </c:pt>
                <c:pt idx="941">
                  <c:v>62.917504946345957</c:v>
                </c:pt>
                <c:pt idx="942">
                  <c:v>62.884559444531554</c:v>
                </c:pt>
                <c:pt idx="943">
                  <c:v>62.851613929966028</c:v>
                </c:pt>
                <c:pt idx="944">
                  <c:v>62.818668402552468</c:v>
                </c:pt>
                <c:pt idx="945">
                  <c:v>62.785722862192976</c:v>
                </c:pt>
                <c:pt idx="946">
                  <c:v>62.752777308789057</c:v>
                </c:pt>
                <c:pt idx="947">
                  <c:v>62.719831742241389</c:v>
                </c:pt>
                <c:pt idx="948">
                  <c:v>62.686886162449852</c:v>
                </c:pt>
                <c:pt idx="949">
                  <c:v>62.653940569313882</c:v>
                </c:pt>
                <c:pt idx="950">
                  <c:v>62.620994962731686</c:v>
                </c:pt>
                <c:pt idx="951">
                  <c:v>62.588049342600975</c:v>
                </c:pt>
                <c:pt idx="952">
                  <c:v>62.555103708818621</c:v>
                </c:pt>
                <c:pt idx="953">
                  <c:v>62.522158061280763</c:v>
                </c:pt>
                <c:pt idx="954">
                  <c:v>62.489212399882675</c:v>
                </c:pt>
                <c:pt idx="955">
                  <c:v>62.456266724518919</c:v>
                </c:pt>
                <c:pt idx="956">
                  <c:v>62.423321035083006</c:v>
                </c:pt>
                <c:pt idx="957">
                  <c:v>62.390375331468</c:v>
                </c:pt>
                <c:pt idx="958">
                  <c:v>62.357429613565998</c:v>
                </c:pt>
                <c:pt idx="959">
                  <c:v>62.324483881268115</c:v>
                </c:pt>
                <c:pt idx="960">
                  <c:v>62.291538134464815</c:v>
                </c:pt>
                <c:pt idx="961">
                  <c:v>62.258592373045929</c:v>
                </c:pt>
                <c:pt idx="962">
                  <c:v>62.225646596899971</c:v>
                </c:pt>
                <c:pt idx="963">
                  <c:v>62.192700805914725</c:v>
                </c:pt>
                <c:pt idx="964">
                  <c:v>62.159754999977601</c:v>
                </c:pt>
                <c:pt idx="965">
                  <c:v>62.126809178974582</c:v>
                </c:pt>
                <c:pt idx="966">
                  <c:v>62.093863342791039</c:v>
                </c:pt>
                <c:pt idx="967">
                  <c:v>62.060917491311393</c:v>
                </c:pt>
                <c:pt idx="968">
                  <c:v>62.027971624419187</c:v>
                </c:pt>
                <c:pt idx="969">
                  <c:v>61.995025741997274</c:v>
                </c:pt>
                <c:pt idx="970">
                  <c:v>61.962079843927356</c:v>
                </c:pt>
                <c:pt idx="971">
                  <c:v>61.929133930090416</c:v>
                </c:pt>
                <c:pt idx="972">
                  <c:v>61.89618800036633</c:v>
                </c:pt>
                <c:pt idx="973">
                  <c:v>61.86324205463422</c:v>
                </c:pt>
                <c:pt idx="974">
                  <c:v>61.830296092772237</c:v>
                </c:pt>
                <c:pt idx="975">
                  <c:v>61.797350114657718</c:v>
                </c:pt>
                <c:pt idx="976">
                  <c:v>61.764404120166859</c:v>
                </c:pt>
                <c:pt idx="977">
                  <c:v>61.731458109175101</c:v>
                </c:pt>
                <c:pt idx="978">
                  <c:v>61.698512081556764</c:v>
                </c:pt>
                <c:pt idx="979">
                  <c:v>61.665566037185386</c:v>
                </c:pt>
                <c:pt idx="980">
                  <c:v>61.632619975933466</c:v>
                </c:pt>
                <c:pt idx="981">
                  <c:v>61.599673897672474</c:v>
                </c:pt>
                <c:pt idx="982">
                  <c:v>61.566727802272894</c:v>
                </c:pt>
                <c:pt idx="983">
                  <c:v>61.53378168960451</c:v>
                </c:pt>
                <c:pt idx="984">
                  <c:v>61.500835559535687</c:v>
                </c:pt>
                <c:pt idx="985">
                  <c:v>61.467889411934109</c:v>
                </c:pt>
                <c:pt idx="986">
                  <c:v>61.434943246666272</c:v>
                </c:pt>
                <c:pt idx="987">
                  <c:v>61.401997063597769</c:v>
                </c:pt>
                <c:pt idx="988">
                  <c:v>61.369050862593141</c:v>
                </c:pt>
                <c:pt idx="989">
                  <c:v>61.336104643515895</c:v>
                </c:pt>
                <c:pt idx="990">
                  <c:v>61.303158406228484</c:v>
                </c:pt>
                <c:pt idx="991">
                  <c:v>61.270212150592215</c:v>
                </c:pt>
                <c:pt idx="992">
                  <c:v>61.237265876467582</c:v>
                </c:pt>
                <c:pt idx="993">
                  <c:v>61.204319583713726</c:v>
                </c:pt>
                <c:pt idx="994">
                  <c:v>61.171373272189051</c:v>
                </c:pt>
                <c:pt idx="995">
                  <c:v>61.138426941750538</c:v>
                </c:pt>
                <c:pt idx="996">
                  <c:v>61.105480592254366</c:v>
                </c:pt>
                <c:pt idx="997">
                  <c:v>61.072534223555543</c:v>
                </c:pt>
                <c:pt idx="998">
                  <c:v>61.03958783550776</c:v>
                </c:pt>
                <c:pt idx="999">
                  <c:v>61.006641427963935</c:v>
                </c:pt>
                <c:pt idx="1000">
                  <c:v>60.973695000775521</c:v>
                </c:pt>
                <c:pt idx="1001">
                  <c:v>60.940748553793249</c:v>
                </c:pt>
                <c:pt idx="1002">
                  <c:v>60.907802086866283</c:v>
                </c:pt>
                <c:pt idx="1003">
                  <c:v>60.874855599842903</c:v>
                </c:pt>
                <c:pt idx="1004">
                  <c:v>60.841909092570305</c:v>
                </c:pt>
                <c:pt idx="1005">
                  <c:v>60.808962564894202</c:v>
                </c:pt>
                <c:pt idx="1006">
                  <c:v>60.776016016659341</c:v>
                </c:pt>
                <c:pt idx="1007">
                  <c:v>60.743069447709431</c:v>
                </c:pt>
                <c:pt idx="1008">
                  <c:v>60.71012285788666</c:v>
                </c:pt>
                <c:pt idx="1009">
                  <c:v>60.677176247032271</c:v>
                </c:pt>
                <c:pt idx="1010">
                  <c:v>60.644229614986273</c:v>
                </c:pt>
                <c:pt idx="1011">
                  <c:v>60.611282961587278</c:v>
                </c:pt>
                <c:pt idx="1012">
                  <c:v>60.578336286672887</c:v>
                </c:pt>
                <c:pt idx="1013">
                  <c:v>60.54538959007931</c:v>
                </c:pt>
                <c:pt idx="1014">
                  <c:v>60.512442871641639</c:v>
                </c:pt>
                <c:pt idx="1015">
                  <c:v>60.479496131193578</c:v>
                </c:pt>
                <c:pt idx="1016">
                  <c:v>60.446549368567602</c:v>
                </c:pt>
                <c:pt idx="1017">
                  <c:v>60.413602583595178</c:v>
                </c:pt>
                <c:pt idx="1018">
                  <c:v>60.380655776105989</c:v>
                </c:pt>
                <c:pt idx="1019">
                  <c:v>60.347708945928808</c:v>
                </c:pt>
                <c:pt idx="1020">
                  <c:v>60.314762092891002</c:v>
                </c:pt>
                <c:pt idx="1021">
                  <c:v>60.281815216818579</c:v>
                </c:pt>
                <c:pt idx="1022">
                  <c:v>60.248868317536164</c:v>
                </c:pt>
                <c:pt idx="1023">
                  <c:v>60.215921394867465</c:v>
                </c:pt>
                <c:pt idx="1024">
                  <c:v>60.182974448634184</c:v>
                </c:pt>
                <c:pt idx="1025">
                  <c:v>60.150027478657158</c:v>
                </c:pt>
                <c:pt idx="1026">
                  <c:v>60.117080484755704</c:v>
                </c:pt>
                <c:pt idx="1027">
                  <c:v>60.084133466747829</c:v>
                </c:pt>
                <c:pt idx="1028">
                  <c:v>60.051186424449917</c:v>
                </c:pt>
                <c:pt idx="1029">
                  <c:v>60.018239357677466</c:v>
                </c:pt>
                <c:pt idx="1030">
                  <c:v>59.985292266243874</c:v>
                </c:pt>
                <c:pt idx="1031">
                  <c:v>59.952345149961829</c:v>
                </c:pt>
                <c:pt idx="1032">
                  <c:v>59.919398008642005</c:v>
                </c:pt>
                <c:pt idx="1033">
                  <c:v>59.886450842093986</c:v>
                </c:pt>
                <c:pt idx="1034">
                  <c:v>59.853503650125823</c:v>
                </c:pt>
                <c:pt idx="1035">
                  <c:v>59.820556432544016</c:v>
                </c:pt>
                <c:pt idx="1036">
                  <c:v>59.787609189153869</c:v>
                </c:pt>
                <c:pt idx="1037">
                  <c:v>59.754661919758867</c:v>
                </c:pt>
                <c:pt idx="1038">
                  <c:v>59.721714624161102</c:v>
                </c:pt>
                <c:pt idx="1039">
                  <c:v>59.688767302161381</c:v>
                </c:pt>
                <c:pt idx="1040">
                  <c:v>59.655819953558613</c:v>
                </c:pt>
                <c:pt idx="1041">
                  <c:v>59.622872578150499</c:v>
                </c:pt>
                <c:pt idx="1042">
                  <c:v>59.589925175733143</c:v>
                </c:pt>
                <c:pt idx="1043">
                  <c:v>59.556977746100856</c:v>
                </c:pt>
                <c:pt idx="1044">
                  <c:v>59.524030289046699</c:v>
                </c:pt>
                <c:pt idx="1045">
                  <c:v>59.491082804362101</c:v>
                </c:pt>
                <c:pt idx="1046">
                  <c:v>59.45813529183674</c:v>
                </c:pt>
                <c:pt idx="1047">
                  <c:v>59.425187751258804</c:v>
                </c:pt>
                <c:pt idx="1048">
                  <c:v>59.392240182414923</c:v>
                </c:pt>
                <c:pt idx="1049">
                  <c:v>59.359292585089889</c:v>
                </c:pt>
                <c:pt idx="1050">
                  <c:v>59.326344959067157</c:v>
                </c:pt>
                <c:pt idx="1051">
                  <c:v>59.293397304128391</c:v>
                </c:pt>
                <c:pt idx="1052">
                  <c:v>59.260449620053521</c:v>
                </c:pt>
                <c:pt idx="1053">
                  <c:v>59.22750190662083</c:v>
                </c:pt>
                <c:pt idx="1054">
                  <c:v>59.194554163607108</c:v>
                </c:pt>
                <c:pt idx="1055">
                  <c:v>59.161606390787284</c:v>
                </c:pt>
                <c:pt idx="1056">
                  <c:v>59.12865858793441</c:v>
                </c:pt>
                <c:pt idx="1057">
                  <c:v>59.095710754820281</c:v>
                </c:pt>
                <c:pt idx="1058">
                  <c:v>59.062762891214497</c:v>
                </c:pt>
                <c:pt idx="1059">
                  <c:v>59.02981499688498</c:v>
                </c:pt>
                <c:pt idx="1060">
                  <c:v>58.996867071598295</c:v>
                </c:pt>
                <c:pt idx="1061">
                  <c:v>58.963919115118664</c:v>
                </c:pt>
                <c:pt idx="1062">
                  <c:v>58.930971127208942</c:v>
                </c:pt>
                <c:pt idx="1063">
                  <c:v>58.898023107629967</c:v>
                </c:pt>
                <c:pt idx="1064">
                  <c:v>58.865075056140739</c:v>
                </c:pt>
                <c:pt idx="1065">
                  <c:v>58.832126972498557</c:v>
                </c:pt>
                <c:pt idx="1066">
                  <c:v>58.799178856458937</c:v>
                </c:pt>
                <c:pt idx="1067">
                  <c:v>58.7662307077752</c:v>
                </c:pt>
                <c:pt idx="1068">
                  <c:v>58.73328252619919</c:v>
                </c:pt>
                <c:pt idx="1069">
                  <c:v>58.700334311480617</c:v>
                </c:pt>
                <c:pt idx="1070">
                  <c:v>58.667386063367459</c:v>
                </c:pt>
                <c:pt idx="1071">
                  <c:v>58.634437781605449</c:v>
                </c:pt>
                <c:pt idx="1072">
                  <c:v>58.601489465938876</c:v>
                </c:pt>
                <c:pt idx="1073">
                  <c:v>58.568541116109628</c:v>
                </c:pt>
                <c:pt idx="1074">
                  <c:v>58.535592731857911</c:v>
                </c:pt>
                <c:pt idx="1075">
                  <c:v>58.502644312921923</c:v>
                </c:pt>
                <c:pt idx="1076">
                  <c:v>58.469695859037742</c:v>
                </c:pt>
                <c:pt idx="1077">
                  <c:v>58.436747369939582</c:v>
                </c:pt>
                <c:pt idx="1078">
                  <c:v>58.403798845359525</c:v>
                </c:pt>
                <c:pt idx="1079">
                  <c:v>58.370850285027714</c:v>
                </c:pt>
                <c:pt idx="1080">
                  <c:v>58.33790168867219</c:v>
                </c:pt>
                <c:pt idx="1081">
                  <c:v>58.304953056018974</c:v>
                </c:pt>
                <c:pt idx="1082">
                  <c:v>58.272004386791835</c:v>
                </c:pt>
                <c:pt idx="1083">
                  <c:v>58.239055680712738</c:v>
                </c:pt>
                <c:pt idx="1084">
                  <c:v>58.206106937501296</c:v>
                </c:pt>
                <c:pt idx="1085">
                  <c:v>58.173158156875083</c:v>
                </c:pt>
                <c:pt idx="1086">
                  <c:v>58.140209338549475</c:v>
                </c:pt>
                <c:pt idx="1087">
                  <c:v>58.107260482237777</c:v>
                </c:pt>
                <c:pt idx="1088">
                  <c:v>58.07431158765101</c:v>
                </c:pt>
                <c:pt idx="1089">
                  <c:v>58.041362654498158</c:v>
                </c:pt>
                <c:pt idx="1090">
                  <c:v>58.00841368248571</c:v>
                </c:pt>
                <c:pt idx="1091">
                  <c:v>57.975464671318271</c:v>
                </c:pt>
                <c:pt idx="1092">
                  <c:v>57.942515620697918</c:v>
                </c:pt>
                <c:pt idx="1093">
                  <c:v>57.909566530324632</c:v>
                </c:pt>
                <c:pt idx="1094">
                  <c:v>57.87661739989602</c:v>
                </c:pt>
                <c:pt idx="1095">
                  <c:v>57.843668229107479</c:v>
                </c:pt>
                <c:pt idx="1096">
                  <c:v>57.810719017652076</c:v>
                </c:pt>
                <c:pt idx="1097">
                  <c:v>57.77776976522042</c:v>
                </c:pt>
                <c:pt idx="1098">
                  <c:v>57.744820471500979</c:v>
                </c:pt>
                <c:pt idx="1099">
                  <c:v>57.71187113617961</c:v>
                </c:pt>
                <c:pt idx="1100">
                  <c:v>57.678921758940021</c:v>
                </c:pt>
                <c:pt idx="1101">
                  <c:v>57.645972339463427</c:v>
                </c:pt>
                <c:pt idx="1102">
                  <c:v>57.613022877428548</c:v>
                </c:pt>
                <c:pt idx="1103">
                  <c:v>57.580073372511684</c:v>
                </c:pt>
                <c:pt idx="1104">
                  <c:v>57.547123824386794</c:v>
                </c:pt>
                <c:pt idx="1105">
                  <c:v>57.51417423272531</c:v>
                </c:pt>
                <c:pt idx="1106">
                  <c:v>57.48122459719599</c:v>
                </c:pt>
                <c:pt idx="1107">
                  <c:v>57.448274917465334</c:v>
                </c:pt>
                <c:pt idx="1108">
                  <c:v>57.415325193197269</c:v>
                </c:pt>
                <c:pt idx="1109">
                  <c:v>57.382375424052981</c:v>
                </c:pt>
                <c:pt idx="1110">
                  <c:v>57.349425609691203</c:v>
                </c:pt>
                <c:pt idx="1111">
                  <c:v>57.316475749768102</c:v>
                </c:pt>
                <c:pt idx="1112">
                  <c:v>57.283525843937319</c:v>
                </c:pt>
                <c:pt idx="1113">
                  <c:v>57.250575891849529</c:v>
                </c:pt>
                <c:pt idx="1114">
                  <c:v>57.217625893153219</c:v>
                </c:pt>
                <c:pt idx="1115">
                  <c:v>57.184675847493779</c:v>
                </c:pt>
                <c:pt idx="1116">
                  <c:v>57.151725754514111</c:v>
                </c:pt>
                <c:pt idx="1117">
                  <c:v>57.11877561385451</c:v>
                </c:pt>
                <c:pt idx="1118">
                  <c:v>57.085825425152372</c:v>
                </c:pt>
                <c:pt idx="1119">
                  <c:v>57.052875188042293</c:v>
                </c:pt>
                <c:pt idx="1120">
                  <c:v>57.019924902156333</c:v>
                </c:pt>
                <c:pt idx="1121">
                  <c:v>56.986974567123454</c:v>
                </c:pt>
                <c:pt idx="1122">
                  <c:v>56.95402418257008</c:v>
                </c:pt>
                <c:pt idx="1123">
                  <c:v>56.921073748119639</c:v>
                </c:pt>
                <c:pt idx="1124">
                  <c:v>56.888123263392643</c:v>
                </c:pt>
                <c:pt idx="1125">
                  <c:v>56.855172728007027</c:v>
                </c:pt>
                <c:pt idx="1126">
                  <c:v>56.822222141577434</c:v>
                </c:pt>
                <c:pt idx="1127">
                  <c:v>56.789271503715817</c:v>
                </c:pt>
                <c:pt idx="1128">
                  <c:v>56.756320814031113</c:v>
                </c:pt>
                <c:pt idx="1129">
                  <c:v>56.723370072129299</c:v>
                </c:pt>
                <c:pt idx="1130">
                  <c:v>56.690419277613472</c:v>
                </c:pt>
                <c:pt idx="1131">
                  <c:v>56.657468430083512</c:v>
                </c:pt>
                <c:pt idx="1132">
                  <c:v>56.624517529136341</c:v>
                </c:pt>
                <c:pt idx="1133">
                  <c:v>56.591566574365885</c:v>
                </c:pt>
                <c:pt idx="1134">
                  <c:v>56.558615565362935</c:v>
                </c:pt>
                <c:pt idx="1135">
                  <c:v>56.525664501715205</c:v>
                </c:pt>
                <c:pt idx="1136">
                  <c:v>56.492713383007185</c:v>
                </c:pt>
                <c:pt idx="1137">
                  <c:v>56.459762208820464</c:v>
                </c:pt>
                <c:pt idx="1138">
                  <c:v>56.426810978733066</c:v>
                </c:pt>
                <c:pt idx="1139">
                  <c:v>56.393859692320035</c:v>
                </c:pt>
                <c:pt idx="1140">
                  <c:v>56.360908349153284</c:v>
                </c:pt>
                <c:pt idx="1141">
                  <c:v>56.327956948801443</c:v>
                </c:pt>
                <c:pt idx="1142">
                  <c:v>56.295005490829595</c:v>
                </c:pt>
                <c:pt idx="1143">
                  <c:v>56.262053974799798</c:v>
                </c:pt>
                <c:pt idx="1144">
                  <c:v>56.229102400270833</c:v>
                </c:pt>
                <c:pt idx="1145">
                  <c:v>56.1961507667978</c:v>
                </c:pt>
                <c:pt idx="1146">
                  <c:v>56.163199073932788</c:v>
                </c:pt>
                <c:pt idx="1147">
                  <c:v>56.130247321224232</c:v>
                </c:pt>
                <c:pt idx="1148">
                  <c:v>56.097295508217336</c:v>
                </c:pt>
                <c:pt idx="1149">
                  <c:v>56.064343634453635</c:v>
                </c:pt>
                <c:pt idx="1150">
                  <c:v>56.031391699471442</c:v>
                </c:pt>
                <c:pt idx="1151">
                  <c:v>55.998439702805328</c:v>
                </c:pt>
                <c:pt idx="1152">
                  <c:v>55.965487643986449</c:v>
                </c:pt>
                <c:pt idx="1153">
                  <c:v>55.932535522542466</c:v>
                </c:pt>
                <c:pt idx="1154">
                  <c:v>55.899583337997328</c:v>
                </c:pt>
                <c:pt idx="1155">
                  <c:v>55.866631089871468</c:v>
                </c:pt>
                <c:pt idx="1156">
                  <c:v>55.833678777681548</c:v>
                </c:pt>
                <c:pt idx="1157">
                  <c:v>55.800726400940697</c:v>
                </c:pt>
                <c:pt idx="1158">
                  <c:v>55.767773959158433</c:v>
                </c:pt>
                <c:pt idx="1159">
                  <c:v>55.734821451840197</c:v>
                </c:pt>
                <c:pt idx="1160">
                  <c:v>55.701868878488064</c:v>
                </c:pt>
                <c:pt idx="1161">
                  <c:v>55.668916238600154</c:v>
                </c:pt>
                <c:pt idx="1162">
                  <c:v>55.635963531670775</c:v>
                </c:pt>
                <c:pt idx="1163">
                  <c:v>55.603010757190468</c:v>
                </c:pt>
                <c:pt idx="1164">
                  <c:v>55.570057914645744</c:v>
                </c:pt>
                <c:pt idx="1165">
                  <c:v>55.537105003519486</c:v>
                </c:pt>
                <c:pt idx="1166">
                  <c:v>55.504152023290409</c:v>
                </c:pt>
                <c:pt idx="1167">
                  <c:v>55.47119897343358</c:v>
                </c:pt>
                <c:pt idx="1168">
                  <c:v>55.438245853419723</c:v>
                </c:pt>
                <c:pt idx="1169">
                  <c:v>55.405292662715624</c:v>
                </c:pt>
                <c:pt idx="1170">
                  <c:v>55.372339400784128</c:v>
                </c:pt>
                <c:pt idx="1171">
                  <c:v>55.339386067084249</c:v>
                </c:pt>
                <c:pt idx="1172">
                  <c:v>55.30643266107036</c:v>
                </c:pt>
                <c:pt idx="1173">
                  <c:v>55.273479182193128</c:v>
                </c:pt>
                <c:pt idx="1174">
                  <c:v>55.240525629898812</c:v>
                </c:pt>
                <c:pt idx="1175">
                  <c:v>55.207572003629636</c:v>
                </c:pt>
                <c:pt idx="1176">
                  <c:v>55.17461830282339</c:v>
                </c:pt>
                <c:pt idx="1177">
                  <c:v>55.14166452691385</c:v>
                </c:pt>
                <c:pt idx="1178">
                  <c:v>55.108710675330272</c:v>
                </c:pt>
                <c:pt idx="1179">
                  <c:v>55.075756747497991</c:v>
                </c:pt>
                <c:pt idx="1180">
                  <c:v>55.042802742837253</c:v>
                </c:pt>
                <c:pt idx="1181">
                  <c:v>55.009848660764654</c:v>
                </c:pt>
                <c:pt idx="1182">
                  <c:v>54.976894500691991</c:v>
                </c:pt>
                <c:pt idx="1183">
                  <c:v>54.943940262026544</c:v>
                </c:pt>
                <c:pt idx="1184">
                  <c:v>54.910985944171401</c:v>
                </c:pt>
                <c:pt idx="1185">
                  <c:v>54.878031546524767</c:v>
                </c:pt>
                <c:pt idx="1186">
                  <c:v>54.845077068480578</c:v>
                </c:pt>
                <c:pt idx="1187">
                  <c:v>54.812122509428107</c:v>
                </c:pt>
                <c:pt idx="1188">
                  <c:v>54.77916786875187</c:v>
                </c:pt>
                <c:pt idx="1189">
                  <c:v>54.746213145831895</c:v>
                </c:pt>
                <c:pt idx="1190">
                  <c:v>54.713258340043339</c:v>
                </c:pt>
                <c:pt idx="1191">
                  <c:v>54.680303450756789</c:v>
                </c:pt>
                <c:pt idx="1192">
                  <c:v>54.6473484773378</c:v>
                </c:pt>
                <c:pt idx="1193">
                  <c:v>54.614393419147476</c:v>
                </c:pt>
                <c:pt idx="1194">
                  <c:v>54.58143827554192</c:v>
                </c:pt>
                <c:pt idx="1195">
                  <c:v>54.54848304587216</c:v>
                </c:pt>
                <c:pt idx="1196">
                  <c:v>54.51552772948466</c:v>
                </c:pt>
                <c:pt idx="1197">
                  <c:v>54.482572325720625</c:v>
                </c:pt>
                <c:pt idx="1198">
                  <c:v>54.449616833916508</c:v>
                </c:pt>
                <c:pt idx="1199">
                  <c:v>54.416661253403745</c:v>
                </c:pt>
                <c:pt idx="1200">
                  <c:v>54.383705583508274</c:v>
                </c:pt>
                <c:pt idx="1201">
                  <c:v>54.350749823551432</c:v>
                </c:pt>
                <c:pt idx="1202">
                  <c:v>54.317793972849216</c:v>
                </c:pt>
                <c:pt idx="1203">
                  <c:v>54.284838030712436</c:v>
                </c:pt>
                <c:pt idx="1204">
                  <c:v>54.25188199644672</c:v>
                </c:pt>
                <c:pt idx="1205">
                  <c:v>54.218925869352347</c:v>
                </c:pt>
                <c:pt idx="1206">
                  <c:v>54.185969648724537</c:v>
                </c:pt>
                <c:pt idx="1207">
                  <c:v>54.153013333852719</c:v>
                </c:pt>
                <c:pt idx="1208">
                  <c:v>54.12005692402154</c:v>
                </c:pt>
                <c:pt idx="1209">
                  <c:v>54.08710041850965</c:v>
                </c:pt>
                <c:pt idx="1210">
                  <c:v>54.054143816590681</c:v>
                </c:pt>
                <c:pt idx="1211">
                  <c:v>54.021187117532364</c:v>
                </c:pt>
                <c:pt idx="1212">
                  <c:v>53.988230320597374</c:v>
                </c:pt>
                <c:pt idx="1213">
                  <c:v>53.955273425042392</c:v>
                </c:pt>
                <c:pt idx="1214">
                  <c:v>53.922316430118499</c:v>
                </c:pt>
                <c:pt idx="1215">
                  <c:v>53.889359335071497</c:v>
                </c:pt>
                <c:pt idx="1216">
                  <c:v>53.856402139140904</c:v>
                </c:pt>
                <c:pt idx="1217">
                  <c:v>53.823444841561063</c:v>
                </c:pt>
                <c:pt idx="1218">
                  <c:v>53.790487441559911</c:v>
                </c:pt>
                <c:pt idx="1219">
                  <c:v>53.757529938360122</c:v>
                </c:pt>
                <c:pt idx="1220">
                  <c:v>53.724572331178102</c:v>
                </c:pt>
                <c:pt idx="1221">
                  <c:v>53.691614619224531</c:v>
                </c:pt>
                <c:pt idx="1222">
                  <c:v>53.65865680170397</c:v>
                </c:pt>
                <c:pt idx="1223">
                  <c:v>53.625698877815104</c:v>
                </c:pt>
                <c:pt idx="1224">
                  <c:v>53.592740846750402</c:v>
                </c:pt>
                <c:pt idx="1225">
                  <c:v>53.559782707696179</c:v>
                </c:pt>
                <c:pt idx="1226">
                  <c:v>53.526824459832916</c:v>
                </c:pt>
                <c:pt idx="1227">
                  <c:v>53.49386610233465</c:v>
                </c:pt>
                <c:pt idx="1228">
                  <c:v>53.460907634369157</c:v>
                </c:pt>
                <c:pt idx="1229">
                  <c:v>53.42794905509804</c:v>
                </c:pt>
                <c:pt idx="1230">
                  <c:v>53.394990363676278</c:v>
                </c:pt>
                <c:pt idx="1231">
                  <c:v>53.362031559252792</c:v>
                </c:pt>
                <c:pt idx="1232">
                  <c:v>53.329072640970018</c:v>
                </c:pt>
                <c:pt idx="1233">
                  <c:v>53.296113607963782</c:v>
                </c:pt>
                <c:pt idx="1234">
                  <c:v>53.26315445936325</c:v>
                </c:pt>
                <c:pt idx="1235">
                  <c:v>53.230195194291312</c:v>
                </c:pt>
                <c:pt idx="1236">
                  <c:v>53.197235811864026</c:v>
                </c:pt>
                <c:pt idx="1237">
                  <c:v>53.164276311190832</c:v>
                </c:pt>
                <c:pt idx="1238">
                  <c:v>53.131316691374444</c:v>
                </c:pt>
                <c:pt idx="1239">
                  <c:v>53.098356951510731</c:v>
                </c:pt>
                <c:pt idx="1240">
                  <c:v>53.065397090688784</c:v>
                </c:pt>
                <c:pt idx="1241">
                  <c:v>53.032437107990646</c:v>
                </c:pt>
                <c:pt idx="1242">
                  <c:v>52.999477002491666</c:v>
                </c:pt>
                <c:pt idx="1243">
                  <c:v>52.966516773260153</c:v>
                </c:pt>
                <c:pt idx="1244">
                  <c:v>52.933556419357188</c:v>
                </c:pt>
                <c:pt idx="1245">
                  <c:v>52.90059593983699</c:v>
                </c:pt>
                <c:pt idx="1246">
                  <c:v>52.867635333746286</c:v>
                </c:pt>
                <c:pt idx="1247">
                  <c:v>52.834674600125062</c:v>
                </c:pt>
                <c:pt idx="1248">
                  <c:v>52.801713738005716</c:v>
                </c:pt>
                <c:pt idx="1249">
                  <c:v>52.768752746413448</c:v>
                </c:pt>
                <c:pt idx="1250">
                  <c:v>52.735791624365888</c:v>
                </c:pt>
                <c:pt idx="1251">
                  <c:v>52.702830370873727</c:v>
                </c:pt>
                <c:pt idx="1252">
                  <c:v>52.669868984939605</c:v>
                </c:pt>
                <c:pt idx="1253">
                  <c:v>52.636907465559169</c:v>
                </c:pt>
                <c:pt idx="1254">
                  <c:v>52.603945811719832</c:v>
                </c:pt>
                <c:pt idx="1255">
                  <c:v>52.570984022402101</c:v>
                </c:pt>
                <c:pt idx="1256">
                  <c:v>52.538022096578139</c:v>
                </c:pt>
                <c:pt idx="1257">
                  <c:v>52.505060033212736</c:v>
                </c:pt>
                <c:pt idx="1258">
                  <c:v>52.472097831262772</c:v>
                </c:pt>
                <c:pt idx="1259">
                  <c:v>52.439135489677</c:v>
                </c:pt>
                <c:pt idx="1260">
                  <c:v>52.406173007396674</c:v>
                </c:pt>
                <c:pt idx="1261">
                  <c:v>52.373210383354746</c:v>
                </c:pt>
                <c:pt idx="1262">
                  <c:v>52.340247616476141</c:v>
                </c:pt>
                <c:pt idx="1263">
                  <c:v>52.307284705677795</c:v>
                </c:pt>
                <c:pt idx="1264">
                  <c:v>52.27432164986827</c:v>
                </c:pt>
                <c:pt idx="1265">
                  <c:v>52.241358447948116</c:v>
                </c:pt>
                <c:pt idx="1266">
                  <c:v>52.208395098809333</c:v>
                </c:pt>
                <c:pt idx="1267">
                  <c:v>52.175431601335795</c:v>
                </c:pt>
                <c:pt idx="1268">
                  <c:v>52.14246795440274</c:v>
                </c:pt>
                <c:pt idx="1269">
                  <c:v>52.109504156877087</c:v>
                </c:pt>
                <c:pt idx="1270">
                  <c:v>52.076540207617043</c:v>
                </c:pt>
                <c:pt idx="1271">
                  <c:v>52.043576105472368</c:v>
                </c:pt>
                <c:pt idx="1272">
                  <c:v>52.010611849284167</c:v>
                </c:pt>
                <c:pt idx="1273">
                  <c:v>51.977647437884357</c:v>
                </c:pt>
                <c:pt idx="1274">
                  <c:v>51.944682870096671</c:v>
                </c:pt>
                <c:pt idx="1275">
                  <c:v>51.911718144735602</c:v>
                </c:pt>
                <c:pt idx="1276">
                  <c:v>51.878753260606665</c:v>
                </c:pt>
                <c:pt idx="1277">
                  <c:v>51.845788216506499</c:v>
                </c:pt>
                <c:pt idx="1278">
                  <c:v>51.812823011222562</c:v>
                </c:pt>
                <c:pt idx="1279">
                  <c:v>51.779857643533262</c:v>
                </c:pt>
                <c:pt idx="1280">
                  <c:v>51.746892112207888</c:v>
                </c:pt>
                <c:pt idx="1281">
                  <c:v>51.713926416006245</c:v>
                </c:pt>
                <c:pt idx="1282">
                  <c:v>51.680960553678688</c:v>
                </c:pt>
                <c:pt idx="1283">
                  <c:v>51.647994523966602</c:v>
                </c:pt>
                <c:pt idx="1284">
                  <c:v>51.61502832560133</c:v>
                </c:pt>
                <c:pt idx="1285">
                  <c:v>51.582061957304965</c:v>
                </c:pt>
                <c:pt idx="1286">
                  <c:v>51.549095417790042</c:v>
                </c:pt>
                <c:pt idx="1287">
                  <c:v>51.51612870575913</c:v>
                </c:pt>
                <c:pt idx="1288">
                  <c:v>51.483161819905227</c:v>
                </c:pt>
                <c:pt idx="1289">
                  <c:v>51.450194758911309</c:v>
                </c:pt>
                <c:pt idx="1290">
                  <c:v>51.417227521450485</c:v>
                </c:pt>
                <c:pt idx="1291">
                  <c:v>51.384260106185984</c:v>
                </c:pt>
                <c:pt idx="1292">
                  <c:v>51.351292511770922</c:v>
                </c:pt>
                <c:pt idx="1293">
                  <c:v>51.318324736848083</c:v>
                </c:pt>
                <c:pt idx="1294">
                  <c:v>51.285356780050193</c:v>
                </c:pt>
                <c:pt idx="1295">
                  <c:v>51.252388639999531</c:v>
                </c:pt>
                <c:pt idx="1296">
                  <c:v>51.219420315308319</c:v>
                </c:pt>
                <c:pt idx="1297">
                  <c:v>51.186451804577857</c:v>
                </c:pt>
                <c:pt idx="1298">
                  <c:v>51.153483106399271</c:v>
                </c:pt>
                <c:pt idx="1299">
                  <c:v>51.120514219353019</c:v>
                </c:pt>
                <c:pt idx="1300">
                  <c:v>51.087545142008665</c:v>
                </c:pt>
                <c:pt idx="1301">
                  <c:v>51.054575872925298</c:v>
                </c:pt>
                <c:pt idx="1302">
                  <c:v>51.021606410650861</c:v>
                </c:pt>
                <c:pt idx="1303">
                  <c:v>50.988636753722496</c:v>
                </c:pt>
                <c:pt idx="1304">
                  <c:v>50.955666900666465</c:v>
                </c:pt>
                <c:pt idx="1305">
                  <c:v>50.922696849997671</c:v>
                </c:pt>
                <c:pt idx="1306">
                  <c:v>50.889726600220193</c:v>
                </c:pt>
                <c:pt idx="1307">
                  <c:v>50.856756149826303</c:v>
                </c:pt>
                <c:pt idx="1308">
                  <c:v>50.823785497297457</c:v>
                </c:pt>
                <c:pt idx="1309">
                  <c:v>50.790814641103488</c:v>
                </c:pt>
                <c:pt idx="1310">
                  <c:v>50.757843579702538</c:v>
                </c:pt>
                <c:pt idx="1311">
                  <c:v>50.724872311541546</c:v>
                </c:pt>
                <c:pt idx="1312">
                  <c:v>50.691900835055364</c:v>
                </c:pt>
                <c:pt idx="1313">
                  <c:v>50.65892914866734</c:v>
                </c:pt>
                <c:pt idx="1314">
                  <c:v>50.625957250788787</c:v>
                </c:pt>
                <c:pt idx="1315">
                  <c:v>50.592985139819163</c:v>
                </c:pt>
                <c:pt idx="1316">
                  <c:v>50.560012814145743</c:v>
                </c:pt>
                <c:pt idx="1317">
                  <c:v>50.527040272144106</c:v>
                </c:pt>
                <c:pt idx="1318">
                  <c:v>50.49406751217704</c:v>
                </c:pt>
                <c:pt idx="1319">
                  <c:v>50.461094532595368</c:v>
                </c:pt>
                <c:pt idx="1320">
                  <c:v>50.428121331737579</c:v>
                </c:pt>
                <c:pt idx="1321">
                  <c:v>50.39514790792925</c:v>
                </c:pt>
                <c:pt idx="1322">
                  <c:v>50.362174259483858</c:v>
                </c:pt>
                <c:pt idx="1323">
                  <c:v>50.329200384701885</c:v>
                </c:pt>
                <c:pt idx="1324">
                  <c:v>50.29622628187127</c:v>
                </c:pt>
                <c:pt idx="1325">
                  <c:v>50.263251949266902</c:v>
                </c:pt>
                <c:pt idx="1326">
                  <c:v>50.230277385150714</c:v>
                </c:pt>
                <c:pt idx="1327">
                  <c:v>50.197302587771674</c:v>
                </c:pt>
                <c:pt idx="1328">
                  <c:v>50.164327555365674</c:v>
                </c:pt>
                <c:pt idx="1329">
                  <c:v>50.131352286155249</c:v>
                </c:pt>
                <c:pt idx="1330">
                  <c:v>50.098376778349447</c:v>
                </c:pt>
                <c:pt idx="1331">
                  <c:v>50.06540103014401</c:v>
                </c:pt>
                <c:pt idx="1332">
                  <c:v>50.032425039721346</c:v>
                </c:pt>
                <c:pt idx="1333">
                  <c:v>49.999448805249649</c:v>
                </c:pt>
                <c:pt idx="1334">
                  <c:v>49.966472324883917</c:v>
                </c:pt>
                <c:pt idx="1335">
                  <c:v>49.933495596765226</c:v>
                </c:pt>
                <c:pt idx="1336">
                  <c:v>49.900518619020183</c:v>
                </c:pt>
                <c:pt idx="1337">
                  <c:v>49.867541389762032</c:v>
                </c:pt>
                <c:pt idx="1338">
                  <c:v>49.834563907089382</c:v>
                </c:pt>
                <c:pt idx="1339">
                  <c:v>49.801586169086974</c:v>
                </c:pt>
                <c:pt idx="1340">
                  <c:v>49.768608173824546</c:v>
                </c:pt>
                <c:pt idx="1341">
                  <c:v>49.735629919357969</c:v>
                </c:pt>
                <c:pt idx="1342">
                  <c:v>49.702651403728439</c:v>
                </c:pt>
                <c:pt idx="1343">
                  <c:v>49.669672624962146</c:v>
                </c:pt>
                <c:pt idx="1344">
                  <c:v>49.636693581070702</c:v>
                </c:pt>
                <c:pt idx="1345">
                  <c:v>49.603714270050851</c:v>
                </c:pt>
                <c:pt idx="1346">
                  <c:v>49.570734689884183</c:v>
                </c:pt>
                <c:pt idx="1347">
                  <c:v>49.537754838537147</c:v>
                </c:pt>
                <c:pt idx="1348">
                  <c:v>49.504774713961211</c:v>
                </c:pt>
                <c:pt idx="1349">
                  <c:v>49.471794314092222</c:v>
                </c:pt>
                <c:pt idx="1350">
                  <c:v>49.438813636850597</c:v>
                </c:pt>
                <c:pt idx="1351">
                  <c:v>49.405832680141231</c:v>
                </c:pt>
                <c:pt idx="1352">
                  <c:v>49.372851441853349</c:v>
                </c:pt>
                <c:pt idx="1353">
                  <c:v>49.339869919860192</c:v>
                </c:pt>
                <c:pt idx="1354">
                  <c:v>49.306888112019394</c:v>
                </c:pt>
                <c:pt idx="1355">
                  <c:v>49.273906016172219</c:v>
                </c:pt>
                <c:pt idx="1356">
                  <c:v>49.240923630144025</c:v>
                </c:pt>
                <c:pt idx="1357">
                  <c:v>49.207940951743645</c:v>
                </c:pt>
                <c:pt idx="1358">
                  <c:v>49.174957978763665</c:v>
                </c:pt>
                <c:pt idx="1359">
                  <c:v>49.141974708980129</c:v>
                </c:pt>
                <c:pt idx="1360">
                  <c:v>49.108991140152433</c:v>
                </c:pt>
                <c:pt idx="1361">
                  <c:v>49.076007270023176</c:v>
                </c:pt>
                <c:pt idx="1362">
                  <c:v>49.043023096318137</c:v>
                </c:pt>
                <c:pt idx="1363">
                  <c:v>49.010038616745845</c:v>
                </c:pt>
                <c:pt idx="1364">
                  <c:v>48.977053828998208</c:v>
                </c:pt>
                <c:pt idx="1365">
                  <c:v>48.944068730749223</c:v>
                </c:pt>
                <c:pt idx="1366">
                  <c:v>48.911083319655965</c:v>
                </c:pt>
                <c:pt idx="1367">
                  <c:v>48.878097593357893</c:v>
                </c:pt>
                <c:pt idx="1368">
                  <c:v>48.845111549476641</c:v>
                </c:pt>
                <c:pt idx="1369">
                  <c:v>48.812125185616146</c:v>
                </c:pt>
                <c:pt idx="1370">
                  <c:v>48.779138499362737</c:v>
                </c:pt>
                <c:pt idx="1371">
                  <c:v>48.746151488284177</c:v>
                </c:pt>
                <c:pt idx="1372">
                  <c:v>48.71316414993057</c:v>
                </c:pt>
                <c:pt idx="1373">
                  <c:v>48.680176481833286</c:v>
                </c:pt>
                <c:pt idx="1374">
                  <c:v>48.647188481505424</c:v>
                </c:pt>
                <c:pt idx="1375">
                  <c:v>48.614200146441746</c:v>
                </c:pt>
                <c:pt idx="1376">
                  <c:v>48.581211474118021</c:v>
                </c:pt>
                <c:pt idx="1377">
                  <c:v>48.548222461991145</c:v>
                </c:pt>
                <c:pt idx="1378">
                  <c:v>48.51523310749922</c:v>
                </c:pt>
                <c:pt idx="1379">
                  <c:v>48.482243408061024</c:v>
                </c:pt>
                <c:pt idx="1380">
                  <c:v>48.449253361076437</c:v>
                </c:pt>
                <c:pt idx="1381">
                  <c:v>48.41626296392554</c:v>
                </c:pt>
                <c:pt idx="1382">
                  <c:v>48.383272213968979</c:v>
                </c:pt>
                <c:pt idx="1383">
                  <c:v>48.350281108547925</c:v>
                </c:pt>
                <c:pt idx="1384">
                  <c:v>48.317289644983312</c:v>
                </c:pt>
                <c:pt idx="1385">
                  <c:v>48.284297820576548</c:v>
                </c:pt>
                <c:pt idx="1386">
                  <c:v>48.251305632608464</c:v>
                </c:pt>
                <c:pt idx="1387">
                  <c:v>48.218313078340188</c:v>
                </c:pt>
                <c:pt idx="1388">
                  <c:v>48.185320155011951</c:v>
                </c:pt>
                <c:pt idx="1389">
                  <c:v>48.152326859843598</c:v>
                </c:pt>
                <c:pt idx="1390">
                  <c:v>48.119333190034219</c:v>
                </c:pt>
                <c:pt idx="1391">
                  <c:v>48.086339142762185</c:v>
                </c:pt>
                <c:pt idx="1392">
                  <c:v>48.053344715184494</c:v>
                </c:pt>
                <c:pt idx="1393">
                  <c:v>48.020349904437481</c:v>
                </c:pt>
                <c:pt idx="1394">
                  <c:v>47.987354707635689</c:v>
                </c:pt>
                <c:pt idx="1395">
                  <c:v>47.954359121872741</c:v>
                </c:pt>
                <c:pt idx="1396">
                  <c:v>47.921363144219768</c:v>
                </c:pt>
                <c:pt idx="1397">
                  <c:v>47.888366771726936</c:v>
                </c:pt>
                <c:pt idx="1398">
                  <c:v>47.855370001422116</c:v>
                </c:pt>
                <c:pt idx="1399">
                  <c:v>47.822372830310997</c:v>
                </c:pt>
                <c:pt idx="1400">
                  <c:v>47.789375255377145</c:v>
                </c:pt>
                <c:pt idx="1401">
                  <c:v>47.756377273581592</c:v>
                </c:pt>
                <c:pt idx="1402">
                  <c:v>47.723378881863013</c:v>
                </c:pt>
                <c:pt idx="1403">
                  <c:v>47.690380077136965</c:v>
                </c:pt>
                <c:pt idx="1404">
                  <c:v>47.657380856296328</c:v>
                </c:pt>
                <c:pt idx="1405">
                  <c:v>47.624381216210814</c:v>
                </c:pt>
                <c:pt idx="1406">
                  <c:v>47.591381153726935</c:v>
                </c:pt>
                <c:pt idx="1407">
                  <c:v>47.558380665667634</c:v>
                </c:pt>
                <c:pt idx="1408">
                  <c:v>47.525379748832421</c:v>
                </c:pt>
                <c:pt idx="1409">
                  <c:v>47.492378399997108</c:v>
                </c:pt>
                <c:pt idx="1410">
                  <c:v>47.459376615913285</c:v>
                </c:pt>
                <c:pt idx="1411">
                  <c:v>47.426374393308677</c:v>
                </c:pt>
                <c:pt idx="1412">
                  <c:v>47.393371728886564</c:v>
                </c:pt>
                <c:pt idx="1413">
                  <c:v>47.360368619325996</c:v>
                </c:pt>
                <c:pt idx="1414">
                  <c:v>47.327365061281057</c:v>
                </c:pt>
                <c:pt idx="1415">
                  <c:v>47.294361051381401</c:v>
                </c:pt>
                <c:pt idx="1416">
                  <c:v>47.261356586231393</c:v>
                </c:pt>
                <c:pt idx="1417">
                  <c:v>47.228351662410475</c:v>
                </c:pt>
                <c:pt idx="1418">
                  <c:v>47.195346276472321</c:v>
                </c:pt>
                <c:pt idx="1419">
                  <c:v>47.162340424945569</c:v>
                </c:pt>
                <c:pt idx="1420">
                  <c:v>47.129334104332806</c:v>
                </c:pt>
                <c:pt idx="1421">
                  <c:v>47.096327311110961</c:v>
                </c:pt>
                <c:pt idx="1422">
                  <c:v>47.063320041730563</c:v>
                </c:pt>
                <c:pt idx="1423">
                  <c:v>47.030312292616102</c:v>
                </c:pt>
                <c:pt idx="1424">
                  <c:v>46.997304060165632</c:v>
                </c:pt>
                <c:pt idx="1425">
                  <c:v>46.964295340750184</c:v>
                </c:pt>
                <c:pt idx="1426">
                  <c:v>46.931286130714575</c:v>
                </c:pt>
                <c:pt idx="1427">
                  <c:v>46.898276426375951</c:v>
                </c:pt>
                <c:pt idx="1428">
                  <c:v>46.865266224024644</c:v>
                </c:pt>
                <c:pt idx="1429">
                  <c:v>46.832255519923265</c:v>
                </c:pt>
                <c:pt idx="1430">
                  <c:v>46.799244310307138</c:v>
                </c:pt>
                <c:pt idx="1431">
                  <c:v>46.766232591383357</c:v>
                </c:pt>
                <c:pt idx="1432">
                  <c:v>46.733220359331263</c:v>
                </c:pt>
                <c:pt idx="1433">
                  <c:v>46.700207610302023</c:v>
                </c:pt>
                <c:pt idx="1434">
                  <c:v>46.667194340418156</c:v>
                </c:pt>
                <c:pt idx="1435">
                  <c:v>46.634180545773745</c:v>
                </c:pt>
                <c:pt idx="1436">
                  <c:v>46.601166222433896</c:v>
                </c:pt>
                <c:pt idx="1437">
                  <c:v>46.568151366434662</c:v>
                </c:pt>
                <c:pt idx="1438">
                  <c:v>46.535135973783177</c:v>
                </c:pt>
                <c:pt idx="1439">
                  <c:v>46.50212004045666</c:v>
                </c:pt>
                <c:pt idx="1440">
                  <c:v>46.469103562403035</c:v>
                </c:pt>
                <c:pt idx="1441">
                  <c:v>46.436086535539985</c:v>
                </c:pt>
                <c:pt idx="1442">
                  <c:v>46.403068955755558</c:v>
                </c:pt>
                <c:pt idx="1443">
                  <c:v>46.370050818907103</c:v>
                </c:pt>
                <c:pt idx="1444">
                  <c:v>46.337032120821704</c:v>
                </c:pt>
                <c:pt idx="1445">
                  <c:v>46.304012857295561</c:v>
                </c:pt>
                <c:pt idx="1446">
                  <c:v>46.270993024094125</c:v>
                </c:pt>
                <c:pt idx="1447">
                  <c:v>46.237972616951211</c:v>
                </c:pt>
                <c:pt idx="1448">
                  <c:v>46.204951631569884</c:v>
                </c:pt>
                <c:pt idx="1449">
                  <c:v>46.171930063621062</c:v>
                </c:pt>
                <c:pt idx="1450">
                  <c:v>46.138907908743974</c:v>
                </c:pt>
                <c:pt idx="1451">
                  <c:v>46.10588516254613</c:v>
                </c:pt>
                <c:pt idx="1452">
                  <c:v>46.072861820602199</c:v>
                </c:pt>
                <c:pt idx="1453">
                  <c:v>46.039837878454662</c:v>
                </c:pt>
                <c:pt idx="1454">
                  <c:v>46.006813331613287</c:v>
                </c:pt>
                <c:pt idx="1455">
                  <c:v>45.973788175554432</c:v>
                </c:pt>
                <c:pt idx="1456">
                  <c:v>45.94076240572182</c:v>
                </c:pt>
                <c:pt idx="1457">
                  <c:v>45.907736017525338</c:v>
                </c:pt>
                <c:pt idx="1458">
                  <c:v>45.874709006341298</c:v>
                </c:pt>
                <c:pt idx="1459">
                  <c:v>45.841681367512237</c:v>
                </c:pt>
                <c:pt idx="1460">
                  <c:v>45.808653096346205</c:v>
                </c:pt>
                <c:pt idx="1461">
                  <c:v>45.775624188117057</c:v>
                </c:pt>
                <c:pt idx="1462">
                  <c:v>45.742594638064006</c:v>
                </c:pt>
                <c:pt idx="1463">
                  <c:v>45.709564441391379</c:v>
                </c:pt>
                <c:pt idx="1464">
                  <c:v>45.676533593268459</c:v>
                </c:pt>
                <c:pt idx="1465">
                  <c:v>45.643502088828775</c:v>
                </c:pt>
                <c:pt idx="1466">
                  <c:v>45.610469923170498</c:v>
                </c:pt>
                <c:pt idx="1467">
                  <c:v>45.577437091356103</c:v>
                </c:pt>
                <c:pt idx="1468">
                  <c:v>45.544403588411477</c:v>
                </c:pt>
                <c:pt idx="1469">
                  <c:v>45.511369409326569</c:v>
                </c:pt>
                <c:pt idx="1470">
                  <c:v>45.478334549054516</c:v>
                </c:pt>
                <c:pt idx="1471">
                  <c:v>45.445299002511426</c:v>
                </c:pt>
                <c:pt idx="1472">
                  <c:v>45.41226276457644</c:v>
                </c:pt>
                <c:pt idx="1473">
                  <c:v>45.379225830091187</c:v>
                </c:pt>
                <c:pt idx="1474">
                  <c:v>45.346188193859675</c:v>
                </c:pt>
                <c:pt idx="1475">
                  <c:v>45.313149850647953</c:v>
                </c:pt>
                <c:pt idx="1476">
                  <c:v>45.280110795183887</c:v>
                </c:pt>
                <c:pt idx="1477">
                  <c:v>45.247071022156831</c:v>
                </c:pt>
                <c:pt idx="1478">
                  <c:v>45.214030526217499</c:v>
                </c:pt>
                <c:pt idx="1479">
                  <c:v>45.180989301977434</c:v>
                </c:pt>
                <c:pt idx="1480">
                  <c:v>45.147947344009239</c:v>
                </c:pt>
                <c:pt idx="1481">
                  <c:v>45.114904646845559</c:v>
                </c:pt>
                <c:pt idx="1482">
                  <c:v>45.081861204979518</c:v>
                </c:pt>
                <c:pt idx="1483">
                  <c:v>45.048817012863935</c:v>
                </c:pt>
                <c:pt idx="1484">
                  <c:v>45.015772064911346</c:v>
                </c:pt>
                <c:pt idx="1485">
                  <c:v>44.982726355493654</c:v>
                </c:pt>
                <c:pt idx="1486">
                  <c:v>44.94967987894205</c:v>
                </c:pt>
                <c:pt idx="1487">
                  <c:v>44.916632629545973</c:v>
                </c:pt>
                <c:pt idx="1488">
                  <c:v>44.883584601553778</c:v>
                </c:pt>
                <c:pt idx="1489">
                  <c:v>44.850535789171822</c:v>
                </c:pt>
                <c:pt idx="1490">
                  <c:v>44.817486186564579</c:v>
                </c:pt>
                <c:pt idx="1491">
                  <c:v>44.784435787853958</c:v>
                </c:pt>
                <c:pt idx="1492">
                  <c:v>44.751384587119389</c:v>
                </c:pt>
                <c:pt idx="1493">
                  <c:v>44.718332578397153</c:v>
                </c:pt>
                <c:pt idx="1494">
                  <c:v>44.685279755680661</c:v>
                </c:pt>
                <c:pt idx="1495">
                  <c:v>44.652226112919124</c:v>
                </c:pt>
                <c:pt idx="1496">
                  <c:v>44.619171644018508</c:v>
                </c:pt>
                <c:pt idx="1497">
                  <c:v>44.586116342840434</c:v>
                </c:pt>
                <c:pt idx="1498">
                  <c:v>44.553060203202044</c:v>
                </c:pt>
                <c:pt idx="1499">
                  <c:v>44.520003218875786</c:v>
                </c:pt>
                <c:pt idx="1500">
                  <c:v>44.486945383588939</c:v>
                </c:pt>
                <c:pt idx="1501">
                  <c:v>44.453886691023598</c:v>
                </c:pt>
                <c:pt idx="1502">
                  <c:v>44.420827134815909</c:v>
                </c:pt>
                <c:pt idx="1503">
                  <c:v>44.387766708556427</c:v>
                </c:pt>
                <c:pt idx="1504">
                  <c:v>44.354705405789119</c:v>
                </c:pt>
                <c:pt idx="1505">
                  <c:v>44.321643220011367</c:v>
                </c:pt>
                <c:pt idx="1506">
                  <c:v>44.28858014467388</c:v>
                </c:pt>
                <c:pt idx="1507">
                  <c:v>44.255516173179601</c:v>
                </c:pt>
                <c:pt idx="1508">
                  <c:v>44.222451298884451</c:v>
                </c:pt>
                <c:pt idx="1509">
                  <c:v>44.18938551509612</c:v>
                </c:pt>
                <c:pt idx="1510">
                  <c:v>44.156318815074115</c:v>
                </c:pt>
                <c:pt idx="1511">
                  <c:v>44.123251192029819</c:v>
                </c:pt>
                <c:pt idx="1512">
                  <c:v>44.09018263912504</c:v>
                </c:pt>
                <c:pt idx="1513">
                  <c:v>44.057113149473039</c:v>
                </c:pt>
                <c:pt idx="1514">
                  <c:v>44.024042716136968</c:v>
                </c:pt>
                <c:pt idx="1515">
                  <c:v>43.990971332130513</c:v>
                </c:pt>
                <c:pt idx="1516">
                  <c:v>43.957898990417206</c:v>
                </c:pt>
                <c:pt idx="1517">
                  <c:v>43.924825683909759</c:v>
                </c:pt>
                <c:pt idx="1518">
                  <c:v>43.891751405470146</c:v>
                </c:pt>
                <c:pt idx="1519">
                  <c:v>43.858676147909073</c:v>
                </c:pt>
                <c:pt idx="1520">
                  <c:v>43.82559990398579</c:v>
                </c:pt>
                <c:pt idx="1521">
                  <c:v>43.792522666407613</c:v>
                </c:pt>
                <c:pt idx="1522">
                  <c:v>43.759444427829578</c:v>
                </c:pt>
                <c:pt idx="1523">
                  <c:v>43.726365180853861</c:v>
                </c:pt>
                <c:pt idx="1524">
                  <c:v>43.693284918030258</c:v>
                </c:pt>
                <c:pt idx="1525">
                  <c:v>43.660203631854728</c:v>
                </c:pt>
                <c:pt idx="1526">
                  <c:v>43.62712131476998</c:v>
                </c:pt>
                <c:pt idx="1527">
                  <c:v>43.594037959164211</c:v>
                </c:pt>
                <c:pt idx="1528">
                  <c:v>43.560953557371661</c:v>
                </c:pt>
                <c:pt idx="1529">
                  <c:v>43.527868101671729</c:v>
                </c:pt>
                <c:pt idx="1530">
                  <c:v>43.494781584288717</c:v>
                </c:pt>
                <c:pt idx="1531">
                  <c:v>43.461693997391329</c:v>
                </c:pt>
                <c:pt idx="1532">
                  <c:v>43.42860533309252</c:v>
                </c:pt>
                <c:pt idx="1533">
                  <c:v>43.395515583449168</c:v>
                </c:pt>
                <c:pt idx="1534">
                  <c:v>43.362424740461421</c:v>
                </c:pt>
                <c:pt idx="1535">
                  <c:v>43.329332796072535</c:v>
                </c:pt>
                <c:pt idx="1536">
                  <c:v>43.296239742168453</c:v>
                </c:pt>
                <c:pt idx="1537">
                  <c:v>43.263145570577386</c:v>
                </c:pt>
                <c:pt idx="1538">
                  <c:v>43.230050273069516</c:v>
                </c:pt>
                <c:pt idx="1539">
                  <c:v>43.196953841356617</c:v>
                </c:pt>
                <c:pt idx="1540">
                  <c:v>43.163856267091504</c:v>
                </c:pt>
                <c:pt idx="1541">
                  <c:v>43.130757541867872</c:v>
                </c:pt>
                <c:pt idx="1542">
                  <c:v>43.097657657219706</c:v>
                </c:pt>
                <c:pt idx="1543">
                  <c:v>43.064556604621117</c:v>
                </c:pt>
                <c:pt idx="1544">
                  <c:v>43.031454375485822</c:v>
                </c:pt>
                <c:pt idx="1545">
                  <c:v>42.998350961166608</c:v>
                </c:pt>
                <c:pt idx="1546">
                  <c:v>42.965246352955248</c:v>
                </c:pt>
                <c:pt idx="1547">
                  <c:v>42.932140542081889</c:v>
                </c:pt>
                <c:pt idx="1548">
                  <c:v>42.899033519714713</c:v>
                </c:pt>
                <c:pt idx="1549">
                  <c:v>42.865925276959572</c:v>
                </c:pt>
                <c:pt idx="1550">
                  <c:v>42.832815804859401</c:v>
                </c:pt>
                <c:pt idx="1551">
                  <c:v>42.799705094394199</c:v>
                </c:pt>
                <c:pt idx="1552">
                  <c:v>42.766593136480004</c:v>
                </c:pt>
                <c:pt idx="1553">
                  <c:v>42.73347992196949</c:v>
                </c:pt>
                <c:pt idx="1554">
                  <c:v>42.70036544165017</c:v>
                </c:pt>
                <c:pt idx="1555">
                  <c:v>42.667249686245356</c:v>
                </c:pt>
                <c:pt idx="1556">
                  <c:v>42.634132646412802</c:v>
                </c:pt>
                <c:pt idx="1557">
                  <c:v>42.601014312744631</c:v>
                </c:pt>
                <c:pt idx="1558">
                  <c:v>42.567894675767292</c:v>
                </c:pt>
                <c:pt idx="1559">
                  <c:v>42.534773725939992</c:v>
                </c:pt>
                <c:pt idx="1560">
                  <c:v>42.501651453655718</c:v>
                </c:pt>
                <c:pt idx="1561">
                  <c:v>42.468527849239919</c:v>
                </c:pt>
                <c:pt idx="1562">
                  <c:v>42.435402902950173</c:v>
                </c:pt>
                <c:pt idx="1563">
                  <c:v>42.402276604975917</c:v>
                </c:pt>
                <c:pt idx="1564">
                  <c:v>42.369148945438141</c:v>
                </c:pt>
                <c:pt idx="1565">
                  <c:v>42.336019914388487</c:v>
                </c:pt>
                <c:pt idx="1566">
                  <c:v>42.30288950180929</c:v>
                </c:pt>
                <c:pt idx="1567">
                  <c:v>42.269757697612931</c:v>
                </c:pt>
                <c:pt idx="1568">
                  <c:v>42.236624491641557</c:v>
                </c:pt>
                <c:pt idx="1569">
                  <c:v>42.203489873666278</c:v>
                </c:pt>
                <c:pt idx="1570">
                  <c:v>42.170353833387104</c:v>
                </c:pt>
                <c:pt idx="1571">
                  <c:v>42.137216360432383</c:v>
                </c:pt>
                <c:pt idx="1572">
                  <c:v>42.104077444358182</c:v>
                </c:pt>
                <c:pt idx="1573">
                  <c:v>42.070937074648107</c:v>
                </c:pt>
                <c:pt idx="1574">
                  <c:v>42.037795240712839</c:v>
                </c:pt>
                <c:pt idx="1575">
                  <c:v>42.004651931889214</c:v>
                </c:pt>
                <c:pt idx="1576">
                  <c:v>41.971507137440511</c:v>
                </c:pt>
                <c:pt idx="1577">
                  <c:v>41.938360846555398</c:v>
                </c:pt>
                <c:pt idx="1578">
                  <c:v>41.905213048347747</c:v>
                </c:pt>
                <c:pt idx="1579">
                  <c:v>41.872063731856187</c:v>
                </c:pt>
                <c:pt idx="1580">
                  <c:v>41.838912886043403</c:v>
                </c:pt>
                <c:pt idx="1581">
                  <c:v>41.805760499795809</c:v>
                </c:pt>
                <c:pt idx="1582">
                  <c:v>41.77260656192351</c:v>
                </c:pt>
                <c:pt idx="1583">
                  <c:v>41.739451061159016</c:v>
                </c:pt>
                <c:pt idx="1584">
                  <c:v>41.706293986157348</c:v>
                </c:pt>
                <c:pt idx="1585">
                  <c:v>41.673135325495316</c:v>
                </c:pt>
                <c:pt idx="1586">
                  <c:v>41.639975067671308</c:v>
                </c:pt>
                <c:pt idx="1587">
                  <c:v>41.606813201104714</c:v>
                </c:pt>
                <c:pt idx="1588">
                  <c:v>41.573649714134874</c:v>
                </c:pt>
                <c:pt idx="1589">
                  <c:v>41.540484595021809</c:v>
                </c:pt>
                <c:pt idx="1590">
                  <c:v>41.507317831944505</c:v>
                </c:pt>
                <c:pt idx="1591">
                  <c:v>41.474149413001278</c:v>
                </c:pt>
                <c:pt idx="1592">
                  <c:v>41.440979326208804</c:v>
                </c:pt>
                <c:pt idx="1593">
                  <c:v>41.407807559501862</c:v>
                </c:pt>
                <c:pt idx="1594">
                  <c:v>41.374634100732763</c:v>
                </c:pt>
                <c:pt idx="1595">
                  <c:v>41.341458937670822</c:v>
                </c:pt>
                <c:pt idx="1596">
                  <c:v>41.308282058002121</c:v>
                </c:pt>
                <c:pt idx="1597">
                  <c:v>41.275103449328768</c:v>
                </c:pt>
                <c:pt idx="1598">
                  <c:v>41.241923099168432</c:v>
                </c:pt>
                <c:pt idx="1599">
                  <c:v>41.208740994953637</c:v>
                </c:pt>
                <c:pt idx="1600">
                  <c:v>41.175557124031876</c:v>
                </c:pt>
                <c:pt idx="1601">
                  <c:v>41.142371473664554</c:v>
                </c:pt>
                <c:pt idx="1602">
                  <c:v>41.109184031026665</c:v>
                </c:pt>
                <c:pt idx="1603">
                  <c:v>41.075994783206333</c:v>
                </c:pt>
                <c:pt idx="1604">
                  <c:v>41.042803717204251</c:v>
                </c:pt>
                <c:pt idx="1605">
                  <c:v>41.009610819933172</c:v>
                </c:pt>
                <c:pt idx="1606">
                  <c:v>40.976416078217369</c:v>
                </c:pt>
                <c:pt idx="1607">
                  <c:v>40.9432194787924</c:v>
                </c:pt>
                <c:pt idx="1608">
                  <c:v>40.910021008304014</c:v>
                </c:pt>
                <c:pt idx="1609">
                  <c:v>40.876820653308322</c:v>
                </c:pt>
                <c:pt idx="1610">
                  <c:v>40.843618400270785</c:v>
                </c:pt>
                <c:pt idx="1611">
                  <c:v>40.810414235565759</c:v>
                </c:pt>
                <c:pt idx="1612">
                  <c:v>40.777208145476436</c:v>
                </c:pt>
                <c:pt idx="1613">
                  <c:v>40.744000116193739</c:v>
                </c:pt>
                <c:pt idx="1614">
                  <c:v>40.710790133815955</c:v>
                </c:pt>
                <c:pt idx="1615">
                  <c:v>40.677578184348384</c:v>
                </c:pt>
                <c:pt idx="1616">
                  <c:v>40.644364253702776</c:v>
                </c:pt>
                <c:pt idx="1617">
                  <c:v>40.611148327696931</c:v>
                </c:pt>
                <c:pt idx="1618">
                  <c:v>40.577930392053581</c:v>
                </c:pt>
                <c:pt idx="1619">
                  <c:v>40.544710432400578</c:v>
                </c:pt>
                <c:pt idx="1620">
                  <c:v>40.511488434269936</c:v>
                </c:pt>
                <c:pt idx="1621">
                  <c:v>40.478264383097731</c:v>
                </c:pt>
                <c:pt idx="1622">
                  <c:v>40.445038264222681</c:v>
                </c:pt>
                <c:pt idx="1623">
                  <c:v>40.411810062886872</c:v>
                </c:pt>
                <c:pt idx="1624">
                  <c:v>40.378579764234274</c:v>
                </c:pt>
                <c:pt idx="1625">
                  <c:v>40.345347353310174</c:v>
                </c:pt>
                <c:pt idx="1626">
                  <c:v>40.312112815061525</c:v>
                </c:pt>
                <c:pt idx="1627">
                  <c:v>40.278876134335533</c:v>
                </c:pt>
                <c:pt idx="1628">
                  <c:v>40.245637295879419</c:v>
                </c:pt>
                <c:pt idx="1629">
                  <c:v>40.212396284340073</c:v>
                </c:pt>
                <c:pt idx="1630">
                  <c:v>40.179153084263213</c:v>
                </c:pt>
                <c:pt idx="1631">
                  <c:v>40.145907680092861</c:v>
                </c:pt>
                <c:pt idx="1632">
                  <c:v>40.112660056171087</c:v>
                </c:pt>
                <c:pt idx="1633">
                  <c:v>40.079410196737115</c:v>
                </c:pt>
                <c:pt idx="1634">
                  <c:v>40.046158085927303</c:v>
                </c:pt>
                <c:pt idx="1635">
                  <c:v>40.012903707773695</c:v>
                </c:pt>
                <c:pt idx="1636">
                  <c:v>39.979647046204477</c:v>
                </c:pt>
                <c:pt idx="1637">
                  <c:v>39.946388085042862</c:v>
                </c:pt>
                <c:pt idx="1638">
                  <c:v>39.913126808006588</c:v>
                </c:pt>
                <c:pt idx="1639">
                  <c:v>39.879863198707412</c:v>
                </c:pt>
                <c:pt idx="1640">
                  <c:v>39.84659724065083</c:v>
                </c:pt>
                <c:pt idx="1641">
                  <c:v>39.813328917235033</c:v>
                </c:pt>
                <c:pt idx="1642">
                  <c:v>39.780058211750799</c:v>
                </c:pt>
                <c:pt idx="1643">
                  <c:v>39.746785107380688</c:v>
                </c:pt>
                <c:pt idx="1644">
                  <c:v>39.713509587198452</c:v>
                </c:pt>
                <c:pt idx="1645">
                  <c:v>39.680231634168955</c:v>
                </c:pt>
                <c:pt idx="1646">
                  <c:v>39.646951231146993</c:v>
                </c:pt>
                <c:pt idx="1647">
                  <c:v>39.613668360876993</c:v>
                </c:pt>
                <c:pt idx="1648">
                  <c:v>39.580383005992587</c:v>
                </c:pt>
                <c:pt idx="1649">
                  <c:v>39.54709514901608</c:v>
                </c:pt>
                <c:pt idx="1650">
                  <c:v>39.513804772357524</c:v>
                </c:pt>
                <c:pt idx="1651">
                  <c:v>39.480511858314742</c:v>
                </c:pt>
                <c:pt idx="1652">
                  <c:v>39.447216389072167</c:v>
                </c:pt>
                <c:pt idx="1653">
                  <c:v>39.413918346700711</c:v>
                </c:pt>
                <c:pt idx="1654">
                  <c:v>39.380617713157136</c:v>
                </c:pt>
                <c:pt idx="1655">
                  <c:v>39.34731447028345</c:v>
                </c:pt>
                <c:pt idx="1656">
                  <c:v>39.314008599806293</c:v>
                </c:pt>
                <c:pt idx="1657">
                  <c:v>39.280700083336313</c:v>
                </c:pt>
                <c:pt idx="1658">
                  <c:v>39.247388902368236</c:v>
                </c:pt>
                <c:pt idx="1659">
                  <c:v>39.214075038279375</c:v>
                </c:pt>
                <c:pt idx="1660">
                  <c:v>39.180758472329671</c:v>
                </c:pt>
                <c:pt idx="1661">
                  <c:v>39.147439185661185</c:v>
                </c:pt>
                <c:pt idx="1662">
                  <c:v>39.114117159297102</c:v>
                </c:pt>
                <c:pt idx="1663">
                  <c:v>39.080792374141637</c:v>
                </c:pt>
                <c:pt idx="1664">
                  <c:v>39.047464810979378</c:v>
                </c:pt>
                <c:pt idx="1665">
                  <c:v>39.014134450474472</c:v>
                </c:pt>
                <c:pt idx="1666">
                  <c:v>38.980801273170471</c:v>
                </c:pt>
                <c:pt idx="1667">
                  <c:v>38.947465259489491</c:v>
                </c:pt>
                <c:pt idx="1668">
                  <c:v>38.914126389731727</c:v>
                </c:pt>
                <c:pt idx="1669">
                  <c:v>38.880784644075128</c:v>
                </c:pt>
                <c:pt idx="1670">
                  <c:v>38.847440002574622</c:v>
                </c:pt>
                <c:pt idx="1671">
                  <c:v>38.814092445161513</c:v>
                </c:pt>
                <c:pt idx="1672">
                  <c:v>38.780741951643222</c:v>
                </c:pt>
                <c:pt idx="1673">
                  <c:v>38.747388501702488</c:v>
                </c:pt>
                <c:pt idx="1674">
                  <c:v>38.714032074896913</c:v>
                </c:pt>
                <c:pt idx="1675">
                  <c:v>38.680672650658707</c:v>
                </c:pt>
                <c:pt idx="1676">
                  <c:v>38.647310208293632</c:v>
                </c:pt>
                <c:pt idx="1677">
                  <c:v>38.613944726980719</c:v>
                </c:pt>
                <c:pt idx="1678">
                  <c:v>38.580576185771925</c:v>
                </c:pt>
                <c:pt idx="1679">
                  <c:v>38.547204563591414</c:v>
                </c:pt>
                <c:pt idx="1680">
                  <c:v>38.513829839234923</c:v>
                </c:pt>
                <c:pt idx="1681">
                  <c:v>38.480451991369364</c:v>
                </c:pt>
                <c:pt idx="1682">
                  <c:v>38.44707099853251</c:v>
                </c:pt>
                <c:pt idx="1683">
                  <c:v>38.413686839132055</c:v>
                </c:pt>
                <c:pt idx="1684">
                  <c:v>38.380299491445435</c:v>
                </c:pt>
                <c:pt idx="1685">
                  <c:v>38.346908933619027</c:v>
                </c:pt>
                <c:pt idx="1686">
                  <c:v>38.313515143667942</c:v>
                </c:pt>
                <c:pt idx="1687">
                  <c:v>38.280118099475423</c:v>
                </c:pt>
                <c:pt idx="1688">
                  <c:v>38.24671777879194</c:v>
                </c:pt>
                <c:pt idx="1689">
                  <c:v>38.213314159235466</c:v>
                </c:pt>
                <c:pt idx="1690">
                  <c:v>38.179907218290204</c:v>
                </c:pt>
                <c:pt idx="1691">
                  <c:v>38.146496933306516</c:v>
                </c:pt>
                <c:pt idx="1692">
                  <c:v>38.11308328150028</c:v>
                </c:pt>
                <c:pt idx="1693">
                  <c:v>38.079666239952637</c:v>
                </c:pt>
                <c:pt idx="1694">
                  <c:v>38.046245785609074</c:v>
                </c:pt>
                <c:pt idx="1695">
                  <c:v>38.012821895279124</c:v>
                </c:pt>
                <c:pt idx="1696">
                  <c:v>37.979394545636168</c:v>
                </c:pt>
                <c:pt idx="1697">
                  <c:v>37.945963713216479</c:v>
                </c:pt>
                <c:pt idx="1698">
                  <c:v>37.912529374419208</c:v>
                </c:pt>
                <c:pt idx="1699">
                  <c:v>37.879091505505393</c:v>
                </c:pt>
                <c:pt idx="1700">
                  <c:v>37.845650082598034</c:v>
                </c:pt>
                <c:pt idx="1701">
                  <c:v>37.812205081681086</c:v>
                </c:pt>
                <c:pt idx="1702">
                  <c:v>37.778756478599732</c:v>
                </c:pt>
                <c:pt idx="1703">
                  <c:v>37.745304249058876</c:v>
                </c:pt>
                <c:pt idx="1704">
                  <c:v>37.711848368623897</c:v>
                </c:pt>
                <c:pt idx="1705">
                  <c:v>37.678388812719056</c:v>
                </c:pt>
                <c:pt idx="1706">
                  <c:v>37.644925556627989</c:v>
                </c:pt>
                <c:pt idx="1707">
                  <c:v>37.611458575492726</c:v>
                </c:pt>
                <c:pt idx="1708">
                  <c:v>37.577987844313334</c:v>
                </c:pt>
                <c:pt idx="1709">
                  <c:v>37.544513337947635</c:v>
                </c:pt>
                <c:pt idx="1710">
                  <c:v>37.511035031110637</c:v>
                </c:pt>
                <c:pt idx="1711">
                  <c:v>37.477552898374469</c:v>
                </c:pt>
                <c:pt idx="1712">
                  <c:v>37.444066914167102</c:v>
                </c:pt>
                <c:pt idx="1713">
                  <c:v>37.410577052773064</c:v>
                </c:pt>
                <c:pt idx="1714">
                  <c:v>37.377083288332351</c:v>
                </c:pt>
                <c:pt idx="1715">
                  <c:v>37.343585594840036</c:v>
                </c:pt>
                <c:pt idx="1716">
                  <c:v>37.310083946146172</c:v>
                </c:pt>
                <c:pt idx="1717">
                  <c:v>37.276578315955213</c:v>
                </c:pt>
                <c:pt idx="1718">
                  <c:v>37.243068677825605</c:v>
                </c:pt>
                <c:pt idx="1719">
                  <c:v>37.209555005169605</c:v>
                </c:pt>
                <c:pt idx="1720">
                  <c:v>37.176037271252802</c:v>
                </c:pt>
                <c:pt idx="1721">
                  <c:v>37.142515449193667</c:v>
                </c:pt>
                <c:pt idx="1722">
                  <c:v>37.108989511963401</c:v>
                </c:pt>
                <c:pt idx="1723">
                  <c:v>37.075459432385465</c:v>
                </c:pt>
                <c:pt idx="1724">
                  <c:v>37.041925183135113</c:v>
                </c:pt>
                <c:pt idx="1725">
                  <c:v>37.008386736739588</c:v>
                </c:pt>
                <c:pt idx="1726">
                  <c:v>36.974844065576995</c:v>
                </c:pt>
                <c:pt idx="1727">
                  <c:v>36.941297141876724</c:v>
                </c:pt>
                <c:pt idx="1728">
                  <c:v>36.907745937718794</c:v>
                </c:pt>
                <c:pt idx="1729">
                  <c:v>36.874190425033518</c:v>
                </c:pt>
                <c:pt idx="1730">
                  <c:v>36.840630575601317</c:v>
                </c:pt>
                <c:pt idx="1731">
                  <c:v>36.807066361052591</c:v>
                </c:pt>
                <c:pt idx="1732">
                  <c:v>36.77349775286703</c:v>
                </c:pt>
                <c:pt idx="1733">
                  <c:v>36.739924722373772</c:v>
                </c:pt>
                <c:pt idx="1734">
                  <c:v>36.706347240751029</c:v>
                </c:pt>
                <c:pt idx="1735">
                  <c:v>36.67276527902559</c:v>
                </c:pt>
                <c:pt idx="1736">
                  <c:v>36.63917880807292</c:v>
                </c:pt>
                <c:pt idx="1737">
                  <c:v>36.605587798616888</c:v>
                </c:pt>
                <c:pt idx="1738">
                  <c:v>36.571992221229195</c:v>
                </c:pt>
                <c:pt idx="1739">
                  <c:v>36.538392046329811</c:v>
                </c:pt>
                <c:pt idx="1740">
                  <c:v>36.504787244186026</c:v>
                </c:pt>
                <c:pt idx="1741">
                  <c:v>36.471177784912911</c:v>
                </c:pt>
                <c:pt idx="1742">
                  <c:v>36.437563638472639</c:v>
                </c:pt>
                <c:pt idx="1743">
                  <c:v>36.403944774674947</c:v>
                </c:pt>
                <c:pt idx="1744">
                  <c:v>36.370321163176165</c:v>
                </c:pt>
                <c:pt idx="1745">
                  <c:v>36.33669277347974</c:v>
                </c:pt>
                <c:pt idx="1746">
                  <c:v>36.303059574935794</c:v>
                </c:pt>
                <c:pt idx="1747">
                  <c:v>36.269421536741049</c:v>
                </c:pt>
                <c:pt idx="1748">
                  <c:v>36.235778627938828</c:v>
                </c:pt>
                <c:pt idx="1749">
                  <c:v>36.202130817418777</c:v>
                </c:pt>
                <c:pt idx="1750">
                  <c:v>36.168478073916916</c:v>
                </c:pt>
                <c:pt idx="1751">
                  <c:v>36.134820366015596</c:v>
                </c:pt>
                <c:pt idx="1752">
                  <c:v>36.10115766214323</c:v>
                </c:pt>
                <c:pt idx="1753">
                  <c:v>36.067489930574567</c:v>
                </c:pt>
                <c:pt idx="1754">
                  <c:v>36.03381713943029</c:v>
                </c:pt>
                <c:pt idx="1755">
                  <c:v>36.00013925667735</c:v>
                </c:pt>
                <c:pt idx="1756">
                  <c:v>35.966456250128665</c:v>
                </c:pt>
                <c:pt idx="1757">
                  <c:v>35.932768087443499</c:v>
                </c:pt>
                <c:pt idx="1758">
                  <c:v>35.89907473612697</c:v>
                </c:pt>
                <c:pt idx="1759">
                  <c:v>35.865376163530371</c:v>
                </c:pt>
                <c:pt idx="1760">
                  <c:v>35.831672336851483</c:v>
                </c:pt>
                <c:pt idx="1761">
                  <c:v>35.797963223134047</c:v>
                </c:pt>
                <c:pt idx="1762">
                  <c:v>35.76424878926845</c:v>
                </c:pt>
                <c:pt idx="1763">
                  <c:v>35.730529001991378</c:v>
                </c:pt>
                <c:pt idx="1764">
                  <c:v>35.696803827885951</c:v>
                </c:pt>
                <c:pt idx="1765">
                  <c:v>35.66307323338237</c:v>
                </c:pt>
                <c:pt idx="1766">
                  <c:v>35.62933718475729</c:v>
                </c:pt>
                <c:pt idx="1767">
                  <c:v>35.595595648134548</c:v>
                </c:pt>
                <c:pt idx="1768">
                  <c:v>35.561848589485102</c:v>
                </c:pt>
                <c:pt idx="1769">
                  <c:v>35.528095974627348</c:v>
                </c:pt>
                <c:pt idx="1770">
                  <c:v>35.494337769227229</c:v>
                </c:pt>
                <c:pt idx="1771">
                  <c:v>35.460573938798326</c:v>
                </c:pt>
                <c:pt idx="1772">
                  <c:v>35.426804448702455</c:v>
                </c:pt>
                <c:pt idx="1773">
                  <c:v>35.393029264149781</c:v>
                </c:pt>
                <c:pt idx="1774">
                  <c:v>35.359248350198833</c:v>
                </c:pt>
                <c:pt idx="1775">
                  <c:v>35.325461671757175</c:v>
                </c:pt>
                <c:pt idx="1776">
                  <c:v>35.291669193581505</c:v>
                </c:pt>
                <c:pt idx="1777">
                  <c:v>35.257870880278269</c:v>
                </c:pt>
                <c:pt idx="1778">
                  <c:v>35.224066696303552</c:v>
                </c:pt>
                <c:pt idx="1779">
                  <c:v>35.190256605963725</c:v>
                </c:pt>
                <c:pt idx="1780">
                  <c:v>35.156440573415935</c:v>
                </c:pt>
                <c:pt idx="1781">
                  <c:v>35.1226185626684</c:v>
                </c:pt>
                <c:pt idx="1782">
                  <c:v>35.088790537580891</c:v>
                </c:pt>
                <c:pt idx="1783">
                  <c:v>35.054956461864954</c:v>
                </c:pt>
                <c:pt idx="1784">
                  <c:v>35.021116299084909</c:v>
                </c:pt>
                <c:pt idx="1785">
                  <c:v>34.987270012657625</c:v>
                </c:pt>
                <c:pt idx="1786">
                  <c:v>34.953417565853762</c:v>
                </c:pt>
                <c:pt idx="1787">
                  <c:v>34.919558921797901</c:v>
                </c:pt>
                <c:pt idx="1788">
                  <c:v>34.885694043469144</c:v>
                </c:pt>
                <c:pt idx="1789">
                  <c:v>34.85182289370173</c:v>
                </c:pt>
                <c:pt idx="1790">
                  <c:v>34.817945435185905</c:v>
                </c:pt>
                <c:pt idx="1791">
                  <c:v>34.784061630468116</c:v>
                </c:pt>
                <c:pt idx="1792">
                  <c:v>34.750171441951792</c:v>
                </c:pt>
                <c:pt idx="1793">
                  <c:v>34.716274831898318</c:v>
                </c:pt>
                <c:pt idx="1794">
                  <c:v>34.682371762427351</c:v>
                </c:pt>
                <c:pt idx="1795">
                  <c:v>34.648462195517816</c:v>
                </c:pt>
                <c:pt idx="1796">
                  <c:v>34.614546093008713</c:v>
                </c:pt>
                <c:pt idx="1797">
                  <c:v>34.580623416599387</c:v>
                </c:pt>
                <c:pt idx="1798">
                  <c:v>34.546694127851111</c:v>
                </c:pt>
                <c:pt idx="1799">
                  <c:v>34.512758188187163</c:v>
                </c:pt>
                <c:pt idx="1800">
                  <c:v>34.478815558894134</c:v>
                </c:pt>
                <c:pt idx="1801">
                  <c:v>34.444866201122835</c:v>
                </c:pt>
                <c:pt idx="1802">
                  <c:v>34.410910075888822</c:v>
                </c:pt>
                <c:pt idx="1803">
                  <c:v>34.376947144073924</c:v>
                </c:pt>
                <c:pt idx="1804">
                  <c:v>34.342977366426474</c:v>
                </c:pt>
                <c:pt idx="1805">
                  <c:v>34.309000703562802</c:v>
                </c:pt>
                <c:pt idx="1806">
                  <c:v>34.275017115968403</c:v>
                </c:pt>
                <c:pt idx="1807">
                  <c:v>34.241026563998375</c:v>
                </c:pt>
                <c:pt idx="1808">
                  <c:v>34.207029007879107</c:v>
                </c:pt>
                <c:pt idx="1809">
                  <c:v>34.17302440770888</c:v>
                </c:pt>
                <c:pt idx="1810">
                  <c:v>34.139012723459452</c:v>
                </c:pt>
                <c:pt idx="1811">
                  <c:v>34.104993914976845</c:v>
                </c:pt>
                <c:pt idx="1812">
                  <c:v>34.070967941982829</c:v>
                </c:pt>
                <c:pt idx="1813">
                  <c:v>34.036934764076079</c:v>
                </c:pt>
                <c:pt idx="1814">
                  <c:v>34.002894340733263</c:v>
                </c:pt>
                <c:pt idx="1815">
                  <c:v>33.968846631310335</c:v>
                </c:pt>
                <c:pt idx="1816">
                  <c:v>33.934791595044295</c:v>
                </c:pt>
                <c:pt idx="1817">
                  <c:v>33.900729191053891</c:v>
                </c:pt>
                <c:pt idx="1818">
                  <c:v>33.86665937834151</c:v>
                </c:pt>
                <c:pt idx="1819">
                  <c:v>33.83258211579448</c:v>
                </c:pt>
                <c:pt idx="1820">
                  <c:v>33.798497362186119</c:v>
                </c:pt>
                <c:pt idx="1821">
                  <c:v>33.76440507617793</c:v>
                </c:pt>
                <c:pt idx="1822">
                  <c:v>33.730305216320396</c:v>
                </c:pt>
                <c:pt idx="1823">
                  <c:v>33.696197741055194</c:v>
                </c:pt>
                <c:pt idx="1824">
                  <c:v>33.662082608716169</c:v>
                </c:pt>
                <c:pt idx="1825">
                  <c:v>33.627959777531295</c:v>
                </c:pt>
                <c:pt idx="1826">
                  <c:v>33.593829205624651</c:v>
                </c:pt>
                <c:pt idx="1827">
                  <c:v>33.559690851017045</c:v>
                </c:pt>
                <c:pt idx="1828">
                  <c:v>33.525544671628921</c:v>
                </c:pt>
                <c:pt idx="1829">
                  <c:v>33.49139062528166</c:v>
                </c:pt>
                <c:pt idx="1830">
                  <c:v>33.457228669698942</c:v>
                </c:pt>
                <c:pt idx="1831">
                  <c:v>33.423058762509321</c:v>
                </c:pt>
                <c:pt idx="1832">
                  <c:v>33.388880861247642</c:v>
                </c:pt>
                <c:pt idx="1833">
                  <c:v>33.354694923357286</c:v>
                </c:pt>
                <c:pt idx="1834">
                  <c:v>33.32050090619142</c:v>
                </c:pt>
                <c:pt idx="1835">
                  <c:v>33.286298767015865</c:v>
                </c:pt>
                <c:pt idx="1836">
                  <c:v>33.252088463010836</c:v>
                </c:pt>
                <c:pt idx="1837">
                  <c:v>33.217869951272483</c:v>
                </c:pt>
                <c:pt idx="1838">
                  <c:v>33.183643188815552</c:v>
                </c:pt>
                <c:pt idx="1839">
                  <c:v>33.149408132575559</c:v>
                </c:pt>
                <c:pt idx="1840">
                  <c:v>33.115164739410723</c:v>
                </c:pt>
                <c:pt idx="1841">
                  <c:v>33.080912966104094</c:v>
                </c:pt>
                <c:pt idx="1842">
                  <c:v>33.046652769366112</c:v>
                </c:pt>
                <c:pt idx="1843">
                  <c:v>33.012384105837</c:v>
                </c:pt>
                <c:pt idx="1844">
                  <c:v>32.97810693208848</c:v>
                </c:pt>
                <c:pt idx="1845">
                  <c:v>32.943821204626865</c:v>
                </c:pt>
                <c:pt idx="1846">
                  <c:v>32.909526879895211</c:v>
                </c:pt>
                <c:pt idx="1847">
                  <c:v>32.875223914275821</c:v>
                </c:pt>
                <c:pt idx="1848">
                  <c:v>32.840912264092452</c:v>
                </c:pt>
                <c:pt idx="1849">
                  <c:v>32.806591885613614</c:v>
                </c:pt>
                <c:pt idx="1850">
                  <c:v>32.772262735054312</c:v>
                </c:pt>
                <c:pt idx="1851">
                  <c:v>32.73792476857939</c:v>
                </c:pt>
                <c:pt idx="1852">
                  <c:v>32.703577942305721</c:v>
                </c:pt>
                <c:pt idx="1853">
                  <c:v>32.669222212305336</c:v>
                </c:pt>
                <c:pt idx="1854">
                  <c:v>32.634857534607931</c:v>
                </c:pt>
                <c:pt idx="1855">
                  <c:v>32.60048386520387</c:v>
                </c:pt>
                <c:pt idx="1856">
                  <c:v>32.566101160046863</c:v>
                </c:pt>
                <c:pt idx="1857">
                  <c:v>32.531709375057261</c:v>
                </c:pt>
                <c:pt idx="1858">
                  <c:v>32.497308466124352</c:v>
                </c:pt>
                <c:pt idx="1859">
                  <c:v>32.462898389110315</c:v>
                </c:pt>
                <c:pt idx="1860">
                  <c:v>32.428479099852218</c:v>
                </c:pt>
                <c:pt idx="1861">
                  <c:v>32.394050554166107</c:v>
                </c:pt>
                <c:pt idx="1862">
                  <c:v>32.359612707849415</c:v>
                </c:pt>
                <c:pt idx="1863">
                  <c:v>32.325165516684635</c:v>
                </c:pt>
                <c:pt idx="1864">
                  <c:v>32.290708936442329</c:v>
                </c:pt>
                <c:pt idx="1865">
                  <c:v>32.256242922884525</c:v>
                </c:pt>
                <c:pt idx="1866">
                  <c:v>32.221767431767972</c:v>
                </c:pt>
                <c:pt idx="1867">
                  <c:v>32.187282418847566</c:v>
                </c:pt>
                <c:pt idx="1868">
                  <c:v>32.152787839880084</c:v>
                </c:pt>
                <c:pt idx="1869">
                  <c:v>32.118283650626999</c:v>
                </c:pt>
                <c:pt idx="1870">
                  <c:v>32.083769806858896</c:v>
                </c:pt>
                <c:pt idx="1871">
                  <c:v>32.049246264358317</c:v>
                </c:pt>
                <c:pt idx="1872">
                  <c:v>32.014712978923754</c:v>
                </c:pt>
                <c:pt idx="1873">
                  <c:v>31.980169906373238</c:v>
                </c:pt>
                <c:pt idx="1874">
                  <c:v>31.945617002548381</c:v>
                </c:pt>
                <c:pt idx="1875">
                  <c:v>31.911054223317727</c:v>
                </c:pt>
                <c:pt idx="1876">
                  <c:v>31.876481524580843</c:v>
                </c:pt>
                <c:pt idx="1877">
                  <c:v>31.841898862272153</c:v>
                </c:pt>
                <c:pt idx="1878">
                  <c:v>31.807306192365033</c:v>
                </c:pt>
                <c:pt idx="1879">
                  <c:v>31.772703470875445</c:v>
                </c:pt>
                <c:pt idx="1880">
                  <c:v>31.738090653866635</c:v>
                </c:pt>
                <c:pt idx="1881">
                  <c:v>31.70346769745246</c:v>
                </c:pt>
                <c:pt idx="1882">
                  <c:v>31.668834557802281</c:v>
                </c:pt>
                <c:pt idx="1883">
                  <c:v>31.63419119114446</c:v>
                </c:pt>
                <c:pt idx="1884">
                  <c:v>31.599537553771327</c:v>
                </c:pt>
                <c:pt idx="1885">
                  <c:v>31.564873602042944</c:v>
                </c:pt>
                <c:pt idx="1886">
                  <c:v>31.530199292392041</c:v>
                </c:pt>
                <c:pt idx="1887">
                  <c:v>31.495514581327502</c:v>
                </c:pt>
                <c:pt idx="1888">
                  <c:v>31.460819425440061</c:v>
                </c:pt>
                <c:pt idx="1889">
                  <c:v>31.426113781405945</c:v>
                </c:pt>
                <c:pt idx="1890">
                  <c:v>31.391397605991589</c:v>
                </c:pt>
                <c:pt idx="1891">
                  <c:v>31.356670856058756</c:v>
                </c:pt>
                <c:pt idx="1892">
                  <c:v>31.32193348856854</c:v>
                </c:pt>
                <c:pt idx="1893">
                  <c:v>31.287185460586656</c:v>
                </c:pt>
                <c:pt idx="1894">
                  <c:v>31.25242672928821</c:v>
                </c:pt>
                <c:pt idx="1895">
                  <c:v>31.217657251962102</c:v>
                </c:pt>
                <c:pt idx="1896">
                  <c:v>31.182876986016392</c:v>
                </c:pt>
                <c:pt idx="1897">
                  <c:v>31.148085888982891</c:v>
                </c:pt>
                <c:pt idx="1898">
                  <c:v>31.113283918522786</c:v>
                </c:pt>
                <c:pt idx="1899">
                  <c:v>31.078471032430951</c:v>
                </c:pt>
                <c:pt idx="1900">
                  <c:v>31.043647188641849</c:v>
                </c:pt>
                <c:pt idx="1901">
                  <c:v>31.008812345233743</c:v>
                </c:pt>
                <c:pt idx="1902">
                  <c:v>30.973966460434987</c:v>
                </c:pt>
                <c:pt idx="1903">
                  <c:v>30.939109492628603</c:v>
                </c:pt>
                <c:pt idx="1904">
                  <c:v>30.904241400357982</c:v>
                </c:pt>
                <c:pt idx="1905">
                  <c:v>30.869362142331944</c:v>
                </c:pt>
                <c:pt idx="1906">
                  <c:v>30.834471677430781</c:v>
                </c:pt>
                <c:pt idx="1907">
                  <c:v>30.799569964710933</c:v>
                </c:pt>
                <c:pt idx="1908">
                  <c:v>30.764656963411497</c:v>
                </c:pt>
                <c:pt idx="1909">
                  <c:v>30.7297326329588</c:v>
                </c:pt>
                <c:pt idx="1910">
                  <c:v>30.694796932973066</c:v>
                </c:pt>
                <c:pt idx="1911">
                  <c:v>30.659849823273593</c:v>
                </c:pt>
                <c:pt idx="1912">
                  <c:v>30.624891263884511</c:v>
                </c:pt>
                <c:pt idx="1913">
                  <c:v>30.589921215041009</c:v>
                </c:pt>
                <c:pt idx="1914">
                  <c:v>30.554939637194543</c:v>
                </c:pt>
                <c:pt idx="1915">
                  <c:v>30.519946491019603</c:v>
                </c:pt>
                <c:pt idx="1916">
                  <c:v>30.484941737419085</c:v>
                </c:pt>
                <c:pt idx="1917">
                  <c:v>30.449925337530569</c:v>
                </c:pt>
                <c:pt idx="1918">
                  <c:v>30.414897252732477</c:v>
                </c:pt>
                <c:pt idx="1919">
                  <c:v>30.379857444649751</c:v>
                </c:pt>
                <c:pt idx="1920">
                  <c:v>30.344805875161171</c:v>
                </c:pt>
                <c:pt idx="1921">
                  <c:v>30.309742506404209</c:v>
                </c:pt>
                <c:pt idx="1922">
                  <c:v>30.274667300782202</c:v>
                </c:pt>
                <c:pt idx="1923">
                  <c:v>30.239580220970637</c:v>
                </c:pt>
                <c:pt idx="1924">
                  <c:v>30.204481229923388</c:v>
                </c:pt>
                <c:pt idx="1925">
                  <c:v>30.16937029087924</c:v>
                </c:pt>
                <c:pt idx="1926">
                  <c:v>30.134247367368246</c:v>
                </c:pt>
                <c:pt idx="1927">
                  <c:v>30.0991124232186</c:v>
                </c:pt>
                <c:pt idx="1928">
                  <c:v>30.06396542256287</c:v>
                </c:pt>
                <c:pt idx="1929">
                  <c:v>30.02880632984504</c:v>
                </c:pt>
                <c:pt idx="1930">
                  <c:v>29.993635109827139</c:v>
                </c:pt>
                <c:pt idx="1931">
                  <c:v>29.958451727595467</c:v>
                </c:pt>
                <c:pt idx="1932">
                  <c:v>29.923256148568154</c:v>
                </c:pt>
                <c:pt idx="1933">
                  <c:v>29.888048338501754</c:v>
                </c:pt>
                <c:pt idx="1934">
                  <c:v>29.852828263497713</c:v>
                </c:pt>
                <c:pt idx="1935">
                  <c:v>29.817595890010043</c:v>
                </c:pt>
                <c:pt idx="1936">
                  <c:v>29.782351184851827</c:v>
                </c:pt>
                <c:pt idx="1937">
                  <c:v>29.747094115202245</c:v>
                </c:pt>
                <c:pt idx="1938">
                  <c:v>29.711824648613849</c:v>
                </c:pt>
                <c:pt idx="1939">
                  <c:v>29.676542753019813</c:v>
                </c:pt>
                <c:pt idx="1940">
                  <c:v>29.641248396740476</c:v>
                </c:pt>
                <c:pt idx="1941">
                  <c:v>29.605941548491405</c:v>
                </c:pt>
                <c:pt idx="1942">
                  <c:v>29.570622177390113</c:v>
                </c:pt>
                <c:pt idx="1943">
                  <c:v>29.535290252963449</c:v>
                </c:pt>
                <c:pt idx="1944">
                  <c:v>29.499945745154715</c:v>
                </c:pt>
                <c:pt idx="1945">
                  <c:v>29.464588624331803</c:v>
                </c:pt>
                <c:pt idx="1946">
                  <c:v>29.42921886129372</c:v>
                </c:pt>
                <c:pt idx="1947">
                  <c:v>29.393836427278472</c:v>
                </c:pt>
                <c:pt idx="1948">
                  <c:v>29.358441293970586</c:v>
                </c:pt>
                <c:pt idx="1949">
                  <c:v>29.323033433508531</c:v>
                </c:pt>
                <c:pt idx="1950">
                  <c:v>29.287612818492185</c:v>
                </c:pt>
                <c:pt idx="1951">
                  <c:v>29.252179421990956</c:v>
                </c:pt>
                <c:pt idx="1952">
                  <c:v>29.216733217550434</c:v>
                </c:pt>
                <c:pt idx="1953">
                  <c:v>29.18127417920121</c:v>
                </c:pt>
                <c:pt idx="1954">
                  <c:v>29.145802281465841</c:v>
                </c:pt>
                <c:pt idx="1955">
                  <c:v>29.110317499366658</c:v>
                </c:pt>
                <c:pt idx="1956">
                  <c:v>29.074819808433574</c:v>
                </c:pt>
                <c:pt idx="1957">
                  <c:v>29.039309184712533</c:v>
                </c:pt>
                <c:pt idx="1958">
                  <c:v>29.003785604772069</c:v>
                </c:pt>
                <c:pt idx="1959">
                  <c:v>28.968249045711989</c:v>
                </c:pt>
                <c:pt idx="1960">
                  <c:v>28.932699485171685</c:v>
                </c:pt>
                <c:pt idx="1961">
                  <c:v>28.897136901336907</c:v>
                </c:pt>
                <c:pt idx="1962">
                  <c:v>28.861561272948279</c:v>
                </c:pt>
                <c:pt idx="1963">
                  <c:v>28.825972579309536</c:v>
                </c:pt>
                <c:pt idx="1964">
                  <c:v>28.790370800295126</c:v>
                </c:pt>
                <c:pt idx="1965">
                  <c:v>28.754755916358093</c:v>
                </c:pt>
                <c:pt idx="1966">
                  <c:v>28.719127908538539</c:v>
                </c:pt>
                <c:pt idx="1967">
                  <c:v>28.683486758471382</c:v>
                </c:pt>
                <c:pt idx="1968">
                  <c:v>28.647832448394407</c:v>
                </c:pt>
                <c:pt idx="1969">
                  <c:v>28.612164961156438</c:v>
                </c:pt>
                <c:pt idx="1970">
                  <c:v>28.576484280225394</c:v>
                </c:pt>
                <c:pt idx="1971">
                  <c:v>28.540790389696259</c:v>
                </c:pt>
                <c:pt idx="1972">
                  <c:v>28.505083274299619</c:v>
                </c:pt>
                <c:pt idx="1973">
                  <c:v>28.469362919409193</c:v>
                </c:pt>
                <c:pt idx="1974">
                  <c:v>28.433629311050584</c:v>
                </c:pt>
                <c:pt idx="1975">
                  <c:v>28.397882435908937</c:v>
                </c:pt>
                <c:pt idx="1976">
                  <c:v>28.362122281337307</c:v>
                </c:pt>
                <c:pt idx="1977">
                  <c:v>28.326348835364715</c:v>
                </c:pt>
                <c:pt idx="1978">
                  <c:v>28.290562086704817</c:v>
                </c:pt>
                <c:pt idx="1979">
                  <c:v>28.254762024763174</c:v>
                </c:pt>
                <c:pt idx="1980">
                  <c:v>28.218948639646232</c:v>
                </c:pt>
                <c:pt idx="1981">
                  <c:v>28.183121922169082</c:v>
                </c:pt>
                <c:pt idx="1982">
                  <c:v>28.147281863863771</c:v>
                </c:pt>
                <c:pt idx="1983">
                  <c:v>28.111428456987184</c:v>
                </c:pt>
                <c:pt idx="1984">
                  <c:v>28.075561694530016</c:v>
                </c:pt>
                <c:pt idx="1985">
                  <c:v>28.039681570223834</c:v>
                </c:pt>
                <c:pt idx="1986">
                  <c:v>28.003788078549974</c:v>
                </c:pt>
                <c:pt idx="1987">
                  <c:v>27.967881214747532</c:v>
                </c:pt>
                <c:pt idx="1988">
                  <c:v>27.931960974821422</c:v>
                </c:pt>
                <c:pt idx="1989">
                  <c:v>27.896027355550473</c:v>
                </c:pt>
                <c:pt idx="1990">
                  <c:v>27.860080354495715</c:v>
                </c:pt>
                <c:pt idx="1991">
                  <c:v>27.82411997000812</c:v>
                </c:pt>
                <c:pt idx="1992">
                  <c:v>27.788146201236941</c:v>
                </c:pt>
                <c:pt idx="1993">
                  <c:v>27.752159048137859</c:v>
                </c:pt>
                <c:pt idx="1994">
                  <c:v>27.716158511480913</c:v>
                </c:pt>
                <c:pt idx="1995">
                  <c:v>27.68014459285817</c:v>
                </c:pt>
                <c:pt idx="1996">
                  <c:v>27.644117294692197</c:v>
                </c:pt>
                <c:pt idx="1997">
                  <c:v>27.608076620243892</c:v>
                </c:pt>
                <c:pt idx="1998">
                  <c:v>27.572022573620213</c:v>
                </c:pt>
                <c:pt idx="1999">
                  <c:v>27.535955159782475</c:v>
                </c:pt>
                <c:pt idx="2000">
                  <c:v>27.499874384553546</c:v>
                </c:pt>
                <c:pt idx="2001">
                  <c:v>27.463780254626499</c:v>
                </c:pt>
                <c:pt idx="2002">
                  <c:v>27.427672777571715</c:v>
                </c:pt>
                <c:pt idx="2003">
                  <c:v>27.391551961845124</c:v>
                </c:pt>
                <c:pt idx="2004">
                  <c:v>27.35541781679585</c:v>
                </c:pt>
                <c:pt idx="2005">
                  <c:v>27.319270352673488</c:v>
                </c:pt>
                <c:pt idx="2006">
                  <c:v>27.283109580636214</c:v>
                </c:pt>
                <c:pt idx="2007">
                  <c:v>27.24693551275816</c:v>
                </c:pt>
                <c:pt idx="2008">
                  <c:v>27.210748162037227</c:v>
                </c:pt>
                <c:pt idx="2009">
                  <c:v>27.174547542401886</c:v>
                </c:pt>
                <c:pt idx="2010">
                  <c:v>27.138333668719522</c:v>
                </c:pt>
                <c:pt idx="2011">
                  <c:v>27.102106556803484</c:v>
                </c:pt>
                <c:pt idx="2012">
                  <c:v>27.065866223419711</c:v>
                </c:pt>
                <c:pt idx="2013">
                  <c:v>27.029612686295323</c:v>
                </c:pt>
                <c:pt idx="2014">
                  <c:v>26.993345964124707</c:v>
                </c:pt>
                <c:pt idx="2015">
                  <c:v>26.957066076577497</c:v>
                </c:pt>
                <c:pt idx="2016">
                  <c:v>26.920773044304877</c:v>
                </c:pt>
                <c:pt idx="2017">
                  <c:v>26.884466888947401</c:v>
                </c:pt>
                <c:pt idx="2018">
                  <c:v>26.848147633141302</c:v>
                </c:pt>
                <c:pt idx="2019">
                  <c:v>26.811815300525996</c:v>
                </c:pt>
                <c:pt idx="2020">
                  <c:v>26.775469915750357</c:v>
                </c:pt>
                <c:pt idx="2021">
                  <c:v>26.73911150447951</c:v>
                </c:pt>
                <c:pt idx="2022">
                  <c:v>26.702740093402046</c:v>
                </c:pt>
                <c:pt idx="2023">
                  <c:v>26.666355710235962</c:v>
                </c:pt>
                <c:pt idx="2024">
                  <c:v>26.629958383735715</c:v>
                </c:pt>
                <c:pt idx="2025">
                  <c:v>26.59354814369803</c:v>
                </c:pt>
                <c:pt idx="2026">
                  <c:v>26.557125020969131</c:v>
                </c:pt>
                <c:pt idx="2027">
                  <c:v>26.520689047449928</c:v>
                </c:pt>
                <c:pt idx="2028">
                  <c:v>26.484240256103018</c:v>
                </c:pt>
                <c:pt idx="2029">
                  <c:v>26.447778680958582</c:v>
                </c:pt>
                <c:pt idx="2030">
                  <c:v>26.411304357120144</c:v>
                </c:pt>
                <c:pt idx="2031">
                  <c:v>26.374817320770521</c:v>
                </c:pt>
                <c:pt idx="2032">
                  <c:v>26.338317609177935</c:v>
                </c:pt>
                <c:pt idx="2033">
                  <c:v>26.301805260701286</c:v>
                </c:pt>
                <c:pt idx="2034">
                  <c:v>26.265280314796019</c:v>
                </c:pt>
                <c:pt idx="2035">
                  <c:v>26.228742812019647</c:v>
                </c:pt>
                <c:pt idx="2036">
                  <c:v>26.192192794036796</c:v>
                </c:pt>
                <c:pt idx="2037">
                  <c:v>26.155630303624903</c:v>
                </c:pt>
                <c:pt idx="2038">
                  <c:v>26.1190553846791</c:v>
                </c:pt>
                <c:pt idx="2039">
                  <c:v>26.082468082217662</c:v>
                </c:pt>
                <c:pt idx="2040">
                  <c:v>26.045868442386222</c:v>
                </c:pt>
                <c:pt idx="2041">
                  <c:v>26.009256512463629</c:v>
                </c:pt>
                <c:pt idx="2042">
                  <c:v>25.972632340865374</c:v>
                </c:pt>
                <c:pt idx="2043">
                  <c:v>25.935995977149684</c:v>
                </c:pt>
                <c:pt idx="2044">
                  <c:v>25.899347472020565</c:v>
                </c:pt>
                <c:pt idx="2045">
                  <c:v>25.862686877333342</c:v>
                </c:pt>
                <c:pt idx="2046">
                  <c:v>25.826014246097987</c:v>
                </c:pt>
                <c:pt idx="2047">
                  <c:v>25.789329632483611</c:v>
                </c:pt>
                <c:pt idx="2048">
                  <c:v>25.752633091822624</c:v>
                </c:pt>
                <c:pt idx="2049">
                  <c:v>25.715924680614016</c:v>
                </c:pt>
                <c:pt idx="2050">
                  <c:v>25.679204456527756</c:v>
                </c:pt>
                <c:pt idx="2051">
                  <c:v>25.642472478407758</c:v>
                </c:pt>
                <c:pt idx="2052">
                  <c:v>25.605728806275536</c:v>
                </c:pt>
                <c:pt idx="2053">
                  <c:v>25.568973501333851</c:v>
                </c:pt>
                <c:pt idx="2054">
                  <c:v>25.532206625968975</c:v>
                </c:pt>
                <c:pt idx="2055">
                  <c:v>25.495428243754624</c:v>
                </c:pt>
                <c:pt idx="2056">
                  <c:v>25.458638419454442</c:v>
                </c:pt>
                <c:pt idx="2057">
                  <c:v>25.421837219024781</c:v>
                </c:pt>
                <c:pt idx="2058">
                  <c:v>25.385024709616992</c:v>
                </c:pt>
                <c:pt idx="2059">
                  <c:v>25.348200959580339</c:v>
                </c:pt>
                <c:pt idx="2060">
                  <c:v>25.311366038463738</c:v>
                </c:pt>
                <c:pt idx="2061">
                  <c:v>25.274520017018375</c:v>
                </c:pt>
                <c:pt idx="2062">
                  <c:v>25.237662967199597</c:v>
                </c:pt>
                <c:pt idx="2063">
                  <c:v>25.200794962168345</c:v>
                </c:pt>
                <c:pt idx="2064">
                  <c:v>25.163916076292949</c:v>
                </c:pt>
                <c:pt idx="2065">
                  <c:v>25.127026385151048</c:v>
                </c:pt>
                <c:pt idx="2066">
                  <c:v>25.090125965530419</c:v>
                </c:pt>
                <c:pt idx="2067">
                  <c:v>25.05321489543028</c:v>
                </c:pt>
                <c:pt idx="2068">
                  <c:v>25.016293254062553</c:v>
                </c:pt>
                <c:pt idx="2069">
                  <c:v>24.979361121852371</c:v>
                </c:pt>
                <c:pt idx="2070">
                  <c:v>24.942418580438819</c:v>
                </c:pt>
                <c:pt idx="2071">
                  <c:v>24.905465712675646</c:v>
                </c:pt>
                <c:pt idx="2072">
                  <c:v>24.868502602631487</c:v>
                </c:pt>
                <c:pt idx="2073">
                  <c:v>24.831529335590069</c:v>
                </c:pt>
                <c:pt idx="2074">
                  <c:v>24.794545998050111</c:v>
                </c:pt>
                <c:pt idx="2075">
                  <c:v>24.757552677725435</c:v>
                </c:pt>
                <c:pt idx="2076">
                  <c:v>24.720549463544003</c:v>
                </c:pt>
                <c:pt idx="2077">
                  <c:v>24.683536445648215</c:v>
                </c:pt>
                <c:pt idx="2078">
                  <c:v>24.64651371539378</c:v>
                </c:pt>
                <c:pt idx="2079">
                  <c:v>24.60948136534881</c:v>
                </c:pt>
                <c:pt idx="2080">
                  <c:v>24.572439489292837</c:v>
                </c:pt>
                <c:pt idx="2081">
                  <c:v>24.535388182215755</c:v>
                </c:pt>
                <c:pt idx="2082">
                  <c:v>24.498327540316357</c:v>
                </c:pt>
                <c:pt idx="2083">
                  <c:v>24.461257661000495</c:v>
                </c:pt>
                <c:pt idx="2084">
                  <c:v>24.42417864287961</c:v>
                </c:pt>
                <c:pt idx="2085">
                  <c:v>24.387090585768853</c:v>
                </c:pt>
                <c:pt idx="2086">
                  <c:v>24.349993590684665</c:v>
                </c:pt>
                <c:pt idx="2087">
                  <c:v>24.312887759842674</c:v>
                </c:pt>
                <c:pt idx="2088">
                  <c:v>24.275773196655194</c:v>
                </c:pt>
                <c:pt idx="2089">
                  <c:v>24.238650005728537</c:v>
                </c:pt>
                <c:pt idx="2090">
                  <c:v>24.201518292860371</c:v>
                </c:pt>
                <c:pt idx="2091">
                  <c:v>24.164378165036155</c:v>
                </c:pt>
                <c:pt idx="2092">
                  <c:v>24.127229730426379</c:v>
                </c:pt>
                <c:pt idx="2093">
                  <c:v>24.090073098383179</c:v>
                </c:pt>
                <c:pt idx="2094">
                  <c:v>24.052908379436499</c:v>
                </c:pt>
                <c:pt idx="2095">
                  <c:v>24.015735685290345</c:v>
                </c:pt>
                <c:pt idx="2096">
                  <c:v>23.978555128819224</c:v>
                </c:pt>
                <c:pt idx="2097">
                  <c:v>23.941366824063365</c:v>
                </c:pt>
                <c:pt idx="2098">
                  <c:v>23.904170886224946</c:v>
                </c:pt>
                <c:pt idx="2099">
                  <c:v>23.866967431663152</c:v>
                </c:pt>
                <c:pt idx="2100">
                  <c:v>23.829756577890073</c:v>
                </c:pt>
                <c:pt idx="2101">
                  <c:v>23.792538443565139</c:v>
                </c:pt>
                <c:pt idx="2102">
                  <c:v>23.75531314849049</c:v>
                </c:pt>
                <c:pt idx="2103">
                  <c:v>23.718080813605638</c:v>
                </c:pt>
                <c:pt idx="2104">
                  <c:v>23.680841560982039</c:v>
                </c:pt>
                <c:pt idx="2105">
                  <c:v>23.643595513817385</c:v>
                </c:pt>
                <c:pt idx="2106">
                  <c:v>23.606342796429907</c:v>
                </c:pt>
                <c:pt idx="2107">
                  <c:v>23.569083534252499</c:v>
                </c:pt>
                <c:pt idx="2108">
                  <c:v>23.531817853826276</c:v>
                </c:pt>
                <c:pt idx="2109">
                  <c:v>23.494545882794572</c:v>
                </c:pt>
                <c:pt idx="2110">
                  <c:v>23.457267749896332</c:v>
                </c:pt>
                <c:pt idx="2111">
                  <c:v>23.419983584958864</c:v>
                </c:pt>
                <c:pt idx="2112">
                  <c:v>23.382693518891969</c:v>
                </c:pt>
                <c:pt idx="2113">
                  <c:v>23.345397683680339</c:v>
                </c:pt>
                <c:pt idx="2114">
                  <c:v>23.308096212375979</c:v>
                </c:pt>
                <c:pt idx="2115">
                  <c:v>23.270789239091577</c:v>
                </c:pt>
                <c:pt idx="2116">
                  <c:v>23.233476898992201</c:v>
                </c:pt>
                <c:pt idx="2117">
                  <c:v>23.196159328288406</c:v>
                </c:pt>
                <c:pt idx="2118">
                  <c:v>23.158836664227145</c:v>
                </c:pt>
                <c:pt idx="2119">
                  <c:v>23.121509045084832</c:v>
                </c:pt>
                <c:pt idx="2120">
                  <c:v>23.084176610158234</c:v>
                </c:pt>
                <c:pt idx="2121">
                  <c:v>23.046839499756654</c:v>
                </c:pt>
                <c:pt idx="2122">
                  <c:v>23.009497855192929</c:v>
                </c:pt>
                <c:pt idx="2123">
                  <c:v>22.972151818775043</c:v>
                </c:pt>
                <c:pt idx="2124">
                  <c:v>22.934801533796431</c:v>
                </c:pt>
                <c:pt idx="2125">
                  <c:v>22.897447144527966</c:v>
                </c:pt>
                <c:pt idx="2126">
                  <c:v>22.86008879620811</c:v>
                </c:pt>
                <c:pt idx="2127">
                  <c:v>22.822726635033412</c:v>
                </c:pt>
                <c:pt idx="2128">
                  <c:v>22.785360808149264</c:v>
                </c:pt>
                <c:pt idx="2129">
                  <c:v>22.747991463639927</c:v>
                </c:pt>
                <c:pt idx="2130">
                  <c:v>22.710618750519028</c:v>
                </c:pt>
                <c:pt idx="2131">
                  <c:v>22.673242818719114</c:v>
                </c:pt>
                <c:pt idx="2132">
                  <c:v>22.635863819081838</c:v>
                </c:pt>
                <c:pt idx="2133">
                  <c:v>22.59848190334742</c:v>
                </c:pt>
                <c:pt idx="2134">
                  <c:v>22.561097224144344</c:v>
                </c:pt>
                <c:pt idx="2135">
                  <c:v>22.523709934978701</c:v>
                </c:pt>
                <c:pt idx="2136">
                  <c:v>22.486320190223552</c:v>
                </c:pt>
                <c:pt idx="2137">
                  <c:v>22.44892814510774</c:v>
                </c:pt>
                <c:pt idx="2138">
                  <c:v>22.411533955705274</c:v>
                </c:pt>
                <c:pt idx="2139">
                  <c:v>22.374137778924048</c:v>
                </c:pt>
                <c:pt idx="2140">
                  <c:v>22.336739772494603</c:v>
                </c:pt>
                <c:pt idx="2141">
                  <c:v>22.299340094958605</c:v>
                </c:pt>
                <c:pt idx="2142">
                  <c:v>22.261938905657253</c:v>
                </c:pt>
                <c:pt idx="2143">
                  <c:v>22.224536364720304</c:v>
                </c:pt>
                <c:pt idx="2144">
                  <c:v>22.187132633053331</c:v>
                </c:pt>
                <c:pt idx="2145">
                  <c:v>22.149727872326487</c:v>
                </c:pt>
                <c:pt idx="2146">
                  <c:v>22.112322244962719</c:v>
                </c:pt>
                <c:pt idx="2147">
                  <c:v>22.074915914124556</c:v>
                </c:pt>
                <c:pt idx="2148">
                  <c:v>22.037509043703295</c:v>
                </c:pt>
                <c:pt idx="2149">
                  <c:v>22.000101798305913</c:v>
                </c:pt>
                <c:pt idx="2150">
                  <c:v>21.962694343242561</c:v>
                </c:pt>
                <c:pt idx="2151">
                  <c:v>21.92528684451468</c:v>
                </c:pt>
                <c:pt idx="2152">
                  <c:v>21.887879468801476</c:v>
                </c:pt>
                <c:pt idx="2153">
                  <c:v>21.850472383448341</c:v>
                </c:pt>
                <c:pt idx="2154">
                  <c:v>21.813065756452911</c:v>
                </c:pt>
                <c:pt idx="2155">
                  <c:v>21.775659756453123</c:v>
                </c:pt>
                <c:pt idx="2156">
                  <c:v>21.73825455271361</c:v>
                </c:pt>
                <c:pt idx="2157">
                  <c:v>21.700850315113126</c:v>
                </c:pt>
                <c:pt idx="2158">
                  <c:v>21.663447214131118</c:v>
                </c:pt>
                <c:pt idx="2159">
                  <c:v>21.626045420834465</c:v>
                </c:pt>
                <c:pt idx="2160">
                  <c:v>21.588645106864789</c:v>
                </c:pt>
                <c:pt idx="2161">
                  <c:v>21.55124644442429</c:v>
                </c:pt>
                <c:pt idx="2162">
                  <c:v>21.513849606263157</c:v>
                </c:pt>
                <c:pt idx="2163">
                  <c:v>21.47645476566554</c:v>
                </c:pt>
                <c:pt idx="2164">
                  <c:v>21.439062096436203</c:v>
                </c:pt>
                <c:pt idx="2165">
                  <c:v>21.401671772887187</c:v>
                </c:pt>
                <c:pt idx="2166">
                  <c:v>21.364283969823955</c:v>
                </c:pt>
                <c:pt idx="2167">
                  <c:v>21.326898862531728</c:v>
                </c:pt>
                <c:pt idx="2168">
                  <c:v>21.289516626762079</c:v>
                </c:pt>
                <c:pt idx="2169">
                  <c:v>21.252137438718712</c:v>
                </c:pt>
                <c:pt idx="2170">
                  <c:v>21.214761475044067</c:v>
                </c:pt>
                <c:pt idx="2171">
                  <c:v>21.177388912805576</c:v>
                </c:pt>
                <c:pt idx="2172">
                  <c:v>21.14001992948144</c:v>
                </c:pt>
                <c:pt idx="2173">
                  <c:v>21.102654702947202</c:v>
                </c:pt>
                <c:pt idx="2174">
                  <c:v>21.065293411461443</c:v>
                </c:pt>
                <c:pt idx="2175">
                  <c:v>21.027936233652351</c:v>
                </c:pt>
                <c:pt idx="2176">
                  <c:v>20.990583348503531</c:v>
                </c:pt>
                <c:pt idx="2177">
                  <c:v>20.953234935339978</c:v>
                </c:pt>
                <c:pt idx="2178">
                  <c:v>20.915891173814462</c:v>
                </c:pt>
                <c:pt idx="2179">
                  <c:v>20.878552243893527</c:v>
                </c:pt>
                <c:pt idx="2180">
                  <c:v>20.841218325843556</c:v>
                </c:pt>
                <c:pt idx="2181">
                  <c:v>20.8038896002166</c:v>
                </c:pt>
                <c:pt idx="2182">
                  <c:v>20.766566247836753</c:v>
                </c:pt>
                <c:pt idx="2183">
                  <c:v>20.729248449786386</c:v>
                </c:pt>
                <c:pt idx="2184">
                  <c:v>20.691936387391721</c:v>
                </c:pt>
                <c:pt idx="2185">
                  <c:v>20.654630242209841</c:v>
                </c:pt>
                <c:pt idx="2186">
                  <c:v>20.617330196013892</c:v>
                </c:pt>
                <c:pt idx="2187">
                  <c:v>20.580036430779934</c:v>
                </c:pt>
                <c:pt idx="2188">
                  <c:v>20.542749128672956</c:v>
                </c:pt>
                <c:pt idx="2189">
                  <c:v>20.505468472033279</c:v>
                </c:pt>
                <c:pt idx="2190">
                  <c:v>20.468194643362573</c:v>
                </c:pt>
                <c:pt idx="2191">
                  <c:v>20.430927825310413</c:v>
                </c:pt>
                <c:pt idx="2192">
                  <c:v>20.393668200660695</c:v>
                </c:pt>
                <c:pt idx="2193">
                  <c:v>20.356415952317903</c:v>
                </c:pt>
                <c:pt idx="2194">
                  <c:v>20.31917126329391</c:v>
                </c:pt>
                <c:pt idx="2195">
                  <c:v>20.281934316694077</c:v>
                </c:pt>
                <c:pt idx="2196">
                  <c:v>20.244705295704335</c:v>
                </c:pt>
                <c:pt idx="2197">
                  <c:v>20.207484383577569</c:v>
                </c:pt>
                <c:pt idx="2198">
                  <c:v>20.170271763620416</c:v>
                </c:pt>
                <c:pt idx="2199">
                  <c:v>20.133067619180217</c:v>
                </c:pt>
                <c:pt idx="2200">
                  <c:v>20.095872133631673</c:v>
                </c:pt>
                <c:pt idx="2201">
                  <c:v>20.058685490364208</c:v>
                </c:pt>
                <c:pt idx="2202">
                  <c:v>20.021507872768431</c:v>
                </c:pt>
                <c:pt idx="2203">
                  <c:v>19.984339464223812</c:v>
                </c:pt>
                <c:pt idx="2204">
                  <c:v>19.947180448085696</c:v>
                </c:pt>
                <c:pt idx="2205">
                  <c:v>19.910031007672544</c:v>
                </c:pt>
                <c:pt idx="2206">
                  <c:v>19.872891326253669</c:v>
                </c:pt>
                <c:pt idx="2207">
                  <c:v>19.835761587036341</c:v>
                </c:pt>
                <c:pt idx="2208">
                  <c:v>19.798641973153497</c:v>
                </c:pt>
                <c:pt idx="2209">
                  <c:v>19.761532667651739</c:v>
                </c:pt>
                <c:pt idx="2210">
                  <c:v>19.724433853479034</c:v>
                </c:pt>
                <c:pt idx="2211">
                  <c:v>19.687345713472403</c:v>
                </c:pt>
                <c:pt idx="2212">
                  <c:v>19.650268430346202</c:v>
                </c:pt>
                <c:pt idx="2213">
                  <c:v>19.613202186680535</c:v>
                </c:pt>
                <c:pt idx="2214">
                  <c:v>19.576147164909042</c:v>
                </c:pt>
                <c:pt idx="2215">
                  <c:v>19.539103547307629</c:v>
                </c:pt>
                <c:pt idx="2216">
                  <c:v>19.502071515983101</c:v>
                </c:pt>
                <c:pt idx="2217">
                  <c:v>19.465051252861489</c:v>
                </c:pt>
                <c:pt idx="2218">
                  <c:v>19.428042939677351</c:v>
                </c:pt>
                <c:pt idx="2219">
                  <c:v>19.391046757962197</c:v>
                </c:pt>
                <c:pt idx="2220">
                  <c:v>19.354062889033944</c:v>
                </c:pt>
                <c:pt idx="2221">
                  <c:v>19.317091513986014</c:v>
                </c:pt>
                <c:pt idx="2222">
                  <c:v>19.280132813676829</c:v>
                </c:pt>
                <c:pt idx="2223">
                  <c:v>19.243186968718963</c:v>
                </c:pt>
                <c:pt idx="2224">
                  <c:v>19.20625415946947</c:v>
                </c:pt>
                <c:pt idx="2225">
                  <c:v>19.169334566019074</c:v>
                </c:pt>
                <c:pt idx="2226">
                  <c:v>19.132428368182243</c:v>
                </c:pt>
                <c:pt idx="2227">
                  <c:v>19.095535745487698</c:v>
                </c:pt>
                <c:pt idx="2228">
                  <c:v>19.058656877168591</c:v>
                </c:pt>
                <c:pt idx="2229">
                  <c:v>19.021791942152365</c:v>
                </c:pt>
                <c:pt idx="2230">
                  <c:v>18.984941119052301</c:v>
                </c:pt>
                <c:pt idx="2231">
                  <c:v>18.94810458615764</c:v>
                </c:pt>
                <c:pt idx="2232">
                  <c:v>18.911282521424702</c:v>
                </c:pt>
                <c:pt idx="2233">
                  <c:v>18.874475102468157</c:v>
                </c:pt>
                <c:pt idx="2234">
                  <c:v>18.837682506552259</c:v>
                </c:pt>
                <c:pt idx="2235">
                  <c:v>18.800904910582041</c:v>
                </c:pt>
                <c:pt idx="2236">
                  <c:v>18.764142491095445</c:v>
                </c:pt>
                <c:pt idx="2237">
                  <c:v>18.727395424254645</c:v>
                </c:pt>
                <c:pt idx="2238">
                  <c:v>18.690663885838514</c:v>
                </c:pt>
                <c:pt idx="2239">
                  <c:v>18.653948051234387</c:v>
                </c:pt>
                <c:pt idx="2240">
                  <c:v>18.617248095430831</c:v>
                </c:pt>
                <c:pt idx="2241">
                  <c:v>18.580564193009835</c:v>
                </c:pt>
                <c:pt idx="2242">
                  <c:v>18.543896518139874</c:v>
                </c:pt>
                <c:pt idx="2243">
                  <c:v>18.507245244568434</c:v>
                </c:pt>
                <c:pt idx="2244">
                  <c:v>18.470610545615664</c:v>
                </c:pt>
                <c:pt idx="2245">
                  <c:v>18.43399259416729</c:v>
                </c:pt>
                <c:pt idx="2246">
                  <c:v>18.39739156266814</c:v>
                </c:pt>
                <c:pt idx="2247">
                  <c:v>18.360807623116056</c:v>
                </c:pt>
                <c:pt idx="2248">
                  <c:v>18.324240947055536</c:v>
                </c:pt>
                <c:pt idx="2249">
                  <c:v>18.287691705572119</c:v>
                </c:pt>
                <c:pt idx="2250">
                  <c:v>18.251160069286449</c:v>
                </c:pt>
                <c:pt idx="2251">
                  <c:v>18.214646208348768</c:v>
                </c:pt>
                <c:pt idx="2252">
                  <c:v>18.178150292433447</c:v>
                </c:pt>
                <c:pt idx="2253">
                  <c:v>18.141672490734532</c:v>
                </c:pt>
                <c:pt idx="2254">
                  <c:v>18.105212971959876</c:v>
                </c:pt>
                <c:pt idx="2255">
                  <c:v>18.068771904327164</c:v>
                </c:pt>
                <c:pt idx="2256">
                  <c:v>18.032349455559014</c:v>
                </c:pt>
                <c:pt idx="2257">
                  <c:v>17.99594579287897</c:v>
                </c:pt>
                <c:pt idx="2258">
                  <c:v>17.959561083007081</c:v>
                </c:pt>
                <c:pt idx="2259">
                  <c:v>17.923195492156079</c:v>
                </c:pt>
                <c:pt idx="2260">
                  <c:v>17.886849186027874</c:v>
                </c:pt>
                <c:pt idx="2261">
                  <c:v>17.850522329809969</c:v>
                </c:pt>
                <c:pt idx="2262">
                  <c:v>17.814215088171863</c:v>
                </c:pt>
                <c:pt idx="2263">
                  <c:v>17.777927625262596</c:v>
                </c:pt>
                <c:pt idx="2264">
                  <c:v>17.741660104707307</c:v>
                </c:pt>
                <c:pt idx="2265">
                  <c:v>17.705412689604682</c:v>
                </c:pt>
                <c:pt idx="2266">
                  <c:v>17.669185542524847</c:v>
                </c:pt>
                <c:pt idx="2267">
                  <c:v>17.632978825506676</c:v>
                </c:pt>
                <c:pt idx="2268">
                  <c:v>17.596792700055836</c:v>
                </c:pt>
                <c:pt idx="2269">
                  <c:v>17.560627327143198</c:v>
                </c:pt>
                <c:pt idx="2270">
                  <c:v>17.524482867202956</c:v>
                </c:pt>
                <c:pt idx="2271">
                  <c:v>17.488359480131287</c:v>
                </c:pt>
                <c:pt idx="2272">
                  <c:v>17.452257325284837</c:v>
                </c:pt>
                <c:pt idx="2273">
                  <c:v>17.416176561480182</c:v>
                </c:pt>
                <c:pt idx="2274">
                  <c:v>17.380117346992851</c:v>
                </c:pt>
                <c:pt idx="2275">
                  <c:v>17.344079839556404</c:v>
                </c:pt>
                <c:pt idx="2276">
                  <c:v>17.30806419636242</c:v>
                </c:pt>
                <c:pt idx="2277">
                  <c:v>17.272070574060081</c:v>
                </c:pt>
                <c:pt idx="2278">
                  <c:v>17.236099128756109</c:v>
                </c:pt>
                <c:pt idx="2279">
                  <c:v>17.200150016015108</c:v>
                </c:pt>
                <c:pt idx="2280">
                  <c:v>17.16422339086014</c:v>
                </c:pt>
                <c:pt idx="2281">
                  <c:v>17.1283194077727</c:v>
                </c:pt>
                <c:pt idx="2282">
                  <c:v>17.092438220694188</c:v>
                </c:pt>
                <c:pt idx="2283">
                  <c:v>17.056579983026523</c:v>
                </c:pt>
                <c:pt idx="2284">
                  <c:v>17.020744847633665</c:v>
                </c:pt>
                <c:pt idx="2285">
                  <c:v>16.984932966842386</c:v>
                </c:pt>
                <c:pt idx="2286">
                  <c:v>16.949144492444692</c:v>
                </c:pt>
                <c:pt idx="2287">
                  <c:v>16.913379575698858</c:v>
                </c:pt>
                <c:pt idx="2288">
                  <c:v>16.877638367331894</c:v>
                </c:pt>
                <c:pt idx="2289">
                  <c:v>16.841921017541452</c:v>
                </c:pt>
                <c:pt idx="2290">
                  <c:v>16.806227675998361</c:v>
                </c:pt>
                <c:pt idx="2291">
                  <c:v>16.770558491849155</c:v>
                </c:pt>
                <c:pt idx="2292">
                  <c:v>16.734913613718586</c:v>
                </c:pt>
                <c:pt idx="2293">
                  <c:v>16.699293189712893</c:v>
                </c:pt>
                <c:pt idx="2294">
                  <c:v>16.663697367422625</c:v>
                </c:pt>
                <c:pt idx="2295">
                  <c:v>16.628126293926194</c:v>
                </c:pt>
                <c:pt idx="2296">
                  <c:v>16.592580115793055</c:v>
                </c:pt>
                <c:pt idx="2297">
                  <c:v>16.557058979087675</c:v>
                </c:pt>
                <c:pt idx="2298">
                  <c:v>16.521563029373439</c:v>
                </c:pt>
                <c:pt idx="2299">
                  <c:v>16.48609241171609</c:v>
                </c:pt>
                <c:pt idx="2300">
                  <c:v>16.450647270688631</c:v>
                </c:pt>
                <c:pt idx="2301">
                  <c:v>16.415227750375301</c:v>
                </c:pt>
                <c:pt idx="2302">
                  <c:v>16.379833994376042</c:v>
                </c:pt>
                <c:pt idx="2303">
                  <c:v>16.344466145811921</c:v>
                </c:pt>
                <c:pt idx="2304">
                  <c:v>16.309124347329021</c:v>
                </c:pt>
                <c:pt idx="2305">
                  <c:v>16.273808741104112</c:v>
                </c:pt>
                <c:pt idx="2306">
                  <c:v>16.238519468850058</c:v>
                </c:pt>
                <c:pt idx="2307">
                  <c:v>16.203256671820544</c:v>
                </c:pt>
                <c:pt idx="2308">
                  <c:v>16.168020490816165</c:v>
                </c:pt>
                <c:pt idx="2309">
                  <c:v>16.132811066189998</c:v>
                </c:pt>
                <c:pt idx="2310">
                  <c:v>16.097628537853591</c:v>
                </c:pt>
                <c:pt idx="2311">
                  <c:v>16.062473045282715</c:v>
                </c:pt>
                <c:pt idx="2312">
                  <c:v>16.027344727523595</c:v>
                </c:pt>
                <c:pt idx="2313">
                  <c:v>15.992243723199955</c:v>
                </c:pt>
                <c:pt idx="2314">
                  <c:v>15.95717017051836</c:v>
                </c:pt>
                <c:pt idx="2315">
                  <c:v>15.922124207275703</c:v>
                </c:pt>
                <c:pt idx="2316">
                  <c:v>15.887105970865701</c:v>
                </c:pt>
                <c:pt idx="2317">
                  <c:v>15.852115598285874</c:v>
                </c:pt>
                <c:pt idx="2318">
                  <c:v>15.817153226144626</c:v>
                </c:pt>
                <c:pt idx="2319">
                  <c:v>15.782218990668675</c:v>
                </c:pt>
                <c:pt idx="2320">
                  <c:v>15.747313027709794</c:v>
                </c:pt>
                <c:pt idx="2321">
                  <c:v>15.71243547275316</c:v>
                </c:pt>
                <c:pt idx="2322">
                  <c:v>15.677586460924427</c:v>
                </c:pt>
                <c:pt idx="2323">
                  <c:v>15.642766126997302</c:v>
                </c:pt>
                <c:pt idx="2324">
                  <c:v>15.607974605402218</c:v>
                </c:pt>
                <c:pt idx="2325">
                  <c:v>15.573212030233567</c:v>
                </c:pt>
                <c:pt idx="2326">
                  <c:v>15.538478535258164</c:v>
                </c:pt>
                <c:pt idx="2327">
                  <c:v>15.503774253923943</c:v>
                </c:pt>
                <c:pt idx="2328">
                  <c:v>15.469099319367356</c:v>
                </c:pt>
                <c:pt idx="2329">
                  <c:v>15.434453864422901</c:v>
                </c:pt>
                <c:pt idx="2330">
                  <c:v>15.399838021630911</c:v>
                </c:pt>
                <c:pt idx="2331">
                  <c:v>15.365251923246912</c:v>
                </c:pt>
                <c:pt idx="2332">
                  <c:v>15.330695701250246</c:v>
                </c:pt>
                <c:pt idx="2333">
                  <c:v>15.296169487352891</c:v>
                </c:pt>
                <c:pt idx="2334">
                  <c:v>15.261673413008721</c:v>
                </c:pt>
                <c:pt idx="2335">
                  <c:v>15.227207609422631</c:v>
                </c:pt>
                <c:pt idx="2336">
                  <c:v>15.192772207559671</c:v>
                </c:pt>
                <c:pt idx="2337">
                  <c:v>15.158367338154534</c:v>
                </c:pt>
                <c:pt idx="2338">
                  <c:v>15.123993131721228</c:v>
                </c:pt>
                <c:pt idx="2339">
                  <c:v>15.089649718562173</c:v>
                </c:pt>
                <c:pt idx="2340">
                  <c:v>15.055337228778123</c:v>
                </c:pt>
                <c:pt idx="2341">
                  <c:v>15.021055792278</c:v>
                </c:pt>
                <c:pt idx="2342">
                  <c:v>14.98680553878836</c:v>
                </c:pt>
                <c:pt idx="2343">
                  <c:v>14.952586597864075</c:v>
                </c:pt>
                <c:pt idx="2344">
                  <c:v>14.918399098897206</c:v>
                </c:pt>
                <c:pt idx="2345">
                  <c:v>14.884243171127927</c:v>
                </c:pt>
                <c:pt idx="2346">
                  <c:v>14.850118943654536</c:v>
                </c:pt>
                <c:pt idx="2347">
                  <c:v>14.816026545443606</c:v>
                </c:pt>
                <c:pt idx="2348">
                  <c:v>14.78196610534</c:v>
                </c:pt>
                <c:pt idx="2349">
                  <c:v>14.747937752077689</c:v>
                </c:pt>
                <c:pt idx="2350">
                  <c:v>14.713941614289798</c:v>
                </c:pt>
                <c:pt idx="2351">
                  <c:v>14.679977820519772</c:v>
                </c:pt>
                <c:pt idx="2352">
                  <c:v>14.646046499231078</c:v>
                </c:pt>
                <c:pt idx="2353">
                  <c:v>14.612147778818386</c:v>
                </c:pt>
                <c:pt idx="2354">
                  <c:v>14.578281787618135</c:v>
                </c:pt>
                <c:pt idx="2355">
                  <c:v>14.544448653919215</c:v>
                </c:pt>
                <c:pt idx="2356">
                  <c:v>14.510648505973748</c:v>
                </c:pt>
                <c:pt idx="2357">
                  <c:v>14.47688147200828</c:v>
                </c:pt>
                <c:pt idx="2358">
                  <c:v>14.443147680233803</c:v>
                </c:pt>
                <c:pt idx="2359">
                  <c:v>14.409447258857959</c:v>
                </c:pt>
                <c:pt idx="2360">
                  <c:v>14.375780336094913</c:v>
                </c:pt>
                <c:pt idx="2361">
                  <c:v>14.342147040176821</c:v>
                </c:pt>
                <c:pt idx="2362">
                  <c:v>14.308547499365222</c:v>
                </c:pt>
                <c:pt idx="2363">
                  <c:v>14.274981841961193</c:v>
                </c:pt>
                <c:pt idx="2364">
                  <c:v>14.241450196317682</c:v>
                </c:pt>
                <c:pt idx="2365">
                  <c:v>14.207952690849872</c:v>
                </c:pt>
                <c:pt idx="2366">
                  <c:v>14.174489454046304</c:v>
                </c:pt>
                <c:pt idx="2367">
                  <c:v>14.141060614480889</c:v>
                </c:pt>
                <c:pt idx="2368">
                  <c:v>14.107666300823183</c:v>
                </c:pt>
                <c:pt idx="2369">
                  <c:v>14.074306641850322</c:v>
                </c:pt>
                <c:pt idx="2370">
                  <c:v>14.040981766458316</c:v>
                </c:pt>
                <c:pt idx="2371">
                  <c:v>14.007691803672667</c:v>
                </c:pt>
                <c:pt idx="2372">
                  <c:v>13.974436882660573</c:v>
                </c:pt>
                <c:pt idx="2373">
                  <c:v>13.941217132741608</c:v>
                </c:pt>
                <c:pt idx="2374">
                  <c:v>13.908032683399615</c:v>
                </c:pt>
                <c:pt idx="2375">
                  <c:v>13.874883664293346</c:v>
                </c:pt>
                <c:pt idx="2376">
                  <c:v>13.841770205268721</c:v>
                </c:pt>
                <c:pt idx="2377">
                  <c:v>13.808692436369327</c:v>
                </c:pt>
                <c:pt idx="2378">
                  <c:v>13.775650487848385</c:v>
                </c:pt>
                <c:pt idx="2379">
                  <c:v>13.74264449017987</c:v>
                </c:pt>
                <c:pt idx="2380">
                  <c:v>13.709674574069787</c:v>
                </c:pt>
                <c:pt idx="2381">
                  <c:v>13.676740870467812</c:v>
                </c:pt>
                <c:pt idx="2382">
                  <c:v>13.643843510578426</c:v>
                </c:pt>
                <c:pt idx="2383">
                  <c:v>13.610982625872436</c:v>
                </c:pt>
                <c:pt idx="2384">
                  <c:v>13.578158348097787</c:v>
                </c:pt>
                <c:pt idx="2385">
                  <c:v>13.545370809291748</c:v>
                </c:pt>
                <c:pt idx="2386">
                  <c:v>13.51262014179142</c:v>
                </c:pt>
                <c:pt idx="2387">
                  <c:v>13.479906478245587</c:v>
                </c:pt>
                <c:pt idx="2388">
                  <c:v>13.447229951625509</c:v>
                </c:pt>
                <c:pt idx="2389">
                  <c:v>13.414590695236456</c:v>
                </c:pt>
                <c:pt idx="2390">
                  <c:v>13.381988842728948</c:v>
                </c:pt>
                <c:pt idx="2391">
                  <c:v>13.34942452810971</c:v>
                </c:pt>
                <c:pt idx="2392">
                  <c:v>13.31689788575294</c:v>
                </c:pt>
                <c:pt idx="2393">
                  <c:v>13.284409050411735</c:v>
                </c:pt>
                <c:pt idx="2394">
                  <c:v>13.251958157228536</c:v>
                </c:pt>
                <c:pt idx="2395">
                  <c:v>13.219545341746993</c:v>
                </c:pt>
                <c:pt idx="2396">
                  <c:v>13.187170739922209</c:v>
                </c:pt>
                <c:pt idx="2397">
                  <c:v>13.154834488132181</c:v>
                </c:pt>
                <c:pt idx="2398">
                  <c:v>13.122536723188787</c:v>
                </c:pt>
                <c:pt idx="2399">
                  <c:v>13.090277582348431</c:v>
                </c:pt>
                <c:pt idx="2400">
                  <c:v>13.058057203323106</c:v>
                </c:pt>
                <c:pt idx="2401">
                  <c:v>13.025875724291065</c:v>
                </c:pt>
                <c:pt idx="2402">
                  <c:v>12.99373328390757</c:v>
                </c:pt>
                <c:pt idx="2403">
                  <c:v>12.961630021315802</c:v>
                </c:pt>
                <c:pt idx="2404">
                  <c:v>12.92956607615729</c:v>
                </c:pt>
                <c:pt idx="2405">
                  <c:v>12.897541588582744</c:v>
                </c:pt>
                <c:pt idx="2406">
                  <c:v>12.86555669926214</c:v>
                </c:pt>
                <c:pt idx="2407">
                  <c:v>12.833611549395926</c:v>
                </c:pt>
                <c:pt idx="2408">
                  <c:v>12.80170628072478</c:v>
                </c:pt>
                <c:pt idx="2409">
                  <c:v>12.769841035540413</c:v>
                </c:pt>
                <c:pt idx="2410">
                  <c:v>12.738015956695559</c:v>
                </c:pt>
                <c:pt idx="2411">
                  <c:v>12.706231187614316</c:v>
                </c:pt>
                <c:pt idx="2412">
                  <c:v>12.674486872302595</c:v>
                </c:pt>
                <c:pt idx="2413">
                  <c:v>12.642783155357538</c:v>
                </c:pt>
                <c:pt idx="2414">
                  <c:v>12.611120181978341</c:v>
                </c:pt>
                <c:pt idx="2415">
                  <c:v>12.579498097975579</c:v>
                </c:pt>
                <c:pt idx="2416">
                  <c:v>12.547917049781272</c:v>
                </c:pt>
                <c:pt idx="2417">
                  <c:v>12.516377184458891</c:v>
                </c:pt>
                <c:pt idx="2418">
                  <c:v>12.484878649712696</c:v>
                </c:pt>
                <c:pt idx="2419">
                  <c:v>12.453421593897751</c:v>
                </c:pt>
                <c:pt idx="2420">
                  <c:v>12.422006166029151</c:v>
                </c:pt>
                <c:pt idx="2421">
                  <c:v>12.390632515791589</c:v>
                </c:pt>
                <c:pt idx="2422">
                  <c:v>12.359300793548762</c:v>
                </c:pt>
                <c:pt idx="2423">
                  <c:v>12.328011150352665</c:v>
                </c:pt>
                <c:pt idx="2424">
                  <c:v>12.296763737952565</c:v>
                </c:pt>
                <c:pt idx="2425">
                  <c:v>12.265558708804793</c:v>
                </c:pt>
                <c:pt idx="2426">
                  <c:v>12.234396216080706</c:v>
                </c:pt>
                <c:pt idx="2427">
                  <c:v>12.203276413676425</c:v>
                </c:pt>
                <c:pt idx="2428">
                  <c:v>12.172199456221204</c:v>
                </c:pt>
                <c:pt idx="2429">
                  <c:v>12.141165499086458</c:v>
                </c:pt>
                <c:pt idx="2430">
                  <c:v>12.110174698394049</c:v>
                </c:pt>
                <c:pt idx="2431">
                  <c:v>12.079227211025231</c:v>
                </c:pt>
                <c:pt idx="2432">
                  <c:v>12.048323194628303</c:v>
                </c:pt>
                <c:pt idx="2433">
                  <c:v>12.017462807627869</c:v>
                </c:pt>
                <c:pt idx="2434">
                  <c:v>11.986646209232152</c:v>
                </c:pt>
                <c:pt idx="2435">
                  <c:v>11.955873559441692</c:v>
                </c:pt>
                <c:pt idx="2436">
                  <c:v>11.925145019056858</c:v>
                </c:pt>
                <c:pt idx="2437">
                  <c:v>11.89446074968599</c:v>
                </c:pt>
                <c:pt idx="2438">
                  <c:v>11.863820913752992</c:v>
                </c:pt>
                <c:pt idx="2439">
                  <c:v>11.833225674505023</c:v>
                </c:pt>
                <c:pt idx="2440">
                  <c:v>11.802675196019871</c:v>
                </c:pt>
                <c:pt idx="2441">
                  <c:v>11.77216964321326</c:v>
                </c:pt>
                <c:pt idx="2442">
                  <c:v>11.741709181846616</c:v>
                </c:pt>
                <c:pt idx="2443">
                  <c:v>11.711293978533464</c:v>
                </c:pt>
                <c:pt idx="2444">
                  <c:v>11.68092420074683</c:v>
                </c:pt>
                <c:pt idx="2445">
                  <c:v>11.650600016825866</c:v>
                </c:pt>
                <c:pt idx="2446">
                  <c:v>11.620321595983256</c:v>
                </c:pt>
                <c:pt idx="2447">
                  <c:v>11.590089108310567</c:v>
                </c:pt>
                <c:pt idx="2448">
                  <c:v>11.559902724786085</c:v>
                </c:pt>
                <c:pt idx="2449">
                  <c:v>11.529762617280202</c:v>
                </c:pt>
                <c:pt idx="2450">
                  <c:v>11.499668958561839</c:v>
                </c:pt>
                <c:pt idx="2451">
                  <c:v>11.469621922304793</c:v>
                </c:pt>
                <c:pt idx="2452">
                  <c:v>11.43962168309332</c:v>
                </c:pt>
                <c:pt idx="2453">
                  <c:v>11.409668416427809</c:v>
                </c:pt>
                <c:pt idx="2454">
                  <c:v>11.37976229873108</c:v>
                </c:pt>
                <c:pt idx="2455">
                  <c:v>11.349903507352746</c:v>
                </c:pt>
                <c:pt idx="2456">
                  <c:v>11.320092220575626</c:v>
                </c:pt>
                <c:pt idx="2457">
                  <c:v>11.290328617620201</c:v>
                </c:pt>
                <c:pt idx="2458">
                  <c:v>11.260612878649992</c:v>
                </c:pt>
                <c:pt idx="2459">
                  <c:v>11.230945184776349</c:v>
                </c:pt>
                <c:pt idx="2460">
                  <c:v>11.201325718062911</c:v>
                </c:pt>
                <c:pt idx="2461">
                  <c:v>11.171754661530404</c:v>
                </c:pt>
                <c:pt idx="2462">
                  <c:v>11.142232199161198</c:v>
                </c:pt>
                <c:pt idx="2463">
                  <c:v>11.112758515903129</c:v>
                </c:pt>
                <c:pt idx="2464">
                  <c:v>11.08333379767358</c:v>
                </c:pt>
                <c:pt idx="2465">
                  <c:v>11.053958231363834</c:v>
                </c:pt>
                <c:pt idx="2466">
                  <c:v>11.024632004842417</c:v>
                </c:pt>
                <c:pt idx="2467">
                  <c:v>10.995355306958496</c:v>
                </c:pt>
                <c:pt idx="2468">
                  <c:v>10.966128327545647</c:v>
                </c:pt>
                <c:pt idx="2469">
                  <c:v>10.936951257424967</c:v>
                </c:pt>
                <c:pt idx="2470">
                  <c:v>10.907824288407813</c:v>
                </c:pt>
                <c:pt idx="2471">
                  <c:v>10.878747613299161</c:v>
                </c:pt>
                <c:pt idx="2472">
                  <c:v>10.84972142589957</c:v>
                </c:pt>
                <c:pt idx="2473">
                  <c:v>10.820745921008434</c:v>
                </c:pt>
                <c:pt idx="2474">
                  <c:v>10.791821294425901</c:v>
                </c:pt>
                <c:pt idx="2475">
                  <c:v>10.762947742954712</c:v>
                </c:pt>
                <c:pt idx="2476">
                  <c:v>10.734125464402648</c:v>
                </c:pt>
                <c:pt idx="2477">
                  <c:v>10.70535465758393</c:v>
                </c:pt>
                <c:pt idx="2478">
                  <c:v>10.676635522320936</c:v>
                </c:pt>
                <c:pt idx="2479">
                  <c:v>10.647968259445495</c:v>
                </c:pt>
                <c:pt idx="2480">
                  <c:v>10.619353070799784</c:v>
                </c:pt>
                <c:pt idx="2481">
                  <c:v>10.590790159237859</c:v>
                </c:pt>
                <c:pt idx="2482">
                  <c:v>10.562279728625526</c:v>
                </c:pt>
                <c:pt idx="2483">
                  <c:v>10.533821983841767</c:v>
                </c:pt>
                <c:pt idx="2484">
                  <c:v>10.505417130778484</c:v>
                </c:pt>
                <c:pt idx="2485">
                  <c:v>10.477065376341024</c:v>
                </c:pt>
                <c:pt idx="2486">
                  <c:v>10.448766928447771</c:v>
                </c:pt>
                <c:pt idx="2487">
                  <c:v>10.420521996029777</c:v>
                </c:pt>
                <c:pt idx="2488">
                  <c:v>10.392330789030709</c:v>
                </c:pt>
                <c:pt idx="2489">
                  <c:v>10.364193518405585</c:v>
                </c:pt>
                <c:pt idx="2490">
                  <c:v>10.336110396120201</c:v>
                </c:pt>
                <c:pt idx="2491">
                  <c:v>10.308081635149877</c:v>
                </c:pt>
                <c:pt idx="2492">
                  <c:v>10.280107449477626</c:v>
                </c:pt>
                <c:pt idx="2493">
                  <c:v>10.252188054093367</c:v>
                </c:pt>
                <c:pt idx="2494">
                  <c:v>10.224323664990976</c:v>
                </c:pt>
                <c:pt idx="2495">
                  <c:v>10.196514499167389</c:v>
                </c:pt>
                <c:pt idx="2496">
                  <c:v>10.168760774619145</c:v>
                </c:pt>
                <c:pt idx="2497">
                  <c:v>10.141062710340485</c:v>
                </c:pt>
                <c:pt idx="2498">
                  <c:v>10.113420526320581</c:v>
                </c:pt>
                <c:pt idx="2499">
                  <c:v>10.085834443540056</c:v>
                </c:pt>
                <c:pt idx="2500">
                  <c:v>10.05830468396775</c:v>
                </c:pt>
                <c:pt idx="2501">
                  <c:v>10.030831470557654</c:v>
                </c:pt>
                <c:pt idx="2502">
                  <c:v>10.003415027244646</c:v>
                </c:pt>
                <c:pt idx="2503">
                  <c:v>9.9760555789404552</c:v>
                </c:pt>
                <c:pt idx="2504">
                  <c:v>9.9487533515295858</c:v>
                </c:pt>
                <c:pt idx="2505">
                  <c:v>9.9215085718646616</c:v>
                </c:pt>
                <c:pt idx="2506">
                  <c:v>9.8943214677614684</c:v>
                </c:pt>
                <c:pt idx="2507">
                  <c:v>9.8671922679937438</c:v>
                </c:pt>
                <c:pt idx="2508">
                  <c:v>9.8401212022884561</c:v>
                </c:pt>
                <c:pt idx="2509">
                  <c:v>9.8131085013194976</c:v>
                </c:pt>
                <c:pt idx="2510">
                  <c:v>9.7861543967019031</c:v>
                </c:pt>
                <c:pt idx="2511">
                  <c:v>9.7592591209859094</c:v>
                </c:pt>
                <c:pt idx="2512">
                  <c:v>9.7324229076503634</c:v>
                </c:pt>
                <c:pt idx="2513">
                  <c:v>9.7056459910959898</c:v>
                </c:pt>
                <c:pt idx="2514">
                  <c:v>9.6789286066380527</c:v>
                </c:pt>
                <c:pt idx="2515">
                  <c:v>9.6522709904997264</c:v>
                </c:pt>
                <c:pt idx="2516">
                  <c:v>9.6256733798038354</c:v>
                </c:pt>
                <c:pt idx="2517">
                  <c:v>9.5991360125653067</c:v>
                </c:pt>
                <c:pt idx="2518">
                  <c:v>9.5726591276829094</c:v>
                </c:pt>
                <c:pt idx="2519">
                  <c:v>9.5462429649304283</c:v>
                </c:pt>
                <c:pt idx="2520">
                  <c:v>9.5198877649485176</c:v>
                </c:pt>
                <c:pt idx="2521">
                  <c:v>9.4935937692349164</c:v>
                </c:pt>
                <c:pt idx="2522">
                  <c:v>9.4673612201355954</c:v>
                </c:pt>
                <c:pt idx="2523">
                  <c:v>9.4411903608343586</c:v>
                </c:pt>
                <c:pt idx="2524">
                  <c:v>9.4150814353436996</c:v>
                </c:pt>
                <c:pt idx="2525">
                  <c:v>9.3890346884935223</c:v>
                </c:pt>
                <c:pt idx="2526">
                  <c:v>9.3630503659208433</c:v>
                </c:pt>
                <c:pt idx="2527">
                  <c:v>9.3371287140589683</c:v>
                </c:pt>
                <c:pt idx="2528">
                  <c:v>9.3112699801259247</c:v>
                </c:pt>
                <c:pt idx="2529">
                  <c:v>9.2854744121124728</c:v>
                </c:pt>
                <c:pt idx="2530">
                  <c:v>9.2597422587709328</c:v>
                </c:pt>
                <c:pt idx="2531">
                  <c:v>9.2340737696017037</c:v>
                </c:pt>
                <c:pt idx="2532">
                  <c:v>9.2084691948416619</c:v>
                </c:pt>
                <c:pt idx="2533">
                  <c:v>9.1829287854502546</c:v>
                </c:pt>
                <c:pt idx="2534">
                  <c:v>9.1574527930966116</c:v>
                </c:pt>
                <c:pt idx="2535">
                  <c:v>9.1320414701452925</c:v>
                </c:pt>
                <c:pt idx="2536">
                  <c:v>9.1066950696428357</c:v>
                </c:pt>
                <c:pt idx="2537">
                  <c:v>9.081413845302734</c:v>
                </c:pt>
                <c:pt idx="2538">
                  <c:v>9.0561980514907034</c:v>
                </c:pt>
                <c:pt idx="2539">
                  <c:v>9.0310479432095168</c:v>
                </c:pt>
                <c:pt idx="2540">
                  <c:v>9.0059637760835152</c:v>
                </c:pt>
                <c:pt idx="2541">
                  <c:v>8.9809458063424366</c:v>
                </c:pt>
                <c:pt idx="2542">
                  <c:v>8.9559942908051884</c:v>
                </c:pt>
                <c:pt idx="2543">
                  <c:v>8.9311094868629066</c:v>
                </c:pt>
                <c:pt idx="2544">
                  <c:v>8.906291652462059</c:v>
                </c:pt>
                <c:pt idx="2545">
                  <c:v>8.8815410460869622</c:v>
                </c:pt>
                <c:pt idx="2546">
                  <c:v>8.8568579267415775</c:v>
                </c:pt>
                <c:pt idx="2547">
                  <c:v>8.8322425539311045</c:v>
                </c:pt>
                <c:pt idx="2548">
                  <c:v>8.807695187643942</c:v>
                </c:pt>
                <c:pt idx="2549">
                  <c:v>8.7832160883317396</c:v>
                </c:pt>
                <c:pt idx="2550">
                  <c:v>8.7588055168901207</c:v>
                </c:pt>
                <c:pt idx="2551">
                  <c:v>8.7344637346387959</c:v>
                </c:pt>
                <c:pt idx="2552">
                  <c:v>8.7101910033012935</c:v>
                </c:pt>
                <c:pt idx="2553">
                  <c:v>8.6859875849834225</c:v>
                </c:pt>
                <c:pt idx="2554">
                  <c:v>8.6618537421530277</c:v>
                </c:pt>
                <c:pt idx="2555">
                  <c:v>8.6377897376174566</c:v>
                </c:pt>
                <c:pt idx="2556">
                  <c:v>8.6137958345014276</c:v>
                </c:pt>
                <c:pt idx="2557">
                  <c:v>8.5898722962253657</c:v>
                </c:pt>
                <c:pt idx="2558">
                  <c:v>8.5660193864811802</c:v>
                </c:pt>
                <c:pt idx="2559">
                  <c:v>8.5422373692092304</c:v>
                </c:pt>
                <c:pt idx="2560">
                  <c:v>8.5185265085746344</c:v>
                </c:pt>
                <c:pt idx="2561">
                  <c:v>8.494887068942532</c:v>
                </c:pt>
                <c:pt idx="2562">
                  <c:v>8.4713193148531634</c:v>
                </c:pt>
                <c:pt idx="2563">
                  <c:v>8.4478235109964288</c:v>
                </c:pt>
                <c:pt idx="2564">
                  <c:v>8.4243999221865256</c:v>
                </c:pt>
                <c:pt idx="2565">
                  <c:v>8.4010488133348051</c:v>
                </c:pt>
                <c:pt idx="2566">
                  <c:v>8.3777704494235259</c:v>
                </c:pt>
                <c:pt idx="2567">
                  <c:v>8.3545650954785877</c:v>
                </c:pt>
                <c:pt idx="2568">
                  <c:v>8.3314330165409309</c:v>
                </c:pt>
                <c:pt idx="2569">
                  <c:v>8.3083744776391555</c:v>
                </c:pt>
                <c:pt idx="2570">
                  <c:v>8.2853897437600725</c:v>
                </c:pt>
                <c:pt idx="2571">
                  <c:v>8.2624790798195686</c:v>
                </c:pt>
                <c:pt idx="2572">
                  <c:v>8.2396427506324557</c:v>
                </c:pt>
                <c:pt idx="2573">
                  <c:v>8.2168810208824112</c:v>
                </c:pt>
                <c:pt idx="2574">
                  <c:v>8.1941941550907469</c:v>
                </c:pt>
                <c:pt idx="2575">
                  <c:v>8.1715824175850607</c:v>
                </c:pt>
                <c:pt idx="2576">
                  <c:v>8.1490460724670761</c:v>
                </c:pt>
                <c:pt idx="2577">
                  <c:v>8.126585383580192</c:v>
                </c:pt>
                <c:pt idx="2578">
                  <c:v>8.1042006144762784</c:v>
                </c:pt>
                <c:pt idx="2579">
                  <c:v>8.0818920283820326</c:v>
                </c:pt>
                <c:pt idx="2580">
                  <c:v>8.0596598881644059</c:v>
                </c:pt>
                <c:pt idx="2581">
                  <c:v>8.0375044562963396</c:v>
                </c:pt>
                <c:pt idx="2582">
                  <c:v>8.0154259948207738</c:v>
                </c:pt>
                <c:pt idx="2583">
                  <c:v>7.9934247653149706</c:v>
                </c:pt>
                <c:pt idx="2584">
                  <c:v>7.9715010288537416</c:v>
                </c:pt>
                <c:pt idx="2585">
                  <c:v>7.9496550459724489</c:v>
                </c:pt>
                <c:pt idx="2586">
                  <c:v>7.9278870766290579</c:v>
                </c:pt>
                <c:pt idx="2587">
                  <c:v>7.9061973801655601</c:v>
                </c:pt>
                <c:pt idx="2588">
                  <c:v>7.884586215269664</c:v>
                </c:pt>
                <c:pt idx="2589">
                  <c:v>7.8630538399339986</c:v>
                </c:pt>
                <c:pt idx="2590">
                  <c:v>7.8416005114169192</c:v>
                </c:pt>
                <c:pt idx="2591">
                  <c:v>7.8202264862011592</c:v>
                </c:pt>
                <c:pt idx="2592">
                  <c:v>7.7989320199520602</c:v>
                </c:pt>
                <c:pt idx="2593">
                  <c:v>7.7777173674758888</c:v>
                </c:pt>
                <c:pt idx="2594">
                  <c:v>7.7565827826764311</c:v>
                </c:pt>
                <c:pt idx="2595">
                  <c:v>7.7355285185119538</c:v>
                </c:pt>
                <c:pt idx="2596">
                  <c:v>7.7145548269507334</c:v>
                </c:pt>
                <c:pt idx="2597">
                  <c:v>7.6936619589265725</c:v>
                </c:pt>
                <c:pt idx="2598">
                  <c:v>7.6728501642926421</c:v>
                </c:pt>
                <c:pt idx="2599">
                  <c:v>7.6521196917757965</c:v>
                </c:pt>
                <c:pt idx="2600">
                  <c:v>7.6314707889293967</c:v>
                </c:pt>
                <c:pt idx="2601">
                  <c:v>7.6109037020859933</c:v>
                </c:pt>
                <c:pt idx="2602">
                  <c:v>7.5904186763087269</c:v>
                </c:pt>
                <c:pt idx="2603">
                  <c:v>7.5700159553420292</c:v>
                </c:pt>
                <c:pt idx="2604">
                  <c:v>7.5496957815625461</c:v>
                </c:pt>
                <c:pt idx="2605">
                  <c:v>7.5294583959282324</c:v>
                </c:pt>
                <c:pt idx="2606">
                  <c:v>7.5093040379268547</c:v>
                </c:pt>
                <c:pt idx="2607">
                  <c:v>7.4892329455247966</c:v>
                </c:pt>
                <c:pt idx="2608">
                  <c:v>7.4692453551133386</c:v>
                </c:pt>
                <c:pt idx="2609">
                  <c:v>7.4493415014559119</c:v>
                </c:pt>
                <c:pt idx="2610">
                  <c:v>7.4295216176336361</c:v>
                </c:pt>
                <c:pt idx="2611">
                  <c:v>7.4097859349901416</c:v>
                </c:pt>
                <c:pt idx="2612">
                  <c:v>7.3901346830755994</c:v>
                </c:pt>
                <c:pt idx="2613">
                  <c:v>7.3705680895908188</c:v>
                </c:pt>
                <c:pt idx="2614">
                  <c:v>7.3510863803290238</c:v>
                </c:pt>
                <c:pt idx="2615">
                  <c:v>7.3316897791180891</c:v>
                </c:pt>
                <c:pt idx="2616">
                  <c:v>7.3123785077612125</c:v>
                </c:pt>
                <c:pt idx="2617">
                  <c:v>7.2931527859774379</c:v>
                </c:pt>
                <c:pt idx="2618">
                  <c:v>7.2740128313405075</c:v>
                </c:pt>
                <c:pt idx="2619">
                  <c:v>7.2549588592178065</c:v>
                </c:pt>
                <c:pt idx="2620">
                  <c:v>7.2359910827074927</c:v>
                </c:pt>
                <c:pt idx="2621">
                  <c:v>7.2171097125757822</c:v>
                </c:pt>
                <c:pt idx="2622">
                  <c:v>7.1983149571921921</c:v>
                </c:pt>
                <c:pt idx="2623">
                  <c:v>7.1796070224654409</c:v>
                </c:pt>
                <c:pt idx="2624">
                  <c:v>7.1609861117765288</c:v>
                </c:pt>
                <c:pt idx="2625">
                  <c:v>7.1424524259132109</c:v>
                </c:pt>
                <c:pt idx="2626">
                  <c:v>7.1240061630010851</c:v>
                </c:pt>
                <c:pt idx="2627">
                  <c:v>7.1056475184360268</c:v>
                </c:pt>
                <c:pt idx="2628">
                  <c:v>7.0873766848142283</c:v>
                </c:pt>
                <c:pt idx="2629">
                  <c:v>7.0691938518620994</c:v>
                </c:pt>
                <c:pt idx="2630">
                  <c:v>7.0510992063644915</c:v>
                </c:pt>
                <c:pt idx="2631">
                  <c:v>7.0330929320928925</c:v>
                </c:pt>
                <c:pt idx="2632">
                  <c:v>7.0151752097320763</c:v>
                </c:pt>
                <c:pt idx="2633">
                  <c:v>6.9973462168055542</c:v>
                </c:pt>
                <c:pt idx="2634">
                  <c:v>6.9796061276011248</c:v>
                </c:pt>
                <c:pt idx="2635">
                  <c:v>6.9619551130941293</c:v>
                </c:pt>
                <c:pt idx="2636">
                  <c:v>6.9443933408705849</c:v>
                </c:pt>
                <c:pt idx="2637">
                  <c:v>6.9269209750489891</c:v>
                </c:pt>
                <c:pt idx="2638">
                  <c:v>6.9095381762015506</c:v>
                </c:pt>
                <c:pt idx="2639">
                  <c:v>6.8922451012732981</c:v>
                </c:pt>
                <c:pt idx="2640">
                  <c:v>6.8750419035017565</c:v>
                </c:pt>
                <c:pt idx="2641">
                  <c:v>6.8579287323340656</c:v>
                </c:pt>
                <c:pt idx="2642">
                  <c:v>6.8409057333443259</c:v>
                </c:pt>
                <c:pt idx="2643">
                  <c:v>6.8239730481488694</c:v>
                </c:pt>
                <c:pt idx="2644">
                  <c:v>6.8071308143211438</c:v>
                </c:pt>
                <c:pt idx="2645">
                  <c:v>6.790379165305092</c:v>
                </c:pt>
                <c:pt idx="2646">
                  <c:v>6.7737182303277743</c:v>
                </c:pt>
                <c:pt idx="2647">
                  <c:v>6.7571481343108344</c:v>
                </c:pt>
                <c:pt idx="2648">
                  <c:v>6.7406689977808396</c:v>
                </c:pt>
                <c:pt idx="2649">
                  <c:v>6.7242809367780474</c:v>
                </c:pt>
                <c:pt idx="2650">
                  <c:v>6.7079840627650453</c:v>
                </c:pt>
                <c:pt idx="2651">
                  <c:v>6.6917784825334445</c:v>
                </c:pt>
                <c:pt idx="2652">
                  <c:v>6.6756642981095169</c:v>
                </c:pt>
                <c:pt idx="2653">
                  <c:v>6.6596416066590436</c:v>
                </c:pt>
                <c:pt idx="2654">
                  <c:v>6.6437105003912276</c:v>
                </c:pt>
                <c:pt idx="2655">
                  <c:v>6.6278710664599769</c:v>
                </c:pt>
                <c:pt idx="2656">
                  <c:v>6.6121233868661697</c:v>
                </c:pt>
                <c:pt idx="2657">
                  <c:v>6.5964675383570839</c:v>
                </c:pt>
                <c:pt idx="2658">
                  <c:v>6.5809035923250629</c:v>
                </c:pt>
                <c:pt idx="2659">
                  <c:v>6.5654316147056226</c:v>
                </c:pt>
                <c:pt idx="2660">
                  <c:v>6.550051665873303</c:v>
                </c:pt>
                <c:pt idx="2661">
                  <c:v>6.5347638005371431</c:v>
                </c:pt>
                <c:pt idx="2662">
                  <c:v>6.5195680676343066</c:v>
                </c:pt>
                <c:pt idx="2663">
                  <c:v>6.5044645102232304</c:v>
                </c:pt>
                <c:pt idx="2664">
                  <c:v>6.4894531653744618</c:v>
                </c:pt>
                <c:pt idx="2665">
                  <c:v>6.4745340640612739</c:v>
                </c:pt>
                <c:pt idx="2666">
                  <c:v>6.4597072310486041</c:v>
                </c:pt>
                <c:pt idx="2667">
                  <c:v>6.4449726847801578</c:v>
                </c:pt>
                <c:pt idx="2668">
                  <c:v>6.4303304372655727</c:v>
                </c:pt>
                <c:pt idx="2669">
                  <c:v>6.4157804939646308</c:v>
                </c:pt>
                <c:pt idx="2670">
                  <c:v>6.4013228536716191</c:v>
                </c:pt>
                <c:pt idx="2671">
                  <c:v>6.3869575083976589</c:v>
                </c:pt>
                <c:pt idx="2672">
                  <c:v>6.372684443251833</c:v>
                </c:pt>
                <c:pt idx="2673">
                  <c:v>6.3585036363207692</c:v>
                </c:pt>
                <c:pt idx="2674">
                  <c:v>6.3444150585475736</c:v>
                </c:pt>
                <c:pt idx="2675">
                  <c:v>6.3304186736085155</c:v>
                </c:pt>
                <c:pt idx="2676">
                  <c:v>6.3165144377893458</c:v>
                </c:pt>
                <c:pt idx="2677">
                  <c:v>6.3027022998592681</c:v>
                </c:pt>
                <c:pt idx="2678">
                  <c:v>6.2889822009443446</c:v>
                </c:pt>
                <c:pt idx="2679">
                  <c:v>6.2753540743992282</c:v>
                </c:pt>
                <c:pt idx="2680">
                  <c:v>6.261817845677486</c:v>
                </c:pt>
                <c:pt idx="2681">
                  <c:v>6.248373432200661</c:v>
                </c:pt>
                <c:pt idx="2682">
                  <c:v>6.2350207432255997</c:v>
                </c:pt>
                <c:pt idx="2683">
                  <c:v>6.2217596797111829</c:v>
                </c:pt>
                <c:pt idx="2684">
                  <c:v>6.2085901341829386</c:v>
                </c:pt>
                <c:pt idx="2685">
                  <c:v>6.1955119905963585</c:v>
                </c:pt>
                <c:pt idx="2686">
                  <c:v>6.1825251241993664</c:v>
                </c:pt>
                <c:pt idx="2687">
                  <c:v>6.1696294013925526</c:v>
                </c:pt>
                <c:pt idx="2688">
                  <c:v>6.1568246795885724</c:v>
                </c:pt>
                <c:pt idx="2689">
                  <c:v>6.1441108070704145</c:v>
                </c:pt>
                <c:pt idx="2690">
                  <c:v>6.1314876228471862</c:v>
                </c:pt>
                <c:pt idx="2691">
                  <c:v>6.1189549565097847</c:v>
                </c:pt>
                <c:pt idx="2692">
                  <c:v>6.1065126280840074</c:v>
                </c:pt>
                <c:pt idx="2693">
                  <c:v>6.0941604478832634</c:v>
                </c:pt>
                <c:pt idx="2694">
                  <c:v>6.0818982163593382</c:v>
                </c:pt>
                <c:pt idx="2695">
                  <c:v>6.0697257239514428</c:v>
                </c:pt>
                <c:pt idx="2696">
                  <c:v>6.0576427509346509</c:v>
                </c:pt>
                <c:pt idx="2697">
                  <c:v>6.0456490672665586</c:v>
                </c:pt>
                <c:pt idx="2698">
                  <c:v>6.0337444324320035</c:v>
                </c:pt>
                <c:pt idx="2699">
                  <c:v>6.0219285952875987</c:v>
                </c:pt>
                <c:pt idx="2700">
                  <c:v>6.0102012939036786</c:v>
                </c:pt>
                <c:pt idx="2701">
                  <c:v>5.9985622554058011</c:v>
                </c:pt>
                <c:pt idx="2702">
                  <c:v>5.9870111958138592</c:v>
                </c:pt>
                <c:pt idx="2703">
                  <c:v>5.9755478198811138</c:v>
                </c:pt>
                <c:pt idx="2704">
                  <c:v>5.9641718209306394</c:v>
                </c:pt>
                <c:pt idx="2705">
                  <c:v>5.9528828806912903</c:v>
                </c:pt>
                <c:pt idx="2706">
                  <c:v>5.9416806691317507</c:v>
                </c:pt>
                <c:pt idx="2707">
                  <c:v>5.9305648442936922</c:v>
                </c:pt>
                <c:pt idx="2708">
                  <c:v>5.9195350521234102</c:v>
                </c:pt>
                <c:pt idx="2709">
                  <c:v>5.9085909263020273</c:v>
                </c:pt>
                <c:pt idx="2710">
                  <c:v>5.897732088074723</c:v>
                </c:pt>
                <c:pt idx="2711">
                  <c:v>5.8869581460785945</c:v>
                </c:pt>
                <c:pt idx="2712">
                  <c:v>5.8762686961690775</c:v>
                </c:pt>
                <c:pt idx="2713">
                  <c:v>5.8656633212452425</c:v>
                </c:pt>
                <c:pt idx="2714">
                  <c:v>5.855141591074263</c:v>
                </c:pt>
                <c:pt idx="2715">
                  <c:v>5.8447030621140339</c:v>
                </c:pt>
                <c:pt idx="2716">
                  <c:v>5.8343472773348779</c:v>
                </c:pt>
                <c:pt idx="2717">
                  <c:v>5.8240737660406712</c:v>
                </c:pt>
                <c:pt idx="2718">
                  <c:v>5.8138820436878831</c:v>
                </c:pt>
                <c:pt idx="2719">
                  <c:v>5.8037716117042812</c:v>
                </c:pt>
                <c:pt idx="2720">
                  <c:v>5.7937419573063398</c:v>
                </c:pt>
                <c:pt idx="2721">
                  <c:v>5.7837925533156671</c:v>
                </c:pt>
                <c:pt idx="2722">
                  <c:v>5.7739228579741964</c:v>
                </c:pt>
                <c:pt idx="2723">
                  <c:v>5.7641323147588306</c:v>
                </c:pt>
                <c:pt idx="2724">
                  <c:v>5.7544203521952184</c:v>
                </c:pt>
                <c:pt idx="2725">
                  <c:v>5.7447863836698705</c:v>
                </c:pt>
                <c:pt idx="2726">
                  <c:v>5.7352298072427583</c:v>
                </c:pt>
                <c:pt idx="2727">
                  <c:v>5.7257500054575878</c:v>
                </c:pt>
                <c:pt idx="2728">
                  <c:v>5.7163463451530294</c:v>
                </c:pt>
                <c:pt idx="2729">
                  <c:v>5.707018177271717</c:v>
                </c:pt>
                <c:pt idx="2730">
                  <c:v>5.6977648366695473</c:v>
                </c:pt>
                <c:pt idx="2731">
                  <c:v>5.688585641924135</c:v>
                </c:pt>
                <c:pt idx="2732">
                  <c:v>5.6794798951428795</c:v>
                </c:pt>
                <c:pt idx="2733">
                  <c:v>5.670446881770264</c:v>
                </c:pt>
                <c:pt idx="2734">
                  <c:v>5.6614858703949338</c:v>
                </c:pt>
                <c:pt idx="2735">
                  <c:v>5.6525961125566422</c:v>
                </c:pt>
                <c:pt idx="2736">
                  <c:v>5.6437768425525805</c:v>
                </c:pt>
                <c:pt idx="2737">
                  <c:v>5.635027277243899</c:v>
                </c:pt>
                <c:pt idx="2738">
                  <c:v>5.6263466158616318</c:v>
                </c:pt>
                <c:pt idx="2739">
                  <c:v>5.6177340398128708</c:v>
                </c:pt>
                <c:pt idx="2740">
                  <c:v>5.6091887124872635</c:v>
                </c:pt>
                <c:pt idx="2741">
                  <c:v>5.6007097790629103</c:v>
                </c:pt>
                <c:pt idx="2742">
                  <c:v>5.5922963663130236</c:v>
                </c:pt>
                <c:pt idx="2743">
                  <c:v>5.5839475824130727</c:v>
                </c:pt>
                <c:pt idx="2744">
                  <c:v>5.5756625167474594</c:v>
                </c:pt>
                <c:pt idx="2745">
                  <c:v>5.5674402397176559</c:v>
                </c:pt>
                <c:pt idx="2746">
                  <c:v>5.5592798025502237</c:v>
                </c:pt>
                <c:pt idx="2747">
                  <c:v>5.5511802371061183</c:v>
                </c:pt>
                <c:pt idx="2748">
                  <c:v>5.5431405556901501</c:v>
                </c:pt>
                <c:pt idx="2749">
                  <c:v>5.5351597508622961</c:v>
                </c:pt>
                <c:pt idx="2750">
                  <c:v>5.5272367952487444</c:v>
                </c:pt>
                <c:pt idx="2751">
                  <c:v>5.5193706413554731</c:v>
                </c:pt>
                <c:pt idx="2752">
                  <c:v>5.5115602213821067</c:v>
                </c:pt>
                <c:pt idx="2753">
                  <c:v>5.5038044470378811</c:v>
                </c:pt>
                <c:pt idx="2754">
                  <c:v>5.4961022093586829</c:v>
                </c:pt>
                <c:pt idx="2755">
                  <c:v>5.4884523785260688</c:v>
                </c:pt>
                <c:pt idx="2756">
                  <c:v>5.4808538036876362</c:v>
                </c:pt>
                <c:pt idx="2757">
                  <c:v>5.4733053127804263</c:v>
                </c:pt>
                <c:pt idx="2758">
                  <c:v>5.4658057123552251</c:v>
                </c:pt>
                <c:pt idx="2759">
                  <c:v>5.4583537874041941</c:v>
                </c:pt>
                <c:pt idx="2760">
                  <c:v>5.4509483011898272</c:v>
                </c:pt>
                <c:pt idx="2761">
                  <c:v>5.4435879950779187</c:v>
                </c:pt>
                <c:pt idx="2762">
                  <c:v>5.4362715883723496</c:v>
                </c:pt>
                <c:pt idx="2763">
                  <c:v>5.4289977781529366</c:v>
                </c:pt>
                <c:pt idx="2764">
                  <c:v>5.4217652391166657</c:v>
                </c:pt>
                <c:pt idx="2765">
                  <c:v>5.4145726234223961</c:v>
                </c:pt>
                <c:pt idx="2766">
                  <c:v>5.4074185605390168</c:v>
                </c:pt>
                <c:pt idx="2767">
                  <c:v>5.4003016570965556</c:v>
                </c:pt>
                <c:pt idx="2768">
                  <c:v>5.3932204967426856</c:v>
                </c:pt>
                <c:pt idx="2769">
                  <c:v>5.3861736400021574</c:v>
                </c:pt>
                <c:pt idx="2770">
                  <c:v>5.3791596241410575</c:v>
                </c:pt>
                <c:pt idx="2771">
                  <c:v>5.3721769630358462</c:v>
                </c:pt>
                <c:pt idx="2772">
                  <c:v>5.365224147046642</c:v>
                </c:pt>
                <c:pt idx="2773">
                  <c:v>5.3582996428957399</c:v>
                </c:pt>
                <c:pt idx="2774">
                  <c:v>5.3514018935519694</c:v>
                </c:pt>
                <c:pt idx="2775">
                  <c:v>5.3445293181196254</c:v>
                </c:pt>
                <c:pt idx="2776">
                  <c:v>5.3376803117336991</c:v>
                </c:pt>
                <c:pt idx="2777">
                  <c:v>5.3308532454610278</c:v>
                </c:pt>
                <c:pt idx="2778">
                  <c:v>5.3240464662074105</c:v>
                </c:pt>
                <c:pt idx="2779">
                  <c:v>5.3172582966315973</c:v>
                </c:pt>
                <c:pt idx="2780">
                  <c:v>5.3104870350661528</c:v>
                </c:pt>
                <c:pt idx="2781">
                  <c:v>5.3037309554444558</c:v>
                </c:pt>
                <c:pt idx="2782">
                  <c:v>5.2969883072361306</c:v>
                </c:pt>
                <c:pt idx="2783">
                  <c:v>5.2902573153896624</c:v>
                </c:pt>
                <c:pt idx="2784">
                  <c:v>5.2835361802820282</c:v>
                </c:pt>
                <c:pt idx="2785">
                  <c:v>5.2768230776782907</c:v>
                </c:pt>
                <c:pt idx="2786">
                  <c:v>5.2701161586976051</c:v>
                </c:pt>
                <c:pt idx="2787">
                  <c:v>5.2634135497898349</c:v>
                </c:pt>
                <c:pt idx="2788">
                  <c:v>5.2567133527194168</c:v>
                </c:pt>
                <c:pt idx="2789">
                  <c:v>5.2500136445602594</c:v>
                </c:pt>
                <c:pt idx="2790">
                  <c:v>5.2433124776991047</c:v>
                </c:pt>
                <c:pt idx="2791">
                  <c:v>5.2366078798491902</c:v>
                </c:pt>
                <c:pt idx="2792">
                  <c:v>5.2298978540743315</c:v>
                </c:pt>
                <c:pt idx="2793">
                  <c:v>5.2231803788234998</c:v>
                </c:pt>
                <c:pt idx="2794">
                  <c:v>5.21645340797643</c:v>
                </c:pt>
                <c:pt idx="2795">
                  <c:v>5.2097148708999725</c:v>
                </c:pt>
                <c:pt idx="2796">
                  <c:v>5.2029626725164011</c:v>
                </c:pt>
                <c:pt idx="2797">
                  <c:v>5.1961946933838057</c:v>
                </c:pt>
                <c:pt idx="2798">
                  <c:v>5.1894087897881249</c:v>
                </c:pt>
                <c:pt idx="2799">
                  <c:v>5.1826027938477441</c:v>
                </c:pt>
                <c:pt idx="2800">
                  <c:v>5.1757745136317892</c:v>
                </c:pt>
                <c:pt idx="2801">
                  <c:v>5.1689217332900386</c:v>
                </c:pt>
                <c:pt idx="2802">
                  <c:v>5.1620422131979646</c:v>
                </c:pt>
                <c:pt idx="2803">
                  <c:v>5.1551336901144698</c:v>
                </c:pt>
                <c:pt idx="2804">
                  <c:v>5.1481938773541769</c:v>
                </c:pt>
                <c:pt idx="2805">
                  <c:v>5.141220464974249</c:v>
                </c:pt>
                <c:pt idx="2806">
                  <c:v>5.1342111199756202</c:v>
                </c:pt>
                <c:pt idx="2807">
                  <c:v>5.1271634865199083</c:v>
                </c:pt>
                <c:pt idx="2808">
                  <c:v>5.1200751861610359</c:v>
                </c:pt>
                <c:pt idx="2809">
                  <c:v>5.1129438180931324</c:v>
                </c:pt>
                <c:pt idx="2810">
                  <c:v>5.1057669594142698</c:v>
                </c:pt>
                <c:pt idx="2811">
                  <c:v>5.0985421654061334</c:v>
                </c:pt>
                <c:pt idx="2812">
                  <c:v>5.0912669698310955</c:v>
                </c:pt>
                <c:pt idx="2813">
                  <c:v>5.0839388852453133</c:v>
                </c:pt>
                <c:pt idx="2814">
                  <c:v>5.0765554033296851</c:v>
                </c:pt>
                <c:pt idx="2815">
                  <c:v>5.0691139952377213</c:v>
                </c:pt>
                <c:pt idx="2816">
                  <c:v>5.0616121119616642</c:v>
                </c:pt>
                <c:pt idx="2817">
                  <c:v>5.0540471847159161</c:v>
                </c:pt>
                <c:pt idx="2818">
                  <c:v>5.0464166253392015</c:v>
                </c:pt>
                <c:pt idx="2819">
                  <c:v>5.0387178267146613</c:v>
                </c:pt>
                <c:pt idx="2820">
                  <c:v>5.0309481632093531</c:v>
                </c:pt>
                <c:pt idx="2821">
                  <c:v>5.023104991131615</c:v>
                </c:pt>
                <c:pt idx="2822">
                  <c:v>5.0151856492082896</c:v>
                </c:pt>
                <c:pt idx="2823">
                  <c:v>5.0071874590805514</c:v>
                </c:pt>
                <c:pt idx="2824">
                  <c:v>4.9991077258199139</c:v>
                </c:pt>
                <c:pt idx="2825">
                  <c:v>4.9909437384627076</c:v>
                </c:pt>
                <c:pt idx="2826">
                  <c:v>4.9826927705649986</c:v>
                </c:pt>
                <c:pt idx="2827">
                  <c:v>4.9743520807772743</c:v>
                </c:pt>
                <c:pt idx="2828">
                  <c:v>4.9659189134386033</c:v>
                </c:pt>
                <c:pt idx="2829">
                  <c:v>4.9573904991906268</c:v>
                </c:pt>
                <c:pt idx="2830">
                  <c:v>4.9487640556127355</c:v>
                </c:pt>
                <c:pt idx="2831">
                  <c:v>4.9400367878751696</c:v>
                </c:pt>
                <c:pt idx="2832">
                  <c:v>4.9312058894147324</c:v>
                </c:pt>
                <c:pt idx="2833">
                  <c:v>4.9222685426282542</c:v>
                </c:pt>
                <c:pt idx="2834">
                  <c:v>4.9132219195874942</c:v>
                </c:pt>
                <c:pt idx="2835">
                  <c:v>4.904063182773168</c:v>
                </c:pt>
                <c:pt idx="2836">
                  <c:v>4.894789485829758</c:v>
                </c:pt>
                <c:pt idx="2837">
                  <c:v>4.8853979743392406</c:v>
                </c:pt>
                <c:pt idx="2838">
                  <c:v>4.8758857866146377</c:v>
                </c:pt>
                <c:pt idx="2839">
                  <c:v>4.8662500545131095</c:v>
                </c:pt>
                <c:pt idx="2840">
                  <c:v>4.8564879042687261</c:v>
                </c:pt>
                <c:pt idx="2841">
                  <c:v>4.8465964573437672</c:v>
                </c:pt>
                <c:pt idx="2842">
                  <c:v>4.8365728312985432</c:v>
                </c:pt>
                <c:pt idx="2843">
                  <c:v>4.8264141406807939</c:v>
                </c:pt>
                <c:pt idx="2844">
                  <c:v>4.8161174979322894</c:v>
                </c:pt>
                <c:pt idx="2845">
                  <c:v>4.805680014313948</c:v>
                </c:pt>
                <c:pt idx="2846">
                  <c:v>4.795098800848244</c:v>
                </c:pt>
                <c:pt idx="2847">
                  <c:v>4.7843709692783882</c:v>
                </c:pt>
                <c:pt idx="2848">
                  <c:v>4.7734936330450175</c:v>
                </c:pt>
                <c:pt idx="2849">
                  <c:v>4.7624639082780709</c:v>
                </c:pt>
                <c:pt idx="2850">
                  <c:v>4.75127891480507</c:v>
                </c:pt>
                <c:pt idx="2851">
                  <c:v>4.7399357771745088</c:v>
                </c:pt>
                <c:pt idx="2852">
                  <c:v>4.7284316256938288</c:v>
                </c:pt>
                <c:pt idx="2853">
                  <c:v>4.7167635974803286</c:v>
                </c:pt>
                <c:pt idx="2854">
                  <c:v>4.7049288375278495</c:v>
                </c:pt>
                <c:pt idx="2855">
                  <c:v>4.6929244997833921</c:v>
                </c:pt>
                <c:pt idx="2856">
                  <c:v>4.6807477482377546</c:v>
                </c:pt>
                <c:pt idx="2857">
                  <c:v>4.6683957580265369</c:v>
                </c:pt>
                <c:pt idx="2858">
                  <c:v>4.6558657165415989</c:v>
                </c:pt>
                <c:pt idx="2859">
                  <c:v>4.643154824553009</c:v>
                </c:pt>
                <c:pt idx="2860">
                  <c:v>4.630260297338519</c:v>
                </c:pt>
                <c:pt idx="2861">
                  <c:v>4.6171793658227731</c:v>
                </c:pt>
                <c:pt idx="2862">
                  <c:v>4.6039092777216286</c:v>
                </c:pt>
                <c:pt idx="2863">
                  <c:v>4.5904472986948148</c:v>
                </c:pt>
                <c:pt idx="2864">
                  <c:v>4.5767907135020653</c:v>
                </c:pt>
                <c:pt idx="2865">
                  <c:v>4.562936827164668</c:v>
                </c:pt>
                <c:pt idx="2866">
                  <c:v>4.5488829661295904</c:v>
                </c:pt>
                <c:pt idx="2867">
                  <c:v>4.5346264794366462</c:v>
                </c:pt>
                <c:pt idx="2868">
                  <c:v>4.52016473988534</c:v>
                </c:pt>
                <c:pt idx="2869">
                  <c:v>4.5054951452045273</c:v>
                </c:pt>
                <c:pt idx="2870">
                  <c:v>4.4906151192175869</c:v>
                </c:pt>
                <c:pt idx="2871">
                  <c:v>4.4755221130085019</c:v>
                </c:pt>
                <c:pt idx="2872">
                  <c:v>4.4602136060832196</c:v>
                </c:pt>
                <c:pt idx="2873">
                  <c:v>4.4446871075267893</c:v>
                </c:pt>
                <c:pt idx="2874">
                  <c:v>4.4289401571553704</c:v>
                </c:pt>
                <c:pt idx="2875">
                  <c:v>4.4129703266607905</c:v>
                </c:pt>
                <c:pt idx="2876">
                  <c:v>4.3967752207476822</c:v>
                </c:pt>
                <c:pt idx="2877">
                  <c:v>4.3803524782619636</c:v>
                </c:pt>
                <c:pt idx="2878">
                  <c:v>4.3636997733071334</c:v>
                </c:pt>
                <c:pt idx="2879">
                  <c:v>4.346814816351336</c:v>
                </c:pt>
                <c:pt idx="2880">
                  <c:v>4.3296953553197213</c:v>
                </c:pt>
                <c:pt idx="2881">
                  <c:v>4.3123391766740831</c:v>
                </c:pt>
                <c:pt idx="2882">
                  <c:v>4.2947441064758758</c:v>
                </c:pt>
                <c:pt idx="2883">
                  <c:v>4.2769080114344691</c:v>
                </c:pt>
                <c:pt idx="2884">
                  <c:v>4.258828799936083</c:v>
                </c:pt>
                <c:pt idx="2885">
                  <c:v>4.2405044230545945</c:v>
                </c:pt>
                <c:pt idx="2886">
                  <c:v>4.2219328755427039</c:v>
                </c:pt>
                <c:pt idx="2887">
                  <c:v>4.2031121968002623</c:v>
                </c:pt>
                <c:pt idx="2888">
                  <c:v>4.1840404718220547</c:v>
                </c:pt>
                <c:pt idx="2889">
                  <c:v>4.1647158321198692</c:v>
                </c:pt>
                <c:pt idx="2890">
                  <c:v>4.1451364566226792</c:v>
                </c:pt>
                <c:pt idx="2891">
                  <c:v>4.1253005725471867</c:v>
                </c:pt>
                <c:pt idx="2892">
                  <c:v>4.10520645624492</c:v>
                </c:pt>
                <c:pt idx="2893">
                  <c:v>4.0848524340189805</c:v>
                </c:pt>
                <c:pt idx="2894">
                  <c:v>4.0642368829129119</c:v>
                </c:pt>
                <c:pt idx="2895">
                  <c:v>4.0433582314689236</c:v>
                </c:pt>
                <c:pt idx="2896">
                  <c:v>4.0222149604553126</c:v>
                </c:pt>
                <c:pt idx="2897">
                  <c:v>4.0008056035618793</c:v>
                </c:pt>
                <c:pt idx="2898">
                  <c:v>3.9791287480625046</c:v>
                </c:pt>
                <c:pt idx="2899">
                  <c:v>3.9571830354437449</c:v>
                </c:pt>
                <c:pt idx="2900">
                  <c:v>3.9349671619993543</c:v>
                </c:pt>
                <c:pt idx="2901">
                  <c:v>3.9124798793887452</c:v>
                </c:pt>
                <c:pt idx="2902">
                  <c:v>3.8897199951603452</c:v>
                </c:pt>
                <c:pt idx="2903">
                  <c:v>3.8666863732375427</c:v>
                </c:pt>
                <c:pt idx="2904">
                  <c:v>3.8433779343669707</c:v>
                </c:pt>
                <c:pt idx="2905">
                  <c:v>3.8197936565303294</c:v>
                </c:pt>
                <c:pt idx="2906">
                  <c:v>3.795932575315828</c:v>
                </c:pt>
                <c:pt idx="2907">
                  <c:v>3.7717937842518467</c:v>
                </c:pt>
                <c:pt idx="2908">
                  <c:v>3.7473764351010725</c:v>
                </c:pt>
                <c:pt idx="2909">
                  <c:v>3.7226797381147341</c:v>
                </c:pt>
                <c:pt idx="2910">
                  <c:v>3.6977029622465225</c:v>
                </c:pt>
                <c:pt idx="2911">
                  <c:v>3.672445435326976</c:v>
                </c:pt>
                <c:pt idx="2912">
                  <c:v>3.6469065441961428</c:v>
                </c:pt>
                <c:pt idx="2913">
                  <c:v>3.6210857347970364</c:v>
                </c:pt>
                <c:pt idx="2914">
                  <c:v>3.5949825122270722</c:v>
                </c:pt>
                <c:pt idx="2915">
                  <c:v>3.5685964407492339</c:v>
                </c:pt>
                <c:pt idx="2916">
                  <c:v>3.5419271437630613</c:v>
                </c:pt>
                <c:pt idx="2917">
                  <c:v>3.5149743037337555</c:v>
                </c:pt>
                <c:pt idx="2918">
                  <c:v>3.4877376620818774</c:v>
                </c:pt>
                <c:pt idx="2919">
                  <c:v>3.4602170190323891</c:v>
                </c:pt>
                <c:pt idx="2920">
                  <c:v>3.4324122334234781</c:v>
                </c:pt>
                <c:pt idx="2921">
                  <c:v>3.4043232224754623</c:v>
                </c:pt>
                <c:pt idx="2922">
                  <c:v>3.3759499615217288</c:v>
                </c:pt>
                <c:pt idx="2923">
                  <c:v>3.3472924836984252</c:v>
                </c:pt>
                <c:pt idx="2924">
                  <c:v>3.3183508795979675</c:v>
                </c:pt>
                <c:pt idx="2925">
                  <c:v>3.289125296883459</c:v>
                </c:pt>
                <c:pt idx="2926">
                  <c:v>3.2596159398659728</c:v>
                </c:pt>
                <c:pt idx="2927">
                  <c:v>3.2298230690454446</c:v>
                </c:pt>
                <c:pt idx="2928">
                  <c:v>3.1997470006147988</c:v>
                </c:pt>
                <c:pt idx="2929">
                  <c:v>3.1693881059305995</c:v>
                </c:pt>
                <c:pt idx="2930">
                  <c:v>3.1387468109466683</c:v>
                </c:pt>
                <c:pt idx="2931">
                  <c:v>3.1078235956160056</c:v>
                </c:pt>
                <c:pt idx="2932">
                  <c:v>3.0766189932596162</c:v>
                </c:pt>
                <c:pt idx="2933">
                  <c:v>3.0451335899025795</c:v>
                </c:pt>
                <c:pt idx="2934">
                  <c:v>3.0133680235798499</c:v>
                </c:pt>
                <c:pt idx="2935">
                  <c:v>2.9813229836119652</c:v>
                </c:pt>
                <c:pt idx="2936">
                  <c:v>2.9489992098514879</c:v>
                </c:pt>
                <c:pt idx="2937">
                  <c:v>2.9163974919018258</c:v>
                </c:pt>
                <c:pt idx="2938">
                  <c:v>2.8835186683089513</c:v>
                </c:pt>
                <c:pt idx="2939">
                  <c:v>2.8503636257275837</c:v>
                </c:pt>
                <c:pt idx="2940">
                  <c:v>2.8169332980619908</c:v>
                </c:pt>
                <c:pt idx="2941">
                  <c:v>2.7832286655837297</c:v>
                </c:pt>
                <c:pt idx="2942">
                  <c:v>2.7492507540273459</c:v>
                </c:pt>
                <c:pt idx="2943">
                  <c:v>2.7150006336643209</c:v>
                </c:pt>
                <c:pt idx="2944">
                  <c:v>2.6804794183564824</c:v>
                </c:pt>
                <c:pt idx="2945">
                  <c:v>2.6456882645915303</c:v>
                </c:pt>
                <c:pt idx="2946">
                  <c:v>2.6106283705006672</c:v>
                </c:pt>
                <c:pt idx="2947">
                  <c:v>2.5753009748590405</c:v>
                </c:pt>
                <c:pt idx="2948">
                  <c:v>2.5397073560717098</c:v>
                </c:pt>
                <c:pt idx="2949">
                  <c:v>2.5038488311454197</c:v>
                </c:pt>
                <c:pt idx="2950">
                  <c:v>2.4677267546474826</c:v>
                </c:pt>
                <c:pt idx="2951">
                  <c:v>2.4313425176530119</c:v>
                </c:pt>
                <c:pt idx="2952">
                  <c:v>2.394697546681571</c:v>
                </c:pt>
                <c:pt idx="2953">
                  <c:v>2.3577933026256228</c:v>
                </c:pt>
                <c:pt idx="2954">
                  <c:v>2.320631279669279</c:v>
                </c:pt>
                <c:pt idx="2955">
                  <c:v>2.2832130042022336</c:v>
                </c:pt>
                <c:pt idx="2956">
                  <c:v>2.2455400337265559</c:v>
                </c:pt>
                <c:pt idx="2957">
                  <c:v>2.2076139557596597</c:v>
                </c:pt>
                <c:pt idx="2958">
                  <c:v>2.1694363867338935</c:v>
                </c:pt>
                <c:pt idx="2959">
                  <c:v>2.1310089708937898</c:v>
                </c:pt>
                <c:pt idx="2960">
                  <c:v>2.0923333791924295</c:v>
                </c:pt>
                <c:pt idx="2961">
                  <c:v>2.0534113081879166</c:v>
                </c:pt>
                <c:pt idx="2962">
                  <c:v>2.014244478940034</c:v>
                </c:pt>
                <c:pt idx="2963">
                  <c:v>1.9748346359104132</c:v>
                </c:pt>
                <c:pt idx="2964">
                  <c:v>1.9351835458644762</c:v>
                </c:pt>
                <c:pt idx="2965">
                  <c:v>1.8952929967785224</c:v>
                </c:pt>
                <c:pt idx="2966">
                  <c:v>1.8551647967511198</c:v>
                </c:pt>
                <c:pt idx="2967">
                  <c:v>1.8148007729208362</c:v>
                </c:pt>
                <c:pt idx="2968">
                  <c:v>1.7742027703910042</c:v>
                </c:pt>
                <c:pt idx="2969">
                  <c:v>1.7333726511616601</c:v>
                </c:pt>
                <c:pt idx="2970">
                  <c:v>1.6923122930711991</c:v>
                </c:pt>
                <c:pt idx="2971">
                  <c:v>1.6510235887461628</c:v>
                </c:pt>
                <c:pt idx="2972">
                  <c:v>1.6095084445623185</c:v>
                </c:pt>
                <c:pt idx="2973">
                  <c:v>1.5677687796159223</c:v>
                </c:pt>
                <c:pt idx="2974">
                  <c:v>1.525806524707245</c:v>
                </c:pt>
                <c:pt idx="2975">
                  <c:v>1.4836236213361984</c:v>
                </c:pt>
                <c:pt idx="2976">
                  <c:v>1.4412220207109174</c:v>
                </c:pt>
                <c:pt idx="2977">
                  <c:v>1.3986036827701831</c:v>
                </c:pt>
                <c:pt idx="2978">
                  <c:v>1.3557705752196436</c:v>
                </c:pt>
                <c:pt idx="2979">
                  <c:v>1.3127246725838093</c:v>
                </c:pt>
                <c:pt idx="2980">
                  <c:v>1.2694679552718846</c:v>
                </c:pt>
                <c:pt idx="2981">
                  <c:v>1.2260024086607169</c:v>
                </c:pt>
                <c:pt idx="2982">
                  <c:v>1.1823300221930726</c:v>
                </c:pt>
                <c:pt idx="2983">
                  <c:v>1.1384527884928719</c:v>
                </c:pt>
                <c:pt idx="2984">
                  <c:v>1.0943727024979646</c:v>
                </c:pt>
                <c:pt idx="2985">
                  <c:v>1.0500917606093347</c:v>
                </c:pt>
                <c:pt idx="2986">
                  <c:v>1.005611959858735</c:v>
                </c:pt>
                <c:pt idx="2987">
                  <c:v>0.9609352970943088</c:v>
                </c:pt>
                <c:pt idx="2988">
                  <c:v>0.91606376818380009</c:v>
                </c:pt>
                <c:pt idx="2989">
                  <c:v>0.87099936723722948</c:v>
                </c:pt>
                <c:pt idx="2990">
                  <c:v>0.82574408584815673</c:v>
                </c:pt>
                <c:pt idx="2991">
                  <c:v>0.78029991235277663</c:v>
                </c:pt>
                <c:pt idx="2992">
                  <c:v>0.73466883110918157</c:v>
                </c:pt>
                <c:pt idx="2993">
                  <c:v>0.68885282179586982</c:v>
                </c:pt>
                <c:pt idx="2994">
                  <c:v>0.64285385872847423</c:v>
                </c:pt>
                <c:pt idx="2995">
                  <c:v>0.59667391019693328</c:v>
                </c:pt>
                <c:pt idx="2996">
                  <c:v>0.55031493782102159</c:v>
                </c:pt>
                <c:pt idx="2997">
                  <c:v>0.5037788959264069</c:v>
                </c:pt>
                <c:pt idx="2998">
                  <c:v>0.45706773093962327</c:v>
                </c:pt>
                <c:pt idx="2999">
                  <c:v>0.41018338080143624</c:v>
                </c:pt>
                <c:pt idx="3000">
                  <c:v>0.36312777440133337</c:v>
                </c:pt>
                <c:pt idx="3001">
                  <c:v>0.31590283103008182</c:v>
                </c:pt>
                <c:pt idx="3002">
                  <c:v>0.26851045985175048</c:v>
                </c:pt>
                <c:pt idx="3003">
                  <c:v>0.22095255939498998</c:v>
                </c:pt>
                <c:pt idx="3004">
                  <c:v>0.17323101706274793</c:v>
                </c:pt>
                <c:pt idx="3005">
                  <c:v>0.12534770866161815</c:v>
                </c:pt>
                <c:pt idx="3006">
                  <c:v>7.7304497948930281E-2</c:v>
                </c:pt>
                <c:pt idx="3007">
                  <c:v>2.9103236199306371E-2</c:v>
                </c:pt>
                <c:pt idx="3008">
                  <c:v>-1.9254238211402864E-2</c:v>
                </c:pt>
                <c:pt idx="3009">
                  <c:v>-6.7766100203715735E-2</c:v>
                </c:pt>
                <c:pt idx="3010">
                  <c:v>-0.11643053837375809</c:v>
                </c:pt>
                <c:pt idx="3011">
                  <c:v>-0.16524575535591407</c:v>
                </c:pt>
                <c:pt idx="3012">
                  <c:v>-0.21420996816681917</c:v>
                </c:pt>
                <c:pt idx="3013">
                  <c:v>-0.26332140853337005</c:v>
                </c:pt>
                <c:pt idx="3014">
                  <c:v>-0.31257832320287149</c:v>
                </c:pt>
                <c:pt idx="3015">
                  <c:v>-0.36197897423678466</c:v>
                </c:pt>
                <c:pt idx="3016">
                  <c:v>-0.41152163928867952</c:v>
                </c:pt>
                <c:pt idx="3017">
                  <c:v>-0.46120461186548656</c:v>
                </c:pt>
                <c:pt idx="3018">
                  <c:v>-0.51102620157286127</c:v>
                </c:pt>
                <c:pt idx="3019">
                  <c:v>-0.56098473434537577</c:v>
                </c:pt>
                <c:pt idx="3020">
                  <c:v>-0.61107855266185829</c:v>
                </c:pt>
                <c:pt idx="3021">
                  <c:v>-0.66130601574480485</c:v>
                </c:pt>
                <c:pt idx="3022">
                  <c:v>-0.71166549974610138</c:v>
                </c:pt>
                <c:pt idx="3023">
                  <c:v>-0.76215539791815501</c:v>
                </c:pt>
                <c:pt idx="3024">
                  <c:v>-0.81277412077148514</c:v>
                </c:pt>
                <c:pt idx="3025">
                  <c:v>-0.86352009621751735</c:v>
                </c:pt>
                <c:pt idx="3026">
                  <c:v>-0.91439176969962954</c:v>
                </c:pt>
                <c:pt idx="3027">
                  <c:v>-0.96538760431006632</c:v>
                </c:pt>
                <c:pt idx="3028">
                  <c:v>-1.0165060808946456</c:v>
                </c:pt>
                <c:pt idx="3029">
                  <c:v>-1.0677456981452818</c:v>
                </c:pt>
                <c:pt idx="3030">
                  <c:v>-1.1191049726802667</c:v>
                </c:pt>
                <c:pt idx="3031">
                  <c:v>-1.1705824391127904</c:v>
                </c:pt>
                <c:pt idx="3032">
                  <c:v>-1.2221766501081797</c:v>
                </c:pt>
                <c:pt idx="3033">
                  <c:v>-1.2738861764307785</c:v>
                </c:pt>
                <c:pt idx="3034">
                  <c:v>-1.3257096069789629</c:v>
                </c:pt>
                <c:pt idx="3035">
                  <c:v>-1.3776455488106754</c:v>
                </c:pt>
                <c:pt idx="3036">
                  <c:v>-1.4296926271584323</c:v>
                </c:pt>
                <c:pt idx="3037">
                  <c:v>-1.4818494854347848</c:v>
                </c:pt>
                <c:pt idx="3038">
                  <c:v>-1.5341147852288104</c:v>
                </c:pt>
                <c:pt idx="3039">
                  <c:v>-1.5864872062921962</c:v>
                </c:pt>
                <c:pt idx="3040">
                  <c:v>-1.6389654465182204</c:v>
                </c:pt>
                <c:pt idx="3041">
                  <c:v>-1.6915482219104827</c:v>
                </c:pt>
                <c:pt idx="3042">
                  <c:v>-1.7442342665453459</c:v>
                </c:pt>
                <c:pt idx="3043">
                  <c:v>-1.7970223325246415</c:v>
                </c:pt>
                <c:pt idx="3044">
                  <c:v>-1.8499111899218157</c:v>
                </c:pt>
                <c:pt idx="3045">
                  <c:v>-1.9028996267209766</c:v>
                </c:pt>
                <c:pt idx="3046">
                  <c:v>-1.9559864487477505</c:v>
                </c:pt>
                <c:pt idx="3047">
                  <c:v>-2.009170479594669</c:v>
                </c:pt>
                <c:pt idx="3048">
                  <c:v>-2.0624505605394012</c:v>
                </c:pt>
                <c:pt idx="3049">
                  <c:v>-2.1158255504570751</c:v>
                </c:pt>
                <c:pt idx="3050">
                  <c:v>-2.1692943257260913</c:v>
                </c:pt>
                <c:pt idx="3051">
                  <c:v>-2.2228557801290578</c:v>
                </c:pt>
                <c:pt idx="3052">
                  <c:v>-2.2765088247477792</c:v>
                </c:pt>
                <c:pt idx="3053">
                  <c:v>-2.3302523878533847</c:v>
                </c:pt>
                <c:pt idx="3054">
                  <c:v>-2.3840854147913881</c:v>
                </c:pt>
                <c:pt idx="3055">
                  <c:v>-2.4380068678617444</c:v>
                </c:pt>
                <c:pt idx="3056">
                  <c:v>-2.4920157261952558</c:v>
                </c:pt>
                <c:pt idx="3057">
                  <c:v>-2.5461109856251034</c:v>
                </c:pt>
                <c:pt idx="3058">
                  <c:v>-2.6002916585544344</c:v>
                </c:pt>
                <c:pt idx="3059">
                  <c:v>-2.6545567738207865</c:v>
                </c:pt>
                <c:pt idx="3060">
                  <c:v>-2.7089053765559234</c:v>
                </c:pt>
                <c:pt idx="3061">
                  <c:v>-2.7633365280433608</c:v>
                </c:pt>
                <c:pt idx="3062">
                  <c:v>-2.8178493055722038</c:v>
                </c:pt>
                <c:pt idx="3063">
                  <c:v>-2.8724428022880022</c:v>
                </c:pt>
                <c:pt idx="3064">
                  <c:v>-2.9271161270412178</c:v>
                </c:pt>
                <c:pt idx="3065">
                  <c:v>-2.9818684042325967</c:v>
                </c:pt>
                <c:pt idx="3066">
                  <c:v>-3.0366987736568056</c:v>
                </c:pt>
                <c:pt idx="3067">
                  <c:v>-3.0916063903434372</c:v>
                </c:pt>
                <c:pt idx="3068">
                  <c:v>-3.1465904243958249</c:v>
                </c:pt>
                <c:pt idx="3069">
                  <c:v>-3.2016500608285896</c:v>
                </c:pt>
                <c:pt idx="3070">
                  <c:v>-3.2567844994028912</c:v>
                </c:pt>
                <c:pt idx="3071">
                  <c:v>-3.3119929544606119</c:v>
                </c:pt>
                <c:pt idx="3072">
                  <c:v>-3.3672746547567671</c:v>
                </c:pt>
                <c:pt idx="3073">
                  <c:v>-3.4226288432910392</c:v>
                </c:pt>
                <c:pt idx="3074">
                  <c:v>-3.4780547771373764</c:v>
                </c:pt>
                <c:pt idx="3075">
                  <c:v>-3.5335517272742196</c:v>
                </c:pt>
                <c:pt idx="3076">
                  <c:v>-3.5891189784122406</c:v>
                </c:pt>
                <c:pt idx="3077">
                  <c:v>-3.6447558288222441</c:v>
                </c:pt>
                <c:pt idx="3078">
                  <c:v>-3.700461590162329</c:v>
                </c:pt>
                <c:pt idx="3079">
                  <c:v>-3.7562355873045439</c:v>
                </c:pt>
                <c:pt idx="3080">
                  <c:v>-3.81207715816128</c:v>
                </c:pt>
                <c:pt idx="3081">
                  <c:v>-3.8679856535118646</c:v>
                </c:pt>
                <c:pt idx="3082">
                  <c:v>-3.9239604368274135</c:v>
                </c:pt>
                <c:pt idx="3083">
                  <c:v>-3.9800008840980103</c:v>
                </c:pt>
                <c:pt idx="3084">
                  <c:v>-4.0361063836579518</c:v>
                </c:pt>
                <c:pt idx="3085">
                  <c:v>-4.0922763360128158</c:v>
                </c:pt>
                <c:pt idx="3086">
                  <c:v>-4.1485101536648514</c:v>
                </c:pt>
                <c:pt idx="3087">
                  <c:v>-4.2048072609408909</c:v>
                </c:pt>
                <c:pt idx="3088">
                  <c:v>-4.2611670938191804</c:v>
                </c:pt>
                <c:pt idx="3089">
                  <c:v>-4.3175890997572521</c:v>
                </c:pt>
                <c:pt idx="3090">
                  <c:v>-4.3740727375201303</c:v>
                </c:pt>
                <c:pt idx="3091">
                  <c:v>-4.4306174770099975</c:v>
                </c:pt>
                <c:pt idx="3092">
                  <c:v>-4.4872227990956244</c:v>
                </c:pt>
                <c:pt idx="3093">
                  <c:v>-4.5438881954429142</c:v>
                </c:pt>
                <c:pt idx="3094">
                  <c:v>-4.6006131683466371</c:v>
                </c:pt>
                <c:pt idx="3095">
                  <c:v>-4.657397230563082</c:v>
                </c:pt>
                <c:pt idx="3096">
                  <c:v>-4.7142399051430122</c:v>
                </c:pt>
                <c:pt idx="3097">
                  <c:v>-4.7711407252665303</c:v>
                </c:pt>
                <c:pt idx="3098">
                  <c:v>-4.8280992340784827</c:v>
                </c:pt>
                <c:pt idx="3099">
                  <c:v>-4.8851149845254724</c:v>
                </c:pt>
                <c:pt idx="3100">
                  <c:v>-4.9421875391934798</c:v>
                </c:pt>
                <c:pt idx="3101">
                  <c:v>-4.9993164701471198</c:v>
                </c:pt>
                <c:pt idx="3102">
                  <c:v>-5.0565013587702836</c:v>
                </c:pt>
                <c:pt idx="3103">
                  <c:v>-5.1137417956079219</c:v>
                </c:pt>
                <c:pt idx="3104">
                  <c:v>-5.1710373802090439</c:v>
                </c:pt>
                <c:pt idx="3105">
                  <c:v>-5.2283877209711429</c:v>
                </c:pt>
                <c:pt idx="3106">
                  <c:v>-5.2857924349867336</c:v>
                </c:pt>
                <c:pt idx="3107">
                  <c:v>-5.3432511478899203</c:v>
                </c:pt>
                <c:pt idx="3108">
                  <c:v>-5.4007634937063234</c:v>
                </c:pt>
                <c:pt idx="3109">
                  <c:v>-5.4583291147025399</c:v>
                </c:pt>
                <c:pt idx="3110">
                  <c:v>-5.5159476612390694</c:v>
                </c:pt>
                <c:pt idx="3111">
                  <c:v>-5.5736187916229074</c:v>
                </c:pt>
                <c:pt idx="3112">
                  <c:v>-5.6313421719633228</c:v>
                </c:pt>
                <c:pt idx="3113">
                  <c:v>-5.6891174760284526</c:v>
                </c:pt>
                <c:pt idx="3114">
                  <c:v>-5.7469443851033066</c:v>
                </c:pt>
                <c:pt idx="3115">
                  <c:v>-5.8048225878502082</c:v>
                </c:pt>
                <c:pt idx="3116">
                  <c:v>-5.8627517801700346</c:v>
                </c:pt>
                <c:pt idx="3117">
                  <c:v>-5.9207316650656958</c:v>
                </c:pt>
                <c:pt idx="3118">
                  <c:v>-5.9787619525068809</c:v>
                </c:pt>
                <c:pt idx="3119">
                  <c:v>-6.0368423592972187</c:v>
                </c:pt>
                <c:pt idx="3120">
                  <c:v>-6.0949726089416831</c:v>
                </c:pt>
                <c:pt idx="3121">
                  <c:v>-6.1531524315175368</c:v>
                </c:pt>
                <c:pt idx="3122">
                  <c:v>-6.2113815635454417</c:v>
                </c:pt>
                <c:pt idx="3123">
                  <c:v>-6.2696597478631269</c:v>
                </c:pt>
                <c:pt idx="3124">
                  <c:v>-6.3279867335006532</c:v>
                </c:pt>
                <c:pt idx="3125">
                  <c:v>-6.3863622755570262</c:v>
                </c:pt>
                <c:pt idx="3126">
                  <c:v>-6.4447861350785542</c:v>
                </c:pt>
                <c:pt idx="3127">
                  <c:v>-6.5032580789398287</c:v>
                </c:pt>
                <c:pt idx="3128">
                  <c:v>-6.5617778797250441</c:v>
                </c:pt>
                <c:pt idx="3129">
                  <c:v>-6.62034531561231</c:v>
                </c:pt>
                <c:pt idx="3130">
                  <c:v>-6.6789601702583132</c:v>
                </c:pt>
                <c:pt idx="3131">
                  <c:v>-6.7376222326862152</c:v>
                </c:pt>
                <c:pt idx="3132">
                  <c:v>-6.7963312971740564</c:v>
                </c:pt>
                <c:pt idx="3133">
                  <c:v>-6.8550871631452637</c:v>
                </c:pt>
                <c:pt idx="3134">
                  <c:v>-6.9138896350612136</c:v>
                </c:pt>
                <c:pt idx="3135">
                  <c:v>-6.9727385223146001</c:v>
                </c:pt>
                <c:pt idx="3136">
                  <c:v>-7.0316336391256486</c:v>
                </c:pt>
                <c:pt idx="3137">
                  <c:v>-7.0905748044388464</c:v>
                </c:pt>
                <c:pt idx="3138">
                  <c:v>-7.1495618418223579</c:v>
                </c:pt>
                <c:pt idx="3139">
                  <c:v>-7.2085945793679826</c:v>
                </c:pt>
                <c:pt idx="3140">
                  <c:v>-7.2676728495940788</c:v>
                </c:pt>
                <c:pt idx="3141">
                  <c:v>-7.3267964893488386</c:v>
                </c:pt>
                <c:pt idx="3142">
                  <c:v>-7.385965339716055</c:v>
                </c:pt>
                <c:pt idx="3143">
                  <c:v>-7.4451792459222599</c:v>
                </c:pt>
                <c:pt idx="3144">
                  <c:v>-7.504438057245034</c:v>
                </c:pt>
                <c:pt idx="3145">
                  <c:v>-7.5637416269242035</c:v>
                </c:pt>
                <c:pt idx="3146">
                  <c:v>-7.6230898120721848</c:v>
                </c:pt>
                <c:pt idx="3147">
                  <c:v>-7.6824824735889976</c:v>
                </c:pt>
                <c:pt idx="3148">
                  <c:v>-7.7419194760763226</c:v>
                </c:pt>
                <c:pt idx="3149">
                  <c:v>-7.8014006877542776</c:v>
                </c:pt>
                <c:pt idx="3150">
                  <c:v>-7.8609259803793723</c:v>
                </c:pt>
                <c:pt idx="3151">
                  <c:v>-7.9204952291641941</c:v>
                </c:pt>
                <c:pt idx="3152">
                  <c:v>-7.9801083126983823</c:v>
                </c:pt>
                <c:pt idx="3153">
                  <c:v>-8.0397651128710752</c:v>
                </c:pt>
                <c:pt idx="3154">
                  <c:v>-8.0994655147951136</c:v>
                </c:pt>
                <c:pt idx="3155">
                  <c:v>-8.1592094067323746</c:v>
                </c:pt>
                <c:pt idx="3156">
                  <c:v>-8.2189966800206289</c:v>
                </c:pt>
                <c:pt idx="3157">
                  <c:v>-8.2788272290017275</c:v>
                </c:pt>
                <c:pt idx="3158">
                  <c:v>-8.3387009509520542</c:v>
                </c:pt>
                <c:pt idx="3159">
                  <c:v>-8.3986177460122953</c:v>
                </c:pt>
                <c:pt idx="3160">
                  <c:v>-8.4585775171212596</c:v>
                </c:pt>
                <c:pt idx="3161">
                  <c:v>-8.5185801699489687</c:v>
                </c:pt>
                <c:pt idx="3162">
                  <c:v>-8.5786256128322815</c:v>
                </c:pt>
                <c:pt idx="3163">
                  <c:v>-8.6387137567110042</c:v>
                </c:pt>
                <c:pt idx="3164">
                  <c:v>-8.6988445150656819</c:v>
                </c:pt>
                <c:pt idx="3165">
                  <c:v>-8.7590178038572013</c:v>
                </c:pt>
                <c:pt idx="3166">
                  <c:v>-8.819233541466998</c:v>
                </c:pt>
                <c:pt idx="3167">
                  <c:v>-8.8794916486387763</c:v>
                </c:pt>
                <c:pt idx="3168">
                  <c:v>-8.9397920484209727</c:v>
                </c:pt>
                <c:pt idx="3169">
                  <c:v>-9.0001346661114994</c:v>
                </c:pt>
                <c:pt idx="3170">
                  <c:v>-9.0605194292027385</c:v>
                </c:pt>
                <c:pt idx="3171">
                  <c:v>-9.1209462673285309</c:v>
                </c:pt>
                <c:pt idx="3172">
                  <c:v>-9.1814151122109386</c:v>
                </c:pt>
                <c:pt idx="3173">
                  <c:v>-9.2419258976105017</c:v>
                </c:pt>
                <c:pt idx="3174">
                  <c:v>-9.3024785592754569</c:v>
                </c:pt>
                <c:pt idx="3175">
                  <c:v>-9.363073034892647</c:v>
                </c:pt>
                <c:pt idx="3176">
                  <c:v>-9.423709264040852</c:v>
                </c:pt>
                <c:pt idx="3177">
                  <c:v>-9.4843871881432058</c:v>
                </c:pt>
                <c:pt idx="3178">
                  <c:v>-9.5451067504221889</c:v>
                </c:pt>
                <c:pt idx="3179">
                  <c:v>-9.6058678958547432</c:v>
                </c:pt>
                <c:pt idx="3180">
                  <c:v>-9.6666705711299574</c:v>
                </c:pt>
                <c:pt idx="3181">
                  <c:v>-9.7275147246048945</c:v>
                </c:pt>
                <c:pt idx="3182">
                  <c:v>-9.7884003062651601</c:v>
                </c:pt>
                <c:pt idx="3183">
                  <c:v>-9.8493272676831936</c:v>
                </c:pt>
                <c:pt idx="3184">
                  <c:v>-9.9102955619794546</c:v>
                </c:pt>
                <c:pt idx="3185">
                  <c:v>-9.9713051437842779</c:v>
                </c:pt>
                <c:pt idx="3186">
                  <c:v>-10.032355969199489</c:v>
                </c:pt>
                <c:pt idx="3187">
                  <c:v>-10.093447995763354</c:v>
                </c:pt>
                <c:pt idx="3188">
                  <c:v>-10.154581182413887</c:v>
                </c:pt>
                <c:pt idx="3189">
                  <c:v>-10.215755489454271</c:v>
                </c:pt>
                <c:pt idx="3190">
                  <c:v>-10.276970878519586</c:v>
                </c:pt>
                <c:pt idx="3191">
                  <c:v>-10.338227312544175</c:v>
                </c:pt>
                <c:pt idx="3192">
                  <c:v>-10.39952475572826</c:v>
                </c:pt>
                <c:pt idx="3193">
                  <c:v>-10.460863173508447</c:v>
                </c:pt>
                <c:pt idx="3194">
                  <c:v>-10.522242532525958</c:v>
                </c:pt>
                <c:pt idx="3195">
                  <c:v>-10.583662800598566</c:v>
                </c:pt>
                <c:pt idx="3196">
                  <c:v>-10.645123946690266</c:v>
                </c:pt>
                <c:pt idx="3197">
                  <c:v>-10.706625940884425</c:v>
                </c:pt>
                <c:pt idx="3198">
                  <c:v>-10.768168754356815</c:v>
                </c:pt>
                <c:pt idx="3199">
                  <c:v>-10.829752359348108</c:v>
                </c:pt>
                <c:pt idx="3200">
                  <c:v>-10.891376729139431</c:v>
                </c:pt>
                <c:pt idx="3201">
                  <c:v>-10.953041838026685</c:v>
                </c:pt>
                <c:pt idx="3202">
                  <c:v>-11.014747661296591</c:v>
                </c:pt>
                <c:pt idx="3203">
                  <c:v>-11.076494175203226</c:v>
                </c:pt>
                <c:pt idx="3204">
                  <c:v>-11.138281356945461</c:v>
                </c:pt>
                <c:pt idx="3205">
                  <c:v>-11.20010918464442</c:v>
                </c:pt>
                <c:pt idx="3206">
                  <c:v>-11.261977637322218</c:v>
                </c:pt>
                <c:pt idx="3207">
                  <c:v>-11.323886694881232</c:v>
                </c:pt>
                <c:pt idx="3208">
                  <c:v>-11.38583633808398</c:v>
                </c:pt>
                <c:pt idx="3209">
                  <c:v>-11.447826548533445</c:v>
                </c:pt>
                <c:pt idx="3210">
                  <c:v>-11.509857308653967</c:v>
                </c:pt>
                <c:pt idx="3211">
                  <c:v>-11.571928601673774</c:v>
                </c:pt>
                <c:pt idx="3212">
                  <c:v>-11.634040411606009</c:v>
                </c:pt>
                <c:pt idx="3213">
                  <c:v>-11.696192723232627</c:v>
                </c:pt>
                <c:pt idx="3214">
                  <c:v>-11.75838552208752</c:v>
                </c:pt>
                <c:pt idx="3215">
                  <c:v>-11.820618794439991</c:v>
                </c:pt>
                <c:pt idx="3216">
                  <c:v>-11.88289252727982</c:v>
                </c:pt>
                <c:pt idx="3217">
                  <c:v>-11.945206708302132</c:v>
                </c:pt>
                <c:pt idx="3218">
                  <c:v>-12.007561325892977</c:v>
                </c:pt>
                <c:pt idx="3219">
                  <c:v>-12.069956369115317</c:v>
                </c:pt>
                <c:pt idx="3220">
                  <c:v>-12.132391827695422</c:v>
                </c:pt>
                <c:pt idx="3221">
                  <c:v>-12.194867692010366</c:v>
                </c:pt>
                <c:pt idx="3222">
                  <c:v>-12.257383953074839</c:v>
                </c:pt>
                <c:pt idx="3223">
                  <c:v>-12.31994060253008</c:v>
                </c:pt>
                <c:pt idx="3224">
                  <c:v>-12.382537632630982</c:v>
                </c:pt>
                <c:pt idx="3225">
                  <c:v>-12.445175036236263</c:v>
                </c:pt>
                <c:pt idx="3226">
                  <c:v>-12.507852806796794</c:v>
                </c:pt>
                <c:pt idx="3227">
                  <c:v>-12.570570938345956</c:v>
                </c:pt>
                <c:pt idx="3228">
                  <c:v>-12.633329425488895</c:v>
                </c:pt>
                <c:pt idx="3229">
                  <c:v>-12.696128263394467</c:v>
                </c:pt>
                <c:pt idx="3230">
                  <c:v>-12.758967447784112</c:v>
                </c:pt>
                <c:pt idx="3231">
                  <c:v>-12.821846974925062</c:v>
                </c:pt>
                <c:pt idx="3232">
                  <c:v>-12.884766841620825</c:v>
                </c:pt>
                <c:pt idx="3233">
                  <c:v>-12.947727045203424</c:v>
                </c:pt>
                <c:pt idx="3234">
                  <c:v>-13.010727583525878</c:v>
                </c:pt>
                <c:pt idx="3235">
                  <c:v>-13.07376845495499</c:v>
                </c:pt>
                <c:pt idx="3236">
                  <c:v>-13.13684965836387</c:v>
                </c:pt>
                <c:pt idx="3237">
                  <c:v>-13.199971193125899</c:v>
                </c:pt>
                <c:pt idx="3238">
                  <c:v>-13.263133059107945</c:v>
                </c:pt>
                <c:pt idx="3239">
                  <c:v>-13.326335256664166</c:v>
                </c:pt>
                <c:pt idx="3240">
                  <c:v>-13.389577786631042</c:v>
                </c:pt>
                <c:pt idx="3241">
                  <c:v>-13.452860650320774</c:v>
                </c:pt>
                <c:pt idx="3242">
                  <c:v>-13.516183849517219</c:v>
                </c:pt>
                <c:pt idx="3243">
                  <c:v>-13.579547386470328</c:v>
                </c:pt>
                <c:pt idx="3244">
                  <c:v>-13.642951263891485</c:v>
                </c:pt>
                <c:pt idx="3245">
                  <c:v>-13.706395484949594</c:v>
                </c:pt>
                <c:pt idx="3246">
                  <c:v>-13.769880053266041</c:v>
                </c:pt>
                <c:pt idx="3247">
                  <c:v>-13.833404972911707</c:v>
                </c:pt>
                <c:pt idx="3248">
                  <c:v>-13.896970248402901</c:v>
                </c:pt>
                <c:pt idx="3249">
                  <c:v>-13.960575884697855</c:v>
                </c:pt>
                <c:pt idx="3250">
                  <c:v>-14.024221887193377</c:v>
                </c:pt>
                <c:pt idx="3251">
                  <c:v>-14.087908261721985</c:v>
                </c:pt>
                <c:pt idx="3252">
                  <c:v>-14.151635014549356</c:v>
                </c:pt>
                <c:pt idx="3253">
                  <c:v>-14.215402152371016</c:v>
                </c:pt>
                <c:pt idx="3254">
                  <c:v>-14.279209682310448</c:v>
                </c:pt>
                <c:pt idx="3255">
                  <c:v>-14.343057611916407</c:v>
                </c:pt>
                <c:pt idx="3256">
                  <c:v>-14.406945949161347</c:v>
                </c:pt>
                <c:pt idx="3257">
                  <c:v>-14.47087470243892</c:v>
                </c:pt>
                <c:pt idx="3258">
                  <c:v>-14.534843880562502</c:v>
                </c:pt>
                <c:pt idx="3259">
                  <c:v>-14.598853492763684</c:v>
                </c:pt>
                <c:pt idx="3260">
                  <c:v>-14.662903548690746</c:v>
                </c:pt>
                <c:pt idx="3261">
                  <c:v>-14.726994058406913</c:v>
                </c:pt>
                <c:pt idx="3262">
                  <c:v>-14.79112503238979</c:v>
                </c:pt>
                <c:pt idx="3263">
                  <c:v>-14.855296481529948</c:v>
                </c:pt>
                <c:pt idx="3264">
                  <c:v>-14.91950841712989</c:v>
                </c:pt>
                <c:pt idx="3265">
                  <c:v>-14.983760850903899</c:v>
                </c:pt>
                <c:pt idx="3266">
                  <c:v>-15.048053794976333</c:v>
                </c:pt>
                <c:pt idx="3267">
                  <c:v>-15.112387261881871</c:v>
                </c:pt>
                <c:pt idx="3268">
                  <c:v>-15.176761264564488</c:v>
                </c:pt>
                <c:pt idx="3269">
                  <c:v>-15.241175816377526</c:v>
                </c:pt>
                <c:pt idx="3270">
                  <c:v>-15.305630931082867</c:v>
                </c:pt>
                <c:pt idx="3271">
                  <c:v>-15.370126622851384</c:v>
                </c:pt>
                <c:pt idx="3272">
                  <c:v>-15.434662906261813</c:v>
                </c:pt>
                <c:pt idx="3273">
                  <c:v>-15.49923979630206</c:v>
                </c:pt>
                <c:pt idx="3274">
                  <c:v>-15.563857308367581</c:v>
                </c:pt>
                <c:pt idx="3275">
                  <c:v>-15.628515458263044</c:v>
                </c:pt>
                <c:pt idx="3276">
                  <c:v>-15.693214262201247</c:v>
                </c:pt>
                <c:pt idx="3277">
                  <c:v>-15.757953736804302</c:v>
                </c:pt>
                <c:pt idx="3278">
                  <c:v>-15.822733899103048</c:v>
                </c:pt>
                <c:pt idx="3279">
                  <c:v>-15.887554766537642</c:v>
                </c:pt>
                <c:pt idx="3280">
                  <c:v>-15.952416356958279</c:v>
                </c:pt>
                <c:pt idx="3281">
                  <c:v>-16.017318688624947</c:v>
                </c:pt>
                <c:pt idx="3282">
                  <c:v>-16.082261780208277</c:v>
                </c:pt>
                <c:pt idx="3283">
                  <c:v>-16.147245650790016</c:v>
                </c:pt>
                <c:pt idx="3284">
                  <c:v>-16.212270319863006</c:v>
                </c:pt>
                <c:pt idx="3285">
                  <c:v>-16.277335807332229</c:v>
                </c:pt>
                <c:pt idx="3286">
                  <c:v>-16.342442133515348</c:v>
                </c:pt>
                <c:pt idx="3287">
                  <c:v>-16.407589319142588</c:v>
                </c:pt>
                <c:pt idx="3288">
                  <c:v>-16.472777385357787</c:v>
                </c:pt>
                <c:pt idx="3289">
                  <c:v>-16.538006353719375</c:v>
                </c:pt>
                <c:pt idx="3290">
                  <c:v>-16.603276246199712</c:v>
                </c:pt>
                <c:pt idx="3291">
                  <c:v>-16.668587085186896</c:v>
                </c:pt>
                <c:pt idx="3292">
                  <c:v>-16.733938893484574</c:v>
                </c:pt>
                <c:pt idx="3293">
                  <c:v>-16.79933169431305</c:v>
                </c:pt>
                <c:pt idx="3294">
                  <c:v>-16.864765511308914</c:v>
                </c:pt>
                <c:pt idx="3295">
                  <c:v>-16.930240368526761</c:v>
                </c:pt>
                <c:pt idx="3296">
                  <c:v>-16.995756290438692</c:v>
                </c:pt>
                <c:pt idx="3297">
                  <c:v>-17.061313301935435</c:v>
                </c:pt>
                <c:pt idx="3298">
                  <c:v>-17.126911428326657</c:v>
                </c:pt>
                <c:pt idx="3299">
                  <c:v>-17.192550695341463</c:v>
                </c:pt>
                <c:pt idx="3300">
                  <c:v>-17.258231129128504</c:v>
                </c:pt>
                <c:pt idx="3301">
                  <c:v>-17.323952756256855</c:v>
                </c:pt>
                <c:pt idx="3302">
                  <c:v>-17.389715603716425</c:v>
                </c:pt>
                <c:pt idx="3303">
                  <c:v>-17.455519698917236</c:v>
                </c:pt>
                <c:pt idx="3304">
                  <c:v>-17.521365069691349</c:v>
                </c:pt>
                <c:pt idx="3305">
                  <c:v>-17.587251744291887</c:v>
                </c:pt>
                <c:pt idx="3306">
                  <c:v>-17.653179751394013</c:v>
                </c:pt>
                <c:pt idx="3307">
                  <c:v>-17.719149120094219</c:v>
                </c:pt>
                <c:pt idx="3308">
                  <c:v>-17.785159879911344</c:v>
                </c:pt>
                <c:pt idx="3309">
                  <c:v>-17.851212060786334</c:v>
                </c:pt>
                <c:pt idx="3310">
                  <c:v>-17.917305693082156</c:v>
                </c:pt>
                <c:pt idx="3311">
                  <c:v>-17.983440807583847</c:v>
                </c:pt>
                <c:pt idx="3312">
                  <c:v>-18.049617435498295</c:v>
                </c:pt>
                <c:pt idx="3313">
                  <c:v>-18.1158356084545</c:v>
                </c:pt>
                <c:pt idx="3314">
                  <c:v>-18.182095358502917</c:v>
                </c:pt>
                <c:pt idx="3315">
                  <c:v>-18.248396718115426</c:v>
                </c:pt>
                <c:pt idx="3316">
                  <c:v>-18.314739720185198</c:v>
                </c:pt>
                <c:pt idx="3317">
                  <c:v>-18.381124398025605</c:v>
                </c:pt>
                <c:pt idx="3318">
                  <c:v>-18.447550785370805</c:v>
                </c:pt>
                <c:pt idx="3319">
                  <c:v>-18.514018916374219</c:v>
                </c:pt>
                <c:pt idx="3320">
                  <c:v>-18.580528825608518</c:v>
                </c:pt>
                <c:pt idx="3321">
                  <c:v>-18.647080548065016</c:v>
                </c:pt>
                <c:pt idx="3322">
                  <c:v>-18.71367411915228</c:v>
                </c:pt>
                <c:pt idx="3323">
                  <c:v>-18.78030957469614</c:v>
                </c:pt>
                <c:pt idx="3324">
                  <c:v>-18.846986950938572</c:v>
                </c:pt>
                <c:pt idx="3325">
                  <c:v>-18.913706284536044</c:v>
                </c:pt>
                <c:pt idx="3326">
                  <c:v>-18.980467612559522</c:v>
                </c:pt>
                <c:pt idx="3327">
                  <c:v>-19.047270972492559</c:v>
                </c:pt>
                <c:pt idx="3328">
                  <c:v>-19.114116402230383</c:v>
                </c:pt>
                <c:pt idx="3329">
                  <c:v>-19.181003940078853</c:v>
                </c:pt>
                <c:pt idx="3330">
                  <c:v>-19.247933624752342</c:v>
                </c:pt>
                <c:pt idx="3331">
                  <c:v>-19.314905495373477</c:v>
                </c:pt>
                <c:pt idx="3332">
                  <c:v>-19.381919591470197</c:v>
                </c:pt>
                <c:pt idx="3333">
                  <c:v>-19.44897595297525</c:v>
                </c:pt>
                <c:pt idx="3334">
                  <c:v>-19.516074620223854</c:v>
                </c:pt>
                <c:pt idx="3335">
                  <c:v>-19.583215633952154</c:v>
                </c:pt>
                <c:pt idx="3336">
                  <c:v>-19.650399035295308</c:v>
                </c:pt>
                <c:pt idx="3337">
                  <c:v>-19.717624865785275</c:v>
                </c:pt>
                <c:pt idx="3338">
                  <c:v>-19.784893167349114</c:v>
                </c:pt>
                <c:pt idx="3339">
                  <c:v>-19.852203982306484</c:v>
                </c:pt>
                <c:pt idx="3340">
                  <c:v>-19.919557353367626</c:v>
                </c:pt>
                <c:pt idx="3341">
                  <c:v>-19.986953323630736</c:v>
                </c:pt>
                <c:pt idx="3342">
                  <c:v>-20.054391936580046</c:v>
                </c:pt>
                <c:pt idx="3343">
                  <c:v>-20.121873236082465</c:v>
                </c:pt>
                <c:pt idx="3344">
                  <c:v>-20.189397266385711</c:v>
                </c:pt>
                <c:pt idx="3345">
                  <c:v>-20.256964072115139</c:v>
                </c:pt>
                <c:pt idx="3346">
                  <c:v>-20.324573698271273</c:v>
                </c:pt>
                <c:pt idx="3347">
                  <c:v>-20.392226190226467</c:v>
                </c:pt>
                <c:pt idx="3348">
                  <c:v>-20.459921593722065</c:v>
                </c:pt>
                <c:pt idx="3349">
                  <c:v>-20.527659954865602</c:v>
                </c:pt>
                <c:pt idx="3350">
                  <c:v>-20.595441320126952</c:v>
                </c:pt>
                <c:pt idx="3351">
                  <c:v>-20.663265736335362</c:v>
                </c:pt>
                <c:pt idx="3352">
                  <c:v>-20.731133250676507</c:v>
                </c:pt>
                <c:pt idx="3353">
                  <c:v>-20.799043910688052</c:v>
                </c:pt>
                <c:pt idx="3354">
                  <c:v>-20.866997764256865</c:v>
                </c:pt>
                <c:pt idx="3355">
                  <c:v>-20.934994859614839</c:v>
                </c:pt>
                <c:pt idx="3356">
                  <c:v>-21.003035245335354</c:v>
                </c:pt>
                <c:pt idx="3357">
                  <c:v>-21.071118970329081</c:v>
                </c:pt>
                <c:pt idx="3358">
                  <c:v>-21.139246083840519</c:v>
                </c:pt>
                <c:pt idx="3359">
                  <c:v>-21.207416635443167</c:v>
                </c:pt>
                <c:pt idx="3360">
                  <c:v>-21.27563067503635</c:v>
                </c:pt>
                <c:pt idx="3361">
                  <c:v>-21.343888252839815</c:v>
                </c:pt>
                <c:pt idx="3362">
                  <c:v>-21.412189419390138</c:v>
                </c:pt>
                <c:pt idx="3363">
                  <c:v>-21.480534225535934</c:v>
                </c:pt>
                <c:pt idx="3364">
                  <c:v>-21.548922722433367</c:v>
                </c:pt>
                <c:pt idx="3365">
                  <c:v>-21.617354961541619</c:v>
                </c:pt>
                <c:pt idx="3366">
                  <c:v>-21.685830994617653</c:v>
                </c:pt>
                <c:pt idx="3367">
                  <c:v>-21.754350873711928</c:v>
                </c:pt>
                <c:pt idx="3368">
                  <c:v>-21.822914651163238</c:v>
                </c:pt>
                <c:pt idx="3369">
                  <c:v>-21.891522379593518</c:v>
                </c:pt>
                <c:pt idx="3370">
                  <c:v>-21.960174111902624</c:v>
                </c:pt>
                <c:pt idx="3371">
                  <c:v>-22.028869901263747</c:v>
                </c:pt>
                <c:pt idx="3372">
                  <c:v>-22.097609801117244</c:v>
                </c:pt>
                <c:pt idx="3373">
                  <c:v>-22.166393865165674</c:v>
                </c:pt>
                <c:pt idx="3374">
                  <c:v>-22.235222147368322</c:v>
                </c:pt>
                <c:pt idx="3375">
                  <c:v>-22.304094701935444</c:v>
                </c:pt>
                <c:pt idx="3376">
                  <c:v>-22.373011583322551</c:v>
                </c:pt>
                <c:pt idx="3377">
                  <c:v>-22.441972846224726</c:v>
                </c:pt>
                <c:pt idx="3378">
                  <c:v>-22.510978545570715</c:v>
                </c:pt>
                <c:pt idx="3379">
                  <c:v>-22.580028736516958</c:v>
                </c:pt>
                <c:pt idx="3380">
                  <c:v>-22.649123474441698</c:v>
                </c:pt>
                <c:pt idx="3381">
                  <c:v>-22.718262814938456</c:v>
                </c:pt>
                <c:pt idx="3382">
                  <c:v>-22.787446813810234</c:v>
                </c:pt>
                <c:pt idx="3383">
                  <c:v>-22.856675527063011</c:v>
                </c:pt>
                <c:pt idx="3384">
                  <c:v>-22.925949010899291</c:v>
                </c:pt>
                <c:pt idx="3385">
                  <c:v>-22.995267321711985</c:v>
                </c:pt>
                <c:pt idx="3386">
                  <c:v>-23.06463051607723</c:v>
                </c:pt>
                <c:pt idx="3387">
                  <c:v>-23.134038650748447</c:v>
                </c:pt>
                <c:pt idx="3388">
                  <c:v>-23.203491782649181</c:v>
                </c:pt>
                <c:pt idx="3389">
                  <c:v>-23.272989968866522</c:v>
                </c:pt>
                <c:pt idx="3390">
                  <c:v>-23.342533266643972</c:v>
                </c:pt>
                <c:pt idx="3391">
                  <c:v>-23.412121733374907</c:v>
                </c:pt>
                <c:pt idx="3392">
                  <c:v>-23.481755426595228</c:v>
                </c:pt>
                <c:pt idx="3393">
                  <c:v>-23.551434403976597</c:v>
                </c:pt>
                <c:pt idx="3394">
                  <c:v>-23.621158723318672</c:v>
                </c:pt>
                <c:pt idx="3395">
                  <c:v>-23.690928442542742</c:v>
                </c:pt>
                <c:pt idx="3396">
                  <c:v>-23.760743619683602</c:v>
                </c:pt>
                <c:pt idx="3397">
                  <c:v>-23.830604312882681</c:v>
                </c:pt>
                <c:pt idx="3398">
                  <c:v>-23.900510580380367</c:v>
                </c:pt>
                <c:pt idx="3399">
                  <c:v>-23.970462480508825</c:v>
                </c:pt>
                <c:pt idx="3400">
                  <c:v>-24.040460071683889</c:v>
                </c:pt>
                <c:pt idx="3401">
                  <c:v>-24.110503412398025</c:v>
                </c:pt>
                <c:pt idx="3402">
                  <c:v>-24.180592561212109</c:v>
                </c:pt>
                <c:pt idx="3403">
                  <c:v>-24.25072757674803</c:v>
                </c:pt>
                <c:pt idx="3404">
                  <c:v>-24.320908517680998</c:v>
                </c:pt>
                <c:pt idx="3405">
                  <c:v>-24.391135442731034</c:v>
                </c:pt>
                <c:pt idx="3406">
                  <c:v>-24.461408410655775</c:v>
                </c:pt>
                <c:pt idx="3407">
                  <c:v>-24.531727480242264</c:v>
                </c:pt>
                <c:pt idx="3408">
                  <c:v>-24.602092710298521</c:v>
                </c:pt>
                <c:pt idx="3409">
                  <c:v>-24.672504159646166</c:v>
                </c:pt>
                <c:pt idx="3410">
                  <c:v>-24.742961887111939</c:v>
                </c:pt>
                <c:pt idx="3411">
                  <c:v>-24.813465951519177</c:v>
                </c:pt>
                <c:pt idx="3412">
                  <c:v>-24.88401641168047</c:v>
                </c:pt>
                <c:pt idx="3413">
                  <c:v>-24.954613326388554</c:v>
                </c:pt>
                <c:pt idx="3414">
                  <c:v>-25.025256754408538</c:v>
                </c:pt>
                <c:pt idx="3415">
                  <c:v>-25.095946754469324</c:v>
                </c:pt>
                <c:pt idx="3416">
                  <c:v>-25.166683385255375</c:v>
                </c:pt>
                <c:pt idx="3417">
                  <c:v>-25.237466705398187</c:v>
                </c:pt>
                <c:pt idx="3418">
                  <c:v>-25.308296773468093</c:v>
                </c:pt>
                <c:pt idx="3419">
                  <c:v>-25.379173647965313</c:v>
                </c:pt>
                <c:pt idx="3420">
                  <c:v>-25.450097387312063</c:v>
                </c:pt>
                <c:pt idx="3421">
                  <c:v>-25.521068049843478</c:v>
                </c:pt>
                <c:pt idx="3422">
                  <c:v>-25.59208569379954</c:v>
                </c:pt>
                <c:pt idx="3423">
                  <c:v>-25.663150377316065</c:v>
                </c:pt>
                <c:pt idx="3424">
                  <c:v>-25.734262158416378</c:v>
                </c:pt>
                <c:pt idx="3425">
                  <c:v>-25.805421095002789</c:v>
                </c:pt>
                <c:pt idx="3426">
                  <c:v>-25.87662724484753</c:v>
                </c:pt>
                <c:pt idx="3427">
                  <c:v>-25.947880665584488</c:v>
                </c:pt>
                <c:pt idx="3428">
                  <c:v>-26.019181414700554</c:v>
                </c:pt>
                <c:pt idx="3429">
                  <c:v>-26.090529549526686</c:v>
                </c:pt>
                <c:pt idx="3430">
                  <c:v>-26.161925127229424</c:v>
                </c:pt>
                <c:pt idx="3431">
                  <c:v>-26.233368204802087</c:v>
                </c:pt>
                <c:pt idx="3432">
                  <c:v>-26.304858839056322</c:v>
                </c:pt>
                <c:pt idx="3433">
                  <c:v>-26.376397086613185</c:v>
                </c:pt>
                <c:pt idx="3434">
                  <c:v>-26.447983003894265</c:v>
                </c:pt>
                <c:pt idx="3435">
                  <c:v>-26.519616647113526</c:v>
                </c:pt>
                <c:pt idx="3436">
                  <c:v>-26.591298072268277</c:v>
                </c:pt>
                <c:pt idx="3437">
                  <c:v>-26.663027335130462</c:v>
                </c:pt>
                <c:pt idx="3438">
                  <c:v>-26.734804491238041</c:v>
                </c:pt>
                <c:pt idx="3439">
                  <c:v>-26.806629595886481</c:v>
                </c:pt>
                <c:pt idx="3440">
                  <c:v>-26.87850270411986</c:v>
                </c:pt>
                <c:pt idx="3441">
                  <c:v>-26.950423870722567</c:v>
                </c:pt>
                <c:pt idx="3442">
                  <c:v>-27.022393150210284</c:v>
                </c:pt>
                <c:pt idx="3443">
                  <c:v>-27.094410596821916</c:v>
                </c:pt>
                <c:pt idx="3444">
                  <c:v>-27.16647626451018</c:v>
                </c:pt>
                <c:pt idx="3445">
                  <c:v>-27.238590206934184</c:v>
                </c:pt>
                <c:pt idx="3446">
                  <c:v>-27.310752477450109</c:v>
                </c:pt>
                <c:pt idx="3447">
                  <c:v>-27.382963129102915</c:v>
                </c:pt>
                <c:pt idx="3448">
                  <c:v>-27.455222214618082</c:v>
                </c:pt>
                <c:pt idx="3449">
                  <c:v>-27.527529786392652</c:v>
                </c:pt>
                <c:pt idx="3450">
                  <c:v>-27.599885896487748</c:v>
                </c:pt>
                <c:pt idx="3451">
                  <c:v>-27.672290596619451</c:v>
                </c:pt>
                <c:pt idx="3452">
                  <c:v>-27.744743938150709</c:v>
                </c:pt>
                <c:pt idx="3453">
                  <c:v>-27.817245972083423</c:v>
                </c:pt>
                <c:pt idx="3454">
                  <c:v>-27.889796749049857</c:v>
                </c:pt>
                <c:pt idx="3455">
                  <c:v>-27.962396319304435</c:v>
                </c:pt>
                <c:pt idx="3456">
                  <c:v>-28.035044732716081</c:v>
                </c:pt>
                <c:pt idx="3457">
                  <c:v>-28.10774203875965</c:v>
                </c:pt>
                <c:pt idx="3458">
                  <c:v>-28.180488286508375</c:v>
                </c:pt>
                <c:pt idx="3459">
                  <c:v>-28.253283524625648</c:v>
                </c:pt>
                <c:pt idx="3460">
                  <c:v>-28.32612780135706</c:v>
                </c:pt>
                <c:pt idx="3461">
                  <c:v>-28.3990211645228</c:v>
                </c:pt>
                <c:pt idx="3462">
                  <c:v>-28.471963661510351</c:v>
                </c:pt>
                <c:pt idx="3463">
                  <c:v>-28.544955339265549</c:v>
                </c:pt>
                <c:pt idx="3464">
                  <c:v>-28.617996244286275</c:v>
                </c:pt>
                <c:pt idx="3465">
                  <c:v>-28.69108642261417</c:v>
                </c:pt>
                <c:pt idx="3466">
                  <c:v>-28.764225919827588</c:v>
                </c:pt>
                <c:pt idx="3467">
                  <c:v>-28.837414781033655</c:v>
                </c:pt>
                <c:pt idx="3468">
                  <c:v>-28.910653050861747</c:v>
                </c:pt>
                <c:pt idx="3469">
                  <c:v>-28.98394077345533</c:v>
                </c:pt>
                <c:pt idx="3470">
                  <c:v>-29.057277992466055</c:v>
                </c:pt>
                <c:pt idx="3471">
                  <c:v>-29.13066475104532</c:v>
                </c:pt>
                <c:pt idx="3472">
                  <c:v>-29.204101091838393</c:v>
                </c:pt>
                <c:pt idx="3473">
                  <c:v>-29.277587056976841</c:v>
                </c:pt>
                <c:pt idx="3474">
                  <c:v>-29.351122688072159</c:v>
                </c:pt>
                <c:pt idx="3475">
                  <c:v>-29.424708026208826</c:v>
                </c:pt>
                <c:pt idx="3476">
                  <c:v>-29.498343111938169</c:v>
                </c:pt>
                <c:pt idx="3477">
                  <c:v>-29.572027985271284</c:v>
                </c:pt>
                <c:pt idx="3478">
                  <c:v>-29.645762685672928</c:v>
                </c:pt>
                <c:pt idx="3479">
                  <c:v>-29.719547252055193</c:v>
                </c:pt>
                <c:pt idx="3480">
                  <c:v>-29.793381722771525</c:v>
                </c:pt>
                <c:pt idx="3481">
                  <c:v>-29.867266135610343</c:v>
                </c:pt>
                <c:pt idx="3482">
                  <c:v>-29.941200527789196</c:v>
                </c:pt>
                <c:pt idx="3483">
                  <c:v>-30.015184935949016</c:v>
                </c:pt>
                <c:pt idx="3484">
                  <c:v>-30.089219396148494</c:v>
                </c:pt>
                <c:pt idx="3485">
                  <c:v>-30.16330394385783</c:v>
                </c:pt>
                <c:pt idx="3486">
                  <c:v>-30.23743861395414</c:v>
                </c:pt>
                <c:pt idx="3487">
                  <c:v>-30.31162344071522</c:v>
                </c:pt>
                <c:pt idx="3488">
                  <c:v>-30.385858457814969</c:v>
                </c:pt>
                <c:pt idx="3489">
                  <c:v>-30.460143698317793</c:v>
                </c:pt>
                <c:pt idx="3490">
                  <c:v>-30.534479194673906</c:v>
                </c:pt>
                <c:pt idx="3491">
                  <c:v>-30.608864978714202</c:v>
                </c:pt>
                <c:pt idx="3492">
                  <c:v>-30.683301081645553</c:v>
                </c:pt>
                <c:pt idx="3493">
                  <c:v>-30.757787534046329</c:v>
                </c:pt>
                <c:pt idx="3494">
                  <c:v>-30.832324365861567</c:v>
                </c:pt>
                <c:pt idx="3495">
                  <c:v>-30.906911606399376</c:v>
                </c:pt>
                <c:pt idx="3496">
                  <c:v>-30.981549284325784</c:v>
                </c:pt>
                <c:pt idx="3497">
                  <c:v>-31.05623742766084</c:v>
                </c:pt>
                <c:pt idx="3498">
                  <c:v>-31.130976063775201</c:v>
                </c:pt>
                <c:pt idx="3499">
                  <c:v>-31.205765219385952</c:v>
                </c:pt>
                <c:pt idx="3500">
                  <c:v>-31.280604920552939</c:v>
                </c:pt>
                <c:pt idx="3501">
                  <c:v>-31.355495192675164</c:v>
                </c:pt>
                <c:pt idx="3502">
                  <c:v>-31.430436060487654</c:v>
                </c:pt>
                <c:pt idx="3503">
                  <c:v>-31.505427548057817</c:v>
                </c:pt>
                <c:pt idx="3504">
                  <c:v>-31.580469678782904</c:v>
                </c:pt>
                <c:pt idx="3505">
                  <c:v>-31.655562475386624</c:v>
                </c:pt>
                <c:pt idx="3506">
                  <c:v>-31.730705959916289</c:v>
                </c:pt>
                <c:pt idx="3507">
                  <c:v>-31.805900153740719</c:v>
                </c:pt>
                <c:pt idx="3508">
                  <c:v>-31.881145077547014</c:v>
                </c:pt>
                <c:pt idx="3509">
                  <c:v>-31.956440751338597</c:v>
                </c:pt>
                <c:pt idx="3510">
                  <c:v>-32.031787194433392</c:v>
                </c:pt>
                <c:pt idx="3511">
                  <c:v>-32.107184425460801</c:v>
                </c:pt>
                <c:pt idx="3512">
                  <c:v>-32.182632462360907</c:v>
                </c:pt>
                <c:pt idx="3513">
                  <c:v>-32.258131322381772</c:v>
                </c:pt>
                <c:pt idx="3514">
                  <c:v>-32.333681022078558</c:v>
                </c:pt>
                <c:pt idx="3515">
                  <c:v>-32.409281577311738</c:v>
                </c:pt>
                <c:pt idx="3516">
                  <c:v>-32.484933003245942</c:v>
                </c:pt>
                <c:pt idx="3517">
                  <c:v>-32.56063531434895</c:v>
                </c:pt>
                <c:pt idx="3518">
                  <c:v>-32.636388524390732</c:v>
                </c:pt>
                <c:pt idx="3519">
                  <c:v>-32.712192646442119</c:v>
                </c:pt>
                <c:pt idx="3520">
                  <c:v>-32.788047692875082</c:v>
                </c:pt>
                <c:pt idx="3521">
                  <c:v>-32.863953675361614</c:v>
                </c:pt>
                <c:pt idx="3522">
                  <c:v>-32.939910604873553</c:v>
                </c:pt>
                <c:pt idx="3523">
                  <c:v>-33.015918491682434</c:v>
                </c:pt>
                <c:pt idx="3524">
                  <c:v>-33.091977345359595</c:v>
                </c:pt>
                <c:pt idx="3525">
                  <c:v>-33.168087174776339</c:v>
                </c:pt>
                <c:pt idx="3526">
                  <c:v>-33.244247988103986</c:v>
                </c:pt>
                <c:pt idx="3527">
                  <c:v>-33.320459792814709</c:v>
                </c:pt>
                <c:pt idx="3528">
                  <c:v>-33.396722595681929</c:v>
                </c:pt>
                <c:pt idx="3529">
                  <c:v>-33.473036402781297</c:v>
                </c:pt>
                <c:pt idx="3530">
                  <c:v>-33.549401219491337</c:v>
                </c:pt>
                <c:pt idx="3531">
                  <c:v>-33.625817050495179</c:v>
                </c:pt>
                <c:pt idx="3532">
                  <c:v>-33.702283899781193</c:v>
                </c:pt>
                <c:pt idx="3533">
                  <c:v>-33.778801770644563</c:v>
                </c:pt>
                <c:pt idx="3534">
                  <c:v>-33.855370665689271</c:v>
                </c:pt>
                <c:pt idx="3535">
                  <c:v>-33.931990586829393</c:v>
                </c:pt>
                <c:pt idx="3536">
                  <c:v>-34.008661535291374</c:v>
                </c:pt>
                <c:pt idx="3537">
                  <c:v>-34.085383511615667</c:v>
                </c:pt>
                <c:pt idx="3538">
                  <c:v>-34.162156515659269</c:v>
                </c:pt>
                <c:pt idx="3539">
                  <c:v>-34.238980546598363</c:v>
                </c:pt>
                <c:pt idx="3540">
                  <c:v>-34.315855602929823</c:v>
                </c:pt>
                <c:pt idx="3541">
                  <c:v>-34.392781682475203</c:v>
                </c:pt>
                <c:pt idx="3542">
                  <c:v>-34.469758782382534</c:v>
                </c:pt>
                <c:pt idx="3543">
                  <c:v>-34.546786899129849</c:v>
                </c:pt>
                <c:pt idx="3544">
                  <c:v>-34.623866028528035</c:v>
                </c:pt>
                <c:pt idx="3545">
                  <c:v>-34.700996165724661</c:v>
                </c:pt>
                <c:pt idx="3546">
                  <c:v>-34.778177305206299</c:v>
                </c:pt>
                <c:pt idx="3547">
                  <c:v>-34.855409440803406</c:v>
                </c:pt>
                <c:pt idx="3548">
                  <c:v>-34.932692565693245</c:v>
                </c:pt>
                <c:pt idx="3549">
                  <c:v>-35.010026672403576</c:v>
                </c:pt>
                <c:pt idx="3550">
                  <c:v>-35.087411752817339</c:v>
                </c:pt>
                <c:pt idx="3551">
                  <c:v>-35.164847798176382</c:v>
                </c:pt>
                <c:pt idx="3552">
                  <c:v>-35.242334799085818</c:v>
                </c:pt>
                <c:pt idx="3553">
                  <c:v>-35.319872745518325</c:v>
                </c:pt>
                <c:pt idx="3554">
                  <c:v>-35.397461626818853</c:v>
                </c:pt>
                <c:pt idx="3555">
                  <c:v>-35.475101431709355</c:v>
                </c:pt>
                <c:pt idx="3556">
                  <c:v>-35.552792148293342</c:v>
                </c:pt>
                <c:pt idx="3557">
                  <c:v>-35.630533764060999</c:v>
                </c:pt>
                <c:pt idx="3558">
                  <c:v>-35.708326265894087</c:v>
                </c:pt>
                <c:pt idx="3559">
                  <c:v>-35.786169640071783</c:v>
                </c:pt>
                <c:pt idx="3560">
                  <c:v>-35.864063872275189</c:v>
                </c:pt>
                <c:pt idx="3561">
                  <c:v>-35.94200894759269</c:v>
                </c:pt>
                <c:pt idx="3562">
                  <c:v>-36.020004850526661</c:v>
                </c:pt>
                <c:pt idx="3563">
                  <c:v>-36.098051564997974</c:v>
                </c:pt>
                <c:pt idx="3564">
                  <c:v>-36.176149074352026</c:v>
                </c:pt>
                <c:pt idx="3565">
                  <c:v>-36.254297361365332</c:v>
                </c:pt>
                <c:pt idx="3566">
                  <c:v>-36.332496408250577</c:v>
                </c:pt>
                <c:pt idx="3567">
                  <c:v>-36.410746196663418</c:v>
                </c:pt>
                <c:pt idx="3568">
                  <c:v>-36.489046707708461</c:v>
                </c:pt>
                <c:pt idx="3569">
                  <c:v>-36.5673979219453</c:v>
                </c:pt>
                <c:pt idx="3570">
                  <c:v>-36.645799819395698</c:v>
                </c:pt>
                <c:pt idx="3571">
                  <c:v>-36.724252379549313</c:v>
                </c:pt>
                <c:pt idx="3572">
                  <c:v>-36.802755581370747</c:v>
                </c:pt>
                <c:pt idx="3573">
                  <c:v>-36.881309403306233</c:v>
                </c:pt>
                <c:pt idx="3574">
                  <c:v>-36.959913823290208</c:v>
                </c:pt>
                <c:pt idx="3575">
                  <c:v>-37.038568818752267</c:v>
                </c:pt>
                <c:pt idx="3576">
                  <c:v>-37.11727436662477</c:v>
                </c:pt>
                <c:pt idx="3577">
                  <c:v>-37.196030443348327</c:v>
                </c:pt>
                <c:pt idx="3578">
                  <c:v>-37.274837024880739</c:v>
                </c:pt>
                <c:pt idx="3579">
                  <c:v>-37.353694086703115</c:v>
                </c:pt>
                <c:pt idx="3580">
                  <c:v>-37.432601603827273</c:v>
                </c:pt>
                <c:pt idx="3581">
                  <c:v>-37.5115595508029</c:v>
                </c:pt>
                <c:pt idx="3582">
                  <c:v>-37.590567901726047</c:v>
                </c:pt>
                <c:pt idx="3583">
                  <c:v>-37.669626630245041</c:v>
                </c:pt>
                <c:pt idx="3584">
                  <c:v>-37.748735709568876</c:v>
                </c:pt>
                <c:pt idx="3585">
                  <c:v>-37.827895112474906</c:v>
                </c:pt>
                <c:pt idx="3586">
                  <c:v>-37.90710481131584</c:v>
                </c:pt>
                <c:pt idx="3587">
                  <c:v>-37.986364778028218</c:v>
                </c:pt>
                <c:pt idx="3588">
                  <c:v>-38.065674984139292</c:v>
                </c:pt>
                <c:pt idx="3589">
                  <c:v>-38.145035400775008</c:v>
                </c:pt>
                <c:pt idx="3590">
                  <c:v>-38.224445998668855</c:v>
                </c:pt>
                <c:pt idx="3591">
                  <c:v>-38.30390674816779</c:v>
                </c:pt>
                <c:pt idx="3592">
                  <c:v>-38.383417619241918</c:v>
                </c:pt>
                <c:pt idx="3593">
                  <c:v>-38.462978581491214</c:v>
                </c:pt>
                <c:pt idx="3594">
                  <c:v>-38.542589604153868</c:v>
                </c:pt>
                <c:pt idx="3595">
                  <c:v>-38.622250656113998</c:v>
                </c:pt>
                <c:pt idx="3596">
                  <c:v>-38.701961705910477</c:v>
                </c:pt>
                <c:pt idx="3597">
                  <c:v>-38.781722721743826</c:v>
                </c:pt>
                <c:pt idx="3598">
                  <c:v>-38.86153367148421</c:v>
                </c:pt>
                <c:pt idx="3599">
                  <c:v>-38.941394522680504</c:v>
                </c:pt>
                <c:pt idx="3600">
                  <c:v>-39.021305242567166</c:v>
                </c:pt>
                <c:pt idx="3601">
                  <c:v>-39.101265798073172</c:v>
                </c:pt>
                <c:pt idx="3602">
                  <c:v>-39.181276155828996</c:v>
                </c:pt>
                <c:pt idx="3603">
                  <c:v>-39.261336282175357</c:v>
                </c:pt>
                <c:pt idx="3604">
                  <c:v>-39.341446143171254</c:v>
                </c:pt>
                <c:pt idx="3605">
                  <c:v>-39.421605704601021</c:v>
                </c:pt>
                <c:pt idx="3606">
                  <c:v>-39.501814931983709</c:v>
                </c:pt>
                <c:pt idx="3607">
                  <c:v>-39.582073790579628</c:v>
                </c:pt>
                <c:pt idx="3608">
                  <c:v>-39.662382245399165</c:v>
                </c:pt>
                <c:pt idx="3609">
                  <c:v>-39.742740261210024</c:v>
                </c:pt>
                <c:pt idx="3610">
                  <c:v>-39.823147802545975</c:v>
                </c:pt>
                <c:pt idx="3611">
                  <c:v>-39.903604833713466</c:v>
                </c:pt>
                <c:pt idx="3612">
                  <c:v>-39.984111318800728</c:v>
                </c:pt>
                <c:pt idx="3613">
                  <c:v>-40.064667221683983</c:v>
                </c:pt>
                <c:pt idx="3614">
                  <c:v>-40.14527250603679</c:v>
                </c:pt>
                <c:pt idx="3615">
                  <c:v>-40.225927135336491</c:v>
                </c:pt>
                <c:pt idx="3616">
                  <c:v>-40.306631072872264</c:v>
                </c:pt>
                <c:pt idx="3617">
                  <c:v>-40.387384281752645</c:v>
                </c:pt>
                <c:pt idx="3618">
                  <c:v>-40.468186724912918</c:v>
                </c:pt>
                <c:pt idx="3619">
                  <c:v>-40.549038365122449</c:v>
                </c:pt>
                <c:pt idx="3620">
                  <c:v>-40.629939164992699</c:v>
                </c:pt>
                <c:pt idx="3621">
                  <c:v>-40.710889086983634</c:v>
                </c:pt>
                <c:pt idx="3622">
                  <c:v>-40.791888093411075</c:v>
                </c:pt>
                <c:pt idx="3623">
                  <c:v>-40.872936146454812</c:v>
                </c:pt>
                <c:pt idx="3624">
                  <c:v>-40.954033208164205</c:v>
                </c:pt>
                <c:pt idx="3625">
                  <c:v>-41.035179240466668</c:v>
                </c:pt>
                <c:pt idx="3626">
                  <c:v>-41.116374205173081</c:v>
                </c:pt>
                <c:pt idx="3627">
                  <c:v>-41.197618063986155</c:v>
                </c:pt>
                <c:pt idx="3628">
                  <c:v>-41.278910778505569</c:v>
                </c:pt>
                <c:pt idx="3629">
                  <c:v>-41.360252310236127</c:v>
                </c:pt>
                <c:pt idx="3630">
                  <c:v>-41.44164262059347</c:v>
                </c:pt>
                <c:pt idx="3631">
                  <c:v>-41.523081670910344</c:v>
                </c:pt>
                <c:pt idx="3632">
                  <c:v>-41.604569422443461</c:v>
                </c:pt>
                <c:pt idx="3633">
                  <c:v>-41.686105836379738</c:v>
                </c:pt>
                <c:pt idx="3634">
                  <c:v>-41.767690873842028</c:v>
                </c:pt>
                <c:pt idx="3635">
                  <c:v>-41.849324495895573</c:v>
                </c:pt>
                <c:pt idx="3636">
                  <c:v>-41.931006663553518</c:v>
                </c:pt>
                <c:pt idx="3637">
                  <c:v>-42.01273733778298</c:v>
                </c:pt>
                <c:pt idx="3638">
                  <c:v>-42.094516479510858</c:v>
                </c:pt>
                <c:pt idx="3639">
                  <c:v>-42.176344049629286</c:v>
                </c:pt>
                <c:pt idx="3640">
                  <c:v>-42.258220009000674</c:v>
                </c:pt>
                <c:pt idx="3641">
                  <c:v>-42.3401443184638</c:v>
                </c:pt>
                <c:pt idx="3642">
                  <c:v>-42.42211693883845</c:v>
                </c:pt>
                <c:pt idx="3643">
                  <c:v>-42.504137830930603</c:v>
                </c:pt>
                <c:pt idx="3644">
                  <c:v>-42.586206955537556</c:v>
                </c:pt>
                <c:pt idx="3645">
                  <c:v>-42.668324273452484</c:v>
                </c:pt>
                <c:pt idx="3646">
                  <c:v>-42.750489745469437</c:v>
                </c:pt>
                <c:pt idx="3647">
                  <c:v>-42.832703332387439</c:v>
                </c:pt>
                <c:pt idx="3648">
                  <c:v>-42.914964995015396</c:v>
                </c:pt>
                <c:pt idx="3649">
                  <c:v>-42.99727469417607</c:v>
                </c:pt>
                <c:pt idx="3650">
                  <c:v>-43.079632390709939</c:v>
                </c:pt>
                <c:pt idx="3651">
                  <c:v>-43.162038045479882</c:v>
                </c:pt>
                <c:pt idx="3652">
                  <c:v>-43.24449161937455</c:v>
                </c:pt>
                <c:pt idx="3653">
                  <c:v>-43.326993073311762</c:v>
                </c:pt>
                <c:pt idx="3654">
                  <c:v>-43.409542368242732</c:v>
                </c:pt>
                <c:pt idx="3655">
                  <c:v>-43.492139465155219</c:v>
                </c:pt>
                <c:pt idx="3656">
                  <c:v>-43.574784325076166</c:v>
                </c:pt>
                <c:pt idx="3657">
                  <c:v>-43.657476909076003</c:v>
                </c:pt>
                <c:pt idx="3658">
                  <c:v>-43.740217178270214</c:v>
                </c:pt>
                <c:pt idx="3659">
                  <c:v>-43.823005093823504</c:v>
                </c:pt>
                <c:pt idx="3660">
                  <c:v>-43.905840616950876</c:v>
                </c:pt>
                <c:pt idx="3661">
                  <c:v>-43.988723708921626</c:v>
                </c:pt>
                <c:pt idx="3662">
                  <c:v>-44.071654331060387</c:v>
                </c:pt>
                <c:pt idx="3663">
                  <c:v>-44.154632444750533</c:v>
                </c:pt>
                <c:pt idx="3664">
                  <c:v>-44.237658011434924</c:v>
                </c:pt>
                <c:pt idx="3665">
                  <c:v>-44.320730992618664</c:v>
                </c:pt>
                <c:pt idx="3666">
                  <c:v>-44.403851349870145</c:v>
                </c:pt>
                <c:pt idx="3667">
                  <c:v>-44.487019044823228</c:v>
                </c:pt>
                <c:pt idx="3668">
                  <c:v>-44.570234039177905</c:v>
                </c:pt>
                <c:pt idx="3669">
                  <c:v>-44.653496294702109</c:v>
                </c:pt>
                <c:pt idx="3670">
                  <c:v>-44.736805773232192</c:v>
                </c:pt>
                <c:pt idx="3671">
                  <c:v>-44.82016243667416</c:v>
                </c:pt>
                <c:pt idx="3672">
                  <c:v>-44.90356624700452</c:v>
                </c:pt>
                <c:pt idx="3673">
                  <c:v>-44.987017166270455</c:v>
                </c:pt>
                <c:pt idx="3674">
                  <c:v>-45.070515156590091</c:v>
                </c:pt>
                <c:pt idx="3675">
                  <c:v>-45.154060180153486</c:v>
                </c:pt>
                <c:pt idx="3676">
                  <c:v>-45.237652199221884</c:v>
                </c:pt>
                <c:pt idx="3677">
                  <c:v>-45.321291176128149</c:v>
                </c:pt>
                <c:pt idx="3678">
                  <c:v>-45.404977073276214</c:v>
                </c:pt>
                <c:pt idx="3679">
                  <c:v>-45.48870985314062</c:v>
                </c:pt>
                <c:pt idx="3680">
                  <c:v>-45.57248947826637</c:v>
                </c:pt>
                <c:pt idx="3681">
                  <c:v>-45.656315911267768</c:v>
                </c:pt>
                <c:pt idx="3682">
                  <c:v>-45.740189114827899</c:v>
                </c:pt>
                <c:pt idx="3683">
                  <c:v>-45.824109051696915</c:v>
                </c:pt>
                <c:pt idx="3684">
                  <c:v>-45.908075684691497</c:v>
                </c:pt>
                <c:pt idx="3685">
                  <c:v>-45.992088976693459</c:v>
                </c:pt>
                <c:pt idx="3686">
                  <c:v>-46.076148890647886</c:v>
                </c:pt>
                <c:pt idx="3687">
                  <c:v>-46.160255389561556</c:v>
                </c:pt>
                <c:pt idx="3688">
                  <c:v>-46.244408436501232</c:v>
                </c:pt>
                <c:pt idx="3689">
                  <c:v>-46.328607994591621</c:v>
                </c:pt>
                <c:pt idx="3690">
                  <c:v>-46.412854027013481</c:v>
                </c:pt>
                <c:pt idx="3691">
                  <c:v>-46.497146497001019</c:v>
                </c:pt>
                <c:pt idx="3692">
                  <c:v>-46.58148536783925</c:v>
                </c:pt>
                <c:pt idx="3693">
                  <c:v>-46.665870602862398</c:v>
                </c:pt>
                <c:pt idx="3694">
                  <c:v>-46.750302165450101</c:v>
                </c:pt>
                <c:pt idx="3695">
                  <c:v>-46.834780019025132</c:v>
                </c:pt>
                <c:pt idx="3696">
                  <c:v>-46.919304127050516</c:v>
                </c:pt>
                <c:pt idx="3697">
                  <c:v>-47.003874453025688</c:v>
                </c:pt>
                <c:pt idx="3698">
                  <c:v>-47.088490960484172</c:v>
                </c:pt>
                <c:pt idx="3699">
                  <c:v>-47.173153612989537</c:v>
                </c:pt>
                <c:pt idx="3700">
                  <c:v>-47.257862374132017</c:v>
                </c:pt>
                <c:pt idx="3701">
                  <c:v>-47.34261720752491</c:v>
                </c:pt>
                <c:pt idx="3702">
                  <c:v>-47.42741807680072</c:v>
                </c:pt>
                <c:pt idx="3703">
                  <c:v>-47.512264945606944</c:v>
                </c:pt>
                <c:pt idx="3704">
                  <c:v>-47.597157777602632</c:v>
                </c:pt>
                <c:pt idx="3705">
                  <c:v>-47.682096536453891</c:v>
                </c:pt>
                <c:pt idx="3706">
                  <c:v>-47.767081185829255</c:v>
                </c:pt>
                <c:pt idx="3707">
                  <c:v>-47.852111689395748</c:v>
                </c:pt>
                <c:pt idx="3708">
                  <c:v>-47.937188010814218</c:v>
                </c:pt>
                <c:pt idx="3709">
                  <c:v>-48.022310113734591</c:v>
                </c:pt>
                <c:pt idx="3710">
                  <c:v>-48.107477961791034</c:v>
                </c:pt>
                <c:pt idx="3711">
                  <c:v>-48.192691518597456</c:v>
                </c:pt>
                <c:pt idx="3712">
                  <c:v>-48.277950747742182</c:v>
                </c:pt>
                <c:pt idx="3713">
                  <c:v>-48.36325561278273</c:v>
                </c:pt>
                <c:pt idx="3714">
                  <c:v>-48.448606077241216</c:v>
                </c:pt>
                <c:pt idx="3715">
                  <c:v>-48.534002104598606</c:v>
                </c:pt>
                <c:pt idx="3716">
                  <c:v>-48.619443658289264</c:v>
                </c:pt>
                <c:pt idx="3717">
                  <c:v>-48.704930701696057</c:v>
                </c:pt>
                <c:pt idx="3718">
                  <c:v>-48.790463198143961</c:v>
                </c:pt>
                <c:pt idx="3719">
                  <c:v>-48.876041110895301</c:v>
                </c:pt>
                <c:pt idx="3720">
                  <c:v>-48.961664403143132</c:v>
                </c:pt>
                <c:pt idx="3721">
                  <c:v>-49.047333038006343</c:v>
                </c:pt>
                <c:pt idx="3722">
                  <c:v>-49.133046978522863</c:v>
                </c:pt>
                <c:pt idx="3723">
                  <c:v>-49.218806187644475</c:v>
                </c:pt>
                <c:pt idx="3724">
                  <c:v>-49.304610628230144</c:v>
                </c:pt>
                <c:pt idx="3725">
                  <c:v>-49.390460263040204</c:v>
                </c:pt>
                <c:pt idx="3726">
                  <c:v>-49.476355054730341</c:v>
                </c:pt>
                <c:pt idx="3727">
                  <c:v>-49.562294965844949</c:v>
                </c:pt>
                <c:pt idx="3728">
                  <c:v>-49.648279958811116</c:v>
                </c:pt>
                <c:pt idx="3729">
                  <c:v>-49.734309995932129</c:v>
                </c:pt>
                <c:pt idx="3730">
                  <c:v>-49.820385039381222</c:v>
                </c:pt>
                <c:pt idx="3731">
                  <c:v>-49.906505051194927</c:v>
                </c:pt>
                <c:pt idx="3732">
                  <c:v>-49.99266999326661</c:v>
                </c:pt>
                <c:pt idx="3733">
                  <c:v>-50.078879827339776</c:v>
                </c:pt>
                <c:pt idx="3734">
                  <c:v>-50.165134515001952</c:v>
                </c:pt>
                <c:pt idx="3735">
                  <c:v>-50.251434017677411</c:v>
                </c:pt>
                <c:pt idx="3736">
                  <c:v>-50.33777829662084</c:v>
                </c:pt>
                <c:pt idx="3737">
                  <c:v>-50.424167312910768</c:v>
                </c:pt>
                <c:pt idx="3738">
                  <c:v>-50.510601027442171</c:v>
                </c:pt>
                <c:pt idx="3739">
                  <c:v>-50.59707940092072</c:v>
                </c:pt>
                <c:pt idx="3740">
                  <c:v>-50.683602393855054</c:v>
                </c:pt>
                <c:pt idx="3741">
                  <c:v>-50.770169966550569</c:v>
                </c:pt>
                <c:pt idx="3742">
                  <c:v>-50.856782079102132</c:v>
                </c:pt>
                <c:pt idx="3743">
                  <c:v>-50.943438691387769</c:v>
                </c:pt>
                <c:pt idx="3744">
                  <c:v>-51.030139763061378</c:v>
                </c:pt>
                <c:pt idx="3745">
                  <c:v>-51.116885253546144</c:v>
                </c:pt>
                <c:pt idx="3746">
                  <c:v>-51.203675122027178</c:v>
                </c:pt>
                <c:pt idx="3747">
                  <c:v>-51.290509327445548</c:v>
                </c:pt>
                <c:pt idx="3748">
                  <c:v>-51.377387828490733</c:v>
                </c:pt>
                <c:pt idx="3749">
                  <c:v>-51.464310583593729</c:v>
                </c:pt>
                <c:pt idx="3750">
                  <c:v>-51.551277550920688</c:v>
                </c:pt>
                <c:pt idx="3751">
                  <c:v>-51.638288688365741</c:v>
                </c:pt>
                <c:pt idx="3752">
                  <c:v>-51.725343953544218</c:v>
                </c:pt>
                <c:pt idx="3753">
                  <c:v>-51.812443303785969</c:v>
                </c:pt>
                <c:pt idx="3754">
                  <c:v>-51.899586696128409</c:v>
                </c:pt>
                <c:pt idx="3755">
                  <c:v>-51.986774087309897</c:v>
                </c:pt>
                <c:pt idx="3756">
                  <c:v>-52.074005433763126</c:v>
                </c:pt>
                <c:pt idx="3757">
                  <c:v>-52.161280691607885</c:v>
                </c:pt>
                <c:pt idx="3758">
                  <c:v>-52.248599816645161</c:v>
                </c:pt>
                <c:pt idx="3759">
                  <c:v>-52.335962764349873</c:v>
                </c:pt>
                <c:pt idx="3760">
                  <c:v>-52.423369489864797</c:v>
                </c:pt>
                <c:pt idx="3761">
                  <c:v>-52.51081994799334</c:v>
                </c:pt>
                <c:pt idx="3762">
                  <c:v>-52.598314093193878</c:v>
                </c:pt>
                <c:pt idx="3763">
                  <c:v>-52.685851879572496</c:v>
                </c:pt>
                <c:pt idx="3764">
                  <c:v>-52.773433260877368</c:v>
                </c:pt>
                <c:pt idx="3765">
                  <c:v>-52.861058190491363</c:v>
                </c:pt>
                <c:pt idx="3766">
                  <c:v>-52.948726621426935</c:v>
                </c:pt>
                <c:pt idx="3767">
                  <c:v>-53.03643850631903</c:v>
                </c:pt>
                <c:pt idx="3768">
                  <c:v>-53.12419379741921</c:v>
                </c:pt>
                <c:pt idx="3769">
                  <c:v>-53.211992446589406</c:v>
                </c:pt>
                <c:pt idx="3770">
                  <c:v>-53.299834405296053</c:v>
                </c:pt>
                <c:pt idx="3771">
                  <c:v>-53.387719624604138</c:v>
                </c:pt>
                <c:pt idx="3772">
                  <c:v>-53.475648055170765</c:v>
                </c:pt>
                <c:pt idx="3773">
                  <c:v>-53.563619647240159</c:v>
                </c:pt>
                <c:pt idx="3774">
                  <c:v>-53.651634350637011</c:v>
                </c:pt>
                <c:pt idx="3775">
                  <c:v>-53.739692114761411</c:v>
                </c:pt>
                <c:pt idx="3776">
                  <c:v>-53.827792888582891</c:v>
                </c:pt>
                <c:pt idx="3777">
                  <c:v>-53.915936620635392</c:v>
                </c:pt>
                <c:pt idx="3778">
                  <c:v>-54.004123259011045</c:v>
                </c:pt>
                <c:pt idx="3779">
                  <c:v>-54.092352751355264</c:v>
                </c:pt>
                <c:pt idx="3780">
                  <c:v>-54.180625044861742</c:v>
                </c:pt>
                <c:pt idx="3781">
                  <c:v>-54.268940086266788</c:v>
                </c:pt>
                <c:pt idx="3782">
                  <c:v>-54.357297821844369</c:v>
                </c:pt>
                <c:pt idx="3783">
                  <c:v>-54.445698197401249</c:v>
                </c:pt>
                <c:pt idx="3784">
                  <c:v>-54.534141158271794</c:v>
                </c:pt>
                <c:pt idx="3785">
                  <c:v>-54.622626649313808</c:v>
                </c:pt>
                <c:pt idx="3786">
                  <c:v>-54.711154614903002</c:v>
                </c:pt>
                <c:pt idx="3787">
                  <c:v>-54.799724998929065</c:v>
                </c:pt>
                <c:pt idx="3788">
                  <c:v>-54.888337744790583</c:v>
                </c:pt>
                <c:pt idx="3789">
                  <c:v>-54.976992795391588</c:v>
                </c:pt>
                <c:pt idx="3790">
                  <c:v>-55.065690093135856</c:v>
                </c:pt>
                <c:pt idx="3791">
                  <c:v>-55.154429579924184</c:v>
                </c:pt>
                <c:pt idx="3792">
                  <c:v>-55.243211197149343</c:v>
                </c:pt>
                <c:pt idx="3793">
                  <c:v>-55.332034885692671</c:v>
                </c:pt>
                <c:pt idx="3794">
                  <c:v>-55.420900585919739</c:v>
                </c:pt>
                <c:pt idx="3795">
                  <c:v>-55.509808237677014</c:v>
                </c:pt>
                <c:pt idx="3796">
                  <c:v>-55.59875778028831</c:v>
                </c:pt>
                <c:pt idx="3797">
                  <c:v>-55.687749152550595</c:v>
                </c:pt>
                <c:pt idx="3798">
                  <c:v>-55.776782292731809</c:v>
                </c:pt>
                <c:pt idx="3799">
                  <c:v>-55.865857138566341</c:v>
                </c:pt>
                <c:pt idx="3800">
                  <c:v>-55.954973627252436</c:v>
                </c:pt>
                <c:pt idx="3801">
                  <c:v>-56.0441316954497</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75933312"/>
        <c:axId val="175947776"/>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89.996706748212219</c:v>
                </c:pt>
                <c:pt idx="1">
                  <c:v>89.996694233857809</c:v>
                </c:pt>
                <c:pt idx="2">
                  <c:v>89.996681671948878</c:v>
                </c:pt>
                <c:pt idx="3">
                  <c:v>89.996669062304719</c:v>
                </c:pt>
                <c:pt idx="4">
                  <c:v>89.996656404743945</c:v>
                </c:pt>
                <c:pt idx="5">
                  <c:v>89.996643699084458</c:v>
                </c:pt>
                <c:pt idx="6">
                  <c:v>89.996630945143508</c:v>
                </c:pt>
                <c:pt idx="7">
                  <c:v>89.996618142737589</c:v>
                </c:pt>
                <c:pt idx="8">
                  <c:v>89.996605291682584</c:v>
                </c:pt>
                <c:pt idx="9">
                  <c:v>89.996592391793584</c:v>
                </c:pt>
                <c:pt idx="10">
                  <c:v>89.996579442885036</c:v>
                </c:pt>
                <c:pt idx="11">
                  <c:v>89.996566444770664</c:v>
                </c:pt>
                <c:pt idx="12">
                  <c:v>89.996553397263483</c:v>
                </c:pt>
                <c:pt idx="13">
                  <c:v>89.996540300175823</c:v>
                </c:pt>
                <c:pt idx="14">
                  <c:v>89.996527153319249</c:v>
                </c:pt>
                <c:pt idx="15">
                  <c:v>89.996513956504657</c:v>
                </c:pt>
                <c:pt idx="16">
                  <c:v>89.996500709542218</c:v>
                </c:pt>
                <c:pt idx="17">
                  <c:v>89.996487412241336</c:v>
                </c:pt>
                <c:pt idx="18">
                  <c:v>89.99647406441072</c:v>
                </c:pt>
                <c:pt idx="19">
                  <c:v>89.996460665858422</c:v>
                </c:pt>
                <c:pt idx="20">
                  <c:v>89.996447216391616</c:v>
                </c:pt>
                <c:pt idx="21">
                  <c:v>89.996433715816906</c:v>
                </c:pt>
                <c:pt idx="22">
                  <c:v>89.99642016394003</c:v>
                </c:pt>
                <c:pt idx="23">
                  <c:v>89.996406560566058</c:v>
                </c:pt>
                <c:pt idx="24">
                  <c:v>89.996392905499334</c:v>
                </c:pt>
                <c:pt idx="25">
                  <c:v>89.996379198543352</c:v>
                </c:pt>
                <c:pt idx="26">
                  <c:v>89.996365439500963</c:v>
                </c:pt>
                <c:pt idx="27">
                  <c:v>89.996351628174281</c:v>
                </c:pt>
                <c:pt idx="28">
                  <c:v>89.996337764364583</c:v>
                </c:pt>
                <c:pt idx="29">
                  <c:v>89.996323847872446</c:v>
                </c:pt>
                <c:pt idx="30">
                  <c:v>89.996309878497669</c:v>
                </c:pt>
                <c:pt idx="31">
                  <c:v>89.99629585603931</c:v>
                </c:pt>
                <c:pt idx="32">
                  <c:v>89.996281780295647</c:v>
                </c:pt>
                <c:pt idx="33">
                  <c:v>89.996267651064187</c:v>
                </c:pt>
                <c:pt idx="34">
                  <c:v>89.996253468141717</c:v>
                </c:pt>
                <c:pt idx="35">
                  <c:v>89.996239231324168</c:v>
                </c:pt>
                <c:pt idx="36">
                  <c:v>89.996224940406734</c:v>
                </c:pt>
                <c:pt idx="37">
                  <c:v>89.996210595183868</c:v>
                </c:pt>
                <c:pt idx="38">
                  <c:v>89.996196195449201</c:v>
                </c:pt>
                <c:pt idx="39">
                  <c:v>89.996181740995581</c:v>
                </c:pt>
                <c:pt idx="40">
                  <c:v>89.996167231615061</c:v>
                </c:pt>
                <c:pt idx="41">
                  <c:v>89.996152667098968</c:v>
                </c:pt>
                <c:pt idx="42">
                  <c:v>89.996138047237736</c:v>
                </c:pt>
                <c:pt idx="43">
                  <c:v>89.996123371821085</c:v>
                </c:pt>
                <c:pt idx="44">
                  <c:v>89.9961086406379</c:v>
                </c:pt>
                <c:pt idx="45">
                  <c:v>89.996093853476239</c:v>
                </c:pt>
                <c:pt idx="46">
                  <c:v>89.996079010123424</c:v>
                </c:pt>
                <c:pt idx="47">
                  <c:v>89.996064110365907</c:v>
                </c:pt>
                <c:pt idx="48">
                  <c:v>89.996049153989361</c:v>
                </c:pt>
                <c:pt idx="49">
                  <c:v>89.996034140778633</c:v>
                </c:pt>
                <c:pt idx="50">
                  <c:v>89.996019070517747</c:v>
                </c:pt>
                <c:pt idx="51">
                  <c:v>89.99600394298993</c:v>
                </c:pt>
                <c:pt idx="52">
                  <c:v>89.995988757977557</c:v>
                </c:pt>
                <c:pt idx="53">
                  <c:v>89.995973515262165</c:v>
                </c:pt>
                <c:pt idx="54">
                  <c:v>89.995958214624508</c:v>
                </c:pt>
                <c:pt idx="55">
                  <c:v>89.99594285584449</c:v>
                </c:pt>
                <c:pt idx="56">
                  <c:v>89.995927438701159</c:v>
                </c:pt>
                <c:pt idx="57">
                  <c:v>89.995911962972741</c:v>
                </c:pt>
                <c:pt idx="58">
                  <c:v>89.995896428436581</c:v>
                </c:pt>
                <c:pt idx="59">
                  <c:v>89.99588083486924</c:v>
                </c:pt>
                <c:pt idx="60">
                  <c:v>89.995865182046415</c:v>
                </c:pt>
                <c:pt idx="61">
                  <c:v>89.995849469742907</c:v>
                </c:pt>
                <c:pt idx="62">
                  <c:v>89.995833697732706</c:v>
                </c:pt>
                <c:pt idx="63">
                  <c:v>89.995817865788879</c:v>
                </c:pt>
                <c:pt idx="64">
                  <c:v>89.995801973683768</c:v>
                </c:pt>
                <c:pt idx="65">
                  <c:v>89.995786021188707</c:v>
                </c:pt>
                <c:pt idx="66">
                  <c:v>89.995770008074217</c:v>
                </c:pt>
                <c:pt idx="67">
                  <c:v>89.995753934109942</c:v>
                </c:pt>
                <c:pt idx="68">
                  <c:v>89.995737799064656</c:v>
                </c:pt>
                <c:pt idx="69">
                  <c:v>89.995721602706269</c:v>
                </c:pt>
                <c:pt idx="70">
                  <c:v>89.995705344801777</c:v>
                </c:pt>
                <c:pt idx="71">
                  <c:v>89.995689025117315</c:v>
                </c:pt>
                <c:pt idx="72">
                  <c:v>89.995672643418089</c:v>
                </c:pt>
                <c:pt idx="73">
                  <c:v>89.995656199468485</c:v>
                </c:pt>
                <c:pt idx="74">
                  <c:v>89.995639693031919</c:v>
                </c:pt>
                <c:pt idx="75">
                  <c:v>89.995623123870985</c:v>
                </c:pt>
                <c:pt idx="76">
                  <c:v>89.995606491747282</c:v>
                </c:pt>
                <c:pt idx="77">
                  <c:v>89.995589796421584</c:v>
                </c:pt>
                <c:pt idx="78">
                  <c:v>89.995573037653685</c:v>
                </c:pt>
                <c:pt idx="79">
                  <c:v>89.995556215202569</c:v>
                </c:pt>
                <c:pt idx="80">
                  <c:v>89.995539328826183</c:v>
                </c:pt>
                <c:pt idx="81">
                  <c:v>89.995522378281663</c:v>
                </c:pt>
                <c:pt idx="82">
                  <c:v>89.995505363325094</c:v>
                </c:pt>
                <c:pt idx="83">
                  <c:v>89.995488283711794</c:v>
                </c:pt>
                <c:pt idx="84">
                  <c:v>89.995471139196027</c:v>
                </c:pt>
                <c:pt idx="85">
                  <c:v>89.995453929531166</c:v>
                </c:pt>
                <c:pt idx="86">
                  <c:v>89.995436654469643</c:v>
                </c:pt>
                <c:pt idx="87">
                  <c:v>89.995419313762966</c:v>
                </c:pt>
                <c:pt idx="88">
                  <c:v>89.995401907161678</c:v>
                </c:pt>
                <c:pt idx="89">
                  <c:v>89.995384434415385</c:v>
                </c:pt>
                <c:pt idx="90">
                  <c:v>89.995366895272724</c:v>
                </c:pt>
                <c:pt idx="91">
                  <c:v>89.995349289481396</c:v>
                </c:pt>
                <c:pt idx="92">
                  <c:v>89.995331616788121</c:v>
                </c:pt>
                <c:pt idx="93">
                  <c:v>89.99531387693871</c:v>
                </c:pt>
                <c:pt idx="94">
                  <c:v>89.995296069677934</c:v>
                </c:pt>
                <c:pt idx="95">
                  <c:v>89.995278194749645</c:v>
                </c:pt>
                <c:pt idx="96">
                  <c:v>89.99526025189671</c:v>
                </c:pt>
                <c:pt idx="97">
                  <c:v>89.995242240861003</c:v>
                </c:pt>
                <c:pt idx="98">
                  <c:v>89.995224161383476</c:v>
                </c:pt>
                <c:pt idx="99">
                  <c:v>89.995206013203997</c:v>
                </c:pt>
                <c:pt idx="100">
                  <c:v>89.995187796061515</c:v>
                </c:pt>
                <c:pt idx="101">
                  <c:v>89.995169509693994</c:v>
                </c:pt>
                <c:pt idx="102">
                  <c:v>89.995151153838336</c:v>
                </c:pt>
                <c:pt idx="103">
                  <c:v>89.99513272823053</c:v>
                </c:pt>
                <c:pt idx="104">
                  <c:v>89.995114232605502</c:v>
                </c:pt>
                <c:pt idx="105">
                  <c:v>89.995095666697168</c:v>
                </c:pt>
                <c:pt idx="106">
                  <c:v>89.995077030238477</c:v>
                </c:pt>
                <c:pt idx="107">
                  <c:v>89.995058322961341</c:v>
                </c:pt>
                <c:pt idx="108">
                  <c:v>89.995039544596636</c:v>
                </c:pt>
                <c:pt idx="109">
                  <c:v>89.995020694874256</c:v>
                </c:pt>
                <c:pt idx="110">
                  <c:v>89.995001773523029</c:v>
                </c:pt>
                <c:pt idx="111">
                  <c:v>89.994982780270718</c:v>
                </c:pt>
                <c:pt idx="112">
                  <c:v>89.994963714844175</c:v>
                </c:pt>
                <c:pt idx="113">
                  <c:v>89.994944576969104</c:v>
                </c:pt>
                <c:pt idx="114">
                  <c:v>89.994925366370197</c:v>
                </c:pt>
                <c:pt idx="115">
                  <c:v>89.994906082771124</c:v>
                </c:pt>
                <c:pt idx="116">
                  <c:v>89.99488672589446</c:v>
                </c:pt>
                <c:pt idx="117">
                  <c:v>89.994867295461773</c:v>
                </c:pt>
                <c:pt idx="118">
                  <c:v>89.99484779119355</c:v>
                </c:pt>
                <c:pt idx="119">
                  <c:v>89.994828212809196</c:v>
                </c:pt>
                <c:pt idx="120">
                  <c:v>89.99480856002711</c:v>
                </c:pt>
                <c:pt idx="121">
                  <c:v>89.994788832564538</c:v>
                </c:pt>
                <c:pt idx="122">
                  <c:v>89.994769030137718</c:v>
                </c:pt>
                <c:pt idx="123">
                  <c:v>89.994749152461793</c:v>
                </c:pt>
                <c:pt idx="124">
                  <c:v>89.994729199250799</c:v>
                </c:pt>
                <c:pt idx="125">
                  <c:v>89.994709170217718</c:v>
                </c:pt>
                <c:pt idx="126">
                  <c:v>89.994689065074425</c:v>
                </c:pt>
                <c:pt idx="127">
                  <c:v>89.994668883531688</c:v>
                </c:pt>
                <c:pt idx="128">
                  <c:v>89.99464862529922</c:v>
                </c:pt>
                <c:pt idx="129">
                  <c:v>89.994628290085572</c:v>
                </c:pt>
                <c:pt idx="130">
                  <c:v>89.994607877598241</c:v>
                </c:pt>
                <c:pt idx="131">
                  <c:v>89.994587387543561</c:v>
                </c:pt>
                <c:pt idx="132">
                  <c:v>89.994566819626812</c:v>
                </c:pt>
                <c:pt idx="133">
                  <c:v>89.994546173552081</c:v>
                </c:pt>
                <c:pt idx="134">
                  <c:v>89.99452544902239</c:v>
                </c:pt>
                <c:pt idx="135">
                  <c:v>89.99450464573961</c:v>
                </c:pt>
                <c:pt idx="136">
                  <c:v>89.994483763404503</c:v>
                </c:pt>
                <c:pt idx="137">
                  <c:v>89.994462801716637</c:v>
                </c:pt>
                <c:pt idx="138">
                  <c:v>89.994441760374485</c:v>
                </c:pt>
                <c:pt idx="139">
                  <c:v>89.994420639075344</c:v>
                </c:pt>
                <c:pt idx="140">
                  <c:v>89.994399437515412</c:v>
                </c:pt>
                <c:pt idx="141">
                  <c:v>89.994378155389683</c:v>
                </c:pt>
                <c:pt idx="142">
                  <c:v>89.994356792392026</c:v>
                </c:pt>
                <c:pt idx="143">
                  <c:v>89.994335348215088</c:v>
                </c:pt>
                <c:pt idx="144">
                  <c:v>89.994313822550424</c:v>
                </c:pt>
                <c:pt idx="145">
                  <c:v>89.994292215088379</c:v>
                </c:pt>
                <c:pt idx="146">
                  <c:v>89.994270525518118</c:v>
                </c:pt>
                <c:pt idx="147">
                  <c:v>89.994248753527629</c:v>
                </c:pt>
                <c:pt idx="148">
                  <c:v>89.994226898803717</c:v>
                </c:pt>
                <c:pt idx="149">
                  <c:v>89.994204961032011</c:v>
                </c:pt>
                <c:pt idx="150">
                  <c:v>89.994182939896902</c:v>
                </c:pt>
                <c:pt idx="151">
                  <c:v>89.994160835081644</c:v>
                </c:pt>
                <c:pt idx="152">
                  <c:v>89.994138646268226</c:v>
                </c:pt>
                <c:pt idx="153">
                  <c:v>89.994116373137473</c:v>
                </c:pt>
                <c:pt idx="154">
                  <c:v>89.994094015368987</c:v>
                </c:pt>
                <c:pt idx="155">
                  <c:v>89.994071572641118</c:v>
                </c:pt>
                <c:pt idx="156">
                  <c:v>89.994049044631055</c:v>
                </c:pt>
                <c:pt idx="157">
                  <c:v>89.994026431014703</c:v>
                </c:pt>
                <c:pt idx="158">
                  <c:v>89.994003731466776</c:v>
                </c:pt>
                <c:pt idx="159">
                  <c:v>89.993980945660709</c:v>
                </c:pt>
                <c:pt idx="160">
                  <c:v>89.993958073268772</c:v>
                </c:pt>
                <c:pt idx="161">
                  <c:v>89.993935113961911</c:v>
                </c:pt>
                <c:pt idx="162">
                  <c:v>89.993912067409838</c:v>
                </c:pt>
                <c:pt idx="163">
                  <c:v>89.993888933281042</c:v>
                </c:pt>
                <c:pt idx="164">
                  <c:v>89.993865711242734</c:v>
                </c:pt>
                <c:pt idx="165">
                  <c:v>89.993842400960844</c:v>
                </c:pt>
                <c:pt idx="166">
                  <c:v>89.993819002100054</c:v>
                </c:pt>
                <c:pt idx="167">
                  <c:v>89.993795514323793</c:v>
                </c:pt>
                <c:pt idx="168">
                  <c:v>89.993771937294142</c:v>
                </c:pt>
                <c:pt idx="169">
                  <c:v>89.993748270671972</c:v>
                </c:pt>
                <c:pt idx="170">
                  <c:v>89.993724514116821</c:v>
                </c:pt>
                <c:pt idx="171">
                  <c:v>89.993700667286944</c:v>
                </c:pt>
                <c:pt idx="172">
                  <c:v>89.993676729839308</c:v>
                </c:pt>
                <c:pt idx="173">
                  <c:v>89.993652701429554</c:v>
                </c:pt>
                <c:pt idx="174">
                  <c:v>89.993628581712045</c:v>
                </c:pt>
                <c:pt idx="175">
                  <c:v>89.99360437033981</c:v>
                </c:pt>
                <c:pt idx="176">
                  <c:v>89.993580066964526</c:v>
                </c:pt>
                <c:pt idx="177">
                  <c:v>89.993555671236635</c:v>
                </c:pt>
                <c:pt idx="178">
                  <c:v>89.993531182805185</c:v>
                </c:pt>
                <c:pt idx="179">
                  <c:v>89.993506601317904</c:v>
                </c:pt>
                <c:pt idx="180">
                  <c:v>89.993481926421168</c:v>
                </c:pt>
                <c:pt idx="181">
                  <c:v>89.993457157760034</c:v>
                </c:pt>
                <c:pt idx="182">
                  <c:v>89.993432294978206</c:v>
                </c:pt>
                <c:pt idx="183">
                  <c:v>89.993407337717997</c:v>
                </c:pt>
                <c:pt idx="184">
                  <c:v>89.993382285620442</c:v>
                </c:pt>
                <c:pt idx="185">
                  <c:v>89.993357138325123</c:v>
                </c:pt>
                <c:pt idx="186">
                  <c:v>89.99333189547032</c:v>
                </c:pt>
                <c:pt idx="187">
                  <c:v>89.993306556692886</c:v>
                </c:pt>
                <c:pt idx="188">
                  <c:v>89.9932811216283</c:v>
                </c:pt>
                <c:pt idx="189">
                  <c:v>89.993255589910717</c:v>
                </c:pt>
                <c:pt idx="190">
                  <c:v>89.99322996117283</c:v>
                </c:pt>
                <c:pt idx="191">
                  <c:v>89.99320423504598</c:v>
                </c:pt>
                <c:pt idx="192">
                  <c:v>89.993178411160088</c:v>
                </c:pt>
                <c:pt idx="193">
                  <c:v>89.993152489143654</c:v>
                </c:pt>
                <c:pt idx="194">
                  <c:v>89.993126468623814</c:v>
                </c:pt>
                <c:pt idx="195">
                  <c:v>89.993100349226239</c:v>
                </c:pt>
                <c:pt idx="196">
                  <c:v>89.993074130575224</c:v>
                </c:pt>
                <c:pt idx="197">
                  <c:v>89.993047812293554</c:v>
                </c:pt>
                <c:pt idx="198">
                  <c:v>89.993021394002668</c:v>
                </c:pt>
                <c:pt idx="199">
                  <c:v>89.992994875322552</c:v>
                </c:pt>
                <c:pt idx="200">
                  <c:v>89.992968255871688</c:v>
                </c:pt>
                <c:pt idx="201">
                  <c:v>89.992941535267178</c:v>
                </c:pt>
                <c:pt idx="202">
                  <c:v>89.992914713124662</c:v>
                </c:pt>
                <c:pt idx="203">
                  <c:v>89.992887789058258</c:v>
                </c:pt>
                <c:pt idx="204">
                  <c:v>89.992860762680664</c:v>
                </c:pt>
                <c:pt idx="205">
                  <c:v>89.992833633603112</c:v>
                </c:pt>
                <c:pt idx="206">
                  <c:v>89.992806401435345</c:v>
                </c:pt>
                <c:pt idx="207">
                  <c:v>89.992779065785626</c:v>
                </c:pt>
                <c:pt idx="208">
                  <c:v>89.992751626260713</c:v>
                </c:pt>
                <c:pt idx="209">
                  <c:v>89.992724082465898</c:v>
                </c:pt>
                <c:pt idx="210">
                  <c:v>89.992696434004969</c:v>
                </c:pt>
                <c:pt idx="211">
                  <c:v>89.992668680480165</c:v>
                </c:pt>
                <c:pt idx="212">
                  <c:v>89.992640821492245</c:v>
                </c:pt>
                <c:pt idx="213">
                  <c:v>89.992612856640505</c:v>
                </c:pt>
                <c:pt idx="214">
                  <c:v>89.992584785522624</c:v>
                </c:pt>
                <c:pt idx="215">
                  <c:v>89.992556607734798</c:v>
                </c:pt>
                <c:pt idx="216">
                  <c:v>89.992528322871692</c:v>
                </c:pt>
                <c:pt idx="217">
                  <c:v>89.992499930526421</c:v>
                </c:pt>
                <c:pt idx="218">
                  <c:v>89.99247143029055</c:v>
                </c:pt>
                <c:pt idx="219">
                  <c:v>89.992442821754111</c:v>
                </c:pt>
                <c:pt idx="220">
                  <c:v>89.992414104505571</c:v>
                </c:pt>
                <c:pt idx="221">
                  <c:v>89.992385278131792</c:v>
                </c:pt>
                <c:pt idx="222">
                  <c:v>89.992356342218159</c:v>
                </c:pt>
                <c:pt idx="223">
                  <c:v>89.99232729634835</c:v>
                </c:pt>
                <c:pt idx="224">
                  <c:v>89.992298140104594</c:v>
                </c:pt>
                <c:pt idx="225">
                  <c:v>89.992268873067459</c:v>
                </c:pt>
                <c:pt idx="226">
                  <c:v>89.992239494815919</c:v>
                </c:pt>
                <c:pt idx="227">
                  <c:v>89.992210004927401</c:v>
                </c:pt>
                <c:pt idx="228">
                  <c:v>89.992180402977638</c:v>
                </c:pt>
                <c:pt idx="229">
                  <c:v>89.992150688540846</c:v>
                </c:pt>
                <c:pt idx="230">
                  <c:v>89.992120861189548</c:v>
                </c:pt>
                <c:pt idx="231">
                  <c:v>89.992090920494689</c:v>
                </c:pt>
                <c:pt idx="232">
                  <c:v>89.992060866025554</c:v>
                </c:pt>
                <c:pt idx="233">
                  <c:v>89.992030697349833</c:v>
                </c:pt>
                <c:pt idx="234">
                  <c:v>89.992000414033512</c:v>
                </c:pt>
                <c:pt idx="235">
                  <c:v>89.991970015640959</c:v>
                </c:pt>
                <c:pt idx="236">
                  <c:v>89.991939501734947</c:v>
                </c:pt>
                <c:pt idx="237">
                  <c:v>89.991908871876447</c:v>
                </c:pt>
                <c:pt idx="238">
                  <c:v>89.991878125624908</c:v>
                </c:pt>
                <c:pt idx="239">
                  <c:v>89.991847262538002</c:v>
                </c:pt>
                <c:pt idx="240">
                  <c:v>89.991816282171797</c:v>
                </c:pt>
                <c:pt idx="241">
                  <c:v>89.991785184080584</c:v>
                </c:pt>
                <c:pt idx="242">
                  <c:v>89.991753967817061</c:v>
                </c:pt>
                <c:pt idx="243">
                  <c:v>89.991722632932166</c:v>
                </c:pt>
                <c:pt idx="244">
                  <c:v>89.991691178975131</c:v>
                </c:pt>
                <c:pt idx="245">
                  <c:v>89.991659605493467</c:v>
                </c:pt>
                <c:pt idx="246">
                  <c:v>89.991627912033039</c:v>
                </c:pt>
                <c:pt idx="247">
                  <c:v>89.99159609813789</c:v>
                </c:pt>
                <c:pt idx="248">
                  <c:v>89.991564163350404</c:v>
                </c:pt>
                <c:pt idx="249">
                  <c:v>89.991532107211171</c:v>
                </c:pt>
                <c:pt idx="250">
                  <c:v>89.991499929259064</c:v>
                </c:pt>
                <c:pt idx="251">
                  <c:v>89.991467629031206</c:v>
                </c:pt>
                <c:pt idx="252">
                  <c:v>89.991435206062945</c:v>
                </c:pt>
                <c:pt idx="253">
                  <c:v>89.991402659887896</c:v>
                </c:pt>
                <c:pt idx="254">
                  <c:v>89.991369990037825</c:v>
                </c:pt>
                <c:pt idx="255">
                  <c:v>89.991337196042835</c:v>
                </c:pt>
                <c:pt idx="256">
                  <c:v>89.991304277431155</c:v>
                </c:pt>
                <c:pt idx="257">
                  <c:v>89.991271233729222</c:v>
                </c:pt>
                <c:pt idx="258">
                  <c:v>89.99123806446174</c:v>
                </c:pt>
                <c:pt idx="259">
                  <c:v>89.99120476915158</c:v>
                </c:pt>
                <c:pt idx="260">
                  <c:v>89.991171347319721</c:v>
                </c:pt>
                <c:pt idx="261">
                  <c:v>89.991137798485425</c:v>
                </c:pt>
                <c:pt idx="262">
                  <c:v>89.991104122166078</c:v>
                </c:pt>
                <c:pt idx="263">
                  <c:v>89.991070317877259</c:v>
                </c:pt>
                <c:pt idx="264">
                  <c:v>89.991036385132659</c:v>
                </c:pt>
                <c:pt idx="265">
                  <c:v>89.991002323444192</c:v>
                </c:pt>
                <c:pt idx="266">
                  <c:v>89.990968132321868</c:v>
                </c:pt>
                <c:pt idx="267">
                  <c:v>89.99093381127382</c:v>
                </c:pt>
                <c:pt idx="268">
                  <c:v>89.990899359806335</c:v>
                </c:pt>
                <c:pt idx="269">
                  <c:v>89.99086477742388</c:v>
                </c:pt>
                <c:pt idx="270">
                  <c:v>89.990830063628934</c:v>
                </c:pt>
                <c:pt idx="271">
                  <c:v>89.990795217922141</c:v>
                </c:pt>
                <c:pt idx="272">
                  <c:v>89.990760239802242</c:v>
                </c:pt>
                <c:pt idx="273">
                  <c:v>89.990725128766087</c:v>
                </c:pt>
                <c:pt idx="274">
                  <c:v>89.990689884308608</c:v>
                </c:pt>
                <c:pt idx="275">
                  <c:v>89.990654505922805</c:v>
                </c:pt>
                <c:pt idx="276">
                  <c:v>89.990618993099744</c:v>
                </c:pt>
                <c:pt idx="277">
                  <c:v>89.990583345328574</c:v>
                </c:pt>
                <c:pt idx="278">
                  <c:v>89.990547562096509</c:v>
                </c:pt>
                <c:pt idx="279">
                  <c:v>89.990511642888777</c:v>
                </c:pt>
                <c:pt idx="280">
                  <c:v>89.99047558718874</c:v>
                </c:pt>
                <c:pt idx="281">
                  <c:v>89.990439394477661</c:v>
                </c:pt>
                <c:pt idx="282">
                  <c:v>89.990403064234968</c:v>
                </c:pt>
                <c:pt idx="283">
                  <c:v>89.990366595937999</c:v>
                </c:pt>
                <c:pt idx="284">
                  <c:v>89.990329989062175</c:v>
                </c:pt>
                <c:pt idx="285">
                  <c:v>89.990293243080913</c:v>
                </c:pt>
                <c:pt idx="286">
                  <c:v>89.990256357465611</c:v>
                </c:pt>
                <c:pt idx="287">
                  <c:v>89.990219331685651</c:v>
                </c:pt>
                <c:pt idx="288">
                  <c:v>89.990182165208452</c:v>
                </c:pt>
                <c:pt idx="289">
                  <c:v>89.990144857499359</c:v>
                </c:pt>
                <c:pt idx="290">
                  <c:v>89.990107408021686</c:v>
                </c:pt>
                <c:pt idx="291">
                  <c:v>89.990069816236726</c:v>
                </c:pt>
                <c:pt idx="292">
                  <c:v>89.990032081603715</c:v>
                </c:pt>
                <c:pt idx="293">
                  <c:v>89.989994203579869</c:v>
                </c:pt>
                <c:pt idx="294">
                  <c:v>89.989956181620272</c:v>
                </c:pt>
                <c:pt idx="295">
                  <c:v>89.989918015178006</c:v>
                </c:pt>
                <c:pt idx="296">
                  <c:v>89.989879703704005</c:v>
                </c:pt>
                <c:pt idx="297">
                  <c:v>89.989841246647202</c:v>
                </c:pt>
                <c:pt idx="298">
                  <c:v>89.989802643454368</c:v>
                </c:pt>
                <c:pt idx="299">
                  <c:v>89.989763893570213</c:v>
                </c:pt>
                <c:pt idx="300">
                  <c:v>89.989724996437303</c:v>
                </c:pt>
                <c:pt idx="301">
                  <c:v>89.989685951496099</c:v>
                </c:pt>
                <c:pt idx="302">
                  <c:v>89.989646758184961</c:v>
                </c:pt>
                <c:pt idx="303">
                  <c:v>89.989607415940057</c:v>
                </c:pt>
                <c:pt idx="304">
                  <c:v>89.989567924195484</c:v>
                </c:pt>
                <c:pt idx="305">
                  <c:v>89.989528282383134</c:v>
                </c:pt>
                <c:pt idx="306">
                  <c:v>89.989488489932782</c:v>
                </c:pt>
                <c:pt idx="307">
                  <c:v>89.989448546271959</c:v>
                </c:pt>
                <c:pt idx="308">
                  <c:v>89.989408450826133</c:v>
                </c:pt>
                <c:pt idx="309">
                  <c:v>89.989368203018529</c:v>
                </c:pt>
                <c:pt idx="310">
                  <c:v>89.989327802270125</c:v>
                </c:pt>
                <c:pt idx="311">
                  <c:v>89.989287247999798</c:v>
                </c:pt>
                <c:pt idx="312">
                  <c:v>89.98924653962419</c:v>
                </c:pt>
                <c:pt idx="313">
                  <c:v>89.989205676557688</c:v>
                </c:pt>
                <c:pt idx="314">
                  <c:v>89.989164658212474</c:v>
                </c:pt>
                <c:pt idx="315">
                  <c:v>89.989123483998512</c:v>
                </c:pt>
                <c:pt idx="316">
                  <c:v>89.989082153323508</c:v>
                </c:pt>
                <c:pt idx="317">
                  <c:v>89.989040665592924</c:v>
                </c:pt>
                <c:pt idx="318">
                  <c:v>89.98899902020996</c:v>
                </c:pt>
                <c:pt idx="319">
                  <c:v>89.988957216575542</c:v>
                </c:pt>
                <c:pt idx="320">
                  <c:v>89.988915254088312</c:v>
                </c:pt>
                <c:pt idx="321">
                  <c:v>89.988873132144676</c:v>
                </c:pt>
                <c:pt idx="322">
                  <c:v>89.988830850138697</c:v>
                </c:pt>
                <c:pt idx="323">
                  <c:v>89.988788407462138</c:v>
                </c:pt>
                <c:pt idx="324">
                  <c:v>89.988745803504472</c:v>
                </c:pt>
                <c:pt idx="325">
                  <c:v>89.98870303765284</c:v>
                </c:pt>
                <c:pt idx="326">
                  <c:v>89.98866010929207</c:v>
                </c:pt>
                <c:pt idx="327">
                  <c:v>89.988617017804614</c:v>
                </c:pt>
                <c:pt idx="328">
                  <c:v>89.988573762570638</c:v>
                </c:pt>
                <c:pt idx="329">
                  <c:v>89.988530342967891</c:v>
                </c:pt>
                <c:pt idx="330">
                  <c:v>89.988486758371778</c:v>
                </c:pt>
                <c:pt idx="331">
                  <c:v>89.988443008155372</c:v>
                </c:pt>
                <c:pt idx="332">
                  <c:v>89.988399091689288</c:v>
                </c:pt>
                <c:pt idx="333">
                  <c:v>89.988355008341827</c:v>
                </c:pt>
                <c:pt idx="334">
                  <c:v>89.988310757478828</c:v>
                </c:pt>
                <c:pt idx="335">
                  <c:v>89.988266338463745</c:v>
                </c:pt>
                <c:pt idx="336">
                  <c:v>89.988221750657658</c:v>
                </c:pt>
                <c:pt idx="337">
                  <c:v>89.988176993419117</c:v>
                </c:pt>
                <c:pt idx="338">
                  <c:v>89.988132066104313</c:v>
                </c:pt>
                <c:pt idx="339">
                  <c:v>89.988086968066966</c:v>
                </c:pt>
                <c:pt idx="340">
                  <c:v>89.988041698658378</c:v>
                </c:pt>
                <c:pt idx="341">
                  <c:v>89.987996257227323</c:v>
                </c:pt>
                <c:pt idx="342">
                  <c:v>89.987950643120115</c:v>
                </c:pt>
                <c:pt idx="343">
                  <c:v>89.98790485568064</c:v>
                </c:pt>
                <c:pt idx="344">
                  <c:v>89.987858894250209</c:v>
                </c:pt>
                <c:pt idx="345">
                  <c:v>89.987812758167721</c:v>
                </c:pt>
                <c:pt idx="346">
                  <c:v>89.987766446769456</c:v>
                </c:pt>
                <c:pt idx="347">
                  <c:v>89.987719959389267</c:v>
                </c:pt>
                <c:pt idx="348">
                  <c:v>89.987673295358448</c:v>
                </c:pt>
                <c:pt idx="349">
                  <c:v>89.987626454005706</c:v>
                </c:pt>
                <c:pt idx="350">
                  <c:v>89.987579434657249</c:v>
                </c:pt>
                <c:pt idx="351">
                  <c:v>89.987532236636753</c:v>
                </c:pt>
                <c:pt idx="352">
                  <c:v>89.987484859265194</c:v>
                </c:pt>
                <c:pt idx="353">
                  <c:v>89.987437301861121</c:v>
                </c:pt>
                <c:pt idx="354">
                  <c:v>89.987389563740408</c:v>
                </c:pt>
                <c:pt idx="355">
                  <c:v>89.987341644216357</c:v>
                </c:pt>
                <c:pt idx="356">
                  <c:v>89.987293542599645</c:v>
                </c:pt>
                <c:pt idx="357">
                  <c:v>89.987245258198314</c:v>
                </c:pt>
                <c:pt idx="358">
                  <c:v>89.987196790317839</c:v>
                </c:pt>
                <c:pt idx="359">
                  <c:v>89.987148138261006</c:v>
                </c:pt>
                <c:pt idx="360">
                  <c:v>89.987099301327959</c:v>
                </c:pt>
                <c:pt idx="361">
                  <c:v>89.987050278816184</c:v>
                </c:pt>
                <c:pt idx="362">
                  <c:v>89.987001070020497</c:v>
                </c:pt>
                <c:pt idx="363">
                  <c:v>89.98695167423304</c:v>
                </c:pt>
                <c:pt idx="364">
                  <c:v>89.986902090743271</c:v>
                </c:pt>
                <c:pt idx="365">
                  <c:v>89.986852318837933</c:v>
                </c:pt>
                <c:pt idx="366">
                  <c:v>89.986802357801082</c:v>
                </c:pt>
                <c:pt idx="367">
                  <c:v>89.986752206914019</c:v>
                </c:pt>
                <c:pt idx="368">
                  <c:v>89.986701865455331</c:v>
                </c:pt>
                <c:pt idx="369">
                  <c:v>89.986651332700902</c:v>
                </c:pt>
                <c:pt idx="370">
                  <c:v>89.986600607923776</c:v>
                </c:pt>
                <c:pt idx="371">
                  <c:v>89.986549690394313</c:v>
                </c:pt>
                <c:pt idx="372">
                  <c:v>89.986498579380068</c:v>
                </c:pt>
                <c:pt idx="373">
                  <c:v>89.986447274145846</c:v>
                </c:pt>
                <c:pt idx="374">
                  <c:v>89.986395773953603</c:v>
                </c:pt>
                <c:pt idx="375">
                  <c:v>89.98634407806253</c:v>
                </c:pt>
                <c:pt idx="376">
                  <c:v>89.986292185728985</c:v>
                </c:pt>
                <c:pt idx="377">
                  <c:v>89.986240096206515</c:v>
                </c:pt>
                <c:pt idx="378">
                  <c:v>89.986187808745839</c:v>
                </c:pt>
                <c:pt idx="379">
                  <c:v>89.986135322594777</c:v>
                </c:pt>
                <c:pt idx="380">
                  <c:v>89.98608263699839</c:v>
                </c:pt>
                <c:pt idx="381">
                  <c:v>89.986029751198743</c:v>
                </c:pt>
                <c:pt idx="382">
                  <c:v>89.9859766644351</c:v>
                </c:pt>
                <c:pt idx="383">
                  <c:v>89.985923375943855</c:v>
                </c:pt>
                <c:pt idx="384">
                  <c:v>89.985869884958447</c:v>
                </c:pt>
                <c:pt idx="385">
                  <c:v>89.985816190709414</c:v>
                </c:pt>
                <c:pt idx="386">
                  <c:v>89.985762292424411</c:v>
                </c:pt>
                <c:pt idx="387">
                  <c:v>89.985708189328093</c:v>
                </c:pt>
                <c:pt idx="388">
                  <c:v>89.985653880642204</c:v>
                </c:pt>
                <c:pt idx="389">
                  <c:v>89.985599365585543</c:v>
                </c:pt>
                <c:pt idx="390">
                  <c:v>89.985544643373913</c:v>
                </c:pt>
                <c:pt idx="391">
                  <c:v>89.985489713220161</c:v>
                </c:pt>
                <c:pt idx="392">
                  <c:v>89.985434574334136</c:v>
                </c:pt>
                <c:pt idx="393">
                  <c:v>89.985379225922657</c:v>
                </c:pt>
                <c:pt idx="394">
                  <c:v>89.98532366718959</c:v>
                </c:pt>
                <c:pt idx="395">
                  <c:v>89.985267897335717</c:v>
                </c:pt>
                <c:pt idx="396">
                  <c:v>89.985211915558807</c:v>
                </c:pt>
                <c:pt idx="397">
                  <c:v>89.985155721053587</c:v>
                </c:pt>
                <c:pt idx="398">
                  <c:v>89.98509931301173</c:v>
                </c:pt>
                <c:pt idx="399">
                  <c:v>89.985042690621782</c:v>
                </c:pt>
                <c:pt idx="400">
                  <c:v>89.98498585306929</c:v>
                </c:pt>
                <c:pt idx="401">
                  <c:v>89.984928799536675</c:v>
                </c:pt>
                <c:pt idx="402">
                  <c:v>89.98487152920319</c:v>
                </c:pt>
                <c:pt idx="403">
                  <c:v>89.984814041245045</c:v>
                </c:pt>
                <c:pt idx="404">
                  <c:v>89.984756334835325</c:v>
                </c:pt>
                <c:pt idx="405">
                  <c:v>89.984698409143917</c:v>
                </c:pt>
                <c:pt idx="406">
                  <c:v>89.984640263337582</c:v>
                </c:pt>
                <c:pt idx="407">
                  <c:v>89.984581896579911</c:v>
                </c:pt>
                <c:pt idx="408">
                  <c:v>89.984523308031314</c:v>
                </c:pt>
                <c:pt idx="409">
                  <c:v>89.984464496849057</c:v>
                </c:pt>
                <c:pt idx="410">
                  <c:v>89.984405462187112</c:v>
                </c:pt>
                <c:pt idx="411">
                  <c:v>89.984346203196324</c:v>
                </c:pt>
                <c:pt idx="412">
                  <c:v>89.984286719024269</c:v>
                </c:pt>
                <c:pt idx="413">
                  <c:v>89.984227008815282</c:v>
                </c:pt>
                <c:pt idx="414">
                  <c:v>89.984167071710459</c:v>
                </c:pt>
                <c:pt idx="415">
                  <c:v>89.984106906847643</c:v>
                </c:pt>
                <c:pt idx="416">
                  <c:v>89.984046513361363</c:v>
                </c:pt>
                <c:pt idx="417">
                  <c:v>89.983985890382911</c:v>
                </c:pt>
                <c:pt idx="418">
                  <c:v>89.983925037040237</c:v>
                </c:pt>
                <c:pt idx="419">
                  <c:v>89.983863952457995</c:v>
                </c:pt>
                <c:pt idx="420">
                  <c:v>89.983802635757499</c:v>
                </c:pt>
                <c:pt idx="421">
                  <c:v>89.983741086056753</c:v>
                </c:pt>
                <c:pt idx="422">
                  <c:v>89.983679302470392</c:v>
                </c:pt>
                <c:pt idx="423">
                  <c:v>89.98361728410967</c:v>
                </c:pt>
                <c:pt idx="424">
                  <c:v>89.983555030082499</c:v>
                </c:pt>
                <c:pt idx="425">
                  <c:v>89.983492539493383</c:v>
                </c:pt>
                <c:pt idx="426">
                  <c:v>89.983429811443429</c:v>
                </c:pt>
                <c:pt idx="427">
                  <c:v>89.983366845030318</c:v>
                </c:pt>
                <c:pt idx="428">
                  <c:v>89.983303639348307</c:v>
                </c:pt>
                <c:pt idx="429">
                  <c:v>89.983240193488214</c:v>
                </c:pt>
                <c:pt idx="430">
                  <c:v>89.98317650653739</c:v>
                </c:pt>
                <c:pt idx="431">
                  <c:v>89.98311257757976</c:v>
                </c:pt>
                <c:pt idx="432">
                  <c:v>89.983048405695726</c:v>
                </c:pt>
                <c:pt idx="433">
                  <c:v>89.982983989962207</c:v>
                </c:pt>
                <c:pt idx="434">
                  <c:v>89.982919329452614</c:v>
                </c:pt>
                <c:pt idx="435">
                  <c:v>89.982854423236844</c:v>
                </c:pt>
                <c:pt idx="436">
                  <c:v>89.982789270381261</c:v>
                </c:pt>
                <c:pt idx="437">
                  <c:v>89.982723869948657</c:v>
                </c:pt>
                <c:pt idx="438">
                  <c:v>89.982658220998317</c:v>
                </c:pt>
                <c:pt idx="439">
                  <c:v>89.982592322585901</c:v>
                </c:pt>
                <c:pt idx="440">
                  <c:v>89.982526173763503</c:v>
                </c:pt>
                <c:pt idx="441">
                  <c:v>89.982459773579578</c:v>
                </c:pt>
                <c:pt idx="442">
                  <c:v>89.982393121079056</c:v>
                </c:pt>
                <c:pt idx="443">
                  <c:v>89.982326215303146</c:v>
                </c:pt>
                <c:pt idx="444">
                  <c:v>89.982259055289447</c:v>
                </c:pt>
                <c:pt idx="445">
                  <c:v>89.982191640071889</c:v>
                </c:pt>
                <c:pt idx="446">
                  <c:v>89.982123968680781</c:v>
                </c:pt>
                <c:pt idx="447">
                  <c:v>89.982056040142709</c:v>
                </c:pt>
                <c:pt idx="448">
                  <c:v>89.981987853480561</c:v>
                </c:pt>
                <c:pt idx="449">
                  <c:v>89.981919407713477</c:v>
                </c:pt>
                <c:pt idx="450">
                  <c:v>89.981850701856928</c:v>
                </c:pt>
                <c:pt idx="451">
                  <c:v>89.981781734922663</c:v>
                </c:pt>
                <c:pt idx="452">
                  <c:v>89.981712505918594</c:v>
                </c:pt>
                <c:pt idx="453">
                  <c:v>89.981643013848938</c:v>
                </c:pt>
                <c:pt idx="454">
                  <c:v>89.981573257714075</c:v>
                </c:pt>
                <c:pt idx="455">
                  <c:v>89.981503236510619</c:v>
                </c:pt>
                <c:pt idx="456">
                  <c:v>89.981432949231362</c:v>
                </c:pt>
                <c:pt idx="457">
                  <c:v>89.981362394865272</c:v>
                </c:pt>
                <c:pt idx="458">
                  <c:v>89.981291572397495</c:v>
                </c:pt>
                <c:pt idx="459">
                  <c:v>89.981220480809256</c:v>
                </c:pt>
                <c:pt idx="460">
                  <c:v>89.981149119077983</c:v>
                </c:pt>
                <c:pt idx="461">
                  <c:v>89.981077486177199</c:v>
                </c:pt>
                <c:pt idx="462">
                  <c:v>89.981005581076502</c:v>
                </c:pt>
                <c:pt idx="463">
                  <c:v>89.98093340274157</c:v>
                </c:pt>
                <c:pt idx="464">
                  <c:v>89.980860950134215</c:v>
                </c:pt>
                <c:pt idx="465">
                  <c:v>89.98078822221224</c:v>
                </c:pt>
                <c:pt idx="466">
                  <c:v>89.980715217929514</c:v>
                </c:pt>
                <c:pt idx="467">
                  <c:v>89.980641936235912</c:v>
                </c:pt>
                <c:pt idx="468">
                  <c:v>89.980568376077358</c:v>
                </c:pt>
                <c:pt idx="469">
                  <c:v>89.980494536395739</c:v>
                </c:pt>
                <c:pt idx="470">
                  <c:v>89.980420416128908</c:v>
                </c:pt>
                <c:pt idx="471">
                  <c:v>89.980346014210753</c:v>
                </c:pt>
                <c:pt idx="472">
                  <c:v>89.980271329571025</c:v>
                </c:pt>
                <c:pt idx="473">
                  <c:v>89.980196361135455</c:v>
                </c:pt>
                <c:pt idx="474">
                  <c:v>89.98012110782571</c:v>
                </c:pt>
                <c:pt idx="475">
                  <c:v>89.980045568559291</c:v>
                </c:pt>
                <c:pt idx="476">
                  <c:v>89.979969742249651</c:v>
                </c:pt>
                <c:pt idx="477">
                  <c:v>89.979893627806135</c:v>
                </c:pt>
                <c:pt idx="478">
                  <c:v>89.979817224133825</c:v>
                </c:pt>
                <c:pt idx="479">
                  <c:v>89.979740530133782</c:v>
                </c:pt>
                <c:pt idx="480">
                  <c:v>89.979663544702802</c:v>
                </c:pt>
                <c:pt idx="481">
                  <c:v>89.979586266733548</c:v>
                </c:pt>
                <c:pt idx="482">
                  <c:v>89.979508695114419</c:v>
                </c:pt>
                <c:pt idx="483">
                  <c:v>89.979430828729619</c:v>
                </c:pt>
                <c:pt idx="484">
                  <c:v>89.97935266645915</c:v>
                </c:pt>
                <c:pt idx="485">
                  <c:v>89.979274207178662</c:v>
                </c:pt>
                <c:pt idx="486">
                  <c:v>89.979195449759629</c:v>
                </c:pt>
                <c:pt idx="487">
                  <c:v>89.979116393069219</c:v>
                </c:pt>
                <c:pt idx="488">
                  <c:v>89.979037035970251</c:v>
                </c:pt>
                <c:pt idx="489">
                  <c:v>89.978957377321251</c:v>
                </c:pt>
                <c:pt idx="490">
                  <c:v>89.978877415976413</c:v>
                </c:pt>
                <c:pt idx="491">
                  <c:v>89.978797150785567</c:v>
                </c:pt>
                <c:pt idx="492">
                  <c:v>89.97871658059421</c:v>
                </c:pt>
                <c:pt idx="493">
                  <c:v>89.978635704243388</c:v>
                </c:pt>
                <c:pt idx="494">
                  <c:v>89.978554520569787</c:v>
                </c:pt>
                <c:pt idx="495">
                  <c:v>89.978473028405674</c:v>
                </c:pt>
                <c:pt idx="496">
                  <c:v>89.978391226578864</c:v>
                </c:pt>
                <c:pt idx="497">
                  <c:v>89.978309113912729</c:v>
                </c:pt>
                <c:pt idx="498">
                  <c:v>89.978226689226148</c:v>
                </c:pt>
                <c:pt idx="499">
                  <c:v>89.97814395133355</c:v>
                </c:pt>
                <c:pt idx="500">
                  <c:v>89.978060899044834</c:v>
                </c:pt>
                <c:pt idx="501">
                  <c:v>89.977977531165394</c:v>
                </c:pt>
                <c:pt idx="502">
                  <c:v>89.977893846496073</c:v>
                </c:pt>
                <c:pt idx="503">
                  <c:v>89.977809843833157</c:v>
                </c:pt>
                <c:pt idx="504">
                  <c:v>89.977725521968352</c:v>
                </c:pt>
                <c:pt idx="505">
                  <c:v>89.977640879688821</c:v>
                </c:pt>
                <c:pt idx="506">
                  <c:v>89.977555915777046</c:v>
                </c:pt>
                <c:pt idx="507">
                  <c:v>89.977470629010938</c:v>
                </c:pt>
                <c:pt idx="508">
                  <c:v>89.977385018163758</c:v>
                </c:pt>
                <c:pt idx="509">
                  <c:v>89.977299082004066</c:v>
                </c:pt>
                <c:pt idx="510">
                  <c:v>89.977212819295829</c:v>
                </c:pt>
                <c:pt idx="511">
                  <c:v>89.977126228798184</c:v>
                </c:pt>
                <c:pt idx="512">
                  <c:v>89.977039309265692</c:v>
                </c:pt>
                <c:pt idx="513">
                  <c:v>89.976952059448124</c:v>
                </c:pt>
                <c:pt idx="514">
                  <c:v>89.976864478090476</c:v>
                </c:pt>
                <c:pt idx="515">
                  <c:v>89.976776563933029</c:v>
                </c:pt>
                <c:pt idx="516">
                  <c:v>89.976688315711201</c:v>
                </c:pt>
                <c:pt idx="517">
                  <c:v>89.976599732155691</c:v>
                </c:pt>
                <c:pt idx="518">
                  <c:v>89.976510811992355</c:v>
                </c:pt>
                <c:pt idx="519">
                  <c:v>89.976421553942188</c:v>
                </c:pt>
                <c:pt idx="520">
                  <c:v>89.976331956721296</c:v>
                </c:pt>
                <c:pt idx="521">
                  <c:v>89.976242019040981</c:v>
                </c:pt>
                <c:pt idx="522">
                  <c:v>89.976151739607587</c:v>
                </c:pt>
                <c:pt idx="523">
                  <c:v>89.976061117122583</c:v>
                </c:pt>
                <c:pt idx="524">
                  <c:v>89.975970150282478</c:v>
                </c:pt>
                <c:pt idx="525">
                  <c:v>89.975878837778865</c:v>
                </c:pt>
                <c:pt idx="526">
                  <c:v>89.975787178298319</c:v>
                </c:pt>
                <c:pt idx="527">
                  <c:v>89.975695170522471</c:v>
                </c:pt>
                <c:pt idx="528">
                  <c:v>89.975602813127892</c:v>
                </c:pt>
                <c:pt idx="529">
                  <c:v>89.975510104786181</c:v>
                </c:pt>
                <c:pt idx="530">
                  <c:v>89.975417044163848</c:v>
                </c:pt>
                <c:pt idx="531">
                  <c:v>89.975323629922357</c:v>
                </c:pt>
                <c:pt idx="532">
                  <c:v>89.975229860718073</c:v>
                </c:pt>
                <c:pt idx="533">
                  <c:v>89.975135735202286</c:v>
                </c:pt>
                <c:pt idx="534">
                  <c:v>89.975041252021143</c:v>
                </c:pt>
                <c:pt idx="535">
                  <c:v>89.974946409815644</c:v>
                </c:pt>
                <c:pt idx="536">
                  <c:v>89.974851207221619</c:v>
                </c:pt>
                <c:pt idx="537">
                  <c:v>89.974755642869738</c:v>
                </c:pt>
                <c:pt idx="538">
                  <c:v>89.974659715385471</c:v>
                </c:pt>
                <c:pt idx="539">
                  <c:v>89.974563423389043</c:v>
                </c:pt>
                <c:pt idx="540">
                  <c:v>89.974466765495421</c:v>
                </c:pt>
                <c:pt idx="541">
                  <c:v>89.974369740314387</c:v>
                </c:pt>
                <c:pt idx="542">
                  <c:v>89.974272346450348</c:v>
                </c:pt>
                <c:pt idx="543">
                  <c:v>89.974174582502499</c:v>
                </c:pt>
                <c:pt idx="544">
                  <c:v>89.974076447064633</c:v>
                </c:pt>
                <c:pt idx="545">
                  <c:v>89.973977938725227</c:v>
                </c:pt>
                <c:pt idx="546">
                  <c:v>89.973879056067446</c:v>
                </c:pt>
                <c:pt idx="547">
                  <c:v>89.973779797668982</c:v>
                </c:pt>
                <c:pt idx="548">
                  <c:v>89.973680162102241</c:v>
                </c:pt>
                <c:pt idx="549">
                  <c:v>89.973580147934086</c:v>
                </c:pt>
                <c:pt idx="550">
                  <c:v>89.973479753726011</c:v>
                </c:pt>
                <c:pt idx="551">
                  <c:v>89.97337897803402</c:v>
                </c:pt>
                <c:pt idx="552">
                  <c:v>89.973277819408636</c:v>
                </c:pt>
                <c:pt idx="553">
                  <c:v>89.973176276394867</c:v>
                </c:pt>
                <c:pt idx="554">
                  <c:v>89.97307434753219</c:v>
                </c:pt>
                <c:pt idx="555">
                  <c:v>89.972972031354573</c:v>
                </c:pt>
                <c:pt idx="556">
                  <c:v>89.972869326390381</c:v>
                </c:pt>
                <c:pt idx="557">
                  <c:v>89.972766231162396</c:v>
                </c:pt>
                <c:pt idx="558">
                  <c:v>89.972662744187787</c:v>
                </c:pt>
                <c:pt idx="559">
                  <c:v>89.972558863978094</c:v>
                </c:pt>
                <c:pt idx="560">
                  <c:v>89.972454589039174</c:v>
                </c:pt>
                <c:pt idx="561">
                  <c:v>89.97234991787127</c:v>
                </c:pt>
                <c:pt idx="562">
                  <c:v>89.97224484896887</c:v>
                </c:pt>
                <c:pt idx="563">
                  <c:v>89.972139380820764</c:v>
                </c:pt>
                <c:pt idx="564">
                  <c:v>89.972033511910013</c:v>
                </c:pt>
                <c:pt idx="565">
                  <c:v>89.97192724071391</c:v>
                </c:pt>
                <c:pt idx="566">
                  <c:v>89.971820565703979</c:v>
                </c:pt>
                <c:pt idx="567">
                  <c:v>89.971713485345859</c:v>
                </c:pt>
                <c:pt idx="568">
                  <c:v>89.971605998099477</c:v>
                </c:pt>
                <c:pt idx="569">
                  <c:v>89.971498102418806</c:v>
                </c:pt>
                <c:pt idx="570">
                  <c:v>89.971389796752021</c:v>
                </c:pt>
                <c:pt idx="571">
                  <c:v>89.971281079541384</c:v>
                </c:pt>
                <c:pt idx="572">
                  <c:v>89.971171949223205</c:v>
                </c:pt>
                <c:pt idx="573">
                  <c:v>89.971062404227908</c:v>
                </c:pt>
                <c:pt idx="574">
                  <c:v>89.970952442979893</c:v>
                </c:pt>
                <c:pt idx="575">
                  <c:v>89.970842063897649</c:v>
                </c:pt>
                <c:pt idx="576">
                  <c:v>89.970731265393567</c:v>
                </c:pt>
                <c:pt idx="577">
                  <c:v>89.970620045874114</c:v>
                </c:pt>
                <c:pt idx="578">
                  <c:v>89.970508403739615</c:v>
                </c:pt>
                <c:pt idx="579">
                  <c:v>89.970396337384344</c:v>
                </c:pt>
                <c:pt idx="580">
                  <c:v>89.970283845196505</c:v>
                </c:pt>
                <c:pt idx="581">
                  <c:v>89.970170925558151</c:v>
                </c:pt>
                <c:pt idx="582">
                  <c:v>89.970057576845207</c:v>
                </c:pt>
                <c:pt idx="583">
                  <c:v>89.969943797427391</c:v>
                </c:pt>
                <c:pt idx="584">
                  <c:v>89.969829585668265</c:v>
                </c:pt>
                <c:pt idx="585">
                  <c:v>89.969714939925183</c:v>
                </c:pt>
                <c:pt idx="586">
                  <c:v>89.969599858549259</c:v>
                </c:pt>
                <c:pt idx="587">
                  <c:v>89.96948433988527</c:v>
                </c:pt>
                <c:pt idx="588">
                  <c:v>89.969368382271824</c:v>
                </c:pt>
                <c:pt idx="589">
                  <c:v>89.969251984041108</c:v>
                </c:pt>
                <c:pt idx="590">
                  <c:v>89.969135143519054</c:v>
                </c:pt>
                <c:pt idx="591">
                  <c:v>89.969017859025215</c:v>
                </c:pt>
                <c:pt idx="592">
                  <c:v>89.968900128872718</c:v>
                </c:pt>
                <c:pt idx="593">
                  <c:v>89.968781951368342</c:v>
                </c:pt>
                <c:pt idx="594">
                  <c:v>89.968663324812397</c:v>
                </c:pt>
                <c:pt idx="595">
                  <c:v>89.96854424749877</c:v>
                </c:pt>
                <c:pt idx="596">
                  <c:v>89.968424717714825</c:v>
                </c:pt>
                <c:pt idx="597">
                  <c:v>89.968304733741448</c:v>
                </c:pt>
                <c:pt idx="598">
                  <c:v>89.968184293853014</c:v>
                </c:pt>
                <c:pt idx="599">
                  <c:v>89.968063396317305</c:v>
                </c:pt>
                <c:pt idx="600">
                  <c:v>89.967942039395524</c:v>
                </c:pt>
                <c:pt idx="601">
                  <c:v>89.967820221342279</c:v>
                </c:pt>
                <c:pt idx="602">
                  <c:v>89.9676979404056</c:v>
                </c:pt>
                <c:pt idx="603">
                  <c:v>89.967575194826793</c:v>
                </c:pt>
                <c:pt idx="604">
                  <c:v>89.967451982840487</c:v>
                </c:pt>
                <c:pt idx="605">
                  <c:v>89.967328302674659</c:v>
                </c:pt>
                <c:pt idx="606">
                  <c:v>89.967204152550508</c:v>
                </c:pt>
                <c:pt idx="607">
                  <c:v>89.967079530682483</c:v>
                </c:pt>
                <c:pt idx="608">
                  <c:v>89.966954435278296</c:v>
                </c:pt>
                <c:pt idx="609">
                  <c:v>89.966828864538797</c:v>
                </c:pt>
                <c:pt idx="610">
                  <c:v>89.966702816658028</c:v>
                </c:pt>
                <c:pt idx="611">
                  <c:v>89.966576289823152</c:v>
                </c:pt>
                <c:pt idx="612">
                  <c:v>89.966449282214498</c:v>
                </c:pt>
                <c:pt idx="613">
                  <c:v>89.966321792005402</c:v>
                </c:pt>
                <c:pt idx="614">
                  <c:v>89.966193817362338</c:v>
                </c:pt>
                <c:pt idx="615">
                  <c:v>89.966065356444801</c:v>
                </c:pt>
                <c:pt idx="616">
                  <c:v>89.965936407405238</c:v>
                </c:pt>
                <c:pt idx="617">
                  <c:v>89.965806968389145</c:v>
                </c:pt>
                <c:pt idx="618">
                  <c:v>89.965677037534959</c:v>
                </c:pt>
                <c:pt idx="619">
                  <c:v>89.965546612974038</c:v>
                </c:pt>
                <c:pt idx="620">
                  <c:v>89.965415692830632</c:v>
                </c:pt>
                <c:pt idx="621">
                  <c:v>89.965284275221904</c:v>
                </c:pt>
                <c:pt idx="622">
                  <c:v>89.965152358257811</c:v>
                </c:pt>
                <c:pt idx="623">
                  <c:v>89.965019940041202</c:v>
                </c:pt>
                <c:pt idx="624">
                  <c:v>89.964887018667667</c:v>
                </c:pt>
                <c:pt idx="625">
                  <c:v>89.964753592225549</c:v>
                </c:pt>
                <c:pt idx="626">
                  <c:v>89.964619658795996</c:v>
                </c:pt>
                <c:pt idx="627">
                  <c:v>89.964485216452829</c:v>
                </c:pt>
                <c:pt idx="628">
                  <c:v>89.96435026326256</c:v>
                </c:pt>
                <c:pt idx="629">
                  <c:v>89.964214797284342</c:v>
                </c:pt>
                <c:pt idx="630">
                  <c:v>89.96407881656998</c:v>
                </c:pt>
                <c:pt idx="631">
                  <c:v>89.963942319163863</c:v>
                </c:pt>
                <c:pt idx="632">
                  <c:v>89.963805303102987</c:v>
                </c:pt>
                <c:pt idx="633">
                  <c:v>89.963667766416862</c:v>
                </c:pt>
                <c:pt idx="634">
                  <c:v>89.963529707127506</c:v>
                </c:pt>
                <c:pt idx="635">
                  <c:v>89.963391123249437</c:v>
                </c:pt>
                <c:pt idx="636">
                  <c:v>89.963252012789681</c:v>
                </c:pt>
                <c:pt idx="637">
                  <c:v>89.963112373747592</c:v>
                </c:pt>
                <c:pt idx="638">
                  <c:v>89.962972204115019</c:v>
                </c:pt>
                <c:pt idx="639">
                  <c:v>89.962831501876153</c:v>
                </c:pt>
                <c:pt idx="640">
                  <c:v>89.962690265007524</c:v>
                </c:pt>
                <c:pt idx="641">
                  <c:v>89.962548491477946</c:v>
                </c:pt>
                <c:pt idx="642">
                  <c:v>89.962406179248617</c:v>
                </c:pt>
                <c:pt idx="643">
                  <c:v>89.96226332627289</c:v>
                </c:pt>
                <c:pt idx="644">
                  <c:v>89.962119930496414</c:v>
                </c:pt>
                <c:pt idx="645">
                  <c:v>89.961975989856981</c:v>
                </c:pt>
                <c:pt idx="646">
                  <c:v>89.961831502284596</c:v>
                </c:pt>
                <c:pt idx="647">
                  <c:v>89.961686465701391</c:v>
                </c:pt>
                <c:pt idx="648">
                  <c:v>89.961540878021623</c:v>
                </c:pt>
                <c:pt idx="649">
                  <c:v>89.961394737151579</c:v>
                </c:pt>
                <c:pt idx="650">
                  <c:v>89.961248040989602</c:v>
                </c:pt>
                <c:pt idx="651">
                  <c:v>89.961100787426176</c:v>
                </c:pt>
                <c:pt idx="652">
                  <c:v>89.96095297434357</c:v>
                </c:pt>
                <c:pt idx="653">
                  <c:v>89.960804599616196</c:v>
                </c:pt>
                <c:pt idx="654">
                  <c:v>89.96065566111028</c:v>
                </c:pt>
                <c:pt idx="655">
                  <c:v>89.960506156683977</c:v>
                </c:pt>
                <c:pt idx="656">
                  <c:v>89.960356084187353</c:v>
                </c:pt>
                <c:pt idx="657">
                  <c:v>89.96020544146225</c:v>
                </c:pt>
                <c:pt idx="658">
                  <c:v>89.960054226342336</c:v>
                </c:pt>
                <c:pt idx="659">
                  <c:v>89.959902436653053</c:v>
                </c:pt>
                <c:pt idx="660">
                  <c:v>89.959750070211584</c:v>
                </c:pt>
                <c:pt idx="661">
                  <c:v>89.959597124826843</c:v>
                </c:pt>
                <c:pt idx="662">
                  <c:v>89.959443598299387</c:v>
                </c:pt>
                <c:pt idx="663">
                  <c:v>89.959289488421476</c:v>
                </c:pt>
                <c:pt idx="664">
                  <c:v>89.959134792976911</c:v>
                </c:pt>
                <c:pt idx="665">
                  <c:v>89.958979509741155</c:v>
                </c:pt>
                <c:pt idx="666">
                  <c:v>89.958823636481185</c:v>
                </c:pt>
                <c:pt idx="667">
                  <c:v>89.958667170955522</c:v>
                </c:pt>
                <c:pt idx="668">
                  <c:v>89.958510110914105</c:v>
                </c:pt>
                <c:pt idx="669">
                  <c:v>89.958352454098417</c:v>
                </c:pt>
                <c:pt idx="670">
                  <c:v>89.95819419824133</c:v>
                </c:pt>
                <c:pt idx="671">
                  <c:v>89.958035341067131</c:v>
                </c:pt>
                <c:pt idx="672">
                  <c:v>89.957875880291425</c:v>
                </c:pt>
                <c:pt idx="673">
                  <c:v>89.957715813621149</c:v>
                </c:pt>
                <c:pt idx="674">
                  <c:v>89.957555138754586</c:v>
                </c:pt>
                <c:pt idx="675">
                  <c:v>89.957393853381205</c:v>
                </c:pt>
                <c:pt idx="676">
                  <c:v>89.957231955181769</c:v>
                </c:pt>
                <c:pt idx="677">
                  <c:v>89.957069441828196</c:v>
                </c:pt>
                <c:pt idx="678">
                  <c:v>89.95690631098357</c:v>
                </c:pt>
                <c:pt idx="679">
                  <c:v>89.956742560302132</c:v>
                </c:pt>
                <c:pt idx="680">
                  <c:v>89.956578187429159</c:v>
                </c:pt>
                <c:pt idx="681">
                  <c:v>89.956413190001015</c:v>
                </c:pt>
                <c:pt idx="682">
                  <c:v>89.956247565645157</c:v>
                </c:pt>
                <c:pt idx="683">
                  <c:v>89.956081311979929</c:v>
                </c:pt>
                <c:pt idx="684">
                  <c:v>89.955914426614683</c:v>
                </c:pt>
                <c:pt idx="685">
                  <c:v>89.955746907149674</c:v>
                </c:pt>
                <c:pt idx="686">
                  <c:v>89.955578751176105</c:v>
                </c:pt>
                <c:pt idx="687">
                  <c:v>89.955409956275972</c:v>
                </c:pt>
                <c:pt idx="688">
                  <c:v>89.955240520022102</c:v>
                </c:pt>
                <c:pt idx="689">
                  <c:v>89.95507043997813</c:v>
                </c:pt>
                <c:pt idx="690">
                  <c:v>89.954899713698396</c:v>
                </c:pt>
                <c:pt idx="691">
                  <c:v>89.954728338728046</c:v>
                </c:pt>
                <c:pt idx="692">
                  <c:v>89.954556312602776</c:v>
                </c:pt>
                <c:pt idx="693">
                  <c:v>89.954383632849058</c:v>
                </c:pt>
                <c:pt idx="694">
                  <c:v>89.954210296983888</c:v>
                </c:pt>
                <c:pt idx="695">
                  <c:v>89.954036302514865</c:v>
                </c:pt>
                <c:pt idx="696">
                  <c:v>89.953861646940126</c:v>
                </c:pt>
                <c:pt idx="697">
                  <c:v>89.953686327748301</c:v>
                </c:pt>
                <c:pt idx="698">
                  <c:v>89.953510342418497</c:v>
                </c:pt>
                <c:pt idx="699">
                  <c:v>89.953333688420273</c:v>
                </c:pt>
                <c:pt idx="700">
                  <c:v>89.953156363213509</c:v>
                </c:pt>
                <c:pt idx="701">
                  <c:v>89.952978364248494</c:v>
                </c:pt>
                <c:pt idx="702">
                  <c:v>89.952799688965882</c:v>
                </c:pt>
                <c:pt idx="703">
                  <c:v>89.952620334796521</c:v>
                </c:pt>
                <c:pt idx="704">
                  <c:v>89.952440299161566</c:v>
                </c:pt>
                <c:pt idx="705">
                  <c:v>89.952259579472354</c:v>
                </c:pt>
                <c:pt idx="706">
                  <c:v>89.952078173130431</c:v>
                </c:pt>
                <c:pt idx="707">
                  <c:v>89.951896077527437</c:v>
                </c:pt>
                <c:pt idx="708">
                  <c:v>89.951713290045134</c:v>
                </c:pt>
                <c:pt idx="709">
                  <c:v>89.951529808055341</c:v>
                </c:pt>
                <c:pt idx="710">
                  <c:v>89.951345628919896</c:v>
                </c:pt>
                <c:pt idx="711">
                  <c:v>89.951160749990635</c:v>
                </c:pt>
                <c:pt idx="712">
                  <c:v>89.950975168609347</c:v>
                </c:pt>
                <c:pt idx="713">
                  <c:v>89.950788882107702</c:v>
                </c:pt>
                <c:pt idx="714">
                  <c:v>89.950601887807252</c:v>
                </c:pt>
                <c:pt idx="715">
                  <c:v>89.950414183019447</c:v>
                </c:pt>
                <c:pt idx="716">
                  <c:v>89.950225765045388</c:v>
                </c:pt>
                <c:pt idx="717">
                  <c:v>89.95003663117609</c:v>
                </c:pt>
                <c:pt idx="718">
                  <c:v>89.949846778692176</c:v>
                </c:pt>
                <c:pt idx="719">
                  <c:v>89.949656204864013</c:v>
                </c:pt>
                <c:pt idx="720">
                  <c:v>89.949464906951576</c:v>
                </c:pt>
                <c:pt idx="721">
                  <c:v>89.949272882204426</c:v>
                </c:pt>
                <c:pt idx="722">
                  <c:v>89.949080127861748</c:v>
                </c:pt>
                <c:pt idx="723">
                  <c:v>89.948886641152171</c:v>
                </c:pt>
                <c:pt idx="724">
                  <c:v>89.948692419293835</c:v>
                </c:pt>
                <c:pt idx="725">
                  <c:v>89.948497459494348</c:v>
                </c:pt>
                <c:pt idx="726">
                  <c:v>89.948301758950691</c:v>
                </c:pt>
                <c:pt idx="727">
                  <c:v>89.948105314849215</c:v>
                </c:pt>
                <c:pt idx="728">
                  <c:v>89.947908124365597</c:v>
                </c:pt>
                <c:pt idx="729">
                  <c:v>89.947710184664814</c:v>
                </c:pt>
                <c:pt idx="730">
                  <c:v>89.947511492901015</c:v>
                </c:pt>
                <c:pt idx="731">
                  <c:v>89.947312046217618</c:v>
                </c:pt>
                <c:pt idx="732">
                  <c:v>89.947111841747159</c:v>
                </c:pt>
                <c:pt idx="733">
                  <c:v>89.946910876611369</c:v>
                </c:pt>
                <c:pt idx="734">
                  <c:v>89.946709147920927</c:v>
                </c:pt>
                <c:pt idx="735">
                  <c:v>89.946506652775668</c:v>
                </c:pt>
                <c:pt idx="736">
                  <c:v>89.94630338826434</c:v>
                </c:pt>
                <c:pt idx="737">
                  <c:v>89.946099351464653</c:v>
                </c:pt>
                <c:pt idx="738">
                  <c:v>89.945894539443302</c:v>
                </c:pt>
                <c:pt idx="739">
                  <c:v>89.945688949255768</c:v>
                </c:pt>
                <c:pt idx="740">
                  <c:v>89.945482577946379</c:v>
                </c:pt>
                <c:pt idx="741">
                  <c:v>89.945275422548292</c:v>
                </c:pt>
                <c:pt idx="742">
                  <c:v>89.94506748008331</c:v>
                </c:pt>
                <c:pt idx="743">
                  <c:v>89.944858747562051</c:v>
                </c:pt>
                <c:pt idx="744">
                  <c:v>89.944649221983695</c:v>
                </c:pt>
                <c:pt idx="745">
                  <c:v>89.944438900336095</c:v>
                </c:pt>
                <c:pt idx="746">
                  <c:v>89.94422777959565</c:v>
                </c:pt>
                <c:pt idx="747">
                  <c:v>89.944015856727262</c:v>
                </c:pt>
                <c:pt idx="748">
                  <c:v>89.943803128684365</c:v>
                </c:pt>
                <c:pt idx="749">
                  <c:v>89.943589592408799</c:v>
                </c:pt>
                <c:pt idx="750">
                  <c:v>89.943375244830833</c:v>
                </c:pt>
                <c:pt idx="751">
                  <c:v>89.943160082869056</c:v>
                </c:pt>
                <c:pt idx="752">
                  <c:v>89.942944103430364</c:v>
                </c:pt>
                <c:pt idx="753">
                  <c:v>89.942727303409939</c:v>
                </c:pt>
                <c:pt idx="754">
                  <c:v>89.942509679691184</c:v>
                </c:pt>
                <c:pt idx="755">
                  <c:v>89.942291229145653</c:v>
                </c:pt>
                <c:pt idx="756">
                  <c:v>89.942071948633071</c:v>
                </c:pt>
                <c:pt idx="757">
                  <c:v>89.941851835001174</c:v>
                </c:pt>
                <c:pt idx="758">
                  <c:v>89.941630885085829</c:v>
                </c:pt>
                <c:pt idx="759">
                  <c:v>89.941409095710839</c:v>
                </c:pt>
                <c:pt idx="760">
                  <c:v>89.941186463687998</c:v>
                </c:pt>
                <c:pt idx="761">
                  <c:v>89.940962985816938</c:v>
                </c:pt>
                <c:pt idx="762">
                  <c:v>89.940738658885223</c:v>
                </c:pt>
                <c:pt idx="763">
                  <c:v>89.940513479668198</c:v>
                </c:pt>
                <c:pt idx="764">
                  <c:v>89.940287444928941</c:v>
                </c:pt>
                <c:pt idx="765">
                  <c:v>89.940060551418327</c:v>
                </c:pt>
                <c:pt idx="766">
                  <c:v>89.939832795874864</c:v>
                </c:pt>
                <c:pt idx="767">
                  <c:v>89.939604175024641</c:v>
                </c:pt>
                <c:pt idx="768">
                  <c:v>89.939374685581441</c:v>
                </c:pt>
                <c:pt idx="769">
                  <c:v>89.939144324246442</c:v>
                </c:pt>
                <c:pt idx="770">
                  <c:v>89.938913087708428</c:v>
                </c:pt>
                <c:pt idx="771">
                  <c:v>89.938680972643539</c:v>
                </c:pt>
                <c:pt idx="772">
                  <c:v>89.938447975715363</c:v>
                </c:pt>
                <c:pt idx="773">
                  <c:v>89.938214093574828</c:v>
                </c:pt>
                <c:pt idx="774">
                  <c:v>89.937979322860102</c:v>
                </c:pt>
                <c:pt idx="775">
                  <c:v>89.937743660196645</c:v>
                </c:pt>
                <c:pt idx="776">
                  <c:v>89.937507102197117</c:v>
                </c:pt>
                <c:pt idx="777">
                  <c:v>89.937269645461342</c:v>
                </c:pt>
                <c:pt idx="778">
                  <c:v>89.937031286576214</c:v>
                </c:pt>
                <c:pt idx="779">
                  <c:v>89.936792022115711</c:v>
                </c:pt>
                <c:pt idx="780">
                  <c:v>89.936551848640775</c:v>
                </c:pt>
                <c:pt idx="781">
                  <c:v>89.936310762699335</c:v>
                </c:pt>
                <c:pt idx="782">
                  <c:v>89.936068760826245</c:v>
                </c:pt>
                <c:pt idx="783">
                  <c:v>89.935825839543199</c:v>
                </c:pt>
                <c:pt idx="784">
                  <c:v>89.93558199535866</c:v>
                </c:pt>
                <c:pt idx="785">
                  <c:v>89.935337224767906</c:v>
                </c:pt>
                <c:pt idx="786">
                  <c:v>89.935091524252897</c:v>
                </c:pt>
                <c:pt idx="787">
                  <c:v>89.934844890282278</c:v>
                </c:pt>
                <c:pt idx="788">
                  <c:v>89.934597319311223</c:v>
                </c:pt>
                <c:pt idx="789">
                  <c:v>89.934348807781575</c:v>
                </c:pt>
                <c:pt idx="790">
                  <c:v>89.934099352121621</c:v>
                </c:pt>
                <c:pt idx="791">
                  <c:v>89.933848948746075</c:v>
                </c:pt>
                <c:pt idx="792">
                  <c:v>89.933597594056096</c:v>
                </c:pt>
                <c:pt idx="793">
                  <c:v>89.933345284439213</c:v>
                </c:pt>
                <c:pt idx="794">
                  <c:v>89.933092016269228</c:v>
                </c:pt>
                <c:pt idx="795">
                  <c:v>89.932837785906173</c:v>
                </c:pt>
                <c:pt idx="796">
                  <c:v>89.93258258969631</c:v>
                </c:pt>
                <c:pt idx="797">
                  <c:v>89.932326423972029</c:v>
                </c:pt>
                <c:pt idx="798">
                  <c:v>89.932069285051838</c:v>
                </c:pt>
                <c:pt idx="799">
                  <c:v>89.931811169240277</c:v>
                </c:pt>
                <c:pt idx="800">
                  <c:v>89.931552072827841</c:v>
                </c:pt>
                <c:pt idx="801">
                  <c:v>89.931291992090976</c:v>
                </c:pt>
                <c:pt idx="802">
                  <c:v>89.931030923292042</c:v>
                </c:pt>
                <c:pt idx="803">
                  <c:v>89.930768862679201</c:v>
                </c:pt>
                <c:pt idx="804">
                  <c:v>89.930505806486366</c:v>
                </c:pt>
                <c:pt idx="805">
                  <c:v>89.930241750933249</c:v>
                </c:pt>
                <c:pt idx="806">
                  <c:v>89.929976692225125</c:v>
                </c:pt>
                <c:pt idx="807">
                  <c:v>89.929710626552975</c:v>
                </c:pt>
                <c:pt idx="808">
                  <c:v>89.929443550093254</c:v>
                </c:pt>
                <c:pt idx="809">
                  <c:v>89.929175459008036</c:v>
                </c:pt>
                <c:pt idx="810">
                  <c:v>89.928906349444688</c:v>
                </c:pt>
                <c:pt idx="811">
                  <c:v>89.928636217536152</c:v>
                </c:pt>
                <c:pt idx="812">
                  <c:v>89.928365059400548</c:v>
                </c:pt>
                <c:pt idx="813">
                  <c:v>89.928092871141388</c:v>
                </c:pt>
                <c:pt idx="814">
                  <c:v>89.927819648847375</c:v>
                </c:pt>
                <c:pt idx="815">
                  <c:v>89.927545388592364</c:v>
                </c:pt>
                <c:pt idx="816">
                  <c:v>89.927270086435385</c:v>
                </c:pt>
                <c:pt idx="817">
                  <c:v>89.926993738420464</c:v>
                </c:pt>
                <c:pt idx="818">
                  <c:v>89.926716340576661</c:v>
                </c:pt>
                <c:pt idx="819">
                  <c:v>89.926437888918002</c:v>
                </c:pt>
                <c:pt idx="820">
                  <c:v>89.926158379443379</c:v>
                </c:pt>
                <c:pt idx="821">
                  <c:v>89.925877808136519</c:v>
                </c:pt>
                <c:pt idx="822">
                  <c:v>89.925596170965974</c:v>
                </c:pt>
                <c:pt idx="823">
                  <c:v>89.925313463884947</c:v>
                </c:pt>
                <c:pt idx="824">
                  <c:v>89.925029682831308</c:v>
                </c:pt>
                <c:pt idx="825">
                  <c:v>89.924744823727622</c:v>
                </c:pt>
                <c:pt idx="826">
                  <c:v>89.924458882480891</c:v>
                </c:pt>
                <c:pt idx="827">
                  <c:v>89.92417185498266</c:v>
                </c:pt>
                <c:pt idx="828">
                  <c:v>89.923883737108895</c:v>
                </c:pt>
                <c:pt idx="829">
                  <c:v>89.923594524719945</c:v>
                </c:pt>
                <c:pt idx="830">
                  <c:v>89.92330421366043</c:v>
                </c:pt>
                <c:pt idx="831">
                  <c:v>89.923012799759306</c:v>
                </c:pt>
                <c:pt idx="832">
                  <c:v>89.922720278829601</c:v>
                </c:pt>
                <c:pt idx="833">
                  <c:v>89.922426646668598</c:v>
                </c:pt>
                <c:pt idx="834">
                  <c:v>89.92213189905759</c:v>
                </c:pt>
                <c:pt idx="835">
                  <c:v>89.92183603176187</c:v>
                </c:pt>
                <c:pt idx="836">
                  <c:v>89.921539040530774</c:v>
                </c:pt>
                <c:pt idx="837">
                  <c:v>89.921240921097393</c:v>
                </c:pt>
                <c:pt idx="838">
                  <c:v>89.920941669178788</c:v>
                </c:pt>
                <c:pt idx="839">
                  <c:v>89.920641280475706</c:v>
                </c:pt>
                <c:pt idx="840">
                  <c:v>89.920339750672625</c:v>
                </c:pt>
                <c:pt idx="841">
                  <c:v>89.920037075437719</c:v>
                </c:pt>
                <c:pt idx="842">
                  <c:v>89.919733250422652</c:v>
                </c:pt>
                <c:pt idx="843">
                  <c:v>89.919428271262731</c:v>
                </c:pt>
                <c:pt idx="844">
                  <c:v>89.919122133576622</c:v>
                </c:pt>
                <c:pt idx="845">
                  <c:v>89.91881483296649</c:v>
                </c:pt>
                <c:pt idx="846">
                  <c:v>89.918506365017748</c:v>
                </c:pt>
                <c:pt idx="847">
                  <c:v>89.91819672529914</c:v>
                </c:pt>
                <c:pt idx="848">
                  <c:v>89.917885909362639</c:v>
                </c:pt>
                <c:pt idx="849">
                  <c:v>89.917573912743293</c:v>
                </c:pt>
                <c:pt idx="850">
                  <c:v>89.917260730959327</c:v>
                </c:pt>
                <c:pt idx="851">
                  <c:v>89.916946359511954</c:v>
                </c:pt>
                <c:pt idx="852">
                  <c:v>89.916630793885318</c:v>
                </c:pt>
                <c:pt idx="853">
                  <c:v>89.916314029546484</c:v>
                </c:pt>
                <c:pt idx="854">
                  <c:v>89.915996061945378</c:v>
                </c:pt>
                <c:pt idx="855">
                  <c:v>89.915676886514618</c:v>
                </c:pt>
                <c:pt idx="856">
                  <c:v>89.915356498669624</c:v>
                </c:pt>
                <c:pt idx="857">
                  <c:v>89.915034893808354</c:v>
                </c:pt>
                <c:pt idx="858">
                  <c:v>89.914712067311399</c:v>
                </c:pt>
                <c:pt idx="859">
                  <c:v>89.914388014541814</c:v>
                </c:pt>
                <c:pt idx="860">
                  <c:v>89.91406273084516</c:v>
                </c:pt>
                <c:pt idx="861">
                  <c:v>89.913736211549306</c:v>
                </c:pt>
                <c:pt idx="862">
                  <c:v>89.913408451964443</c:v>
                </c:pt>
                <c:pt idx="863">
                  <c:v>89.913079447383055</c:v>
                </c:pt>
                <c:pt idx="864">
                  <c:v>89.912749193079748</c:v>
                </c:pt>
                <c:pt idx="865">
                  <c:v>89.912417684311208</c:v>
                </c:pt>
                <c:pt idx="866">
                  <c:v>89.912084916316246</c:v>
                </c:pt>
                <c:pt idx="867">
                  <c:v>89.91175088431558</c:v>
                </c:pt>
                <c:pt idx="868">
                  <c:v>89.911415583511854</c:v>
                </c:pt>
                <c:pt idx="869">
                  <c:v>89.911079009089562</c:v>
                </c:pt>
                <c:pt idx="870">
                  <c:v>89.910741156214939</c:v>
                </c:pt>
                <c:pt idx="871">
                  <c:v>89.91040202003596</c:v>
                </c:pt>
                <c:pt idx="872">
                  <c:v>89.91006159568218</c:v>
                </c:pt>
                <c:pt idx="873">
                  <c:v>89.909719878264752</c:v>
                </c:pt>
                <c:pt idx="874">
                  <c:v>89.909376862876343</c:v>
                </c:pt>
                <c:pt idx="875">
                  <c:v>89.909032544590971</c:v>
                </c:pt>
                <c:pt idx="876">
                  <c:v>89.90868691846407</c:v>
                </c:pt>
                <c:pt idx="877">
                  <c:v>89.908339979532371</c:v>
                </c:pt>
                <c:pt idx="878">
                  <c:v>89.907991722813733</c:v>
                </c:pt>
                <c:pt idx="879">
                  <c:v>89.907642143307257</c:v>
                </c:pt>
                <c:pt idx="880">
                  <c:v>89.907291235993043</c:v>
                </c:pt>
                <c:pt idx="881">
                  <c:v>89.906938995832263</c:v>
                </c:pt>
                <c:pt idx="882">
                  <c:v>89.906585417766934</c:v>
                </c:pt>
                <c:pt idx="883">
                  <c:v>89.906230496720028</c:v>
                </c:pt>
                <c:pt idx="884">
                  <c:v>89.905874227595191</c:v>
                </c:pt>
                <c:pt idx="885">
                  <c:v>89.905516605276901</c:v>
                </c:pt>
                <c:pt idx="886">
                  <c:v>89.905157624630164</c:v>
                </c:pt>
                <c:pt idx="887">
                  <c:v>89.904797280500659</c:v>
                </c:pt>
                <c:pt idx="888">
                  <c:v>89.904435567714515</c:v>
                </c:pt>
                <c:pt idx="889">
                  <c:v>89.904072481078273</c:v>
                </c:pt>
                <c:pt idx="890">
                  <c:v>89.903708015378825</c:v>
                </c:pt>
                <c:pt idx="891">
                  <c:v>89.903342165383378</c:v>
                </c:pt>
                <c:pt idx="892">
                  <c:v>89.902974925839288</c:v>
                </c:pt>
                <c:pt idx="893">
                  <c:v>89.902606291474072</c:v>
                </c:pt>
                <c:pt idx="894">
                  <c:v>89.902236256995323</c:v>
                </c:pt>
                <c:pt idx="895">
                  <c:v>89.901864817090555</c:v>
                </c:pt>
                <c:pt idx="896">
                  <c:v>89.901491966427216</c:v>
                </c:pt>
                <c:pt idx="897">
                  <c:v>89.901117699652602</c:v>
                </c:pt>
                <c:pt idx="898">
                  <c:v>89.900742011393746</c:v>
                </c:pt>
                <c:pt idx="899">
                  <c:v>89.900364896257315</c:v>
                </c:pt>
                <c:pt idx="900">
                  <c:v>89.899986348829657</c:v>
                </c:pt>
                <c:pt idx="901">
                  <c:v>89.899606363676597</c:v>
                </c:pt>
                <c:pt idx="902">
                  <c:v>89.899224935343383</c:v>
                </c:pt>
                <c:pt idx="903">
                  <c:v>89.898842058354688</c:v>
                </c:pt>
                <c:pt idx="904">
                  <c:v>89.898457727214478</c:v>
                </c:pt>
                <c:pt idx="905">
                  <c:v>89.898071936405856</c:v>
                </c:pt>
                <c:pt idx="906">
                  <c:v>89.897684680391208</c:v>
                </c:pt>
                <c:pt idx="907">
                  <c:v>89.897295953611788</c:v>
                </c:pt>
                <c:pt idx="908">
                  <c:v>89.896905750488031</c:v>
                </c:pt>
                <c:pt idx="909">
                  <c:v>89.896514065419112</c:v>
                </c:pt>
                <c:pt idx="910">
                  <c:v>89.896120892783159</c:v>
                </c:pt>
                <c:pt idx="911">
                  <c:v>89.895726226936929</c:v>
                </c:pt>
                <c:pt idx="912">
                  <c:v>89.895330062215919</c:v>
                </c:pt>
                <c:pt idx="913">
                  <c:v>89.894932392934209</c:v>
                </c:pt>
                <c:pt idx="914">
                  <c:v>89.894533213384349</c:v>
                </c:pt>
                <c:pt idx="915">
                  <c:v>89.894132517837335</c:v>
                </c:pt>
                <c:pt idx="916">
                  <c:v>89.893730300542529</c:v>
                </c:pt>
                <c:pt idx="917">
                  <c:v>89.893326555727469</c:v>
                </c:pt>
                <c:pt idx="918">
                  <c:v>89.89292127759802</c:v>
                </c:pt>
                <c:pt idx="919">
                  <c:v>89.892514460338035</c:v>
                </c:pt>
                <c:pt idx="920">
                  <c:v>89.89210609810938</c:v>
                </c:pt>
                <c:pt idx="921">
                  <c:v>89.891696185051941</c:v>
                </c:pt>
                <c:pt idx="922">
                  <c:v>89.89128471528339</c:v>
                </c:pt>
                <c:pt idx="923">
                  <c:v>89.890871682899203</c:v>
                </c:pt>
                <c:pt idx="924">
                  <c:v>89.890457081972514</c:v>
                </c:pt>
                <c:pt idx="925">
                  <c:v>89.890040906554106</c:v>
                </c:pt>
                <c:pt idx="926">
                  <c:v>89.889623150672236</c:v>
                </c:pt>
                <c:pt idx="927">
                  <c:v>89.88920380833261</c:v>
                </c:pt>
                <c:pt idx="928">
                  <c:v>89.888782873518338</c:v>
                </c:pt>
                <c:pt idx="929">
                  <c:v>89.888360340189735</c:v>
                </c:pt>
                <c:pt idx="930">
                  <c:v>89.887936202284308</c:v>
                </c:pt>
                <c:pt idx="931">
                  <c:v>89.887510453716715</c:v>
                </c:pt>
                <c:pt idx="932">
                  <c:v>89.887083088378532</c:v>
                </c:pt>
                <c:pt idx="933">
                  <c:v>89.886654100138372</c:v>
                </c:pt>
                <c:pt idx="934">
                  <c:v>89.886223482841615</c:v>
                </c:pt>
                <c:pt idx="935">
                  <c:v>89.885791230310417</c:v>
                </c:pt>
                <c:pt idx="936">
                  <c:v>89.885357336343588</c:v>
                </c:pt>
                <c:pt idx="937">
                  <c:v>89.884921794716576</c:v>
                </c:pt>
                <c:pt idx="938">
                  <c:v>89.884484599181221</c:v>
                </c:pt>
                <c:pt idx="939">
                  <c:v>89.884045743465876</c:v>
                </c:pt>
                <c:pt idx="940">
                  <c:v>89.883605221275118</c:v>
                </c:pt>
                <c:pt idx="941">
                  <c:v>89.883163026289822</c:v>
                </c:pt>
                <c:pt idx="942">
                  <c:v>89.882719152167013</c:v>
                </c:pt>
                <c:pt idx="943">
                  <c:v>89.88227359253969</c:v>
                </c:pt>
                <c:pt idx="944">
                  <c:v>89.881826341016861</c:v>
                </c:pt>
                <c:pt idx="945">
                  <c:v>89.881377391183463</c:v>
                </c:pt>
                <c:pt idx="946">
                  <c:v>89.880926736600088</c:v>
                </c:pt>
                <c:pt idx="947">
                  <c:v>89.880474370803142</c:v>
                </c:pt>
                <c:pt idx="948">
                  <c:v>89.880020287304603</c:v>
                </c:pt>
                <c:pt idx="949">
                  <c:v>89.879564479591892</c:v>
                </c:pt>
                <c:pt idx="950">
                  <c:v>89.879106941127944</c:v>
                </c:pt>
                <c:pt idx="951">
                  <c:v>89.878647665350968</c:v>
                </c:pt>
                <c:pt idx="952">
                  <c:v>89.878186645674418</c:v>
                </c:pt>
                <c:pt idx="953">
                  <c:v>89.877723875486922</c:v>
                </c:pt>
                <c:pt idx="954">
                  <c:v>89.877259348152165</c:v>
                </c:pt>
                <c:pt idx="955">
                  <c:v>89.876793057008683</c:v>
                </c:pt>
                <c:pt idx="956">
                  <c:v>89.876324995370069</c:v>
                </c:pt>
                <c:pt idx="957">
                  <c:v>89.875855156524509</c:v>
                </c:pt>
                <c:pt idx="958">
                  <c:v>89.87538353373499</c:v>
                </c:pt>
                <c:pt idx="959">
                  <c:v>89.874910120239036</c:v>
                </c:pt>
                <c:pt idx="960">
                  <c:v>89.874434909248649</c:v>
                </c:pt>
                <c:pt idx="961">
                  <c:v>89.873957893950248</c:v>
                </c:pt>
                <c:pt idx="962">
                  <c:v>89.873479067504576</c:v>
                </c:pt>
                <c:pt idx="963">
                  <c:v>89.872998423046539</c:v>
                </c:pt>
                <c:pt idx="964">
                  <c:v>89.872515953685181</c:v>
                </c:pt>
                <c:pt idx="965">
                  <c:v>89.872031652503551</c:v>
                </c:pt>
                <c:pt idx="966">
                  <c:v>89.871545512558598</c:v>
                </c:pt>
                <c:pt idx="967">
                  <c:v>89.87105752688116</c:v>
                </c:pt>
                <c:pt idx="968">
                  <c:v>89.870567688475674</c:v>
                </c:pt>
                <c:pt idx="969">
                  <c:v>89.870075990320373</c:v>
                </c:pt>
                <c:pt idx="970">
                  <c:v>89.869582425366843</c:v>
                </c:pt>
                <c:pt idx="971">
                  <c:v>89.869086986540225</c:v>
                </c:pt>
                <c:pt idx="972">
                  <c:v>89.868589666738941</c:v>
                </c:pt>
                <c:pt idx="973">
                  <c:v>89.868090458834644</c:v>
                </c:pt>
                <c:pt idx="974">
                  <c:v>89.867589355672166</c:v>
                </c:pt>
                <c:pt idx="975">
                  <c:v>89.8670863500693</c:v>
                </c:pt>
                <c:pt idx="976">
                  <c:v>89.866581434816823</c:v>
                </c:pt>
                <c:pt idx="977">
                  <c:v>89.866074602678353</c:v>
                </c:pt>
                <c:pt idx="978">
                  <c:v>89.865565846390211</c:v>
                </c:pt>
                <c:pt idx="979">
                  <c:v>89.865055158661349</c:v>
                </c:pt>
                <c:pt idx="980">
                  <c:v>89.864542532173274</c:v>
                </c:pt>
                <c:pt idx="981">
                  <c:v>89.864027959579943</c:v>
                </c:pt>
                <c:pt idx="982">
                  <c:v>89.863511433507554</c:v>
                </c:pt>
                <c:pt idx="983">
                  <c:v>89.862992946554613</c:v>
                </c:pt>
                <c:pt idx="984">
                  <c:v>89.86247249129174</c:v>
                </c:pt>
                <c:pt idx="985">
                  <c:v>89.861950060261549</c:v>
                </c:pt>
                <c:pt idx="986">
                  <c:v>89.861425645978571</c:v>
                </c:pt>
                <c:pt idx="987">
                  <c:v>89.860899240929172</c:v>
                </c:pt>
                <c:pt idx="988">
                  <c:v>89.860370837571367</c:v>
                </c:pt>
                <c:pt idx="989">
                  <c:v>89.859840428334877</c:v>
                </c:pt>
                <c:pt idx="990">
                  <c:v>89.85930800562079</c:v>
                </c:pt>
                <c:pt idx="991">
                  <c:v>89.858773561801726</c:v>
                </c:pt>
                <c:pt idx="992">
                  <c:v>89.858237089221475</c:v>
                </c:pt>
                <c:pt idx="993">
                  <c:v>89.857698580195105</c:v>
                </c:pt>
                <c:pt idx="994">
                  <c:v>89.85715802700868</c:v>
                </c:pt>
                <c:pt idx="995">
                  <c:v>89.856615421919273</c:v>
                </c:pt>
                <c:pt idx="996">
                  <c:v>89.856070757154797</c:v>
                </c:pt>
                <c:pt idx="997">
                  <c:v>89.855524024913962</c:v>
                </c:pt>
                <c:pt idx="998">
                  <c:v>89.854975217366075</c:v>
                </c:pt>
                <c:pt idx="999">
                  <c:v>89.854424326651028</c:v>
                </c:pt>
                <c:pt idx="1000">
                  <c:v>89.853871344879053</c:v>
                </c:pt>
                <c:pt idx="1001">
                  <c:v>89.853316264130811</c:v>
                </c:pt>
                <c:pt idx="1002">
                  <c:v>89.852759076457119</c:v>
                </c:pt>
                <c:pt idx="1003">
                  <c:v>89.852199773878908</c:v>
                </c:pt>
                <c:pt idx="1004">
                  <c:v>89.851638348387084</c:v>
                </c:pt>
                <c:pt idx="1005">
                  <c:v>89.851074791942466</c:v>
                </c:pt>
                <c:pt idx="1006">
                  <c:v>89.850509096475577</c:v>
                </c:pt>
                <c:pt idx="1007">
                  <c:v>89.849941253886684</c:v>
                </c:pt>
                <c:pt idx="1008">
                  <c:v>89.849371256045544</c:v>
                </c:pt>
                <c:pt idx="1009">
                  <c:v>89.848799094791374</c:v>
                </c:pt>
                <c:pt idx="1010">
                  <c:v>89.848224761932684</c:v>
                </c:pt>
                <c:pt idx="1011">
                  <c:v>89.847648249247243</c:v>
                </c:pt>
                <c:pt idx="1012">
                  <c:v>89.847069548481869</c:v>
                </c:pt>
                <c:pt idx="1013">
                  <c:v>89.846488651352388</c:v>
                </c:pt>
                <c:pt idx="1014">
                  <c:v>89.845905549543474</c:v>
                </c:pt>
                <c:pt idx="1015">
                  <c:v>89.845320234708581</c:v>
                </c:pt>
                <c:pt idx="1016">
                  <c:v>89.844732698469826</c:v>
                </c:pt>
                <c:pt idx="1017">
                  <c:v>89.844142932417768</c:v>
                </c:pt>
                <c:pt idx="1018">
                  <c:v>89.843550928111455</c:v>
                </c:pt>
                <c:pt idx="1019">
                  <c:v>89.842956677078178</c:v>
                </c:pt>
                <c:pt idx="1020">
                  <c:v>89.842360170813464</c:v>
                </c:pt>
                <c:pt idx="1021">
                  <c:v>89.841761400780811</c:v>
                </c:pt>
                <c:pt idx="1022">
                  <c:v>89.841160358411784</c:v>
                </c:pt>
                <c:pt idx="1023">
                  <c:v>89.840557035105633</c:v>
                </c:pt>
                <c:pt idx="1024">
                  <c:v>89.839951422229433</c:v>
                </c:pt>
                <c:pt idx="1025">
                  <c:v>89.839343511117804</c:v>
                </c:pt>
                <c:pt idx="1026">
                  <c:v>89.838733293072806</c:v>
                </c:pt>
                <c:pt idx="1027">
                  <c:v>89.838120759363903</c:v>
                </c:pt>
                <c:pt idx="1028">
                  <c:v>89.837505901227786</c:v>
                </c:pt>
                <c:pt idx="1029">
                  <c:v>89.836888709868219</c:v>
                </c:pt>
                <c:pt idx="1030">
                  <c:v>89.836269176456014</c:v>
                </c:pt>
                <c:pt idx="1031">
                  <c:v>89.835647292128812</c:v>
                </c:pt>
                <c:pt idx="1032">
                  <c:v>89.835023047991044</c:v>
                </c:pt>
                <c:pt idx="1033">
                  <c:v>89.834396435113689</c:v>
                </c:pt>
                <c:pt idx="1034">
                  <c:v>89.833767444534359</c:v>
                </c:pt>
                <c:pt idx="1035">
                  <c:v>89.833136067256959</c:v>
                </c:pt>
                <c:pt idx="1036">
                  <c:v>89.832502294251682</c:v>
                </c:pt>
                <c:pt idx="1037">
                  <c:v>89.831866116454876</c:v>
                </c:pt>
                <c:pt idx="1038">
                  <c:v>89.831227524768877</c:v>
                </c:pt>
                <c:pt idx="1039">
                  <c:v>89.830586510061934</c:v>
                </c:pt>
                <c:pt idx="1040">
                  <c:v>89.829943063168074</c:v>
                </c:pt>
                <c:pt idx="1041">
                  <c:v>89.82929717488696</c:v>
                </c:pt>
                <c:pt idx="1042">
                  <c:v>89.828648835983742</c:v>
                </c:pt>
                <c:pt idx="1043">
                  <c:v>89.827998037188991</c:v>
                </c:pt>
                <c:pt idx="1044">
                  <c:v>89.827344769198589</c:v>
                </c:pt>
                <c:pt idx="1045">
                  <c:v>89.826689022673435</c:v>
                </c:pt>
                <c:pt idx="1046">
                  <c:v>89.826030788239578</c:v>
                </c:pt>
                <c:pt idx="1047">
                  <c:v>89.825370056487884</c:v>
                </c:pt>
                <c:pt idx="1048">
                  <c:v>89.82470681797399</c:v>
                </c:pt>
                <c:pt idx="1049">
                  <c:v>89.824041063218147</c:v>
                </c:pt>
                <c:pt idx="1050">
                  <c:v>89.82337278270515</c:v>
                </c:pt>
                <c:pt idx="1051">
                  <c:v>89.822701966884125</c:v>
                </c:pt>
                <c:pt idx="1052">
                  <c:v>89.822028606168445</c:v>
                </c:pt>
                <c:pt idx="1053">
                  <c:v>89.821352690935683</c:v>
                </c:pt>
                <c:pt idx="1054">
                  <c:v>89.820674211527262</c:v>
                </c:pt>
                <c:pt idx="1055">
                  <c:v>89.819993158248508</c:v>
                </c:pt>
                <c:pt idx="1056">
                  <c:v>89.819309521368552</c:v>
                </c:pt>
                <c:pt idx="1057">
                  <c:v>89.818623291120019</c:v>
                </c:pt>
                <c:pt idx="1058">
                  <c:v>89.81793445769901</c:v>
                </c:pt>
                <c:pt idx="1059">
                  <c:v>89.817243011264992</c:v>
                </c:pt>
                <c:pt idx="1060">
                  <c:v>89.816548941940582</c:v>
                </c:pt>
                <c:pt idx="1061">
                  <c:v>89.815852239811505</c:v>
                </c:pt>
                <c:pt idx="1062">
                  <c:v>89.815152894926356</c:v>
                </c:pt>
                <c:pt idx="1063">
                  <c:v>89.814450897296581</c:v>
                </c:pt>
                <c:pt idx="1064">
                  <c:v>89.813746236896264</c:v>
                </c:pt>
                <c:pt idx="1065">
                  <c:v>89.813038903662004</c:v>
                </c:pt>
                <c:pt idx="1066">
                  <c:v>89.812328887492811</c:v>
                </c:pt>
                <c:pt idx="1067">
                  <c:v>89.811616178249906</c:v>
                </c:pt>
                <c:pt idx="1068">
                  <c:v>89.810900765756642</c:v>
                </c:pt>
                <c:pt idx="1069">
                  <c:v>89.810182639798441</c:v>
                </c:pt>
                <c:pt idx="1070">
                  <c:v>89.809461790122441</c:v>
                </c:pt>
                <c:pt idx="1071">
                  <c:v>89.808738206437525</c:v>
                </c:pt>
                <c:pt idx="1072">
                  <c:v>89.808011878414206</c:v>
                </c:pt>
                <c:pt idx="1073">
                  <c:v>89.807282795684372</c:v>
                </c:pt>
                <c:pt idx="1074">
                  <c:v>89.806550947841188</c:v>
                </c:pt>
                <c:pt idx="1075">
                  <c:v>89.805816324438993</c:v>
                </c:pt>
                <c:pt idx="1076">
                  <c:v>89.805078914993203</c:v>
                </c:pt>
                <c:pt idx="1077">
                  <c:v>89.804338708979984</c:v>
                </c:pt>
                <c:pt idx="1078">
                  <c:v>89.803595695836307</c:v>
                </c:pt>
                <c:pt idx="1079">
                  <c:v>89.802849864959725</c:v>
                </c:pt>
                <c:pt idx="1080">
                  <c:v>89.802101205708254</c:v>
                </c:pt>
                <c:pt idx="1081">
                  <c:v>89.801349707400178</c:v>
                </c:pt>
                <c:pt idx="1082">
                  <c:v>89.800595359313988</c:v>
                </c:pt>
                <c:pt idx="1083">
                  <c:v>89.799838150688203</c:v>
                </c:pt>
                <c:pt idx="1084">
                  <c:v>89.799078070721137</c:v>
                </c:pt>
                <c:pt idx="1085">
                  <c:v>89.798315108570947</c:v>
                </c:pt>
                <c:pt idx="1086">
                  <c:v>89.797549253355342</c:v>
                </c:pt>
                <c:pt idx="1087">
                  <c:v>89.796780494151449</c:v>
                </c:pt>
                <c:pt idx="1088">
                  <c:v>89.796008819995748</c:v>
                </c:pt>
                <c:pt idx="1089">
                  <c:v>89.795234219883838</c:v>
                </c:pt>
                <c:pt idx="1090">
                  <c:v>89.79445668277036</c:v>
                </c:pt>
                <c:pt idx="1091">
                  <c:v>89.793676197568772</c:v>
                </c:pt>
                <c:pt idx="1092">
                  <c:v>89.792892753151307</c:v>
                </c:pt>
                <c:pt idx="1093">
                  <c:v>89.792106338348717</c:v>
                </c:pt>
                <c:pt idx="1094">
                  <c:v>89.7913169419502</c:v>
                </c:pt>
                <c:pt idx="1095">
                  <c:v>89.790524552703289</c:v>
                </c:pt>
                <c:pt idx="1096">
                  <c:v>89.789729159313524</c:v>
                </c:pt>
                <c:pt idx="1097">
                  <c:v>89.788930750444507</c:v>
                </c:pt>
                <c:pt idx="1098">
                  <c:v>89.788129314717693</c:v>
                </c:pt>
                <c:pt idx="1099">
                  <c:v>89.787324840712088</c:v>
                </c:pt>
                <c:pt idx="1100">
                  <c:v>89.786517316964364</c:v>
                </c:pt>
                <c:pt idx="1101">
                  <c:v>89.785706731968517</c:v>
                </c:pt>
                <c:pt idx="1102">
                  <c:v>89.784893074175727</c:v>
                </c:pt>
                <c:pt idx="1103">
                  <c:v>89.784076331994285</c:v>
                </c:pt>
                <c:pt idx="1104">
                  <c:v>89.783256493789494</c:v>
                </c:pt>
                <c:pt idx="1105">
                  <c:v>89.782433547883244</c:v>
                </c:pt>
                <c:pt idx="1106">
                  <c:v>89.781607482554179</c:v>
                </c:pt>
                <c:pt idx="1107">
                  <c:v>89.780778286037346</c:v>
                </c:pt>
                <c:pt idx="1108">
                  <c:v>89.779945946524165</c:v>
                </c:pt>
                <c:pt idx="1109">
                  <c:v>89.779110452162101</c:v>
                </c:pt>
                <c:pt idx="1110">
                  <c:v>89.778271791054735</c:v>
                </c:pt>
                <c:pt idx="1111">
                  <c:v>89.777429951261411</c:v>
                </c:pt>
                <c:pt idx="1112">
                  <c:v>89.776584920797177</c:v>
                </c:pt>
                <c:pt idx="1113">
                  <c:v>89.775736687632687</c:v>
                </c:pt>
                <c:pt idx="1114">
                  <c:v>89.774885239693845</c:v>
                </c:pt>
                <c:pt idx="1115">
                  <c:v>89.774030564861903</c:v>
                </c:pt>
                <c:pt idx="1116">
                  <c:v>89.773172650973052</c:v>
                </c:pt>
                <c:pt idx="1117">
                  <c:v>89.772311485818477</c:v>
                </c:pt>
                <c:pt idx="1118">
                  <c:v>89.771447057144059</c:v>
                </c:pt>
                <c:pt idx="1119">
                  <c:v>89.770579352650302</c:v>
                </c:pt>
                <c:pt idx="1120">
                  <c:v>89.76970835999208</c:v>
                </c:pt>
                <c:pt idx="1121">
                  <c:v>89.768834066778609</c:v>
                </c:pt>
                <c:pt idx="1122">
                  <c:v>89.767956460573131</c:v>
                </c:pt>
                <c:pt idx="1123">
                  <c:v>89.767075528892917</c:v>
                </c:pt>
                <c:pt idx="1124">
                  <c:v>89.766191259208924</c:v>
                </c:pt>
                <c:pt idx="1125">
                  <c:v>89.765303638945838</c:v>
                </c:pt>
                <c:pt idx="1126">
                  <c:v>89.764412655481678</c:v>
                </c:pt>
                <c:pt idx="1127">
                  <c:v>89.763518296147865</c:v>
                </c:pt>
                <c:pt idx="1128">
                  <c:v>89.762620548228981</c:v>
                </c:pt>
                <c:pt idx="1129">
                  <c:v>89.761719398962427</c:v>
                </c:pt>
                <c:pt idx="1130">
                  <c:v>89.760814835538525</c:v>
                </c:pt>
                <c:pt idx="1131">
                  <c:v>89.759906845100275</c:v>
                </c:pt>
                <c:pt idx="1132">
                  <c:v>89.758995414743012</c:v>
                </c:pt>
                <c:pt idx="1133">
                  <c:v>89.758080531514537</c:v>
                </c:pt>
                <c:pt idx="1134">
                  <c:v>89.757162182414675</c:v>
                </c:pt>
                <c:pt idx="1135">
                  <c:v>89.756240354395302</c:v>
                </c:pt>
                <c:pt idx="1136">
                  <c:v>89.755315034360081</c:v>
                </c:pt>
                <c:pt idx="1137">
                  <c:v>89.754386209164338</c:v>
                </c:pt>
                <c:pt idx="1138">
                  <c:v>89.753453865614844</c:v>
                </c:pt>
                <c:pt idx="1139">
                  <c:v>89.752517990469741</c:v>
                </c:pt>
                <c:pt idx="1140">
                  <c:v>89.751578570438227</c:v>
                </c:pt>
                <c:pt idx="1141">
                  <c:v>89.750635592180558</c:v>
                </c:pt>
                <c:pt idx="1142">
                  <c:v>89.749689042307722</c:v>
                </c:pt>
                <c:pt idx="1143">
                  <c:v>89.748738907381409</c:v>
                </c:pt>
                <c:pt idx="1144">
                  <c:v>89.747785173913712</c:v>
                </c:pt>
                <c:pt idx="1145">
                  <c:v>89.746827828367046</c:v>
                </c:pt>
                <c:pt idx="1146">
                  <c:v>89.745866857153956</c:v>
                </c:pt>
                <c:pt idx="1147">
                  <c:v>89.744902246636883</c:v>
                </c:pt>
                <c:pt idx="1148">
                  <c:v>89.743933983128116</c:v>
                </c:pt>
                <c:pt idx="1149">
                  <c:v>89.74296205288951</c:v>
                </c:pt>
                <c:pt idx="1150">
                  <c:v>89.741986442132344</c:v>
                </c:pt>
                <c:pt idx="1151">
                  <c:v>89.741007137017178</c:v>
                </c:pt>
                <c:pt idx="1152">
                  <c:v>89.740024123653669</c:v>
                </c:pt>
                <c:pt idx="1153">
                  <c:v>89.739037388100343</c:v>
                </c:pt>
                <c:pt idx="1154">
                  <c:v>89.738046916364468</c:v>
                </c:pt>
                <c:pt idx="1155">
                  <c:v>89.737052694401868</c:v>
                </c:pt>
                <c:pt idx="1156">
                  <c:v>89.736054708116825</c:v>
                </c:pt>
                <c:pt idx="1157">
                  <c:v>89.735052943361723</c:v>
                </c:pt>
                <c:pt idx="1158">
                  <c:v>89.734047385937018</c:v>
                </c:pt>
                <c:pt idx="1159">
                  <c:v>89.733038021591071</c:v>
                </c:pt>
                <c:pt idx="1160">
                  <c:v>89.732024836019846</c:v>
                </c:pt>
                <c:pt idx="1161">
                  <c:v>89.731007814866814</c:v>
                </c:pt>
                <c:pt idx="1162">
                  <c:v>89.729986943722835</c:v>
                </c:pt>
                <c:pt idx="1163">
                  <c:v>89.728962208125807</c:v>
                </c:pt>
                <c:pt idx="1164">
                  <c:v>89.727933593560707</c:v>
                </c:pt>
                <c:pt idx="1165">
                  <c:v>89.726901085459176</c:v>
                </c:pt>
                <c:pt idx="1166">
                  <c:v>89.725864669199552</c:v>
                </c:pt>
                <c:pt idx="1167">
                  <c:v>89.724824330106543</c:v>
                </c:pt>
                <c:pt idx="1168">
                  <c:v>89.723780053451108</c:v>
                </c:pt>
                <c:pt idx="1169">
                  <c:v>89.722731824450278</c:v>
                </c:pt>
                <c:pt idx="1170">
                  <c:v>89.721679628266997</c:v>
                </c:pt>
                <c:pt idx="1171">
                  <c:v>89.720623450009796</c:v>
                </c:pt>
                <c:pt idx="1172">
                  <c:v>89.71956327473282</c:v>
                </c:pt>
                <c:pt idx="1173">
                  <c:v>89.718499087435504</c:v>
                </c:pt>
                <c:pt idx="1174">
                  <c:v>89.717430873062426</c:v>
                </c:pt>
                <c:pt idx="1175">
                  <c:v>89.716358616503157</c:v>
                </c:pt>
                <c:pt idx="1176">
                  <c:v>89.715282302592001</c:v>
                </c:pt>
                <c:pt idx="1177">
                  <c:v>89.714201916107896</c:v>
                </c:pt>
                <c:pt idx="1178">
                  <c:v>89.713117441774202</c:v>
                </c:pt>
                <c:pt idx="1179">
                  <c:v>89.7120288642584</c:v>
                </c:pt>
                <c:pt idx="1180">
                  <c:v>89.710936168172125</c:v>
                </c:pt>
                <c:pt idx="1181">
                  <c:v>89.709839338070807</c:v>
                </c:pt>
                <c:pt idx="1182">
                  <c:v>89.708738358453544</c:v>
                </c:pt>
                <c:pt idx="1183">
                  <c:v>89.707633213762932</c:v>
                </c:pt>
                <c:pt idx="1184">
                  <c:v>89.706523888384822</c:v>
                </c:pt>
                <c:pt idx="1185">
                  <c:v>89.705410366648195</c:v>
                </c:pt>
                <c:pt idx="1186">
                  <c:v>89.704292632824902</c:v>
                </c:pt>
                <c:pt idx="1187">
                  <c:v>89.703170671129556</c:v>
                </c:pt>
                <c:pt idx="1188">
                  <c:v>89.702044465719325</c:v>
                </c:pt>
                <c:pt idx="1189">
                  <c:v>89.700914000693658</c:v>
                </c:pt>
                <c:pt idx="1190">
                  <c:v>89.699779260094189</c:v>
                </c:pt>
                <c:pt idx="1191">
                  <c:v>89.698640227904534</c:v>
                </c:pt>
                <c:pt idx="1192">
                  <c:v>89.697496888050026</c:v>
                </c:pt>
                <c:pt idx="1193">
                  <c:v>89.696349224397679</c:v>
                </c:pt>
                <c:pt idx="1194">
                  <c:v>89.695197220755773</c:v>
                </c:pt>
                <c:pt idx="1195">
                  <c:v>89.694040860873884</c:v>
                </c:pt>
                <c:pt idx="1196">
                  <c:v>89.692880128442525</c:v>
                </c:pt>
                <c:pt idx="1197">
                  <c:v>89.691715007093137</c:v>
                </c:pt>
                <c:pt idx="1198">
                  <c:v>89.690545480397603</c:v>
                </c:pt>
                <c:pt idx="1199">
                  <c:v>89.68937153186836</c:v>
                </c:pt>
                <c:pt idx="1200">
                  <c:v>89.688193144958049</c:v>
                </c:pt>
                <c:pt idx="1201">
                  <c:v>89.687010303059353</c:v>
                </c:pt>
                <c:pt idx="1202">
                  <c:v>89.685822989504771</c:v>
                </c:pt>
                <c:pt idx="1203">
                  <c:v>89.684631187566509</c:v>
                </c:pt>
                <c:pt idx="1204">
                  <c:v>89.683434880456119</c:v>
                </c:pt>
                <c:pt idx="1205">
                  <c:v>89.682234051324542</c:v>
                </c:pt>
                <c:pt idx="1206">
                  <c:v>89.681028683261701</c:v>
                </c:pt>
                <c:pt idx="1207">
                  <c:v>89.67981875929641</c:v>
                </c:pt>
                <c:pt idx="1208">
                  <c:v>89.678604262396107</c:v>
                </c:pt>
                <c:pt idx="1209">
                  <c:v>89.677385175466753</c:v>
                </c:pt>
                <c:pt idx="1210">
                  <c:v>89.676161481352594</c:v>
                </c:pt>
                <c:pt idx="1211">
                  <c:v>89.674933162835899</c:v>
                </c:pt>
                <c:pt idx="1212">
                  <c:v>89.673700202636851</c:v>
                </c:pt>
                <c:pt idx="1213">
                  <c:v>89.672462583413306</c:v>
                </c:pt>
                <c:pt idx="1214">
                  <c:v>89.67122028776059</c:v>
                </c:pt>
                <c:pt idx="1215">
                  <c:v>89.669973298211318</c:v>
                </c:pt>
                <c:pt idx="1216">
                  <c:v>89.668721597235205</c:v>
                </c:pt>
                <c:pt idx="1217">
                  <c:v>89.667465167238831</c:v>
                </c:pt>
                <c:pt idx="1218">
                  <c:v>89.666203990565464</c:v>
                </c:pt>
                <c:pt idx="1219">
                  <c:v>89.664938049494836</c:v>
                </c:pt>
                <c:pt idx="1220">
                  <c:v>89.663667326242958</c:v>
                </c:pt>
                <c:pt idx="1221">
                  <c:v>89.662391802962006</c:v>
                </c:pt>
                <c:pt idx="1222">
                  <c:v>89.661111461739935</c:v>
                </c:pt>
                <c:pt idx="1223">
                  <c:v>89.659826284600413</c:v>
                </c:pt>
                <c:pt idx="1224">
                  <c:v>89.658536253502618</c:v>
                </c:pt>
                <c:pt idx="1225">
                  <c:v>89.657241350340925</c:v>
                </c:pt>
                <c:pt idx="1226">
                  <c:v>89.655941556944882</c:v>
                </c:pt>
                <c:pt idx="1227">
                  <c:v>89.654636855078778</c:v>
                </c:pt>
                <c:pt idx="1228">
                  <c:v>89.653327226441732</c:v>
                </c:pt>
                <c:pt idx="1229">
                  <c:v>89.652012652667182</c:v>
                </c:pt>
                <c:pt idx="1230">
                  <c:v>89.650693115322923</c:v>
                </c:pt>
                <c:pt idx="1231">
                  <c:v>89.649368595910715</c:v>
                </c:pt>
                <c:pt idx="1232">
                  <c:v>89.648039075866279</c:v>
                </c:pt>
                <c:pt idx="1233">
                  <c:v>89.6467045365589</c:v>
                </c:pt>
                <c:pt idx="1234">
                  <c:v>89.645364959291356</c:v>
                </c:pt>
                <c:pt idx="1235">
                  <c:v>89.644020325299621</c:v>
                </c:pt>
                <c:pt idx="1236">
                  <c:v>89.642670615752749</c:v>
                </c:pt>
                <c:pt idx="1237">
                  <c:v>89.641315811752577</c:v>
                </c:pt>
                <c:pt idx="1238">
                  <c:v>89.639955894333639</c:v>
                </c:pt>
                <c:pt idx="1239">
                  <c:v>89.638590844462797</c:v>
                </c:pt>
                <c:pt idx="1240">
                  <c:v>89.6372206430392</c:v>
                </c:pt>
                <c:pt idx="1241">
                  <c:v>89.635845270893952</c:v>
                </c:pt>
                <c:pt idx="1242">
                  <c:v>89.634464708790006</c:v>
                </c:pt>
                <c:pt idx="1243">
                  <c:v>89.633078937421857</c:v>
                </c:pt>
                <c:pt idx="1244">
                  <c:v>89.63168793741545</c:v>
                </c:pt>
                <c:pt idx="1245">
                  <c:v>89.630291689327805</c:v>
                </c:pt>
                <c:pt idx="1246">
                  <c:v>89.628890173647122</c:v>
                </c:pt>
                <c:pt idx="1247">
                  <c:v>89.62748337079212</c:v>
                </c:pt>
                <c:pt idx="1248">
                  <c:v>89.626071261112216</c:v>
                </c:pt>
                <c:pt idx="1249">
                  <c:v>89.624653824887233</c:v>
                </c:pt>
                <c:pt idx="1250">
                  <c:v>89.623231042326964</c:v>
                </c:pt>
                <c:pt idx="1251">
                  <c:v>89.621802893571328</c:v>
                </c:pt>
                <c:pt idx="1252">
                  <c:v>89.620369358689871</c:v>
                </c:pt>
                <c:pt idx="1253">
                  <c:v>89.618930417681639</c:v>
                </c:pt>
                <c:pt idx="1254">
                  <c:v>89.617486050475051</c:v>
                </c:pt>
                <c:pt idx="1255">
                  <c:v>89.61603623692767</c:v>
                </c:pt>
                <c:pt idx="1256">
                  <c:v>89.614580956825833</c:v>
                </c:pt>
                <c:pt idx="1257">
                  <c:v>89.613120189884668</c:v>
                </c:pt>
                <c:pt idx="1258">
                  <c:v>89.611653915747738</c:v>
                </c:pt>
                <c:pt idx="1259">
                  <c:v>89.610182113986951</c:v>
                </c:pt>
                <c:pt idx="1260">
                  <c:v>89.608704764102143</c:v>
                </c:pt>
                <c:pt idx="1261">
                  <c:v>89.607221845521138</c:v>
                </c:pt>
                <c:pt idx="1262">
                  <c:v>89.605733337599389</c:v>
                </c:pt>
                <c:pt idx="1263">
                  <c:v>89.604239219619629</c:v>
                </c:pt>
                <c:pt idx="1264">
                  <c:v>89.602739470792116</c:v>
                </c:pt>
                <c:pt idx="1265">
                  <c:v>89.601234070253795</c:v>
                </c:pt>
                <c:pt idx="1266">
                  <c:v>89.59972299706871</c:v>
                </c:pt>
                <c:pt idx="1267">
                  <c:v>89.598206230227319</c:v>
                </c:pt>
                <c:pt idx="1268">
                  <c:v>89.596683748646555</c:v>
                </c:pt>
                <c:pt idx="1269">
                  <c:v>89.595155531169596</c:v>
                </c:pt>
                <c:pt idx="1270">
                  <c:v>89.593621556565424</c:v>
                </c:pt>
                <c:pt idx="1271">
                  <c:v>89.592081803528927</c:v>
                </c:pt>
                <c:pt idx="1272">
                  <c:v>89.590536250680529</c:v>
                </c:pt>
                <c:pt idx="1273">
                  <c:v>89.588984876565974</c:v>
                </c:pt>
                <c:pt idx="1274">
                  <c:v>89.587427659656143</c:v>
                </c:pt>
                <c:pt idx="1275">
                  <c:v>89.5858645783469</c:v>
                </c:pt>
                <c:pt idx="1276">
                  <c:v>89.584295610958804</c:v>
                </c:pt>
                <c:pt idx="1277">
                  <c:v>89.582720735736928</c:v>
                </c:pt>
                <c:pt idx="1278">
                  <c:v>89.581139930850625</c:v>
                </c:pt>
                <c:pt idx="1279">
                  <c:v>89.579553174393453</c:v>
                </c:pt>
                <c:pt idx="1280">
                  <c:v>89.577960444382668</c:v>
                </c:pt>
                <c:pt idx="1281">
                  <c:v>89.576361718759387</c:v>
                </c:pt>
                <c:pt idx="1282">
                  <c:v>89.574756975388169</c:v>
                </c:pt>
                <c:pt idx="1283">
                  <c:v>89.573146192056726</c:v>
                </c:pt>
                <c:pt idx="1284">
                  <c:v>89.571529346475955</c:v>
                </c:pt>
                <c:pt idx="1285">
                  <c:v>89.569906416279608</c:v>
                </c:pt>
                <c:pt idx="1286">
                  <c:v>89.568277379023968</c:v>
                </c:pt>
                <c:pt idx="1287">
                  <c:v>89.566642212187844</c:v>
                </c:pt>
                <c:pt idx="1288">
                  <c:v>89.56500089317224</c:v>
                </c:pt>
                <c:pt idx="1289">
                  <c:v>89.563353399300198</c:v>
                </c:pt>
                <c:pt idx="1290">
                  <c:v>89.561699707816587</c:v>
                </c:pt>
                <c:pt idx="1291">
                  <c:v>89.56003979588786</c:v>
                </c:pt>
                <c:pt idx="1292">
                  <c:v>89.558373640601872</c:v>
                </c:pt>
                <c:pt idx="1293">
                  <c:v>89.556701218967717</c:v>
                </c:pt>
                <c:pt idx="1294">
                  <c:v>89.555022507915439</c:v>
                </c:pt>
                <c:pt idx="1295">
                  <c:v>89.553337484295852</c:v>
                </c:pt>
                <c:pt idx="1296">
                  <c:v>89.551646124880435</c:v>
                </c:pt>
                <c:pt idx="1297">
                  <c:v>89.549948406360926</c:v>
                </c:pt>
                <c:pt idx="1298">
                  <c:v>89.548244305349357</c:v>
                </c:pt>
                <c:pt idx="1299">
                  <c:v>89.546533798377638</c:v>
                </c:pt>
                <c:pt idx="1300">
                  <c:v>89.544816861897516</c:v>
                </c:pt>
                <c:pt idx="1301">
                  <c:v>89.543093472280248</c:v>
                </c:pt>
                <c:pt idx="1302">
                  <c:v>89.541363605816429</c:v>
                </c:pt>
                <c:pt idx="1303">
                  <c:v>89.53962723871588</c:v>
                </c:pt>
                <c:pt idx="1304">
                  <c:v>89.537884347107308</c:v>
                </c:pt>
                <c:pt idx="1305">
                  <c:v>89.536134907038189</c:v>
                </c:pt>
                <c:pt idx="1306">
                  <c:v>89.534378894474614</c:v>
                </c:pt>
                <c:pt idx="1307">
                  <c:v>89.532616285300946</c:v>
                </c:pt>
                <c:pt idx="1308">
                  <c:v>89.530847055319711</c:v>
                </c:pt>
                <c:pt idx="1309">
                  <c:v>89.529071180251421</c:v>
                </c:pt>
                <c:pt idx="1310">
                  <c:v>89.52728863573428</c:v>
                </c:pt>
                <c:pt idx="1311">
                  <c:v>89.525499397324097</c:v>
                </c:pt>
                <c:pt idx="1312">
                  <c:v>89.523703440494003</c:v>
                </c:pt>
                <c:pt idx="1313">
                  <c:v>89.521900740634251</c:v>
                </c:pt>
                <c:pt idx="1314">
                  <c:v>89.520091273052145</c:v>
                </c:pt>
                <c:pt idx="1315">
                  <c:v>89.518275012971671</c:v>
                </c:pt>
                <c:pt idx="1316">
                  <c:v>89.516451935533368</c:v>
                </c:pt>
                <c:pt idx="1317">
                  <c:v>89.514622015794203</c:v>
                </c:pt>
                <c:pt idx="1318">
                  <c:v>89.512785228727296</c:v>
                </c:pt>
                <c:pt idx="1319">
                  <c:v>89.510941549221684</c:v>
                </c:pt>
                <c:pt idx="1320">
                  <c:v>89.509090952082289</c:v>
                </c:pt>
                <c:pt idx="1321">
                  <c:v>89.507233412029564</c:v>
                </c:pt>
                <c:pt idx="1322">
                  <c:v>89.505368903699349</c:v>
                </c:pt>
                <c:pt idx="1323">
                  <c:v>89.503497401642747</c:v>
                </c:pt>
                <c:pt idx="1324">
                  <c:v>89.501618880325822</c:v>
                </c:pt>
                <c:pt idx="1325">
                  <c:v>89.499733314129472</c:v>
                </c:pt>
                <c:pt idx="1326">
                  <c:v>89.497840677349316</c:v>
                </c:pt>
                <c:pt idx="1327">
                  <c:v>89.495940944195311</c:v>
                </c:pt>
                <c:pt idx="1328">
                  <c:v>89.494034088791693</c:v>
                </c:pt>
                <c:pt idx="1329">
                  <c:v>89.492120085176822</c:v>
                </c:pt>
                <c:pt idx="1330">
                  <c:v>89.490198907302911</c:v>
                </c:pt>
                <c:pt idx="1331">
                  <c:v>89.488270529035901</c:v>
                </c:pt>
                <c:pt idx="1332">
                  <c:v>89.486334924155244</c:v>
                </c:pt>
                <c:pt idx="1333">
                  <c:v>89.484392066353706</c:v>
                </c:pt>
                <c:pt idx="1334">
                  <c:v>89.482441929237226</c:v>
                </c:pt>
                <c:pt idx="1335">
                  <c:v>89.480484486324642</c:v>
                </c:pt>
                <c:pt idx="1336">
                  <c:v>89.478519711047781</c:v>
                </c:pt>
                <c:pt idx="1337">
                  <c:v>89.476547576750804</c:v>
                </c:pt>
                <c:pt idx="1338">
                  <c:v>89.474568056690529</c:v>
                </c:pt>
                <c:pt idx="1339">
                  <c:v>89.472581124035969</c:v>
                </c:pt>
                <c:pt idx="1340">
                  <c:v>89.470586751868154</c:v>
                </c:pt>
                <c:pt idx="1341">
                  <c:v>89.468584913180052</c:v>
                </c:pt>
                <c:pt idx="1342">
                  <c:v>89.466575580876395</c:v>
                </c:pt>
                <c:pt idx="1343">
                  <c:v>89.464558727773408</c:v>
                </c:pt>
                <c:pt idx="1344">
                  <c:v>89.462534326598785</c:v>
                </c:pt>
                <c:pt idx="1345">
                  <c:v>89.460502349991316</c:v>
                </c:pt>
                <c:pt idx="1346">
                  <c:v>89.458462770501015</c:v>
                </c:pt>
                <c:pt idx="1347">
                  <c:v>89.456415560588525</c:v>
                </c:pt>
                <c:pt idx="1348">
                  <c:v>89.454360692625428</c:v>
                </c:pt>
                <c:pt idx="1349">
                  <c:v>89.452298138893752</c:v>
                </c:pt>
                <c:pt idx="1350">
                  <c:v>89.450227871585867</c:v>
                </c:pt>
                <c:pt idx="1351">
                  <c:v>89.448149862804428</c:v>
                </c:pt>
                <c:pt idx="1352">
                  <c:v>89.446064084562096</c:v>
                </c:pt>
                <c:pt idx="1353">
                  <c:v>89.443970508781518</c:v>
                </c:pt>
                <c:pt idx="1354">
                  <c:v>89.441869107294892</c:v>
                </c:pt>
                <c:pt idx="1355">
                  <c:v>89.439759851844187</c:v>
                </c:pt>
                <c:pt idx="1356">
                  <c:v>89.437642714080695</c:v>
                </c:pt>
                <c:pt idx="1357">
                  <c:v>89.435517665565015</c:v>
                </c:pt>
                <c:pt idx="1358">
                  <c:v>89.433384677766824</c:v>
                </c:pt>
                <c:pt idx="1359">
                  <c:v>89.431243722064764</c:v>
                </c:pt>
                <c:pt idx="1360">
                  <c:v>89.429094769746357</c:v>
                </c:pt>
                <c:pt idx="1361">
                  <c:v>89.426937792007692</c:v>
                </c:pt>
                <c:pt idx="1362">
                  <c:v>89.42477275995347</c:v>
                </c:pt>
                <c:pt idx="1363">
                  <c:v>89.422599644596701</c:v>
                </c:pt>
                <c:pt idx="1364">
                  <c:v>89.420418416858681</c:v>
                </c:pt>
                <c:pt idx="1365">
                  <c:v>89.418229047568786</c:v>
                </c:pt>
                <c:pt idx="1366">
                  <c:v>89.41603150746424</c:v>
                </c:pt>
                <c:pt idx="1367">
                  <c:v>89.413825767190247</c:v>
                </c:pt>
                <c:pt idx="1368">
                  <c:v>89.411611797299599</c:v>
                </c:pt>
                <c:pt idx="1369">
                  <c:v>89.409389568252649</c:v>
                </c:pt>
                <c:pt idx="1370">
                  <c:v>89.407159050417107</c:v>
                </c:pt>
                <c:pt idx="1371">
                  <c:v>89.404920214068113</c:v>
                </c:pt>
                <c:pt idx="1372">
                  <c:v>89.402673029387742</c:v>
                </c:pt>
                <c:pt idx="1373">
                  <c:v>89.400417466465328</c:v>
                </c:pt>
                <c:pt idx="1374">
                  <c:v>89.398153495296953</c:v>
                </c:pt>
                <c:pt idx="1375">
                  <c:v>89.395881085785533</c:v>
                </c:pt>
                <c:pt idx="1376">
                  <c:v>89.393600207740661</c:v>
                </c:pt>
                <c:pt idx="1377">
                  <c:v>89.391310830878453</c:v>
                </c:pt>
                <c:pt idx="1378">
                  <c:v>89.389012924821486</c:v>
                </c:pt>
                <c:pt idx="1379">
                  <c:v>89.386706459098605</c:v>
                </c:pt>
                <c:pt idx="1380">
                  <c:v>89.384391403144875</c:v>
                </c:pt>
                <c:pt idx="1381">
                  <c:v>89.382067726301472</c:v>
                </c:pt>
                <c:pt idx="1382">
                  <c:v>89.379735397815651</c:v>
                </c:pt>
                <c:pt idx="1383">
                  <c:v>89.377394386840322</c:v>
                </c:pt>
                <c:pt idx="1384">
                  <c:v>89.375044662434391</c:v>
                </c:pt>
                <c:pt idx="1385">
                  <c:v>89.37268619356243</c:v>
                </c:pt>
                <c:pt idx="1386">
                  <c:v>89.370318949094525</c:v>
                </c:pt>
                <c:pt idx="1387">
                  <c:v>89.367942897806245</c:v>
                </c:pt>
                <c:pt idx="1388">
                  <c:v>89.36555800837867</c:v>
                </c:pt>
                <c:pt idx="1389">
                  <c:v>89.363164249398153</c:v>
                </c:pt>
                <c:pt idx="1390">
                  <c:v>89.360761589356258</c:v>
                </c:pt>
                <c:pt idx="1391">
                  <c:v>89.358349996649622</c:v>
                </c:pt>
                <c:pt idx="1392">
                  <c:v>89.355929439580123</c:v>
                </c:pt>
                <c:pt idx="1393">
                  <c:v>89.353499886354513</c:v>
                </c:pt>
                <c:pt idx="1394">
                  <c:v>89.351061305084528</c:v>
                </c:pt>
                <c:pt idx="1395">
                  <c:v>89.34861366378658</c:v>
                </c:pt>
                <c:pt idx="1396">
                  <c:v>89.346156930382151</c:v>
                </c:pt>
                <c:pt idx="1397">
                  <c:v>89.343691072697126</c:v>
                </c:pt>
                <c:pt idx="1398">
                  <c:v>89.341216058462194</c:v>
                </c:pt>
                <c:pt idx="1399">
                  <c:v>89.338731855312687</c:v>
                </c:pt>
                <c:pt idx="1400">
                  <c:v>89.336238430788327</c:v>
                </c:pt>
                <c:pt idx="1401">
                  <c:v>89.333735752333311</c:v>
                </c:pt>
                <c:pt idx="1402">
                  <c:v>89.331223787296423</c:v>
                </c:pt>
                <c:pt idx="1403">
                  <c:v>89.328702502930682</c:v>
                </c:pt>
                <c:pt idx="1404">
                  <c:v>89.326171866393537</c:v>
                </c:pt>
                <c:pt idx="1405">
                  <c:v>89.323631844746615</c:v>
                </c:pt>
                <c:pt idx="1406">
                  <c:v>89.321082404955845</c:v>
                </c:pt>
                <c:pt idx="1407">
                  <c:v>89.318523513891478</c:v>
                </c:pt>
                <c:pt idx="1408">
                  <c:v>89.315955138327823</c:v>
                </c:pt>
                <c:pt idx="1409">
                  <c:v>89.313377244943453</c:v>
                </c:pt>
                <c:pt idx="1410">
                  <c:v>89.310789800321032</c:v>
                </c:pt>
                <c:pt idx="1411">
                  <c:v>89.308192770947329</c:v>
                </c:pt>
                <c:pt idx="1412">
                  <c:v>89.305586123213331</c:v>
                </c:pt>
                <c:pt idx="1413">
                  <c:v>89.302969823414031</c:v>
                </c:pt>
                <c:pt idx="1414">
                  <c:v>89.300343837748571</c:v>
                </c:pt>
                <c:pt idx="1415">
                  <c:v>89.297708132320082</c:v>
                </c:pt>
                <c:pt idx="1416">
                  <c:v>89.295062673135945</c:v>
                </c:pt>
                <c:pt idx="1417">
                  <c:v>89.292407426107502</c:v>
                </c:pt>
                <c:pt idx="1418">
                  <c:v>89.28974235705023</c:v>
                </c:pt>
                <c:pt idx="1419">
                  <c:v>89.287067431683724</c:v>
                </c:pt>
                <c:pt idx="1420">
                  <c:v>89.284382615631841</c:v>
                </c:pt>
                <c:pt idx="1421">
                  <c:v>89.281687874422275</c:v>
                </c:pt>
                <c:pt idx="1422">
                  <c:v>89.278983173487262</c:v>
                </c:pt>
                <c:pt idx="1423">
                  <c:v>89.276268478162962</c:v>
                </c:pt>
                <c:pt idx="1424">
                  <c:v>89.273543753689992</c:v>
                </c:pt>
                <c:pt idx="1425">
                  <c:v>89.270808965213163</c:v>
                </c:pt>
                <c:pt idx="1426">
                  <c:v>89.268064077781531</c:v>
                </c:pt>
                <c:pt idx="1427">
                  <c:v>89.265309056348599</c:v>
                </c:pt>
                <c:pt idx="1428">
                  <c:v>89.2625438657724</c:v>
                </c:pt>
                <c:pt idx="1429">
                  <c:v>89.259768470815231</c:v>
                </c:pt>
                <c:pt idx="1430">
                  <c:v>89.256982836144161</c:v>
                </c:pt>
                <c:pt idx="1431">
                  <c:v>89.254186926330732</c:v>
                </c:pt>
                <c:pt idx="1432">
                  <c:v>89.251380705851105</c:v>
                </c:pt>
                <c:pt idx="1433">
                  <c:v>89.24856413908654</c:v>
                </c:pt>
                <c:pt idx="1434">
                  <c:v>89.2457371903227</c:v>
                </c:pt>
                <c:pt idx="1435">
                  <c:v>89.242899823750491</c:v>
                </c:pt>
                <c:pt idx="1436">
                  <c:v>89.240052003465777</c:v>
                </c:pt>
                <c:pt idx="1437">
                  <c:v>89.237193693469465</c:v>
                </c:pt>
                <c:pt idx="1438">
                  <c:v>89.234324857667858</c:v>
                </c:pt>
                <c:pt idx="1439">
                  <c:v>89.231445459872376</c:v>
                </c:pt>
                <c:pt idx="1440">
                  <c:v>89.228555463800078</c:v>
                </c:pt>
                <c:pt idx="1441">
                  <c:v>89.225654833073506</c:v>
                </c:pt>
                <c:pt idx="1442">
                  <c:v>89.222743531220985</c:v>
                </c:pt>
                <c:pt idx="1443">
                  <c:v>89.219821521676607</c:v>
                </c:pt>
                <c:pt idx="1444">
                  <c:v>89.216888767780418</c:v>
                </c:pt>
                <c:pt idx="1445">
                  <c:v>89.213945232778613</c:v>
                </c:pt>
                <c:pt idx="1446">
                  <c:v>89.21099087982374</c:v>
                </c:pt>
                <c:pt idx="1447">
                  <c:v>89.208025671974568</c:v>
                </c:pt>
                <c:pt idx="1448">
                  <c:v>89.205049572196671</c:v>
                </c:pt>
                <c:pt idx="1449">
                  <c:v>89.202062543362288</c:v>
                </c:pt>
                <c:pt idx="1450">
                  <c:v>89.199064548250533</c:v>
                </c:pt>
                <c:pt idx="1451">
                  <c:v>89.196055549547609</c:v>
                </c:pt>
                <c:pt idx="1452">
                  <c:v>89.193035509847164</c:v>
                </c:pt>
                <c:pt idx="1453">
                  <c:v>89.190004391650248</c:v>
                </c:pt>
                <c:pt idx="1454">
                  <c:v>89.186962157365571</c:v>
                </c:pt>
                <c:pt idx="1455">
                  <c:v>89.183908769309852</c:v>
                </c:pt>
                <c:pt idx="1456">
                  <c:v>89.180844189707827</c:v>
                </c:pt>
                <c:pt idx="1457">
                  <c:v>89.177768380692669</c:v>
                </c:pt>
                <c:pt idx="1458">
                  <c:v>89.174681304305963</c:v>
                </c:pt>
                <c:pt idx="1459">
                  <c:v>89.171582922498246</c:v>
                </c:pt>
                <c:pt idx="1460">
                  <c:v>89.16847319712906</c:v>
                </c:pt>
                <c:pt idx="1461">
                  <c:v>89.1653520899673</c:v>
                </c:pt>
                <c:pt idx="1462">
                  <c:v>89.162219562691305</c:v>
                </c:pt>
                <c:pt idx="1463">
                  <c:v>89.159075576889379</c:v>
                </c:pt>
                <c:pt idx="1464">
                  <c:v>89.155920094059653</c:v>
                </c:pt>
                <c:pt idx="1465">
                  <c:v>89.152753075611059</c:v>
                </c:pt>
                <c:pt idx="1466">
                  <c:v>89.149574482862846</c:v>
                </c:pt>
                <c:pt idx="1467">
                  <c:v>89.146384277045399</c:v>
                </c:pt>
                <c:pt idx="1468">
                  <c:v>89.143182419300288</c:v>
                </c:pt>
                <c:pt idx="1469">
                  <c:v>89.139968870680761</c:v>
                </c:pt>
                <c:pt idx="1470">
                  <c:v>89.136743592151873</c:v>
                </c:pt>
                <c:pt idx="1471">
                  <c:v>89.133506544590944</c:v>
                </c:pt>
                <c:pt idx="1472">
                  <c:v>89.130257688788006</c:v>
                </c:pt>
                <c:pt idx="1473">
                  <c:v>89.126996985445814</c:v>
                </c:pt>
                <c:pt idx="1474">
                  <c:v>89.12372439518046</c:v>
                </c:pt>
                <c:pt idx="1475">
                  <c:v>89.120439878521765</c:v>
                </c:pt>
                <c:pt idx="1476">
                  <c:v>89.117143395913544</c:v>
                </c:pt>
                <c:pt idx="1477">
                  <c:v>89.113834907713837</c:v>
                </c:pt>
                <c:pt idx="1478">
                  <c:v>89.110514374195759</c:v>
                </c:pt>
                <c:pt idx="1479">
                  <c:v>89.107181755547401</c:v>
                </c:pt>
                <c:pt idx="1480">
                  <c:v>89.103837011872471</c:v>
                </c:pt>
                <c:pt idx="1481">
                  <c:v>89.100480103190833</c:v>
                </c:pt>
                <c:pt idx="1482">
                  <c:v>89.097110989438704</c:v>
                </c:pt>
                <c:pt idx="1483">
                  <c:v>89.093729630469156</c:v>
                </c:pt>
                <c:pt idx="1484">
                  <c:v>89.090335986052736</c:v>
                </c:pt>
                <c:pt idx="1485">
                  <c:v>89.08693001587767</c:v>
                </c:pt>
                <c:pt idx="1486">
                  <c:v>89.083511679550469</c:v>
                </c:pt>
                <c:pt idx="1487">
                  <c:v>89.080080936596445</c:v>
                </c:pt>
                <c:pt idx="1488">
                  <c:v>89.076637746460023</c:v>
                </c:pt>
                <c:pt idx="1489">
                  <c:v>89.073182068505517</c:v>
                </c:pt>
                <c:pt idx="1490">
                  <c:v>89.069713862017466</c:v>
                </c:pt>
                <c:pt idx="1491">
                  <c:v>89.066233086201038</c:v>
                </c:pt>
                <c:pt idx="1492">
                  <c:v>89.062739700182817</c:v>
                </c:pt>
                <c:pt idx="1493">
                  <c:v>89.059233663011213</c:v>
                </c:pt>
                <c:pt idx="1494">
                  <c:v>89.055714933657001</c:v>
                </c:pt>
                <c:pt idx="1495">
                  <c:v>89.052183471013947</c:v>
                </c:pt>
                <c:pt idx="1496">
                  <c:v>89.048639233899337</c:v>
                </c:pt>
                <c:pt idx="1497">
                  <c:v>89.045082181054653</c:v>
                </c:pt>
                <c:pt idx="1498">
                  <c:v>89.041512271146033</c:v>
                </c:pt>
                <c:pt idx="1499">
                  <c:v>89.037929462764907</c:v>
                </c:pt>
                <c:pt idx="1500">
                  <c:v>89.034333714428755</c:v>
                </c:pt>
                <c:pt idx="1501">
                  <c:v>89.03072498458171</c:v>
                </c:pt>
                <c:pt idx="1502">
                  <c:v>89.027103231595021</c:v>
                </c:pt>
                <c:pt idx="1503">
                  <c:v>89.023468413767787</c:v>
                </c:pt>
                <c:pt idx="1504">
                  <c:v>89.019820489327984</c:v>
                </c:pt>
                <c:pt idx="1505">
                  <c:v>89.016159416432501</c:v>
                </c:pt>
                <c:pt idx="1506">
                  <c:v>89.012485153168512</c:v>
                </c:pt>
                <c:pt idx="1507">
                  <c:v>89.008797657553586</c:v>
                </c:pt>
                <c:pt idx="1508">
                  <c:v>89.005096887536894</c:v>
                </c:pt>
                <c:pt idx="1509">
                  <c:v>89.001382800999608</c:v>
                </c:pt>
                <c:pt idx="1510">
                  <c:v>88.997655355755967</c:v>
                </c:pt>
                <c:pt idx="1511">
                  <c:v>88.993914509553662</c:v>
                </c:pt>
                <c:pt idx="1512">
                  <c:v>88.990160220074912</c:v>
                </c:pt>
                <c:pt idx="1513">
                  <c:v>88.986392444937138</c:v>
                </c:pt>
                <c:pt idx="1514">
                  <c:v>88.982611141693894</c:v>
                </c:pt>
                <c:pt idx="1515">
                  <c:v>88.978816267835469</c:v>
                </c:pt>
                <c:pt idx="1516">
                  <c:v>88.975007780789895</c:v>
                </c:pt>
                <c:pt idx="1517">
                  <c:v>88.971185637923725</c:v>
                </c:pt>
                <c:pt idx="1518">
                  <c:v>88.967349796542834</c:v>
                </c:pt>
                <c:pt idx="1519">
                  <c:v>88.963500213893624</c:v>
                </c:pt>
                <c:pt idx="1520">
                  <c:v>88.959636847163466</c:v>
                </c:pt>
                <c:pt idx="1521">
                  <c:v>88.955759653481849</c:v>
                </c:pt>
                <c:pt idx="1522">
                  <c:v>88.951868589921247</c:v>
                </c:pt>
                <c:pt idx="1523">
                  <c:v>88.947963613498274</c:v>
                </c:pt>
                <c:pt idx="1524">
                  <c:v>88.944044681174276</c:v>
                </c:pt>
                <c:pt idx="1525">
                  <c:v>88.940111749856555</c:v>
                </c:pt>
                <c:pt idx="1526">
                  <c:v>88.936164776399167</c:v>
                </c:pt>
                <c:pt idx="1527">
                  <c:v>88.932203717604267</c:v>
                </c:pt>
                <c:pt idx="1528">
                  <c:v>88.928228530222796</c:v>
                </c:pt>
                <c:pt idx="1529">
                  <c:v>88.924239170955616</c:v>
                </c:pt>
                <c:pt idx="1530">
                  <c:v>88.920235596454546</c:v>
                </c:pt>
                <c:pt idx="1531">
                  <c:v>88.916217763323587</c:v>
                </c:pt>
                <c:pt idx="1532">
                  <c:v>88.912185628119914</c:v>
                </c:pt>
                <c:pt idx="1533">
                  <c:v>88.90813914735476</c:v>
                </c:pt>
                <c:pt idx="1534">
                  <c:v>88.904078277494989</c:v>
                </c:pt>
                <c:pt idx="1535">
                  <c:v>88.900002974963854</c:v>
                </c:pt>
                <c:pt idx="1536">
                  <c:v>88.895913196142459</c:v>
                </c:pt>
                <c:pt idx="1537">
                  <c:v>88.891808897370566</c:v>
                </c:pt>
                <c:pt idx="1538">
                  <c:v>88.887690034948179</c:v>
                </c:pt>
                <c:pt idx="1539">
                  <c:v>88.88355656513653</c:v>
                </c:pt>
                <c:pt idx="1540">
                  <c:v>88.879408444159395</c:v>
                </c:pt>
                <c:pt idx="1541">
                  <c:v>88.87524562820434</c:v>
                </c:pt>
                <c:pt idx="1542">
                  <c:v>88.871068073423885</c:v>
                </c:pt>
                <c:pt idx="1543">
                  <c:v>88.866875735937171</c:v>
                </c:pt>
                <c:pt idx="1544">
                  <c:v>88.862668571830653</c:v>
                </c:pt>
                <c:pt idx="1545">
                  <c:v>88.858446537159935</c:v>
                </c:pt>
                <c:pt idx="1546">
                  <c:v>88.854209587951189</c:v>
                </c:pt>
                <c:pt idx="1547">
                  <c:v>88.849957680201911</c:v>
                </c:pt>
                <c:pt idx="1548">
                  <c:v>88.845690769883021</c:v>
                </c:pt>
                <c:pt idx="1549">
                  <c:v>88.841408812939846</c:v>
                </c:pt>
                <c:pt idx="1550">
                  <c:v>88.837111765293685</c:v>
                </c:pt>
                <c:pt idx="1551">
                  <c:v>88.832799582843307</c:v>
                </c:pt>
                <c:pt idx="1552">
                  <c:v>88.828472221466399</c:v>
                </c:pt>
                <c:pt idx="1553">
                  <c:v>88.824129637020974</c:v>
                </c:pt>
                <c:pt idx="1554">
                  <c:v>88.819771785347172</c:v>
                </c:pt>
                <c:pt idx="1555">
                  <c:v>88.815398622268319</c:v>
                </c:pt>
                <c:pt idx="1556">
                  <c:v>88.811010103593119</c:v>
                </c:pt>
                <c:pt idx="1557">
                  <c:v>88.806606185116664</c:v>
                </c:pt>
                <c:pt idx="1558">
                  <c:v>88.802186822622431</c:v>
                </c:pt>
                <c:pt idx="1559">
                  <c:v>88.797751971883741</c:v>
                </c:pt>
                <c:pt idx="1560">
                  <c:v>88.793301588665528</c:v>
                </c:pt>
                <c:pt idx="1561">
                  <c:v>88.788835628725849</c:v>
                </c:pt>
                <c:pt idx="1562">
                  <c:v>88.784354047817871</c:v>
                </c:pt>
                <c:pt idx="1563">
                  <c:v>88.779856801691309</c:v>
                </c:pt>
                <c:pt idx="1564">
                  <c:v>88.775343846094273</c:v>
                </c:pt>
                <c:pt idx="1565">
                  <c:v>88.77081513677534</c:v>
                </c:pt>
                <c:pt idx="1566">
                  <c:v>88.76627062948485</c:v>
                </c:pt>
                <c:pt idx="1567">
                  <c:v>88.76171027997718</c:v>
                </c:pt>
                <c:pt idx="1568">
                  <c:v>88.757134044012318</c:v>
                </c:pt>
                <c:pt idx="1569">
                  <c:v>88.752541877357942</c:v>
                </c:pt>
                <c:pt idx="1570">
                  <c:v>88.747933735791079</c:v>
                </c:pt>
                <c:pt idx="1571">
                  <c:v>88.743309575100525</c:v>
                </c:pt>
                <c:pt idx="1572">
                  <c:v>88.738669351088149</c:v>
                </c:pt>
                <c:pt idx="1573">
                  <c:v>88.734013019571421</c:v>
                </c:pt>
                <c:pt idx="1574">
                  <c:v>88.729340536385138</c:v>
                </c:pt>
                <c:pt idx="1575">
                  <c:v>88.724651857383719</c:v>
                </c:pt>
                <c:pt idx="1576">
                  <c:v>88.719946938442902</c:v>
                </c:pt>
                <c:pt idx="1577">
                  <c:v>88.715225735462226</c:v>
                </c:pt>
                <c:pt idx="1578">
                  <c:v>88.710488204366854</c:v>
                </c:pt>
                <c:pt idx="1579">
                  <c:v>88.705734301110226</c:v>
                </c:pt>
                <c:pt idx="1580">
                  <c:v>88.700963981675471</c:v>
                </c:pt>
                <c:pt idx="1581">
                  <c:v>88.696177202078317</c:v>
                </c:pt>
                <c:pt idx="1582">
                  <c:v>88.691373918368896</c:v>
                </c:pt>
                <c:pt idx="1583">
                  <c:v>88.686554086634388</c:v>
                </c:pt>
                <c:pt idx="1584">
                  <c:v>88.681717663000939</c:v>
                </c:pt>
                <c:pt idx="1585">
                  <c:v>88.676864603636361</c:v>
                </c:pt>
                <c:pt idx="1586">
                  <c:v>88.67199486475225</c:v>
                </c:pt>
                <c:pt idx="1587">
                  <c:v>88.667108402606402</c:v>
                </c:pt>
                <c:pt idx="1588">
                  <c:v>88.662205173505427</c:v>
                </c:pt>
                <c:pt idx="1589">
                  <c:v>88.657285133807051</c:v>
                </c:pt>
                <c:pt idx="1590">
                  <c:v>88.652348239922674</c:v>
                </c:pt>
                <c:pt idx="1591">
                  <c:v>88.647394448319702</c:v>
                </c:pt>
                <c:pt idx="1592">
                  <c:v>88.642423715524444</c:v>
                </c:pt>
                <c:pt idx="1593">
                  <c:v>88.637435998124587</c:v>
                </c:pt>
                <c:pt idx="1594">
                  <c:v>88.632431252771482</c:v>
                </c:pt>
                <c:pt idx="1595">
                  <c:v>88.627409436183513</c:v>
                </c:pt>
                <c:pt idx="1596">
                  <c:v>88.622370505147856</c:v>
                </c:pt>
                <c:pt idx="1597">
                  <c:v>88.617314416524209</c:v>
                </c:pt>
                <c:pt idx="1598">
                  <c:v>88.612241127246605</c:v>
                </c:pt>
                <c:pt idx="1599">
                  <c:v>88.607150594327038</c:v>
                </c:pt>
                <c:pt idx="1600">
                  <c:v>88.60204277485775</c:v>
                </c:pt>
                <c:pt idx="1601">
                  <c:v>88.596917626014218</c:v>
                </c:pt>
                <c:pt idx="1602">
                  <c:v>88.591775105058161</c:v>
                </c:pt>
                <c:pt idx="1603">
                  <c:v>88.586615169340561</c:v>
                </c:pt>
                <c:pt idx="1604">
                  <c:v>88.58143777630427</c:v>
                </c:pt>
                <c:pt idx="1605">
                  <c:v>88.576242883487311</c:v>
                </c:pt>
                <c:pt idx="1606">
                  <c:v>88.571030448526088</c:v>
                </c:pt>
                <c:pt idx="1607">
                  <c:v>88.565800429157946</c:v>
                </c:pt>
                <c:pt idx="1608">
                  <c:v>88.560552783224935</c:v>
                </c:pt>
                <c:pt idx="1609">
                  <c:v>88.555287468676326</c:v>
                </c:pt>
                <c:pt idx="1610">
                  <c:v>88.550004443572448</c:v>
                </c:pt>
                <c:pt idx="1611">
                  <c:v>88.544703666087486</c:v>
                </c:pt>
                <c:pt idx="1612">
                  <c:v>88.539385094512909</c:v>
                </c:pt>
                <c:pt idx="1613">
                  <c:v>88.534048687260807</c:v>
                </c:pt>
                <c:pt idx="1614">
                  <c:v>88.528694402867259</c:v>
                </c:pt>
                <c:pt idx="1615">
                  <c:v>88.523322199995746</c:v>
                </c:pt>
                <c:pt idx="1616">
                  <c:v>88.517932037440545</c:v>
                </c:pt>
                <c:pt idx="1617">
                  <c:v>88.512523874130153</c:v>
                </c:pt>
                <c:pt idx="1618">
                  <c:v>88.507097669131184</c:v>
                </c:pt>
                <c:pt idx="1619">
                  <c:v>88.501653381651295</c:v>
                </c:pt>
                <c:pt idx="1620">
                  <c:v>88.496190971043433</c:v>
                </c:pt>
                <c:pt idx="1621">
                  <c:v>88.490710396809305</c:v>
                </c:pt>
                <c:pt idx="1622">
                  <c:v>88.485211618602719</c:v>
                </c:pt>
                <c:pt idx="1623">
                  <c:v>88.47969459623377</c:v>
                </c:pt>
                <c:pt idx="1624">
                  <c:v>88.474159289672471</c:v>
                </c:pt>
                <c:pt idx="1625">
                  <c:v>88.468605659052756</c:v>
                </c:pt>
                <c:pt idx="1626">
                  <c:v>88.463033664675862</c:v>
                </c:pt>
                <c:pt idx="1627">
                  <c:v>88.457443267014867</c:v>
                </c:pt>
                <c:pt idx="1628">
                  <c:v>88.451834426718264</c:v>
                </c:pt>
                <c:pt idx="1629">
                  <c:v>88.446207104614146</c:v>
                </c:pt>
                <c:pt idx="1630">
                  <c:v>88.44056126171418</c:v>
                </c:pt>
                <c:pt idx="1631">
                  <c:v>88.434896859217801</c:v>
                </c:pt>
                <c:pt idx="1632">
                  <c:v>88.429213858516292</c:v>
                </c:pt>
                <c:pt idx="1633">
                  <c:v>88.423512221197115</c:v>
                </c:pt>
                <c:pt idx="1634">
                  <c:v>88.417791909048006</c:v>
                </c:pt>
                <c:pt idx="1635">
                  <c:v>88.41205288406131</c:v>
                </c:pt>
                <c:pt idx="1636">
                  <c:v>88.406295108438556</c:v>
                </c:pt>
                <c:pt idx="1637">
                  <c:v>88.400518544594476</c:v>
                </c:pt>
                <c:pt idx="1638">
                  <c:v>88.394723155161898</c:v>
                </c:pt>
                <c:pt idx="1639">
                  <c:v>88.38890890299578</c:v>
                </c:pt>
                <c:pt idx="1640">
                  <c:v>88.383075751178211</c:v>
                </c:pt>
                <c:pt idx="1641">
                  <c:v>88.377223663022548</c:v>
                </c:pt>
                <c:pt idx="1642">
                  <c:v>88.371352602078801</c:v>
                </c:pt>
                <c:pt idx="1643">
                  <c:v>88.365462532137457</c:v>
                </c:pt>
                <c:pt idx="1644">
                  <c:v>88.359553417234793</c:v>
                </c:pt>
                <c:pt idx="1645">
                  <c:v>88.353625221657609</c:v>
                </c:pt>
                <c:pt idx="1646">
                  <c:v>88.34767790994816</c:v>
                </c:pt>
                <c:pt idx="1647">
                  <c:v>88.341711446908718</c:v>
                </c:pt>
                <c:pt idx="1648">
                  <c:v>88.335725797607068</c:v>
                </c:pt>
                <c:pt idx="1649">
                  <c:v>88.329720927381175</c:v>
                </c:pt>
                <c:pt idx="1650">
                  <c:v>88.323696801844449</c:v>
                </c:pt>
                <c:pt idx="1651">
                  <c:v>88.317653386890868</c:v>
                </c:pt>
                <c:pt idx="1652">
                  <c:v>88.311590648699962</c:v>
                </c:pt>
                <c:pt idx="1653">
                  <c:v>88.305508553742442</c:v>
                </c:pt>
                <c:pt idx="1654">
                  <c:v>88.2994070687853</c:v>
                </c:pt>
                <c:pt idx="1655">
                  <c:v>88.293286160897154</c:v>
                </c:pt>
                <c:pt idx="1656">
                  <c:v>88.287145797453775</c:v>
                </c:pt>
                <c:pt idx="1657">
                  <c:v>88.280985946143716</c:v>
                </c:pt>
                <c:pt idx="1658">
                  <c:v>88.274806574973425</c:v>
                </c:pt>
                <c:pt idx="1659">
                  <c:v>88.268607652273303</c:v>
                </c:pt>
                <c:pt idx="1660">
                  <c:v>88.262389146703157</c:v>
                </c:pt>
                <c:pt idx="1661">
                  <c:v>88.256151027257985</c:v>
                </c:pt>
                <c:pt idx="1662">
                  <c:v>88.249893263273748</c:v>
                </c:pt>
                <c:pt idx="1663">
                  <c:v>88.243615824433235</c:v>
                </c:pt>
                <c:pt idx="1664">
                  <c:v>88.237318680772205</c:v>
                </c:pt>
                <c:pt idx="1665">
                  <c:v>88.231001802684659</c:v>
                </c:pt>
                <c:pt idx="1666">
                  <c:v>88.224665160929973</c:v>
                </c:pt>
                <c:pt idx="1667">
                  <c:v>88.218308726637915</c:v>
                </c:pt>
                <c:pt idx="1668">
                  <c:v>88.211932471315563</c:v>
                </c:pt>
                <c:pt idx="1669">
                  <c:v>88.20553636685311</c:v>
                </c:pt>
                <c:pt idx="1670">
                  <c:v>88.199120385530648</c:v>
                </c:pt>
                <c:pt idx="1671">
                  <c:v>88.192684500023944</c:v>
                </c:pt>
                <c:pt idx="1672">
                  <c:v>88.186228683411144</c:v>
                </c:pt>
                <c:pt idx="1673">
                  <c:v>88.179752909179442</c:v>
                </c:pt>
                <c:pt idx="1674">
                  <c:v>88.173257151231439</c:v>
                </c:pt>
                <c:pt idx="1675">
                  <c:v>88.166741383891747</c:v>
                </c:pt>
                <c:pt idx="1676">
                  <c:v>88.160205581913857</c:v>
                </c:pt>
                <c:pt idx="1677">
                  <c:v>88.153649720486712</c:v>
                </c:pt>
                <c:pt idx="1678">
                  <c:v>88.147073775241779</c:v>
                </c:pt>
                <c:pt idx="1679">
                  <c:v>88.140477722259604</c:v>
                </c:pt>
                <c:pt idx="1680">
                  <c:v>88.133861538077326</c:v>
                </c:pt>
                <c:pt idx="1681">
                  <c:v>88.127225199695161</c:v>
                </c:pt>
                <c:pt idx="1682">
                  <c:v>88.120568684584072</c:v>
                </c:pt>
                <c:pt idx="1683">
                  <c:v>88.113891970692023</c:v>
                </c:pt>
                <c:pt idx="1684">
                  <c:v>88.107195036452637</c:v>
                </c:pt>
                <c:pt idx="1685">
                  <c:v>88.10047786079123</c:v>
                </c:pt>
                <c:pt idx="1686">
                  <c:v>88.093740423133141</c:v>
                </c:pt>
                <c:pt idx="1687">
                  <c:v>88.086982703410584</c:v>
                </c:pt>
                <c:pt idx="1688">
                  <c:v>88.080204682070544</c:v>
                </c:pt>
                <c:pt idx="1689">
                  <c:v>88.073406340082215</c:v>
                </c:pt>
                <c:pt idx="1690">
                  <c:v>88.066587658945039</c:v>
                </c:pt>
                <c:pt idx="1691">
                  <c:v>88.059748620695871</c:v>
                </c:pt>
                <c:pt idx="1692">
                  <c:v>88.052889207917616</c:v>
                </c:pt>
                <c:pt idx="1693">
                  <c:v>88.046009403746496</c:v>
                </c:pt>
                <c:pt idx="1694">
                  <c:v>88.039109191880499</c:v>
                </c:pt>
                <c:pt idx="1695">
                  <c:v>88.032188556587101</c:v>
                </c:pt>
                <c:pt idx="1696">
                  <c:v>88.025247482711634</c:v>
                </c:pt>
                <c:pt idx="1697">
                  <c:v>88.018285955685826</c:v>
                </c:pt>
                <c:pt idx="1698">
                  <c:v>88.011303961535504</c:v>
                </c:pt>
                <c:pt idx="1699">
                  <c:v>88.004301486889119</c:v>
                </c:pt>
                <c:pt idx="1700">
                  <c:v>87.997278518986803</c:v>
                </c:pt>
                <c:pt idx="1701">
                  <c:v>87.990235045688451</c:v>
                </c:pt>
                <c:pt idx="1702">
                  <c:v>87.983171055482345</c:v>
                </c:pt>
                <c:pt idx="1703">
                  <c:v>87.976086537493728</c:v>
                </c:pt>
                <c:pt idx="1704">
                  <c:v>87.968981481494282</c:v>
                </c:pt>
                <c:pt idx="1705">
                  <c:v>87.961855877910423</c:v>
                </c:pt>
                <c:pt idx="1706">
                  <c:v>87.954709717832444</c:v>
                </c:pt>
                <c:pt idx="1707">
                  <c:v>87.947542993023362</c:v>
                </c:pt>
                <c:pt idx="1708">
                  <c:v>87.940355695928318</c:v>
                </c:pt>
                <c:pt idx="1709">
                  <c:v>87.933147819683981</c:v>
                </c:pt>
                <c:pt idx="1710">
                  <c:v>87.925919358127274</c:v>
                </c:pt>
                <c:pt idx="1711">
                  <c:v>87.918670305805193</c:v>
                </c:pt>
                <c:pt idx="1712">
                  <c:v>87.911400657984089</c:v>
                </c:pt>
                <c:pt idx="1713">
                  <c:v>87.904110410659399</c:v>
                </c:pt>
                <c:pt idx="1714">
                  <c:v>87.896799560565199</c:v>
                </c:pt>
                <c:pt idx="1715">
                  <c:v>87.889468105183752</c:v>
                </c:pt>
                <c:pt idx="1716">
                  <c:v>87.882116042755712</c:v>
                </c:pt>
                <c:pt idx="1717">
                  <c:v>87.874743372289672</c:v>
                </c:pt>
                <c:pt idx="1718">
                  <c:v>87.867350093572327</c:v>
                </c:pt>
                <c:pt idx="1719">
                  <c:v>87.859936207178507</c:v>
                </c:pt>
                <c:pt idx="1720">
                  <c:v>87.852501714481534</c:v>
                </c:pt>
                <c:pt idx="1721">
                  <c:v>87.845046617663087</c:v>
                </c:pt>
                <c:pt idx="1722">
                  <c:v>87.837570919723888</c:v>
                </c:pt>
                <c:pt idx="1723">
                  <c:v>87.830074624494046</c:v>
                </c:pt>
                <c:pt idx="1724">
                  <c:v>87.822557736643631</c:v>
                </c:pt>
                <c:pt idx="1725">
                  <c:v>87.815020261693178</c:v>
                </c:pt>
                <c:pt idx="1726">
                  <c:v>87.807462206024312</c:v>
                </c:pt>
                <c:pt idx="1727">
                  <c:v>87.799883576891034</c:v>
                </c:pt>
                <c:pt idx="1728">
                  <c:v>87.792284382429955</c:v>
                </c:pt>
                <c:pt idx="1729">
                  <c:v>87.784664631671717</c:v>
                </c:pt>
                <c:pt idx="1730">
                  <c:v>87.777024334552053</c:v>
                </c:pt>
                <c:pt idx="1731">
                  <c:v>87.769363501922882</c:v>
                </c:pt>
                <c:pt idx="1732">
                  <c:v>87.761682145563128</c:v>
                </c:pt>
                <c:pt idx="1733">
                  <c:v>87.75398027819115</c:v>
                </c:pt>
                <c:pt idx="1734">
                  <c:v>87.746257913475304</c:v>
                </c:pt>
                <c:pt idx="1735">
                  <c:v>87.738515066045579</c:v>
                </c:pt>
                <c:pt idx="1736">
                  <c:v>87.730751751505508</c:v>
                </c:pt>
                <c:pt idx="1737">
                  <c:v>87.722967986443805</c:v>
                </c:pt>
                <c:pt idx="1738">
                  <c:v>87.715163788446276</c:v>
                </c:pt>
                <c:pt idx="1739">
                  <c:v>87.707339176107595</c:v>
                </c:pt>
                <c:pt idx="1740">
                  <c:v>87.699494169043248</c:v>
                </c:pt>
                <c:pt idx="1741">
                  <c:v>87.691628787902118</c:v>
                </c:pt>
                <c:pt idx="1742">
                  <c:v>87.683743054377985</c:v>
                </c:pt>
                <c:pt idx="1743">
                  <c:v>87.675836991222496</c:v>
                </c:pt>
                <c:pt idx="1744">
                  <c:v>87.667910622257367</c:v>
                </c:pt>
                <c:pt idx="1745">
                  <c:v>87.659963972386592</c:v>
                </c:pt>
                <c:pt idx="1746">
                  <c:v>87.651997067609514</c:v>
                </c:pt>
                <c:pt idx="1747">
                  <c:v>87.64400993503294</c:v>
                </c:pt>
                <c:pt idx="1748">
                  <c:v>87.636002602884972</c:v>
                </c:pt>
                <c:pt idx="1749">
                  <c:v>87.627975100526285</c:v>
                </c:pt>
                <c:pt idx="1750">
                  <c:v>87.619927458464915</c:v>
                </c:pt>
                <c:pt idx="1751">
                  <c:v>87.611859708367859</c:v>
                </c:pt>
                <c:pt idx="1752">
                  <c:v>87.603771883075694</c:v>
                </c:pt>
                <c:pt idx="1753">
                  <c:v>87.595664016613895</c:v>
                </c:pt>
                <c:pt idx="1754">
                  <c:v>87.587536144208556</c:v>
                </c:pt>
                <c:pt idx="1755">
                  <c:v>87.579388302297914</c:v>
                </c:pt>
                <c:pt idx="1756">
                  <c:v>87.571220528547315</c:v>
                </c:pt>
                <c:pt idx="1757">
                  <c:v>87.563032861861913</c:v>
                </c:pt>
                <c:pt idx="1758">
                  <c:v>87.55482534240096</c:v>
                </c:pt>
                <c:pt idx="1759">
                  <c:v>87.546598011591854</c:v>
                </c:pt>
                <c:pt idx="1760">
                  <c:v>87.538350912143514</c:v>
                </c:pt>
                <c:pt idx="1761">
                  <c:v>87.530084088060818</c:v>
                </c:pt>
                <c:pt idx="1762">
                  <c:v>87.521797584659055</c:v>
                </c:pt>
                <c:pt idx="1763">
                  <c:v>87.513491448577511</c:v>
                </c:pt>
                <c:pt idx="1764">
                  <c:v>87.505165727794548</c:v>
                </c:pt>
                <c:pt idx="1765">
                  <c:v>87.496820471641612</c:v>
                </c:pt>
                <c:pt idx="1766">
                  <c:v>87.488455730818359</c:v>
                </c:pt>
                <c:pt idx="1767">
                  <c:v>87.480071557406148</c:v>
                </c:pt>
                <c:pt idx="1768">
                  <c:v>87.471668004884279</c:v>
                </c:pt>
                <c:pt idx="1769">
                  <c:v>87.463245128144166</c:v>
                </c:pt>
                <c:pt idx="1770">
                  <c:v>87.454802983503882</c:v>
                </c:pt>
                <c:pt idx="1771">
                  <c:v>87.446341628724383</c:v>
                </c:pt>
                <c:pt idx="1772">
                  <c:v>87.437861123022913</c:v>
                </c:pt>
                <c:pt idx="1773">
                  <c:v>87.429361527090435</c:v>
                </c:pt>
                <c:pt idx="1774">
                  <c:v>87.420842903105438</c:v>
                </c:pt>
                <c:pt idx="1775">
                  <c:v>87.412305314749574</c:v>
                </c:pt>
                <c:pt idx="1776">
                  <c:v>87.403748827223936</c:v>
                </c:pt>
                <c:pt idx="1777">
                  <c:v>87.395173507264062</c:v>
                </c:pt>
                <c:pt idx="1778">
                  <c:v>87.386579423155823</c:v>
                </c:pt>
                <c:pt idx="1779">
                  <c:v>87.377966644751382</c:v>
                </c:pt>
                <c:pt idx="1780">
                  <c:v>87.369335243485381</c:v>
                </c:pt>
                <c:pt idx="1781">
                  <c:v>87.360685292390315</c:v>
                </c:pt>
                <c:pt idx="1782">
                  <c:v>87.352016866113075</c:v>
                </c:pt>
                <c:pt idx="1783">
                  <c:v>87.343330040931562</c:v>
                </c:pt>
                <c:pt idx="1784">
                  <c:v>87.334624894770272</c:v>
                </c:pt>
                <c:pt idx="1785">
                  <c:v>87.325901507217196</c:v>
                </c:pt>
                <c:pt idx="1786">
                  <c:v>87.317159959539865</c:v>
                </c:pt>
                <c:pt idx="1787">
                  <c:v>87.308400334703038</c:v>
                </c:pt>
                <c:pt idx="1788">
                  <c:v>87.299622717384025</c:v>
                </c:pt>
                <c:pt idx="1789">
                  <c:v>87.290827193990225</c:v>
                </c:pt>
                <c:pt idx="1790">
                  <c:v>87.282013852676144</c:v>
                </c:pt>
                <c:pt idx="1791">
                  <c:v>87.273182783359999</c:v>
                </c:pt>
                <c:pt idx="1792">
                  <c:v>87.264334077740784</c:v>
                </c:pt>
                <c:pt idx="1793">
                  <c:v>87.255467829316061</c:v>
                </c:pt>
                <c:pt idx="1794">
                  <c:v>87.246584133398244</c:v>
                </c:pt>
                <c:pt idx="1795">
                  <c:v>87.23768308713241</c:v>
                </c:pt>
                <c:pt idx="1796">
                  <c:v>87.228764789514173</c:v>
                </c:pt>
                <c:pt idx="1797">
                  <c:v>87.219829341406296</c:v>
                </c:pt>
                <c:pt idx="1798">
                  <c:v>87.210876845557138</c:v>
                </c:pt>
                <c:pt idx="1799">
                  <c:v>87.201907406617565</c:v>
                </c:pt>
                <c:pt idx="1800">
                  <c:v>87.192921131159508</c:v>
                </c:pt>
                <c:pt idx="1801">
                  <c:v>87.18391812769292</c:v>
                </c:pt>
                <c:pt idx="1802">
                  <c:v>87.174898506685039</c:v>
                </c:pt>
                <c:pt idx="1803">
                  <c:v>87.165862380576755</c:v>
                </c:pt>
                <c:pt idx="1804">
                  <c:v>87.156809863801669</c:v>
                </c:pt>
                <c:pt idx="1805">
                  <c:v>87.147741072804692</c:v>
                </c:pt>
                <c:pt idx="1806">
                  <c:v>87.138656126059203</c:v>
                </c:pt>
                <c:pt idx="1807">
                  <c:v>87.129555144086211</c:v>
                </c:pt>
                <c:pt idx="1808">
                  <c:v>87.120438249472343</c:v>
                </c:pt>
                <c:pt idx="1809">
                  <c:v>87.111305566888859</c:v>
                </c:pt>
                <c:pt idx="1810">
                  <c:v>87.102157223109259</c:v>
                </c:pt>
                <c:pt idx="1811">
                  <c:v>87.09299334702898</c:v>
                </c:pt>
                <c:pt idx="1812">
                  <c:v>87.083814069683513</c:v>
                </c:pt>
                <c:pt idx="1813">
                  <c:v>87.074619524267163</c:v>
                </c:pt>
                <c:pt idx="1814">
                  <c:v>87.065409846152505</c:v>
                </c:pt>
                <c:pt idx="1815">
                  <c:v>87.056185172908386</c:v>
                </c:pt>
                <c:pt idx="1816">
                  <c:v>87.046945644319692</c:v>
                </c:pt>
                <c:pt idx="1817">
                  <c:v>87.037691402405855</c:v>
                </c:pt>
                <c:pt idx="1818">
                  <c:v>87.028422591440318</c:v>
                </c:pt>
                <c:pt idx="1819">
                  <c:v>87.019139357969635</c:v>
                </c:pt>
                <c:pt idx="1820">
                  <c:v>87.009841850832672</c:v>
                </c:pt>
                <c:pt idx="1821">
                  <c:v>87.000530221180085</c:v>
                </c:pt>
                <c:pt idx="1822">
                  <c:v>86.991204622493015</c:v>
                </c:pt>
                <c:pt idx="1823">
                  <c:v>86.981865210603473</c:v>
                </c:pt>
                <c:pt idx="1824">
                  <c:v>86.972512143713516</c:v>
                </c:pt>
                <c:pt idx="1825">
                  <c:v>86.963145582413858</c:v>
                </c:pt>
                <c:pt idx="1826">
                  <c:v>86.953765689704724</c:v>
                </c:pt>
                <c:pt idx="1827">
                  <c:v>86.944372631014701</c:v>
                </c:pt>
                <c:pt idx="1828">
                  <c:v>86.934966574221093</c:v>
                </c:pt>
                <c:pt idx="1829">
                  <c:v>86.925547689668207</c:v>
                </c:pt>
                <c:pt idx="1830">
                  <c:v>86.916116150188941</c:v>
                </c:pt>
                <c:pt idx="1831">
                  <c:v>86.906672131123585</c:v>
                </c:pt>
                <c:pt idx="1832">
                  <c:v>86.897215810339389</c:v>
                </c:pt>
                <c:pt idx="1833">
                  <c:v>86.887747368251226</c:v>
                </c:pt>
                <c:pt idx="1834">
                  <c:v>86.878266987840988</c:v>
                </c:pt>
                <c:pt idx="1835">
                  <c:v>86.868774854677426</c:v>
                </c:pt>
                <c:pt idx="1836">
                  <c:v>86.859271156936686</c:v>
                </c:pt>
                <c:pt idx="1837">
                  <c:v>86.849756085421717</c:v>
                </c:pt>
                <c:pt idx="1838">
                  <c:v>86.840229833582896</c:v>
                </c:pt>
                <c:pt idx="1839">
                  <c:v>86.830692597537393</c:v>
                </c:pt>
                <c:pt idx="1840">
                  <c:v>86.821144576089651</c:v>
                </c:pt>
                <c:pt idx="1841">
                  <c:v>86.811585970751779</c:v>
                </c:pt>
                <c:pt idx="1842">
                  <c:v>86.802016985762819</c:v>
                </c:pt>
                <c:pt idx="1843">
                  <c:v>86.792437828109243</c:v>
                </c:pt>
                <c:pt idx="1844">
                  <c:v>86.782848707545824</c:v>
                </c:pt>
                <c:pt idx="1845">
                  <c:v>86.773249836614681</c:v>
                </c:pt>
                <c:pt idx="1846">
                  <c:v>86.763641430665544</c:v>
                </c:pt>
                <c:pt idx="1847">
                  <c:v>86.754023707877138</c:v>
                </c:pt>
                <c:pt idx="1848">
                  <c:v>86.744396889275606</c:v>
                </c:pt>
                <c:pt idx="1849">
                  <c:v>86.734761198755905</c:v>
                </c:pt>
                <c:pt idx="1850">
                  <c:v>86.725116863101448</c:v>
                </c:pt>
                <c:pt idx="1851">
                  <c:v>86.715464112003858</c:v>
                </c:pt>
                <c:pt idx="1852">
                  <c:v>86.705803178084409</c:v>
                </c:pt>
                <c:pt idx="1853">
                  <c:v>86.696134296912305</c:v>
                </c:pt>
                <c:pt idx="1854">
                  <c:v>86.686457707025838</c:v>
                </c:pt>
                <c:pt idx="1855">
                  <c:v>86.676773649952779</c:v>
                </c:pt>
                <c:pt idx="1856">
                  <c:v>86.667082370229934</c:v>
                </c:pt>
                <c:pt idx="1857">
                  <c:v>86.657384115422701</c:v>
                </c:pt>
                <c:pt idx="1858">
                  <c:v>86.647679136145555</c:v>
                </c:pt>
                <c:pt idx="1859">
                  <c:v>86.637967686082121</c:v>
                </c:pt>
                <c:pt idx="1860">
                  <c:v>86.62825002200502</c:v>
                </c:pt>
                <c:pt idx="1861">
                  <c:v>86.618526403795286</c:v>
                </c:pt>
                <c:pt idx="1862">
                  <c:v>86.608797094462503</c:v>
                </c:pt>
                <c:pt idx="1863">
                  <c:v>86.599062360164581</c:v>
                </c:pt>
                <c:pt idx="1864">
                  <c:v>86.589322470227899</c:v>
                </c:pt>
                <c:pt idx="1865">
                  <c:v>86.57957769716586</c:v>
                </c:pt>
                <c:pt idx="1866">
                  <c:v>86.569828316699429</c:v>
                </c:pt>
                <c:pt idx="1867">
                  <c:v>86.560074607776073</c:v>
                </c:pt>
                <c:pt idx="1868">
                  <c:v>86.550316852590143</c:v>
                </c:pt>
                <c:pt idx="1869">
                  <c:v>86.54055533660113</c:v>
                </c:pt>
                <c:pt idx="1870">
                  <c:v>86.530790348553438</c:v>
                </c:pt>
                <c:pt idx="1871">
                  <c:v>86.521022180495947</c:v>
                </c:pt>
                <c:pt idx="1872">
                  <c:v>86.51125112780079</c:v>
                </c:pt>
                <c:pt idx="1873">
                  <c:v>86.501477489182321</c:v>
                </c:pt>
                <c:pt idx="1874">
                  <c:v>86.491701566716216</c:v>
                </c:pt>
                <c:pt idx="1875">
                  <c:v>86.481923665858872</c:v>
                </c:pt>
                <c:pt idx="1876">
                  <c:v>86.472144095464884</c:v>
                </c:pt>
                <c:pt idx="1877">
                  <c:v>86.462363167807084</c:v>
                </c:pt>
                <c:pt idx="1878">
                  <c:v>86.452581198594032</c:v>
                </c:pt>
                <c:pt idx="1879">
                  <c:v>86.442798506989689</c:v>
                </c:pt>
                <c:pt idx="1880">
                  <c:v>86.433015415629811</c:v>
                </c:pt>
                <c:pt idx="1881">
                  <c:v>86.423232250642258</c:v>
                </c:pt>
                <c:pt idx="1882">
                  <c:v>86.413449341663537</c:v>
                </c:pt>
                <c:pt idx="1883">
                  <c:v>86.403667021857245</c:v>
                </c:pt>
                <c:pt idx="1884">
                  <c:v>86.393885627932335</c:v>
                </c:pt>
                <c:pt idx="1885">
                  <c:v>86.38410550015918</c:v>
                </c:pt>
                <c:pt idx="1886">
                  <c:v>86.374326982389164</c:v>
                </c:pt>
                <c:pt idx="1887">
                  <c:v>86.364550422070749</c:v>
                </c:pt>
                <c:pt idx="1888">
                  <c:v>86.354776170266561</c:v>
                </c:pt>
                <c:pt idx="1889">
                  <c:v>86.345004581671049</c:v>
                </c:pt>
                <c:pt idx="1890">
                  <c:v>86.335236014626716</c:v>
                </c:pt>
                <c:pt idx="1891">
                  <c:v>86.325470831141317</c:v>
                </c:pt>
                <c:pt idx="1892">
                  <c:v>86.315709396903742</c:v>
                </c:pt>
                <c:pt idx="1893">
                  <c:v>86.305952081301086</c:v>
                </c:pt>
                <c:pt idx="1894">
                  <c:v>86.296199257434054</c:v>
                </c:pt>
                <c:pt idx="1895">
                  <c:v>86.286451302132988</c:v>
                </c:pt>
                <c:pt idx="1896">
                  <c:v>86.276708595974085</c:v>
                </c:pt>
                <c:pt idx="1897">
                  <c:v>86.26697152329406</c:v>
                </c:pt>
                <c:pt idx="1898">
                  <c:v>86.257240472206547</c:v>
                </c:pt>
                <c:pt idx="1899">
                  <c:v>86.247515834615669</c:v>
                </c:pt>
                <c:pt idx="1900">
                  <c:v>86.237798006232197</c:v>
                </c:pt>
                <c:pt idx="1901">
                  <c:v>86.22808738658766</c:v>
                </c:pt>
                <c:pt idx="1902">
                  <c:v>86.218384379048658</c:v>
                </c:pt>
                <c:pt idx="1903">
                  <c:v>86.208689390831097</c:v>
                </c:pt>
                <c:pt idx="1904">
                  <c:v>86.19900283301358</c:v>
                </c:pt>
                <c:pt idx="1905">
                  <c:v>86.189325120552439</c:v>
                </c:pt>
                <c:pt idx="1906">
                  <c:v>86.179656672293277</c:v>
                </c:pt>
                <c:pt idx="1907">
                  <c:v>86.16999791098506</c:v>
                </c:pt>
                <c:pt idx="1908">
                  <c:v>86.160349263292943</c:v>
                </c:pt>
                <c:pt idx="1909">
                  <c:v>86.150711159810967</c:v>
                </c:pt>
                <c:pt idx="1910">
                  <c:v>86.141084035073575</c:v>
                </c:pt>
                <c:pt idx="1911">
                  <c:v>86.131468327567788</c:v>
                </c:pt>
                <c:pt idx="1912">
                  <c:v>86.121864479746264</c:v>
                </c:pt>
                <c:pt idx="1913">
                  <c:v>86.112272938036341</c:v>
                </c:pt>
                <c:pt idx="1914">
                  <c:v>86.102694152852365</c:v>
                </c:pt>
                <c:pt idx="1915">
                  <c:v>86.093128578606866</c:v>
                </c:pt>
                <c:pt idx="1916">
                  <c:v>86.083576673720373</c:v>
                </c:pt>
                <c:pt idx="1917">
                  <c:v>86.074038900630981</c:v>
                </c:pt>
                <c:pt idx="1918">
                  <c:v>86.06451572580545</c:v>
                </c:pt>
                <c:pt idx="1919">
                  <c:v>86.05500761974757</c:v>
                </c:pt>
                <c:pt idx="1920">
                  <c:v>86.045515057006426</c:v>
                </c:pt>
                <c:pt idx="1921">
                  <c:v>86.036038516188228</c:v>
                </c:pt>
                <c:pt idx="1922">
                  <c:v>86.026578479961032</c:v>
                </c:pt>
                <c:pt idx="1923">
                  <c:v>86.017135435064191</c:v>
                </c:pt>
                <c:pt idx="1924">
                  <c:v>86.007709872316909</c:v>
                </c:pt>
                <c:pt idx="1925">
                  <c:v>85.998302286623911</c:v>
                </c:pt>
                <c:pt idx="1926">
                  <c:v>85.988913176983147</c:v>
                </c:pt>
                <c:pt idx="1927">
                  <c:v>85.979543046491614</c:v>
                </c:pt>
                <c:pt idx="1928">
                  <c:v>85.970192402352154</c:v>
                </c:pt>
                <c:pt idx="1929">
                  <c:v>85.960861755878383</c:v>
                </c:pt>
                <c:pt idx="1930">
                  <c:v>85.95155162249965</c:v>
                </c:pt>
                <c:pt idx="1931">
                  <c:v>85.94226252176702</c:v>
                </c:pt>
                <c:pt idx="1932">
                  <c:v>85.932994977356742</c:v>
                </c:pt>
                <c:pt idx="1933">
                  <c:v>85.92374951707373</c:v>
                </c:pt>
                <c:pt idx="1934">
                  <c:v>85.914526672855828</c:v>
                </c:pt>
                <c:pt idx="1935">
                  <c:v>85.905326980776564</c:v>
                </c:pt>
                <c:pt idx="1936">
                  <c:v>85.896150981047668</c:v>
                </c:pt>
                <c:pt idx="1937">
                  <c:v>85.886999218021074</c:v>
                </c:pt>
                <c:pt idx="1938">
                  <c:v>85.877872240190484</c:v>
                </c:pt>
                <c:pt idx="1939">
                  <c:v>85.868770600192207</c:v>
                </c:pt>
                <c:pt idx="1940">
                  <c:v>85.859694854807444</c:v>
                </c:pt>
                <c:pt idx="1941">
                  <c:v>85.85064556495972</c:v>
                </c:pt>
                <c:pt idx="1942">
                  <c:v>85.841623295716545</c:v>
                </c:pt>
                <c:pt idx="1943">
                  <c:v>85.832628616288517</c:v>
                </c:pt>
                <c:pt idx="1944">
                  <c:v>85.823662100026112</c:v>
                </c:pt>
                <c:pt idx="1945">
                  <c:v>85.814724324420084</c:v>
                </c:pt>
                <c:pt idx="1946">
                  <c:v>85.805815871098218</c:v>
                </c:pt>
                <c:pt idx="1947">
                  <c:v>85.796937325821077</c:v>
                </c:pt>
                <c:pt idx="1948">
                  <c:v>85.788089278480669</c:v>
                </c:pt>
                <c:pt idx="1949">
                  <c:v>85.779272323095327</c:v>
                </c:pt>
                <c:pt idx="1950">
                  <c:v>85.770487057803777</c:v>
                </c:pt>
                <c:pt idx="1951">
                  <c:v>85.761734084863207</c:v>
                </c:pt>
                <c:pt idx="1952">
                  <c:v>85.753014010640499</c:v>
                </c:pt>
                <c:pt idx="1953">
                  <c:v>85.744327445607311</c:v>
                </c:pt>
                <c:pt idx="1954">
                  <c:v>85.735675004333004</c:v>
                </c:pt>
                <c:pt idx="1955">
                  <c:v>85.727057305476833</c:v>
                </c:pt>
                <c:pt idx="1956">
                  <c:v>85.718474971780864</c:v>
                </c:pt>
                <c:pt idx="1957">
                  <c:v>85.709928630060162</c:v>
                </c:pt>
                <c:pt idx="1958">
                  <c:v>85.701418911193898</c:v>
                </c:pt>
                <c:pt idx="1959">
                  <c:v>85.692946450115556</c:v>
                </c:pt>
                <c:pt idx="1960">
                  <c:v>85.684511885802607</c:v>
                </c:pt>
                <c:pt idx="1961">
                  <c:v>85.676115861264904</c:v>
                </c:pt>
                <c:pt idx="1962">
                  <c:v>85.667759023532952</c:v>
                </c:pt>
                <c:pt idx="1963">
                  <c:v>85.65944202364669</c:v>
                </c:pt>
                <c:pt idx="1964">
                  <c:v>85.651165516639793</c:v>
                </c:pt>
                <c:pt idx="1965">
                  <c:v>85.642930161529321</c:v>
                </c:pt>
                <c:pt idx="1966">
                  <c:v>85.6347366212986</c:v>
                </c:pt>
                <c:pt idx="1967">
                  <c:v>85.626585562883605</c:v>
                </c:pt>
                <c:pt idx="1968">
                  <c:v>85.61847765715676</c:v>
                </c:pt>
                <c:pt idx="1969">
                  <c:v>85.610413578910681</c:v>
                </c:pt>
                <c:pt idx="1970">
                  <c:v>85.60239400684172</c:v>
                </c:pt>
                <c:pt idx="1971">
                  <c:v>85.594419623530982</c:v>
                </c:pt>
                <c:pt idx="1972">
                  <c:v>85.586491115427108</c:v>
                </c:pt>
                <c:pt idx="1973">
                  <c:v>85.57860917282548</c:v>
                </c:pt>
                <c:pt idx="1974">
                  <c:v>85.570774489851644</c:v>
                </c:pt>
                <c:pt idx="1975">
                  <c:v>85.562987764436485</c:v>
                </c:pt>
                <c:pt idx="1976">
                  <c:v>85.555249698298766</c:v>
                </c:pt>
                <c:pt idx="1977">
                  <c:v>85.547560996920538</c:v>
                </c:pt>
                <c:pt idx="1978">
                  <c:v>85.539922369525925</c:v>
                </c:pt>
                <c:pt idx="1979">
                  <c:v>85.532334529057692</c:v>
                </c:pt>
                <c:pt idx="1980">
                  <c:v>85.524798192151948</c:v>
                </c:pt>
                <c:pt idx="1981">
                  <c:v>85.517314079114243</c:v>
                </c:pt>
                <c:pt idx="1982">
                  <c:v>85.509882913893804</c:v>
                </c:pt>
                <c:pt idx="1983">
                  <c:v>85.502505424056977</c:v>
                </c:pt>
                <c:pt idx="1984">
                  <c:v>85.495182340760621</c:v>
                </c:pt>
                <c:pt idx="1985">
                  <c:v>85.487914398723134</c:v>
                </c:pt>
                <c:pt idx="1986">
                  <c:v>85.480702336197169</c:v>
                </c:pt>
                <c:pt idx="1987">
                  <c:v>85.47354689493919</c:v>
                </c:pt>
                <c:pt idx="1988">
                  <c:v>85.466448820179735</c:v>
                </c:pt>
                <c:pt idx="1989">
                  <c:v>85.459408860593058</c:v>
                </c:pt>
                <c:pt idx="1990">
                  <c:v>85.452427768264229</c:v>
                </c:pt>
                <c:pt idx="1991">
                  <c:v>85.445506298657676</c:v>
                </c:pt>
                <c:pt idx="1992">
                  <c:v>85.438645210583687</c:v>
                </c:pt>
                <c:pt idx="1993">
                  <c:v>85.431845266163918</c:v>
                </c:pt>
                <c:pt idx="1994">
                  <c:v>85.425107230797792</c:v>
                </c:pt>
                <c:pt idx="1995">
                  <c:v>85.4184318731253</c:v>
                </c:pt>
                <c:pt idx="1996">
                  <c:v>85.411819964991821</c:v>
                </c:pt>
                <c:pt idx="1997">
                  <c:v>85.405272281410689</c:v>
                </c:pt>
                <c:pt idx="1998">
                  <c:v>85.398789600524495</c:v>
                </c:pt>
                <c:pt idx="1999">
                  <c:v>85.392372703568498</c:v>
                </c:pt>
                <c:pt idx="2000">
                  <c:v>85.386022374827732</c:v>
                </c:pt>
                <c:pt idx="2001">
                  <c:v>85.379739401600006</c:v>
                </c:pt>
                <c:pt idx="2002">
                  <c:v>85.37352457415264</c:v>
                </c:pt>
                <c:pt idx="2003">
                  <c:v>85.367378685680961</c:v>
                </c:pt>
                <c:pt idx="2004">
                  <c:v>85.361302532266507</c:v>
                </c:pt>
                <c:pt idx="2005">
                  <c:v>85.355296912832443</c:v>
                </c:pt>
                <c:pt idx="2006">
                  <c:v>85.349362629099872</c:v>
                </c:pt>
                <c:pt idx="2007">
                  <c:v>85.343500485541512</c:v>
                </c:pt>
                <c:pt idx="2008">
                  <c:v>85.337711289337435</c:v>
                </c:pt>
                <c:pt idx="2009">
                  <c:v>85.331995850328582</c:v>
                </c:pt>
                <c:pt idx="2010">
                  <c:v>85.326354980966144</c:v>
                </c:pt>
                <c:pt idx="2011">
                  <c:v>85.320789496267054</c:v>
                </c:pt>
                <c:pt idx="2012">
                  <c:v>85.315300213762228</c:v>
                </c:pt>
                <c:pt idx="2013">
                  <c:v>85.309887953448126</c:v>
                </c:pt>
                <c:pt idx="2014">
                  <c:v>85.304553537735501</c:v>
                </c:pt>
                <c:pt idx="2015">
                  <c:v>85.299297791397478</c:v>
                </c:pt>
                <c:pt idx="2016">
                  <c:v>85.294121541518237</c:v>
                </c:pt>
                <c:pt idx="2017">
                  <c:v>85.28902561743925</c:v>
                </c:pt>
                <c:pt idx="2018">
                  <c:v>85.28401085070476</c:v>
                </c:pt>
                <c:pt idx="2019">
                  <c:v>85.279078075008954</c:v>
                </c:pt>
                <c:pt idx="2020">
                  <c:v>85.274228126139008</c:v>
                </c:pt>
                <c:pt idx="2021">
                  <c:v>85.269461841919494</c:v>
                </c:pt>
                <c:pt idx="2022">
                  <c:v>85.264780062155026</c:v>
                </c:pt>
                <c:pt idx="2023">
                  <c:v>85.260183628572989</c:v>
                </c:pt>
                <c:pt idx="2024">
                  <c:v>85.255673384764364</c:v>
                </c:pt>
                <c:pt idx="2025">
                  <c:v>85.251250176124998</c:v>
                </c:pt>
                <c:pt idx="2026">
                  <c:v>85.246914849795075</c:v>
                </c:pt>
                <c:pt idx="2027">
                  <c:v>85.24266825459901</c:v>
                </c:pt>
                <c:pt idx="2028">
                  <c:v>85.238511240983129</c:v>
                </c:pt>
                <c:pt idx="2029">
                  <c:v>85.234444660954367</c:v>
                </c:pt>
                <c:pt idx="2030">
                  <c:v>85.230469368015065</c:v>
                </c:pt>
                <c:pt idx="2031">
                  <c:v>85.226586217101982</c:v>
                </c:pt>
                <c:pt idx="2032">
                  <c:v>85.222796064520239</c:v>
                </c:pt>
                <c:pt idx="2033">
                  <c:v>85.219099767877324</c:v>
                </c:pt>
                <c:pt idx="2034">
                  <c:v>85.215498186019985</c:v>
                </c:pt>
                <c:pt idx="2035">
                  <c:v>85.211992178964067</c:v>
                </c:pt>
                <c:pt idx="2036">
                  <c:v>85.208582607829428</c:v>
                </c:pt>
                <c:pt idx="2037">
                  <c:v>85.205270334771313</c:v>
                </c:pt>
                <c:pt idx="2038">
                  <c:v>85.202056222911622</c:v>
                </c:pt>
                <c:pt idx="2039">
                  <c:v>85.198941136269525</c:v>
                </c:pt>
                <c:pt idx="2040">
                  <c:v>85.195925939691179</c:v>
                </c:pt>
                <c:pt idx="2041">
                  <c:v>85.1930114987792</c:v>
                </c:pt>
                <c:pt idx="2042">
                  <c:v>85.190198679820909</c:v>
                </c:pt>
                <c:pt idx="2043">
                  <c:v>85.187488349716645</c:v>
                </c:pt>
                <c:pt idx="2044">
                  <c:v>85.184881375907125</c:v>
                </c:pt>
                <c:pt idx="2045">
                  <c:v>85.182378626300647</c:v>
                </c:pt>
                <c:pt idx="2046">
                  <c:v>85.179980969197047</c:v>
                </c:pt>
                <c:pt idx="2047">
                  <c:v>85.17768927321525</c:v>
                </c:pt>
                <c:pt idx="2048">
                  <c:v>85.17550440721844</c:v>
                </c:pt>
                <c:pt idx="2049">
                  <c:v>85.173427240235966</c:v>
                </c:pt>
                <c:pt idx="2050">
                  <c:v>85.171458641390146</c:v>
                </c:pt>
                <c:pt idx="2051">
                  <c:v>85.16959947981573</c:v>
                </c:pt>
                <c:pt idx="2052">
                  <c:v>85.167850624586308</c:v>
                </c:pt>
                <c:pt idx="2053">
                  <c:v>85.166212944633799</c:v>
                </c:pt>
                <c:pt idx="2054">
                  <c:v>85.164687308671262</c:v>
                </c:pt>
                <c:pt idx="2055">
                  <c:v>85.163274585112646</c:v>
                </c:pt>
                <c:pt idx="2056">
                  <c:v>85.161975641995085</c:v>
                </c:pt>
                <c:pt idx="2057">
                  <c:v>85.160791346896929</c:v>
                </c:pt>
                <c:pt idx="2058">
                  <c:v>85.159722566859045</c:v>
                </c:pt>
                <c:pt idx="2059">
                  <c:v>85.158770168302922</c:v>
                </c:pt>
                <c:pt idx="2060">
                  <c:v>85.15793501694877</c:v>
                </c:pt>
                <c:pt idx="2061">
                  <c:v>85.157217977735627</c:v>
                </c:pt>
                <c:pt idx="2062">
                  <c:v>85.156619914737135</c:v>
                </c:pt>
                <c:pt idx="2063">
                  <c:v>85.156141691079796</c:v>
                </c:pt>
                <c:pt idx="2064">
                  <c:v>85.155784168859697</c:v>
                </c:pt>
                <c:pt idx="2065">
                  <c:v>85.155548209059845</c:v>
                </c:pt>
                <c:pt idx="2066">
                  <c:v>85.155434671464747</c:v>
                </c:pt>
                <c:pt idx="2067">
                  <c:v>85.155444414578042</c:v>
                </c:pt>
                <c:pt idx="2068">
                  <c:v>85.15557829553731</c:v>
                </c:pt>
                <c:pt idx="2069">
                  <c:v>85.15583717002842</c:v>
                </c:pt>
                <c:pt idx="2070">
                  <c:v>85.156221892202112</c:v>
                </c:pt>
                <c:pt idx="2071">
                  <c:v>85.156733314587683</c:v>
                </c:pt>
                <c:pt idx="2072">
                  <c:v>85.157372288006982</c:v>
                </c:pt>
                <c:pt idx="2073">
                  <c:v>85.158139661489884</c:v>
                </c:pt>
                <c:pt idx="2074">
                  <c:v>85.159036282185639</c:v>
                </c:pt>
                <c:pt idx="2075">
                  <c:v>85.1600629952801</c:v>
                </c:pt>
                <c:pt idx="2076">
                  <c:v>85.161220643906091</c:v>
                </c:pt>
                <c:pt idx="2077">
                  <c:v>85.162510069057831</c:v>
                </c:pt>
                <c:pt idx="2078">
                  <c:v>85.163932109504444</c:v>
                </c:pt>
                <c:pt idx="2079">
                  <c:v>85.165487601702651</c:v>
                </c:pt>
                <c:pt idx="2080">
                  <c:v>85.167177379708946</c:v>
                </c:pt>
                <c:pt idx="2081">
                  <c:v>85.169002275093291</c:v>
                </c:pt>
                <c:pt idx="2082">
                  <c:v>85.170963116850757</c:v>
                </c:pt>
                <c:pt idx="2083">
                  <c:v>85.173060731315104</c:v>
                </c:pt>
                <c:pt idx="2084">
                  <c:v>85.175295942070761</c:v>
                </c:pt>
                <c:pt idx="2085">
                  <c:v>85.1776695698655</c:v>
                </c:pt>
                <c:pt idx="2086">
                  <c:v>85.180182432521647</c:v>
                </c:pt>
                <c:pt idx="2087">
                  <c:v>85.182835344850858</c:v>
                </c:pt>
                <c:pt idx="2088">
                  <c:v>85.185629118564222</c:v>
                </c:pt>
                <c:pt idx="2089">
                  <c:v>85.188564562187096</c:v>
                </c:pt>
                <c:pt idx="2090">
                  <c:v>85.191642480969207</c:v>
                </c:pt>
                <c:pt idx="2091">
                  <c:v>85.194863676799713</c:v>
                </c:pt>
                <c:pt idx="2092">
                  <c:v>85.198228948117261</c:v>
                </c:pt>
                <c:pt idx="2093">
                  <c:v>85.201739089826091</c:v>
                </c:pt>
                <c:pt idx="2094">
                  <c:v>85.205394893206133</c:v>
                </c:pt>
                <c:pt idx="2095">
                  <c:v>85.209197145828142</c:v>
                </c:pt>
                <c:pt idx="2096">
                  <c:v>85.213146631465705</c:v>
                </c:pt>
                <c:pt idx="2097">
                  <c:v>85.217244130009831</c:v>
                </c:pt>
                <c:pt idx="2098">
                  <c:v>85.221490417382299</c:v>
                </c:pt>
                <c:pt idx="2099">
                  <c:v>85.225886265449859</c:v>
                </c:pt>
                <c:pt idx="2100">
                  <c:v>85.230432441937396</c:v>
                </c:pt>
                <c:pt idx="2101">
                  <c:v>85.235129710344893</c:v>
                </c:pt>
                <c:pt idx="2102">
                  <c:v>85.239978829859425</c:v>
                </c:pt>
                <c:pt idx="2103">
                  <c:v>85.244980555273528</c:v>
                </c:pt>
                <c:pt idx="2104">
                  <c:v>85.250135636897838</c:v>
                </c:pt>
                <c:pt idx="2105">
                  <c:v>85.255444820478743</c:v>
                </c:pt>
                <c:pt idx="2106">
                  <c:v>85.260908847113726</c:v>
                </c:pt>
                <c:pt idx="2107">
                  <c:v>85.266528453168959</c:v>
                </c:pt>
                <c:pt idx="2108">
                  <c:v>85.272304370195968</c:v>
                </c:pt>
                <c:pt idx="2109">
                  <c:v>85.278237324849613</c:v>
                </c:pt>
                <c:pt idx="2110">
                  <c:v>85.284328038804901</c:v>
                </c:pt>
                <c:pt idx="2111">
                  <c:v>85.290577228677762</c:v>
                </c:pt>
                <c:pt idx="2112">
                  <c:v>85.296985605941856</c:v>
                </c:pt>
                <c:pt idx="2113">
                  <c:v>85.303553876850344</c:v>
                </c:pt>
                <c:pt idx="2114">
                  <c:v>85.31028274235338</c:v>
                </c:pt>
                <c:pt idx="2115">
                  <c:v>85.317172898021695</c:v>
                </c:pt>
                <c:pt idx="2116">
                  <c:v>85.324225033966215</c:v>
                </c:pt>
                <c:pt idx="2117">
                  <c:v>85.331439834759877</c:v>
                </c:pt>
                <c:pt idx="2118">
                  <c:v>85.338817979361977</c:v>
                </c:pt>
                <c:pt idx="2119">
                  <c:v>85.346360141038929</c:v>
                </c:pt>
                <c:pt idx="2120">
                  <c:v>85.354066987290608</c:v>
                </c:pt>
                <c:pt idx="2121">
                  <c:v>85.361939179772875</c:v>
                </c:pt>
                <c:pt idx="2122">
                  <c:v>85.369977374224462</c:v>
                </c:pt>
                <c:pt idx="2123">
                  <c:v>85.378182220392461</c:v>
                </c:pt>
                <c:pt idx="2124">
                  <c:v>85.38655436195954</c:v>
                </c:pt>
                <c:pt idx="2125">
                  <c:v>85.395094436469151</c:v>
                </c:pt>
                <c:pt idx="2126">
                  <c:v>85.403803075259248</c:v>
                </c:pt>
                <c:pt idx="2127">
                  <c:v>85.412680903385322</c:v>
                </c:pt>
                <c:pt idx="2128">
                  <c:v>85.421728539555176</c:v>
                </c:pt>
                <c:pt idx="2129">
                  <c:v>85.430946596056913</c:v>
                </c:pt>
                <c:pt idx="2130">
                  <c:v>85.440335678692335</c:v>
                </c:pt>
                <c:pt idx="2131">
                  <c:v>85.4498963867089</c:v>
                </c:pt>
                <c:pt idx="2132">
                  <c:v>85.459629312733583</c:v>
                </c:pt>
                <c:pt idx="2133">
                  <c:v>85.469535042707079</c:v>
                </c:pt>
                <c:pt idx="2134">
                  <c:v>85.479614155819888</c:v>
                </c:pt>
                <c:pt idx="2135">
                  <c:v>85.489867224447266</c:v>
                </c:pt>
                <c:pt idx="2136">
                  <c:v>85.500294814088704</c:v>
                </c:pt>
                <c:pt idx="2137">
                  <c:v>85.51089748330439</c:v>
                </c:pt>
                <c:pt idx="2138">
                  <c:v>85.521675783655667</c:v>
                </c:pt>
                <c:pt idx="2139">
                  <c:v>85.532630259644918</c:v>
                </c:pt>
                <c:pt idx="2140">
                  <c:v>85.543761448658429</c:v>
                </c:pt>
                <c:pt idx="2141">
                  <c:v>85.55506988090589</c:v>
                </c:pt>
                <c:pt idx="2142">
                  <c:v>85.56655607936743</c:v>
                </c:pt>
                <c:pt idx="2143">
                  <c:v>85.5782205597353</c:v>
                </c:pt>
                <c:pt idx="2144">
                  <c:v>85.590063830362979</c:v>
                </c:pt>
                <c:pt idx="2145">
                  <c:v>85.602086392208477</c:v>
                </c:pt>
                <c:pt idx="2146">
                  <c:v>85.614288738785334</c:v>
                </c:pt>
                <c:pt idx="2147">
                  <c:v>85.626671356109455</c:v>
                </c:pt>
                <c:pt idx="2148">
                  <c:v>85.639234722652091</c:v>
                </c:pt>
                <c:pt idx="2149">
                  <c:v>85.651979309288592</c:v>
                </c:pt>
                <c:pt idx="2150">
                  <c:v>85.664905579253599</c:v>
                </c:pt>
                <c:pt idx="2151">
                  <c:v>85.678013988093213</c:v>
                </c:pt>
                <c:pt idx="2152">
                  <c:v>85.691304983620967</c:v>
                </c:pt>
                <c:pt idx="2153">
                  <c:v>85.704779005874272</c:v>
                </c:pt>
                <c:pt idx="2154">
                  <c:v>85.718436487071827</c:v>
                </c:pt>
                <c:pt idx="2155">
                  <c:v>85.732277851572263</c:v>
                </c:pt>
                <c:pt idx="2156">
                  <c:v>85.746303515834825</c:v>
                </c:pt>
                <c:pt idx="2157">
                  <c:v>85.760513888380714</c:v>
                </c:pt>
                <c:pt idx="2158">
                  <c:v>85.774909369755221</c:v>
                </c:pt>
                <c:pt idx="2159">
                  <c:v>85.789490352492223</c:v>
                </c:pt>
                <c:pt idx="2160">
                  <c:v>85.804257221079453</c:v>
                </c:pt>
                <c:pt idx="2161">
                  <c:v>85.819210351925037</c:v>
                </c:pt>
                <c:pt idx="2162">
                  <c:v>85.834350113325101</c:v>
                </c:pt>
                <c:pt idx="2163">
                  <c:v>85.849676865433779</c:v>
                </c:pt>
                <c:pt idx="2164">
                  <c:v>85.865190960233122</c:v>
                </c:pt>
                <c:pt idx="2165">
                  <c:v>85.880892741505008</c:v>
                </c:pt>
                <c:pt idx="2166">
                  <c:v>85.896782544805234</c:v>
                </c:pt>
                <c:pt idx="2167">
                  <c:v>85.912860697437296</c:v>
                </c:pt>
                <c:pt idx="2168">
                  <c:v>85.929127518428558</c:v>
                </c:pt>
                <c:pt idx="2169">
                  <c:v>85.945583318508355</c:v>
                </c:pt>
                <c:pt idx="2170">
                  <c:v>85.962228400085564</c:v>
                </c:pt>
                <c:pt idx="2171">
                  <c:v>85.979063057229681</c:v>
                </c:pt>
                <c:pt idx="2172">
                  <c:v>85.996087575652197</c:v>
                </c:pt>
                <c:pt idx="2173">
                  <c:v>86.013302232688162</c:v>
                </c:pt>
                <c:pt idx="2174">
                  <c:v>86.030707297282575</c:v>
                </c:pt>
                <c:pt idx="2175">
                  <c:v>86.048303029975386</c:v>
                </c:pt>
                <c:pt idx="2176">
                  <c:v>86.066089682887409</c:v>
                </c:pt>
                <c:pt idx="2177">
                  <c:v>86.084067499710201</c:v>
                </c:pt>
                <c:pt idx="2178">
                  <c:v>86.102236715695</c:v>
                </c:pt>
                <c:pt idx="2179">
                  <c:v>86.120597557644217</c:v>
                </c:pt>
                <c:pt idx="2180">
                  <c:v>86.139150243904794</c:v>
                </c:pt>
                <c:pt idx="2181">
                  <c:v>86.157894984361647</c:v>
                </c:pt>
                <c:pt idx="2182">
                  <c:v>86.17683198043234</c:v>
                </c:pt>
                <c:pt idx="2183">
                  <c:v>86.195961425065732</c:v>
                </c:pt>
                <c:pt idx="2184">
                  <c:v>86.215283502739084</c:v>
                </c:pt>
                <c:pt idx="2185">
                  <c:v>86.234798389458092</c:v>
                </c:pt>
                <c:pt idx="2186">
                  <c:v>86.254506252756897</c:v>
                </c:pt>
                <c:pt idx="2187">
                  <c:v>86.274407251702598</c:v>
                </c:pt>
                <c:pt idx="2188">
                  <c:v>86.294501536897286</c:v>
                </c:pt>
                <c:pt idx="2189">
                  <c:v>86.31478925048377</c:v>
                </c:pt>
                <c:pt idx="2190">
                  <c:v>86.33527052615247</c:v>
                </c:pt>
                <c:pt idx="2191">
                  <c:v>86.35594548914942</c:v>
                </c:pt>
                <c:pt idx="2192">
                  <c:v>86.376814256284746</c:v>
                </c:pt>
                <c:pt idx="2193">
                  <c:v>86.397876935945064</c:v>
                </c:pt>
                <c:pt idx="2194">
                  <c:v>86.419133628103012</c:v>
                </c:pt>
                <c:pt idx="2195">
                  <c:v>86.440584424333082</c:v>
                </c:pt>
                <c:pt idx="2196">
                  <c:v>86.462229407825788</c:v>
                </c:pt>
                <c:pt idx="2197">
                  <c:v>86.484068653402346</c:v>
                </c:pt>
                <c:pt idx="2198">
                  <c:v>86.506102227534058</c:v>
                </c:pt>
                <c:pt idx="2199">
                  <c:v>86.528330188359689</c:v>
                </c:pt>
                <c:pt idx="2200">
                  <c:v>86.550752585706505</c:v>
                </c:pt>
                <c:pt idx="2201">
                  <c:v>86.573369461110502</c:v>
                </c:pt>
                <c:pt idx="2202">
                  <c:v>86.596180847840685</c:v>
                </c:pt>
                <c:pt idx="2203">
                  <c:v>86.619186770921374</c:v>
                </c:pt>
                <c:pt idx="2204">
                  <c:v>86.642387247158126</c:v>
                </c:pt>
                <c:pt idx="2205">
                  <c:v>86.665782285165264</c:v>
                </c:pt>
                <c:pt idx="2206">
                  <c:v>86.689371885391424</c:v>
                </c:pt>
                <c:pt idx="2207">
                  <c:v>86.713156040150182</c:v>
                </c:pt>
                <c:pt idx="2208">
                  <c:v>86.737134733650777</c:v>
                </c:pt>
                <c:pt idx="2209">
                  <c:v>86.761307942027727</c:v>
                </c:pt>
                <c:pt idx="2210">
                  <c:v>86.785675633374382</c:v>
                </c:pt>
                <c:pt idx="2211">
                  <c:v>86.810237767777494</c:v>
                </c:pt>
                <c:pt idx="2212">
                  <c:v>86.834994297351074</c:v>
                </c:pt>
                <c:pt idx="2213">
                  <c:v>86.859945166273477</c:v>
                </c:pt>
                <c:pt idx="2214">
                  <c:v>86.885090310823998</c:v>
                </c:pt>
                <c:pt idx="2215">
                  <c:v>86.910429659421908</c:v>
                </c:pt>
                <c:pt idx="2216">
                  <c:v>86.935963132665961</c:v>
                </c:pt>
                <c:pt idx="2217">
                  <c:v>86.961690643375007</c:v>
                </c:pt>
                <c:pt idx="2218">
                  <c:v>86.987612096629675</c:v>
                </c:pt>
                <c:pt idx="2219">
                  <c:v>87.013727389815458</c:v>
                </c:pt>
                <c:pt idx="2220">
                  <c:v>87.040036412666751</c:v>
                </c:pt>
                <c:pt idx="2221">
                  <c:v>87.066539047311977</c:v>
                </c:pt>
                <c:pt idx="2222">
                  <c:v>87.093235168318216</c:v>
                </c:pt>
                <c:pt idx="2223">
                  <c:v>87.120124642740507</c:v>
                </c:pt>
                <c:pt idx="2224">
                  <c:v>87.14720733016803</c:v>
                </c:pt>
                <c:pt idx="2225">
                  <c:v>87.174483082773648</c:v>
                </c:pt>
                <c:pt idx="2226">
                  <c:v>87.201951745364198</c:v>
                </c:pt>
                <c:pt idx="2227">
                  <c:v>87.229613155431082</c:v>
                </c:pt>
                <c:pt idx="2228">
                  <c:v>87.257467143201822</c:v>
                </c:pt>
                <c:pt idx="2229">
                  <c:v>87.285513531693113</c:v>
                </c:pt>
                <c:pt idx="2230">
                  <c:v>87.313752136764336</c:v>
                </c:pt>
                <c:pt idx="2231">
                  <c:v>87.342182767171579</c:v>
                </c:pt>
                <c:pt idx="2232">
                  <c:v>87.370805224623354</c:v>
                </c:pt>
                <c:pt idx="2233">
                  <c:v>87.399619303836957</c:v>
                </c:pt>
                <c:pt idx="2234">
                  <c:v>87.428624792594334</c:v>
                </c:pt>
                <c:pt idx="2235">
                  <c:v>87.457821471800486</c:v>
                </c:pt>
                <c:pt idx="2236">
                  <c:v>87.487209115542768</c:v>
                </c:pt>
                <c:pt idx="2237">
                  <c:v>87.51678749114761</c:v>
                </c:pt>
                <c:pt idx="2238">
                  <c:v>87.546556359242558</c:v>
                </c:pt>
                <c:pt idx="2239">
                  <c:v>87.576515473816642</c:v>
                </c:pt>
                <c:pt idx="2240">
                  <c:v>87.606664582280132</c:v>
                </c:pt>
                <c:pt idx="2241">
                  <c:v>87.637003425528562</c:v>
                </c:pt>
                <c:pt idx="2242">
                  <c:v>87.667531738003404</c:v>
                </c:pt>
                <c:pt idx="2243">
                  <c:v>87.698249247756337</c:v>
                </c:pt>
                <c:pt idx="2244">
                  <c:v>87.729155676512406</c:v>
                </c:pt>
                <c:pt idx="2245">
                  <c:v>87.760250739735113</c:v>
                </c:pt>
                <c:pt idx="2246">
                  <c:v>87.791534146690097</c:v>
                </c:pt>
                <c:pt idx="2247">
                  <c:v>87.823005600511308</c:v>
                </c:pt>
                <c:pt idx="2248">
                  <c:v>87.854664798267464</c:v>
                </c:pt>
                <c:pt idx="2249">
                  <c:v>87.88651143102679</c:v>
                </c:pt>
                <c:pt idx="2250">
                  <c:v>87.91854518392482</c:v>
                </c:pt>
                <c:pt idx="2251">
                  <c:v>87.950765736231787</c:v>
                </c:pt>
                <c:pt idx="2252">
                  <c:v>87.983172761420121</c:v>
                </c:pt>
                <c:pt idx="2253">
                  <c:v>88.015765927231584</c:v>
                </c:pt>
                <c:pt idx="2254">
                  <c:v>88.048544895747185</c:v>
                </c:pt>
                <c:pt idx="2255">
                  <c:v>88.081509323454611</c:v>
                </c:pt>
                <c:pt idx="2256">
                  <c:v>88.114658861318802</c:v>
                </c:pt>
                <c:pt idx="2257">
                  <c:v>88.147993154848891</c:v>
                </c:pt>
                <c:pt idx="2258">
                  <c:v>88.181511844170132</c:v>
                </c:pt>
                <c:pt idx="2259">
                  <c:v>88.215214564092605</c:v>
                </c:pt>
                <c:pt idx="2260">
                  <c:v>88.249100944181507</c:v>
                </c:pt>
                <c:pt idx="2261">
                  <c:v>88.283170608827817</c:v>
                </c:pt>
                <c:pt idx="2262">
                  <c:v>88.317423177317735</c:v>
                </c:pt>
                <c:pt idx="2263">
                  <c:v>88.351858263904973</c:v>
                </c:pt>
                <c:pt idx="2264">
                  <c:v>88.386475477879415</c:v>
                </c:pt>
                <c:pt idx="2265">
                  <c:v>88.421274423640313</c:v>
                </c:pt>
                <c:pt idx="2266">
                  <c:v>88.456254700764646</c:v>
                </c:pt>
                <c:pt idx="2267">
                  <c:v>88.491415904080512</c:v>
                </c:pt>
                <c:pt idx="2268">
                  <c:v>88.526757623736685</c:v>
                </c:pt>
                <c:pt idx="2269">
                  <c:v>88.562279445274527</c:v>
                </c:pt>
                <c:pt idx="2270">
                  <c:v>88.59798094969797</c:v>
                </c:pt>
                <c:pt idx="2271">
                  <c:v>88.633861713546281</c:v>
                </c:pt>
                <c:pt idx="2272">
                  <c:v>88.669921308963069</c:v>
                </c:pt>
                <c:pt idx="2273">
                  <c:v>88.706159303768658</c:v>
                </c:pt>
                <c:pt idx="2274">
                  <c:v>88.742575261530405</c:v>
                </c:pt>
                <c:pt idx="2275">
                  <c:v>88.779168741632773</c:v>
                </c:pt>
                <c:pt idx="2276">
                  <c:v>88.815939299349537</c:v>
                </c:pt>
                <c:pt idx="2277">
                  <c:v>88.852886485912165</c:v>
                </c:pt>
                <c:pt idx="2278">
                  <c:v>88.890009848581585</c:v>
                </c:pt>
                <c:pt idx="2279">
                  <c:v>88.927308930717231</c:v>
                </c:pt>
                <c:pt idx="2280">
                  <c:v>88.964783271847622</c:v>
                </c:pt>
                <c:pt idx="2281">
                  <c:v>89.002432407738794</c:v>
                </c:pt>
                <c:pt idx="2282">
                  <c:v>89.040255870464875</c:v>
                </c:pt>
                <c:pt idx="2283">
                  <c:v>89.078253188475784</c:v>
                </c:pt>
                <c:pt idx="2284">
                  <c:v>89.116423886667093</c:v>
                </c:pt>
                <c:pt idx="2285">
                  <c:v>89.154767486447341</c:v>
                </c:pt>
                <c:pt idx="2286">
                  <c:v>89.193283505806406</c:v>
                </c:pt>
                <c:pt idx="2287">
                  <c:v>89.231971459383175</c:v>
                </c:pt>
                <c:pt idx="2288">
                  <c:v>89.270830858532449</c:v>
                </c:pt>
                <c:pt idx="2289">
                  <c:v>89.309861211391976</c:v>
                </c:pt>
                <c:pt idx="2290">
                  <c:v>89.349062022948985</c:v>
                </c:pt>
                <c:pt idx="2291">
                  <c:v>89.388432795105203</c:v>
                </c:pt>
                <c:pt idx="2292">
                  <c:v>89.427973026743047</c:v>
                </c:pt>
                <c:pt idx="2293">
                  <c:v>89.467682213790624</c:v>
                </c:pt>
                <c:pt idx="2294">
                  <c:v>89.507559849285201</c:v>
                </c:pt>
                <c:pt idx="2295">
                  <c:v>89.547605423438114</c:v>
                </c:pt>
                <c:pt idx="2296">
                  <c:v>89.587818423697371</c:v>
                </c:pt>
                <c:pt idx="2297">
                  <c:v>89.628198334810847</c:v>
                </c:pt>
                <c:pt idx="2298">
                  <c:v>89.668744638888114</c:v>
                </c:pt>
                <c:pt idx="2299">
                  <c:v>89.709456815461721</c:v>
                </c:pt>
                <c:pt idx="2300">
                  <c:v>89.750334341549106</c:v>
                </c:pt>
                <c:pt idx="2301">
                  <c:v>89.791376691711179</c:v>
                </c:pt>
                <c:pt idx="2302">
                  <c:v>89.832583338114176</c:v>
                </c:pt>
                <c:pt idx="2303">
                  <c:v>89.873953750586267</c:v>
                </c:pt>
                <c:pt idx="2304">
                  <c:v>89.915487396677221</c:v>
                </c:pt>
                <c:pt idx="2305">
                  <c:v>89.957183741715383</c:v>
                </c:pt>
                <c:pt idx="2306">
                  <c:v>89.999042248865109</c:v>
                </c:pt>
                <c:pt idx="2307">
                  <c:v>90.041062379181398</c:v>
                </c:pt>
                <c:pt idx="2308">
                  <c:v>90.083243591666843</c:v>
                </c:pt>
                <c:pt idx="2309">
                  <c:v>90.125585343324715</c:v>
                </c:pt>
                <c:pt idx="2310">
                  <c:v>90.168087089213685</c:v>
                </c:pt>
                <c:pt idx="2311">
                  <c:v>90.210748282500276</c:v>
                </c:pt>
                <c:pt idx="2312">
                  <c:v>90.25356837451001</c:v>
                </c:pt>
                <c:pt idx="2313">
                  <c:v>90.296546814781095</c:v>
                </c:pt>
                <c:pt idx="2314">
                  <c:v>90.339683051112189</c:v>
                </c:pt>
                <c:pt idx="2315">
                  <c:v>90.382976529612861</c:v>
                </c:pt>
                <c:pt idx="2316">
                  <c:v>90.426426694752735</c:v>
                </c:pt>
                <c:pt idx="2317">
                  <c:v>90.470032989408637</c:v>
                </c:pt>
                <c:pt idx="2318">
                  <c:v>90.513794854911694</c:v>
                </c:pt>
                <c:pt idx="2319">
                  <c:v>90.557711731092894</c:v>
                </c:pt>
                <c:pt idx="2320">
                  <c:v>90.601783056328046</c:v>
                </c:pt>
                <c:pt idx="2321">
                  <c:v>90.646008267582062</c:v>
                </c:pt>
                <c:pt idx="2322">
                  <c:v>90.690386800451961</c:v>
                </c:pt>
                <c:pt idx="2323">
                  <c:v>90.73491808920879</c:v>
                </c:pt>
                <c:pt idx="2324">
                  <c:v>90.779601566838494</c:v>
                </c:pt>
                <c:pt idx="2325">
                  <c:v>90.824436665082459</c:v>
                </c:pt>
                <c:pt idx="2326">
                  <c:v>90.869422814476337</c:v>
                </c:pt>
                <c:pt idx="2327">
                  <c:v>90.91455944438809</c:v>
                </c:pt>
                <c:pt idx="2328">
                  <c:v>90.959845983054848</c:v>
                </c:pt>
                <c:pt idx="2329">
                  <c:v>91.005281857619465</c:v>
                </c:pt>
                <c:pt idx="2330">
                  <c:v>91.050866494164751</c:v>
                </c:pt>
                <c:pt idx="2331">
                  <c:v>91.09659931774722</c:v>
                </c:pt>
                <c:pt idx="2332">
                  <c:v>91.142479752430731</c:v>
                </c:pt>
                <c:pt idx="2333">
                  <c:v>91.188507221317948</c:v>
                </c:pt>
                <c:pt idx="2334">
                  <c:v>91.234681146579561</c:v>
                </c:pt>
                <c:pt idx="2335">
                  <c:v>91.281000949486199</c:v>
                </c:pt>
                <c:pt idx="2336">
                  <c:v>91.327466050434694</c:v>
                </c:pt>
                <c:pt idx="2337">
                  <c:v>91.374075868976618</c:v>
                </c:pt>
                <c:pt idx="2338">
                  <c:v>91.420829823843277</c:v>
                </c:pt>
                <c:pt idx="2339">
                  <c:v>91.467727332972601</c:v>
                </c:pt>
                <c:pt idx="2340">
                  <c:v>91.514767813530483</c:v>
                </c:pt>
                <c:pt idx="2341">
                  <c:v>91.56195068193594</c:v>
                </c:pt>
                <c:pt idx="2342">
                  <c:v>91.609275353880037</c:v>
                </c:pt>
                <c:pt idx="2343">
                  <c:v>91.656741244350101</c:v>
                </c:pt>
                <c:pt idx="2344">
                  <c:v>91.704347767643924</c:v>
                </c:pt>
                <c:pt idx="2345">
                  <c:v>91.752094337392307</c:v>
                </c:pt>
                <c:pt idx="2346">
                  <c:v>91.799980366572612</c:v>
                </c:pt>
                <c:pt idx="2347">
                  <c:v>91.848005267527384</c:v>
                </c:pt>
                <c:pt idx="2348">
                  <c:v>91.896168451975825</c:v>
                </c:pt>
                <c:pt idx="2349">
                  <c:v>91.944469331028557</c:v>
                </c:pt>
                <c:pt idx="2350">
                  <c:v>91.992907315199815</c:v>
                </c:pt>
                <c:pt idx="2351">
                  <c:v>92.041481814417864</c:v>
                </c:pt>
                <c:pt idx="2352">
                  <c:v>92.09019223803439</c:v>
                </c:pt>
                <c:pt idx="2353">
                  <c:v>92.139037994832606</c:v>
                </c:pt>
                <c:pt idx="2354">
                  <c:v>92.188018493036353</c:v>
                </c:pt>
                <c:pt idx="2355">
                  <c:v>92.237133140311769</c:v>
                </c:pt>
                <c:pt idx="2356">
                  <c:v>92.286381343777009</c:v>
                </c:pt>
                <c:pt idx="2357">
                  <c:v>92.335762510001828</c:v>
                </c:pt>
                <c:pt idx="2358">
                  <c:v>92.385276045010869</c:v>
                </c:pt>
                <c:pt idx="2359">
                  <c:v>92.434921354286118</c:v>
                </c:pt>
                <c:pt idx="2360">
                  <c:v>92.484697842763325</c:v>
                </c:pt>
                <c:pt idx="2361">
                  <c:v>92.534604914833352</c:v>
                </c:pt>
                <c:pt idx="2362">
                  <c:v>92.584641974337117</c:v>
                </c:pt>
                <c:pt idx="2363">
                  <c:v>92.634808424562877</c:v>
                </c:pt>
                <c:pt idx="2364">
                  <c:v>92.685103668240643</c:v>
                </c:pt>
                <c:pt idx="2365">
                  <c:v>92.735527107533741</c:v>
                </c:pt>
                <c:pt idx="2366">
                  <c:v>92.786078144033041</c:v>
                </c:pt>
                <c:pt idx="2367">
                  <c:v>92.836756178746185</c:v>
                </c:pt>
                <c:pt idx="2368">
                  <c:v>92.887560612088507</c:v>
                </c:pt>
                <c:pt idx="2369">
                  <c:v>92.938490843868792</c:v>
                </c:pt>
                <c:pt idx="2370">
                  <c:v>92.989546273278151</c:v>
                </c:pt>
                <c:pt idx="2371">
                  <c:v>93.040726298875427</c:v>
                </c:pt>
                <c:pt idx="2372">
                  <c:v>93.092030318570679</c:v>
                </c:pt>
                <c:pt idx="2373">
                  <c:v>93.143457729608244</c:v>
                </c:pt>
                <c:pt idx="2374">
                  <c:v>93.195007928549671</c:v>
                </c:pt>
                <c:pt idx="2375">
                  <c:v>93.246680311251623</c:v>
                </c:pt>
                <c:pt idx="2376">
                  <c:v>93.298474272848068</c:v>
                </c:pt>
                <c:pt idx="2377">
                  <c:v>93.350389207725684</c:v>
                </c:pt>
                <c:pt idx="2378">
                  <c:v>93.402424509501557</c:v>
                </c:pt>
                <c:pt idx="2379">
                  <c:v>93.454579570997652</c:v>
                </c:pt>
                <c:pt idx="2380">
                  <c:v>93.506853784216545</c:v>
                </c:pt>
                <c:pt idx="2381">
                  <c:v>93.559246540311065</c:v>
                </c:pt>
                <c:pt idx="2382">
                  <c:v>93.611757229557924</c:v>
                </c:pt>
                <c:pt idx="2383">
                  <c:v>93.664385241327267</c:v>
                </c:pt>
                <c:pt idx="2384">
                  <c:v>93.717129964050827</c:v>
                </c:pt>
                <c:pt idx="2385">
                  <c:v>93.769990785190672</c:v>
                </c:pt>
                <c:pt idx="2386">
                  <c:v>93.822967091203111</c:v>
                </c:pt>
                <c:pt idx="2387">
                  <c:v>93.8760582675053</c:v>
                </c:pt>
                <c:pt idx="2388">
                  <c:v>93.929263698438746</c:v>
                </c:pt>
                <c:pt idx="2389">
                  <c:v>93.982582767230781</c:v>
                </c:pt>
                <c:pt idx="2390">
                  <c:v>94.036014855955713</c:v>
                </c:pt>
                <c:pt idx="2391">
                  <c:v>94.089559345495189</c:v>
                </c:pt>
                <c:pt idx="2392">
                  <c:v>94.143215615495151</c:v>
                </c:pt>
                <c:pt idx="2393">
                  <c:v>94.196983044324227</c:v>
                </c:pt>
                <c:pt idx="2394">
                  <c:v>94.250861009029208</c:v>
                </c:pt>
                <c:pt idx="2395">
                  <c:v>94.304848885288621</c:v>
                </c:pt>
                <c:pt idx="2396">
                  <c:v>94.35894604736707</c:v>
                </c:pt>
                <c:pt idx="2397">
                  <c:v>94.413151868066763</c:v>
                </c:pt>
                <c:pt idx="2398">
                  <c:v>94.467465718677502</c:v>
                </c:pt>
                <c:pt idx="2399">
                  <c:v>94.521886968927348</c:v>
                </c:pt>
                <c:pt idx="2400">
                  <c:v>94.576414986929038</c:v>
                </c:pt>
                <c:pt idx="2401">
                  <c:v>94.631049139127867</c:v>
                </c:pt>
                <c:pt idx="2402">
                  <c:v>94.685788790246846</c:v>
                </c:pt>
                <c:pt idx="2403">
                  <c:v>94.740633303230865</c:v>
                </c:pt>
                <c:pt idx="2404">
                  <c:v>94.795582039189469</c:v>
                </c:pt>
                <c:pt idx="2405">
                  <c:v>94.850634357338649</c:v>
                </c:pt>
                <c:pt idx="2406">
                  <c:v>94.905789614941241</c:v>
                </c:pt>
                <c:pt idx="2407">
                  <c:v>94.961047167245781</c:v>
                </c:pt>
                <c:pt idx="2408">
                  <c:v>95.016406367424636</c:v>
                </c:pt>
                <c:pt idx="2409">
                  <c:v>95.071866566510081</c:v>
                </c:pt>
                <c:pt idx="2410">
                  <c:v>95.127427113330555</c:v>
                </c:pt>
                <c:pt idx="2411">
                  <c:v>95.183087354442847</c:v>
                </c:pt>
                <c:pt idx="2412">
                  <c:v>95.238846634067002</c:v>
                </c:pt>
                <c:pt idx="2413">
                  <c:v>95.294704294015503</c:v>
                </c:pt>
                <c:pt idx="2414">
                  <c:v>95.350659673626126</c:v>
                </c:pt>
                <c:pt idx="2415">
                  <c:v>95.406712109688513</c:v>
                </c:pt>
                <c:pt idx="2416">
                  <c:v>95.462860936373247</c:v>
                </c:pt>
                <c:pt idx="2417">
                  <c:v>95.519105485157723</c:v>
                </c:pt>
                <c:pt idx="2418">
                  <c:v>95.575445084751323</c:v>
                </c:pt>
                <c:pt idx="2419">
                  <c:v>95.631879061020015</c:v>
                </c:pt>
                <c:pt idx="2420">
                  <c:v>95.688406736908064</c:v>
                </c:pt>
                <c:pt idx="2421">
                  <c:v>95.745027432360402</c:v>
                </c:pt>
                <c:pt idx="2422">
                  <c:v>95.801740464242343</c:v>
                </c:pt>
                <c:pt idx="2423">
                  <c:v>95.858545146258621</c:v>
                </c:pt>
                <c:pt idx="2424">
                  <c:v>95.915440788870939</c:v>
                </c:pt>
                <c:pt idx="2425">
                  <c:v>95.972426699214935</c:v>
                </c:pt>
                <c:pt idx="2426">
                  <c:v>96.029502181014905</c:v>
                </c:pt>
                <c:pt idx="2427">
                  <c:v>96.086666534498747</c:v>
                </c:pt>
                <c:pt idx="2428">
                  <c:v>96.143919056309528</c:v>
                </c:pt>
                <c:pt idx="2429">
                  <c:v>96.201259039417735</c:v>
                </c:pt>
                <c:pt idx="2430">
                  <c:v>96.258685773031473</c:v>
                </c:pt>
                <c:pt idx="2431">
                  <c:v>96.316198542506655</c:v>
                </c:pt>
                <c:pt idx="2432">
                  <c:v>96.373796629252581</c:v>
                </c:pt>
                <c:pt idx="2433">
                  <c:v>96.431479310640512</c:v>
                </c:pt>
                <c:pt idx="2434">
                  <c:v>96.489245859909616</c:v>
                </c:pt>
                <c:pt idx="2435">
                  <c:v>96.547095546068917</c:v>
                </c:pt>
                <c:pt idx="2436">
                  <c:v>96.605027633802308</c:v>
                </c:pt>
                <c:pt idx="2437">
                  <c:v>96.663041383369972</c:v>
                </c:pt>
                <c:pt idx="2438">
                  <c:v>96.721136050509116</c:v>
                </c:pt>
                <c:pt idx="2439">
                  <c:v>96.779310886332951</c:v>
                </c:pt>
                <c:pt idx="2440">
                  <c:v>96.837565137228921</c:v>
                </c:pt>
                <c:pt idx="2441">
                  <c:v>96.895898044756493</c:v>
                </c:pt>
                <c:pt idx="2442">
                  <c:v>96.954308845542741</c:v>
                </c:pt>
                <c:pt idx="2443">
                  <c:v>97.012796771176767</c:v>
                </c:pt>
                <c:pt idx="2444">
                  <c:v>97.071361048103341</c:v>
                </c:pt>
                <c:pt idx="2445">
                  <c:v>97.130000897514648</c:v>
                </c:pt>
                <c:pt idx="2446">
                  <c:v>97.18871553524329</c:v>
                </c:pt>
                <c:pt idx="2447">
                  <c:v>97.247504171649609</c:v>
                </c:pt>
                <c:pt idx="2448">
                  <c:v>97.306366011512793</c:v>
                </c:pt>
                <c:pt idx="2449">
                  <c:v>97.365300253916459</c:v>
                </c:pt>
                <c:pt idx="2450">
                  <c:v>97.424306092136675</c:v>
                </c:pt>
                <c:pt idx="2451">
                  <c:v>97.483382713526197</c:v>
                </c:pt>
                <c:pt idx="2452">
                  <c:v>97.542529299399732</c:v>
                </c:pt>
                <c:pt idx="2453">
                  <c:v>97.601745024914763</c:v>
                </c:pt>
                <c:pt idx="2454">
                  <c:v>97.661029058955677</c:v>
                </c:pt>
                <c:pt idx="2455">
                  <c:v>97.720380564012856</c:v>
                </c:pt>
                <c:pt idx="2456">
                  <c:v>97.779798696062031</c:v>
                </c:pt>
                <c:pt idx="2457">
                  <c:v>97.839282604444492</c:v>
                </c:pt>
                <c:pt idx="2458">
                  <c:v>97.898831431740518</c:v>
                </c:pt>
                <c:pt idx="2459">
                  <c:v>97.958444313649409</c:v>
                </c:pt>
                <c:pt idx="2460">
                  <c:v>98.018120378862179</c:v>
                </c:pt>
                <c:pt idx="2461">
                  <c:v>98.077858748934787</c:v>
                </c:pt>
                <c:pt idx="2462">
                  <c:v>98.137658538161915</c:v>
                </c:pt>
                <c:pt idx="2463">
                  <c:v>98.197518853448216</c:v>
                </c:pt>
                <c:pt idx="2464">
                  <c:v>98.257438794177517</c:v>
                </c:pt>
                <c:pt idx="2465">
                  <c:v>98.317417452082978</c:v>
                </c:pt>
                <c:pt idx="2466">
                  <c:v>98.377453911115197</c:v>
                </c:pt>
                <c:pt idx="2467">
                  <c:v>98.437547247307691</c:v>
                </c:pt>
                <c:pt idx="2468">
                  <c:v>98.497696528644127</c:v>
                </c:pt>
                <c:pt idx="2469">
                  <c:v>98.557900814922789</c:v>
                </c:pt>
                <c:pt idx="2470">
                  <c:v>98.618159157618919</c:v>
                </c:pt>
                <c:pt idx="2471">
                  <c:v>98.67847059974774</c:v>
                </c:pt>
                <c:pt idx="2472">
                  <c:v>98.738834175726666</c:v>
                </c:pt>
                <c:pt idx="2473">
                  <c:v>98.799248911233718</c:v>
                </c:pt>
                <c:pt idx="2474">
                  <c:v>98.859713823067494</c:v>
                </c:pt>
                <c:pt idx="2475">
                  <c:v>98.920227919005498</c:v>
                </c:pt>
                <c:pt idx="2476">
                  <c:v>98.980790197659672</c:v>
                </c:pt>
                <c:pt idx="2477">
                  <c:v>99.041399648333368</c:v>
                </c:pt>
                <c:pt idx="2478">
                  <c:v>99.102055250875352</c:v>
                </c:pt>
                <c:pt idx="2479">
                  <c:v>99.162755975533258</c:v>
                </c:pt>
                <c:pt idx="2480">
                  <c:v>99.223500782806397</c:v>
                </c:pt>
                <c:pt idx="2481">
                  <c:v>99.28428862329605</c:v>
                </c:pt>
                <c:pt idx="2482">
                  <c:v>99.345118437557275</c:v>
                </c:pt>
                <c:pt idx="2483">
                  <c:v>99.405989155947552</c:v>
                </c:pt>
                <c:pt idx="2484">
                  <c:v>99.466899698473128</c:v>
                </c:pt>
                <c:pt idx="2485">
                  <c:v>99.527848974638687</c:v>
                </c:pt>
                <c:pt idx="2486">
                  <c:v>99.588835883291267</c:v>
                </c:pt>
                <c:pt idx="2487">
                  <c:v>99.649859312466589</c:v>
                </c:pt>
                <c:pt idx="2488">
                  <c:v>99.710918139230841</c:v>
                </c:pt>
                <c:pt idx="2489">
                  <c:v>99.772011229525503</c:v>
                </c:pt>
                <c:pt idx="2490">
                  <c:v>99.833137438007654</c:v>
                </c:pt>
                <c:pt idx="2491">
                  <c:v>99.894295607891181</c:v>
                </c:pt>
                <c:pt idx="2492">
                  <c:v>99.955484570785302</c:v>
                </c:pt>
                <c:pt idx="2493">
                  <c:v>100.01670314653475</c:v>
                </c:pt>
                <c:pt idx="2494">
                  <c:v>100.07795014305556</c:v>
                </c:pt>
                <c:pt idx="2495">
                  <c:v>100.13922435617182</c:v>
                </c:pt>
                <c:pt idx="2496">
                  <c:v>100.20052456945153</c:v>
                </c:pt>
                <c:pt idx="2497">
                  <c:v>100.26184955404062</c:v>
                </c:pt>
                <c:pt idx="2498">
                  <c:v>100.32319806849556</c:v>
                </c:pt>
                <c:pt idx="2499">
                  <c:v>100.3845688586166</c:v>
                </c:pt>
                <c:pt idx="2500">
                  <c:v>100.4459606572785</c:v>
                </c:pt>
                <c:pt idx="2501">
                  <c:v>100.50737218426011</c:v>
                </c:pt>
                <c:pt idx="2502">
                  <c:v>100.56880214607408</c:v>
                </c:pt>
                <c:pt idx="2503">
                  <c:v>100.63024923579492</c:v>
                </c:pt>
                <c:pt idx="2504">
                  <c:v>100.69171213288693</c:v>
                </c:pt>
                <c:pt idx="2505">
                  <c:v>100.75318950302793</c:v>
                </c:pt>
                <c:pt idx="2506">
                  <c:v>100.81467999793658</c:v>
                </c:pt>
                <c:pt idx="2507">
                  <c:v>100.87618225519537</c:v>
                </c:pt>
                <c:pt idx="2508">
                  <c:v>100.93769489807501</c:v>
                </c:pt>
                <c:pt idx="2509">
                  <c:v>100.99921653535429</c:v>
                </c:pt>
                <c:pt idx="2510">
                  <c:v>101.06074576114304</c:v>
                </c:pt>
                <c:pt idx="2511">
                  <c:v>101.12228115470187</c:v>
                </c:pt>
                <c:pt idx="2512">
                  <c:v>101.18382128026028</c:v>
                </c:pt>
                <c:pt idx="2513">
                  <c:v>101.24536468683678</c:v>
                </c:pt>
                <c:pt idx="2514">
                  <c:v>101.3069099080539</c:v>
                </c:pt>
                <c:pt idx="2515">
                  <c:v>101.3684554619568</c:v>
                </c:pt>
                <c:pt idx="2516">
                  <c:v>101.42999985082599</c:v>
                </c:pt>
                <c:pt idx="2517">
                  <c:v>101.49154156099375</c:v>
                </c:pt>
                <c:pt idx="2518">
                  <c:v>101.55307906265637</c:v>
                </c:pt>
                <c:pt idx="2519">
                  <c:v>101.61461080968817</c:v>
                </c:pt>
                <c:pt idx="2520">
                  <c:v>101.67613523945023</c:v>
                </c:pt>
                <c:pt idx="2521">
                  <c:v>101.73765077260389</c:v>
                </c:pt>
                <c:pt idx="2522">
                  <c:v>101.79915581291844</c:v>
                </c:pt>
                <c:pt idx="2523">
                  <c:v>101.8606487470813</c:v>
                </c:pt>
                <c:pt idx="2524">
                  <c:v>101.9221279445045</c:v>
                </c:pt>
                <c:pt idx="2525">
                  <c:v>101.98359175713317</c:v>
                </c:pt>
                <c:pt idx="2526">
                  <c:v>102.04503851925045</c:v>
                </c:pt>
                <c:pt idx="2527">
                  <c:v>102.10646654728366</c:v>
                </c:pt>
                <c:pt idx="2528">
                  <c:v>102.16787413960655</c:v>
                </c:pt>
                <c:pt idx="2529">
                  <c:v>102.22925957634563</c:v>
                </c:pt>
                <c:pt idx="2530">
                  <c:v>102.29062111918127</c:v>
                </c:pt>
                <c:pt idx="2531">
                  <c:v>102.35195701114857</c:v>
                </c:pt>
                <c:pt idx="2532">
                  <c:v>102.41326547643953</c:v>
                </c:pt>
                <c:pt idx="2533">
                  <c:v>102.47454472020328</c:v>
                </c:pt>
                <c:pt idx="2534">
                  <c:v>102.53579292834374</c:v>
                </c:pt>
                <c:pt idx="2535">
                  <c:v>102.59700826731935</c:v>
                </c:pt>
                <c:pt idx="2536">
                  <c:v>102.6581888839404</c:v>
                </c:pt>
                <c:pt idx="2537">
                  <c:v>102.7193329051654</c:v>
                </c:pt>
                <c:pt idx="2538">
                  <c:v>102.78043843789747</c:v>
                </c:pt>
                <c:pt idx="2539">
                  <c:v>102.84150356877906</c:v>
                </c:pt>
                <c:pt idx="2540">
                  <c:v>102.90252636398658</c:v>
                </c:pt>
                <c:pt idx="2541">
                  <c:v>102.96350486902369</c:v>
                </c:pt>
                <c:pt idx="2542">
                  <c:v>103.02443710851473</c:v>
                </c:pt>
                <c:pt idx="2543">
                  <c:v>103.08532108599738</c:v>
                </c:pt>
                <c:pt idx="2544">
                  <c:v>103.14615478371215</c:v>
                </c:pt>
                <c:pt idx="2545">
                  <c:v>103.2069361623951</c:v>
                </c:pt>
                <c:pt idx="2546">
                  <c:v>103.26766316106625</c:v>
                </c:pt>
                <c:pt idx="2547">
                  <c:v>103.32833369681917</c:v>
                </c:pt>
                <c:pt idx="2548">
                  <c:v>103.38894566461073</c:v>
                </c:pt>
                <c:pt idx="2549">
                  <c:v>103.44949693704736</c:v>
                </c:pt>
                <c:pt idx="2550">
                  <c:v>103.50998536417342</c:v>
                </c:pt>
                <c:pt idx="2551">
                  <c:v>103.57040877325741</c:v>
                </c:pt>
                <c:pt idx="2552">
                  <c:v>103.63076496857698</c:v>
                </c:pt>
                <c:pt idx="2553">
                  <c:v>103.69105173120548</c:v>
                </c:pt>
                <c:pt idx="2554">
                  <c:v>103.75126681879684</c:v>
                </c:pt>
                <c:pt idx="2555">
                  <c:v>103.81140796536774</c:v>
                </c:pt>
                <c:pt idx="2556">
                  <c:v>103.8714728810836</c:v>
                </c:pt>
                <c:pt idx="2557">
                  <c:v>103.93145925203901</c:v>
                </c:pt>
                <c:pt idx="2558">
                  <c:v>103.99136474004294</c:v>
                </c:pt>
                <c:pt idx="2559">
                  <c:v>104.05118698239724</c:v>
                </c:pt>
                <c:pt idx="2560">
                  <c:v>104.11092359168076</c:v>
                </c:pt>
                <c:pt idx="2561">
                  <c:v>104.17057215552886</c:v>
                </c:pt>
                <c:pt idx="2562">
                  <c:v>104.23013023641349</c:v>
                </c:pt>
                <c:pt idx="2563">
                  <c:v>104.2895953714239</c:v>
                </c:pt>
                <c:pt idx="2564">
                  <c:v>104.3489650720453</c:v>
                </c:pt>
                <c:pt idx="2565">
                  <c:v>104.40823682393805</c:v>
                </c:pt>
                <c:pt idx="2566">
                  <c:v>104.46740808671555</c:v>
                </c:pt>
                <c:pt idx="2567">
                  <c:v>104.52647629372329</c:v>
                </c:pt>
                <c:pt idx="2568">
                  <c:v>104.58543885181629</c:v>
                </c:pt>
                <c:pt idx="2569">
                  <c:v>104.64429314113623</c:v>
                </c:pt>
                <c:pt idx="2570">
                  <c:v>104.70303651488793</c:v>
                </c:pt>
                <c:pt idx="2571">
                  <c:v>104.76166629911677</c:v>
                </c:pt>
                <c:pt idx="2572">
                  <c:v>104.82017979248465</c:v>
                </c:pt>
                <c:pt idx="2573">
                  <c:v>104.87857426604667</c:v>
                </c:pt>
                <c:pt idx="2574">
                  <c:v>104.93684696302606</c:v>
                </c:pt>
                <c:pt idx="2575">
                  <c:v>104.99499509858995</c:v>
                </c:pt>
                <c:pt idx="2576">
                  <c:v>105.05301585962498</c:v>
                </c:pt>
                <c:pt idx="2577">
                  <c:v>105.11090640451224</c:v>
                </c:pt>
                <c:pt idx="2578">
                  <c:v>105.16866386290224</c:v>
                </c:pt>
                <c:pt idx="2579">
                  <c:v>105.2262853354902</c:v>
                </c:pt>
                <c:pt idx="2580">
                  <c:v>105.28376789378969</c:v>
                </c:pt>
                <c:pt idx="2581">
                  <c:v>105.34110857990773</c:v>
                </c:pt>
                <c:pt idx="2582">
                  <c:v>105.39830440632038</c:v>
                </c:pt>
                <c:pt idx="2583">
                  <c:v>105.45535235564431</c:v>
                </c:pt>
                <c:pt idx="2584">
                  <c:v>105.51224938041489</c:v>
                </c:pt>
                <c:pt idx="2585">
                  <c:v>105.56899240285811</c:v>
                </c:pt>
                <c:pt idx="2586">
                  <c:v>105.62557831466601</c:v>
                </c:pt>
                <c:pt idx="2587">
                  <c:v>105.68200397676961</c:v>
                </c:pt>
                <c:pt idx="2588">
                  <c:v>105.73826621911715</c:v>
                </c:pt>
                <c:pt idx="2589">
                  <c:v>105.79436184044533</c:v>
                </c:pt>
                <c:pt idx="2590">
                  <c:v>105.85028760805521</c:v>
                </c:pt>
                <c:pt idx="2591">
                  <c:v>105.90604025758856</c:v>
                </c:pt>
                <c:pt idx="2592">
                  <c:v>105.96161649280121</c:v>
                </c:pt>
                <c:pt idx="2593">
                  <c:v>106.01701298534019</c:v>
                </c:pt>
                <c:pt idx="2594">
                  <c:v>106.07222637451873</c:v>
                </c:pt>
                <c:pt idx="2595">
                  <c:v>106.12725326709248</c:v>
                </c:pt>
                <c:pt idx="2596">
                  <c:v>106.1820902370369</c:v>
                </c:pt>
                <c:pt idx="2597">
                  <c:v>106.23673382532255</c:v>
                </c:pt>
                <c:pt idx="2598">
                  <c:v>106.29118053969374</c:v>
                </c:pt>
                <c:pt idx="2599">
                  <c:v>106.34542685444596</c:v>
                </c:pt>
                <c:pt idx="2600">
                  <c:v>106.3994692102043</c:v>
                </c:pt>
                <c:pt idx="2601">
                  <c:v>106.45330401370218</c:v>
                </c:pt>
                <c:pt idx="2602">
                  <c:v>106.50692763755916</c:v>
                </c:pt>
                <c:pt idx="2603">
                  <c:v>106.56033642006518</c:v>
                </c:pt>
                <c:pt idx="2604">
                  <c:v>106.61352666495614</c:v>
                </c:pt>
                <c:pt idx="2605">
                  <c:v>106.66649464119975</c:v>
                </c:pt>
                <c:pt idx="2606">
                  <c:v>106.71923658277419</c:v>
                </c:pt>
                <c:pt idx="2607">
                  <c:v>106.77174868845401</c:v>
                </c:pt>
                <c:pt idx="2608">
                  <c:v>106.82402712159127</c:v>
                </c:pt>
                <c:pt idx="2609">
                  <c:v>106.8760680099025</c:v>
                </c:pt>
                <c:pt idx="2610">
                  <c:v>106.92786744525293</c:v>
                </c:pt>
                <c:pt idx="2611">
                  <c:v>106.97942148344369</c:v>
                </c:pt>
                <c:pt idx="2612">
                  <c:v>107.03072614399977</c:v>
                </c:pt>
                <c:pt idx="2613">
                  <c:v>107.08177740995772</c:v>
                </c:pt>
                <c:pt idx="2614">
                  <c:v>107.1325712276562</c:v>
                </c:pt>
                <c:pt idx="2615">
                  <c:v>107.1831035065278</c:v>
                </c:pt>
                <c:pt idx="2616">
                  <c:v>107.23337011889041</c:v>
                </c:pt>
                <c:pt idx="2617">
                  <c:v>107.2833668997408</c:v>
                </c:pt>
                <c:pt idx="2618">
                  <c:v>107.33308964655031</c:v>
                </c:pt>
                <c:pt idx="2619">
                  <c:v>107.38253411906132</c:v>
                </c:pt>
                <c:pt idx="2620">
                  <c:v>107.43169603908368</c:v>
                </c:pt>
                <c:pt idx="2621">
                  <c:v>107.48057109029682</c:v>
                </c:pt>
                <c:pt idx="2622">
                  <c:v>107.5291549180489</c:v>
                </c:pt>
                <c:pt idx="2623">
                  <c:v>107.57744312915932</c:v>
                </c:pt>
                <c:pt idx="2624">
                  <c:v>107.62543129172533</c:v>
                </c:pt>
                <c:pt idx="2625">
                  <c:v>107.67311493492615</c:v>
                </c:pt>
                <c:pt idx="2626">
                  <c:v>107.72048954883154</c:v>
                </c:pt>
                <c:pt idx="2627">
                  <c:v>107.76755058421334</c:v>
                </c:pt>
                <c:pt idx="2628">
                  <c:v>107.81429345235655</c:v>
                </c:pt>
                <c:pt idx="2629">
                  <c:v>107.86071352487345</c:v>
                </c:pt>
                <c:pt idx="2630">
                  <c:v>107.90680613351948</c:v>
                </c:pt>
                <c:pt idx="2631">
                  <c:v>107.95256657001465</c:v>
                </c:pt>
                <c:pt idx="2632">
                  <c:v>107.99799008586059</c:v>
                </c:pt>
                <c:pt idx="2633">
                  <c:v>108.04307189216739</c:v>
                </c:pt>
                <c:pt idx="2634">
                  <c:v>108.08780715947685</c:v>
                </c:pt>
                <c:pt idx="2635">
                  <c:v>108.13219101759283</c:v>
                </c:pt>
                <c:pt idx="2636">
                  <c:v>108.17621855541098</c:v>
                </c:pt>
                <c:pt idx="2637">
                  <c:v>108.21988482075378</c:v>
                </c:pt>
                <c:pt idx="2638">
                  <c:v>108.26318482020623</c:v>
                </c:pt>
                <c:pt idx="2639">
                  <c:v>108.3061135189561</c:v>
                </c:pt>
                <c:pt idx="2640">
                  <c:v>108.34866584063595</c:v>
                </c:pt>
                <c:pt idx="2641">
                  <c:v>108.39083666717008</c:v>
                </c:pt>
                <c:pt idx="2642">
                  <c:v>108.43262083862216</c:v>
                </c:pt>
                <c:pt idx="2643">
                  <c:v>108.47401315304776</c:v>
                </c:pt>
                <c:pt idx="2644">
                  <c:v>108.51500836635086</c:v>
                </c:pt>
                <c:pt idx="2645">
                  <c:v>108.55560119214255</c:v>
                </c:pt>
                <c:pt idx="2646">
                  <c:v>108.5957863016037</c:v>
                </c:pt>
                <c:pt idx="2647">
                  <c:v>108.63555832335258</c:v>
                </c:pt>
                <c:pt idx="2648">
                  <c:v>108.67491184331314</c:v>
                </c:pt>
                <c:pt idx="2649">
                  <c:v>108.71384140459311</c:v>
                </c:pt>
                <c:pt idx="2650">
                  <c:v>108.75234150735854</c:v>
                </c:pt>
                <c:pt idx="2651">
                  <c:v>108.79040660871919</c:v>
                </c:pt>
                <c:pt idx="2652">
                  <c:v>108.8280311226156</c:v>
                </c:pt>
                <c:pt idx="2653">
                  <c:v>108.86520941970821</c:v>
                </c:pt>
                <c:pt idx="2654">
                  <c:v>108.90193582727758</c:v>
                </c:pt>
                <c:pt idx="2655">
                  <c:v>108.93820462912147</c:v>
                </c:pt>
                <c:pt idx="2656">
                  <c:v>108.97401006546251</c:v>
                </c:pt>
                <c:pt idx="2657">
                  <c:v>109.00934633285947</c:v>
                </c:pt>
                <c:pt idx="2658">
                  <c:v>109.04420758412141</c:v>
                </c:pt>
                <c:pt idx="2659">
                  <c:v>109.07858792823001</c:v>
                </c:pt>
                <c:pt idx="2660">
                  <c:v>109.11248143026691</c:v>
                </c:pt>
                <c:pt idx="2661">
                  <c:v>109.14588211134441</c:v>
                </c:pt>
                <c:pt idx="2662">
                  <c:v>109.17878394854401</c:v>
                </c:pt>
                <c:pt idx="2663">
                  <c:v>109.21118087486117</c:v>
                </c:pt>
                <c:pt idx="2664">
                  <c:v>109.24306677915406</c:v>
                </c:pt>
                <c:pt idx="2665">
                  <c:v>109.27443550610043</c:v>
                </c:pt>
                <c:pt idx="2666">
                  <c:v>109.30528085615886</c:v>
                </c:pt>
                <c:pt idx="2667">
                  <c:v>109.33559658554172</c:v>
                </c:pt>
                <c:pt idx="2668">
                  <c:v>109.36537640618623</c:v>
                </c:pt>
                <c:pt idx="2669">
                  <c:v>109.39461398573894</c:v>
                </c:pt>
                <c:pt idx="2670">
                  <c:v>109.4233029475489</c:v>
                </c:pt>
                <c:pt idx="2671">
                  <c:v>109.45143687065983</c:v>
                </c:pt>
                <c:pt idx="2672">
                  <c:v>109.47900928981764</c:v>
                </c:pt>
                <c:pt idx="2673">
                  <c:v>109.50601369548356</c:v>
                </c:pt>
                <c:pt idx="2674">
                  <c:v>109.53244353385232</c:v>
                </c:pt>
                <c:pt idx="2675">
                  <c:v>109.55829220688211</c:v>
                </c:pt>
                <c:pt idx="2676">
                  <c:v>109.58355307233128</c:v>
                </c:pt>
                <c:pt idx="2677">
                  <c:v>109.60821944380223</c:v>
                </c:pt>
                <c:pt idx="2678">
                  <c:v>109.63228459079772</c:v>
                </c:pt>
                <c:pt idx="2679">
                  <c:v>109.65574173878183</c:v>
                </c:pt>
                <c:pt idx="2680">
                  <c:v>109.67858406925286</c:v>
                </c:pt>
                <c:pt idx="2681">
                  <c:v>109.70080471982567</c:v>
                </c:pt>
                <c:pt idx="2682">
                  <c:v>109.72239678432192</c:v>
                </c:pt>
                <c:pt idx="2683">
                  <c:v>109.74335331287176</c:v>
                </c:pt>
                <c:pt idx="2684">
                  <c:v>109.7636673120257</c:v>
                </c:pt>
                <c:pt idx="2685">
                  <c:v>109.7833317448757</c:v>
                </c:pt>
                <c:pt idx="2686">
                  <c:v>109.80233953118785</c:v>
                </c:pt>
                <c:pt idx="2687">
                  <c:v>109.82068354754553</c:v>
                </c:pt>
                <c:pt idx="2688">
                  <c:v>109.83835662750589</c:v>
                </c:pt>
                <c:pt idx="2689">
                  <c:v>109.85535156176303</c:v>
                </c:pt>
                <c:pt idx="2690">
                  <c:v>109.871661098328</c:v>
                </c:pt>
                <c:pt idx="2691">
                  <c:v>109.88727794271928</c:v>
                </c:pt>
                <c:pt idx="2692">
                  <c:v>109.90219475816279</c:v>
                </c:pt>
                <c:pt idx="2693">
                  <c:v>109.91640416580945</c:v>
                </c:pt>
                <c:pt idx="2694">
                  <c:v>109.92989874496089</c:v>
                </c:pt>
                <c:pt idx="2695">
                  <c:v>109.9426710333132</c:v>
                </c:pt>
                <c:pt idx="2696">
                  <c:v>109.95471352720908</c:v>
                </c:pt>
                <c:pt idx="2697">
                  <c:v>109.96601868190859</c:v>
                </c:pt>
                <c:pt idx="2698">
                  <c:v>109.97657891187143</c:v>
                </c:pt>
                <c:pt idx="2699">
                  <c:v>109.9863865910542</c:v>
                </c:pt>
                <c:pt idx="2700">
                  <c:v>109.99543405322387</c:v>
                </c:pt>
                <c:pt idx="2701">
                  <c:v>110.00371359228414</c:v>
                </c:pt>
                <c:pt idx="2702">
                  <c:v>110.0112174626197</c:v>
                </c:pt>
                <c:pt idx="2703">
                  <c:v>110.01793787945604</c:v>
                </c:pt>
                <c:pt idx="2704">
                  <c:v>110.02386701923393</c:v>
                </c:pt>
                <c:pt idx="2705">
                  <c:v>110.02899702000238</c:v>
                </c:pt>
                <c:pt idx="2706">
                  <c:v>110.03331998182863</c:v>
                </c:pt>
                <c:pt idx="2707">
                  <c:v>110.03682796722455</c:v>
                </c:pt>
                <c:pt idx="2708">
                  <c:v>110.03951300159187</c:v>
                </c:pt>
                <c:pt idx="2709">
                  <c:v>110.04136707368457</c:v>
                </c:pt>
                <c:pt idx="2710">
                  <c:v>110.04238213609284</c:v>
                </c:pt>
                <c:pt idx="2711">
                  <c:v>110.04255010574096</c:v>
                </c:pt>
                <c:pt idx="2712">
                  <c:v>110.04186286441079</c:v>
                </c:pt>
                <c:pt idx="2713">
                  <c:v>110.04031225928013</c:v>
                </c:pt>
                <c:pt idx="2714">
                  <c:v>110.0378901034843</c:v>
                </c:pt>
                <c:pt idx="2715">
                  <c:v>110.03458817669815</c:v>
                </c:pt>
                <c:pt idx="2716">
                  <c:v>110.03039822573881</c:v>
                </c:pt>
                <c:pt idx="2717">
                  <c:v>110.02531196518865</c:v>
                </c:pt>
                <c:pt idx="2718">
                  <c:v>110.01932107804571</c:v>
                </c:pt>
                <c:pt idx="2719">
                  <c:v>110.01241721638992</c:v>
                </c:pt>
                <c:pt idx="2720">
                  <c:v>110.00459200207604</c:v>
                </c:pt>
                <c:pt idx="2721">
                  <c:v>109.99583702745258</c:v>
                </c:pt>
                <c:pt idx="2722">
                  <c:v>109.98614385609812</c:v>
                </c:pt>
                <c:pt idx="2723">
                  <c:v>109.97550402358944</c:v>
                </c:pt>
                <c:pt idx="2724">
                  <c:v>109.9639090382894</c:v>
                </c:pt>
                <c:pt idx="2725">
                  <c:v>109.95135038216311</c:v>
                </c:pt>
                <c:pt idx="2726">
                  <c:v>109.93781951162016</c:v>
                </c:pt>
                <c:pt idx="2727">
                  <c:v>109.92330785838139</c:v>
                </c:pt>
                <c:pt idx="2728">
                  <c:v>109.90780683037457</c:v>
                </c:pt>
                <c:pt idx="2729">
                  <c:v>109.89130781265862</c:v>
                </c:pt>
                <c:pt idx="2730">
                  <c:v>109.87380216837225</c:v>
                </c:pt>
                <c:pt idx="2731">
                  <c:v>109.85528123971584</c:v>
                </c:pt>
                <c:pt idx="2732">
                  <c:v>109.83573634895939</c:v>
                </c:pt>
                <c:pt idx="2733">
                  <c:v>109.81515879948098</c:v>
                </c:pt>
                <c:pt idx="2734">
                  <c:v>109.79353987683702</c:v>
                </c:pt>
                <c:pt idx="2735">
                  <c:v>109.77087084985969</c:v>
                </c:pt>
                <c:pt idx="2736">
                  <c:v>109.747142971792</c:v>
                </c:pt>
                <c:pt idx="2737">
                  <c:v>109.72234748144717</c:v>
                </c:pt>
                <c:pt idx="2738">
                  <c:v>109.6964756044074</c:v>
                </c:pt>
                <c:pt idx="2739">
                  <c:v>109.66951855425111</c:v>
                </c:pt>
                <c:pt idx="2740">
                  <c:v>109.6414675338156</c:v>
                </c:pt>
                <c:pt idx="2741">
                  <c:v>109.61231373649478</c:v>
                </c:pt>
                <c:pt idx="2742">
                  <c:v>109.58204834757008</c:v>
                </c:pt>
                <c:pt idx="2743">
                  <c:v>109.55066254557562</c:v>
                </c:pt>
                <c:pt idx="2744">
                  <c:v>109.51814750370508</c:v>
                </c:pt>
                <c:pt idx="2745">
                  <c:v>109.48449439124562</c:v>
                </c:pt>
                <c:pt idx="2746">
                  <c:v>109.44969437505969</c:v>
                </c:pt>
                <c:pt idx="2747">
                  <c:v>109.41373862109316</c:v>
                </c:pt>
                <c:pt idx="2748">
                  <c:v>109.37661829593144</c:v>
                </c:pt>
                <c:pt idx="2749">
                  <c:v>109.33832456838834</c:v>
                </c:pt>
                <c:pt idx="2750">
                  <c:v>109.29884861113572</c:v>
                </c:pt>
                <c:pt idx="2751">
                  <c:v>109.25818160237272</c:v>
                </c:pt>
                <c:pt idx="2752">
                  <c:v>109.21631472753788</c:v>
                </c:pt>
                <c:pt idx="2753">
                  <c:v>109.17323918105662</c:v>
                </c:pt>
                <c:pt idx="2754">
                  <c:v>109.12894616813541</c:v>
                </c:pt>
                <c:pt idx="2755">
                  <c:v>109.08342690659494</c:v>
                </c:pt>
                <c:pt idx="2756">
                  <c:v>109.03667262874669</c:v>
                </c:pt>
                <c:pt idx="2757">
                  <c:v>108.98867458331124</c:v>
                </c:pt>
                <c:pt idx="2758">
                  <c:v>108.93942403738163</c:v>
                </c:pt>
                <c:pt idx="2759">
                  <c:v>108.88891227842984</c:v>
                </c:pt>
                <c:pt idx="2760">
                  <c:v>108.83713061635629</c:v>
                </c:pt>
                <c:pt idx="2761">
                  <c:v>108.78407038558586</c:v>
                </c:pt>
                <c:pt idx="2762">
                  <c:v>108.729722947208</c:v>
                </c:pt>
                <c:pt idx="2763">
                  <c:v>108.67407969116312</c:v>
                </c:pt>
                <c:pt idx="2764">
                  <c:v>108.61713203847432</c:v>
                </c:pt>
                <c:pt idx="2765">
                  <c:v>108.55887144352592</c:v>
                </c:pt>
                <c:pt idx="2766">
                  <c:v>108.49928939638708</c:v>
                </c:pt>
                <c:pt idx="2767">
                  <c:v>108.43837742518598</c:v>
                </c:pt>
                <c:pt idx="2768">
                  <c:v>108.3761270985275</c:v>
                </c:pt>
                <c:pt idx="2769">
                  <c:v>108.31253002795978</c:v>
                </c:pt>
                <c:pt idx="2770">
                  <c:v>108.24757787049077</c:v>
                </c:pt>
                <c:pt idx="2771">
                  <c:v>108.18126233114884</c:v>
                </c:pt>
                <c:pt idx="2772">
                  <c:v>108.11357516559539</c:v>
                </c:pt>
                <c:pt idx="2773">
                  <c:v>108.0445081827836</c:v>
                </c:pt>
                <c:pt idx="2774">
                  <c:v>107.97405324766621</c:v>
                </c:pt>
                <c:pt idx="2775">
                  <c:v>107.90220228395334</c:v>
                </c:pt>
                <c:pt idx="2776">
                  <c:v>107.82894727691694</c:v>
                </c:pt>
                <c:pt idx="2777">
                  <c:v>107.75428027624476</c:v>
                </c:pt>
                <c:pt idx="2778">
                  <c:v>107.67819339894486</c:v>
                </c:pt>
                <c:pt idx="2779">
                  <c:v>107.60067883229506</c:v>
                </c:pt>
                <c:pt idx="2780">
                  <c:v>107.52172883684496</c:v>
                </c:pt>
                <c:pt idx="2781">
                  <c:v>107.44133574946378</c:v>
                </c:pt>
                <c:pt idx="2782">
                  <c:v>107.35949198643613</c:v>
                </c:pt>
                <c:pt idx="2783">
                  <c:v>107.27619004660842</c:v>
                </c:pt>
                <c:pt idx="2784">
                  <c:v>107.19142251458156</c:v>
                </c:pt>
                <c:pt idx="2785">
                  <c:v>107.10518206394839</c:v>
                </c:pt>
                <c:pt idx="2786">
                  <c:v>107.01746146058279</c:v>
                </c:pt>
                <c:pt idx="2787">
                  <c:v>106.92825356597122</c:v>
                </c:pt>
                <c:pt idx="2788">
                  <c:v>106.83755134059298</c:v>
                </c:pt>
                <c:pt idx="2789">
                  <c:v>106.74534784734398</c:v>
                </c:pt>
                <c:pt idx="2790">
                  <c:v>106.65163625500519</c:v>
                </c:pt>
                <c:pt idx="2791">
                  <c:v>106.5564098417575</c:v>
                </c:pt>
                <c:pt idx="2792">
                  <c:v>106.45966199873578</c:v>
                </c:pt>
                <c:pt idx="2793">
                  <c:v>106.36138623362844</c:v>
                </c:pt>
                <c:pt idx="2794">
                  <c:v>106.26157617431679</c:v>
                </c:pt>
                <c:pt idx="2795">
                  <c:v>106.1602255725563</c:v>
                </c:pt>
                <c:pt idx="2796">
                  <c:v>106.05732830769531</c:v>
                </c:pt>
                <c:pt idx="2797">
                  <c:v>105.95287839043135</c:v>
                </c:pt>
                <c:pt idx="2798">
                  <c:v>105.84686996660794</c:v>
                </c:pt>
                <c:pt idx="2799">
                  <c:v>105.7392973210432</c:v>
                </c:pt>
                <c:pt idx="2800">
                  <c:v>105.63015488139396</c:v>
                </c:pt>
                <c:pt idx="2801">
                  <c:v>105.51943722205274</c:v>
                </c:pt>
                <c:pt idx="2802">
                  <c:v>105.40713906807508</c:v>
                </c:pt>
                <c:pt idx="2803">
                  <c:v>105.29325529913783</c:v>
                </c:pt>
                <c:pt idx="2804">
                  <c:v>105.17778095352057</c:v>
                </c:pt>
                <c:pt idx="2805">
                  <c:v>105.06071123212058</c:v>
                </c:pt>
                <c:pt idx="2806">
                  <c:v>104.94204150248264</c:v>
                </c:pt>
                <c:pt idx="2807">
                  <c:v>104.82176730285708</c:v>
                </c:pt>
                <c:pt idx="2808">
                  <c:v>104.69988434627388</c:v>
                </c:pt>
                <c:pt idx="2809">
                  <c:v>104.5763885246357</c:v>
                </c:pt>
                <c:pt idx="2810">
                  <c:v>104.4512759128252</c:v>
                </c:pt>
                <c:pt idx="2811">
                  <c:v>104.32454277282314</c:v>
                </c:pt>
                <c:pt idx="2812">
                  <c:v>104.19618555784091</c:v>
                </c:pt>
                <c:pt idx="2813">
                  <c:v>104.06620091645412</c:v>
                </c:pt>
                <c:pt idx="2814">
                  <c:v>103.93458569674684</c:v>
                </c:pt>
                <c:pt idx="2815">
                  <c:v>103.80133695045001</c:v>
                </c:pt>
                <c:pt idx="2816">
                  <c:v>103.6664519370871</c:v>
                </c:pt>
                <c:pt idx="2817">
                  <c:v>103.529928128108</c:v>
                </c:pt>
                <c:pt idx="2818">
                  <c:v>103.39176321101947</c:v>
                </c:pt>
                <c:pt idx="2819">
                  <c:v>103.25195509350017</c:v>
                </c:pt>
                <c:pt idx="2820">
                  <c:v>103.11050190750775</c:v>
                </c:pt>
                <c:pt idx="2821">
                  <c:v>102.96740201336122</c:v>
                </c:pt>
                <c:pt idx="2822">
                  <c:v>102.82265400380614</c:v>
                </c:pt>
                <c:pt idx="2823">
                  <c:v>102.6762567080541</c:v>
                </c:pt>
                <c:pt idx="2824">
                  <c:v>102.52820919578866</c:v>
                </c:pt>
                <c:pt idx="2825">
                  <c:v>102.37851078114649</c:v>
                </c:pt>
                <c:pt idx="2826">
                  <c:v>102.22716102665368</c:v>
                </c:pt>
                <c:pt idx="2827">
                  <c:v>102.07415974712487</c:v>
                </c:pt>
                <c:pt idx="2828">
                  <c:v>101.91950701351738</c:v>
                </c:pt>
                <c:pt idx="2829">
                  <c:v>101.76320315673219</c:v>
                </c:pt>
                <c:pt idx="2830">
                  <c:v>101.60524877136781</c:v>
                </c:pt>
                <c:pt idx="2831">
                  <c:v>101.44564471940816</c:v>
                </c:pt>
                <c:pt idx="2832">
                  <c:v>101.28439213385235</c:v>
                </c:pt>
                <c:pt idx="2833">
                  <c:v>101.1214924222754</c:v>
                </c:pt>
                <c:pt idx="2834">
                  <c:v>100.95694727031878</c:v>
                </c:pt>
                <c:pt idx="2835">
                  <c:v>100.79075864510008</c:v>
                </c:pt>
                <c:pt idx="2836">
                  <c:v>100.6229287985465</c:v>
                </c:pt>
                <c:pt idx="2837">
                  <c:v>100.45346027063711</c:v>
                </c:pt>
                <c:pt idx="2838">
                  <c:v>100.28235589255591</c:v>
                </c:pt>
                <c:pt idx="2839">
                  <c:v>100.10961878974977</c:v>
                </c:pt>
                <c:pt idx="2840">
                  <c:v>99.935252384883029</c:v>
                </c:pt>
                <c:pt idx="2841">
                  <c:v>99.759260400687396</c:v>
                </c:pt>
                <c:pt idx="2842">
                  <c:v>99.581646862699699</c:v>
                </c:pt>
                <c:pt idx="2843">
                  <c:v>99.402416101886402</c:v>
                </c:pt>
                <c:pt idx="2844">
                  <c:v>99.221572757140677</c:v>
                </c:pt>
                <c:pt idx="2845">
                  <c:v>99.039121777659645</c:v>
                </c:pt>
                <c:pt idx="2846">
                  <c:v>98.855068425188463</c:v>
                </c:pt>
                <c:pt idx="2847">
                  <c:v>98.669418276126521</c:v>
                </c:pt>
                <c:pt idx="2848">
                  <c:v>98.482177223493736</c:v>
                </c:pt>
                <c:pt idx="2849">
                  <c:v>98.293351478751717</c:v>
                </c:pt>
                <c:pt idx="2850">
                  <c:v>98.102947573471539</c:v>
                </c:pt>
                <c:pt idx="2851">
                  <c:v>97.910972360848788</c:v>
                </c:pt>
                <c:pt idx="2852">
                  <c:v>97.717433017055498</c:v>
                </c:pt>
                <c:pt idx="2853">
                  <c:v>97.522337042427623</c:v>
                </c:pt>
                <c:pt idx="2854">
                  <c:v>97.325692262483628</c:v>
                </c:pt>
                <c:pt idx="2855">
                  <c:v>97.127506828768816</c:v>
                </c:pt>
                <c:pt idx="2856">
                  <c:v>96.927789219517123</c:v>
                </c:pt>
                <c:pt idx="2857">
                  <c:v>96.726548240137092</c:v>
                </c:pt>
                <c:pt idx="2858">
                  <c:v>96.523793023504211</c:v>
                </c:pt>
                <c:pt idx="2859">
                  <c:v>96.319533030066509</c:v>
                </c:pt>
                <c:pt idx="2860">
                  <c:v>96.113778047750529</c:v>
                </c:pt>
                <c:pt idx="2861">
                  <c:v>95.90653819167396</c:v>
                </c:pt>
                <c:pt idx="2862">
                  <c:v>95.697823903653003</c:v>
                </c:pt>
                <c:pt idx="2863">
                  <c:v>95.487645951505016</c:v>
                </c:pt>
                <c:pt idx="2864">
                  <c:v>95.276015428141022</c:v>
                </c:pt>
                <c:pt idx="2865">
                  <c:v>95.062943750450856</c:v>
                </c:pt>
                <c:pt idx="2866">
                  <c:v>94.848442657967624</c:v>
                </c:pt>
                <c:pt idx="2867">
                  <c:v>94.632524211322348</c:v>
                </c:pt>
                <c:pt idx="2868">
                  <c:v>94.415200790473335</c:v>
                </c:pt>
                <c:pt idx="2869">
                  <c:v>94.196485092718021</c:v>
                </c:pt>
                <c:pt idx="2870">
                  <c:v>93.976390130482713</c:v>
                </c:pt>
                <c:pt idx="2871">
                  <c:v>93.754929228883597</c:v>
                </c:pt>
                <c:pt idx="2872">
                  <c:v>93.532116023067189</c:v>
                </c:pt>
                <c:pt idx="2873">
                  <c:v>93.307964455319336</c:v>
                </c:pt>
                <c:pt idx="2874">
                  <c:v>93.082488771954388</c:v>
                </c:pt>
                <c:pt idx="2875">
                  <c:v>92.855703519965843</c:v>
                </c:pt>
                <c:pt idx="2876">
                  <c:v>92.62762354346043</c:v>
                </c:pt>
                <c:pt idx="2877">
                  <c:v>92.398263979855983</c:v>
                </c:pt>
                <c:pt idx="2878">
                  <c:v>92.167640255859453</c:v>
                </c:pt>
                <c:pt idx="2879">
                  <c:v>91.935768083213205</c:v>
                </c:pt>
                <c:pt idx="2880">
                  <c:v>91.70266345422128</c:v>
                </c:pt>
                <c:pt idx="2881">
                  <c:v>91.468342637044472</c:v>
                </c:pt>
                <c:pt idx="2882">
                  <c:v>91.232822170788324</c:v>
                </c:pt>
                <c:pt idx="2883">
                  <c:v>90.996118860354173</c:v>
                </c:pt>
                <c:pt idx="2884">
                  <c:v>90.758249771086383</c:v>
                </c:pt>
                <c:pt idx="2885">
                  <c:v>90.519232223201769</c:v>
                </c:pt>
                <c:pt idx="2886">
                  <c:v>90.279083786005785</c:v>
                </c:pt>
                <c:pt idx="2887">
                  <c:v>90.037822271903352</c:v>
                </c:pt>
                <c:pt idx="2888">
                  <c:v>89.795465730208619</c:v>
                </c:pt>
                <c:pt idx="2889">
                  <c:v>89.552032440752384</c:v>
                </c:pt>
                <c:pt idx="2890">
                  <c:v>89.307540907292889</c:v>
                </c:pt>
                <c:pt idx="2891">
                  <c:v>89.062009850742683</c:v>
                </c:pt>
                <c:pt idx="2892">
                  <c:v>88.815458202207807</c:v>
                </c:pt>
                <c:pt idx="2893">
                  <c:v>88.567905095843997</c:v>
                </c:pt>
                <c:pt idx="2894">
                  <c:v>88.319369861546548</c:v>
                </c:pt>
                <c:pt idx="2895">
                  <c:v>88.069872017465201</c:v>
                </c:pt>
                <c:pt idx="2896">
                  <c:v>87.819431262363665</c:v>
                </c:pt>
                <c:pt idx="2897">
                  <c:v>87.56806746782317</c:v>
                </c:pt>
                <c:pt idx="2898">
                  <c:v>87.315800670294834</c:v>
                </c:pt>
                <c:pt idx="2899">
                  <c:v>87.062651063017398</c:v>
                </c:pt>
                <c:pt idx="2900">
                  <c:v>86.808638987797067</c:v>
                </c:pt>
                <c:pt idx="2901">
                  <c:v>86.553784926664321</c:v>
                </c:pt>
                <c:pt idx="2902">
                  <c:v>86.298109493414131</c:v>
                </c:pt>
                <c:pt idx="2903">
                  <c:v>86.041633425033666</c:v>
                </c:pt>
                <c:pt idx="2904">
                  <c:v>85.784377573031961</c:v>
                </c:pt>
                <c:pt idx="2905">
                  <c:v>85.526362894673397</c:v>
                </c:pt>
                <c:pt idx="2906">
                  <c:v>85.267610444133453</c:v>
                </c:pt>
                <c:pt idx="2907">
                  <c:v>85.008141363570559</c:v>
                </c:pt>
                <c:pt idx="2908">
                  <c:v>84.747976874138956</c:v>
                </c:pt>
                <c:pt idx="2909">
                  <c:v>84.48713826694204</c:v>
                </c:pt>
                <c:pt idx="2910">
                  <c:v>84.225646893935391</c:v>
                </c:pt>
                <c:pt idx="2911">
                  <c:v>83.96352415879268</c:v>
                </c:pt>
                <c:pt idx="2912">
                  <c:v>83.700791507743759</c:v>
                </c:pt>
                <c:pt idx="2913">
                  <c:v>83.437470420390454</c:v>
                </c:pt>
                <c:pt idx="2914">
                  <c:v>83.173582400510995</c:v>
                </c:pt>
                <c:pt idx="2915">
                  <c:v>82.909148966864038</c:v>
                </c:pt>
                <c:pt idx="2916">
                  <c:v>82.644191644000813</c:v>
                </c:pt>
                <c:pt idx="2917">
                  <c:v>82.37873195309696</c:v>
                </c:pt>
                <c:pt idx="2918">
                  <c:v>82.112791402804532</c:v>
                </c:pt>
                <c:pt idx="2919">
                  <c:v>81.846391480146195</c:v>
                </c:pt>
                <c:pt idx="2920">
                  <c:v>81.579553641454396</c:v>
                </c:pt>
                <c:pt idx="2921">
                  <c:v>81.312299303360504</c:v>
                </c:pt>
                <c:pt idx="2922">
                  <c:v>81.044649833850698</c:v>
                </c:pt>
                <c:pt idx="2923">
                  <c:v>80.776626543394599</c:v>
                </c:pt>
                <c:pt idx="2924">
                  <c:v>80.508250676153281</c:v>
                </c:pt>
                <c:pt idx="2925">
                  <c:v>80.239543401277601</c:v>
                </c:pt>
                <c:pt idx="2926">
                  <c:v>79.970525804304799</c:v>
                </c:pt>
                <c:pt idx="2927">
                  <c:v>79.701218878661138</c:v>
                </c:pt>
                <c:pt idx="2928">
                  <c:v>79.431643517278033</c:v>
                </c:pt>
                <c:pt idx="2929">
                  <c:v>79.161820504334329</c:v>
                </c:pt>
                <c:pt idx="2930">
                  <c:v>78.891770507123269</c:v>
                </c:pt>
                <c:pt idx="2931">
                  <c:v>78.621514068058985</c:v>
                </c:pt>
                <c:pt idx="2932">
                  <c:v>78.351071596828262</c:v>
                </c:pt>
                <c:pt idx="2933">
                  <c:v>78.08046336269129</c:v>
                </c:pt>
                <c:pt idx="2934">
                  <c:v>77.809709486943106</c:v>
                </c:pt>
                <c:pt idx="2935">
                  <c:v>77.538829935535233</c:v>
                </c:pt>
                <c:pt idx="2936">
                  <c:v>77.26784451187072</c:v>
                </c:pt>
                <c:pt idx="2937">
                  <c:v>76.996772849772327</c:v>
                </c:pt>
                <c:pt idx="2938">
                  <c:v>76.725634406634214</c:v>
                </c:pt>
                <c:pt idx="2939">
                  <c:v>76.454448456757049</c:v>
                </c:pt>
                <c:pt idx="2940">
                  <c:v>76.183234084879345</c:v>
                </c:pt>
                <c:pt idx="2941">
                  <c:v>75.91201017989431</c:v>
                </c:pt>
                <c:pt idx="2942">
                  <c:v>75.640795428777764</c:v>
                </c:pt>
                <c:pt idx="2943">
                  <c:v>75.369608310710632</c:v>
                </c:pt>
                <c:pt idx="2944">
                  <c:v>75.098467091413923</c:v>
                </c:pt>
                <c:pt idx="2945">
                  <c:v>74.8273898176882</c:v>
                </c:pt>
                <c:pt idx="2946">
                  <c:v>74.556394312171179</c:v>
                </c:pt>
                <c:pt idx="2947">
                  <c:v>74.285498168305267</c:v>
                </c:pt>
                <c:pt idx="2948">
                  <c:v>74.014718745527972</c:v>
                </c:pt>
                <c:pt idx="2949">
                  <c:v>73.744073164673537</c:v>
                </c:pt>
                <c:pt idx="2950">
                  <c:v>73.473578303602082</c:v>
                </c:pt>
                <c:pt idx="2951">
                  <c:v>73.203250793047644</c:v>
                </c:pt>
                <c:pt idx="2952">
                  <c:v>72.933107012690542</c:v>
                </c:pt>
                <c:pt idx="2953">
                  <c:v>72.663163087444573</c:v>
                </c:pt>
                <c:pt idx="2954">
                  <c:v>72.393434883980049</c:v>
                </c:pt>
                <c:pt idx="2955">
                  <c:v>72.123938007455834</c:v>
                </c:pt>
                <c:pt idx="2956">
                  <c:v>71.854687798490502</c:v>
                </c:pt>
                <c:pt idx="2957">
                  <c:v>71.585699330335643</c:v>
                </c:pt>
                <c:pt idx="2958">
                  <c:v>71.316987406285975</c:v>
                </c:pt>
                <c:pt idx="2959">
                  <c:v>71.048566557303289</c:v>
                </c:pt>
                <c:pt idx="2960">
                  <c:v>70.780451039852949</c:v>
                </c:pt>
                <c:pt idx="2961">
                  <c:v>70.512654833966835</c:v>
                </c:pt>
                <c:pt idx="2962">
                  <c:v>70.245191641513102</c:v>
                </c:pt>
                <c:pt idx="2963">
                  <c:v>69.978074884678961</c:v>
                </c:pt>
                <c:pt idx="2964">
                  <c:v>69.711317704663699</c:v>
                </c:pt>
                <c:pt idx="2965">
                  <c:v>69.444932960579635</c:v>
                </c:pt>
                <c:pt idx="2966">
                  <c:v>69.178933228553348</c:v>
                </c:pt>
                <c:pt idx="2967">
                  <c:v>68.913330801028877</c:v>
                </c:pt>
                <c:pt idx="2968">
                  <c:v>68.648137686268782</c:v>
                </c:pt>
                <c:pt idx="2969">
                  <c:v>68.383365608047242</c:v>
                </c:pt>
                <c:pt idx="2970">
                  <c:v>68.119026005536057</c:v>
                </c:pt>
                <c:pt idx="2971">
                  <c:v>67.855130033367146</c:v>
                </c:pt>
                <c:pt idx="2972">
                  <c:v>67.591688561894273</c:v>
                </c:pt>
                <c:pt idx="2973">
                  <c:v>67.328712177614818</c:v>
                </c:pt>
                <c:pt idx="2974">
                  <c:v>67.066211183774172</c:v>
                </c:pt>
                <c:pt idx="2975">
                  <c:v>66.804195601140961</c:v>
                </c:pt>
                <c:pt idx="2976">
                  <c:v>66.542675168940221</c:v>
                </c:pt>
                <c:pt idx="2977">
                  <c:v>66.281659345949905</c:v>
                </c:pt>
                <c:pt idx="2978">
                  <c:v>66.021157311758103</c:v>
                </c:pt>
                <c:pt idx="2979">
                  <c:v>65.76117796816014</c:v>
                </c:pt>
                <c:pt idx="2980">
                  <c:v>65.501729940712124</c:v>
                </c:pt>
                <c:pt idx="2981">
                  <c:v>65.242821580419729</c:v>
                </c:pt>
                <c:pt idx="2982">
                  <c:v>64.984460965561595</c:v>
                </c:pt>
                <c:pt idx="2983">
                  <c:v>64.726655903651988</c:v>
                </c:pt>
                <c:pt idx="2984">
                  <c:v>64.469413933520229</c:v>
                </c:pt>
                <c:pt idx="2985">
                  <c:v>64.212742327519862</c:v>
                </c:pt>
                <c:pt idx="2986">
                  <c:v>63.95664809384715</c:v>
                </c:pt>
                <c:pt idx="2987">
                  <c:v>63.701137978974472</c:v>
                </c:pt>
                <c:pt idx="2988">
                  <c:v>63.446218470193131</c:v>
                </c:pt>
                <c:pt idx="2989">
                  <c:v>63.1918957982504</c:v>
                </c:pt>
                <c:pt idx="2990">
                  <c:v>62.938175940088442</c:v>
                </c:pt>
                <c:pt idx="2991">
                  <c:v>62.685064621675309</c:v>
                </c:pt>
                <c:pt idx="2992">
                  <c:v>62.432567320916817</c:v>
                </c:pt>
                <c:pt idx="2993">
                  <c:v>62.180689270659201</c:v>
                </c:pt>
                <c:pt idx="2994">
                  <c:v>61.929435461762907</c:v>
                </c:pt>
                <c:pt idx="2995">
                  <c:v>61.678810646247797</c:v>
                </c:pt>
                <c:pt idx="2996">
                  <c:v>61.428819340510856</c:v>
                </c:pt>
                <c:pt idx="2997">
                  <c:v>61.179465828607121</c:v>
                </c:pt>
                <c:pt idx="2998">
                  <c:v>60.930754165584219</c:v>
                </c:pt>
                <c:pt idx="2999">
                  <c:v>60.682688180874479</c:v>
                </c:pt>
                <c:pt idx="3000">
                  <c:v>60.435271481739179</c:v>
                </c:pt>
                <c:pt idx="3001">
                  <c:v>60.188507456753356</c:v>
                </c:pt>
                <c:pt idx="3002">
                  <c:v>59.942399279338687</c:v>
                </c:pt>
                <c:pt idx="3003">
                  <c:v>59.696949911325802</c:v>
                </c:pt>
                <c:pt idx="3004">
                  <c:v>59.452162106554042</c:v>
                </c:pt>
                <c:pt idx="3005">
                  <c:v>59.2080384145073</c:v>
                </c:pt>
                <c:pt idx="3006">
                  <c:v>58.964581183958742</c:v>
                </c:pt>
                <c:pt idx="3007">
                  <c:v>58.721792566657911</c:v>
                </c:pt>
                <c:pt idx="3008">
                  <c:v>58.47967452101706</c:v>
                </c:pt>
                <c:pt idx="3009">
                  <c:v>58.238228815825565</c:v>
                </c:pt>
                <c:pt idx="3010">
                  <c:v>57.997457033970775</c:v>
                </c:pt>
                <c:pt idx="3011">
                  <c:v>57.757360576163293</c:v>
                </c:pt>
                <c:pt idx="3012">
                  <c:v>57.517940664677226</c:v>
                </c:pt>
                <c:pt idx="3013">
                  <c:v>57.27919834707987</c:v>
                </c:pt>
                <c:pt idx="3014">
                  <c:v>57.041134499969402</c:v>
                </c:pt>
                <c:pt idx="3015">
                  <c:v>56.803749832700262</c:v>
                </c:pt>
                <c:pt idx="3016">
                  <c:v>56.567044891111507</c:v>
                </c:pt>
                <c:pt idx="3017">
                  <c:v>56.331020061237609</c:v>
                </c:pt>
                <c:pt idx="3018">
                  <c:v>56.095675573007398</c:v>
                </c:pt>
                <c:pt idx="3019">
                  <c:v>55.861011503933355</c:v>
                </c:pt>
                <c:pt idx="3020">
                  <c:v>55.627027782776864</c:v>
                </c:pt>
                <c:pt idx="3021">
                  <c:v>55.393724193201578</c:v>
                </c:pt>
                <c:pt idx="3022">
                  <c:v>55.161100377398412</c:v>
                </c:pt>
                <c:pt idx="3023">
                  <c:v>54.929155839690026</c:v>
                </c:pt>
                <c:pt idx="3024">
                  <c:v>54.697889950111019</c:v>
                </c:pt>
                <c:pt idx="3025">
                  <c:v>54.467301947955548</c:v>
                </c:pt>
                <c:pt idx="3026">
                  <c:v>54.23739094530211</c:v>
                </c:pt>
                <c:pt idx="3027">
                  <c:v>54.008155930502909</c:v>
                </c:pt>
                <c:pt idx="3028">
                  <c:v>53.77959577164097</c:v>
                </c:pt>
                <c:pt idx="3029">
                  <c:v>53.551709219956095</c:v>
                </c:pt>
                <c:pt idx="3030">
                  <c:v>53.324494913228946</c:v>
                </c:pt>
                <c:pt idx="3031">
                  <c:v>53.097951379137484</c:v>
                </c:pt>
                <c:pt idx="3032">
                  <c:v>52.872077038567085</c:v>
                </c:pt>
                <c:pt idx="3033">
                  <c:v>52.646870208885986</c:v>
                </c:pt>
                <c:pt idx="3034">
                  <c:v>52.422329107176694</c:v>
                </c:pt>
                <c:pt idx="3035">
                  <c:v>52.198451853431109</c:v>
                </c:pt>
                <c:pt idx="3036">
                  <c:v>51.975236473700335</c:v>
                </c:pt>
                <c:pt idx="3037">
                  <c:v>51.752680903196847</c:v>
                </c:pt>
                <c:pt idx="3038">
                  <c:v>51.530782989364326</c:v>
                </c:pt>
                <c:pt idx="3039">
                  <c:v>51.309540494891024</c:v>
                </c:pt>
                <c:pt idx="3040">
                  <c:v>51.088951100683715</c:v>
                </c:pt>
                <c:pt idx="3041">
                  <c:v>50.869012408796806</c:v>
                </c:pt>
                <c:pt idx="3042">
                  <c:v>50.649721945310972</c:v>
                </c:pt>
                <c:pt idx="3043">
                  <c:v>50.431077163168652</c:v>
                </c:pt>
                <c:pt idx="3044">
                  <c:v>50.213075444958264</c:v>
                </c:pt>
                <c:pt idx="3045">
                  <c:v>49.995714105656845</c:v>
                </c:pt>
                <c:pt idx="3046">
                  <c:v>49.778990395320051</c:v>
                </c:pt>
                <c:pt idx="3047">
                  <c:v>49.562901501725463</c:v>
                </c:pt>
                <c:pt idx="3048">
                  <c:v>49.347444552967119</c:v>
                </c:pt>
                <c:pt idx="3049">
                  <c:v>49.132616620004256</c:v>
                </c:pt>
                <c:pt idx="3050">
                  <c:v>48.918414719159699</c:v>
                </c:pt>
                <c:pt idx="3051">
                  <c:v>48.704835814566763</c:v>
                </c:pt>
                <c:pt idx="3052">
                  <c:v>48.491876820576209</c:v>
                </c:pt>
                <c:pt idx="3053">
                  <c:v>48.279534604104811</c:v>
                </c:pt>
                <c:pt idx="3054">
                  <c:v>48.067805986943682</c:v>
                </c:pt>
                <c:pt idx="3055">
                  <c:v>47.856687748015702</c:v>
                </c:pt>
                <c:pt idx="3056">
                  <c:v>47.646176625581177</c:v>
                </c:pt>
                <c:pt idx="3057">
                  <c:v>47.436269319400139</c:v>
                </c:pt>
                <c:pt idx="3058">
                  <c:v>47.226962492851044</c:v>
                </c:pt>
                <c:pt idx="3059">
                  <c:v>47.018252774990202</c:v>
                </c:pt>
                <c:pt idx="3060">
                  <c:v>46.81013676257615</c:v>
                </c:pt>
                <c:pt idx="3061">
                  <c:v>46.602611022041373</c:v>
                </c:pt>
                <c:pt idx="3062">
                  <c:v>46.395672091418447</c:v>
                </c:pt>
                <c:pt idx="3063">
                  <c:v>46.189316482221017</c:v>
                </c:pt>
                <c:pt idx="3064">
                  <c:v>45.983540681280658</c:v>
                </c:pt>
                <c:pt idx="3065">
                  <c:v>45.778341152535688</c:v>
                </c:pt>
                <c:pt idx="3066">
                  <c:v>45.573714338775915</c:v>
                </c:pt>
                <c:pt idx="3067">
                  <c:v>45.369656663345893</c:v>
                </c:pt>
                <c:pt idx="3068">
                  <c:v>45.166164531802224</c:v>
                </c:pt>
                <c:pt idx="3069">
                  <c:v>44.96323433352697</c:v>
                </c:pt>
                <c:pt idx="3070">
                  <c:v>44.760862443300653</c:v>
                </c:pt>
                <c:pt idx="3071">
                  <c:v>44.559045222829724</c:v>
                </c:pt>
                <c:pt idx="3072">
                  <c:v>44.357779022236798</c:v>
                </c:pt>
                <c:pt idx="3073">
                  <c:v>44.157060181506552</c:v>
                </c:pt>
                <c:pt idx="3074">
                  <c:v>43.956885031891289</c:v>
                </c:pt>
                <c:pt idx="3075">
                  <c:v>43.757249897277234</c:v>
                </c:pt>
                <c:pt idx="3076">
                  <c:v>43.558151095511676</c:v>
                </c:pt>
                <c:pt idx="3077">
                  <c:v>43.359584939689256</c:v>
                </c:pt>
                <c:pt idx="3078">
                  <c:v>43.161547739405421</c:v>
                </c:pt>
                <c:pt idx="3079">
                  <c:v>42.964035801962353</c:v>
                </c:pt>
                <c:pt idx="3080">
                  <c:v>42.767045433548333</c:v>
                </c:pt>
                <c:pt idx="3081">
                  <c:v>42.570572940375371</c:v>
                </c:pt>
                <c:pt idx="3082">
                  <c:v>42.37461462977933</c:v>
                </c:pt>
                <c:pt idx="3083">
                  <c:v>42.179166811288638</c:v>
                </c:pt>
                <c:pt idx="3084">
                  <c:v>41.984225797658212</c:v>
                </c:pt>
                <c:pt idx="3085">
                  <c:v>41.789787905863335</c:v>
                </c:pt>
                <c:pt idx="3086">
                  <c:v>41.595849458070433</c:v>
                </c:pt>
                <c:pt idx="3087">
                  <c:v>41.402406782563759</c:v>
                </c:pt>
                <c:pt idx="3088">
                  <c:v>41.209456214649947</c:v>
                </c:pt>
                <c:pt idx="3089">
                  <c:v>41.016994097521433</c:v>
                </c:pt>
                <c:pt idx="3090">
                  <c:v>40.825016783099471</c:v>
                </c:pt>
                <c:pt idx="3091">
                  <c:v>40.633520632835001</c:v>
                </c:pt>
                <c:pt idx="3092">
                  <c:v>40.442502018490927</c:v>
                </c:pt>
                <c:pt idx="3093">
                  <c:v>40.251957322885886</c:v>
                </c:pt>
                <c:pt idx="3094">
                  <c:v>40.061882940616954</c:v>
                </c:pt>
                <c:pt idx="3095">
                  <c:v>39.872275278748532</c:v>
                </c:pt>
                <c:pt idx="3096">
                  <c:v>39.683130757478295</c:v>
                </c:pt>
                <c:pt idx="3097">
                  <c:v>39.494445810771623</c:v>
                </c:pt>
                <c:pt idx="3098">
                  <c:v>39.306216886975818</c:v>
                </c:pt>
                <c:pt idx="3099">
                  <c:v>39.118440449401987</c:v>
                </c:pt>
                <c:pt idx="3100">
                  <c:v>38.931112976888187</c:v>
                </c:pt>
                <c:pt idx="3101">
                  <c:v>38.744230964333013</c:v>
                </c:pt>
                <c:pt idx="3102">
                  <c:v>38.557790923208188</c:v>
                </c:pt>
                <c:pt idx="3103">
                  <c:v>38.371789382046046</c:v>
                </c:pt>
                <c:pt idx="3104">
                  <c:v>38.186222886906165</c:v>
                </c:pt>
                <c:pt idx="3105">
                  <c:v>38.001088001818118</c:v>
                </c:pt>
                <c:pt idx="3106">
                  <c:v>37.816381309202313</c:v>
                </c:pt>
                <c:pt idx="3107">
                  <c:v>37.632099410270172</c:v>
                </c:pt>
                <c:pt idx="3108">
                  <c:v>37.448238925403729</c:v>
                </c:pt>
                <c:pt idx="3109">
                  <c:v>37.264796494515821</c:v>
                </c:pt>
                <c:pt idx="3110">
                  <c:v>37.081768777387822</c:v>
                </c:pt>
                <c:pt idx="3111">
                  <c:v>36.899152453991434</c:v>
                </c:pt>
                <c:pt idx="3112">
                  <c:v>36.716944224789813</c:v>
                </c:pt>
                <c:pt idx="3113">
                  <c:v>36.535140811021165</c:v>
                </c:pt>
                <c:pt idx="3114">
                  <c:v>36.353738954963774</c:v>
                </c:pt>
                <c:pt idx="3115">
                  <c:v>36.172735420186797</c:v>
                </c:pt>
                <c:pt idx="3116">
                  <c:v>35.992126991778377</c:v>
                </c:pt>
                <c:pt idx="3117">
                  <c:v>35.81191047656452</c:v>
                </c:pt>
                <c:pt idx="3118">
                  <c:v>35.632082703307077</c:v>
                </c:pt>
                <c:pt idx="3119">
                  <c:v>35.452640522887663</c:v>
                </c:pt>
                <c:pt idx="3120">
                  <c:v>35.273580808477675</c:v>
                </c:pt>
                <c:pt idx="3121">
                  <c:v>35.094900455691544</c:v>
                </c:pt>
                <c:pt idx="3122">
                  <c:v>34.916596382729892</c:v>
                </c:pt>
                <c:pt idx="3123">
                  <c:v>34.73866553050263</c:v>
                </c:pt>
                <c:pt idx="3124">
                  <c:v>34.56110486274622</c:v>
                </c:pt>
                <c:pt idx="3125">
                  <c:v>34.383911366120373</c:v>
                </c:pt>
                <c:pt idx="3126">
                  <c:v>34.207082050300073</c:v>
                </c:pt>
                <c:pt idx="3127">
                  <c:v>34.030613948048</c:v>
                </c:pt>
                <c:pt idx="3128">
                  <c:v>33.854504115282168</c:v>
                </c:pt>
                <c:pt idx="3129">
                  <c:v>33.678749631123935</c:v>
                </c:pt>
                <c:pt idx="3130">
                  <c:v>33.503347597945805</c:v>
                </c:pt>
                <c:pt idx="3131">
                  <c:v>33.328295141396637</c:v>
                </c:pt>
                <c:pt idx="3132">
                  <c:v>33.153589410427315</c:v>
                </c:pt>
                <c:pt idx="3133">
                  <c:v>32.979227577298104</c:v>
                </c:pt>
                <c:pt idx="3134">
                  <c:v>32.80520683758175</c:v>
                </c:pt>
                <c:pt idx="3135">
                  <c:v>32.631524410155208</c:v>
                </c:pt>
                <c:pt idx="3136">
                  <c:v>32.458177537181626</c:v>
                </c:pt>
                <c:pt idx="3137">
                  <c:v>32.28516348408607</c:v>
                </c:pt>
                <c:pt idx="3138">
                  <c:v>32.112479539519143</c:v>
                </c:pt>
                <c:pt idx="3139">
                  <c:v>31.940123015318164</c:v>
                </c:pt>
                <c:pt idx="3140">
                  <c:v>31.768091246453963</c:v>
                </c:pt>
                <c:pt idx="3141">
                  <c:v>31.596381590975142</c:v>
                </c:pt>
                <c:pt idx="3142">
                  <c:v>31.424991429943503</c:v>
                </c:pt>
                <c:pt idx="3143">
                  <c:v>31.253918167362457</c:v>
                </c:pt>
                <c:pt idx="3144">
                  <c:v>31.083159230098744</c:v>
                </c:pt>
                <c:pt idx="3145">
                  <c:v>30.912712067797401</c:v>
                </c:pt>
                <c:pt idx="3146">
                  <c:v>30.742574152792457</c:v>
                </c:pt>
                <c:pt idx="3147">
                  <c:v>30.572742980008826</c:v>
                </c:pt>
                <c:pt idx="3148">
                  <c:v>30.403216066861773</c:v>
                </c:pt>
                <c:pt idx="3149">
                  <c:v>30.233990953148066</c:v>
                </c:pt>
                <c:pt idx="3150">
                  <c:v>30.065065200933759</c:v>
                </c:pt>
                <c:pt idx="3151">
                  <c:v>29.896436394437131</c:v>
                </c:pt>
                <c:pt idx="3152">
                  <c:v>29.728102139905872</c:v>
                </c:pt>
                <c:pt idx="3153">
                  <c:v>29.560060065489779</c:v>
                </c:pt>
                <c:pt idx="3154">
                  <c:v>29.392307821111643</c:v>
                </c:pt>
                <c:pt idx="3155">
                  <c:v>29.224843078329286</c:v>
                </c:pt>
                <c:pt idx="3156">
                  <c:v>29.057663530198909</c:v>
                </c:pt>
                <c:pt idx="3157">
                  <c:v>28.890766891131676</c:v>
                </c:pt>
                <c:pt idx="3158">
                  <c:v>28.724150896747545</c:v>
                </c:pt>
                <c:pt idx="3159">
                  <c:v>28.557813303726135</c:v>
                </c:pt>
                <c:pt idx="3160">
                  <c:v>28.391751889653762</c:v>
                </c:pt>
                <c:pt idx="3161">
                  <c:v>28.225964452868283</c:v>
                </c:pt>
                <c:pt idx="3162">
                  <c:v>28.06044881230082</c:v>
                </c:pt>
                <c:pt idx="3163">
                  <c:v>27.895202807315684</c:v>
                </c:pt>
                <c:pt idx="3164">
                  <c:v>27.730224297546187</c:v>
                </c:pt>
                <c:pt idx="3165">
                  <c:v>27.565511162729422</c:v>
                </c:pt>
                <c:pt idx="3166">
                  <c:v>27.40106130254</c:v>
                </c:pt>
                <c:pt idx="3167">
                  <c:v>27.236872636417615</c:v>
                </c:pt>
                <c:pt idx="3168">
                  <c:v>27.072943103399467</c:v>
                </c:pt>
                <c:pt idx="3169">
                  <c:v>26.909270661944021</c:v>
                </c:pt>
                <c:pt idx="3170">
                  <c:v>26.745853289758628</c:v>
                </c:pt>
                <c:pt idx="3171">
                  <c:v>26.58268898362175</c:v>
                </c:pt>
                <c:pt idx="3172">
                  <c:v>26.419775759208449</c:v>
                </c:pt>
                <c:pt idx="3173">
                  <c:v>26.257111650908683</c:v>
                </c:pt>
                <c:pt idx="3174">
                  <c:v>26.094694711650277</c:v>
                </c:pt>
                <c:pt idx="3175">
                  <c:v>25.93252301271886</c:v>
                </c:pt>
                <c:pt idx="3176">
                  <c:v>25.770594643575123</c:v>
                </c:pt>
                <c:pt idx="3177">
                  <c:v>25.608907711673851</c:v>
                </c:pt>
                <c:pt idx="3178">
                  <c:v>25.447460342283279</c:v>
                </c:pt>
                <c:pt idx="3179">
                  <c:v>25.286250678298956</c:v>
                </c:pt>
                <c:pt idx="3180">
                  <c:v>25.125276880063865</c:v>
                </c:pt>
                <c:pt idx="3181">
                  <c:v>24.964537125183995</c:v>
                </c:pt>
                <c:pt idx="3182">
                  <c:v>24.804029608344109</c:v>
                </c:pt>
                <c:pt idx="3183">
                  <c:v>24.643752541124712</c:v>
                </c:pt>
                <c:pt idx="3184">
                  <c:v>24.48370415181958</c:v>
                </c:pt>
                <c:pt idx="3185">
                  <c:v>24.323882685250737</c:v>
                </c:pt>
                <c:pt idx="3186">
                  <c:v>24.164286402585844</c:v>
                </c:pt>
                <c:pt idx="3187">
                  <c:v>24.00491358115508</c:v>
                </c:pt>
                <c:pt idx="3188">
                  <c:v>23.845762514269467</c:v>
                </c:pt>
                <c:pt idx="3189">
                  <c:v>23.686831511037838</c:v>
                </c:pt>
                <c:pt idx="3190">
                  <c:v>23.528118896184765</c:v>
                </c:pt>
                <c:pt idx="3191">
                  <c:v>23.369623009870395</c:v>
                </c:pt>
                <c:pt idx="3192">
                  <c:v>23.211342207510029</c:v>
                </c:pt>
                <c:pt idx="3193">
                  <c:v>23.053274859593699</c:v>
                </c:pt>
                <c:pt idx="3194">
                  <c:v>22.895419351507002</c:v>
                </c:pt>
                <c:pt idx="3195">
                  <c:v>22.737774083354736</c:v>
                </c:pt>
                <c:pt idx="3196">
                  <c:v>22.580337469781227</c:v>
                </c:pt>
                <c:pt idx="3197">
                  <c:v>22.423107939796409</c:v>
                </c:pt>
                <c:pt idx="3198">
                  <c:v>22.266083936598676</c:v>
                </c:pt>
                <c:pt idx="3199">
                  <c:v>22.109263917400654</c:v>
                </c:pt>
                <c:pt idx="3200">
                  <c:v>21.952646353258615</c:v>
                </c:pt>
                <c:pt idx="3201">
                  <c:v>21.796229728896662</c:v>
                </c:pt>
                <c:pt idx="3202">
                  <c:v>21.64001254253975</c:v>
                </c:pt>
                <c:pt idx="3203">
                  <c:v>21.483993305741393</c:v>
                </c:pt>
                <c:pt idx="3204">
                  <c:v>21.328170543215862</c:v>
                </c:pt>
                <c:pt idx="3205">
                  <c:v>21.172542792672743</c:v>
                </c:pt>
                <c:pt idx="3206">
                  <c:v>21.017108604650502</c:v>
                </c:pt>
                <c:pt idx="3207">
                  <c:v>20.861866542351038</c:v>
                </c:pt>
                <c:pt idx="3208">
                  <c:v>20.706815181479641</c:v>
                </c:pt>
                <c:pt idx="3209">
                  <c:v>20.551953110080348</c:v>
                </c:pt>
                <c:pt idx="3210">
                  <c:v>20.397278928379961</c:v>
                </c:pt>
                <c:pt idx="3211">
                  <c:v>20.242791248627071</c:v>
                </c:pt>
                <c:pt idx="3212">
                  <c:v>20.088488694936188</c:v>
                </c:pt>
                <c:pt idx="3213">
                  <c:v>19.934369903132733</c:v>
                </c:pt>
                <c:pt idx="3214">
                  <c:v>19.7804335205999</c:v>
                </c:pt>
                <c:pt idx="3215">
                  <c:v>19.626678206125945</c:v>
                </c:pt>
                <c:pt idx="3216">
                  <c:v>19.47310262975526</c:v>
                </c:pt>
                <c:pt idx="3217">
                  <c:v>19.319705472638674</c:v>
                </c:pt>
                <c:pt idx="3218">
                  <c:v>19.166485426887135</c:v>
                </c:pt>
                <c:pt idx="3219">
                  <c:v>19.01344119542722</c:v>
                </c:pt>
                <c:pt idx="3220">
                  <c:v>18.860571491856575</c:v>
                </c:pt>
                <c:pt idx="3221">
                  <c:v>18.707875040303975</c:v>
                </c:pt>
                <c:pt idx="3222">
                  <c:v>18.555350575287378</c:v>
                </c:pt>
                <c:pt idx="3223">
                  <c:v>18.402996841578044</c:v>
                </c:pt>
                <c:pt idx="3224">
                  <c:v>18.250812594063405</c:v>
                </c:pt>
                <c:pt idx="3225">
                  <c:v>18.09879659761225</c:v>
                </c:pt>
                <c:pt idx="3226">
                  <c:v>17.946947626942858</c:v>
                </c:pt>
                <c:pt idx="3227">
                  <c:v>17.795264466491489</c:v>
                </c:pt>
                <c:pt idx="3228">
                  <c:v>17.643745910284679</c:v>
                </c:pt>
                <c:pt idx="3229">
                  <c:v>17.492390761810185</c:v>
                </c:pt>
                <c:pt idx="3230">
                  <c:v>17.341197833894512</c:v>
                </c:pt>
                <c:pt idx="3231">
                  <c:v>17.190165948577032</c:v>
                </c:pt>
                <c:pt idx="3232">
                  <c:v>17.039293936989367</c:v>
                </c:pt>
                <c:pt idx="3233">
                  <c:v>16.888580639236608</c:v>
                </c:pt>
                <c:pt idx="3234">
                  <c:v>16.738024904277665</c:v>
                </c:pt>
                <c:pt idx="3235">
                  <c:v>16.58762558981212</c:v>
                </c:pt>
                <c:pt idx="3236">
                  <c:v>16.437381562163324</c:v>
                </c:pt>
                <c:pt idx="3237">
                  <c:v>16.287291696168467</c:v>
                </c:pt>
                <c:pt idx="3238">
                  <c:v>16.137354875066819</c:v>
                </c:pt>
                <c:pt idx="3239">
                  <c:v>15.987569990392927</c:v>
                </c:pt>
                <c:pt idx="3240">
                  <c:v>15.837935941867499</c:v>
                </c:pt>
                <c:pt idx="3241">
                  <c:v>15.688451637296851</c:v>
                </c:pt>
                <c:pt idx="3242">
                  <c:v>15.539115992466122</c:v>
                </c:pt>
                <c:pt idx="3243">
                  <c:v>15.389927931040518</c:v>
                </c:pt>
                <c:pt idx="3244">
                  <c:v>15.240886384466165</c:v>
                </c:pt>
                <c:pt idx="3245">
                  <c:v>15.091990291872293</c:v>
                </c:pt>
                <c:pt idx="3246">
                  <c:v>14.943238599976553</c:v>
                </c:pt>
                <c:pt idx="3247">
                  <c:v>14.794630262991546</c:v>
                </c:pt>
                <c:pt idx="3248">
                  <c:v>14.646164242532393</c:v>
                </c:pt>
                <c:pt idx="3249">
                  <c:v>14.4978395075278</c:v>
                </c:pt>
                <c:pt idx="3250">
                  <c:v>14.34965503413207</c:v>
                </c:pt>
                <c:pt idx="3251">
                  <c:v>14.201609805639322</c:v>
                </c:pt>
                <c:pt idx="3252">
                  <c:v>14.053702812397148</c:v>
                </c:pt>
                <c:pt idx="3253">
                  <c:v>13.905933051727374</c:v>
                </c:pt>
                <c:pt idx="3254">
                  <c:v>13.75829952784224</c:v>
                </c:pt>
                <c:pt idx="3255">
                  <c:v>13.610801251767782</c:v>
                </c:pt>
                <c:pt idx="3256">
                  <c:v>13.463437241265666</c:v>
                </c:pt>
                <c:pt idx="3257">
                  <c:v>13.316206520757333</c:v>
                </c:pt>
                <c:pt idx="3258">
                  <c:v>13.169108121251071</c:v>
                </c:pt>
                <c:pt idx="3259">
                  <c:v>13.022141080270728</c:v>
                </c:pt>
                <c:pt idx="3260">
                  <c:v>12.875304441784579</c:v>
                </c:pt>
                <c:pt idx="3261">
                  <c:v>12.728597256136567</c:v>
                </c:pt>
                <c:pt idx="3262">
                  <c:v>12.582018579980996</c:v>
                </c:pt>
                <c:pt idx="3263">
                  <c:v>12.435567476215795</c:v>
                </c:pt>
                <c:pt idx="3264">
                  <c:v>12.289243013921094</c:v>
                </c:pt>
                <c:pt idx="3265">
                  <c:v>12.143044268295995</c:v>
                </c:pt>
                <c:pt idx="3266">
                  <c:v>11.99697032059936</c:v>
                </c:pt>
                <c:pt idx="3267">
                  <c:v>11.851020258090699</c:v>
                </c:pt>
                <c:pt idx="3268">
                  <c:v>11.705193173974664</c:v>
                </c:pt>
                <c:pt idx="3269">
                  <c:v>11.559488167344028</c:v>
                </c:pt>
                <c:pt idx="3270">
                  <c:v>11.413904343128735</c:v>
                </c:pt>
                <c:pt idx="3271">
                  <c:v>11.268440812041405</c:v>
                </c:pt>
                <c:pt idx="3272">
                  <c:v>11.123096690528399</c:v>
                </c:pt>
                <c:pt idx="3273">
                  <c:v>10.977871100720421</c:v>
                </c:pt>
                <c:pt idx="3274">
                  <c:v>10.832763170385874</c:v>
                </c:pt>
                <c:pt idx="3275">
                  <c:v>10.68777203288434</c:v>
                </c:pt>
                <c:pt idx="3276">
                  <c:v>10.542896827123116</c:v>
                </c:pt>
                <c:pt idx="3277">
                  <c:v>10.398136697512513</c:v>
                </c:pt>
                <c:pt idx="3278">
                  <c:v>10.253490793928364</c:v>
                </c:pt>
                <c:pt idx="3279">
                  <c:v>10.108958271667774</c:v>
                </c:pt>
                <c:pt idx="3280">
                  <c:v>9.9645382914140157</c:v>
                </c:pt>
                <c:pt idx="3281">
                  <c:v>9.8202300191975951</c:v>
                </c:pt>
                <c:pt idx="3282">
                  <c:v>9.6760326263623426</c:v>
                </c:pt>
                <c:pt idx="3283">
                  <c:v>9.5319452895292613</c:v>
                </c:pt>
                <c:pt idx="3284">
                  <c:v>9.3879671905657744</c:v>
                </c:pt>
                <c:pt idx="3285">
                  <c:v>9.2440975165530688</c:v>
                </c:pt>
                <c:pt idx="3286">
                  <c:v>9.100335459755172</c:v>
                </c:pt>
                <c:pt idx="3287">
                  <c:v>8.9566802175937141</c:v>
                </c:pt>
                <c:pt idx="3288">
                  <c:v>8.813130992615811</c:v>
                </c:pt>
                <c:pt idx="3289">
                  <c:v>8.6696869924710995</c:v>
                </c:pt>
                <c:pt idx="3290">
                  <c:v>8.5263474298857318</c:v>
                </c:pt>
                <c:pt idx="3291">
                  <c:v>8.3831115226379893</c:v>
                </c:pt>
                <c:pt idx="3292">
                  <c:v>8.239978493538473</c:v>
                </c:pt>
                <c:pt idx="3293">
                  <c:v>8.0969475704055753</c:v>
                </c:pt>
                <c:pt idx="3294">
                  <c:v>7.954017986047063</c:v>
                </c:pt>
                <c:pt idx="3295">
                  <c:v>7.8111889782414607</c:v>
                </c:pt>
                <c:pt idx="3296">
                  <c:v>7.668459789721112</c:v>
                </c:pt>
                <c:pt idx="3297">
                  <c:v>7.5258296681530226</c:v>
                </c:pt>
                <c:pt idx="3298">
                  <c:v>7.3832978661260142</c:v>
                </c:pt>
                <c:pt idx="3299">
                  <c:v>7.2408636411347231</c:v>
                </c:pt>
                <c:pt idx="3300">
                  <c:v>7.0985262555684869</c:v>
                </c:pt>
                <c:pt idx="3301">
                  <c:v>6.9562849766963097</c:v>
                </c:pt>
                <c:pt idx="3302">
                  <c:v>6.8141390766584209</c:v>
                </c:pt>
                <c:pt idx="3303">
                  <c:v>6.6720878324548778</c:v>
                </c:pt>
                <c:pt idx="3304">
                  <c:v>6.5301305259364426</c:v>
                </c:pt>
                <c:pt idx="3305">
                  <c:v>6.3882664437970504</c:v>
                </c:pt>
                <c:pt idx="3306">
                  <c:v>6.2464948775671019</c:v>
                </c:pt>
                <c:pt idx="3307">
                  <c:v>6.1048151236056754</c:v>
                </c:pt>
                <c:pt idx="3308">
                  <c:v>5.9632264830978272</c:v>
                </c:pt>
                <c:pt idx="3309">
                  <c:v>5.8217282620480546</c:v>
                </c:pt>
                <c:pt idx="3310">
                  <c:v>5.6803197712785902</c:v>
                </c:pt>
                <c:pt idx="3311">
                  <c:v>5.5390003264259065</c:v>
                </c:pt>
                <c:pt idx="3312">
                  <c:v>5.3977692479388679</c:v>
                </c:pt>
                <c:pt idx="3313">
                  <c:v>5.2566258610800389</c:v>
                </c:pt>
                <c:pt idx="3314">
                  <c:v>5.1155694959235518</c:v>
                </c:pt>
                <c:pt idx="3315">
                  <c:v>4.9745994873563575</c:v>
                </c:pt>
                <c:pt idx="3316">
                  <c:v>4.8337151750812097</c:v>
                </c:pt>
                <c:pt idx="3317">
                  <c:v>4.6929159036173758</c:v>
                </c:pt>
                <c:pt idx="3318">
                  <c:v>4.5522010223054679</c:v>
                </c:pt>
                <c:pt idx="3319">
                  <c:v>4.4115698853104846</c:v>
                </c:pt>
                <c:pt idx="3320">
                  <c:v>4.2710218516259317</c:v>
                </c:pt>
                <c:pt idx="3321">
                  <c:v>4.1305562850809849</c:v>
                </c:pt>
                <c:pt idx="3322">
                  <c:v>3.9901725543445821</c:v>
                </c:pt>
                <c:pt idx="3323">
                  <c:v>3.8498700329331541</c:v>
                </c:pt>
                <c:pt idx="3324">
                  <c:v>3.7096480992182421</c:v>
                </c:pt>
                <c:pt idx="3325">
                  <c:v>3.5695061364333469</c:v>
                </c:pt>
                <c:pt idx="3326">
                  <c:v>3.4294435326837345</c:v>
                </c:pt>
                <c:pt idx="3327">
                  <c:v>3.2894596809547068</c:v>
                </c:pt>
                <c:pt idx="3328">
                  <c:v>3.149553979122004</c:v>
                </c:pt>
                <c:pt idx="3329">
                  <c:v>3.0097258299611553</c:v>
                </c:pt>
                <c:pt idx="3330">
                  <c:v>2.8699746411600131</c:v>
                </c:pt>
                <c:pt idx="3331">
                  <c:v>2.7302998253279611</c:v>
                </c:pt>
                <c:pt idx="3332">
                  <c:v>2.5907008000091309</c:v>
                </c:pt>
                <c:pt idx="3333">
                  <c:v>2.4511769876947085</c:v>
                </c:pt>
                <c:pt idx="3334">
                  <c:v>2.3117278158354395</c:v>
                </c:pt>
                <c:pt idx="3335">
                  <c:v>2.1723527168539931</c:v>
                </c:pt>
                <c:pt idx="3336">
                  <c:v>2.0330511281604515</c:v>
                </c:pt>
                <c:pt idx="3337">
                  <c:v>1.8938224921644462</c:v>
                </c:pt>
                <c:pt idx="3338">
                  <c:v>1.754666256291614</c:v>
                </c:pt>
                <c:pt idx="3339">
                  <c:v>1.6155818729962448</c:v>
                </c:pt>
                <c:pt idx="3340">
                  <c:v>1.4765687997783061</c:v>
                </c:pt>
                <c:pt idx="3341">
                  <c:v>1.3376264991974267</c:v>
                </c:pt>
                <c:pt idx="3342">
                  <c:v>1.1987544388903189</c:v>
                </c:pt>
                <c:pt idx="3343">
                  <c:v>1.0599520915859841</c:v>
                </c:pt>
                <c:pt idx="3344">
                  <c:v>0.92121893512097586</c:v>
                </c:pt>
                <c:pt idx="3345">
                  <c:v>0.78255445245903843</c:v>
                </c:pt>
                <c:pt idx="3346">
                  <c:v>0.64395813170608562</c:v>
                </c:pt>
                <c:pt idx="3347">
                  <c:v>0.50542946612685569</c:v>
                </c:pt>
                <c:pt idx="3348">
                  <c:v>0.36696795416298755</c:v>
                </c:pt>
                <c:pt idx="3349">
                  <c:v>0.22857309945160864</c:v>
                </c:pt>
                <c:pt idx="3350">
                  <c:v>9.0244410842188927E-2</c:v>
                </c:pt>
                <c:pt idx="3351">
                  <c:v>-4.8018597586207079E-2</c:v>
                </c:pt>
                <c:pt idx="3352">
                  <c:v>-0.18621640650556515</c:v>
                </c:pt>
                <c:pt idx="3353">
                  <c:v>-0.32434949132144197</c:v>
                </c:pt>
                <c:pt idx="3354">
                  <c:v>-0.4624183221547753</c:v>
                </c:pt>
                <c:pt idx="3355">
                  <c:v>-0.6004233638221308</c:v>
                </c:pt>
                <c:pt idx="3356">
                  <c:v>-0.73836507581941646</c:v>
                </c:pt>
                <c:pt idx="3357">
                  <c:v>-0.87624391230176002</c:v>
                </c:pt>
                <c:pt idx="3358">
                  <c:v>-1.0140603220641253</c:v>
                </c:pt>
                <c:pt idx="3359">
                  <c:v>-1.151814748525112</c:v>
                </c:pt>
                <c:pt idx="3360">
                  <c:v>-1.2895076297057244</c:v>
                </c:pt>
                <c:pt idx="3361">
                  <c:v>-1.4271393982132281</c:v>
                </c:pt>
                <c:pt idx="3362">
                  <c:v>-1.5647104812205441</c:v>
                </c:pt>
                <c:pt idx="3363">
                  <c:v>-1.7022213004467233</c:v>
                </c:pt>
                <c:pt idx="3364">
                  <c:v>-1.8396722721422805</c:v>
                </c:pt>
                <c:pt idx="3365">
                  <c:v>-1.9770638070668554</c:v>
                </c:pt>
                <c:pt idx="3366">
                  <c:v>-2.1143963104718182</c:v>
                </c:pt>
                <c:pt idx="3367">
                  <c:v>-2.2516701820831599</c:v>
                </c:pt>
                <c:pt idx="3368">
                  <c:v>-2.3888858160821371</c:v>
                </c:pt>
                <c:pt idx="3369">
                  <c:v>-2.5260436010874514</c:v>
                </c:pt>
                <c:pt idx="3370">
                  <c:v>-2.6631439201358944</c:v>
                </c:pt>
                <c:pt idx="3371">
                  <c:v>-2.8001871506679095</c:v>
                </c:pt>
                <c:pt idx="3372">
                  <c:v>-2.9371736645063606</c:v>
                </c:pt>
                <c:pt idx="3373">
                  <c:v>-3.0741038278408439</c:v>
                </c:pt>
                <c:pt idx="3374">
                  <c:v>-3.2109780012104636</c:v>
                </c:pt>
                <c:pt idx="3375">
                  <c:v>-3.3477965394858984</c:v>
                </c:pt>
                <c:pt idx="3376">
                  <c:v>-3.4845597918541102</c:v>
                </c:pt>
                <c:pt idx="3377">
                  <c:v>-3.6212681017995862</c:v>
                </c:pt>
                <c:pt idx="3378">
                  <c:v>-3.7579218070896729</c:v>
                </c:pt>
                <c:pt idx="3379">
                  <c:v>-3.8945212397586886</c:v>
                </c:pt>
                <c:pt idx="3380">
                  <c:v>-4.0310667260904722</c:v>
                </c:pt>
                <c:pt idx="3381">
                  <c:v>-4.1675585866047413</c:v>
                </c:pt>
                <c:pt idx="3382">
                  <c:v>-4.3039971360404365</c:v>
                </c:pt>
                <c:pt idx="3383">
                  <c:v>-4.4403826833424489</c:v>
                </c:pt>
                <c:pt idx="3384">
                  <c:v>-4.5767155316456751</c:v>
                </c:pt>
                <c:pt idx="3385">
                  <c:v>-4.7129959782616027</c:v>
                </c:pt>
                <c:pt idx="3386">
                  <c:v>-4.849224314664724</c:v>
                </c:pt>
                <c:pt idx="3387">
                  <c:v>-4.9854008264784113</c:v>
                </c:pt>
                <c:pt idx="3388">
                  <c:v>-5.1215257934626379</c:v>
                </c:pt>
                <c:pt idx="3389">
                  <c:v>-5.2575994895015015</c:v>
                </c:pt>
                <c:pt idx="3390">
                  <c:v>-5.3936221825891835</c:v>
                </c:pt>
                <c:pt idx="3391">
                  <c:v>-5.5295941348219628</c:v>
                </c:pt>
                <c:pt idx="3392">
                  <c:v>-5.6655156023827544</c:v>
                </c:pt>
                <c:pt idx="3393">
                  <c:v>-5.801386835532611</c:v>
                </c:pt>
                <c:pt idx="3394">
                  <c:v>-5.9372080786000083</c:v>
                </c:pt>
                <c:pt idx="3395">
                  <c:v>-6.0729795699711531</c:v>
                </c:pt>
                <c:pt idx="3396">
                  <c:v>-6.2087015420796376</c:v>
                </c:pt>
                <c:pt idx="3397">
                  <c:v>-6.3443742213991641</c:v>
                </c:pt>
                <c:pt idx="3398">
                  <c:v>-6.4799978284328859</c:v>
                </c:pt>
                <c:pt idx="3399">
                  <c:v>-6.61557257770707</c:v>
                </c:pt>
                <c:pt idx="3400">
                  <c:v>-6.7510986777644177</c:v>
                </c:pt>
                <c:pt idx="3401">
                  <c:v>-6.8865763311546573</c:v>
                </c:pt>
                <c:pt idx="3402">
                  <c:v>-7.0220057344315023</c:v>
                </c:pt>
                <c:pt idx="3403">
                  <c:v>-7.1573870781452342</c:v>
                </c:pt>
                <c:pt idx="3404">
                  <c:v>-7.2927205468372449</c:v>
                </c:pt>
                <c:pt idx="3405">
                  <c:v>-7.4280063190363421</c:v>
                </c:pt>
                <c:pt idx="3406">
                  <c:v>-7.5632445672546851</c:v>
                </c:pt>
                <c:pt idx="3407">
                  <c:v>-7.6984354579859371</c:v>
                </c:pt>
                <c:pt idx="3408">
                  <c:v>-7.833579151698757</c:v>
                </c:pt>
                <c:pt idx="3409">
                  <c:v>-7.9686758028387885</c:v>
                </c:pt>
                <c:pt idx="3410">
                  <c:v>-8.1037255598251932</c:v>
                </c:pt>
                <c:pt idx="3411">
                  <c:v>-8.2387285650509057</c:v>
                </c:pt>
                <c:pt idx="3412">
                  <c:v>-8.3736849548804742</c:v>
                </c:pt>
                <c:pt idx="3413">
                  <c:v>-8.5085948596538117</c:v>
                </c:pt>
                <c:pt idx="3414">
                  <c:v>-8.6434584036848605</c:v>
                </c:pt>
                <c:pt idx="3415">
                  <c:v>-8.7782757052651164</c:v>
                </c:pt>
                <c:pt idx="3416">
                  <c:v>-8.9130468766644242</c:v>
                </c:pt>
                <c:pt idx="3417">
                  <c:v>-9.0477720241358099</c:v>
                </c:pt>
                <c:pt idx="3418">
                  <c:v>-9.1824512479191753</c:v>
                </c:pt>
                <c:pt idx="3419">
                  <c:v>-9.3170846422459874</c:v>
                </c:pt>
                <c:pt idx="3420">
                  <c:v>-9.4516722953442525</c:v>
                </c:pt>
                <c:pt idx="3421">
                  <c:v>-9.5862142894446833</c:v>
                </c:pt>
                <c:pt idx="3422">
                  <c:v>-9.7207107007890556</c:v>
                </c:pt>
                <c:pt idx="3423">
                  <c:v>-9.8551615996348971</c:v>
                </c:pt>
                <c:pt idx="3424">
                  <c:v>-9.9895670502671123</c:v>
                </c:pt>
                <c:pt idx="3425">
                  <c:v>-10.12392711100469</c:v>
                </c:pt>
                <c:pt idx="3426">
                  <c:v>-10.258241834211503</c:v>
                </c:pt>
                <c:pt idx="3427">
                  <c:v>-10.39251126630711</c:v>
                </c:pt>
                <c:pt idx="3428">
                  <c:v>-10.526735447777526</c:v>
                </c:pt>
                <c:pt idx="3429">
                  <c:v>-10.66091441318838</c:v>
                </c:pt>
                <c:pt idx="3430">
                  <c:v>-10.795048191196713</c:v>
                </c:pt>
                <c:pt idx="3431">
                  <c:v>-10.929136804564934</c:v>
                </c:pt>
                <c:pt idx="3432">
                  <c:v>-11.06318027017565</c:v>
                </c:pt>
                <c:pt idx="3433">
                  <c:v>-11.197178599048073</c:v>
                </c:pt>
                <c:pt idx="3434">
                  <c:v>-11.331131796350292</c:v>
                </c:pt>
                <c:pt idx="3435">
                  <c:v>-11.465039861420991</c:v>
                </c:pt>
                <c:pt idx="3436">
                  <c:v>-11.598902787783658</c:v>
                </c:pt>
                <c:pt idx="3437">
                  <c:v>-11.732720563166481</c:v>
                </c:pt>
                <c:pt idx="3438">
                  <c:v>-11.866493169521135</c:v>
                </c:pt>
                <c:pt idx="3439">
                  <c:v>-12.000220583043273</c:v>
                </c:pt>
                <c:pt idx="3440">
                  <c:v>-12.133902774192677</c:v>
                </c:pt>
                <c:pt idx="3441">
                  <c:v>-12.267539707715628</c:v>
                </c:pt>
                <c:pt idx="3442">
                  <c:v>-12.401131342667611</c:v>
                </c:pt>
                <c:pt idx="3443">
                  <c:v>-12.534677632435091</c:v>
                </c:pt>
                <c:pt idx="3444">
                  <c:v>-12.668178524761146</c:v>
                </c:pt>
                <c:pt idx="3445">
                  <c:v>-12.801633961769937</c:v>
                </c:pt>
                <c:pt idx="3446">
                  <c:v>-12.935043879992207</c:v>
                </c:pt>
                <c:pt idx="3447">
                  <c:v>-13.068408210392761</c:v>
                </c:pt>
                <c:pt idx="3448">
                  <c:v>-13.201726878395419</c:v>
                </c:pt>
                <c:pt idx="3449">
                  <c:v>-13.334999803914712</c:v>
                </c:pt>
                <c:pt idx="3450">
                  <c:v>-13.468226901380604</c:v>
                </c:pt>
                <c:pt idx="3451">
                  <c:v>-13.601408079772824</c:v>
                </c:pt>
                <c:pt idx="3452">
                  <c:v>-13.734543242648016</c:v>
                </c:pt>
                <c:pt idx="3453">
                  <c:v>-13.867632288172018</c:v>
                </c:pt>
                <c:pt idx="3454">
                  <c:v>-14.000675109153377</c:v>
                </c:pt>
                <c:pt idx="3455">
                  <c:v>-14.133671593074524</c:v>
                </c:pt>
                <c:pt idx="3456">
                  <c:v>-14.266621622126308</c:v>
                </c:pt>
                <c:pt idx="3457">
                  <c:v>-14.399525073243097</c:v>
                </c:pt>
                <c:pt idx="3458">
                  <c:v>-14.532381818136969</c:v>
                </c:pt>
                <c:pt idx="3459">
                  <c:v>-14.66519172333463</c:v>
                </c:pt>
                <c:pt idx="3460">
                  <c:v>-14.797954650215246</c:v>
                </c:pt>
                <c:pt idx="3461">
                  <c:v>-14.930670455045373</c:v>
                </c:pt>
                <c:pt idx="3462">
                  <c:v>-15.06333898902048</c:v>
                </c:pt>
                <c:pt idx="3463">
                  <c:v>-15.195960098302663</c:v>
                </c:pt>
                <c:pt idx="3464">
                  <c:v>-15.328533624060753</c:v>
                </c:pt>
                <c:pt idx="3465">
                  <c:v>-15.461059402510642</c:v>
                </c:pt>
                <c:pt idx="3466">
                  <c:v>-15.59353726496002</c:v>
                </c:pt>
                <c:pt idx="3467">
                  <c:v>-15.725967037844526</c:v>
                </c:pt>
                <c:pt idx="3468">
                  <c:v>-15.858348542776298</c:v>
                </c:pt>
                <c:pt idx="3469">
                  <c:v>-15.990681596585631</c:v>
                </c:pt>
                <c:pt idx="3470">
                  <c:v>-16.122966011365406</c:v>
                </c:pt>
                <c:pt idx="3471">
                  <c:v>-16.255201594515597</c:v>
                </c:pt>
                <c:pt idx="3472">
                  <c:v>-16.387388148791359</c:v>
                </c:pt>
                <c:pt idx="3473">
                  <c:v>-16.519525472346743</c:v>
                </c:pt>
                <c:pt idx="3474">
                  <c:v>-16.651613358784601</c:v>
                </c:pt>
                <c:pt idx="3475">
                  <c:v>-16.78365159720272</c:v>
                </c:pt>
                <c:pt idx="3476">
                  <c:v>-16.91563997224381</c:v>
                </c:pt>
                <c:pt idx="3477">
                  <c:v>-17.047578264143425</c:v>
                </c:pt>
                <c:pt idx="3478">
                  <c:v>-17.179466248781239</c:v>
                </c:pt>
                <c:pt idx="3479">
                  <c:v>-17.311303697729983</c:v>
                </c:pt>
                <c:pt idx="3480">
                  <c:v>-17.443090378310188</c:v>
                </c:pt>
                <c:pt idx="3481">
                  <c:v>-17.574826053637423</c:v>
                </c:pt>
                <c:pt idx="3482">
                  <c:v>-17.70651048267743</c:v>
                </c:pt>
                <c:pt idx="3483">
                  <c:v>-17.838143420299701</c:v>
                </c:pt>
                <c:pt idx="3484">
                  <c:v>-17.969724617329859</c:v>
                </c:pt>
                <c:pt idx="3485">
                  <c:v>-18.101253820604029</c:v>
                </c:pt>
                <c:pt idx="3486">
                  <c:v>-18.232730773024343</c:v>
                </c:pt>
                <c:pt idx="3487">
                  <c:v>-18.364155213613799</c:v>
                </c:pt>
                <c:pt idx="3488">
                  <c:v>-18.495526877572274</c:v>
                </c:pt>
                <c:pt idx="3489">
                  <c:v>-18.626845496333715</c:v>
                </c:pt>
                <c:pt idx="3490">
                  <c:v>-18.758110797622095</c:v>
                </c:pt>
                <c:pt idx="3491">
                  <c:v>-18.889322505507607</c:v>
                </c:pt>
                <c:pt idx="3492">
                  <c:v>-19.0204803404703</c:v>
                </c:pt>
                <c:pt idx="3493">
                  <c:v>-19.151584019450127</c:v>
                </c:pt>
                <c:pt idx="3494">
                  <c:v>-19.282633255913055</c:v>
                </c:pt>
                <c:pt idx="3495">
                  <c:v>-19.413627759906859</c:v>
                </c:pt>
                <c:pt idx="3496">
                  <c:v>-19.544567238121175</c:v>
                </c:pt>
                <c:pt idx="3497">
                  <c:v>-19.675451393949402</c:v>
                </c:pt>
                <c:pt idx="3498">
                  <c:v>-19.806279927546171</c:v>
                </c:pt>
                <c:pt idx="3499">
                  <c:v>-19.93705253589232</c:v>
                </c:pt>
                <c:pt idx="3500">
                  <c:v>-20.067768912853296</c:v>
                </c:pt>
                <c:pt idx="3501">
                  <c:v>-20.1984287492416</c:v>
                </c:pt>
                <c:pt idx="3502">
                  <c:v>-20.329031732879457</c:v>
                </c:pt>
                <c:pt idx="3503">
                  <c:v>-20.459577548659951</c:v>
                </c:pt>
                <c:pt idx="3504">
                  <c:v>-20.590065878611654</c:v>
                </c:pt>
                <c:pt idx="3505">
                  <c:v>-20.72049640196002</c:v>
                </c:pt>
                <c:pt idx="3506">
                  <c:v>-20.850868795190564</c:v>
                </c:pt>
                <c:pt idx="3507">
                  <c:v>-20.981182732113865</c:v>
                </c:pt>
                <c:pt idx="3508">
                  <c:v>-21.111437883927636</c:v>
                </c:pt>
                <c:pt idx="3509">
                  <c:v>-21.2416339192809</c:v>
                </c:pt>
                <c:pt idx="3510">
                  <c:v>-21.371770504339764</c:v>
                </c:pt>
                <c:pt idx="3511">
                  <c:v>-21.501847302849995</c:v>
                </c:pt>
                <c:pt idx="3512">
                  <c:v>-21.631863976202169</c:v>
                </c:pt>
                <c:pt idx="3513">
                  <c:v>-21.761820183496212</c:v>
                </c:pt>
                <c:pt idx="3514">
                  <c:v>-21.891715581606263</c:v>
                </c:pt>
                <c:pt idx="3515">
                  <c:v>-22.021549825246012</c:v>
                </c:pt>
                <c:pt idx="3516">
                  <c:v>-22.15132256703248</c:v>
                </c:pt>
                <c:pt idx="3517">
                  <c:v>-22.281033457552439</c:v>
                </c:pt>
                <c:pt idx="3518">
                  <c:v>-22.41068214542625</c:v>
                </c:pt>
                <c:pt idx="3519">
                  <c:v>-22.54026827737485</c:v>
                </c:pt>
                <c:pt idx="3520">
                  <c:v>-22.669791498282706</c:v>
                </c:pt>
                <c:pt idx="3521">
                  <c:v>-22.799251451263643</c:v>
                </c:pt>
                <c:pt idx="3522">
                  <c:v>-22.928647777727861</c:v>
                </c:pt>
                <c:pt idx="3523">
                  <c:v>-23.057980117443776</c:v>
                </c:pt>
                <c:pt idx="3524">
                  <c:v>-23.187248108606468</c:v>
                </c:pt>
                <c:pt idx="3525">
                  <c:v>-23.316451387898582</c:v>
                </c:pt>
                <c:pt idx="3526">
                  <c:v>-23.445589590560587</c:v>
                </c:pt>
                <c:pt idx="3527">
                  <c:v>-23.574662350449216</c:v>
                </c:pt>
                <c:pt idx="3528">
                  <c:v>-23.70366930010718</c:v>
                </c:pt>
                <c:pt idx="3529">
                  <c:v>-23.832610070824956</c:v>
                </c:pt>
                <c:pt idx="3530">
                  <c:v>-23.96148429270599</c:v>
                </c:pt>
                <c:pt idx="3531">
                  <c:v>-24.090291594730076</c:v>
                </c:pt>
                <c:pt idx="3532">
                  <c:v>-24.219031604818213</c:v>
                </c:pt>
                <c:pt idx="3533">
                  <c:v>-24.347703949893372</c:v>
                </c:pt>
                <c:pt idx="3534">
                  <c:v>-24.476308255949618</c:v>
                </c:pt>
                <c:pt idx="3535">
                  <c:v>-24.604844148107333</c:v>
                </c:pt>
                <c:pt idx="3536">
                  <c:v>-24.733311250682789</c:v>
                </c:pt>
                <c:pt idx="3537">
                  <c:v>-24.861709187246277</c:v>
                </c:pt>
                <c:pt idx="3538">
                  <c:v>-24.990037580685737</c:v>
                </c:pt>
                <c:pt idx="3539">
                  <c:v>-25.118296053270171</c:v>
                </c:pt>
                <c:pt idx="3540">
                  <c:v>-25.24648422670677</c:v>
                </c:pt>
                <c:pt idx="3541">
                  <c:v>-25.374601722205711</c:v>
                </c:pt>
                <c:pt idx="3542">
                  <c:v>-25.502648160538001</c:v>
                </c:pt>
                <c:pt idx="3543">
                  <c:v>-25.630623162097606</c:v>
                </c:pt>
                <c:pt idx="3544">
                  <c:v>-25.758526346959712</c:v>
                </c:pt>
                <c:pt idx="3545">
                  <c:v>-25.886357334940186</c:v>
                </c:pt>
                <c:pt idx="3546">
                  <c:v>-26.014115745654948</c:v>
                </c:pt>
                <c:pt idx="3547">
                  <c:v>-26.141801198576445</c:v>
                </c:pt>
                <c:pt idx="3548">
                  <c:v>-26.269413313092372</c:v>
                </c:pt>
                <c:pt idx="3549">
                  <c:v>-26.396951708562909</c:v>
                </c:pt>
                <c:pt idx="3550">
                  <c:v>-26.524416004376889</c:v>
                </c:pt>
                <c:pt idx="3551">
                  <c:v>-26.65180582000653</c:v>
                </c:pt>
                <c:pt idx="3552">
                  <c:v>-26.779120775063689</c:v>
                </c:pt>
                <c:pt idx="3553">
                  <c:v>-26.906360489356388</c:v>
                </c:pt>
                <c:pt idx="3554">
                  <c:v>-27.033524582938099</c:v>
                </c:pt>
                <c:pt idx="3555">
                  <c:v>-27.160612676165556</c:v>
                </c:pt>
                <c:pt idx="3556">
                  <c:v>-27.287624389749055</c:v>
                </c:pt>
                <c:pt idx="3557">
                  <c:v>-27.414559344804644</c:v>
                </c:pt>
                <c:pt idx="3558">
                  <c:v>-27.5414171629061</c:v>
                </c:pt>
                <c:pt idx="3559">
                  <c:v>-27.668197466135439</c:v>
                </c:pt>
                <c:pt idx="3560">
                  <c:v>-27.79489987713049</c:v>
                </c:pt>
                <c:pt idx="3561">
                  <c:v>-27.921524019136996</c:v>
                </c:pt>
                <c:pt idx="3562">
                  <c:v>-28.048069516054284</c:v>
                </c:pt>
                <c:pt idx="3563">
                  <c:v>-28.17453599248492</c:v>
                </c:pt>
                <c:pt idx="3564">
                  <c:v>-28.300923073778819</c:v>
                </c:pt>
                <c:pt idx="3565">
                  <c:v>-28.427230386080822</c:v>
                </c:pt>
                <c:pt idx="3566">
                  <c:v>-28.553457556375491</c:v>
                </c:pt>
                <c:pt idx="3567">
                  <c:v>-28.679604212530222</c:v>
                </c:pt>
                <c:pt idx="3568">
                  <c:v>-28.805669983338021</c:v>
                </c:pt>
                <c:pt idx="3569">
                  <c:v>-28.931654498562324</c:v>
                </c:pt>
                <c:pt idx="3570">
                  <c:v>-29.057557388976392</c:v>
                </c:pt>
                <c:pt idx="3571">
                  <c:v>-29.183378286403496</c:v>
                </c:pt>
                <c:pt idx="3572">
                  <c:v>-29.30911682375708</c:v>
                </c:pt>
                <c:pt idx="3573">
                  <c:v>-29.434772635080463</c:v>
                </c:pt>
                <c:pt idx="3574">
                  <c:v>-29.560345355583109</c:v>
                </c:pt>
                <c:pt idx="3575">
                  <c:v>-29.685834621677884</c:v>
                </c:pt>
                <c:pt idx="3576">
                  <c:v>-29.811240071016101</c:v>
                </c:pt>
                <c:pt idx="3577">
                  <c:v>-29.936561342523987</c:v>
                </c:pt>
                <c:pt idx="3578">
                  <c:v>-30.061798076434968</c:v>
                </c:pt>
                <c:pt idx="3579">
                  <c:v>-30.186949914322071</c:v>
                </c:pt>
                <c:pt idx="3580">
                  <c:v>-30.31201649913146</c:v>
                </c:pt>
                <c:pt idx="3581">
                  <c:v>-30.436997475211427</c:v>
                </c:pt>
                <c:pt idx="3582">
                  <c:v>-30.561892488344029</c:v>
                </c:pt>
                <c:pt idx="3583">
                  <c:v>-30.686701185770744</c:v>
                </c:pt>
                <c:pt idx="3584">
                  <c:v>-30.811423216223574</c:v>
                </c:pt>
                <c:pt idx="3585">
                  <c:v>-30.936058229949452</c:v>
                </c:pt>
                <c:pt idx="3586">
                  <c:v>-31.06060587873543</c:v>
                </c:pt>
                <c:pt idx="3587">
                  <c:v>-31.185065815934678</c:v>
                </c:pt>
                <c:pt idx="3588">
                  <c:v>-31.309437696489027</c:v>
                </c:pt>
                <c:pt idx="3589">
                  <c:v>-31.433721176950712</c:v>
                </c:pt>
                <c:pt idx="3590">
                  <c:v>-31.557915915504736</c:v>
                </c:pt>
                <c:pt idx="3591">
                  <c:v>-31.682021571987349</c:v>
                </c:pt>
                <c:pt idx="3592">
                  <c:v>-31.806037807906733</c:v>
                </c:pt>
                <c:pt idx="3593">
                  <c:v>-31.929964286460205</c:v>
                </c:pt>
                <c:pt idx="3594">
                  <c:v>-32.053800672550494</c:v>
                </c:pt>
                <c:pt idx="3595">
                  <c:v>-32.177546632800841</c:v>
                </c:pt>
                <c:pt idx="3596">
                  <c:v>-32.301201835572158</c:v>
                </c:pt>
                <c:pt idx="3597">
                  <c:v>-32.42476595097466</c:v>
                </c:pt>
                <c:pt idx="3598">
                  <c:v>-32.54823865087883</c:v>
                </c:pt>
                <c:pt idx="3599">
                  <c:v>-32.671619608929575</c:v>
                </c:pt>
                <c:pt idx="3600">
                  <c:v>-32.794908500554271</c:v>
                </c:pt>
                <c:pt idx="3601">
                  <c:v>-32.918105002972482</c:v>
                </c:pt>
                <c:pt idx="3602">
                  <c:v>-33.041208795204085</c:v>
                </c:pt>
                <c:pt idx="3603">
                  <c:v>-33.164219558073995</c:v>
                </c:pt>
                <c:pt idx="3604">
                  <c:v>-33.287136974221454</c:v>
                </c:pt>
                <c:pt idx="3605">
                  <c:v>-33.409960728100657</c:v>
                </c:pt>
                <c:pt idx="3606">
                  <c:v>-33.532690505987688</c:v>
                </c:pt>
                <c:pt idx="3607">
                  <c:v>-33.65532599597941</c:v>
                </c:pt>
                <c:pt idx="3608">
                  <c:v>-33.777866887997789</c:v>
                </c:pt>
                <c:pt idx="3609">
                  <c:v>-33.900312873786959</c:v>
                </c:pt>
                <c:pt idx="3610">
                  <c:v>-34.022663646915504</c:v>
                </c:pt>
                <c:pt idx="3611">
                  <c:v>-34.144918902770684</c:v>
                </c:pt>
                <c:pt idx="3612">
                  <c:v>-34.267078338559088</c:v>
                </c:pt>
                <c:pt idx="3613">
                  <c:v>-34.389141653298879</c:v>
                </c:pt>
                <c:pt idx="3614">
                  <c:v>-34.511108547816747</c:v>
                </c:pt>
                <c:pt idx="3615">
                  <c:v>-34.632978724741378</c:v>
                </c:pt>
                <c:pt idx="3616">
                  <c:v>-34.75475188849407</c:v>
                </c:pt>
                <c:pt idx="3617">
                  <c:v>-34.876427745281461</c:v>
                </c:pt>
                <c:pt idx="3618">
                  <c:v>-34.998006003088165</c:v>
                </c:pt>
                <c:pt idx="3619">
                  <c:v>-35.119486371660713</c:v>
                </c:pt>
                <c:pt idx="3620">
                  <c:v>-35.240868562501646</c:v>
                </c:pt>
                <c:pt idx="3621">
                  <c:v>-35.362152288854389</c:v>
                </c:pt>
                <c:pt idx="3622">
                  <c:v>-35.483337265687254</c:v>
                </c:pt>
                <c:pt idx="3623">
                  <c:v>-35.604423209683631</c:v>
                </c:pt>
                <c:pt idx="3624">
                  <c:v>-35.72540983922292</c:v>
                </c:pt>
                <c:pt idx="3625">
                  <c:v>-35.846296874365123</c:v>
                </c:pt>
                <c:pt idx="3626">
                  <c:v>-35.967084036832262</c:v>
                </c:pt>
                <c:pt idx="3627">
                  <c:v>-36.087771049991119</c:v>
                </c:pt>
                <c:pt idx="3628">
                  <c:v>-36.208357638832865</c:v>
                </c:pt>
                <c:pt idx="3629">
                  <c:v>-36.3288435299539</c:v>
                </c:pt>
                <c:pt idx="3630">
                  <c:v>-36.449228451532775</c:v>
                </c:pt>
                <c:pt idx="3631">
                  <c:v>-36.569512133308848</c:v>
                </c:pt>
                <c:pt idx="3632">
                  <c:v>-36.689694306560398</c:v>
                </c:pt>
                <c:pt idx="3633">
                  <c:v>-36.809774704077483</c:v>
                </c:pt>
                <c:pt idx="3634">
                  <c:v>-36.929753060141678</c:v>
                </c:pt>
                <c:pt idx="3635">
                  <c:v>-37.049629110496141</c:v>
                </c:pt>
                <c:pt idx="3636">
                  <c:v>-37.169402592320921</c:v>
                </c:pt>
                <c:pt idx="3637">
                  <c:v>-37.28907324420743</c:v>
                </c:pt>
                <c:pt idx="3638">
                  <c:v>-37.40864080612613</c:v>
                </c:pt>
                <c:pt idx="3639">
                  <c:v>-37.528105019403654</c:v>
                </c:pt>
                <c:pt idx="3640">
                  <c:v>-37.647465626686795</c:v>
                </c:pt>
                <c:pt idx="3641">
                  <c:v>-37.766722371917382</c:v>
                </c:pt>
                <c:pt idx="3642">
                  <c:v>-37.88587500029729</c:v>
                </c:pt>
                <c:pt idx="3643">
                  <c:v>-38.004923258261101</c:v>
                </c:pt>
                <c:pt idx="3644">
                  <c:v>-38.123866893438873</c:v>
                </c:pt>
                <c:pt idx="3645">
                  <c:v>-38.242705654626377</c:v>
                </c:pt>
                <c:pt idx="3646">
                  <c:v>-38.361439291750713</c:v>
                </c:pt>
                <c:pt idx="3647">
                  <c:v>-38.480067555836115</c:v>
                </c:pt>
                <c:pt idx="3648">
                  <c:v>-38.598590198967372</c:v>
                </c:pt>
                <c:pt idx="3649">
                  <c:v>-38.717006974257515</c:v>
                </c:pt>
                <c:pt idx="3650">
                  <c:v>-38.835317635807542</c:v>
                </c:pt>
                <c:pt idx="3651">
                  <c:v>-38.953521938674555</c:v>
                </c:pt>
                <c:pt idx="3652">
                  <c:v>-39.071619638830953</c:v>
                </c:pt>
                <c:pt idx="3653">
                  <c:v>-39.18961049312864</c:v>
                </c:pt>
                <c:pt idx="3654">
                  <c:v>-39.307494259259443</c:v>
                </c:pt>
                <c:pt idx="3655">
                  <c:v>-39.425270695719092</c:v>
                </c:pt>
                <c:pt idx="3656">
                  <c:v>-39.542939561766133</c:v>
                </c:pt>
                <c:pt idx="3657">
                  <c:v>-39.660500617383832</c:v>
                </c:pt>
                <c:pt idx="3658">
                  <c:v>-39.777953623237266</c:v>
                </c:pt>
                <c:pt idx="3659">
                  <c:v>-39.895298340640295</c:v>
                </c:pt>
                <c:pt idx="3660">
                  <c:v>-40.012534531505452</c:v>
                </c:pt>
                <c:pt idx="3661">
                  <c:v>-40.129661958312028</c:v>
                </c:pt>
                <c:pt idx="3662">
                  <c:v>-40.246680384058408</c:v>
                </c:pt>
                <c:pt idx="3663">
                  <c:v>-40.363589572225919</c:v>
                </c:pt>
                <c:pt idx="3664">
                  <c:v>-40.480389286732901</c:v>
                </c:pt>
                <c:pt idx="3665">
                  <c:v>-40.597079291896506</c:v>
                </c:pt>
                <c:pt idx="3666">
                  <c:v>-40.713659352386486</c:v>
                </c:pt>
                <c:pt idx="3667">
                  <c:v>-40.830129233187279</c:v>
                </c:pt>
                <c:pt idx="3668">
                  <c:v>-40.946488699552759</c:v>
                </c:pt>
                <c:pt idx="3669">
                  <c:v>-41.062737516965683</c:v>
                </c:pt>
                <c:pt idx="3670">
                  <c:v>-41.178875451092665</c:v>
                </c:pt>
                <c:pt idx="3671">
                  <c:v>-41.294902267743794</c:v>
                </c:pt>
                <c:pt idx="3672">
                  <c:v>-41.410817732828946</c:v>
                </c:pt>
                <c:pt idx="3673">
                  <c:v>-41.526621612314102</c:v>
                </c:pt>
                <c:pt idx="3674">
                  <c:v>-41.642313672180222</c:v>
                </c:pt>
                <c:pt idx="3675">
                  <c:v>-41.757893678377997</c:v>
                </c:pt>
                <c:pt idx="3676">
                  <c:v>-41.873361396788368</c:v>
                </c:pt>
                <c:pt idx="3677">
                  <c:v>-41.988716593176633</c:v>
                </c:pt>
                <c:pt idx="3678">
                  <c:v>-42.103959033151853</c:v>
                </c:pt>
                <c:pt idx="3679">
                  <c:v>-42.219088482122146</c:v>
                </c:pt>
                <c:pt idx="3680">
                  <c:v>-42.334104705254845</c:v>
                </c:pt>
                <c:pt idx="3681">
                  <c:v>-42.449007467431898</c:v>
                </c:pt>
                <c:pt idx="3682">
                  <c:v>-42.563796533209626</c:v>
                </c:pt>
                <c:pt idx="3683">
                  <c:v>-42.678471666773788</c:v>
                </c:pt>
                <c:pt idx="3684">
                  <c:v>-42.793032631902804</c:v>
                </c:pt>
                <c:pt idx="3685">
                  <c:v>-42.907479191920572</c:v>
                </c:pt>
                <c:pt idx="3686">
                  <c:v>-43.021811109657733</c:v>
                </c:pt>
                <c:pt idx="3687">
                  <c:v>-43.136028147412873</c:v>
                </c:pt>
                <c:pt idx="3688">
                  <c:v>-43.250130066908298</c:v>
                </c:pt>
                <c:pt idx="3689">
                  <c:v>-43.364116629251214</c:v>
                </c:pt>
                <c:pt idx="3690">
                  <c:v>-43.477987594893136</c:v>
                </c:pt>
                <c:pt idx="3691">
                  <c:v>-43.591742723591466</c:v>
                </c:pt>
                <c:pt idx="3692">
                  <c:v>-43.705381774368618</c:v>
                </c:pt>
                <c:pt idx="3693">
                  <c:v>-43.81890450547408</c:v>
                </c:pt>
                <c:pt idx="3694">
                  <c:v>-43.932310674345814</c:v>
                </c:pt>
                <c:pt idx="3695">
                  <c:v>-44.045600037572939</c:v>
                </c:pt>
                <c:pt idx="3696">
                  <c:v>-44.158772350855486</c:v>
                </c:pt>
                <c:pt idx="3697">
                  <c:v>-44.271827368970293</c:v>
                </c:pt>
                <c:pt idx="3698">
                  <c:v>-44.384764845734139</c:v>
                </c:pt>
                <c:pt idx="3699">
                  <c:v>-44.497584533966148</c:v>
                </c:pt>
                <c:pt idx="3700">
                  <c:v>-44.610286185453049</c:v>
                </c:pt>
                <c:pt idx="3701">
                  <c:v>-44.722869550914851</c:v>
                </c:pt>
                <c:pt idx="3702">
                  <c:v>-44.83533437997005</c:v>
                </c:pt>
                <c:pt idx="3703">
                  <c:v>-44.947680421101381</c:v>
                </c:pt>
                <c:pt idx="3704">
                  <c:v>-45.059907421622768</c:v>
                </c:pt>
                <c:pt idx="3705">
                  <c:v>-45.172015127648393</c:v>
                </c:pt>
                <c:pt idx="3706">
                  <c:v>-45.284003284058599</c:v>
                </c:pt>
                <c:pt idx="3707">
                  <c:v>-45.395871634470552</c:v>
                </c:pt>
                <c:pt idx="3708">
                  <c:v>-45.507619921205986</c:v>
                </c:pt>
                <c:pt idx="3709">
                  <c:v>-45.61924788526315</c:v>
                </c:pt>
                <c:pt idx="3710">
                  <c:v>-45.730755266287559</c:v>
                </c:pt>
                <c:pt idx="3711">
                  <c:v>-45.842141802541107</c:v>
                </c:pt>
                <c:pt idx="3712">
                  <c:v>-45.953407230877332</c:v>
                </c:pt>
                <c:pt idx="3713">
                  <c:v>-46.064551286714419</c:v>
                </c:pt>
                <c:pt idx="3714">
                  <c:v>-46.17557370400732</c:v>
                </c:pt>
                <c:pt idx="3715">
                  <c:v>-46.286474215223706</c:v>
                </c:pt>
                <c:pt idx="3716">
                  <c:v>-46.397252551318445</c:v>
                </c:pt>
                <c:pt idx="3717">
                  <c:v>-46.507908441712829</c:v>
                </c:pt>
                <c:pt idx="3718">
                  <c:v>-46.618441614266345</c:v>
                </c:pt>
                <c:pt idx="3719">
                  <c:v>-46.728851795260312</c:v>
                </c:pt>
                <c:pt idx="3720">
                  <c:v>-46.839138709373657</c:v>
                </c:pt>
                <c:pt idx="3721">
                  <c:v>-46.94930207966226</c:v>
                </c:pt>
                <c:pt idx="3722">
                  <c:v>-47.059341627541357</c:v>
                </c:pt>
                <c:pt idx="3723">
                  <c:v>-47.16925707276539</c:v>
                </c:pt>
                <c:pt idx="3724">
                  <c:v>-47.279048133411322</c:v>
                </c:pt>
                <c:pt idx="3725">
                  <c:v>-47.38871452586082</c:v>
                </c:pt>
                <c:pt idx="3726">
                  <c:v>-47.498255964784988</c:v>
                </c:pt>
                <c:pt idx="3727">
                  <c:v>-47.607672163129877</c:v>
                </c:pt>
                <c:pt idx="3728">
                  <c:v>-47.716962832101473</c:v>
                </c:pt>
                <c:pt idx="3729">
                  <c:v>-47.826127681153253</c:v>
                </c:pt>
                <c:pt idx="3730">
                  <c:v>-47.935166417972823</c:v>
                </c:pt>
                <c:pt idx="3731">
                  <c:v>-48.044078748471918</c:v>
                </c:pt>
                <c:pt idx="3732">
                  <c:v>-48.152864376777217</c:v>
                </c:pt>
                <c:pt idx="3733">
                  <c:v>-48.261523005216276</c:v>
                </c:pt>
                <c:pt idx="3734">
                  <c:v>-48.370054334315284</c:v>
                </c:pt>
                <c:pt idx="3735">
                  <c:v>-48.478458062786501</c:v>
                </c:pt>
                <c:pt idx="3736">
                  <c:v>-48.586733887525355</c:v>
                </c:pt>
                <c:pt idx="3737">
                  <c:v>-48.694881503602488</c:v>
                </c:pt>
                <c:pt idx="3738">
                  <c:v>-48.802900604260799</c:v>
                </c:pt>
                <c:pt idx="3739">
                  <c:v>-48.910790880910895</c:v>
                </c:pt>
                <c:pt idx="3740">
                  <c:v>-49.018552023129104</c:v>
                </c:pt>
                <c:pt idx="3741">
                  <c:v>-49.12618371865517</c:v>
                </c:pt>
                <c:pt idx="3742">
                  <c:v>-49.233685653392627</c:v>
                </c:pt>
                <c:pt idx="3743">
                  <c:v>-49.341057511408934</c:v>
                </c:pt>
                <c:pt idx="3744">
                  <c:v>-49.448298974935398</c:v>
                </c:pt>
                <c:pt idx="3745">
                  <c:v>-49.555409724371174</c:v>
                </c:pt>
                <c:pt idx="3746">
                  <c:v>-49.662389438286368</c:v>
                </c:pt>
                <c:pt idx="3747">
                  <c:v>-49.769237793425106</c:v>
                </c:pt>
                <c:pt idx="3748">
                  <c:v>-49.875954464711725</c:v>
                </c:pt>
                <c:pt idx="3749">
                  <c:v>-49.982539125257972</c:v>
                </c:pt>
                <c:pt idx="3750">
                  <c:v>-50.088991446367231</c:v>
                </c:pt>
                <c:pt idx="3751">
                  <c:v>-50.195311097545982</c:v>
                </c:pt>
                <c:pt idx="3752">
                  <c:v>-50.301497746510677</c:v>
                </c:pt>
                <c:pt idx="3753">
                  <c:v>-50.40755105919925</c:v>
                </c:pt>
                <c:pt idx="3754">
                  <c:v>-50.513470699781152</c:v>
                </c:pt>
                <c:pt idx="3755">
                  <c:v>-50.619256330669515</c:v>
                </c:pt>
                <c:pt idx="3756">
                  <c:v>-50.724907612535503</c:v>
                </c:pt>
                <c:pt idx="3757">
                  <c:v>-50.830424204320053</c:v>
                </c:pt>
                <c:pt idx="3758">
                  <c:v>-50.935805763249874</c:v>
                </c:pt>
                <c:pt idx="3759">
                  <c:v>-51.041051944853507</c:v>
                </c:pt>
                <c:pt idx="3760">
                  <c:v>-51.146162402977097</c:v>
                </c:pt>
                <c:pt idx="3761">
                  <c:v>-51.251136789803354</c:v>
                </c:pt>
                <c:pt idx="3762">
                  <c:v>-51.35597475586863</c:v>
                </c:pt>
                <c:pt idx="3763">
                  <c:v>-51.460675950083157</c:v>
                </c:pt>
                <c:pt idx="3764">
                  <c:v>-51.565240019750917</c:v>
                </c:pt>
                <c:pt idx="3765">
                  <c:v>-51.669666610592031</c:v>
                </c:pt>
                <c:pt idx="3766">
                  <c:v>-51.773955366763374</c:v>
                </c:pt>
                <c:pt idx="3767">
                  <c:v>-51.878105930882498</c:v>
                </c:pt>
                <c:pt idx="3768">
                  <c:v>-51.982117944050259</c:v>
                </c:pt>
                <c:pt idx="3769">
                  <c:v>-52.085991045877805</c:v>
                </c:pt>
                <c:pt idx="3770">
                  <c:v>-52.189724874509324</c:v>
                </c:pt>
                <c:pt idx="3771">
                  <c:v>-52.293319066650014</c:v>
                </c:pt>
                <c:pt idx="3772">
                  <c:v>-52.396773257593566</c:v>
                </c:pt>
                <c:pt idx="3773">
                  <c:v>-52.500087081249816</c:v>
                </c:pt>
                <c:pt idx="3774">
                  <c:v>-52.603260170171311</c:v>
                </c:pt>
                <c:pt idx="3775">
                  <c:v>-52.70629215558678</c:v>
                </c:pt>
                <c:pt idx="3776">
                  <c:v>-52.809182667428942</c:v>
                </c:pt>
                <c:pt idx="3777">
                  <c:v>-52.911931334366017</c:v>
                </c:pt>
                <c:pt idx="3778">
                  <c:v>-53.014537783832779</c:v>
                </c:pt>
                <c:pt idx="3779">
                  <c:v>-53.11700164206519</c:v>
                </c:pt>
                <c:pt idx="3780">
                  <c:v>-53.219322534132189</c:v>
                </c:pt>
                <c:pt idx="3781">
                  <c:v>-53.321500083969212</c:v>
                </c:pt>
                <c:pt idx="3782">
                  <c:v>-53.42353391441533</c:v>
                </c:pt>
                <c:pt idx="3783">
                  <c:v>-53.525423647245191</c:v>
                </c:pt>
                <c:pt idx="3784">
                  <c:v>-53.627168903208258</c:v>
                </c:pt>
                <c:pt idx="3785">
                  <c:v>-53.728769302062759</c:v>
                </c:pt>
                <c:pt idx="3786">
                  <c:v>-53.830224462615476</c:v>
                </c:pt>
                <c:pt idx="3787">
                  <c:v>-53.931534002758582</c:v>
                </c:pt>
                <c:pt idx="3788">
                  <c:v>-54.032697539507922</c:v>
                </c:pt>
                <c:pt idx="3789">
                  <c:v>-54.133714689040218</c:v>
                </c:pt>
                <c:pt idx="3790">
                  <c:v>-54.234585066739612</c:v>
                </c:pt>
                <c:pt idx="3791">
                  <c:v>-54.335308287229708</c:v>
                </c:pt>
                <c:pt idx="3792">
                  <c:v>-54.435883964419389</c:v>
                </c:pt>
                <c:pt idx="3793">
                  <c:v>-54.536311711543661</c:v>
                </c:pt>
                <c:pt idx="3794">
                  <c:v>-54.636591141203127</c:v>
                </c:pt>
                <c:pt idx="3795">
                  <c:v>-54.73672186540999</c:v>
                </c:pt>
                <c:pt idx="3796">
                  <c:v>-54.836703495627049</c:v>
                </c:pt>
                <c:pt idx="3797">
                  <c:v>-54.936535642815613</c:v>
                </c:pt>
                <c:pt idx="3798">
                  <c:v>-55.036217917474048</c:v>
                </c:pt>
                <c:pt idx="3799">
                  <c:v>-55.135749929686412</c:v>
                </c:pt>
                <c:pt idx="3800">
                  <c:v>-55.235131289165381</c:v>
                </c:pt>
                <c:pt idx="3801">
                  <c:v>-55.33436160529655</c:v>
                </c:pt>
              </c:numCache>
            </c:numRef>
          </c:yVal>
          <c:smooth val="0"/>
          <c:extLst>
            <c:ext xmlns:c16="http://schemas.microsoft.com/office/drawing/2014/chart" uri="{C3380CC4-5D6E-409C-BE32-E72D297353CC}">
              <c16:uniqueId val="{00000000-6423-4E7D-821C-09B8EADD5853}"/>
            </c:ext>
          </c:extLst>
        </c:ser>
        <c:dLbls>
          <c:showLegendKey val="0"/>
          <c:showVal val="0"/>
          <c:showCatName val="0"/>
          <c:showSerName val="0"/>
          <c:showPercent val="0"/>
          <c:showBubbleSize val="0"/>
        </c:dLbls>
        <c:axId val="175955968"/>
        <c:axId val="175949696"/>
      </c:scatterChart>
      <c:valAx>
        <c:axId val="175933312"/>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75947776"/>
        <c:crosses val="autoZero"/>
        <c:crossBetween val="midCat"/>
      </c:valAx>
      <c:valAx>
        <c:axId val="175947776"/>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75933312"/>
        <c:crosses val="autoZero"/>
        <c:crossBetween val="midCat"/>
        <c:majorUnit val="20"/>
        <c:minorUnit val="10"/>
      </c:valAx>
      <c:valAx>
        <c:axId val="175949696"/>
        <c:scaling>
          <c:orientation val="minMax"/>
          <c:max val="180"/>
          <c:min val="-180"/>
        </c:scaling>
        <c:delete val="0"/>
        <c:axPos val="r"/>
        <c:title>
          <c:tx>
            <c:rich>
              <a:bodyPr rot="-5400000" vert="horz"/>
              <a:lstStyle/>
              <a:p>
                <a:pPr>
                  <a:defRPr/>
                </a:pPr>
                <a:r>
                  <a:rPr lang="en-US"/>
                  <a:t>Phase (deg)</a:t>
                </a:r>
              </a:p>
            </c:rich>
          </c:tx>
          <c:overlay val="0"/>
        </c:title>
        <c:numFmt formatCode="General" sourceLinked="1"/>
        <c:majorTickMark val="out"/>
        <c:minorTickMark val="none"/>
        <c:tickLblPos val="nextTo"/>
        <c:crossAx val="175955968"/>
        <c:crosses val="max"/>
        <c:crossBetween val="midCat"/>
        <c:majorUnit val="45"/>
      </c:valAx>
      <c:valAx>
        <c:axId val="175955968"/>
        <c:scaling>
          <c:logBase val="10"/>
          <c:orientation val="minMax"/>
        </c:scaling>
        <c:delete val="1"/>
        <c:axPos val="b"/>
        <c:numFmt formatCode="General" sourceLinked="1"/>
        <c:majorTickMark val="out"/>
        <c:minorTickMark val="none"/>
        <c:tickLblPos val="nextTo"/>
        <c:crossAx val="175949696"/>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png"/><Relationship Id="rId4"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142</xdr:row>
          <xdr:rowOff>171450</xdr:rowOff>
        </xdr:from>
        <xdr:to>
          <xdr:col>8</xdr:col>
          <xdr:colOff>0</xdr:colOff>
          <xdr:row>172</xdr:row>
          <xdr:rowOff>9525</xdr:rowOff>
        </xdr:to>
        <xdr:sp macro="" textlink="">
          <xdr:nvSpPr>
            <xdr:cNvPr id="1047" name="Object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8467</xdr:colOff>
      <xdr:row>147</xdr:row>
      <xdr:rowOff>8467</xdr:rowOff>
    </xdr:from>
    <xdr:to>
      <xdr:col>4</xdr:col>
      <xdr:colOff>1096433</xdr:colOff>
      <xdr:row>168</xdr:row>
      <xdr:rowOff>148167</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793930</xdr:colOff>
      <xdr:row>39</xdr:row>
      <xdr:rowOff>170363</xdr:rowOff>
    </xdr:from>
    <xdr:to>
      <xdr:col>3</xdr:col>
      <xdr:colOff>5879373</xdr:colOff>
      <xdr:row>57</xdr:row>
      <xdr:rowOff>166280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994833</xdr:colOff>
      <xdr:row>29</xdr:row>
      <xdr:rowOff>1767416</xdr:rowOff>
    </xdr:from>
    <xdr:to>
      <xdr:col>4</xdr:col>
      <xdr:colOff>2995083</xdr:colOff>
      <xdr:row>29</xdr:row>
      <xdr:rowOff>2920999</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tretch>
          <a:fillRect/>
        </a:stretch>
      </xdr:blipFill>
      <xdr:spPr>
        <a:xfrm>
          <a:off x="5433483" y="24875066"/>
          <a:ext cx="2000250" cy="1153583"/>
        </a:xfrm>
        <a:prstGeom prst="rect">
          <a:avLst/>
        </a:prstGeom>
      </xdr:spPr>
    </xdr:pic>
    <xdr:clientData/>
  </xdr:twoCellAnchor>
  <xdr:twoCellAnchor>
    <xdr:from>
      <xdr:col>4</xdr:col>
      <xdr:colOff>889000</xdr:colOff>
      <xdr:row>11</xdr:row>
      <xdr:rowOff>1493574</xdr:rowOff>
    </xdr:from>
    <xdr:to>
      <xdr:col>4</xdr:col>
      <xdr:colOff>2868930</xdr:colOff>
      <xdr:row>11</xdr:row>
      <xdr:rowOff>3647494</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27650" y="8904024"/>
          <a:ext cx="1979930" cy="2153920"/>
        </a:xfrm>
        <a:prstGeom prst="rect">
          <a:avLst/>
        </a:prstGeom>
        <a:noFill/>
        <a:ln>
          <a:noFill/>
        </a:ln>
      </xdr:spPr>
    </xdr:pic>
    <xdr:clientData/>
  </xdr:twoCellAnchor>
  <xdr:twoCellAnchor>
    <xdr:from>
      <xdr:col>4</xdr:col>
      <xdr:colOff>1322916</xdr:colOff>
      <xdr:row>28</xdr:row>
      <xdr:rowOff>2529416</xdr:rowOff>
    </xdr:from>
    <xdr:to>
      <xdr:col>4</xdr:col>
      <xdr:colOff>2590376</xdr:colOff>
      <xdr:row>28</xdr:row>
      <xdr:rowOff>3841326</xdr:rowOff>
    </xdr:to>
    <xdr:pic>
      <xdr:nvPicPr>
        <xdr:cNvPr id="4" name="Picture 3">
          <a:extLst>
            <a:ext uri="{FF2B5EF4-FFF2-40B4-BE49-F238E27FC236}">
              <a16:creationId xmlns:a16="http://schemas.microsoft.com/office/drawing/2014/main" id="{00000000-0008-0000-0400-000004000000}"/>
            </a:ext>
          </a:extLst>
        </xdr:cNvPr>
        <xdr:cNvPicPr/>
      </xdr:nvPicPr>
      <xdr:blipFill rotWithShape="1">
        <a:blip xmlns:r="http://schemas.openxmlformats.org/officeDocument/2006/relationships" r:embed="rId3"/>
        <a:srcRect l="3114"/>
        <a:stretch/>
      </xdr:blipFill>
      <xdr:spPr bwMode="auto">
        <a:xfrm>
          <a:off x="5761566" y="21674666"/>
          <a:ext cx="1267460" cy="1311910"/>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539750</xdr:colOff>
      <xdr:row>30</xdr:row>
      <xdr:rowOff>158750</xdr:rowOff>
    </xdr:from>
    <xdr:to>
      <xdr:col>4</xdr:col>
      <xdr:colOff>3275965</xdr:colOff>
      <xdr:row>30</xdr:row>
      <xdr:rowOff>1593215</xdr:rowOff>
    </xdr:to>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78400" y="28467050"/>
          <a:ext cx="2736215" cy="1434465"/>
        </a:xfrm>
        <a:prstGeom prst="rect">
          <a:avLst/>
        </a:prstGeom>
        <a:noFill/>
        <a:ln>
          <a:noFill/>
        </a:ln>
      </xdr:spPr>
    </xdr:pic>
    <xdr:clientData/>
  </xdr:twoCellAnchor>
  <xdr:twoCellAnchor>
    <xdr:from>
      <xdr:col>4</xdr:col>
      <xdr:colOff>931333</xdr:colOff>
      <xdr:row>31</xdr:row>
      <xdr:rowOff>846666</xdr:rowOff>
    </xdr:from>
    <xdr:to>
      <xdr:col>4</xdr:col>
      <xdr:colOff>2911263</xdr:colOff>
      <xdr:row>31</xdr:row>
      <xdr:rowOff>3000586</xdr:rowOff>
    </xdr:to>
    <xdr:pic>
      <xdr:nvPicPr>
        <xdr:cNvPr id="6" name="Picture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69983" y="30869466"/>
          <a:ext cx="1979930" cy="215392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270547/AppData/Local/Microsoft/Windows/INetCache/Content.MSO/TPS546x24A_Calculator_Checkli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atfish\TPS546x24A_Calculator_Check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oleObject" Target="../embeddings/Microsoft_Visio_2003-2010_Drawing.vsd"/></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ti.com/lit/an/slva689/slva689.pdf" TargetMode="External"/><Relationship Id="rId2" Type="http://schemas.openxmlformats.org/officeDocument/2006/relationships/hyperlink" Target="http://www.ti.com/lit/an/slva689/slva689.pdf" TargetMode="External"/><Relationship Id="rId1" Type="http://schemas.openxmlformats.org/officeDocument/2006/relationships/hyperlink" Target="http://www.ti.com/lit/an/slva689/slva689.pdf"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Q146"/>
  <sheetViews>
    <sheetView zoomScaleNormal="100" workbookViewId="0">
      <pane ySplit="2" topLeftCell="A3" activePane="bottomLeft" state="frozen"/>
      <selection pane="bottomLeft" activeCell="D7" sqref="D7"/>
    </sheetView>
  </sheetViews>
  <sheetFormatPr defaultColWidth="9.140625" defaultRowHeight="14.25" x14ac:dyDescent="0.2"/>
  <cols>
    <col min="1" max="1" width="2.85546875" style="37" customWidth="1"/>
    <col min="2" max="2" width="28.140625" style="37" customWidth="1"/>
    <col min="3" max="6" width="15.5703125" style="37" customWidth="1"/>
    <col min="7" max="7" width="10.140625" style="37" bestFit="1" customWidth="1"/>
    <col min="8" max="8" width="113.28515625" style="37" customWidth="1"/>
    <col min="9" max="9" width="13.5703125" style="37" customWidth="1"/>
    <col min="10" max="10" width="37.85546875" style="37" customWidth="1"/>
    <col min="11" max="11" width="12" style="37" customWidth="1"/>
    <col min="12" max="12" width="13.140625" style="37" customWidth="1"/>
    <col min="13" max="16384" width="9.140625" style="37"/>
  </cols>
  <sheetData>
    <row r="1" spans="2:17" ht="24" thickBot="1" x14ac:dyDescent="0.25">
      <c r="B1" s="292" t="s">
        <v>549</v>
      </c>
      <c r="C1" s="292"/>
      <c r="D1" s="292"/>
      <c r="E1" s="292"/>
      <c r="F1" s="292"/>
      <c r="G1" s="292"/>
      <c r="H1" s="292"/>
    </row>
    <row r="2" spans="2:17" ht="26.25" thickBot="1" x14ac:dyDescent="0.25">
      <c r="B2" s="135" t="s">
        <v>20</v>
      </c>
      <c r="C2" s="135" t="s">
        <v>550</v>
      </c>
      <c r="D2" s="135" t="s">
        <v>551</v>
      </c>
      <c r="E2" s="135" t="s">
        <v>552</v>
      </c>
      <c r="F2" s="135" t="s">
        <v>553</v>
      </c>
      <c r="G2" s="136" t="s">
        <v>210</v>
      </c>
      <c r="H2" s="135" t="s">
        <v>554</v>
      </c>
      <c r="I2" s="137">
        <f>Vout*0.98</f>
        <v>0.94079999999999997</v>
      </c>
      <c r="J2" s="137">
        <f>Vout*1.02</f>
        <v>0.97919999999999996</v>
      </c>
      <c r="L2" s="138"/>
      <c r="M2" s="138"/>
      <c r="N2" s="138"/>
      <c r="O2" s="139"/>
      <c r="P2" s="138"/>
      <c r="Q2" s="138"/>
    </row>
    <row r="3" spans="2:17" x14ac:dyDescent="0.2">
      <c r="B3" s="45" t="s">
        <v>191</v>
      </c>
      <c r="C3" s="38" t="s">
        <v>193</v>
      </c>
      <c r="D3" s="40"/>
      <c r="E3" s="39"/>
      <c r="F3" s="40"/>
      <c r="G3" s="41" t="s">
        <v>198</v>
      </c>
      <c r="H3" s="140" t="s">
        <v>191</v>
      </c>
      <c r="I3" s="137"/>
      <c r="J3" s="141" t="s">
        <v>16</v>
      </c>
      <c r="L3" s="138"/>
      <c r="M3" s="138"/>
      <c r="N3" s="138"/>
      <c r="O3" s="139"/>
      <c r="P3" s="138"/>
      <c r="Q3" s="138"/>
    </row>
    <row r="4" spans="2:17" ht="15" x14ac:dyDescent="0.2">
      <c r="B4" s="45" t="s">
        <v>204</v>
      </c>
      <c r="D4" s="201">
        <f>VLOOKUP(C3,'Compensation References'!A2:C4,2,FALSE)</f>
        <v>40</v>
      </c>
      <c r="E4" s="39"/>
      <c r="F4" s="40"/>
      <c r="G4" s="41" t="s">
        <v>26</v>
      </c>
      <c r="H4" s="140" t="s">
        <v>199</v>
      </c>
      <c r="I4" s="137"/>
      <c r="J4" s="31" t="s">
        <v>546</v>
      </c>
      <c r="L4" s="138"/>
      <c r="M4" s="138"/>
      <c r="N4" s="138"/>
      <c r="O4" s="139"/>
      <c r="P4" s="138"/>
      <c r="Q4" s="138"/>
    </row>
    <row r="5" spans="2:17" ht="15" customHeight="1" x14ac:dyDescent="0.2">
      <c r="B5" s="45" t="s">
        <v>182</v>
      </c>
      <c r="C5" s="38">
        <v>12</v>
      </c>
      <c r="D5" s="40"/>
      <c r="E5" s="39"/>
      <c r="F5" s="40"/>
      <c r="G5" s="41" t="s">
        <v>22</v>
      </c>
      <c r="H5" s="140" t="s">
        <v>181</v>
      </c>
      <c r="I5" s="137">
        <f>Iout/2</f>
        <v>25</v>
      </c>
      <c r="J5" s="32" t="s">
        <v>547</v>
      </c>
      <c r="L5" s="138"/>
      <c r="M5" s="138"/>
      <c r="N5" s="138"/>
      <c r="O5" s="139"/>
      <c r="P5" s="138"/>
      <c r="Q5" s="138"/>
    </row>
    <row r="6" spans="2:17" ht="15" x14ac:dyDescent="0.2">
      <c r="B6" s="45" t="s">
        <v>23</v>
      </c>
      <c r="C6" s="38">
        <v>0.96</v>
      </c>
      <c r="D6" s="40"/>
      <c r="E6" s="39"/>
      <c r="F6" s="40"/>
      <c r="G6" s="41" t="s">
        <v>22</v>
      </c>
      <c r="H6" s="140" t="s">
        <v>24</v>
      </c>
      <c r="J6" s="33" t="s">
        <v>548</v>
      </c>
      <c r="L6" s="138"/>
      <c r="M6" s="138"/>
      <c r="N6" s="138"/>
      <c r="O6" s="139"/>
      <c r="P6" s="138"/>
      <c r="Q6" s="138"/>
    </row>
    <row r="7" spans="2:17" ht="15" x14ac:dyDescent="0.2">
      <c r="B7" s="45" t="s">
        <v>15</v>
      </c>
      <c r="C7" s="39"/>
      <c r="D7" s="40"/>
      <c r="E7" s="38">
        <v>0.5</v>
      </c>
      <c r="F7" s="138"/>
      <c r="G7" s="41" t="s">
        <v>22</v>
      </c>
      <c r="H7" s="140" t="s">
        <v>78</v>
      </c>
      <c r="J7" s="34" t="s">
        <v>17</v>
      </c>
      <c r="L7" s="138"/>
      <c r="M7" s="138"/>
      <c r="N7" s="138"/>
      <c r="O7" s="139"/>
      <c r="P7" s="138"/>
      <c r="Q7" s="138"/>
    </row>
    <row r="8" spans="2:17" ht="15" x14ac:dyDescent="0.2">
      <c r="B8" s="45" t="s">
        <v>170</v>
      </c>
      <c r="C8" s="39"/>
      <c r="D8" s="40"/>
      <c r="E8" s="39"/>
      <c r="F8" s="142">
        <f>VOSL*Vout</f>
        <v>0.48</v>
      </c>
      <c r="G8" s="41" t="s">
        <v>22</v>
      </c>
      <c r="H8" s="140" t="s">
        <v>545</v>
      </c>
      <c r="J8" s="35" t="s">
        <v>18</v>
      </c>
      <c r="L8" s="138"/>
      <c r="M8" s="138"/>
      <c r="N8" s="138"/>
      <c r="O8" s="139"/>
      <c r="P8" s="138"/>
      <c r="Q8" s="138"/>
    </row>
    <row r="9" spans="2:17" ht="15" x14ac:dyDescent="0.2">
      <c r="B9" s="45" t="s">
        <v>25</v>
      </c>
      <c r="C9" s="38">
        <v>50</v>
      </c>
      <c r="D9" s="40"/>
      <c r="E9" s="39"/>
      <c r="F9" s="40"/>
      <c r="G9" s="41" t="s">
        <v>26</v>
      </c>
      <c r="H9" s="140" t="s">
        <v>137</v>
      </c>
      <c r="J9" s="36" t="s">
        <v>19</v>
      </c>
      <c r="L9" s="138"/>
      <c r="M9" s="138"/>
      <c r="N9" s="138"/>
      <c r="O9" s="139"/>
      <c r="P9" s="138"/>
      <c r="Q9" s="138"/>
    </row>
    <row r="10" spans="2:17" x14ac:dyDescent="0.2">
      <c r="B10" s="45" t="s">
        <v>128</v>
      </c>
      <c r="C10" s="38">
        <v>2</v>
      </c>
      <c r="D10" s="40"/>
      <c r="E10" s="39"/>
      <c r="F10" s="40"/>
      <c r="G10" s="41" t="s">
        <v>130</v>
      </c>
      <c r="H10" s="140" t="s">
        <v>129</v>
      </c>
      <c r="K10" s="138"/>
      <c r="L10" s="138"/>
      <c r="M10" s="138"/>
      <c r="N10" s="138"/>
      <c r="O10" s="139"/>
      <c r="P10" s="138"/>
      <c r="Q10" s="138"/>
    </row>
    <row r="11" spans="2:17" ht="15" thickBot="1" x14ac:dyDescent="0.25">
      <c r="B11" s="45" t="s">
        <v>138</v>
      </c>
      <c r="C11" s="39"/>
      <c r="D11" s="143">
        <f>Iout/Phases</f>
        <v>25</v>
      </c>
      <c r="E11" s="39"/>
      <c r="F11" s="40"/>
      <c r="G11" s="41" t="s">
        <v>26</v>
      </c>
      <c r="H11" s="140" t="s">
        <v>200</v>
      </c>
      <c r="K11" s="138"/>
      <c r="L11" s="138"/>
      <c r="M11" s="138"/>
      <c r="N11" s="138"/>
      <c r="O11" s="139"/>
      <c r="P11" s="138"/>
      <c r="Q11" s="138"/>
    </row>
    <row r="12" spans="2:17" ht="15" customHeight="1" x14ac:dyDescent="0.2">
      <c r="B12" s="45" t="s">
        <v>27</v>
      </c>
      <c r="C12" s="38">
        <v>10</v>
      </c>
      <c r="D12" s="40"/>
      <c r="E12" s="39"/>
      <c r="F12" s="40"/>
      <c r="G12" s="41" t="s">
        <v>26</v>
      </c>
      <c r="H12" s="140" t="s">
        <v>28</v>
      </c>
      <c r="J12" s="293" t="s">
        <v>205</v>
      </c>
      <c r="K12" s="138"/>
      <c r="L12" s="138"/>
      <c r="M12" s="138"/>
      <c r="N12" s="138"/>
      <c r="O12" s="139"/>
      <c r="P12" s="138"/>
      <c r="Q12" s="138"/>
    </row>
    <row r="13" spans="2:17" x14ac:dyDescent="0.2">
      <c r="B13" s="45" t="s">
        <v>29</v>
      </c>
      <c r="C13" s="38">
        <f>Vout*15</f>
        <v>14.399999999999999</v>
      </c>
      <c r="D13" s="40"/>
      <c r="E13" s="39"/>
      <c r="F13" s="40"/>
      <c r="G13" s="41" t="s">
        <v>30</v>
      </c>
      <c r="H13" s="140" t="s">
        <v>31</v>
      </c>
      <c r="J13" s="294"/>
      <c r="K13" s="144"/>
      <c r="L13" s="138"/>
      <c r="M13" s="138"/>
      <c r="N13" s="138"/>
      <c r="O13" s="139"/>
      <c r="P13" s="138"/>
      <c r="Q13" s="138"/>
    </row>
    <row r="14" spans="2:17" x14ac:dyDescent="0.2">
      <c r="B14" s="45" t="s">
        <v>32</v>
      </c>
      <c r="C14" s="38">
        <f>Vout*40</f>
        <v>38.4</v>
      </c>
      <c r="D14" s="40"/>
      <c r="E14" s="39"/>
      <c r="F14" s="40"/>
      <c r="G14" s="41" t="s">
        <v>30</v>
      </c>
      <c r="H14" s="140" t="s">
        <v>33</v>
      </c>
      <c r="J14" s="294"/>
      <c r="K14" s="145"/>
      <c r="L14" s="138"/>
      <c r="M14" s="138"/>
      <c r="N14" s="138"/>
      <c r="O14" s="139"/>
      <c r="P14" s="138"/>
      <c r="Q14" s="138"/>
    </row>
    <row r="15" spans="2:17" x14ac:dyDescent="0.2">
      <c r="B15" s="45" t="s">
        <v>34</v>
      </c>
      <c r="C15" s="38">
        <f>Vout*40</f>
        <v>38.4</v>
      </c>
      <c r="D15" s="40"/>
      <c r="E15" s="39"/>
      <c r="F15" s="40"/>
      <c r="G15" s="41" t="s">
        <v>30</v>
      </c>
      <c r="H15" s="140" t="s">
        <v>35</v>
      </c>
      <c r="J15" s="294"/>
      <c r="K15" s="145"/>
      <c r="L15" s="138"/>
      <c r="M15" s="138"/>
      <c r="N15" s="138"/>
      <c r="O15" s="139"/>
      <c r="P15" s="138"/>
      <c r="Q15" s="138"/>
    </row>
    <row r="16" spans="2:17" ht="15" thickBot="1" x14ac:dyDescent="0.25">
      <c r="B16" s="45" t="s">
        <v>36</v>
      </c>
      <c r="C16" s="38">
        <v>450</v>
      </c>
      <c r="D16" s="40"/>
      <c r="E16" s="39"/>
      <c r="F16" s="40"/>
      <c r="G16" s="41" t="s">
        <v>11</v>
      </c>
      <c r="H16" s="140" t="s">
        <v>354</v>
      </c>
      <c r="J16" s="294"/>
      <c r="K16" s="145"/>
    </row>
    <row r="17" spans="2:11" ht="15.75" x14ac:dyDescent="0.2">
      <c r="B17" s="321" t="s">
        <v>669</v>
      </c>
      <c r="C17" s="322"/>
      <c r="D17" s="322"/>
      <c r="E17" s="322"/>
      <c r="F17" s="322"/>
      <c r="G17" s="322"/>
      <c r="H17" s="323"/>
      <c r="J17" s="294"/>
      <c r="K17" s="145"/>
    </row>
    <row r="18" spans="2:11" ht="15" thickBot="1" x14ac:dyDescent="0.25">
      <c r="B18" s="324" t="s">
        <v>670</v>
      </c>
      <c r="C18" s="325"/>
      <c r="D18" s="325"/>
      <c r="E18" s="325"/>
      <c r="F18" s="325"/>
      <c r="G18" s="325"/>
      <c r="H18" s="326"/>
      <c r="J18" s="294"/>
      <c r="K18" s="145"/>
    </row>
    <row r="19" spans="2:11" x14ac:dyDescent="0.2">
      <c r="B19" s="44" t="s">
        <v>44</v>
      </c>
      <c r="C19" s="116"/>
      <c r="D19" s="258">
        <f>(Pvin-Vout)*(Vout/Pvin)/(fsw*10^3)*10^6</f>
        <v>1.9626666666666666</v>
      </c>
      <c r="E19" s="259"/>
      <c r="F19" s="260"/>
      <c r="G19" s="42" t="s">
        <v>45</v>
      </c>
      <c r="H19" s="261" t="s">
        <v>46</v>
      </c>
      <c r="J19" s="294"/>
      <c r="K19" s="145"/>
    </row>
    <row r="20" spans="2:11" x14ac:dyDescent="0.2">
      <c r="B20" s="45" t="s">
        <v>47</v>
      </c>
      <c r="C20" s="39"/>
      <c r="D20" s="146">
        <f>D19/(0.1*Iout/Phases)</f>
        <v>0.78506666666666658</v>
      </c>
      <c r="E20" s="119"/>
      <c r="F20" s="47"/>
      <c r="G20" s="41" t="s">
        <v>41</v>
      </c>
      <c r="H20" s="140" t="s">
        <v>48</v>
      </c>
      <c r="J20" s="294"/>
      <c r="K20" s="145"/>
    </row>
    <row r="21" spans="2:11" x14ac:dyDescent="0.2">
      <c r="B21" s="45" t="s">
        <v>42</v>
      </c>
      <c r="C21" s="39"/>
      <c r="D21" s="146">
        <f>D19/(0.4*Iout/Phases)</f>
        <v>0.19626666666666664</v>
      </c>
      <c r="E21" s="119"/>
      <c r="F21" s="47"/>
      <c r="G21" s="41" t="s">
        <v>41</v>
      </c>
      <c r="H21" s="140" t="s">
        <v>43</v>
      </c>
      <c r="J21" s="294"/>
      <c r="K21" s="138"/>
    </row>
    <row r="22" spans="2:11" x14ac:dyDescent="0.2">
      <c r="B22" s="45" t="s">
        <v>692</v>
      </c>
      <c r="C22" s="39"/>
      <c r="D22" s="146">
        <f>D19/(0.3*Iout/Phases)</f>
        <v>0.26168888888888886</v>
      </c>
      <c r="E22" s="119"/>
      <c r="F22" s="47"/>
      <c r="G22" s="41" t="s">
        <v>41</v>
      </c>
      <c r="H22" s="140" t="s">
        <v>693</v>
      </c>
      <c r="J22" s="294"/>
      <c r="K22" s="138"/>
    </row>
    <row r="23" spans="2:11" x14ac:dyDescent="0.2">
      <c r="B23" s="45" t="s">
        <v>310</v>
      </c>
      <c r="C23" s="41"/>
      <c r="D23" s="40"/>
      <c r="E23" s="38">
        <v>0.22</v>
      </c>
      <c r="F23" s="40"/>
      <c r="G23" s="41" t="s">
        <v>41</v>
      </c>
      <c r="H23" s="140" t="s">
        <v>311</v>
      </c>
      <c r="J23" s="294"/>
      <c r="K23" s="138"/>
    </row>
    <row r="24" spans="2:11" x14ac:dyDescent="0.2">
      <c r="B24" s="45" t="s">
        <v>312</v>
      </c>
      <c r="C24" s="41"/>
      <c r="D24" s="40"/>
      <c r="E24" s="38">
        <v>100</v>
      </c>
      <c r="F24" s="40"/>
      <c r="G24" s="41" t="s">
        <v>167</v>
      </c>
      <c r="H24" s="140" t="s">
        <v>360</v>
      </c>
      <c r="J24" s="294"/>
      <c r="K24" s="138"/>
    </row>
    <row r="25" spans="2:11" ht="15" thickBot="1" x14ac:dyDescent="0.25">
      <c r="B25" s="45" t="s">
        <v>39</v>
      </c>
      <c r="C25" s="39"/>
      <c r="D25" s="41"/>
      <c r="E25" s="39"/>
      <c r="F25" s="142">
        <f>E23*E24/100</f>
        <v>0.22</v>
      </c>
      <c r="G25" s="41" t="s">
        <v>41</v>
      </c>
      <c r="H25" s="140" t="s">
        <v>677</v>
      </c>
      <c r="J25" s="295"/>
      <c r="K25" s="138"/>
    </row>
    <row r="26" spans="2:11" x14ac:dyDescent="0.2">
      <c r="B26" s="45" t="s">
        <v>49</v>
      </c>
      <c r="C26" s="39"/>
      <c r="D26" s="41"/>
      <c r="E26" s="51"/>
      <c r="F26" s="157">
        <f>D19/Lout</f>
        <v>8.92121212121212</v>
      </c>
      <c r="G26" s="41" t="s">
        <v>26</v>
      </c>
      <c r="H26" s="140" t="s">
        <v>154</v>
      </c>
    </row>
    <row r="27" spans="2:11" x14ac:dyDescent="0.2">
      <c r="B27" s="45" t="s">
        <v>151</v>
      </c>
      <c r="C27" s="39"/>
      <c r="D27" s="41"/>
      <c r="E27" s="51"/>
      <c r="F27" s="157">
        <f>1/(fsw*10^3)/(Lout*10^-6)</f>
        <v>10.1010101010101</v>
      </c>
      <c r="G27" s="41" t="s">
        <v>152</v>
      </c>
      <c r="H27" s="140" t="s">
        <v>153</v>
      </c>
    </row>
    <row r="28" spans="2:11" x14ac:dyDescent="0.2">
      <c r="B28" s="45" t="s">
        <v>50</v>
      </c>
      <c r="C28" s="39"/>
      <c r="D28" s="41"/>
      <c r="E28" s="119"/>
      <c r="F28" s="153">
        <f>Iripple/Iphase</f>
        <v>0.3568484848484848</v>
      </c>
      <c r="G28" s="41" t="s">
        <v>51</v>
      </c>
      <c r="H28" s="140" t="s">
        <v>52</v>
      </c>
    </row>
    <row r="29" spans="2:11" x14ac:dyDescent="0.2">
      <c r="B29" s="45" t="s">
        <v>53</v>
      </c>
      <c r="C29" s="39"/>
      <c r="D29" s="41"/>
      <c r="E29" s="51"/>
      <c r="F29" s="157">
        <f>Iphase+Iripple/2</f>
        <v>29.460606060606061</v>
      </c>
      <c r="G29" s="41" t="s">
        <v>51</v>
      </c>
      <c r="H29" s="140" t="s">
        <v>54</v>
      </c>
    </row>
    <row r="30" spans="2:11" ht="15" thickBot="1" x14ac:dyDescent="0.25">
      <c r="B30" s="73" t="s">
        <v>55</v>
      </c>
      <c r="C30" s="115"/>
      <c r="D30" s="43"/>
      <c r="E30" s="262"/>
      <c r="F30" s="263">
        <f>SQRT(Iphase^2+1/12*(Iripple)^2)</f>
        <v>25.132296661387151</v>
      </c>
      <c r="G30" s="43" t="s">
        <v>56</v>
      </c>
      <c r="H30" s="264" t="s">
        <v>57</v>
      </c>
    </row>
    <row r="31" spans="2:11" ht="15.75" x14ac:dyDescent="0.2">
      <c r="B31" s="327" t="s">
        <v>671</v>
      </c>
      <c r="C31" s="328"/>
      <c r="D31" s="328"/>
      <c r="E31" s="328"/>
      <c r="F31" s="328"/>
      <c r="G31" s="328"/>
      <c r="H31" s="329"/>
      <c r="J31" s="277"/>
    </row>
    <row r="32" spans="2:11" ht="15" thickBot="1" x14ac:dyDescent="0.25">
      <c r="B32" s="324" t="s">
        <v>672</v>
      </c>
      <c r="C32" s="325"/>
      <c r="D32" s="325"/>
      <c r="E32" s="325"/>
      <c r="F32" s="325"/>
      <c r="G32" s="325"/>
      <c r="H32" s="326"/>
    </row>
    <row r="33" spans="2:10" x14ac:dyDescent="0.2">
      <c r="B33" s="45" t="s">
        <v>58</v>
      </c>
      <c r="C33" s="39"/>
      <c r="D33" s="147">
        <f>Iripple/(8*fsw*C13)*10^6</f>
        <v>172.09128320239432</v>
      </c>
      <c r="E33" s="51"/>
      <c r="F33" s="148"/>
      <c r="G33" s="41" t="s">
        <v>40</v>
      </c>
      <c r="H33" s="140" t="s">
        <v>178</v>
      </c>
    </row>
    <row r="34" spans="2:10" x14ac:dyDescent="0.2">
      <c r="B34" s="45" t="s">
        <v>59</v>
      </c>
      <c r="C34" s="39"/>
      <c r="D34" s="149">
        <f>1/(2*PI()*(C14*10^-3)/(C12/Phases)*(fsw*10^3)/10)*10^6</f>
        <v>460.51777515016011</v>
      </c>
      <c r="E34" s="202"/>
      <c r="F34" s="150"/>
      <c r="G34" s="41" t="s">
        <v>40</v>
      </c>
      <c r="H34" s="140" t="s">
        <v>179</v>
      </c>
    </row>
    <row r="35" spans="2:10" x14ac:dyDescent="0.2">
      <c r="B35" s="45" t="s">
        <v>60</v>
      </c>
      <c r="C35" s="39"/>
      <c r="D35" s="149">
        <f>1/(2*PI()*(C15*10^-3)/(C12/Phases)*(fsw*10^3)/10)*10^6</f>
        <v>460.51777515016011</v>
      </c>
      <c r="E35" s="202"/>
      <c r="F35" s="150"/>
      <c r="G35" s="41" t="s">
        <v>40</v>
      </c>
      <c r="H35" s="140" t="s">
        <v>180</v>
      </c>
    </row>
    <row r="36" spans="2:10" x14ac:dyDescent="0.2">
      <c r="B36" s="45" t="s">
        <v>313</v>
      </c>
      <c r="C36" s="41"/>
      <c r="D36" s="40"/>
      <c r="E36" s="38">
        <v>390</v>
      </c>
      <c r="F36" s="40"/>
      <c r="G36" s="41" t="s">
        <v>40</v>
      </c>
      <c r="H36" s="140" t="s">
        <v>314</v>
      </c>
    </row>
    <row r="37" spans="2:10" x14ac:dyDescent="0.2">
      <c r="B37" s="45" t="s">
        <v>365</v>
      </c>
      <c r="C37" s="41"/>
      <c r="D37" s="40"/>
      <c r="E37" s="38">
        <v>100</v>
      </c>
      <c r="F37" s="40"/>
      <c r="G37" s="41" t="s">
        <v>167</v>
      </c>
      <c r="H37" s="140" t="s">
        <v>359</v>
      </c>
    </row>
    <row r="38" spans="2:10" x14ac:dyDescent="0.2">
      <c r="B38" s="45" t="s">
        <v>61</v>
      </c>
      <c r="C38" s="39"/>
      <c r="E38" s="39"/>
      <c r="F38" s="142">
        <f>E36*E37/100</f>
        <v>390</v>
      </c>
      <c r="G38" s="41" t="s">
        <v>40</v>
      </c>
      <c r="H38" s="140" t="s">
        <v>64</v>
      </c>
    </row>
    <row r="39" spans="2:10" x14ac:dyDescent="0.2">
      <c r="B39" s="45" t="s">
        <v>62</v>
      </c>
      <c r="C39" s="41"/>
      <c r="D39" s="40"/>
      <c r="E39" s="38">
        <v>10</v>
      </c>
      <c r="F39" s="40"/>
      <c r="G39" s="41" t="s">
        <v>116</v>
      </c>
      <c r="H39" s="140" t="s">
        <v>65</v>
      </c>
    </row>
    <row r="40" spans="2:10" x14ac:dyDescent="0.2">
      <c r="B40" s="45" t="s">
        <v>63</v>
      </c>
      <c r="C40" s="41"/>
      <c r="D40" s="255"/>
      <c r="E40" s="38">
        <v>4</v>
      </c>
      <c r="F40" s="40"/>
      <c r="G40" s="41"/>
      <c r="H40" s="140" t="s">
        <v>377</v>
      </c>
    </row>
    <row r="41" spans="2:10" x14ac:dyDescent="0.2">
      <c r="B41" s="45" t="s">
        <v>66</v>
      </c>
      <c r="C41" s="39"/>
      <c r="D41" s="256"/>
      <c r="E41" s="202"/>
      <c r="F41" s="152">
        <f>IF(E40=0,0.001,E40*F38)</f>
        <v>1560</v>
      </c>
      <c r="G41" s="41" t="s">
        <v>40</v>
      </c>
      <c r="H41" s="140" t="s">
        <v>68</v>
      </c>
    </row>
    <row r="42" spans="2:10" x14ac:dyDescent="0.2">
      <c r="B42" s="45" t="s">
        <v>67</v>
      </c>
      <c r="C42" s="39"/>
      <c r="D42" s="256"/>
      <c r="E42" s="39"/>
      <c r="F42" s="142">
        <f>IF(E40=0,0,E39/E40)</f>
        <v>2.5</v>
      </c>
      <c r="G42" s="41" t="s">
        <v>116</v>
      </c>
      <c r="H42" s="140" t="s">
        <v>69</v>
      </c>
    </row>
    <row r="43" spans="2:10" x14ac:dyDescent="0.2">
      <c r="B43" s="45" t="s">
        <v>315</v>
      </c>
      <c r="C43" s="39"/>
      <c r="D43" s="255"/>
      <c r="E43" s="38">
        <v>47</v>
      </c>
      <c r="F43" s="40"/>
      <c r="G43" s="41" t="s">
        <v>40</v>
      </c>
      <c r="H43" s="140" t="s">
        <v>366</v>
      </c>
    </row>
    <row r="44" spans="2:10" x14ac:dyDescent="0.2">
      <c r="B44" s="45" t="s">
        <v>316</v>
      </c>
      <c r="C44" s="39"/>
      <c r="D44" s="255"/>
      <c r="E44" s="38">
        <v>100</v>
      </c>
      <c r="F44" s="40"/>
      <c r="G44" s="41" t="s">
        <v>167</v>
      </c>
      <c r="H44" s="140" t="s">
        <v>361</v>
      </c>
    </row>
    <row r="45" spans="2:10" x14ac:dyDescent="0.2">
      <c r="B45" s="45" t="s">
        <v>374</v>
      </c>
      <c r="C45" s="39"/>
      <c r="D45" s="40"/>
      <c r="E45" s="38">
        <v>3</v>
      </c>
      <c r="F45" s="40"/>
      <c r="G45" s="41" t="s">
        <v>116</v>
      </c>
      <c r="H45" s="140" t="s">
        <v>368</v>
      </c>
    </row>
    <row r="46" spans="2:10" x14ac:dyDescent="0.2">
      <c r="B46" s="45" t="s">
        <v>375</v>
      </c>
      <c r="C46" s="39"/>
      <c r="D46" s="40"/>
      <c r="E46" s="38">
        <v>16</v>
      </c>
      <c r="F46" s="40"/>
      <c r="G46" s="41"/>
      <c r="H46" s="140" t="s">
        <v>376</v>
      </c>
    </row>
    <row r="47" spans="2:10" x14ac:dyDescent="0.2">
      <c r="B47" s="45" t="s">
        <v>373</v>
      </c>
      <c r="C47" s="39"/>
      <c r="D47" s="40"/>
      <c r="E47" s="39"/>
      <c r="F47" s="142">
        <f>E43*E44/100</f>
        <v>47</v>
      </c>
      <c r="G47" s="41" t="s">
        <v>40</v>
      </c>
      <c r="H47" s="140" t="s">
        <v>367</v>
      </c>
      <c r="J47" s="151"/>
    </row>
    <row r="48" spans="2:10" x14ac:dyDescent="0.2">
      <c r="B48" s="45" t="s">
        <v>369</v>
      </c>
      <c r="C48" s="39"/>
      <c r="D48" s="150"/>
      <c r="E48" s="202"/>
      <c r="F48" s="152">
        <f>IF(E46=0,0.001,E46*F47)</f>
        <v>752</v>
      </c>
      <c r="G48" s="41" t="s">
        <v>40</v>
      </c>
      <c r="H48" s="140" t="s">
        <v>370</v>
      </c>
    </row>
    <row r="49" spans="2:8" x14ac:dyDescent="0.2">
      <c r="B49" s="45" t="s">
        <v>371</v>
      </c>
      <c r="C49" s="39"/>
      <c r="D49" s="47"/>
      <c r="E49" s="119"/>
      <c r="F49" s="153">
        <f>IF(E46=0,0,E45/E46)</f>
        <v>0.1875</v>
      </c>
      <c r="G49" s="41" t="s">
        <v>116</v>
      </c>
      <c r="H49" s="140" t="s">
        <v>372</v>
      </c>
    </row>
    <row r="50" spans="2:8" x14ac:dyDescent="0.2">
      <c r="B50" s="45" t="s">
        <v>121</v>
      </c>
      <c r="C50" s="39"/>
      <c r="D50" s="41"/>
      <c r="E50" s="202"/>
      <c r="F50" s="152">
        <f>Cout_bulk+Cout_cer</f>
        <v>2312</v>
      </c>
      <c r="G50" s="41" t="s">
        <v>40</v>
      </c>
      <c r="H50" s="140" t="s">
        <v>122</v>
      </c>
    </row>
    <row r="51" spans="2:8" ht="15" customHeight="1" x14ac:dyDescent="0.2">
      <c r="B51" s="45" t="s">
        <v>364</v>
      </c>
      <c r="C51" s="38">
        <v>3392</v>
      </c>
      <c r="D51" s="40"/>
      <c r="E51" s="39"/>
      <c r="F51" s="40"/>
      <c r="G51" s="41" t="s">
        <v>40</v>
      </c>
      <c r="H51" s="154" t="s">
        <v>380</v>
      </c>
    </row>
    <row r="52" spans="2:8" ht="28.5" x14ac:dyDescent="0.2">
      <c r="B52" s="155" t="s">
        <v>95</v>
      </c>
      <c r="C52" s="39"/>
      <c r="D52" s="156">
        <f>MAX(C51,Cout_cer+Cout_bulk,E36*E40+E43*E46)</f>
        <v>3392</v>
      </c>
      <c r="E52" s="202"/>
      <c r="F52" s="150"/>
      <c r="G52" s="41" t="s">
        <v>40</v>
      </c>
      <c r="H52" s="154" t="s">
        <v>363</v>
      </c>
    </row>
    <row r="53" spans="2:8" x14ac:dyDescent="0.2">
      <c r="B53" s="45" t="s">
        <v>120</v>
      </c>
      <c r="C53" s="39"/>
      <c r="D53" s="146">
        <f>IF(Cout_total&lt;Cout_max,1/(2*PI()*(Cout_max*10^-6)/GM_PS),1/(2*PI()*(Cout_total*10^-6)/GM_PS))/1000</f>
        <v>15.246361974837848</v>
      </c>
      <c r="E53" s="119"/>
      <c r="F53" s="47"/>
      <c r="G53" s="41" t="s">
        <v>11</v>
      </c>
      <c r="H53" s="140" t="s">
        <v>381</v>
      </c>
    </row>
    <row r="54" spans="2:8" x14ac:dyDescent="0.2">
      <c r="B54" s="45" t="s">
        <v>70</v>
      </c>
      <c r="C54" s="39"/>
      <c r="D54" s="146">
        <f>1/(1/(SQRT((ESR_bulk*10^-3)^2+1/(2*PI()*fsw*10^3*Cout_bulk*10^-6)^2))+1/(SQRT((ESR_cer*10^-3)^2+1/(2*PI()*fsw*10^3*Cout_cer*10^-6)^2)))*1000</f>
        <v>0.42133187009795386</v>
      </c>
      <c r="E54" s="119"/>
      <c r="F54" s="47"/>
      <c r="G54" s="41" t="s">
        <v>116</v>
      </c>
      <c r="H54" s="140" t="s">
        <v>114</v>
      </c>
    </row>
    <row r="55" spans="2:8" x14ac:dyDescent="0.2">
      <c r="B55" s="45" t="s">
        <v>176</v>
      </c>
      <c r="C55" s="39"/>
      <c r="D55" s="146">
        <f>D54*Iripple</f>
        <v>3.7587909865708364</v>
      </c>
      <c r="E55" s="119"/>
      <c r="F55" s="47"/>
      <c r="G55" s="41" t="s">
        <v>30</v>
      </c>
      <c r="H55" s="140" t="s">
        <v>177</v>
      </c>
    </row>
    <row r="56" spans="2:8" ht="15" thickBot="1" x14ac:dyDescent="0.25">
      <c r="B56" s="45" t="s">
        <v>71</v>
      </c>
      <c r="C56" s="39"/>
      <c r="D56" s="147">
        <f>1/(1/(SQRT((ESR_bulk*10^-3)^2+1/(2*PI()*fsw*10^2*Cout_bulk*10^-6)^2))+1/(SQRT((ESR_cer*10^-3)^2+1/(2*PI()*fsw*10^2*Cout_cer*10^-6)^2)))*1000</f>
        <v>1.9655702832061928</v>
      </c>
      <c r="E56" s="51"/>
      <c r="F56" s="148"/>
      <c r="G56" s="41" t="s">
        <v>116</v>
      </c>
      <c r="H56" s="140" t="s">
        <v>115</v>
      </c>
    </row>
    <row r="57" spans="2:8" ht="15.75" x14ac:dyDescent="0.2">
      <c r="B57" s="321" t="s">
        <v>673</v>
      </c>
      <c r="C57" s="322"/>
      <c r="D57" s="322"/>
      <c r="E57" s="322"/>
      <c r="F57" s="322"/>
      <c r="G57" s="322"/>
      <c r="H57" s="323"/>
    </row>
    <row r="58" spans="2:8" ht="15" thickBot="1" x14ac:dyDescent="0.25">
      <c r="B58" s="324" t="s">
        <v>674</v>
      </c>
      <c r="C58" s="325"/>
      <c r="D58" s="325"/>
      <c r="E58" s="325"/>
      <c r="F58" s="325"/>
      <c r="G58" s="325"/>
      <c r="H58" s="326"/>
    </row>
    <row r="59" spans="2:8" x14ac:dyDescent="0.2">
      <c r="B59" s="45" t="s">
        <v>72</v>
      </c>
      <c r="C59" s="40"/>
      <c r="D59" s="143">
        <f>Iout*(Vout/Pvin*1/(fsw*10^3))*10^6</f>
        <v>8.8888888888888893</v>
      </c>
      <c r="E59" s="39"/>
      <c r="F59" s="40"/>
      <c r="G59" s="41" t="s">
        <v>73</v>
      </c>
      <c r="H59" s="140" t="s">
        <v>74</v>
      </c>
    </row>
    <row r="60" spans="2:8" x14ac:dyDescent="0.2">
      <c r="B60" s="45" t="s">
        <v>75</v>
      </c>
      <c r="C60" s="40"/>
      <c r="D60" s="143">
        <f>D59*4</f>
        <v>35.555555555555557</v>
      </c>
      <c r="E60" s="39"/>
      <c r="F60" s="40"/>
      <c r="G60" s="41" t="s">
        <v>40</v>
      </c>
      <c r="H60" s="140" t="s">
        <v>171</v>
      </c>
    </row>
    <row r="61" spans="2:8" x14ac:dyDescent="0.2">
      <c r="B61" s="45" t="s">
        <v>76</v>
      </c>
      <c r="C61" s="40"/>
      <c r="D61" s="40"/>
      <c r="E61" s="38">
        <f>400</f>
        <v>400</v>
      </c>
      <c r="F61" s="40"/>
      <c r="G61" s="41" t="s">
        <v>40</v>
      </c>
      <c r="H61" s="140" t="s">
        <v>694</v>
      </c>
    </row>
    <row r="62" spans="2:8" x14ac:dyDescent="0.2">
      <c r="B62" s="45" t="s">
        <v>77</v>
      </c>
      <c r="C62" s="40"/>
      <c r="D62" s="148"/>
      <c r="E62" s="51"/>
      <c r="F62" s="157">
        <f>D59/Cin_cer*1000</f>
        <v>22.222222222222221</v>
      </c>
      <c r="G62" s="41" t="s">
        <v>30</v>
      </c>
      <c r="H62" s="140" t="s">
        <v>695</v>
      </c>
    </row>
    <row r="63" spans="2:8" ht="29.25" thickBot="1" x14ac:dyDescent="0.25">
      <c r="B63" s="155" t="s">
        <v>189</v>
      </c>
      <c r="C63" s="40"/>
      <c r="D63" s="158"/>
      <c r="E63" s="203"/>
      <c r="F63" s="159">
        <f>(Iout-(Iout*Vout/Pvin))*SQRT(Vout/Pvin)+Iout*(Vout/Pvin)*SQRT(1-(Vout/Pvin))</f>
        <v>16.847429992482649</v>
      </c>
      <c r="G63" s="160" t="s">
        <v>26</v>
      </c>
      <c r="H63" s="161" t="s">
        <v>190</v>
      </c>
    </row>
    <row r="64" spans="2:8" ht="15.75" x14ac:dyDescent="0.2">
      <c r="B64" s="321" t="s">
        <v>673</v>
      </c>
      <c r="C64" s="322"/>
      <c r="D64" s="322"/>
      <c r="E64" s="322"/>
      <c r="F64" s="322"/>
      <c r="G64" s="322"/>
      <c r="H64" s="323"/>
    </row>
    <row r="65" spans="2:13" ht="15" thickBot="1" x14ac:dyDescent="0.25">
      <c r="B65" s="324" t="s">
        <v>674</v>
      </c>
      <c r="C65" s="325"/>
      <c r="D65" s="325"/>
      <c r="E65" s="325"/>
      <c r="F65" s="325"/>
      <c r="G65" s="325"/>
      <c r="H65" s="326"/>
    </row>
    <row r="66" spans="2:13" x14ac:dyDescent="0.2">
      <c r="B66" s="45" t="s">
        <v>79</v>
      </c>
      <c r="C66" s="40"/>
      <c r="D66" s="143">
        <v>5.5</v>
      </c>
      <c r="E66" s="39"/>
      <c r="F66" s="40"/>
      <c r="G66" s="41"/>
      <c r="H66" s="140" t="s">
        <v>126</v>
      </c>
    </row>
    <row r="67" spans="2:13" x14ac:dyDescent="0.2">
      <c r="B67" s="45" t="s">
        <v>80</v>
      </c>
      <c r="C67" s="40"/>
      <c r="D67" s="143">
        <f>VLOOKUP(C3,'Compensation References'!A2:C4,3,FALSE)</f>
        <v>6.1550000000000002</v>
      </c>
      <c r="E67" s="39"/>
      <c r="F67" s="40"/>
      <c r="G67" s="41" t="s">
        <v>12</v>
      </c>
      <c r="H67" s="140" t="s">
        <v>133</v>
      </c>
    </row>
    <row r="68" spans="2:13" x14ac:dyDescent="0.2">
      <c r="B68" s="45" t="s">
        <v>134</v>
      </c>
      <c r="C68" s="40"/>
      <c r="D68" s="162">
        <f>Phases/CSA*1000</f>
        <v>324.93907392363928</v>
      </c>
      <c r="E68" s="204"/>
      <c r="F68" s="163"/>
      <c r="G68" s="41" t="s">
        <v>135</v>
      </c>
      <c r="H68" s="140" t="s">
        <v>132</v>
      </c>
    </row>
    <row r="69" spans="2:13" x14ac:dyDescent="0.2">
      <c r="B69" s="45" t="s">
        <v>82</v>
      </c>
      <c r="C69" s="40"/>
      <c r="D69" s="40"/>
      <c r="E69" s="38">
        <v>4</v>
      </c>
      <c r="F69" s="40"/>
      <c r="G69" s="41"/>
      <c r="H69" s="140" t="s">
        <v>118</v>
      </c>
    </row>
    <row r="70" spans="2:13" x14ac:dyDescent="0.2">
      <c r="B70" s="45" t="s">
        <v>83</v>
      </c>
      <c r="C70" s="40"/>
      <c r="D70" s="148"/>
      <c r="E70" s="51"/>
      <c r="F70" s="157">
        <f>fsw/E69</f>
        <v>112.5</v>
      </c>
      <c r="G70" s="41" t="s">
        <v>11</v>
      </c>
      <c r="H70" s="140" t="s">
        <v>84</v>
      </c>
    </row>
    <row r="71" spans="2:13" x14ac:dyDescent="0.2">
      <c r="B71" s="45" t="s">
        <v>125</v>
      </c>
      <c r="C71" s="40"/>
      <c r="D71" s="148"/>
      <c r="E71" s="51"/>
      <c r="F71" s="157">
        <f>Mod_ratio/(fcoi_trgt*10^3*Lout*10^-6)</f>
        <v>222.22222222222226</v>
      </c>
      <c r="G71" s="41" t="s">
        <v>81</v>
      </c>
      <c r="H71" s="140" t="s">
        <v>125</v>
      </c>
      <c r="J71" s="305" t="s">
        <v>172</v>
      </c>
      <c r="K71" s="306"/>
      <c r="L71" s="307"/>
    </row>
    <row r="72" spans="2:13" x14ac:dyDescent="0.2">
      <c r="B72" s="45" t="s">
        <v>96</v>
      </c>
      <c r="C72" s="40"/>
      <c r="D72" s="40"/>
      <c r="E72" s="38">
        <v>10</v>
      </c>
      <c r="F72" s="40"/>
      <c r="G72" s="41"/>
      <c r="H72" s="140" t="s">
        <v>119</v>
      </c>
      <c r="J72" s="308"/>
      <c r="K72" s="309"/>
      <c r="L72" s="310"/>
    </row>
    <row r="73" spans="2:13" x14ac:dyDescent="0.2">
      <c r="B73" s="45" t="s">
        <v>97</v>
      </c>
      <c r="C73" s="40"/>
      <c r="D73" s="40"/>
      <c r="E73" s="39"/>
      <c r="F73" s="142">
        <f>fsw/E72</f>
        <v>45</v>
      </c>
      <c r="G73" s="41" t="s">
        <v>11</v>
      </c>
      <c r="H73" s="140" t="s">
        <v>98</v>
      </c>
      <c r="J73" s="308"/>
      <c r="K73" s="309"/>
      <c r="L73" s="310"/>
    </row>
    <row r="74" spans="2:13" ht="15" customHeight="1" x14ac:dyDescent="0.2">
      <c r="B74" s="45" t="s">
        <v>109</v>
      </c>
      <c r="C74" s="40"/>
      <c r="D74" s="148"/>
      <c r="E74" s="51"/>
      <c r="F74" s="157">
        <f>1/(1/(SQRT((ESR_bulk*10^-3)^2+1/(2*PI()*fcov_trgt*10^3*Cout_bulk*10^-6)^2))+1/(SQRT((ESR_cer*10^-3)^2+1/(2*PI()*fcov_trgt*10^3*Cout_cer*10^-6)^2)))*1000</f>
        <v>1.9655702832061928</v>
      </c>
      <c r="G74" s="41" t="s">
        <v>116</v>
      </c>
      <c r="H74" s="140" t="s">
        <v>110</v>
      </c>
      <c r="J74" s="308"/>
      <c r="K74" s="309"/>
      <c r="L74" s="310"/>
    </row>
    <row r="75" spans="2:13" ht="15" thickBot="1" x14ac:dyDescent="0.25">
      <c r="B75" s="164"/>
      <c r="H75" s="165"/>
      <c r="J75" s="308"/>
      <c r="K75" s="309"/>
      <c r="L75" s="310"/>
    </row>
    <row r="76" spans="2:13" ht="15" customHeight="1" thickBot="1" x14ac:dyDescent="0.3">
      <c r="B76" s="315" t="s">
        <v>201</v>
      </c>
      <c r="C76" s="316"/>
      <c r="D76" s="316"/>
      <c r="E76" s="316"/>
      <c r="F76" s="316"/>
      <c r="G76" s="316"/>
      <c r="H76" s="317"/>
      <c r="J76" s="308"/>
      <c r="K76" s="309"/>
      <c r="L76" s="310"/>
    </row>
    <row r="77" spans="2:13" ht="15.75" thickBot="1" x14ac:dyDescent="0.3">
      <c r="B77" s="313" t="s">
        <v>379</v>
      </c>
      <c r="C77" s="314"/>
      <c r="D77" s="314"/>
      <c r="E77" s="314"/>
      <c r="F77" s="314"/>
      <c r="G77" s="314"/>
      <c r="H77" s="314"/>
      <c r="I77" s="166" t="s">
        <v>202</v>
      </c>
      <c r="J77" s="311" t="s">
        <v>159</v>
      </c>
      <c r="K77" s="311"/>
      <c r="L77" s="312"/>
    </row>
    <row r="78" spans="2:13" ht="15" thickBot="1" x14ac:dyDescent="0.25">
      <c r="B78" s="82" t="s">
        <v>351</v>
      </c>
      <c r="C78" s="167"/>
      <c r="D78" s="168"/>
      <c r="E78" s="50">
        <v>8</v>
      </c>
      <c r="F78" s="168"/>
      <c r="G78" s="169"/>
      <c r="H78" s="170" t="s">
        <v>362</v>
      </c>
      <c r="J78" s="171" t="s">
        <v>156</v>
      </c>
      <c r="K78" s="172" t="s">
        <v>157</v>
      </c>
      <c r="L78" s="173" t="s">
        <v>158</v>
      </c>
    </row>
    <row r="79" spans="2:13" x14ac:dyDescent="0.2">
      <c r="B79" s="45" t="s">
        <v>329</v>
      </c>
      <c r="C79" s="174"/>
      <c r="D79" s="174"/>
      <c r="E79" s="205"/>
      <c r="F79" s="175">
        <f>VLOOKUP(Comp_Code,J79:L110,2)</f>
        <v>3</v>
      </c>
      <c r="G79" s="41"/>
      <c r="H79" s="140" t="s">
        <v>356</v>
      </c>
      <c r="J79" s="176">
        <v>0</v>
      </c>
      <c r="K79" s="177" t="s">
        <v>38</v>
      </c>
      <c r="L79" s="178" t="s">
        <v>38</v>
      </c>
    </row>
    <row r="80" spans="2:13" x14ac:dyDescent="0.2">
      <c r="B80" s="45" t="s">
        <v>342</v>
      </c>
      <c r="C80" s="174"/>
      <c r="D80" s="174"/>
      <c r="E80" s="205"/>
      <c r="F80" s="175">
        <f>VLOOKUP(Comp_Code,J79:L110,3)</f>
        <v>2</v>
      </c>
      <c r="G80" s="41"/>
      <c r="H80" s="140" t="s">
        <v>355</v>
      </c>
      <c r="J80" s="179">
        <v>1</v>
      </c>
      <c r="K80" s="180">
        <v>2</v>
      </c>
      <c r="L80" s="179">
        <v>0.5</v>
      </c>
      <c r="M80" s="137">
        <f t="shared" ref="M80:M110" si="0">MIN(K80*D$111/D$93,VLOOP_trgt)</f>
        <v>1.603933007169601</v>
      </c>
    </row>
    <row r="81" spans="2:13" x14ac:dyDescent="0.2">
      <c r="B81" s="45" t="s">
        <v>160</v>
      </c>
      <c r="C81" s="174"/>
      <c r="D81" s="181"/>
      <c r="E81" s="206"/>
      <c r="F81" s="182">
        <f>fcoi_trgt/ILOOP_trgt*F79</f>
        <v>86.435177182113165</v>
      </c>
      <c r="G81" s="41" t="s">
        <v>11</v>
      </c>
      <c r="H81" s="140" t="s">
        <v>357</v>
      </c>
      <c r="J81" s="179">
        <v>2</v>
      </c>
      <c r="K81" s="180">
        <v>2</v>
      </c>
      <c r="L81" s="179">
        <v>1</v>
      </c>
      <c r="M81" s="137">
        <f t="shared" si="0"/>
        <v>1.603933007169601</v>
      </c>
    </row>
    <row r="82" spans="2:13" x14ac:dyDescent="0.2">
      <c r="B82" s="45" t="s">
        <v>161</v>
      </c>
      <c r="C82" s="174"/>
      <c r="D82" s="181"/>
      <c r="E82" s="206"/>
      <c r="F82" s="182">
        <f>fcov_trgt/VLOOP_trgt*F80</f>
        <v>28.741076440058059</v>
      </c>
      <c r="G82" s="41" t="s">
        <v>11</v>
      </c>
      <c r="H82" s="140" t="s">
        <v>358</v>
      </c>
      <c r="J82" s="179">
        <v>3</v>
      </c>
      <c r="K82" s="180">
        <v>2</v>
      </c>
      <c r="L82" s="179">
        <v>2</v>
      </c>
      <c r="M82" s="137">
        <f t="shared" si="0"/>
        <v>1.603933007169601</v>
      </c>
    </row>
    <row r="83" spans="2:13" x14ac:dyDescent="0.2">
      <c r="B83" s="45" t="s">
        <v>162</v>
      </c>
      <c r="C83" s="174"/>
      <c r="D83" s="183"/>
      <c r="E83" s="207"/>
      <c r="F83" s="184">
        <f>F81/F82</f>
        <v>3.0073743884430018</v>
      </c>
      <c r="G83" s="41"/>
      <c r="H83" s="140" t="s">
        <v>173</v>
      </c>
      <c r="J83" s="179">
        <v>4</v>
      </c>
      <c r="K83" s="180">
        <v>2</v>
      </c>
      <c r="L83" s="179">
        <v>4</v>
      </c>
      <c r="M83" s="137">
        <f t="shared" si="0"/>
        <v>1.603933007169601</v>
      </c>
    </row>
    <row r="84" spans="2:13" x14ac:dyDescent="0.2">
      <c r="B84" s="45" t="s">
        <v>163</v>
      </c>
      <c r="C84" s="174"/>
      <c r="D84" s="185"/>
      <c r="E84" s="208"/>
      <c r="F84" s="186">
        <f>1/(1/(SQRT((ESR_bulk*10^-3)^2+1/(2*PI()*F82*10^3*Cout_bulk*10^-6)^2))+1/(SQRT((ESR_cer*10^-3)^2+1/(2*PI()*F82*10^3*Cout_cer*10^-6)^2)))*1000</f>
        <v>2.7316399371869453</v>
      </c>
      <c r="G84" s="41" t="s">
        <v>116</v>
      </c>
      <c r="H84" s="140" t="s">
        <v>164</v>
      </c>
      <c r="J84" s="179">
        <v>5</v>
      </c>
      <c r="K84" s="180">
        <v>2</v>
      </c>
      <c r="L84" s="179">
        <v>8</v>
      </c>
      <c r="M84" s="137">
        <f t="shared" si="0"/>
        <v>1.603933007169601</v>
      </c>
    </row>
    <row r="85" spans="2:13" x14ac:dyDescent="0.2">
      <c r="B85" s="45" t="s">
        <v>165</v>
      </c>
      <c r="C85" s="174"/>
      <c r="D85" s="181"/>
      <c r="E85" s="206"/>
      <c r="F85" s="182">
        <f>F84*C12</f>
        <v>27.316399371869451</v>
      </c>
      <c r="G85" s="41" t="s">
        <v>30</v>
      </c>
      <c r="H85" s="140" t="s">
        <v>168</v>
      </c>
      <c r="J85" s="179">
        <v>6</v>
      </c>
      <c r="K85" s="180">
        <v>3</v>
      </c>
      <c r="L85" s="179">
        <v>0.5</v>
      </c>
      <c r="M85" s="137">
        <f t="shared" si="0"/>
        <v>2.4058995107544012</v>
      </c>
    </row>
    <row r="86" spans="2:13" x14ac:dyDescent="0.2">
      <c r="B86" s="45" t="s">
        <v>166</v>
      </c>
      <c r="C86" s="174"/>
      <c r="D86" s="183"/>
      <c r="E86" s="207"/>
      <c r="F86" s="184">
        <f>F85/Vout/10</f>
        <v>2.845458267903068</v>
      </c>
      <c r="G86" s="41" t="s">
        <v>167</v>
      </c>
      <c r="H86" s="140" t="s">
        <v>169</v>
      </c>
      <c r="J86" s="179">
        <v>7</v>
      </c>
      <c r="K86" s="180">
        <v>3</v>
      </c>
      <c r="L86" s="179">
        <v>1</v>
      </c>
      <c r="M86" s="137">
        <f t="shared" si="0"/>
        <v>2.4058995107544012</v>
      </c>
    </row>
    <row r="87" spans="2:13" ht="15" thickBot="1" x14ac:dyDescent="0.25">
      <c r="B87" s="187"/>
      <c r="C87" s="188"/>
      <c r="D87" s="188"/>
      <c r="E87" s="188"/>
      <c r="F87" s="188"/>
      <c r="G87" s="188"/>
      <c r="H87" s="189"/>
      <c r="J87" s="179">
        <v>8</v>
      </c>
      <c r="K87" s="180">
        <v>3</v>
      </c>
      <c r="L87" s="179">
        <v>2</v>
      </c>
      <c r="M87" s="137">
        <f t="shared" si="0"/>
        <v>2.4058995107544012</v>
      </c>
    </row>
    <row r="88" spans="2:13" ht="16.5" thickBot="1" x14ac:dyDescent="0.3">
      <c r="B88" s="318" t="s">
        <v>555</v>
      </c>
      <c r="C88" s="319"/>
      <c r="D88" s="319"/>
      <c r="E88" s="319"/>
      <c r="F88" s="319"/>
      <c r="G88" s="319"/>
      <c r="H88" s="320"/>
      <c r="J88" s="179">
        <v>9</v>
      </c>
      <c r="K88" s="180">
        <v>3</v>
      </c>
      <c r="L88" s="179">
        <v>4</v>
      </c>
      <c r="M88" s="137">
        <f t="shared" si="0"/>
        <v>2.4058995107544012</v>
      </c>
    </row>
    <row r="89" spans="2:13" x14ac:dyDescent="0.2">
      <c r="B89" s="296" t="s">
        <v>378</v>
      </c>
      <c r="C89" s="297"/>
      <c r="D89" s="297"/>
      <c r="E89" s="297"/>
      <c r="F89" s="297"/>
      <c r="G89" s="297"/>
      <c r="H89" s="298"/>
      <c r="J89" s="179">
        <v>10</v>
      </c>
      <c r="K89" s="180">
        <v>3</v>
      </c>
      <c r="L89" s="179">
        <v>8</v>
      </c>
      <c r="M89" s="137">
        <f t="shared" si="0"/>
        <v>2.4058995107544012</v>
      </c>
    </row>
    <row r="90" spans="2:13" x14ac:dyDescent="0.2">
      <c r="B90" s="299"/>
      <c r="C90" s="300"/>
      <c r="D90" s="300"/>
      <c r="E90" s="300"/>
      <c r="F90" s="300"/>
      <c r="G90" s="300"/>
      <c r="H90" s="301"/>
      <c r="J90" s="179">
        <v>11</v>
      </c>
      <c r="K90" s="180">
        <v>4</v>
      </c>
      <c r="L90" s="179">
        <v>0.5</v>
      </c>
      <c r="M90" s="137">
        <f t="shared" si="0"/>
        <v>3.1314067233251546</v>
      </c>
    </row>
    <row r="91" spans="2:13" ht="15" thickBot="1" x14ac:dyDescent="0.25">
      <c r="B91" s="302"/>
      <c r="C91" s="303"/>
      <c r="D91" s="303"/>
      <c r="E91" s="303"/>
      <c r="F91" s="303"/>
      <c r="G91" s="303"/>
      <c r="H91" s="304"/>
      <c r="J91" s="179">
        <v>12</v>
      </c>
      <c r="K91" s="180">
        <v>4</v>
      </c>
      <c r="L91" s="179">
        <v>1</v>
      </c>
      <c r="M91" s="137">
        <f t="shared" si="0"/>
        <v>3.1314067233251546</v>
      </c>
    </row>
    <row r="92" spans="2:13" x14ac:dyDescent="0.2">
      <c r="B92" s="187"/>
      <c r="C92" s="188"/>
      <c r="D92" s="188"/>
      <c r="E92" s="188"/>
      <c r="F92" s="188"/>
      <c r="G92" s="188"/>
      <c r="H92" s="189"/>
      <c r="J92" s="179">
        <v>13</v>
      </c>
      <c r="K92" s="180">
        <v>4</v>
      </c>
      <c r="L92" s="179">
        <v>2</v>
      </c>
      <c r="M92" s="137">
        <f t="shared" si="0"/>
        <v>3.1314067233251546</v>
      </c>
    </row>
    <row r="93" spans="2:13" x14ac:dyDescent="0.2">
      <c r="B93" s="45" t="s">
        <v>345</v>
      </c>
      <c r="C93" s="40"/>
      <c r="D93" s="147">
        <f>1.7/(F71*CSA/1000)*PI()</f>
        <v>3.9046602436981179</v>
      </c>
      <c r="E93" s="148"/>
      <c r="F93" s="148"/>
      <c r="G93" s="41"/>
      <c r="H93" s="140" t="s">
        <v>87</v>
      </c>
      <c r="J93" s="179">
        <v>14</v>
      </c>
      <c r="K93" s="180">
        <v>4</v>
      </c>
      <c r="L93" s="179">
        <v>4</v>
      </c>
      <c r="M93" s="137">
        <f t="shared" si="0"/>
        <v>3.1314067233251546</v>
      </c>
    </row>
    <row r="94" spans="2:13" x14ac:dyDescent="0.2">
      <c r="B94" s="45" t="s">
        <v>88</v>
      </c>
      <c r="C94" s="40"/>
      <c r="D94" s="146">
        <f>fsw/12</f>
        <v>37.5</v>
      </c>
      <c r="E94" s="47"/>
      <c r="F94" s="47"/>
      <c r="G94" s="41" t="s">
        <v>11</v>
      </c>
      <c r="H94" s="140" t="s">
        <v>89</v>
      </c>
      <c r="J94" s="179">
        <v>15</v>
      </c>
      <c r="K94" s="180">
        <v>4</v>
      </c>
      <c r="L94" s="179">
        <v>8</v>
      </c>
      <c r="M94" s="137">
        <f t="shared" si="0"/>
        <v>3.1314067233251546</v>
      </c>
    </row>
    <row r="95" spans="2:13" ht="15" thickBot="1" x14ac:dyDescent="0.25">
      <c r="B95" s="45" t="s">
        <v>90</v>
      </c>
      <c r="C95" s="40"/>
      <c r="D95" s="143">
        <f>fsw</f>
        <v>450</v>
      </c>
      <c r="E95" s="40"/>
      <c r="F95" s="40"/>
      <c r="G95" s="41" t="s">
        <v>11</v>
      </c>
      <c r="H95" s="140" t="s">
        <v>91</v>
      </c>
      <c r="J95" s="179">
        <v>16</v>
      </c>
      <c r="K95" s="180">
        <v>5</v>
      </c>
      <c r="L95" s="179">
        <v>0.5</v>
      </c>
      <c r="M95" s="137">
        <f t="shared" si="0"/>
        <v>3.1314067233251546</v>
      </c>
    </row>
    <row r="96" spans="2:13" ht="15.75" x14ac:dyDescent="0.2">
      <c r="B96" s="321" t="s">
        <v>675</v>
      </c>
      <c r="C96" s="322"/>
      <c r="D96" s="322"/>
      <c r="E96" s="322"/>
      <c r="F96" s="322"/>
      <c r="G96" s="322"/>
      <c r="H96" s="323"/>
      <c r="J96" s="179">
        <v>17</v>
      </c>
      <c r="K96" s="180">
        <v>5</v>
      </c>
      <c r="L96" s="179">
        <v>1</v>
      </c>
      <c r="M96" s="137">
        <f t="shared" si="0"/>
        <v>3.1314067233251546</v>
      </c>
    </row>
    <row r="97" spans="2:13" ht="15" thickBot="1" x14ac:dyDescent="0.25">
      <c r="B97" s="324"/>
      <c r="C97" s="325"/>
      <c r="D97" s="325"/>
      <c r="E97" s="325"/>
      <c r="F97" s="325"/>
      <c r="G97" s="325"/>
      <c r="H97" s="326"/>
      <c r="J97" s="179">
        <v>18</v>
      </c>
      <c r="K97" s="180">
        <v>5</v>
      </c>
      <c r="L97" s="179">
        <v>2</v>
      </c>
      <c r="M97" s="137">
        <f t="shared" si="0"/>
        <v>3.1314067233251546</v>
      </c>
    </row>
    <row r="98" spans="2:13" x14ac:dyDescent="0.2">
      <c r="B98" s="45" t="s">
        <v>1</v>
      </c>
      <c r="C98" s="40"/>
      <c r="D98" s="40"/>
      <c r="E98" s="38">
        <v>100</v>
      </c>
      <c r="F98" s="40"/>
      <c r="G98" s="41" t="s">
        <v>9</v>
      </c>
      <c r="H98" s="140" t="s">
        <v>93</v>
      </c>
      <c r="J98" s="179">
        <v>19</v>
      </c>
      <c r="K98" s="180">
        <v>5</v>
      </c>
      <c r="L98" s="179">
        <v>4</v>
      </c>
      <c r="M98" s="137">
        <f t="shared" si="0"/>
        <v>3.1314067233251546</v>
      </c>
    </row>
    <row r="99" spans="2:13" x14ac:dyDescent="0.2">
      <c r="B99" s="45" t="s">
        <v>325</v>
      </c>
      <c r="C99" s="40"/>
      <c r="D99" s="147">
        <f>ILOOP_trgt/(E98*10^-6)/1000</f>
        <v>39.046602436981189</v>
      </c>
      <c r="E99" s="51"/>
      <c r="F99" s="257"/>
      <c r="G99" s="41" t="s">
        <v>94</v>
      </c>
      <c r="H99" s="140" t="s">
        <v>92</v>
      </c>
      <c r="J99" s="179">
        <v>20</v>
      </c>
      <c r="K99" s="180">
        <v>5</v>
      </c>
      <c r="L99" s="179">
        <v>8</v>
      </c>
      <c r="M99" s="137">
        <f t="shared" si="0"/>
        <v>3.1314067233251546</v>
      </c>
    </row>
    <row r="100" spans="2:13" x14ac:dyDescent="0.2">
      <c r="B100" s="45" t="s">
        <v>5</v>
      </c>
      <c r="C100" s="40"/>
      <c r="D100" s="40"/>
      <c r="E100" s="38">
        <v>30</v>
      </c>
      <c r="F100" s="255"/>
      <c r="G100" s="41" t="s">
        <v>94</v>
      </c>
      <c r="H100" s="140" t="s">
        <v>317</v>
      </c>
      <c r="J100" s="179">
        <v>21</v>
      </c>
      <c r="K100" s="180">
        <v>6</v>
      </c>
      <c r="L100" s="179">
        <v>0.5</v>
      </c>
      <c r="M100" s="137">
        <f t="shared" si="0"/>
        <v>3.1314067233251546</v>
      </c>
    </row>
    <row r="101" spans="2:13" x14ac:dyDescent="0.2">
      <c r="B101" s="45" t="s">
        <v>326</v>
      </c>
      <c r="C101" s="40"/>
      <c r="D101" s="147">
        <f>1/(2*PI()*E100*10^3*fzi_trgt*10^3)*10^12</f>
        <v>141.47106052612924</v>
      </c>
      <c r="E101" s="51"/>
      <c r="F101" s="257"/>
      <c r="G101" s="41" t="s">
        <v>10</v>
      </c>
      <c r="H101" s="140" t="s">
        <v>86</v>
      </c>
      <c r="J101" s="179">
        <v>22</v>
      </c>
      <c r="K101" s="180">
        <v>6</v>
      </c>
      <c r="L101" s="179">
        <v>1</v>
      </c>
      <c r="M101" s="137">
        <f t="shared" si="0"/>
        <v>3.1314067233251546</v>
      </c>
    </row>
    <row r="102" spans="2:13" x14ac:dyDescent="0.2">
      <c r="B102" s="45" t="s">
        <v>328</v>
      </c>
      <c r="C102" s="40"/>
      <c r="D102" s="148"/>
      <c r="E102" s="52">
        <v>80</v>
      </c>
      <c r="F102" s="257"/>
      <c r="G102" s="41"/>
      <c r="H102" s="140" t="s">
        <v>350</v>
      </c>
      <c r="J102" s="179">
        <v>23</v>
      </c>
      <c r="K102" s="180">
        <v>6</v>
      </c>
      <c r="L102" s="179">
        <v>2</v>
      </c>
      <c r="M102" s="137">
        <f t="shared" si="0"/>
        <v>3.1314067233251546</v>
      </c>
    </row>
    <row r="103" spans="2:13" x14ac:dyDescent="0.2">
      <c r="B103" s="45" t="s">
        <v>85</v>
      </c>
      <c r="C103" s="40"/>
      <c r="D103" s="40"/>
      <c r="E103" s="38">
        <v>106.56</v>
      </c>
      <c r="F103" s="255"/>
      <c r="G103" s="41" t="s">
        <v>10</v>
      </c>
      <c r="H103" s="140" t="s">
        <v>318</v>
      </c>
      <c r="J103" s="179">
        <v>24</v>
      </c>
      <c r="K103" s="180">
        <v>6</v>
      </c>
      <c r="L103" s="179">
        <v>4</v>
      </c>
      <c r="M103" s="137">
        <f t="shared" si="0"/>
        <v>3.1314067233251546</v>
      </c>
    </row>
    <row r="104" spans="2:13" x14ac:dyDescent="0.2">
      <c r="B104" s="45" t="s">
        <v>327</v>
      </c>
      <c r="C104" s="40"/>
      <c r="D104" s="147">
        <f>1/(2*PI()*E100*10^3*fpi_trgt*10^3)*10^12</f>
        <v>11.789255043844101</v>
      </c>
      <c r="E104" s="51"/>
      <c r="F104" s="257"/>
      <c r="G104" s="41" t="s">
        <v>10</v>
      </c>
      <c r="H104" s="140" t="s">
        <v>108</v>
      </c>
      <c r="J104" s="179">
        <v>25</v>
      </c>
      <c r="K104" s="180">
        <v>6</v>
      </c>
      <c r="L104" s="179">
        <v>8</v>
      </c>
      <c r="M104" s="137">
        <f t="shared" si="0"/>
        <v>3.1314067233251546</v>
      </c>
    </row>
    <row r="105" spans="2:13" x14ac:dyDescent="0.2">
      <c r="B105" s="45" t="s">
        <v>7</v>
      </c>
      <c r="C105" s="40"/>
      <c r="D105" s="40"/>
      <c r="E105" s="38">
        <v>3.2</v>
      </c>
      <c r="F105" s="40"/>
      <c r="G105" s="41" t="s">
        <v>10</v>
      </c>
      <c r="H105" s="140" t="s">
        <v>319</v>
      </c>
      <c r="J105" s="179">
        <v>26</v>
      </c>
      <c r="K105" s="180">
        <v>7</v>
      </c>
      <c r="L105" s="179">
        <v>0.5</v>
      </c>
      <c r="M105" s="137">
        <f t="shared" si="0"/>
        <v>3.1314067233251546</v>
      </c>
    </row>
    <row r="106" spans="2:13" x14ac:dyDescent="0.2">
      <c r="B106" s="45" t="s">
        <v>329</v>
      </c>
      <c r="C106" s="40"/>
      <c r="D106" s="40"/>
      <c r="E106" s="39"/>
      <c r="F106" s="142">
        <f>E100*E98/1000</f>
        <v>3</v>
      </c>
      <c r="G106" s="41"/>
      <c r="H106" s="140" t="s">
        <v>332</v>
      </c>
      <c r="J106" s="179">
        <v>27</v>
      </c>
      <c r="K106" s="180">
        <v>7</v>
      </c>
      <c r="L106" s="179">
        <v>1</v>
      </c>
      <c r="M106" s="137">
        <f t="shared" si="0"/>
        <v>3.1314067233251546</v>
      </c>
    </row>
    <row r="107" spans="2:13" x14ac:dyDescent="0.2">
      <c r="B107" s="45" t="s">
        <v>330</v>
      </c>
      <c r="C107" s="40"/>
      <c r="D107" s="163"/>
      <c r="E107" s="204"/>
      <c r="F107" s="190">
        <f>1/(2*PI()*E103*E100*10^-6)</f>
        <v>49.785705421638937</v>
      </c>
      <c r="G107" s="41" t="s">
        <v>11</v>
      </c>
      <c r="H107" s="140" t="s">
        <v>333</v>
      </c>
      <c r="J107" s="179">
        <v>28</v>
      </c>
      <c r="K107" s="180">
        <v>7</v>
      </c>
      <c r="L107" s="179">
        <v>2</v>
      </c>
      <c r="M107" s="137">
        <f t="shared" si="0"/>
        <v>3.1314067233251546</v>
      </c>
    </row>
    <row r="108" spans="2:13" x14ac:dyDescent="0.2">
      <c r="B108" s="45" t="s">
        <v>331</v>
      </c>
      <c r="C108" s="40"/>
      <c r="D108" s="163"/>
      <c r="E108" s="204"/>
      <c r="F108" s="190">
        <f>1/(2*PI()*E100*E105*10^-6)</f>
        <v>1657.8639905405764</v>
      </c>
      <c r="G108" s="41" t="s">
        <v>11</v>
      </c>
      <c r="H108" s="140" t="s">
        <v>334</v>
      </c>
      <c r="J108" s="179">
        <v>29</v>
      </c>
      <c r="K108" s="180">
        <v>7</v>
      </c>
      <c r="L108" s="179">
        <v>4</v>
      </c>
      <c r="M108" s="137">
        <f t="shared" si="0"/>
        <v>3.1314067233251546</v>
      </c>
    </row>
    <row r="109" spans="2:13" x14ac:dyDescent="0.2">
      <c r="B109" s="45" t="s">
        <v>160</v>
      </c>
      <c r="C109" s="40"/>
      <c r="D109" s="163"/>
      <c r="E109" s="204"/>
      <c r="F109" s="190">
        <f>fcoi_trgt/ILOOP_trgt*ILOOP</f>
        <v>86.435177182113165</v>
      </c>
      <c r="G109" s="41" t="s">
        <v>11</v>
      </c>
      <c r="H109" s="140" t="s">
        <v>338</v>
      </c>
      <c r="J109" s="179">
        <v>30</v>
      </c>
      <c r="K109" s="180">
        <v>7</v>
      </c>
      <c r="L109" s="179">
        <v>8</v>
      </c>
      <c r="M109" s="137">
        <f t="shared" si="0"/>
        <v>3.1314067233251546</v>
      </c>
    </row>
    <row r="110" spans="2:13" ht="15" thickBot="1" x14ac:dyDescent="0.25">
      <c r="B110" s="45" t="s">
        <v>136</v>
      </c>
      <c r="C110" s="40"/>
      <c r="D110" s="148"/>
      <c r="E110" s="51"/>
      <c r="F110" s="157">
        <f>Zout_fco_trgt*GM_PS/1000</f>
        <v>0.63869058755684571</v>
      </c>
      <c r="G110" s="41"/>
      <c r="H110" s="140" t="s">
        <v>203</v>
      </c>
      <c r="J110" s="191">
        <v>31</v>
      </c>
      <c r="K110" s="192">
        <v>10</v>
      </c>
      <c r="L110" s="179">
        <v>2</v>
      </c>
      <c r="M110" s="137">
        <f t="shared" si="0"/>
        <v>3.1314067233251546</v>
      </c>
    </row>
    <row r="111" spans="2:13" x14ac:dyDescent="0.2">
      <c r="B111" s="45" t="s">
        <v>346</v>
      </c>
      <c r="C111" s="40"/>
      <c r="D111" s="147">
        <f>1/(F110*VOSL)</f>
        <v>3.1314067233251546</v>
      </c>
      <c r="E111" s="51"/>
      <c r="F111" s="41"/>
      <c r="G111" s="41"/>
      <c r="H111" s="140" t="s">
        <v>101</v>
      </c>
    </row>
    <row r="112" spans="2:13" x14ac:dyDescent="0.2">
      <c r="B112" s="45" t="s">
        <v>99</v>
      </c>
      <c r="C112" s="40"/>
      <c r="D112" s="147">
        <f>IF(D53*F110&lt;fcov_trgt/3,D53*F110,fcov_trgt/3)</f>
        <v>9.737707887813535</v>
      </c>
      <c r="E112" s="51"/>
      <c r="F112" s="41"/>
      <c r="G112" s="41" t="s">
        <v>11</v>
      </c>
      <c r="H112" s="140" t="s">
        <v>102</v>
      </c>
    </row>
    <row r="113" spans="2:8" x14ac:dyDescent="0.2">
      <c r="B113" s="45" t="s">
        <v>100</v>
      </c>
      <c r="C113" s="40"/>
      <c r="D113" s="143">
        <f>fsw/2</f>
        <v>225</v>
      </c>
      <c r="E113" s="39"/>
      <c r="F113" s="41"/>
      <c r="G113" s="41" t="s">
        <v>11</v>
      </c>
      <c r="H113" s="140" t="s">
        <v>103</v>
      </c>
    </row>
    <row r="114" spans="2:8" x14ac:dyDescent="0.2">
      <c r="B114" s="45" t="s">
        <v>0</v>
      </c>
      <c r="C114" s="40"/>
      <c r="D114" s="255"/>
      <c r="E114" s="38">
        <v>100</v>
      </c>
      <c r="F114" s="40"/>
      <c r="G114" s="41" t="s">
        <v>9</v>
      </c>
      <c r="H114" s="140" t="s">
        <v>104</v>
      </c>
    </row>
    <row r="115" spans="2:8" x14ac:dyDescent="0.2">
      <c r="B115" s="45" t="s">
        <v>335</v>
      </c>
      <c r="C115" s="40"/>
      <c r="D115" s="147">
        <f>VLOOP_trgt/E114*1000</f>
        <v>31.314067233251546</v>
      </c>
      <c r="E115" s="51"/>
      <c r="F115" s="41"/>
      <c r="G115" s="41" t="s">
        <v>94</v>
      </c>
      <c r="H115" s="140" t="s">
        <v>105</v>
      </c>
    </row>
    <row r="116" spans="2:8" x14ac:dyDescent="0.2">
      <c r="B116" s="45" t="s">
        <v>2</v>
      </c>
      <c r="C116" s="40"/>
      <c r="D116" s="40"/>
      <c r="E116" s="38">
        <v>35</v>
      </c>
      <c r="F116" s="40"/>
      <c r="G116" s="41" t="s">
        <v>94</v>
      </c>
      <c r="H116" s="140" t="s">
        <v>320</v>
      </c>
    </row>
    <row r="117" spans="2:8" x14ac:dyDescent="0.2">
      <c r="B117" s="45" t="s">
        <v>336</v>
      </c>
      <c r="C117" s="40"/>
      <c r="D117" s="147">
        <f>1/(2*PI()*E116*10^3*D112*10^3)*10^12</f>
        <v>466.97684308549282</v>
      </c>
      <c r="E117" s="51"/>
      <c r="F117" s="41"/>
      <c r="G117" s="41" t="s">
        <v>10</v>
      </c>
      <c r="H117" s="140" t="s">
        <v>106</v>
      </c>
    </row>
    <row r="118" spans="2:8" x14ac:dyDescent="0.2">
      <c r="B118" s="45" t="s">
        <v>111</v>
      </c>
      <c r="C118" s="40"/>
      <c r="D118" s="40"/>
      <c r="E118" s="38">
        <v>1000</v>
      </c>
      <c r="F118" s="40"/>
      <c r="G118" s="41" t="s">
        <v>10</v>
      </c>
      <c r="H118" s="140" t="s">
        <v>321</v>
      </c>
    </row>
    <row r="119" spans="2:8" x14ac:dyDescent="0.2">
      <c r="B119" s="45" t="s">
        <v>337</v>
      </c>
      <c r="C119" s="40"/>
      <c r="D119" s="147">
        <f>1/(2*PI()*E116*10^3*D113*10^3)*10^12</f>
        <v>20.210151503732739</v>
      </c>
      <c r="E119" s="51"/>
      <c r="F119" s="41"/>
      <c r="G119" s="41" t="s">
        <v>10</v>
      </c>
      <c r="H119" s="140" t="s">
        <v>107</v>
      </c>
    </row>
    <row r="120" spans="2:8" x14ac:dyDescent="0.2">
      <c r="B120" s="45" t="s">
        <v>4</v>
      </c>
      <c r="C120" s="40"/>
      <c r="D120" s="40"/>
      <c r="E120" s="38">
        <v>6.25</v>
      </c>
      <c r="F120" s="40"/>
      <c r="G120" s="41" t="s">
        <v>10</v>
      </c>
      <c r="H120" s="140" t="s">
        <v>322</v>
      </c>
    </row>
    <row r="121" spans="2:8" x14ac:dyDescent="0.2">
      <c r="B121" s="45" t="s">
        <v>342</v>
      </c>
      <c r="C121" s="40"/>
      <c r="D121" s="40"/>
      <c r="E121" s="39"/>
      <c r="F121" s="142">
        <f>E116*E114/1000</f>
        <v>3.5</v>
      </c>
      <c r="G121" s="41"/>
      <c r="H121" s="140" t="s">
        <v>341</v>
      </c>
    </row>
    <row r="122" spans="2:8" x14ac:dyDescent="0.2">
      <c r="B122" s="45" t="s">
        <v>343</v>
      </c>
      <c r="C122" s="40"/>
      <c r="D122" s="163"/>
      <c r="E122" s="204"/>
      <c r="F122" s="190">
        <f>1/(2*PI()*E118*E116*10^-6)</f>
        <v>4.5472840883398673</v>
      </c>
      <c r="G122" s="41" t="s">
        <v>11</v>
      </c>
      <c r="H122" s="140" t="s">
        <v>340</v>
      </c>
    </row>
    <row r="123" spans="2:8" x14ac:dyDescent="0.2">
      <c r="B123" s="45" t="s">
        <v>344</v>
      </c>
      <c r="C123" s="40"/>
      <c r="D123" s="163"/>
      <c r="E123" s="204"/>
      <c r="F123" s="190">
        <f>1/(2*PI()*E116*E120*10^-6)</f>
        <v>727.56545413437868</v>
      </c>
      <c r="G123" s="41" t="s">
        <v>11</v>
      </c>
      <c r="H123" s="140" t="s">
        <v>339</v>
      </c>
    </row>
    <row r="124" spans="2:8" x14ac:dyDescent="0.2">
      <c r="B124" s="45" t="s">
        <v>161</v>
      </c>
      <c r="C124" s="40"/>
      <c r="D124" s="163"/>
      <c r="E124" s="204"/>
      <c r="F124" s="190">
        <f>fcov_trgt/VLOOP_trgt*VLOOP</f>
        <v>50.296883770101601</v>
      </c>
      <c r="G124" s="41" t="s">
        <v>11</v>
      </c>
      <c r="H124" s="140" t="s">
        <v>795</v>
      </c>
    </row>
    <row r="125" spans="2:8" x14ac:dyDescent="0.2">
      <c r="B125" s="45" t="s">
        <v>162</v>
      </c>
      <c r="C125" s="40"/>
      <c r="D125" s="148"/>
      <c r="E125" s="51"/>
      <c r="F125" s="157">
        <f>F109/F124</f>
        <v>1.7184996505388581</v>
      </c>
      <c r="G125" s="41"/>
      <c r="H125" s="140" t="s">
        <v>173</v>
      </c>
    </row>
    <row r="126" spans="2:8" x14ac:dyDescent="0.2">
      <c r="B126" s="45" t="s">
        <v>163</v>
      </c>
      <c r="C126" s="40"/>
      <c r="D126" s="148"/>
      <c r="E126" s="51"/>
      <c r="F126" s="157">
        <f>1/(1/(SQRT((ESR_bulk*10^-3)^2+1/(2*PI()*F124*10^3*Cout_bulk*10^-6)^2))+1/(SQRT((ESR_cer*10^-3)^2+1/(2*PI()*F124*10^3*Cout_cer*10^-6)^2)))*1000</f>
        <v>1.8247058525147732</v>
      </c>
      <c r="G126" s="41" t="s">
        <v>116</v>
      </c>
      <c r="H126" s="140" t="s">
        <v>164</v>
      </c>
    </row>
    <row r="127" spans="2:8" x14ac:dyDescent="0.2">
      <c r="B127" s="45" t="s">
        <v>165</v>
      </c>
      <c r="C127" s="40"/>
      <c r="D127" s="163"/>
      <c r="E127" s="204"/>
      <c r="F127" s="190">
        <f>F126*C12</f>
        <v>18.247058525147732</v>
      </c>
      <c r="G127" s="41" t="s">
        <v>30</v>
      </c>
      <c r="H127" s="140" t="s">
        <v>168</v>
      </c>
    </row>
    <row r="128" spans="2:8" x14ac:dyDescent="0.2">
      <c r="B128" s="45" t="s">
        <v>166</v>
      </c>
      <c r="C128" s="40"/>
      <c r="D128" s="148"/>
      <c r="E128" s="51"/>
      <c r="F128" s="157">
        <f>F127/Vout/10</f>
        <v>1.900735263036222</v>
      </c>
      <c r="G128" s="41" t="s">
        <v>167</v>
      </c>
      <c r="H128" s="140" t="s">
        <v>169</v>
      </c>
    </row>
    <row r="129" spans="2:8" x14ac:dyDescent="0.2">
      <c r="B129" s="41" t="s">
        <v>796</v>
      </c>
      <c r="C129" s="40"/>
      <c r="D129" s="148"/>
      <c r="E129" s="51"/>
      <c r="F129" s="157">
        <f>585/F122/VOSL/VLOOP*(1/(1/(SQRT((ESR_bulk*10^-3)^2+1/(2*PI()*F122*10^3*Cout_bulk*10^-6)^2))+1/(SQRT((ESR_cer*10^-3)^2+1/(2*PI()*F122*10^3*Cout_cer*10^-6)^2))))</f>
        <v>1.1175148286843235</v>
      </c>
      <c r="G129" s="41" t="s">
        <v>30</v>
      </c>
      <c r="H129" s="41" t="s">
        <v>798</v>
      </c>
    </row>
    <row r="130" spans="2:8" x14ac:dyDescent="0.2">
      <c r="B130" s="41" t="s">
        <v>797</v>
      </c>
      <c r="C130" s="40"/>
      <c r="D130" s="148"/>
      <c r="E130" s="51"/>
      <c r="F130" s="157">
        <f>F129+D55</f>
        <v>4.8763058152551597</v>
      </c>
      <c r="G130" s="41" t="s">
        <v>30</v>
      </c>
      <c r="H130" s="41" t="s">
        <v>799</v>
      </c>
    </row>
    <row r="131" spans="2:8" ht="15.75" x14ac:dyDescent="0.2">
      <c r="B131" s="327"/>
      <c r="C131" s="328"/>
      <c r="D131" s="328"/>
      <c r="E131" s="328"/>
      <c r="F131" s="328"/>
      <c r="G131" s="328"/>
      <c r="H131" s="329"/>
    </row>
    <row r="132" spans="2:8" ht="15" thickBot="1" x14ac:dyDescent="0.25">
      <c r="B132" s="324"/>
      <c r="C132" s="325"/>
      <c r="D132" s="325"/>
      <c r="E132" s="325"/>
      <c r="F132" s="325"/>
      <c r="G132" s="325"/>
      <c r="H132" s="326"/>
    </row>
    <row r="133" spans="2:8" x14ac:dyDescent="0.2">
      <c r="B133" s="155" t="s">
        <v>123</v>
      </c>
      <c r="C133" s="40"/>
      <c r="D133" s="193"/>
      <c r="E133" s="193"/>
      <c r="F133" s="194" t="str">
        <f>DEC2HEX(F136+2*F138+2^6*F137+2^10*F135+2^17*F142+2^22*F141+2^26*F140+2^32*F134+2^36*F139,10)</f>
        <v>221C821902</v>
      </c>
      <c r="G133" s="160" t="s">
        <v>124</v>
      </c>
      <c r="H133" s="195"/>
    </row>
    <row r="134" spans="2:8" x14ac:dyDescent="0.2">
      <c r="B134" s="155" t="str">
        <f>"GMI = " &amp; REPT(" ",15) &amp; E98 &amp; " µS"</f>
        <v>GMI =                100 µS</v>
      </c>
      <c r="C134" s="40"/>
      <c r="D134" s="193"/>
      <c r="E134" s="193"/>
      <c r="F134" s="194">
        <f>VLOOKUP(E98,'Compensation References'!E1:P9,12,FALSE)</f>
        <v>2</v>
      </c>
      <c r="G134" s="160" t="s">
        <v>14</v>
      </c>
      <c r="H134" s="195"/>
    </row>
    <row r="135" spans="2:8" x14ac:dyDescent="0.2">
      <c r="B135" s="155" t="str">
        <f>"RVI = " &amp; REPT(" ",16) &amp; E100 &amp; " kΩ"</f>
        <v>RVI =                 30 kΩ</v>
      </c>
      <c r="C135" s="40"/>
      <c r="D135" s="193"/>
      <c r="E135" s="193"/>
      <c r="F135" s="194">
        <f>VLOOKUP(E100,'Compensation References'!I2:P65,8,FALSE)</f>
        <v>6</v>
      </c>
      <c r="G135" s="160" t="s">
        <v>14</v>
      </c>
      <c r="H135" s="195"/>
    </row>
    <row r="136" spans="2:8" ht="28.5" x14ac:dyDescent="0.2">
      <c r="B136" s="155" t="str">
        <f>"CZI_MULT = " &amp; REPT(" ",3) &amp; E102</f>
        <v>CZI_MULT =    80</v>
      </c>
      <c r="C136" s="40"/>
      <c r="D136" s="193"/>
      <c r="E136" s="193"/>
      <c r="F136" s="194">
        <f>VLOOKUP(E102,'Compensation References'!M2:P3,4,FALSE)</f>
        <v>0</v>
      </c>
      <c r="G136" s="160" t="s">
        <v>14</v>
      </c>
      <c r="H136" s="161" t="s">
        <v>349</v>
      </c>
    </row>
    <row r="137" spans="2:8" x14ac:dyDescent="0.2">
      <c r="B137" s="155" t="str">
        <f>"CZI = " &amp; REPT(" ",16) &amp; E103 &amp; " pF"</f>
        <v>CZI =                 106.56 pF</v>
      </c>
      <c r="C137" s="40"/>
      <c r="D137" s="193"/>
      <c r="E137" s="193"/>
      <c r="F137" s="194">
        <f>VLOOKUP(E103,'Compensation References'!N2:P17,3,FALSE)</f>
        <v>4</v>
      </c>
      <c r="G137" s="160" t="s">
        <v>14</v>
      </c>
      <c r="H137" s="195" t="s">
        <v>174</v>
      </c>
    </row>
    <row r="138" spans="2:8" x14ac:dyDescent="0.2">
      <c r="B138" s="155" t="str">
        <f>"CPI = " &amp; REPT(" ",16) &amp; E105 &amp; " pF"</f>
        <v>CPI =                 3.2 pF</v>
      </c>
      <c r="C138" s="40"/>
      <c r="D138" s="193"/>
      <c r="E138" s="193"/>
      <c r="F138" s="194">
        <f>VLOOKUP(E105,'Compensation References'!K2:P33,6,FALSE)</f>
        <v>1</v>
      </c>
      <c r="G138" s="160" t="s">
        <v>14</v>
      </c>
      <c r="H138" s="195"/>
    </row>
    <row r="139" spans="2:8" x14ac:dyDescent="0.2">
      <c r="B139" s="155" t="str">
        <f>"GMV = " &amp; REPT(" ",13) &amp; E114 &amp; " µS"</f>
        <v>GMV =              100 µS</v>
      </c>
      <c r="C139" s="40"/>
      <c r="D139" s="193"/>
      <c r="E139" s="193"/>
      <c r="F139" s="194">
        <f>VLOOKUP(E114,'Compensation References'!D1:P9,13,FALSE)</f>
        <v>2</v>
      </c>
      <c r="G139" s="160" t="s">
        <v>14</v>
      </c>
      <c r="H139" s="195"/>
    </row>
    <row r="140" spans="2:8" x14ac:dyDescent="0.2">
      <c r="B140" s="155" t="str">
        <f>"RVV = " &amp; REPT(" ",14) &amp; E116 &amp; " kΩ"</f>
        <v>RVV =               35 kΩ</v>
      </c>
      <c r="C140" s="40"/>
      <c r="D140" s="193"/>
      <c r="E140" s="193"/>
      <c r="F140" s="194">
        <f>VLOOKUP(E116,'Compensation References'!F2:P65,11,FALSE)</f>
        <v>7</v>
      </c>
      <c r="G140" s="160" t="s">
        <v>14</v>
      </c>
      <c r="H140" s="195"/>
    </row>
    <row r="141" spans="2:8" x14ac:dyDescent="0.2">
      <c r="B141" s="155" t="str">
        <f>"CZV = " &amp; REPT(" ",15) &amp; E118 &amp; " pF"</f>
        <v>CZV =                1000 pF</v>
      </c>
      <c r="C141" s="40"/>
      <c r="D141" s="193"/>
      <c r="E141" s="193"/>
      <c r="F141" s="194">
        <f>VLOOKUP(E118,'Compensation References'!O2:P17,2,FALSE)</f>
        <v>2</v>
      </c>
      <c r="G141" s="160" t="s">
        <v>14</v>
      </c>
      <c r="H141" s="195" t="s">
        <v>175</v>
      </c>
    </row>
    <row r="142" spans="2:8" ht="15" thickBot="1" x14ac:dyDescent="0.25">
      <c r="B142" s="196" t="str">
        <f>"CPV = " &amp; REPT(" ",14) &amp; E120 &amp; " pF"</f>
        <v>CPV =               6.25 pF</v>
      </c>
      <c r="C142" s="53"/>
      <c r="D142" s="197"/>
      <c r="E142" s="197"/>
      <c r="F142" s="198">
        <f>VLOOKUP(E120,'Compensation References'!H2:P33,9,FALSE)</f>
        <v>1</v>
      </c>
      <c r="G142" s="199" t="s">
        <v>14</v>
      </c>
      <c r="H142" s="200"/>
    </row>
    <row r="143" spans="2:8" x14ac:dyDescent="0.2">
      <c r="B143" s="291" t="s">
        <v>794</v>
      </c>
      <c r="C143" s="291"/>
      <c r="D143" s="291"/>
      <c r="E143" s="291"/>
    </row>
    <row r="144" spans="2:8" x14ac:dyDescent="0.2">
      <c r="B144" s="37" t="s">
        <v>789</v>
      </c>
      <c r="C144" s="286">
        <f>'Bode Plot'!$P$40</f>
        <v>90.105555593285999</v>
      </c>
      <c r="D144" s="37" t="s">
        <v>11</v>
      </c>
    </row>
    <row r="145" spans="2:4" x14ac:dyDescent="0.2">
      <c r="B145" s="37" t="s">
        <v>790</v>
      </c>
      <c r="C145" s="286">
        <f>'Bode Plot'!$Q$40</f>
        <v>58.47967452101706</v>
      </c>
      <c r="D145" s="37" t="s">
        <v>793</v>
      </c>
    </row>
    <row r="146" spans="2:4" x14ac:dyDescent="0.2">
      <c r="B146" s="37" t="s">
        <v>791</v>
      </c>
      <c r="C146" s="286">
        <f>'Bode Plot'!$R$40</f>
        <v>-20.663265736335362</v>
      </c>
      <c r="D146" s="37" t="s">
        <v>792</v>
      </c>
    </row>
  </sheetData>
  <sheetProtection algorithmName="SHA-512" hashValue="0BDExYi13KXEVwQqlrBPJ9HrB36d1tvj7UAisYc41L3mu1tS++mzoqmnk0GqkK3n1eAz10B25c+GVURzop0SZg==" saltValue="yy0rAiNT4DU92fSKbI2Cbg==" spinCount="100000" sheet="1" objects="1" scenarios="1"/>
  <mergeCells count="21">
    <mergeCell ref="B97:H97"/>
    <mergeCell ref="B96:H96"/>
    <mergeCell ref="B132:H132"/>
    <mergeCell ref="B131:H131"/>
    <mergeCell ref="B65:H65"/>
    <mergeCell ref="B143:E143"/>
    <mergeCell ref="B1:H1"/>
    <mergeCell ref="J12:J25"/>
    <mergeCell ref="B89:H91"/>
    <mergeCell ref="J71:L76"/>
    <mergeCell ref="J77:L77"/>
    <mergeCell ref="B77:H77"/>
    <mergeCell ref="B76:H76"/>
    <mergeCell ref="B88:H88"/>
    <mergeCell ref="B17:H17"/>
    <mergeCell ref="B18:H18"/>
    <mergeCell ref="B31:H31"/>
    <mergeCell ref="B32:H32"/>
    <mergeCell ref="B58:H58"/>
    <mergeCell ref="B57:H57"/>
    <mergeCell ref="B64:H64"/>
  </mergeCells>
  <conditionalFormatting sqref="C5">
    <cfRule type="cellIs" dxfId="99" priority="20" operator="lessThan">
      <formula>1.8</formula>
    </cfRule>
    <cfRule type="cellIs" dxfId="98" priority="15" operator="between">
      <formula>1.8</formula>
      <formula>4</formula>
    </cfRule>
    <cfRule type="cellIs" dxfId="97" priority="16" operator="greaterThan">
      <formula>16</formula>
    </cfRule>
  </conditionalFormatting>
  <conditionalFormatting sqref="C6">
    <cfRule type="cellIs" dxfId="96" priority="13" operator="greaterThan">
      <formula>5.5</formula>
    </cfRule>
    <cfRule type="cellIs" dxfId="95" priority="14" operator="lessThan">
      <formula>0.6</formula>
    </cfRule>
  </conditionalFormatting>
  <conditionalFormatting sqref="D11">
    <cfRule type="cellIs" dxfId="94" priority="119" operator="greaterThan">
      <formula>$D$4</formula>
    </cfRule>
  </conditionalFormatting>
  <conditionalFormatting sqref="D55">
    <cfRule type="cellIs" dxfId="93" priority="11" operator="greaterThan">
      <formula>$C$13</formula>
    </cfRule>
  </conditionalFormatting>
  <conditionalFormatting sqref="D106:F106">
    <cfRule type="cellIs" dxfId="92" priority="5" operator="greaterThan">
      <formula>$D$93</formula>
    </cfRule>
  </conditionalFormatting>
  <conditionalFormatting sqref="E72">
    <cfRule type="cellIs" dxfId="91" priority="1" operator="lessThan">
      <formula>$E$69*2</formula>
    </cfRule>
  </conditionalFormatting>
  <conditionalFormatting sqref="E100">
    <cfRule type="cellIs" dxfId="90" priority="76" operator="greaterThan">
      <formula>$D$99</formula>
    </cfRule>
  </conditionalFormatting>
  <conditionalFormatting sqref="E116">
    <cfRule type="cellIs" dxfId="87" priority="118" operator="greaterThan">
      <formula>$D$115</formula>
    </cfRule>
  </conditionalFormatting>
  <conditionalFormatting sqref="F8">
    <cfRule type="cellIs" dxfId="86" priority="18" operator="lessThan">
      <formula>0.25</formula>
    </cfRule>
    <cfRule type="cellIs" dxfId="85" priority="17" operator="greaterThan">
      <formula>0.7</formula>
    </cfRule>
  </conditionalFormatting>
  <conditionalFormatting sqref="F26">
    <cfRule type="cellIs" dxfId="84" priority="120" operator="lessThan">
      <formula>$D$4*0.05</formula>
    </cfRule>
  </conditionalFormatting>
  <conditionalFormatting sqref="F81">
    <cfRule type="cellIs" dxfId="83" priority="33" operator="greaterThan">
      <formula>$C$16/3</formula>
    </cfRule>
  </conditionalFormatting>
  <conditionalFormatting sqref="F83">
    <cfRule type="cellIs" dxfId="82" priority="9" operator="lessThan">
      <formula>2</formula>
    </cfRule>
  </conditionalFormatting>
  <conditionalFormatting sqref="F85">
    <cfRule type="cellIs" dxfId="81" priority="42" operator="greaterThan">
      <formula>$C$15</formula>
    </cfRule>
    <cfRule type="cellIs" dxfId="80" priority="43" operator="greaterThan">
      <formula>$C$14</formula>
    </cfRule>
  </conditionalFormatting>
  <conditionalFormatting sqref="F109">
    <cfRule type="cellIs" dxfId="79" priority="6" operator="greaterThan">
      <formula>$C$16/3</formula>
    </cfRule>
  </conditionalFormatting>
  <conditionalFormatting sqref="F125">
    <cfRule type="cellIs" dxfId="78" priority="4" operator="lessThan">
      <formula>2</formula>
    </cfRule>
  </conditionalFormatting>
  <conditionalFormatting sqref="F127">
    <cfRule type="cellIs" dxfId="77" priority="2" operator="greaterThan">
      <formula>$C$15</formula>
    </cfRule>
    <cfRule type="cellIs" dxfId="76" priority="3" operator="greaterThan">
      <formula>$C$14</formula>
    </cfRule>
  </conditionalFormatting>
  <conditionalFormatting sqref="K80:K110">
    <cfRule type="cellIs" dxfId="75" priority="73" operator="lessThan">
      <formula>$D$93</formula>
    </cfRule>
    <cfRule type="cellIs" dxfId="74" priority="74" operator="greaterThan">
      <formula>$D$93</formula>
    </cfRule>
  </conditionalFormatting>
  <conditionalFormatting sqref="L80:L110">
    <cfRule type="cellIs" dxfId="73" priority="60" operator="greaterThan">
      <formula>M80</formula>
    </cfRule>
    <cfRule type="cellIs" dxfId="72" priority="61" operator="lessThan">
      <formula>M80</formula>
    </cfRule>
  </conditionalFormatting>
  <conditionalFormatting sqref="L96:L108">
    <cfRule type="cellIs" dxfId="71" priority="94" operator="greaterThan">
      <formula>M97</formula>
    </cfRule>
    <cfRule type="cellIs" dxfId="70" priority="95" operator="lessThan">
      <formula>M97</formula>
    </cfRule>
  </conditionalFormatting>
  <conditionalFormatting sqref="L109">
    <cfRule type="cellIs" dxfId="69" priority="84" operator="greaterThan">
      <formula>#REF!</formula>
    </cfRule>
    <cfRule type="cellIs" dxfId="68" priority="85" operator="lessThan">
      <formula>#REF!</formula>
    </cfRule>
  </conditionalFormatting>
  <conditionalFormatting sqref="L110">
    <cfRule type="cellIs" dxfId="67" priority="80" operator="greaterThan">
      <formula>M110</formula>
    </cfRule>
    <cfRule type="cellIs" dxfId="66" priority="81" operator="lessThan">
      <formula>M110</formula>
    </cfRule>
  </conditionalFormatting>
  <dataValidations count="1">
    <dataValidation type="list" allowBlank="1" showInputMessage="1" showErrorMessage="1" sqref="E78" xr:uid="{00000000-0002-0000-0000-000000000000}">
      <formula1>$J$80:$J$110</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1047" r:id="rId4">
          <objectPr defaultSize="0" autoPict="0" r:id="rId5">
            <anchor moveWithCells="1">
              <from>
                <xdr:col>5</xdr:col>
                <xdr:colOff>0</xdr:colOff>
                <xdr:row>142</xdr:row>
                <xdr:rowOff>171450</xdr:rowOff>
              </from>
              <to>
                <xdr:col>7</xdr:col>
                <xdr:colOff>7991475</xdr:colOff>
                <xdr:row>172</xdr:row>
                <xdr:rowOff>9525</xdr:rowOff>
              </to>
            </anchor>
          </objectPr>
        </oleObject>
      </mc:Choice>
      <mc:Fallback>
        <oleObject progId="Visio.Drawing.11" shapeId="1047" r:id="rId4"/>
      </mc:Fallback>
    </mc:AlternateContent>
  </oleObjects>
  <extLst>
    <ext xmlns:x14="http://schemas.microsoft.com/office/spreadsheetml/2009/9/main" uri="{78C0D931-6437-407d-A8EE-F0AAD7539E65}">
      <x14:conditionalFormattings>
        <x14:conditionalFormatting xmlns:xm="http://schemas.microsoft.com/office/excel/2006/main">
          <x14:cfRule type="cellIs" priority="7" operator="greaterThan" id="{F8388281-D9AC-4009-B657-0FFF0AB56577}">
            <xm:f>'Compensation References'!$M$2</xm:f>
            <x14:dxf>
              <font>
                <color rgb="FF9C0006"/>
              </font>
              <fill>
                <patternFill>
                  <bgColor rgb="FFFFC7CE"/>
                </patternFill>
              </fill>
            </x14:dxf>
          </x14:cfRule>
          <x14:cfRule type="cellIs" priority="8" operator="lessThan" id="{BC1B7E67-7631-4540-87D5-FEB3526BE421}">
            <xm:f>'Compensation References'!$M$2</xm:f>
            <x14:dxf>
              <font>
                <color rgb="FF9C0006"/>
              </font>
              <fill>
                <patternFill>
                  <bgColor rgb="FFFFC7CE"/>
                </patternFill>
              </fill>
            </x14:dxf>
          </x14:cfRule>
          <xm:sqref>E102</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1000000}">
          <x14:formula1>
            <xm:f>'Compensation References'!$R$2:$R$13</xm:f>
          </x14:formula1>
          <xm:sqref>C16:C17 D17:F17</xm:sqref>
        </x14:dataValidation>
        <x14:dataValidation type="list" allowBlank="1" showInputMessage="1" showErrorMessage="1" xr:uid="{00000000-0002-0000-0000-000002000000}">
          <x14:formula1>
            <xm:f>'Compensation References'!$E$2:$E$5</xm:f>
          </x14:formula1>
          <xm:sqref>E98</xm:sqref>
        </x14:dataValidation>
        <x14:dataValidation type="list" allowBlank="1" showInputMessage="1" showErrorMessage="1" xr:uid="{00000000-0002-0000-0000-000003000000}">
          <x14:formula1>
            <xm:f>'Compensation References'!$I$2:$I$65</xm:f>
          </x14:formula1>
          <xm:sqref>E100</xm:sqref>
        </x14:dataValidation>
        <x14:dataValidation type="list" allowBlank="1" showInputMessage="1" showErrorMessage="1" xr:uid="{00000000-0002-0000-0000-000004000000}">
          <x14:formula1>
            <xm:f>'Compensation References'!$K$2:$K$33</xm:f>
          </x14:formula1>
          <xm:sqref>E105</xm:sqref>
        </x14:dataValidation>
        <x14:dataValidation type="list" allowBlank="1" showInputMessage="1" showErrorMessage="1" xr:uid="{00000000-0002-0000-0000-000005000000}">
          <x14:formula1>
            <xm:f>'Compensation References'!$N$2:$N$17</xm:f>
          </x14:formula1>
          <xm:sqref>E103</xm:sqref>
        </x14:dataValidation>
        <x14:dataValidation type="list" allowBlank="1" showInputMessage="1" showErrorMessage="1" xr:uid="{00000000-0002-0000-0000-000006000000}">
          <x14:formula1>
            <xm:f>'Compensation References'!$D$2:$D$5</xm:f>
          </x14:formula1>
          <xm:sqref>E114</xm:sqref>
        </x14:dataValidation>
        <x14:dataValidation type="list" allowBlank="1" showInputMessage="1" showErrorMessage="1" xr:uid="{00000000-0002-0000-0000-000007000000}">
          <x14:formula1>
            <xm:f>'Compensation References'!$F$2:$F$65</xm:f>
          </x14:formula1>
          <xm:sqref>E116</xm:sqref>
        </x14:dataValidation>
        <x14:dataValidation type="list" allowBlank="1" showInputMessage="1" showErrorMessage="1" xr:uid="{00000000-0002-0000-0000-000008000000}">
          <x14:formula1>
            <xm:f>'Compensation References'!$O$2:$O$17</xm:f>
          </x14:formula1>
          <xm:sqref>E118</xm:sqref>
        </x14:dataValidation>
        <x14:dataValidation type="list" allowBlank="1" showInputMessage="1" showErrorMessage="1" xr:uid="{00000000-0002-0000-0000-000009000000}">
          <x14:formula1>
            <xm:f>'Compensation References'!$H$2:$H$33</xm:f>
          </x14:formula1>
          <xm:sqref>E120</xm:sqref>
        </x14:dataValidation>
        <x14:dataValidation type="list" allowBlank="1" showInputMessage="1" showErrorMessage="1" xr:uid="{00000000-0002-0000-0000-00000A000000}">
          <x14:formula1>
            <xm:f>'Compensation References'!$M$2:$M$3</xm:f>
          </x14:formula1>
          <xm:sqref>E102</xm:sqref>
        </x14:dataValidation>
        <x14:dataValidation type="list" allowBlank="1" showInputMessage="1" showErrorMessage="1" xr:uid="{00000000-0002-0000-0000-00000B000000}">
          <x14:formula1>
            <xm:f>'Compensation References'!$Q$2:$Q$5</xm:f>
          </x14:formula1>
          <xm:sqref>C10</xm:sqref>
        </x14:dataValidation>
        <x14:dataValidation type="list" allowBlank="1" showInputMessage="1" showErrorMessage="1" xr:uid="{00000000-0002-0000-0000-00000C000000}">
          <x14:formula1>
            <xm:f>'Compensation References'!$T$2:$T$5</xm:f>
          </x14:formula1>
          <xm:sqref>E7</xm:sqref>
        </x14:dataValidation>
        <x14:dataValidation type="list" allowBlank="1" showInputMessage="1" showErrorMessage="1" xr:uid="{00000000-0002-0000-0000-00000D000000}">
          <x14:formula1>
            <xm:f>'Compensation References'!$A$2:$A$4</xm:f>
          </x14:formula1>
          <xm:sqref>C3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U65"/>
  <sheetViews>
    <sheetView workbookViewId="0">
      <selection activeCell="C39" sqref="C39"/>
    </sheetView>
  </sheetViews>
  <sheetFormatPr defaultRowHeight="15" x14ac:dyDescent="0.25"/>
  <cols>
    <col min="1" max="1" width="11.5703125" bestFit="1" customWidth="1"/>
    <col min="2" max="3" width="11.5703125" customWidth="1"/>
    <col min="18" max="18" width="10.85546875" customWidth="1"/>
  </cols>
  <sheetData>
    <row r="1" spans="1:21" x14ac:dyDescent="0.25">
      <c r="A1" t="s">
        <v>192</v>
      </c>
      <c r="B1" t="s">
        <v>196</v>
      </c>
      <c r="C1" t="s">
        <v>197</v>
      </c>
      <c r="D1" t="s">
        <v>13</v>
      </c>
      <c r="E1" t="s">
        <v>1</v>
      </c>
      <c r="F1" t="s">
        <v>2</v>
      </c>
      <c r="G1" t="s">
        <v>3</v>
      </c>
      <c r="H1" t="s">
        <v>4</v>
      </c>
      <c r="I1" t="s">
        <v>5</v>
      </c>
      <c r="J1" t="s">
        <v>6</v>
      </c>
      <c r="K1" t="s">
        <v>7</v>
      </c>
      <c r="L1" t="s">
        <v>8</v>
      </c>
      <c r="M1" t="s">
        <v>127</v>
      </c>
      <c r="N1" t="s">
        <v>112</v>
      </c>
      <c r="O1" t="s">
        <v>113</v>
      </c>
      <c r="P1" t="s">
        <v>14</v>
      </c>
      <c r="Q1" t="s">
        <v>131</v>
      </c>
      <c r="R1" t="s">
        <v>37</v>
      </c>
      <c r="T1" t="s">
        <v>15</v>
      </c>
      <c r="U1" t="s">
        <v>130</v>
      </c>
    </row>
    <row r="2" spans="1:21" x14ac:dyDescent="0.25">
      <c r="A2" t="s">
        <v>193</v>
      </c>
      <c r="B2">
        <v>40</v>
      </c>
      <c r="C2">
        <v>6.1550000000000002</v>
      </c>
      <c r="D2">
        <v>25</v>
      </c>
      <c r="E2">
        <v>25</v>
      </c>
      <c r="F2">
        <v>0</v>
      </c>
      <c r="G2">
        <v>0</v>
      </c>
      <c r="H2">
        <v>0</v>
      </c>
      <c r="I2">
        <v>0</v>
      </c>
      <c r="J2">
        <v>0</v>
      </c>
      <c r="K2">
        <v>0</v>
      </c>
      <c r="L2">
        <v>800</v>
      </c>
      <c r="M2">
        <f>L2*'Device Calculator'!E$98/10^3</f>
        <v>80</v>
      </c>
      <c r="N2">
        <f>J2*('Device Calculator'!E$102)</f>
        <v>0</v>
      </c>
      <c r="O2">
        <f>G2*4*10^6*'Device Calculator'!E$114*10^-6</f>
        <v>0</v>
      </c>
      <c r="P2">
        <v>0</v>
      </c>
      <c r="Q2">
        <v>1</v>
      </c>
      <c r="R2">
        <v>225</v>
      </c>
      <c r="T2">
        <v>1</v>
      </c>
      <c r="U2">
        <v>1</v>
      </c>
    </row>
    <row r="3" spans="1:21" x14ac:dyDescent="0.25">
      <c r="A3" t="s">
        <v>194</v>
      </c>
      <c r="B3">
        <v>20</v>
      </c>
      <c r="C3">
        <f>6.155*2</f>
        <v>12.31</v>
      </c>
      <c r="D3">
        <v>50</v>
      </c>
      <c r="E3">
        <v>50</v>
      </c>
      <c r="F3">
        <f>F2+5</f>
        <v>5</v>
      </c>
      <c r="G3">
        <f>G2+1.25</f>
        <v>1.25</v>
      </c>
      <c r="H3">
        <f>H2+6.25</f>
        <v>6.25</v>
      </c>
      <c r="I3">
        <f>I2+5</f>
        <v>5</v>
      </c>
      <c r="J3">
        <f>J2+0.333</f>
        <v>0.33300000000000002</v>
      </c>
      <c r="K3">
        <f>K2+3.2</f>
        <v>3.2</v>
      </c>
      <c r="L3">
        <v>1600</v>
      </c>
      <c r="M3">
        <f>L3*'Device Calculator'!E$98/10^3</f>
        <v>160</v>
      </c>
      <c r="N3">
        <f>J3*('Device Calculator'!E$102)</f>
        <v>26.64</v>
      </c>
      <c r="O3">
        <f>G3*4*10^6*'Device Calculator'!E$114*10^-6</f>
        <v>500</v>
      </c>
      <c r="P3">
        <f>P2+1</f>
        <v>1</v>
      </c>
      <c r="Q3">
        <v>2</v>
      </c>
      <c r="R3">
        <v>275</v>
      </c>
      <c r="T3">
        <v>0.5</v>
      </c>
      <c r="U3">
        <v>2</v>
      </c>
    </row>
    <row r="4" spans="1:21" x14ac:dyDescent="0.25">
      <c r="A4" t="s">
        <v>195</v>
      </c>
      <c r="B4">
        <v>10</v>
      </c>
      <c r="C4">
        <f>6.155*2</f>
        <v>12.31</v>
      </c>
      <c r="D4">
        <v>100</v>
      </c>
      <c r="E4">
        <v>100</v>
      </c>
      <c r="F4">
        <f t="shared" ref="F4:F65" si="0">F3+5</f>
        <v>10</v>
      </c>
      <c r="G4">
        <f t="shared" ref="G4:G17" si="1">G3+1.25</f>
        <v>2.5</v>
      </c>
      <c r="H4">
        <f t="shared" ref="H4:H33" si="2">H3+6.25</f>
        <v>12.5</v>
      </c>
      <c r="I4">
        <f t="shared" ref="I4:I65" si="3">I3+5</f>
        <v>10</v>
      </c>
      <c r="J4">
        <f t="shared" ref="J4:J17" si="4">J3+0.333</f>
        <v>0.66600000000000004</v>
      </c>
      <c r="K4">
        <f t="shared" ref="K4:K33" si="5">K3+3.2</f>
        <v>6.4</v>
      </c>
      <c r="N4">
        <f>J4*('Device Calculator'!E$102)</f>
        <v>53.28</v>
      </c>
      <c r="O4">
        <f>G4*4*10^6*'Device Calculator'!E$114*10^-6</f>
        <v>1000</v>
      </c>
      <c r="P4">
        <f t="shared" ref="P4:P65" si="6">P3+1</f>
        <v>2</v>
      </c>
      <c r="Q4">
        <v>3</v>
      </c>
      <c r="R4">
        <v>325</v>
      </c>
      <c r="T4">
        <v>0.25</v>
      </c>
      <c r="U4">
        <v>3</v>
      </c>
    </row>
    <row r="5" spans="1:21" x14ac:dyDescent="0.25">
      <c r="D5">
        <v>200</v>
      </c>
      <c r="E5">
        <v>200</v>
      </c>
      <c r="F5">
        <f t="shared" si="0"/>
        <v>15</v>
      </c>
      <c r="G5">
        <f t="shared" si="1"/>
        <v>3.75</v>
      </c>
      <c r="H5">
        <f t="shared" si="2"/>
        <v>18.75</v>
      </c>
      <c r="I5">
        <f t="shared" si="3"/>
        <v>15</v>
      </c>
      <c r="J5">
        <f t="shared" si="4"/>
        <v>0.99900000000000011</v>
      </c>
      <c r="K5">
        <f t="shared" si="5"/>
        <v>9.6000000000000014</v>
      </c>
      <c r="N5">
        <f>J5*('Device Calculator'!E$102)</f>
        <v>79.920000000000016</v>
      </c>
      <c r="O5">
        <f>G5*4*10^6*'Device Calculator'!E$114*10^-6</f>
        <v>1500</v>
      </c>
      <c r="P5">
        <f t="shared" si="6"/>
        <v>3</v>
      </c>
      <c r="Q5">
        <v>4</v>
      </c>
      <c r="R5">
        <v>375</v>
      </c>
      <c r="T5">
        <v>0.125</v>
      </c>
      <c r="U5">
        <v>4</v>
      </c>
    </row>
    <row r="6" spans="1:21" x14ac:dyDescent="0.25">
      <c r="F6">
        <f t="shared" si="0"/>
        <v>20</v>
      </c>
      <c r="G6">
        <f t="shared" si="1"/>
        <v>5</v>
      </c>
      <c r="H6">
        <f t="shared" si="2"/>
        <v>25</v>
      </c>
      <c r="I6">
        <f t="shared" si="3"/>
        <v>20</v>
      </c>
      <c r="J6">
        <f t="shared" si="4"/>
        <v>1.3320000000000001</v>
      </c>
      <c r="K6">
        <f t="shared" si="5"/>
        <v>12.8</v>
      </c>
      <c r="N6">
        <f>J6*('Device Calculator'!E$102)</f>
        <v>106.56</v>
      </c>
      <c r="O6">
        <f>G6*4*10^6*'Device Calculator'!E$114*10^-6</f>
        <v>2000</v>
      </c>
      <c r="P6">
        <f t="shared" si="6"/>
        <v>4</v>
      </c>
      <c r="R6">
        <f>R2*2</f>
        <v>450</v>
      </c>
    </row>
    <row r="7" spans="1:21" x14ac:dyDescent="0.25">
      <c r="F7">
        <f t="shared" si="0"/>
        <v>25</v>
      </c>
      <c r="G7">
        <f t="shared" si="1"/>
        <v>6.25</v>
      </c>
      <c r="H7">
        <f t="shared" si="2"/>
        <v>31.25</v>
      </c>
      <c r="I7">
        <f t="shared" si="3"/>
        <v>25</v>
      </c>
      <c r="J7">
        <f t="shared" si="4"/>
        <v>1.665</v>
      </c>
      <c r="K7">
        <f t="shared" si="5"/>
        <v>16</v>
      </c>
      <c r="N7">
        <f>J7*('Device Calculator'!E$102)</f>
        <v>133.19999999999999</v>
      </c>
      <c r="O7">
        <f>G7*4*10^6*'Device Calculator'!E$114*10^-6</f>
        <v>2500</v>
      </c>
      <c r="P7">
        <f t="shared" si="6"/>
        <v>5</v>
      </c>
      <c r="R7">
        <f t="shared" ref="R7:R17" si="7">R3*2</f>
        <v>550</v>
      </c>
    </row>
    <row r="8" spans="1:21" x14ac:dyDescent="0.25">
      <c r="F8">
        <f t="shared" si="0"/>
        <v>30</v>
      </c>
      <c r="G8">
        <f t="shared" si="1"/>
        <v>7.5</v>
      </c>
      <c r="H8">
        <f t="shared" si="2"/>
        <v>37.5</v>
      </c>
      <c r="I8">
        <f t="shared" si="3"/>
        <v>30</v>
      </c>
      <c r="J8">
        <f t="shared" si="4"/>
        <v>1.998</v>
      </c>
      <c r="K8">
        <f t="shared" si="5"/>
        <v>19.2</v>
      </c>
      <c r="N8">
        <f>J8*('Device Calculator'!E$102)</f>
        <v>159.84</v>
      </c>
      <c r="O8">
        <f>G8*4*10^6*'Device Calculator'!E$114*10^-6</f>
        <v>3000</v>
      </c>
      <c r="P8">
        <f t="shared" si="6"/>
        <v>6</v>
      </c>
      <c r="R8">
        <f t="shared" si="7"/>
        <v>650</v>
      </c>
    </row>
    <row r="9" spans="1:21" x14ac:dyDescent="0.25">
      <c r="F9">
        <f t="shared" si="0"/>
        <v>35</v>
      </c>
      <c r="G9">
        <f t="shared" si="1"/>
        <v>8.75</v>
      </c>
      <c r="H9">
        <f t="shared" si="2"/>
        <v>43.75</v>
      </c>
      <c r="I9">
        <f t="shared" si="3"/>
        <v>35</v>
      </c>
      <c r="J9">
        <f t="shared" si="4"/>
        <v>2.331</v>
      </c>
      <c r="K9">
        <f t="shared" si="5"/>
        <v>22.4</v>
      </c>
      <c r="N9">
        <f>J9*('Device Calculator'!E$102)</f>
        <v>186.48</v>
      </c>
      <c r="O9">
        <f>G9*4*10^6*'Device Calculator'!E$114*10^-6</f>
        <v>3500</v>
      </c>
      <c r="P9">
        <f t="shared" si="6"/>
        <v>7</v>
      </c>
      <c r="R9">
        <f t="shared" si="7"/>
        <v>750</v>
      </c>
    </row>
    <row r="10" spans="1:21" x14ac:dyDescent="0.25">
      <c r="F10">
        <f t="shared" si="0"/>
        <v>40</v>
      </c>
      <c r="G10">
        <f t="shared" si="1"/>
        <v>10</v>
      </c>
      <c r="H10">
        <f t="shared" si="2"/>
        <v>50</v>
      </c>
      <c r="I10">
        <f t="shared" si="3"/>
        <v>40</v>
      </c>
      <c r="J10">
        <f t="shared" si="4"/>
        <v>2.6640000000000001</v>
      </c>
      <c r="K10">
        <f t="shared" si="5"/>
        <v>25.599999999999998</v>
      </c>
      <c r="N10">
        <f>J10*('Device Calculator'!E$102)</f>
        <v>213.12</v>
      </c>
      <c r="O10">
        <f>G10*4*10^6*'Device Calculator'!E$114*10^-6</f>
        <v>4000</v>
      </c>
      <c r="P10">
        <f t="shared" si="6"/>
        <v>8</v>
      </c>
      <c r="R10">
        <f t="shared" si="7"/>
        <v>900</v>
      </c>
    </row>
    <row r="11" spans="1:21" x14ac:dyDescent="0.25">
      <c r="F11">
        <f t="shared" si="0"/>
        <v>45</v>
      </c>
      <c r="G11">
        <f t="shared" si="1"/>
        <v>11.25</v>
      </c>
      <c r="H11">
        <f t="shared" si="2"/>
        <v>56.25</v>
      </c>
      <c r="I11">
        <f t="shared" si="3"/>
        <v>45</v>
      </c>
      <c r="J11">
        <f t="shared" si="4"/>
        <v>2.9970000000000003</v>
      </c>
      <c r="K11">
        <f t="shared" si="5"/>
        <v>28.799999999999997</v>
      </c>
      <c r="N11">
        <f>J11*('Device Calculator'!E$102)</f>
        <v>239.76000000000002</v>
      </c>
      <c r="O11">
        <f>G11*4*10^6*'Device Calculator'!E$114*10^-6</f>
        <v>4500</v>
      </c>
      <c r="P11">
        <f t="shared" si="6"/>
        <v>9</v>
      </c>
      <c r="R11">
        <f t="shared" si="7"/>
        <v>1100</v>
      </c>
    </row>
    <row r="12" spans="1:21" x14ac:dyDescent="0.25">
      <c r="F12">
        <f t="shared" si="0"/>
        <v>50</v>
      </c>
      <c r="G12">
        <f t="shared" si="1"/>
        <v>12.5</v>
      </c>
      <c r="H12">
        <f t="shared" si="2"/>
        <v>62.5</v>
      </c>
      <c r="I12">
        <f t="shared" si="3"/>
        <v>50</v>
      </c>
      <c r="J12">
        <f t="shared" si="4"/>
        <v>3.3300000000000005</v>
      </c>
      <c r="K12">
        <f t="shared" si="5"/>
        <v>31.999999999999996</v>
      </c>
      <c r="N12">
        <f>J12*('Device Calculator'!E$102)</f>
        <v>266.40000000000003</v>
      </c>
      <c r="O12">
        <f>G12*4*10^6*'Device Calculator'!E$114*10^-6</f>
        <v>5000</v>
      </c>
      <c r="P12">
        <f t="shared" si="6"/>
        <v>10</v>
      </c>
      <c r="R12">
        <f t="shared" si="7"/>
        <v>1300</v>
      </c>
    </row>
    <row r="13" spans="1:21" x14ac:dyDescent="0.25">
      <c r="F13">
        <f t="shared" si="0"/>
        <v>55</v>
      </c>
      <c r="G13">
        <f t="shared" si="1"/>
        <v>13.75</v>
      </c>
      <c r="H13">
        <f t="shared" si="2"/>
        <v>68.75</v>
      </c>
      <c r="I13">
        <f t="shared" si="3"/>
        <v>55</v>
      </c>
      <c r="J13">
        <f t="shared" si="4"/>
        <v>3.6630000000000007</v>
      </c>
      <c r="K13">
        <f t="shared" si="5"/>
        <v>35.199999999999996</v>
      </c>
      <c r="N13">
        <f>J13*('Device Calculator'!E$102)</f>
        <v>293.04000000000008</v>
      </c>
      <c r="O13">
        <f>G13*4*10^6*'Device Calculator'!E$114*10^-6</f>
        <v>5500</v>
      </c>
      <c r="P13">
        <f t="shared" si="6"/>
        <v>11</v>
      </c>
      <c r="R13">
        <f t="shared" si="7"/>
        <v>1500</v>
      </c>
    </row>
    <row r="14" spans="1:21" x14ac:dyDescent="0.25">
      <c r="F14">
        <f t="shared" si="0"/>
        <v>60</v>
      </c>
      <c r="G14">
        <f t="shared" si="1"/>
        <v>15</v>
      </c>
      <c r="H14">
        <f t="shared" si="2"/>
        <v>75</v>
      </c>
      <c r="I14">
        <f t="shared" si="3"/>
        <v>60</v>
      </c>
      <c r="J14">
        <f t="shared" si="4"/>
        <v>3.9960000000000009</v>
      </c>
      <c r="K14">
        <f t="shared" si="5"/>
        <v>38.4</v>
      </c>
      <c r="N14">
        <f>J14*('Device Calculator'!E$102)</f>
        <v>319.68000000000006</v>
      </c>
      <c r="O14">
        <f>G14*4*10^6*'Device Calculator'!E$114*10^-6</f>
        <v>6000</v>
      </c>
      <c r="P14">
        <f t="shared" si="6"/>
        <v>12</v>
      </c>
      <c r="R14">
        <f t="shared" si="7"/>
        <v>1800</v>
      </c>
    </row>
    <row r="15" spans="1:21" x14ac:dyDescent="0.25">
      <c r="F15">
        <f t="shared" si="0"/>
        <v>65</v>
      </c>
      <c r="G15">
        <f t="shared" si="1"/>
        <v>16.25</v>
      </c>
      <c r="H15">
        <f t="shared" si="2"/>
        <v>81.25</v>
      </c>
      <c r="I15">
        <f t="shared" si="3"/>
        <v>65</v>
      </c>
      <c r="J15">
        <f t="shared" si="4"/>
        <v>4.3290000000000006</v>
      </c>
      <c r="K15">
        <f t="shared" si="5"/>
        <v>41.6</v>
      </c>
      <c r="N15">
        <f>J15*('Device Calculator'!E$102)</f>
        <v>346.32000000000005</v>
      </c>
      <c r="O15">
        <f>G15*4*10^6*'Device Calculator'!E$114*10^-6</f>
        <v>6500</v>
      </c>
      <c r="P15">
        <f t="shared" si="6"/>
        <v>13</v>
      </c>
      <c r="R15">
        <f t="shared" si="7"/>
        <v>2200</v>
      </c>
    </row>
    <row r="16" spans="1:21" x14ac:dyDescent="0.25">
      <c r="F16">
        <f t="shared" si="0"/>
        <v>70</v>
      </c>
      <c r="G16">
        <f t="shared" si="1"/>
        <v>17.5</v>
      </c>
      <c r="H16">
        <f t="shared" si="2"/>
        <v>87.5</v>
      </c>
      <c r="I16">
        <f t="shared" si="3"/>
        <v>70</v>
      </c>
      <c r="J16">
        <f t="shared" si="4"/>
        <v>4.6620000000000008</v>
      </c>
      <c r="K16">
        <f t="shared" si="5"/>
        <v>44.800000000000004</v>
      </c>
      <c r="N16">
        <f>J16*('Device Calculator'!E$102)</f>
        <v>372.96000000000004</v>
      </c>
      <c r="O16">
        <f>G16*4*10^6*'Device Calculator'!E$114*10^-6</f>
        <v>7000</v>
      </c>
      <c r="P16">
        <f t="shared" si="6"/>
        <v>14</v>
      </c>
      <c r="R16">
        <f t="shared" si="7"/>
        <v>2600</v>
      </c>
    </row>
    <row r="17" spans="6:18" x14ac:dyDescent="0.25">
      <c r="F17">
        <f t="shared" si="0"/>
        <v>75</v>
      </c>
      <c r="G17">
        <f t="shared" si="1"/>
        <v>18.75</v>
      </c>
      <c r="H17">
        <f t="shared" si="2"/>
        <v>93.75</v>
      </c>
      <c r="I17">
        <f t="shared" si="3"/>
        <v>75</v>
      </c>
      <c r="J17">
        <f t="shared" si="4"/>
        <v>4.995000000000001</v>
      </c>
      <c r="K17">
        <f t="shared" si="5"/>
        <v>48.000000000000007</v>
      </c>
      <c r="N17">
        <f>J17*('Device Calculator'!E$102)</f>
        <v>399.60000000000008</v>
      </c>
      <c r="O17">
        <f>G17*4*10^6*'Device Calculator'!E$114*10^-6</f>
        <v>7500</v>
      </c>
      <c r="P17">
        <f t="shared" si="6"/>
        <v>15</v>
      </c>
      <c r="R17">
        <f t="shared" si="7"/>
        <v>3000</v>
      </c>
    </row>
    <row r="18" spans="6:18" x14ac:dyDescent="0.25">
      <c r="F18">
        <f t="shared" si="0"/>
        <v>80</v>
      </c>
      <c r="H18">
        <f t="shared" si="2"/>
        <v>100</v>
      </c>
      <c r="I18">
        <f t="shared" si="3"/>
        <v>80</v>
      </c>
      <c r="K18">
        <f t="shared" si="5"/>
        <v>51.20000000000001</v>
      </c>
      <c r="P18">
        <f t="shared" si="6"/>
        <v>16</v>
      </c>
    </row>
    <row r="19" spans="6:18" x14ac:dyDescent="0.25">
      <c r="F19">
        <f t="shared" si="0"/>
        <v>85</v>
      </c>
      <c r="H19">
        <f t="shared" si="2"/>
        <v>106.25</v>
      </c>
      <c r="I19">
        <f t="shared" si="3"/>
        <v>85</v>
      </c>
      <c r="K19">
        <f t="shared" si="5"/>
        <v>54.400000000000013</v>
      </c>
      <c r="P19">
        <f t="shared" si="6"/>
        <v>17</v>
      </c>
    </row>
    <row r="20" spans="6:18" x14ac:dyDescent="0.25">
      <c r="F20">
        <f t="shared" si="0"/>
        <v>90</v>
      </c>
      <c r="H20">
        <f t="shared" si="2"/>
        <v>112.5</v>
      </c>
      <c r="I20">
        <f t="shared" si="3"/>
        <v>90</v>
      </c>
      <c r="K20">
        <f t="shared" si="5"/>
        <v>57.600000000000016</v>
      </c>
      <c r="P20">
        <f t="shared" si="6"/>
        <v>18</v>
      </c>
    </row>
    <row r="21" spans="6:18" x14ac:dyDescent="0.25">
      <c r="F21">
        <f t="shared" si="0"/>
        <v>95</v>
      </c>
      <c r="H21">
        <f t="shared" si="2"/>
        <v>118.75</v>
      </c>
      <c r="I21">
        <f t="shared" si="3"/>
        <v>95</v>
      </c>
      <c r="K21">
        <f t="shared" si="5"/>
        <v>60.800000000000018</v>
      </c>
      <c r="P21">
        <f t="shared" si="6"/>
        <v>19</v>
      </c>
    </row>
    <row r="22" spans="6:18" x14ac:dyDescent="0.25">
      <c r="F22">
        <f t="shared" si="0"/>
        <v>100</v>
      </c>
      <c r="H22">
        <f t="shared" si="2"/>
        <v>125</v>
      </c>
      <c r="I22">
        <f t="shared" si="3"/>
        <v>100</v>
      </c>
      <c r="K22">
        <f t="shared" si="5"/>
        <v>64.000000000000014</v>
      </c>
      <c r="P22">
        <f t="shared" si="6"/>
        <v>20</v>
      </c>
    </row>
    <row r="23" spans="6:18" x14ac:dyDescent="0.25">
      <c r="F23">
        <f t="shared" si="0"/>
        <v>105</v>
      </c>
      <c r="H23">
        <f t="shared" si="2"/>
        <v>131.25</v>
      </c>
      <c r="I23">
        <f t="shared" si="3"/>
        <v>105</v>
      </c>
      <c r="K23">
        <f t="shared" si="5"/>
        <v>67.200000000000017</v>
      </c>
      <c r="P23">
        <f t="shared" si="6"/>
        <v>21</v>
      </c>
    </row>
    <row r="24" spans="6:18" x14ac:dyDescent="0.25">
      <c r="F24">
        <f t="shared" si="0"/>
        <v>110</v>
      </c>
      <c r="H24">
        <f t="shared" si="2"/>
        <v>137.5</v>
      </c>
      <c r="I24">
        <f t="shared" si="3"/>
        <v>110</v>
      </c>
      <c r="K24">
        <f t="shared" si="5"/>
        <v>70.40000000000002</v>
      </c>
      <c r="P24">
        <f t="shared" si="6"/>
        <v>22</v>
      </c>
    </row>
    <row r="25" spans="6:18" x14ac:dyDescent="0.25">
      <c r="F25">
        <f t="shared" si="0"/>
        <v>115</v>
      </c>
      <c r="H25">
        <f t="shared" si="2"/>
        <v>143.75</v>
      </c>
      <c r="I25">
        <f t="shared" si="3"/>
        <v>115</v>
      </c>
      <c r="K25">
        <f t="shared" si="5"/>
        <v>73.600000000000023</v>
      </c>
      <c r="P25">
        <f t="shared" si="6"/>
        <v>23</v>
      </c>
    </row>
    <row r="26" spans="6:18" x14ac:dyDescent="0.25">
      <c r="F26">
        <f t="shared" si="0"/>
        <v>120</v>
      </c>
      <c r="H26">
        <f t="shared" si="2"/>
        <v>150</v>
      </c>
      <c r="I26">
        <f t="shared" si="3"/>
        <v>120</v>
      </c>
      <c r="K26">
        <f t="shared" si="5"/>
        <v>76.800000000000026</v>
      </c>
      <c r="P26">
        <f t="shared" si="6"/>
        <v>24</v>
      </c>
    </row>
    <row r="27" spans="6:18" x14ac:dyDescent="0.25">
      <c r="F27">
        <f t="shared" si="0"/>
        <v>125</v>
      </c>
      <c r="H27">
        <f t="shared" si="2"/>
        <v>156.25</v>
      </c>
      <c r="I27">
        <f t="shared" si="3"/>
        <v>125</v>
      </c>
      <c r="K27">
        <f t="shared" si="5"/>
        <v>80.000000000000028</v>
      </c>
      <c r="P27">
        <f t="shared" si="6"/>
        <v>25</v>
      </c>
    </row>
    <row r="28" spans="6:18" x14ac:dyDescent="0.25">
      <c r="F28">
        <f t="shared" si="0"/>
        <v>130</v>
      </c>
      <c r="H28">
        <f t="shared" si="2"/>
        <v>162.5</v>
      </c>
      <c r="I28">
        <f t="shared" si="3"/>
        <v>130</v>
      </c>
      <c r="K28">
        <f t="shared" si="5"/>
        <v>83.200000000000031</v>
      </c>
      <c r="P28">
        <f t="shared" si="6"/>
        <v>26</v>
      </c>
    </row>
    <row r="29" spans="6:18" x14ac:dyDescent="0.25">
      <c r="F29">
        <f t="shared" si="0"/>
        <v>135</v>
      </c>
      <c r="H29">
        <f t="shared" si="2"/>
        <v>168.75</v>
      </c>
      <c r="I29">
        <f t="shared" si="3"/>
        <v>135</v>
      </c>
      <c r="K29">
        <f t="shared" si="5"/>
        <v>86.400000000000034</v>
      </c>
      <c r="P29">
        <f t="shared" si="6"/>
        <v>27</v>
      </c>
    </row>
    <row r="30" spans="6:18" x14ac:dyDescent="0.25">
      <c r="F30">
        <f t="shared" si="0"/>
        <v>140</v>
      </c>
      <c r="H30">
        <f t="shared" si="2"/>
        <v>175</v>
      </c>
      <c r="I30">
        <f t="shared" si="3"/>
        <v>140</v>
      </c>
      <c r="K30">
        <f t="shared" si="5"/>
        <v>89.600000000000037</v>
      </c>
      <c r="P30">
        <f t="shared" si="6"/>
        <v>28</v>
      </c>
    </row>
    <row r="31" spans="6:18" x14ac:dyDescent="0.25">
      <c r="F31">
        <f t="shared" si="0"/>
        <v>145</v>
      </c>
      <c r="H31">
        <f t="shared" si="2"/>
        <v>181.25</v>
      </c>
      <c r="I31">
        <f t="shared" si="3"/>
        <v>145</v>
      </c>
      <c r="K31">
        <f t="shared" si="5"/>
        <v>92.80000000000004</v>
      </c>
      <c r="P31">
        <f t="shared" si="6"/>
        <v>29</v>
      </c>
    </row>
    <row r="32" spans="6:18" x14ac:dyDescent="0.25">
      <c r="F32">
        <f t="shared" si="0"/>
        <v>150</v>
      </c>
      <c r="H32">
        <f t="shared" si="2"/>
        <v>187.5</v>
      </c>
      <c r="I32">
        <f t="shared" si="3"/>
        <v>150</v>
      </c>
      <c r="K32">
        <f t="shared" si="5"/>
        <v>96.000000000000043</v>
      </c>
      <c r="P32">
        <f t="shared" si="6"/>
        <v>30</v>
      </c>
    </row>
    <row r="33" spans="6:16" x14ac:dyDescent="0.25">
      <c r="F33">
        <f t="shared" si="0"/>
        <v>155</v>
      </c>
      <c r="H33">
        <f t="shared" si="2"/>
        <v>193.75</v>
      </c>
      <c r="I33">
        <f t="shared" si="3"/>
        <v>155</v>
      </c>
      <c r="K33">
        <f t="shared" si="5"/>
        <v>99.200000000000045</v>
      </c>
      <c r="P33">
        <f t="shared" si="6"/>
        <v>31</v>
      </c>
    </row>
    <row r="34" spans="6:16" x14ac:dyDescent="0.25">
      <c r="F34">
        <f t="shared" si="0"/>
        <v>160</v>
      </c>
      <c r="I34">
        <f t="shared" si="3"/>
        <v>160</v>
      </c>
      <c r="P34">
        <f t="shared" si="6"/>
        <v>32</v>
      </c>
    </row>
    <row r="35" spans="6:16" x14ac:dyDescent="0.25">
      <c r="F35">
        <f t="shared" si="0"/>
        <v>165</v>
      </c>
      <c r="I35">
        <f t="shared" si="3"/>
        <v>165</v>
      </c>
      <c r="P35">
        <f t="shared" si="6"/>
        <v>33</v>
      </c>
    </row>
    <row r="36" spans="6:16" x14ac:dyDescent="0.25">
      <c r="F36">
        <f t="shared" si="0"/>
        <v>170</v>
      </c>
      <c r="I36">
        <f t="shared" si="3"/>
        <v>170</v>
      </c>
      <c r="P36">
        <f t="shared" si="6"/>
        <v>34</v>
      </c>
    </row>
    <row r="37" spans="6:16" x14ac:dyDescent="0.25">
      <c r="F37">
        <f t="shared" si="0"/>
        <v>175</v>
      </c>
      <c r="I37">
        <f t="shared" si="3"/>
        <v>175</v>
      </c>
      <c r="P37">
        <f t="shared" si="6"/>
        <v>35</v>
      </c>
    </row>
    <row r="38" spans="6:16" x14ac:dyDescent="0.25">
      <c r="F38">
        <f t="shared" si="0"/>
        <v>180</v>
      </c>
      <c r="I38">
        <f t="shared" si="3"/>
        <v>180</v>
      </c>
      <c r="P38">
        <f t="shared" si="6"/>
        <v>36</v>
      </c>
    </row>
    <row r="39" spans="6:16" x14ac:dyDescent="0.25">
      <c r="F39">
        <f t="shared" si="0"/>
        <v>185</v>
      </c>
      <c r="I39">
        <f t="shared" si="3"/>
        <v>185</v>
      </c>
      <c r="P39">
        <f t="shared" si="6"/>
        <v>37</v>
      </c>
    </row>
    <row r="40" spans="6:16" x14ac:dyDescent="0.25">
      <c r="F40">
        <f t="shared" si="0"/>
        <v>190</v>
      </c>
      <c r="I40">
        <f t="shared" si="3"/>
        <v>190</v>
      </c>
      <c r="P40">
        <f t="shared" si="6"/>
        <v>38</v>
      </c>
    </row>
    <row r="41" spans="6:16" x14ac:dyDescent="0.25">
      <c r="F41">
        <f t="shared" si="0"/>
        <v>195</v>
      </c>
      <c r="I41">
        <f t="shared" si="3"/>
        <v>195</v>
      </c>
      <c r="P41">
        <f t="shared" si="6"/>
        <v>39</v>
      </c>
    </row>
    <row r="42" spans="6:16" x14ac:dyDescent="0.25">
      <c r="F42">
        <f t="shared" si="0"/>
        <v>200</v>
      </c>
      <c r="I42">
        <f t="shared" si="3"/>
        <v>200</v>
      </c>
      <c r="P42">
        <f t="shared" si="6"/>
        <v>40</v>
      </c>
    </row>
    <row r="43" spans="6:16" x14ac:dyDescent="0.25">
      <c r="F43">
        <f t="shared" si="0"/>
        <v>205</v>
      </c>
      <c r="I43">
        <f t="shared" si="3"/>
        <v>205</v>
      </c>
      <c r="P43">
        <f t="shared" si="6"/>
        <v>41</v>
      </c>
    </row>
    <row r="44" spans="6:16" x14ac:dyDescent="0.25">
      <c r="F44">
        <f t="shared" si="0"/>
        <v>210</v>
      </c>
      <c r="I44">
        <f t="shared" si="3"/>
        <v>210</v>
      </c>
      <c r="P44">
        <f t="shared" si="6"/>
        <v>42</v>
      </c>
    </row>
    <row r="45" spans="6:16" x14ac:dyDescent="0.25">
      <c r="F45">
        <f t="shared" si="0"/>
        <v>215</v>
      </c>
      <c r="I45">
        <f t="shared" si="3"/>
        <v>215</v>
      </c>
      <c r="P45">
        <f t="shared" si="6"/>
        <v>43</v>
      </c>
    </row>
    <row r="46" spans="6:16" x14ac:dyDescent="0.25">
      <c r="F46">
        <f t="shared" si="0"/>
        <v>220</v>
      </c>
      <c r="I46">
        <f t="shared" si="3"/>
        <v>220</v>
      </c>
      <c r="P46">
        <f t="shared" si="6"/>
        <v>44</v>
      </c>
    </row>
    <row r="47" spans="6:16" x14ac:dyDescent="0.25">
      <c r="F47">
        <f t="shared" si="0"/>
        <v>225</v>
      </c>
      <c r="I47">
        <f t="shared" si="3"/>
        <v>225</v>
      </c>
      <c r="P47">
        <f t="shared" si="6"/>
        <v>45</v>
      </c>
    </row>
    <row r="48" spans="6:16" x14ac:dyDescent="0.25">
      <c r="F48">
        <f t="shared" si="0"/>
        <v>230</v>
      </c>
      <c r="I48">
        <f t="shared" si="3"/>
        <v>230</v>
      </c>
      <c r="P48">
        <f t="shared" si="6"/>
        <v>46</v>
      </c>
    </row>
    <row r="49" spans="6:16" x14ac:dyDescent="0.25">
      <c r="F49">
        <f t="shared" si="0"/>
        <v>235</v>
      </c>
      <c r="I49">
        <f t="shared" si="3"/>
        <v>235</v>
      </c>
      <c r="P49">
        <f t="shared" si="6"/>
        <v>47</v>
      </c>
    </row>
    <row r="50" spans="6:16" x14ac:dyDescent="0.25">
      <c r="F50">
        <f t="shared" si="0"/>
        <v>240</v>
      </c>
      <c r="I50">
        <f t="shared" si="3"/>
        <v>240</v>
      </c>
      <c r="P50">
        <f t="shared" si="6"/>
        <v>48</v>
      </c>
    </row>
    <row r="51" spans="6:16" x14ac:dyDescent="0.25">
      <c r="F51">
        <f t="shared" si="0"/>
        <v>245</v>
      </c>
      <c r="I51">
        <f t="shared" si="3"/>
        <v>245</v>
      </c>
      <c r="P51">
        <f t="shared" si="6"/>
        <v>49</v>
      </c>
    </row>
    <row r="52" spans="6:16" x14ac:dyDescent="0.25">
      <c r="F52">
        <f t="shared" si="0"/>
        <v>250</v>
      </c>
      <c r="I52">
        <f t="shared" si="3"/>
        <v>250</v>
      </c>
      <c r="P52">
        <f t="shared" si="6"/>
        <v>50</v>
      </c>
    </row>
    <row r="53" spans="6:16" x14ac:dyDescent="0.25">
      <c r="F53">
        <f t="shared" si="0"/>
        <v>255</v>
      </c>
      <c r="I53">
        <f t="shared" si="3"/>
        <v>255</v>
      </c>
      <c r="P53">
        <f t="shared" si="6"/>
        <v>51</v>
      </c>
    </row>
    <row r="54" spans="6:16" x14ac:dyDescent="0.25">
      <c r="F54">
        <f t="shared" si="0"/>
        <v>260</v>
      </c>
      <c r="I54">
        <f t="shared" si="3"/>
        <v>260</v>
      </c>
      <c r="P54">
        <f t="shared" si="6"/>
        <v>52</v>
      </c>
    </row>
    <row r="55" spans="6:16" x14ac:dyDescent="0.25">
      <c r="F55">
        <f t="shared" si="0"/>
        <v>265</v>
      </c>
      <c r="I55">
        <f t="shared" si="3"/>
        <v>265</v>
      </c>
      <c r="P55">
        <f t="shared" si="6"/>
        <v>53</v>
      </c>
    </row>
    <row r="56" spans="6:16" x14ac:dyDescent="0.25">
      <c r="F56">
        <f t="shared" si="0"/>
        <v>270</v>
      </c>
      <c r="I56">
        <f t="shared" si="3"/>
        <v>270</v>
      </c>
      <c r="P56">
        <f t="shared" si="6"/>
        <v>54</v>
      </c>
    </row>
    <row r="57" spans="6:16" x14ac:dyDescent="0.25">
      <c r="F57">
        <f t="shared" si="0"/>
        <v>275</v>
      </c>
      <c r="I57">
        <f t="shared" si="3"/>
        <v>275</v>
      </c>
      <c r="P57">
        <f t="shared" si="6"/>
        <v>55</v>
      </c>
    </row>
    <row r="58" spans="6:16" x14ac:dyDescent="0.25">
      <c r="F58">
        <f t="shared" si="0"/>
        <v>280</v>
      </c>
      <c r="I58">
        <f t="shared" si="3"/>
        <v>280</v>
      </c>
      <c r="P58">
        <f t="shared" si="6"/>
        <v>56</v>
      </c>
    </row>
    <row r="59" spans="6:16" x14ac:dyDescent="0.25">
      <c r="F59">
        <f t="shared" si="0"/>
        <v>285</v>
      </c>
      <c r="I59">
        <f t="shared" si="3"/>
        <v>285</v>
      </c>
      <c r="P59">
        <f t="shared" si="6"/>
        <v>57</v>
      </c>
    </row>
    <row r="60" spans="6:16" x14ac:dyDescent="0.25">
      <c r="F60">
        <f t="shared" si="0"/>
        <v>290</v>
      </c>
      <c r="I60">
        <f t="shared" si="3"/>
        <v>290</v>
      </c>
      <c r="P60">
        <f t="shared" si="6"/>
        <v>58</v>
      </c>
    </row>
    <row r="61" spans="6:16" x14ac:dyDescent="0.25">
      <c r="F61">
        <f t="shared" si="0"/>
        <v>295</v>
      </c>
      <c r="I61">
        <f t="shared" si="3"/>
        <v>295</v>
      </c>
      <c r="P61">
        <f t="shared" si="6"/>
        <v>59</v>
      </c>
    </row>
    <row r="62" spans="6:16" x14ac:dyDescent="0.25">
      <c r="F62">
        <f t="shared" si="0"/>
        <v>300</v>
      </c>
      <c r="I62">
        <f t="shared" si="3"/>
        <v>300</v>
      </c>
      <c r="P62">
        <f t="shared" si="6"/>
        <v>60</v>
      </c>
    </row>
    <row r="63" spans="6:16" x14ac:dyDescent="0.25">
      <c r="F63">
        <f t="shared" si="0"/>
        <v>305</v>
      </c>
      <c r="I63">
        <f t="shared" si="3"/>
        <v>305</v>
      </c>
      <c r="P63">
        <f t="shared" si="6"/>
        <v>61</v>
      </c>
    </row>
    <row r="64" spans="6:16" x14ac:dyDescent="0.25">
      <c r="F64">
        <f t="shared" si="0"/>
        <v>310</v>
      </c>
      <c r="I64">
        <f t="shared" si="3"/>
        <v>310</v>
      </c>
      <c r="P64">
        <f t="shared" si="6"/>
        <v>62</v>
      </c>
    </row>
    <row r="65" spans="6:16" x14ac:dyDescent="0.25">
      <c r="F65">
        <f t="shared" si="0"/>
        <v>315</v>
      </c>
      <c r="I65">
        <f t="shared" si="3"/>
        <v>315</v>
      </c>
      <c r="P65">
        <f t="shared" si="6"/>
        <v>63</v>
      </c>
    </row>
  </sheetData>
  <sheetProtection sheet="1" objects="1" scenario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O66"/>
  <sheetViews>
    <sheetView workbookViewId="0">
      <selection activeCell="K10" sqref="K10"/>
    </sheetView>
  </sheetViews>
  <sheetFormatPr defaultRowHeight="15" x14ac:dyDescent="0.25"/>
  <cols>
    <col min="1" max="1" width="11.5703125" bestFit="1" customWidth="1"/>
    <col min="2" max="5" width="11.5703125" customWidth="1"/>
    <col min="7" max="7" width="18.42578125" bestFit="1" customWidth="1"/>
    <col min="8" max="10" width="18.42578125" customWidth="1"/>
    <col min="11" max="11" width="19.5703125" bestFit="1" customWidth="1"/>
    <col min="12" max="12" width="19.5703125" customWidth="1"/>
    <col min="13" max="13" width="9.5703125" bestFit="1" customWidth="1"/>
    <col min="14" max="14" width="9.5703125" customWidth="1"/>
    <col min="15" max="15" width="14.5703125" bestFit="1" customWidth="1"/>
    <col min="16" max="16" width="14.5703125" customWidth="1"/>
    <col min="17" max="17" width="11.5703125" bestFit="1" customWidth="1"/>
    <col min="18" max="18" width="11.5703125" customWidth="1"/>
    <col min="19" max="19" width="18.42578125" bestFit="1" customWidth="1"/>
    <col min="20" max="23" width="18.42578125" customWidth="1"/>
    <col min="24" max="25" width="18.28515625" bestFit="1" customWidth="1"/>
    <col min="26" max="26" width="16.42578125" bestFit="1" customWidth="1"/>
    <col min="27" max="27" width="16.42578125" customWidth="1"/>
    <col min="28" max="28" width="15.140625" bestFit="1" customWidth="1"/>
    <col min="32" max="32" width="11.140625" bestFit="1" customWidth="1"/>
    <col min="34" max="34" width="10.85546875" customWidth="1"/>
    <col min="41" max="41" width="14" bestFit="1" customWidth="1"/>
  </cols>
  <sheetData>
    <row r="1" spans="1:41" x14ac:dyDescent="0.25">
      <c r="A1" t="s">
        <v>254</v>
      </c>
      <c r="B1" t="s">
        <v>255</v>
      </c>
      <c r="C1" t="s">
        <v>256</v>
      </c>
      <c r="D1" t="s">
        <v>257</v>
      </c>
      <c r="E1" t="s">
        <v>258</v>
      </c>
      <c r="G1" t="s">
        <v>259</v>
      </c>
      <c r="I1" t="s">
        <v>259</v>
      </c>
      <c r="K1" t="s">
        <v>37</v>
      </c>
      <c r="M1" t="s">
        <v>217</v>
      </c>
      <c r="O1" t="s">
        <v>260</v>
      </c>
      <c r="Q1" t="s">
        <v>261</v>
      </c>
      <c r="S1" t="s">
        <v>224</v>
      </c>
      <c r="U1" t="s">
        <v>262</v>
      </c>
      <c r="V1" t="s">
        <v>263</v>
      </c>
      <c r="W1" t="s">
        <v>264</v>
      </c>
      <c r="X1" t="s">
        <v>265</v>
      </c>
      <c r="Z1" t="s">
        <v>266</v>
      </c>
      <c r="AB1" t="s">
        <v>267</v>
      </c>
      <c r="AD1" t="s">
        <v>268</v>
      </c>
      <c r="AL1" t="s">
        <v>15</v>
      </c>
      <c r="AM1" t="s">
        <v>221</v>
      </c>
      <c r="AN1" t="s">
        <v>14</v>
      </c>
      <c r="AO1" t="s">
        <v>269</v>
      </c>
    </row>
    <row r="2" spans="1:41" x14ac:dyDescent="0.25">
      <c r="A2" t="s">
        <v>193</v>
      </c>
      <c r="B2" s="7" t="s">
        <v>220</v>
      </c>
      <c r="C2" s="7" t="s">
        <v>245</v>
      </c>
      <c r="D2" s="7" t="s">
        <v>270</v>
      </c>
      <c r="E2" s="7" t="s">
        <v>271</v>
      </c>
      <c r="F2" t="s">
        <v>272</v>
      </c>
      <c r="G2" t="s">
        <v>38</v>
      </c>
      <c r="H2">
        <v>0</v>
      </c>
      <c r="I2">
        <v>7</v>
      </c>
      <c r="J2">
        <v>0</v>
      </c>
      <c r="K2" t="s">
        <v>38</v>
      </c>
      <c r="S2" t="s">
        <v>38</v>
      </c>
      <c r="T2" t="s">
        <v>211</v>
      </c>
      <c r="U2">
        <v>0.5</v>
      </c>
      <c r="V2" t="s">
        <v>221</v>
      </c>
      <c r="W2" t="s">
        <v>221</v>
      </c>
      <c r="X2" t="s">
        <v>38</v>
      </c>
      <c r="Y2" t="s">
        <v>211</v>
      </c>
      <c r="Z2" t="s">
        <v>38</v>
      </c>
      <c r="AA2" t="s">
        <v>212</v>
      </c>
      <c r="AD2" t="s">
        <v>686</v>
      </c>
      <c r="AE2" t="str">
        <f>IF('Pin Detect Programming'!$D$9=2,'Resistor References'!AD2,"N/A")</f>
        <v>180°, 2</v>
      </c>
      <c r="AF2" t="s">
        <v>686</v>
      </c>
      <c r="AG2" t="s">
        <v>211</v>
      </c>
      <c r="AH2" t="s">
        <v>38</v>
      </c>
      <c r="AI2" t="s">
        <v>211</v>
      </c>
      <c r="AJ2" t="s">
        <v>38</v>
      </c>
      <c r="AK2" t="s">
        <v>211</v>
      </c>
      <c r="AL2">
        <f>IF('Pin Detect Programming'!D10='Resistor References'!AH2,0.5,IF('Pin Detect Programming'!D10='Resistor References'!AH3,0.5,IF('Pin Detect Programming'!D10='Resistor References'!AH4,0.5,IF('Pin Detect Programming'!D10='Resistor References'!AH5,0.5,IF('Pin Detect Programming'!D10='Resistor References'!AH6,0.25,IF('Pin Detect Programming'!D10='Resistor References'!AH7,0.25,IF('Pin Detect Programming'!D10='Resistor References'!AH8,0.125,IF('Pin Detect Programming'!D10='Resistor References'!AH9,0.125,IF('Pin Detect Programming'!D10='Resistor References'!AH10,0.125,IF('Pin Detect Programming'!D10='Resistor References'!AH11,0.125,))))))))))</f>
        <v>0</v>
      </c>
      <c r="AN2" t="s">
        <v>211</v>
      </c>
      <c r="AO2" t="s">
        <v>273</v>
      </c>
    </row>
    <row r="3" spans="1:41" x14ac:dyDescent="0.25">
      <c r="A3" t="s">
        <v>194</v>
      </c>
      <c r="B3" s="7" t="s">
        <v>270</v>
      </c>
      <c r="C3" s="7" t="s">
        <v>274</v>
      </c>
      <c r="D3" s="7" t="s">
        <v>271</v>
      </c>
      <c r="E3" s="7" t="s">
        <v>275</v>
      </c>
      <c r="F3">
        <f>0</f>
        <v>0</v>
      </c>
      <c r="G3" t="s">
        <v>211</v>
      </c>
      <c r="H3">
        <v>0</v>
      </c>
      <c r="I3">
        <v>8</v>
      </c>
      <c r="J3">
        <f>J2+1</f>
        <v>1</v>
      </c>
      <c r="K3">
        <f>IF('Pin Detect Programming'!D5='Resistor References'!G2,'Resistor References'!G2,IF('Pin Detect Programming'!D5='Resistor References'!G3,550,275))</f>
        <v>275</v>
      </c>
      <c r="L3">
        <f>0</f>
        <v>0</v>
      </c>
      <c r="M3">
        <v>0.5</v>
      </c>
      <c r="N3">
        <f>0</f>
        <v>0</v>
      </c>
      <c r="O3" t="str">
        <f>VLOOKUP('Pin Detect Programming'!C2,'Resistor References'!A2:E4,2,FALSE)</f>
        <v>40/52</v>
      </c>
      <c r="P3">
        <f>0</f>
        <v>0</v>
      </c>
      <c r="Q3">
        <v>1</v>
      </c>
      <c r="R3">
        <f>0</f>
        <v>0</v>
      </c>
      <c r="S3" t="s">
        <v>225</v>
      </c>
      <c r="T3" t="s">
        <v>212</v>
      </c>
      <c r="U3">
        <v>0.5</v>
      </c>
      <c r="V3">
        <v>0.5</v>
      </c>
      <c r="W3">
        <v>0.05</v>
      </c>
      <c r="X3" s="8">
        <f>IF('Pin Detect Programming'!D$10='Resistor References'!S$2,'Resistor References'!S$2,VLOOKUP('Pin Detect Programming'!D$10,'Resistor References'!S$3:W$17,4,FALSE)+Y3*VLOOKUP('Pin Detect Programming'!D$10,'Resistor References'!S$3:W$17,5,FALSE))</f>
        <v>0.9</v>
      </c>
      <c r="Y3">
        <f>0</f>
        <v>0</v>
      </c>
      <c r="Z3">
        <f>AA3+16</f>
        <v>16</v>
      </c>
      <c r="AA3">
        <f>0</f>
        <v>0</v>
      </c>
      <c r="AB3" t="str">
        <f>IF('Pin Detect Programming'!D13&gt;31.5,"N/A",IF('Pin Detect Programming'!D13='Resistor References'!Z2,"Auto-Detect",IF('Pin Detect Programming'!D9=1,"0, Auto", "Auto-Detect")))</f>
        <v>Auto-Detect</v>
      </c>
      <c r="AC3" t="s">
        <v>248</v>
      </c>
      <c r="AD3" t="s">
        <v>687</v>
      </c>
      <c r="AE3" t="str">
        <f>IF('Pin Detect Programming'!$D$9=3,'Resistor References'!AD3,"N/A")</f>
        <v>N/A</v>
      </c>
      <c r="AF3" t="s">
        <v>686</v>
      </c>
      <c r="AG3" t="s">
        <v>212</v>
      </c>
      <c r="AH3" t="s">
        <v>276</v>
      </c>
      <c r="AI3" t="s">
        <v>212</v>
      </c>
      <c r="AJ3" s="8">
        <f>IF('Pin Detect Programming'!D$10='Resistor References'!AH$3,(3277+41*'Resistor References'!G4)*2^-12,IF('Pin Detect Programming'!D$10='Resistor References'!AH$4,(2456+41*G4)*2^-12,IF('Pin Detect Programming'!D$10='Resistor References'!AH$5,(3686+41*G4)*2^-12,IF('Pin Detect Programming'!D$10='Resistor References'!AH$6,(4921+82*G4)*2^-12,IF('Pin Detect Programming'!D$10='Resistor References'!AH$7,(7372+82*G4)*2^-12,IF('Pin Detect Programming'!D$10='Resistor References'!AH$8,(9906+164*G4)*2^-12,IF('Pin Detect Programming'!D$10='Resistor References'!AH$9,(14826+164*G4)*2^-12,IF('Pin Detect Programming'!D$10='Resistor References'!AH$10,(14941+164*G4)*2^-12,IF('Pin Detect Programming'!D$10='Resistor References'!AH$11,(19861+164*G4)*2^-12,0)))))))))</f>
        <v>0</v>
      </c>
      <c r="AK3">
        <v>0</v>
      </c>
      <c r="AN3" t="s">
        <v>212</v>
      </c>
      <c r="AO3" t="s">
        <v>38</v>
      </c>
    </row>
    <row r="4" spans="1:41" x14ac:dyDescent="0.25">
      <c r="A4" t="s">
        <v>195</v>
      </c>
      <c r="B4" s="7" t="s">
        <v>271</v>
      </c>
      <c r="C4" s="7" t="s">
        <v>277</v>
      </c>
      <c r="D4" s="7" t="s">
        <v>275</v>
      </c>
      <c r="E4" s="7" t="s">
        <v>278</v>
      </c>
      <c r="F4">
        <f>F3+1</f>
        <v>1</v>
      </c>
      <c r="G4">
        <v>0</v>
      </c>
      <c r="H4">
        <f>0</f>
        <v>0</v>
      </c>
      <c r="I4">
        <v>9</v>
      </c>
      <c r="J4">
        <f t="shared" ref="J4:J17" si="0">J3+1</f>
        <v>2</v>
      </c>
      <c r="K4">
        <f>IF('Pin Detect Programming'!D5='Resistor References'!G2,'Resistor References'!G2,IF('Pin Detect Programming'!D5='Resistor References'!G3,550,325))</f>
        <v>325</v>
      </c>
      <c r="L4">
        <f>L3+1</f>
        <v>1</v>
      </c>
      <c r="M4">
        <v>1</v>
      </c>
      <c r="N4">
        <f>N3+1</f>
        <v>1</v>
      </c>
      <c r="O4" t="str">
        <f>VLOOKUP('Pin Detect Programming'!C2,'Resistor References'!A2:E4,3,FALSE)</f>
        <v>30/39</v>
      </c>
      <c r="P4">
        <f>P3+1</f>
        <v>1</v>
      </c>
      <c r="Q4">
        <v>2</v>
      </c>
      <c r="R4">
        <f>R3+1</f>
        <v>1</v>
      </c>
      <c r="S4" t="s">
        <v>279</v>
      </c>
      <c r="T4">
        <v>0</v>
      </c>
      <c r="U4">
        <v>0.5</v>
      </c>
      <c r="V4">
        <v>0.6</v>
      </c>
      <c r="W4">
        <v>0.01</v>
      </c>
      <c r="X4" s="8">
        <f>IF('Pin Detect Programming'!D$10='Resistor References'!S$2,'Resistor References'!S$2,VLOOKUP('Pin Detect Programming'!D$10,'Resistor References'!S$3:W$17,4,FALSE)+Y4*VLOOKUP('Pin Detect Programming'!D$10,'Resistor References'!S$3:W$17,5,FALSE))</f>
        <v>0.91</v>
      </c>
      <c r="Y4">
        <f>Y3+1</f>
        <v>1</v>
      </c>
      <c r="Z4">
        <f t="shared" ref="Z4:Z32" si="1">AA4+16</f>
        <v>17</v>
      </c>
      <c r="AA4">
        <f>AA3+1</f>
        <v>1</v>
      </c>
      <c r="AB4" t="str">
        <f>IF('Pin Detect Programming'!D13='Resistor References'!Z2,"Auto-Detect",IF('Pin Detect Programming'!D9=1,"0, In","SYNC In"))</f>
        <v>SYNC In</v>
      </c>
      <c r="AC4">
        <v>0</v>
      </c>
      <c r="AD4" t="s">
        <v>688</v>
      </c>
      <c r="AE4" t="str">
        <f>IF('Pin Detect Programming'!$D$9=4,'Resistor References'!AD4,"N/A")</f>
        <v>N/A</v>
      </c>
      <c r="AF4" t="s">
        <v>221</v>
      </c>
      <c r="AG4" t="s">
        <v>221</v>
      </c>
      <c r="AH4" t="s">
        <v>280</v>
      </c>
      <c r="AI4">
        <v>0</v>
      </c>
      <c r="AJ4" s="8">
        <f>IF('Pin Detect Programming'!D$10='Resistor References'!AH$3,(3277+41*'Resistor References'!G5)*2^-12,IF('Pin Detect Programming'!D$10='Resistor References'!AH$4,(2456+41*G5)*2^-12,IF('Pin Detect Programming'!D$10='Resistor References'!AH$5,(3686+41*G5)*2^-12,IF('Pin Detect Programming'!D$10='Resistor References'!AH$6,(4921+82*G5)*2^-12,IF('Pin Detect Programming'!D$10='Resistor References'!AH$7,(7372+82*G5)*2^-12,IF('Pin Detect Programming'!D$10='Resistor References'!AH$8,(9906+164*G5)*2^-12,IF('Pin Detect Programming'!D$10='Resistor References'!AH$9,(14826+164*G5)*2^-12,IF('Pin Detect Programming'!D$10='Resistor References'!AH$10,(14941+164*G5)*2^-12,IF('Pin Detect Programming'!D$10='Resistor References'!AH$11,(19861+164*G5)*2^-12,0)))))))))</f>
        <v>0</v>
      </c>
      <c r="AK4">
        <f>AK3+1</f>
        <v>1</v>
      </c>
      <c r="AN4">
        <v>0</v>
      </c>
      <c r="AO4">
        <f>I2</f>
        <v>7</v>
      </c>
    </row>
    <row r="5" spans="1:41" x14ac:dyDescent="0.25">
      <c r="F5">
        <f t="shared" ref="F5:P20" si="2">F4+1</f>
        <v>2</v>
      </c>
      <c r="G5">
        <f>G4+1</f>
        <v>1</v>
      </c>
      <c r="H5">
        <f>H4+1</f>
        <v>1</v>
      </c>
      <c r="I5">
        <v>10</v>
      </c>
      <c r="J5">
        <f t="shared" si="0"/>
        <v>3</v>
      </c>
      <c r="K5">
        <f>IF('Pin Detect Programming'!D5='Resistor References'!G2,'Resistor References'!G2,IF('Pin Detect Programming'!D5='Resistor References'!G3,550,450))</f>
        <v>450</v>
      </c>
      <c r="L5">
        <f t="shared" si="2"/>
        <v>2</v>
      </c>
      <c r="M5">
        <v>3</v>
      </c>
      <c r="N5">
        <f t="shared" si="2"/>
        <v>2</v>
      </c>
      <c r="O5" t="str">
        <f>VLOOKUP('Pin Detect Programming'!C2,'Resistor References'!A2:E4,4,FALSE)</f>
        <v>20/26</v>
      </c>
      <c r="P5">
        <f t="shared" si="2"/>
        <v>2</v>
      </c>
      <c r="Q5">
        <v>3</v>
      </c>
      <c r="R5">
        <f t="shared" ref="R5:R6" si="3">R4+1</f>
        <v>2</v>
      </c>
      <c r="S5" t="s">
        <v>281</v>
      </c>
      <c r="T5">
        <f t="shared" ref="T5:T14" si="4">T4+1</f>
        <v>1</v>
      </c>
      <c r="U5">
        <v>0.5</v>
      </c>
      <c r="V5">
        <v>0.75</v>
      </c>
      <c r="W5">
        <v>0.01</v>
      </c>
      <c r="X5" s="8">
        <f>IF('Pin Detect Programming'!D$10='Resistor References'!S$2,'Resistor References'!S$2,VLOOKUP('Pin Detect Programming'!D$10,'Resistor References'!S$3:W$17,4,FALSE)+Y5*VLOOKUP('Pin Detect Programming'!D$10,'Resistor References'!S$3:W$17,5,FALSE))</f>
        <v>0.92</v>
      </c>
      <c r="Y5">
        <f t="shared" ref="Y5:Y18" si="5">Y4+1</f>
        <v>2</v>
      </c>
      <c r="Z5">
        <f t="shared" si="1"/>
        <v>18</v>
      </c>
      <c r="AA5">
        <f t="shared" ref="AA5:AA32" si="6">AA4+1</f>
        <v>2</v>
      </c>
      <c r="AB5" t="str">
        <f>IF('Pin Detect Programming'!D13='Resistor References'!Z2,"Auto-Detect",IF('Pin Detect Programming'!D9=1,"90, In","SYNC In"))</f>
        <v>SYNC In</v>
      </c>
      <c r="AC5">
        <f t="shared" ref="AC5:AC11" si="7">AC4+1</f>
        <v>1</v>
      </c>
      <c r="AD5" t="s">
        <v>689</v>
      </c>
      <c r="AE5" t="str">
        <f>IF('Pin Detect Programming'!$D$9=3,'Resistor References'!AD5,"N/A")</f>
        <v>N/A</v>
      </c>
      <c r="AF5" t="s">
        <v>688</v>
      </c>
      <c r="AG5">
        <v>1</v>
      </c>
      <c r="AH5" t="s">
        <v>282</v>
      </c>
      <c r="AI5">
        <v>1</v>
      </c>
      <c r="AJ5" s="8">
        <f>IF('Pin Detect Programming'!D$10='Resistor References'!AH$3,(3277+41*'Resistor References'!G6)*2^-12,IF('Pin Detect Programming'!D$10='Resistor References'!AH$4,(2456+41*G6)*2^-12,IF('Pin Detect Programming'!D$10='Resistor References'!AH$5,(3686+41*G6)*2^-12,IF('Pin Detect Programming'!D$10='Resistor References'!AH$6,(4921+82*G6)*2^-12,IF('Pin Detect Programming'!D$10='Resistor References'!AH$7,(7372+82*G6)*2^-12,IF('Pin Detect Programming'!D$10='Resistor References'!AH$8,(9906+164*G6)*2^-12,IF('Pin Detect Programming'!D$10='Resistor References'!AH$9,(14826+164*G6)*2^-12,IF('Pin Detect Programming'!D$10='Resistor References'!AH$10,(14941+164*G6)*2^-12,IF('Pin Detect Programming'!D$10='Resistor References'!AH$11,(19861+164*G6)*2^-12,0)))))))))</f>
        <v>0</v>
      </c>
      <c r="AK5">
        <f t="shared" ref="AK5:AK32" si="8">AK4+1</f>
        <v>2</v>
      </c>
      <c r="AN5">
        <f>AN4+1</f>
        <v>1</v>
      </c>
      <c r="AO5">
        <f t="shared" ref="AO5:AO19" si="9">I3</f>
        <v>8</v>
      </c>
    </row>
    <row r="6" spans="1:41" x14ac:dyDescent="0.25">
      <c r="F6">
        <f t="shared" si="2"/>
        <v>3</v>
      </c>
      <c r="G6">
        <f t="shared" si="2"/>
        <v>2</v>
      </c>
      <c r="H6">
        <f t="shared" si="2"/>
        <v>2</v>
      </c>
      <c r="I6">
        <f>I2+5</f>
        <v>12</v>
      </c>
      <c r="J6">
        <f t="shared" si="0"/>
        <v>4</v>
      </c>
      <c r="K6">
        <f>IF('Pin Detect Programming'!D5='Resistor References'!G2,'Resistor References'!G2,IF('Pin Detect Programming'!D5='Resistor References'!G3,550,550))</f>
        <v>550</v>
      </c>
      <c r="L6">
        <f t="shared" si="2"/>
        <v>3</v>
      </c>
      <c r="M6">
        <v>5</v>
      </c>
      <c r="N6">
        <f t="shared" si="2"/>
        <v>3</v>
      </c>
      <c r="O6" t="str">
        <f>VLOOKUP('Pin Detect Programming'!C2,'Resistor References'!A2:E4,5,FALSE)</f>
        <v>10/14</v>
      </c>
      <c r="P6">
        <f t="shared" si="2"/>
        <v>3</v>
      </c>
      <c r="Q6">
        <v>4</v>
      </c>
      <c r="R6">
        <f t="shared" si="3"/>
        <v>3</v>
      </c>
      <c r="S6" t="s">
        <v>283</v>
      </c>
      <c r="T6">
        <f t="shared" si="4"/>
        <v>2</v>
      </c>
      <c r="U6">
        <v>0.5</v>
      </c>
      <c r="V6">
        <v>0.9</v>
      </c>
      <c r="W6">
        <v>0.01</v>
      </c>
      <c r="X6" s="8">
        <f>IF('Pin Detect Programming'!D$10='Resistor References'!S$2,'Resistor References'!S$2,VLOOKUP('Pin Detect Programming'!D$10,'Resistor References'!S$3:W$17,4,FALSE)+Y6*VLOOKUP('Pin Detect Programming'!D$10,'Resistor References'!S$3:W$17,5,FALSE))</f>
        <v>0.93</v>
      </c>
      <c r="Y6">
        <f t="shared" si="5"/>
        <v>3</v>
      </c>
      <c r="Z6">
        <f t="shared" si="1"/>
        <v>19</v>
      </c>
      <c r="AA6">
        <f t="shared" si="6"/>
        <v>3</v>
      </c>
      <c r="AB6" t="str">
        <f>IF('Pin Detect Programming'!D13='Resistor References'!Z2,"Auto-Detect",IF('Pin Detect Programming'!D9=1,"120, In","SYNC In"))</f>
        <v>SYNC In</v>
      </c>
      <c r="AC6">
        <f t="shared" si="7"/>
        <v>2</v>
      </c>
      <c r="AD6" t="s">
        <v>690</v>
      </c>
      <c r="AE6" t="str">
        <f>IF('Pin Detect Programming'!$D$9=4,'Resistor References'!AD6,"N/A")</f>
        <v>N/A</v>
      </c>
      <c r="AF6" t="s">
        <v>687</v>
      </c>
      <c r="AG6">
        <v>2</v>
      </c>
      <c r="AH6" t="s">
        <v>284</v>
      </c>
      <c r="AI6">
        <v>2</v>
      </c>
      <c r="AJ6" s="8">
        <f>IF('Pin Detect Programming'!D$10='Resistor References'!AH$3,(3277+41*'Resistor References'!G7)*2^-12,IF('Pin Detect Programming'!D$10='Resistor References'!AH$4,(2456+41*G7)*2^-12,IF('Pin Detect Programming'!D$10='Resistor References'!AH$5,(3686+41*G7)*2^-12,IF('Pin Detect Programming'!D$10='Resistor References'!AH$6,(4921+82*G7)*2^-12,IF('Pin Detect Programming'!D$10='Resistor References'!AH$7,(7372+82*G7)*2^-12,IF('Pin Detect Programming'!D$10='Resistor References'!AH$8,(9906+164*G7)*2^-12,IF('Pin Detect Programming'!D$10='Resistor References'!AH$9,(14826+164*G7)*2^-12,IF('Pin Detect Programming'!D$10='Resistor References'!AH$10,(14941+164*G7)*2^-12,IF('Pin Detect Programming'!D$10='Resistor References'!AH$11,(19861+164*G7)*2^-12,0)))))))))</f>
        <v>0</v>
      </c>
      <c r="AK6">
        <f t="shared" si="8"/>
        <v>3</v>
      </c>
      <c r="AN6">
        <f t="shared" ref="AN6:AN19" si="10">AN5+1</f>
        <v>2</v>
      </c>
      <c r="AO6">
        <f t="shared" si="9"/>
        <v>9</v>
      </c>
    </row>
    <row r="7" spans="1:41" x14ac:dyDescent="0.25">
      <c r="F7">
        <f t="shared" si="2"/>
        <v>4</v>
      </c>
      <c r="G7">
        <f t="shared" si="2"/>
        <v>3</v>
      </c>
      <c r="H7">
        <f t="shared" si="2"/>
        <v>3</v>
      </c>
      <c r="I7">
        <f t="shared" ref="I7:I17" si="11">I3+5</f>
        <v>13</v>
      </c>
      <c r="J7">
        <f t="shared" si="0"/>
        <v>5</v>
      </c>
      <c r="K7">
        <f>IF('Pin Detect Programming'!D5='Resistor References'!G2,'Resistor References'!G2,IF('Pin Detect Programming'!D5='Resistor References'!G3,550,650))</f>
        <v>650</v>
      </c>
      <c r="L7">
        <f t="shared" si="2"/>
        <v>4</v>
      </c>
      <c r="M7">
        <v>7</v>
      </c>
      <c r="N7">
        <f t="shared" si="2"/>
        <v>4</v>
      </c>
      <c r="S7" t="s">
        <v>285</v>
      </c>
      <c r="T7">
        <f t="shared" si="4"/>
        <v>3</v>
      </c>
      <c r="U7">
        <v>0.5</v>
      </c>
      <c r="V7">
        <v>1.05</v>
      </c>
      <c r="W7">
        <v>0.01</v>
      </c>
      <c r="X7" s="8">
        <f>IF('Pin Detect Programming'!D$10='Resistor References'!S$2,'Resistor References'!S$2,VLOOKUP('Pin Detect Programming'!D$10,'Resistor References'!S$3:W$17,4,FALSE)+Y7*VLOOKUP('Pin Detect Programming'!D$10,'Resistor References'!S$3:W$17,5,FALSE))</f>
        <v>0.94000000000000006</v>
      </c>
      <c r="Y7">
        <f t="shared" si="5"/>
        <v>4</v>
      </c>
      <c r="Z7">
        <f t="shared" si="1"/>
        <v>20</v>
      </c>
      <c r="AA7">
        <f t="shared" si="6"/>
        <v>4</v>
      </c>
      <c r="AB7" t="str">
        <f>IF('Pin Detect Programming'!D13='Resistor References'!Z2,"Auto-Detect",IF('Pin Detect Programming'!D9=1,"180, In","SYNC In"))</f>
        <v>SYNC In</v>
      </c>
      <c r="AC7">
        <f t="shared" si="7"/>
        <v>3</v>
      </c>
      <c r="AD7" t="s">
        <v>691</v>
      </c>
      <c r="AE7" t="str">
        <f>IF('Pin Detect Programming'!$D$9=4,'Resistor References'!AD7,"N/A")</f>
        <v>N/A</v>
      </c>
      <c r="AF7" t="s">
        <v>686</v>
      </c>
      <c r="AG7">
        <v>3</v>
      </c>
      <c r="AH7" t="s">
        <v>286</v>
      </c>
      <c r="AI7">
        <v>3</v>
      </c>
      <c r="AJ7" s="8">
        <f>IF('Pin Detect Programming'!D$10='Resistor References'!AH$3,(3277+41*'Resistor References'!G8)*2^-12,IF('Pin Detect Programming'!D$10='Resistor References'!AH$4,(2456+41*G8)*2^-12,IF('Pin Detect Programming'!D$10='Resistor References'!AH$5,(3686+41*G8)*2^-12,IF('Pin Detect Programming'!D$10='Resistor References'!AH$6,(4921+82*G8)*2^-12,IF('Pin Detect Programming'!D$10='Resistor References'!AH$7,(7372+82*G8)*2^-12,IF('Pin Detect Programming'!D$10='Resistor References'!AH$8,(9906+164*G8)*2^-12,IF('Pin Detect Programming'!D$10='Resistor References'!AH$9,(14826+164*G8)*2^-12,IF('Pin Detect Programming'!D$10='Resistor References'!AH$10,(14941+164*G8)*2^-12,IF('Pin Detect Programming'!D$10='Resistor References'!AH$11,(19861+164*G8)*2^-12,0)))))))))</f>
        <v>0</v>
      </c>
      <c r="AK7">
        <f t="shared" si="8"/>
        <v>4</v>
      </c>
      <c r="AN7">
        <f t="shared" si="10"/>
        <v>3</v>
      </c>
      <c r="AO7">
        <f t="shared" si="9"/>
        <v>10</v>
      </c>
    </row>
    <row r="8" spans="1:41" x14ac:dyDescent="0.25">
      <c r="F8">
        <f t="shared" si="2"/>
        <v>5</v>
      </c>
      <c r="G8">
        <f t="shared" si="2"/>
        <v>4</v>
      </c>
      <c r="H8">
        <f t="shared" si="2"/>
        <v>4</v>
      </c>
      <c r="I8">
        <f t="shared" si="11"/>
        <v>14</v>
      </c>
      <c r="J8">
        <f t="shared" si="0"/>
        <v>6</v>
      </c>
      <c r="K8">
        <f>IF('Pin Detect Programming'!D5='Resistor References'!G2,'Resistor References'!G2,IF('Pin Detect Programming'!D5='Resistor References'!G3,550,900))</f>
        <v>900</v>
      </c>
      <c r="L8">
        <f t="shared" si="2"/>
        <v>5</v>
      </c>
      <c r="M8">
        <v>10</v>
      </c>
      <c r="N8">
        <f t="shared" si="2"/>
        <v>5</v>
      </c>
      <c r="S8" t="s">
        <v>287</v>
      </c>
      <c r="T8">
        <f t="shared" si="4"/>
        <v>4</v>
      </c>
      <c r="U8">
        <v>0.25</v>
      </c>
      <c r="V8">
        <v>1.2</v>
      </c>
      <c r="W8">
        <v>0.02</v>
      </c>
      <c r="X8" s="8">
        <f>IF('Pin Detect Programming'!D$10='Resistor References'!S$2,'Resistor References'!S$2,VLOOKUP('Pin Detect Programming'!D$10,'Resistor References'!S$3:W$17,4,FALSE)+Y8*VLOOKUP('Pin Detect Programming'!D$10,'Resistor References'!S$3:W$17,5,FALSE))</f>
        <v>0.95000000000000007</v>
      </c>
      <c r="Y8">
        <f t="shared" si="5"/>
        <v>5</v>
      </c>
      <c r="Z8">
        <f t="shared" si="1"/>
        <v>21</v>
      </c>
      <c r="AA8">
        <f t="shared" si="6"/>
        <v>5</v>
      </c>
      <c r="AB8" t="str">
        <f>IF('Pin Detect Programming'!D13='Resistor References'!Z2,"Auto-Detect",IF('Pin Detect Programming'!D9=1,"240, In","SYNC In"))</f>
        <v>SYNC In</v>
      </c>
      <c r="AC8">
        <f t="shared" si="7"/>
        <v>4</v>
      </c>
      <c r="AF8" t="s">
        <v>689</v>
      </c>
      <c r="AG8">
        <v>4</v>
      </c>
      <c r="AH8" t="s">
        <v>288</v>
      </c>
      <c r="AI8">
        <v>4</v>
      </c>
      <c r="AJ8" s="8">
        <f>IF('Pin Detect Programming'!D$10='Resistor References'!AH$3,(3277+41*'Resistor References'!G9)*2^-12,IF('Pin Detect Programming'!D$10='Resistor References'!AH$4,(2456+41*G9)*2^-12,IF('Pin Detect Programming'!D$10='Resistor References'!AH$5,(3686+41*G9)*2^-12,IF('Pin Detect Programming'!D$10='Resistor References'!AH$6,(4921+82*G9)*2^-12,IF('Pin Detect Programming'!D$10='Resistor References'!AH$7,(7372+82*G9)*2^-12,IF('Pin Detect Programming'!D$10='Resistor References'!AH$8,(9906+164*G9)*2^-12,IF('Pin Detect Programming'!D$10='Resistor References'!AH$9,(14826+164*G9)*2^-12,IF('Pin Detect Programming'!D$10='Resistor References'!AH$10,(14941+164*G9)*2^-12,IF('Pin Detect Programming'!D$10='Resistor References'!AH$11,(19861+164*G9)*2^-12,0)))))))))</f>
        <v>0</v>
      </c>
      <c r="AK8">
        <f t="shared" si="8"/>
        <v>5</v>
      </c>
      <c r="AN8">
        <f t="shared" si="10"/>
        <v>4</v>
      </c>
      <c r="AO8">
        <f t="shared" si="9"/>
        <v>12</v>
      </c>
    </row>
    <row r="9" spans="1:41" x14ac:dyDescent="0.25">
      <c r="F9">
        <f t="shared" si="2"/>
        <v>6</v>
      </c>
      <c r="G9">
        <f t="shared" si="2"/>
        <v>5</v>
      </c>
      <c r="H9">
        <f t="shared" si="2"/>
        <v>5</v>
      </c>
      <c r="I9">
        <f t="shared" si="11"/>
        <v>15</v>
      </c>
      <c r="J9">
        <f t="shared" si="0"/>
        <v>7</v>
      </c>
      <c r="K9">
        <f>IF('Pin Detect Programming'!D5='Resistor References'!G2,'Resistor References'!G2,IF('Pin Detect Programming'!D5='Resistor References'!G3,550,1100))</f>
        <v>1100</v>
      </c>
      <c r="L9">
        <f t="shared" si="2"/>
        <v>6</v>
      </c>
      <c r="M9">
        <v>20</v>
      </c>
      <c r="N9">
        <f t="shared" si="2"/>
        <v>6</v>
      </c>
      <c r="S9" t="s">
        <v>289</v>
      </c>
      <c r="T9">
        <f t="shared" si="4"/>
        <v>5</v>
      </c>
      <c r="U9">
        <v>0.25</v>
      </c>
      <c r="V9">
        <v>1.5</v>
      </c>
      <c r="W9">
        <v>0.02</v>
      </c>
      <c r="X9" s="8">
        <f>IF('Pin Detect Programming'!D$10='Resistor References'!S$2,'Resistor References'!S$2,VLOOKUP('Pin Detect Programming'!D$10,'Resistor References'!S$3:W$17,4,FALSE)+Y9*VLOOKUP('Pin Detect Programming'!D$10,'Resistor References'!S$3:W$17,5,FALSE))</f>
        <v>0.96</v>
      </c>
      <c r="Y9">
        <f t="shared" si="5"/>
        <v>6</v>
      </c>
      <c r="Z9">
        <f t="shared" si="1"/>
        <v>22</v>
      </c>
      <c r="AA9">
        <f t="shared" si="6"/>
        <v>6</v>
      </c>
      <c r="AB9" t="str">
        <f>IF('Pin Detect Programming'!D13='Resistor References'!Z2,"Auto-Detect",IF('Pin Detect Programming'!D9=1,"270, In","SYNC In"))</f>
        <v>SYNC In</v>
      </c>
      <c r="AC9">
        <f t="shared" si="7"/>
        <v>5</v>
      </c>
      <c r="AF9" t="s">
        <v>691</v>
      </c>
      <c r="AG9">
        <v>5</v>
      </c>
      <c r="AH9" t="s">
        <v>290</v>
      </c>
      <c r="AI9">
        <v>5</v>
      </c>
      <c r="AJ9" s="8">
        <f>IF('Pin Detect Programming'!D$10='Resistor References'!AH$3,(3277+41*'Resistor References'!G10)*2^-12,IF('Pin Detect Programming'!D$10='Resistor References'!AH$4,(2456+41*G10)*2^-12,IF('Pin Detect Programming'!D$10='Resistor References'!AH$5,(3686+41*G10)*2^-12,IF('Pin Detect Programming'!D$10='Resistor References'!AH$6,(4921+82*G10)*2^-12,IF('Pin Detect Programming'!D$10='Resistor References'!AH$7,(7372+82*G10)*2^-12,IF('Pin Detect Programming'!D$10='Resistor References'!AH$8,(9906+164*G10)*2^-12,IF('Pin Detect Programming'!D$10='Resistor References'!AH$9,(14826+164*G10)*2^-12,IF('Pin Detect Programming'!D$10='Resistor References'!AH$10,(14941+164*G10)*2^-12,IF('Pin Detect Programming'!D$10='Resistor References'!AH$11,(19861+164*G10)*2^-12,0)))))))))</f>
        <v>0</v>
      </c>
      <c r="AK9">
        <f t="shared" si="8"/>
        <v>6</v>
      </c>
      <c r="AN9">
        <f t="shared" si="10"/>
        <v>5</v>
      </c>
      <c r="AO9">
        <f t="shared" si="9"/>
        <v>13</v>
      </c>
    </row>
    <row r="10" spans="1:41" x14ac:dyDescent="0.25">
      <c r="F10">
        <f t="shared" si="2"/>
        <v>7</v>
      </c>
      <c r="G10">
        <f t="shared" si="2"/>
        <v>6</v>
      </c>
      <c r="H10">
        <f t="shared" si="2"/>
        <v>6</v>
      </c>
      <c r="I10">
        <f t="shared" si="11"/>
        <v>17</v>
      </c>
      <c r="J10">
        <f t="shared" si="0"/>
        <v>8</v>
      </c>
      <c r="K10">
        <f>IF('Pin Detect Programming'!D5='Resistor References'!G2,'Resistor References'!G2,IF('Pin Detect Programming'!D5='Resistor References'!G3,550,1500))</f>
        <v>1500</v>
      </c>
      <c r="L10">
        <f t="shared" si="2"/>
        <v>7</v>
      </c>
      <c r="M10">
        <v>31.75</v>
      </c>
      <c r="N10">
        <f t="shared" si="2"/>
        <v>7</v>
      </c>
      <c r="S10" t="s">
        <v>291</v>
      </c>
      <c r="T10">
        <f t="shared" si="4"/>
        <v>6</v>
      </c>
      <c r="U10">
        <v>0.25</v>
      </c>
      <c r="V10">
        <v>1.8</v>
      </c>
      <c r="W10">
        <v>0.02</v>
      </c>
      <c r="X10" s="8">
        <f>IF('Pin Detect Programming'!D$10='Resistor References'!S$2,'Resistor References'!S$2,VLOOKUP('Pin Detect Programming'!D$10,'Resistor References'!S$3:W$17,4,FALSE)+Y10*VLOOKUP('Pin Detect Programming'!D$10,'Resistor References'!S$3:W$17,5,FALSE))</f>
        <v>0.97</v>
      </c>
      <c r="Y10">
        <f t="shared" si="5"/>
        <v>7</v>
      </c>
      <c r="Z10">
        <f t="shared" si="1"/>
        <v>23</v>
      </c>
      <c r="AA10">
        <f t="shared" si="6"/>
        <v>7</v>
      </c>
      <c r="AB10" t="str">
        <f>IF('Pin Detect Programming'!D13='Resistor References'!Z2,"Auto-Detect",IF('Pin Detect Programming'!D9=1,"0, Out","SYNC Out"))</f>
        <v>SYNC Out</v>
      </c>
      <c r="AC10">
        <f t="shared" si="7"/>
        <v>6</v>
      </c>
      <c r="AF10" t="s">
        <v>221</v>
      </c>
      <c r="AG10" t="s">
        <v>221</v>
      </c>
      <c r="AH10" t="s">
        <v>292</v>
      </c>
      <c r="AI10">
        <v>6</v>
      </c>
      <c r="AJ10" s="8">
        <f>IF('Pin Detect Programming'!D$10='Resistor References'!AH$3,(3277+41*'Resistor References'!G11)*2^-12,IF('Pin Detect Programming'!D$10='Resistor References'!AH$4,(2456+41*G11)*2^-12,IF('Pin Detect Programming'!D$10='Resistor References'!AH$5,(3686+41*G11)*2^-12,IF('Pin Detect Programming'!D$10='Resistor References'!AH$6,(4921+82*G11)*2^-12,IF('Pin Detect Programming'!D$10='Resistor References'!AH$7,(7372+82*G11)*2^-12,IF('Pin Detect Programming'!D$10='Resistor References'!AH$8,(9906+164*G11)*2^-12,IF('Pin Detect Programming'!D$10='Resistor References'!AH$9,(14826+164*G11)*2^-12,IF('Pin Detect Programming'!D$10='Resistor References'!AH$10,(14941+164*G11)*2^-12,IF('Pin Detect Programming'!D$10='Resistor References'!AH$11,(19861+164*G11)*2^-12,0)))))))))</f>
        <v>0</v>
      </c>
      <c r="AK10">
        <f t="shared" si="8"/>
        <v>7</v>
      </c>
      <c r="AN10">
        <f t="shared" si="10"/>
        <v>6</v>
      </c>
      <c r="AO10">
        <f t="shared" si="9"/>
        <v>14</v>
      </c>
    </row>
    <row r="11" spans="1:41" x14ac:dyDescent="0.25">
      <c r="F11">
        <f t="shared" si="2"/>
        <v>8</v>
      </c>
      <c r="G11">
        <f t="shared" si="2"/>
        <v>7</v>
      </c>
      <c r="H11">
        <f t="shared" si="2"/>
        <v>7</v>
      </c>
      <c r="I11">
        <f t="shared" si="11"/>
        <v>18</v>
      </c>
      <c r="J11">
        <f t="shared" si="0"/>
        <v>9</v>
      </c>
      <c r="S11" t="s">
        <v>293</v>
      </c>
      <c r="T11">
        <f t="shared" si="4"/>
        <v>7</v>
      </c>
      <c r="U11">
        <v>0.25</v>
      </c>
      <c r="V11">
        <v>2.1</v>
      </c>
      <c r="W11">
        <v>0.02</v>
      </c>
      <c r="X11" s="8">
        <f>IF('Pin Detect Programming'!D$10='Resistor References'!S$2,'Resistor References'!S$2,VLOOKUP('Pin Detect Programming'!D$10,'Resistor References'!S$3:W$17,4,FALSE)+Y11*VLOOKUP('Pin Detect Programming'!D$10,'Resistor References'!S$3:W$17,5,FALSE))</f>
        <v>0.98</v>
      </c>
      <c r="Y11">
        <f t="shared" si="5"/>
        <v>8</v>
      </c>
      <c r="Z11">
        <f t="shared" si="1"/>
        <v>24</v>
      </c>
      <c r="AA11">
        <f t="shared" si="6"/>
        <v>8</v>
      </c>
      <c r="AB11" t="str">
        <f>IF('Pin Detect Programming'!D13='Resistor References'!Z2,"Auto-Detect",IF('Pin Detect Programming'!D9=1,"180, Out","SYNC Out"))</f>
        <v>SYNC Out</v>
      </c>
      <c r="AC11">
        <f t="shared" si="7"/>
        <v>7</v>
      </c>
      <c r="AF11" t="s">
        <v>690</v>
      </c>
      <c r="AG11">
        <v>7</v>
      </c>
      <c r="AH11" t="s">
        <v>294</v>
      </c>
      <c r="AI11">
        <v>7</v>
      </c>
      <c r="AJ11" s="8">
        <f>IF('Pin Detect Programming'!D$10='Resistor References'!AH$3,(3277+41*'Resistor References'!G12)*2^-12,IF('Pin Detect Programming'!D$10='Resistor References'!AH$4,(2456+41*G12)*2^-12,IF('Pin Detect Programming'!D$10='Resistor References'!AH$5,(3686+41*G12)*2^-12,IF('Pin Detect Programming'!D$10='Resistor References'!AH$6,(4921+82*G12)*2^-12,IF('Pin Detect Programming'!D$10='Resistor References'!AH$7,(7372+82*G12)*2^-12,IF('Pin Detect Programming'!D$10='Resistor References'!AH$8,(9906+164*G12)*2^-12,IF('Pin Detect Programming'!D$10='Resistor References'!AH$9,(14826+164*G12)*2^-12,IF('Pin Detect Programming'!D$10='Resistor References'!AH$10,(14941+164*G12)*2^-12,IF('Pin Detect Programming'!D$10='Resistor References'!AH$11,(19861+164*G12)*2^-12,0)))))))))</f>
        <v>0</v>
      </c>
      <c r="AK11">
        <f t="shared" si="8"/>
        <v>8</v>
      </c>
      <c r="AN11">
        <f t="shared" si="10"/>
        <v>7</v>
      </c>
      <c r="AO11">
        <f t="shared" si="9"/>
        <v>15</v>
      </c>
    </row>
    <row r="12" spans="1:41" x14ac:dyDescent="0.25">
      <c r="F12">
        <f t="shared" si="2"/>
        <v>9</v>
      </c>
      <c r="G12">
        <f t="shared" si="2"/>
        <v>8</v>
      </c>
      <c r="H12">
        <f t="shared" si="2"/>
        <v>8</v>
      </c>
      <c r="I12">
        <f t="shared" si="11"/>
        <v>19</v>
      </c>
      <c r="J12">
        <f t="shared" si="0"/>
        <v>10</v>
      </c>
      <c r="S12" t="s">
        <v>295</v>
      </c>
      <c r="T12">
        <f t="shared" si="4"/>
        <v>8</v>
      </c>
      <c r="U12">
        <v>0.125</v>
      </c>
      <c r="V12">
        <v>2.4</v>
      </c>
      <c r="W12">
        <v>0.04</v>
      </c>
      <c r="X12" s="8">
        <f>IF('Pin Detect Programming'!D$10='Resistor References'!S$2,'Resistor References'!S$2,VLOOKUP('Pin Detect Programming'!D$10,'Resistor References'!S$3:W$17,4,FALSE)+Y12*VLOOKUP('Pin Detect Programming'!D$10,'Resistor References'!S$3:W$17,5,FALSE))</f>
        <v>0.99</v>
      </c>
      <c r="Y12">
        <f t="shared" si="5"/>
        <v>9</v>
      </c>
      <c r="Z12">
        <f t="shared" si="1"/>
        <v>25</v>
      </c>
      <c r="AA12">
        <f t="shared" si="6"/>
        <v>9</v>
      </c>
      <c r="AJ12" s="8">
        <f>IF('Pin Detect Programming'!D$10='Resistor References'!AH$3,(3277+41*'Resistor References'!G13)*2^-12,IF('Pin Detect Programming'!D$10='Resistor References'!AH$4,(2456+41*G13)*2^-12,IF('Pin Detect Programming'!D$10='Resistor References'!AH$5,(3686+41*G13)*2^-12,IF('Pin Detect Programming'!D$10='Resistor References'!AH$6,(4921+82*G13)*2^-12,IF('Pin Detect Programming'!D$10='Resistor References'!AH$7,(7372+82*G13)*2^-12,IF('Pin Detect Programming'!D$10='Resistor References'!AH$8,(9906+164*G13)*2^-12,IF('Pin Detect Programming'!D$10='Resistor References'!AH$9,(14826+164*G13)*2^-12,IF('Pin Detect Programming'!D$10='Resistor References'!AH$10,(14941+164*G13)*2^-12,IF('Pin Detect Programming'!D$10='Resistor References'!AH$11,(19861+164*G13)*2^-12,0)))))))))</f>
        <v>0</v>
      </c>
      <c r="AK12">
        <f t="shared" si="8"/>
        <v>9</v>
      </c>
      <c r="AN12">
        <f t="shared" si="10"/>
        <v>8</v>
      </c>
      <c r="AO12">
        <f t="shared" si="9"/>
        <v>17</v>
      </c>
    </row>
    <row r="13" spans="1:41" x14ac:dyDescent="0.25">
      <c r="F13">
        <f t="shared" si="2"/>
        <v>10</v>
      </c>
      <c r="G13">
        <f t="shared" si="2"/>
        <v>9</v>
      </c>
      <c r="H13">
        <f t="shared" si="2"/>
        <v>9</v>
      </c>
      <c r="I13">
        <f t="shared" si="11"/>
        <v>20</v>
      </c>
      <c r="J13">
        <f t="shared" si="0"/>
        <v>11</v>
      </c>
      <c r="S13" t="s">
        <v>296</v>
      </c>
      <c r="T13">
        <f t="shared" si="4"/>
        <v>9</v>
      </c>
      <c r="U13">
        <v>0.125</v>
      </c>
      <c r="V13">
        <v>3</v>
      </c>
      <c r="W13">
        <v>0.04</v>
      </c>
      <c r="X13" s="8">
        <f>IF('Pin Detect Programming'!D$10='Resistor References'!S$2,'Resistor References'!S$2,VLOOKUP('Pin Detect Programming'!D$10,'Resistor References'!S$3:W$17,4,FALSE)+Y13*VLOOKUP('Pin Detect Programming'!D$10,'Resistor References'!S$3:W$17,5,FALSE))</f>
        <v>1</v>
      </c>
      <c r="Y13">
        <f t="shared" si="5"/>
        <v>10</v>
      </c>
      <c r="Z13">
        <f t="shared" si="1"/>
        <v>26</v>
      </c>
      <c r="AA13">
        <f t="shared" si="6"/>
        <v>10</v>
      </c>
      <c r="AJ13" s="8">
        <f>IF('Pin Detect Programming'!D$10='Resistor References'!AH$3,(3277+41*'Resistor References'!G14)*2^-12,IF('Pin Detect Programming'!D$10='Resistor References'!AH$4,(2456+41*G14)*2^-12,IF('Pin Detect Programming'!D$10='Resistor References'!AH$5,(3686+41*G14)*2^-12,IF('Pin Detect Programming'!D$10='Resistor References'!AH$6,(4921+82*G14)*2^-12,IF('Pin Detect Programming'!D$10='Resistor References'!AH$7,(7372+82*G14)*2^-12,IF('Pin Detect Programming'!D$10='Resistor References'!AH$8,(9906+164*G14)*2^-12,IF('Pin Detect Programming'!D$10='Resistor References'!AH$9,(14826+164*G14)*2^-12,IF('Pin Detect Programming'!D$10='Resistor References'!AH$10,(14941+164*G14)*2^-12,IF('Pin Detect Programming'!D$10='Resistor References'!AH$11,(19861+164*G14)*2^-12,0)))))))))</f>
        <v>0</v>
      </c>
      <c r="AK13">
        <f t="shared" si="8"/>
        <v>10</v>
      </c>
      <c r="AN13">
        <f t="shared" si="10"/>
        <v>9</v>
      </c>
      <c r="AO13">
        <f t="shared" si="9"/>
        <v>18</v>
      </c>
    </row>
    <row r="14" spans="1:41" x14ac:dyDescent="0.25">
      <c r="F14">
        <f t="shared" si="2"/>
        <v>11</v>
      </c>
      <c r="G14">
        <f t="shared" si="2"/>
        <v>10</v>
      </c>
      <c r="H14">
        <f t="shared" si="2"/>
        <v>10</v>
      </c>
      <c r="I14">
        <f t="shared" si="11"/>
        <v>22</v>
      </c>
      <c r="J14">
        <f t="shared" si="0"/>
        <v>12</v>
      </c>
      <c r="S14" t="s">
        <v>297</v>
      </c>
      <c r="T14">
        <f t="shared" si="4"/>
        <v>10</v>
      </c>
      <c r="U14">
        <v>0.125</v>
      </c>
      <c r="V14">
        <v>3.6</v>
      </c>
      <c r="W14">
        <v>0.04</v>
      </c>
      <c r="X14" s="8">
        <f>IF('Pin Detect Programming'!D$10='Resistor References'!S$2,'Resistor References'!S$2,VLOOKUP('Pin Detect Programming'!D$10,'Resistor References'!S$3:W$17,4,FALSE)+Y14*VLOOKUP('Pin Detect Programming'!D$10,'Resistor References'!S$3:W$17,5,FALSE))</f>
        <v>1.01</v>
      </c>
      <c r="Y14">
        <f t="shared" si="5"/>
        <v>11</v>
      </c>
      <c r="Z14">
        <f t="shared" si="1"/>
        <v>27</v>
      </c>
      <c r="AA14">
        <f t="shared" si="6"/>
        <v>11</v>
      </c>
      <c r="AJ14" s="8">
        <f>IF('Pin Detect Programming'!D$10='Resistor References'!AH$3,(3277+41*'Resistor References'!G15)*2^-12,IF('Pin Detect Programming'!D$10='Resistor References'!AH$4,(2456+41*G15)*2^-12,IF('Pin Detect Programming'!D$10='Resistor References'!AH$5,(3686+41*G15)*2^-12,IF('Pin Detect Programming'!D$10='Resistor References'!AH$6,(4921+82*G15)*2^-12,IF('Pin Detect Programming'!D$10='Resistor References'!AH$7,(7372+82*G15)*2^-12,IF('Pin Detect Programming'!D$10='Resistor References'!AH$8,(9906+164*G15)*2^-12,IF('Pin Detect Programming'!D$10='Resistor References'!AH$9,(14826+164*G15)*2^-12,IF('Pin Detect Programming'!D$10='Resistor References'!AH$10,(14941+164*G15)*2^-12,IF('Pin Detect Programming'!D$10='Resistor References'!AH$11,(19861+164*G15)*2^-12,0)))))))))</f>
        <v>0</v>
      </c>
      <c r="AK14">
        <f t="shared" si="8"/>
        <v>11</v>
      </c>
      <c r="AN14">
        <f t="shared" si="10"/>
        <v>10</v>
      </c>
      <c r="AO14">
        <f t="shared" si="9"/>
        <v>19</v>
      </c>
    </row>
    <row r="15" spans="1:41" x14ac:dyDescent="0.25">
      <c r="F15">
        <f t="shared" si="2"/>
        <v>12</v>
      </c>
      <c r="G15">
        <f t="shared" si="2"/>
        <v>11</v>
      </c>
      <c r="H15">
        <f t="shared" si="2"/>
        <v>11</v>
      </c>
      <c r="I15">
        <f t="shared" si="11"/>
        <v>23</v>
      </c>
      <c r="J15">
        <f t="shared" si="0"/>
        <v>13</v>
      </c>
      <c r="S15" t="s">
        <v>298</v>
      </c>
      <c r="T15">
        <v>11</v>
      </c>
      <c r="U15">
        <v>0.125</v>
      </c>
      <c r="V15">
        <v>4.2</v>
      </c>
      <c r="W15">
        <v>0.04</v>
      </c>
      <c r="X15" s="8">
        <f>IF('Pin Detect Programming'!D$10='Resistor References'!S$2,'Resistor References'!S$2,VLOOKUP('Pin Detect Programming'!D$10,'Resistor References'!S$3:W$17,4,FALSE)+Y15*VLOOKUP('Pin Detect Programming'!D$10,'Resistor References'!S$3:W$17,5,FALSE))</f>
        <v>1.02</v>
      </c>
      <c r="Y15">
        <f t="shared" si="5"/>
        <v>12</v>
      </c>
      <c r="Z15">
        <f t="shared" si="1"/>
        <v>28</v>
      </c>
      <c r="AA15">
        <f t="shared" si="6"/>
        <v>12</v>
      </c>
      <c r="AJ15" s="8">
        <f>IF('Pin Detect Programming'!D$10='Resistor References'!AH$3,(3277+41*'Resistor References'!G16)*2^-12,IF('Pin Detect Programming'!D$10='Resistor References'!AH$4,(2456+41*G16)*2^-12,IF('Pin Detect Programming'!D$10='Resistor References'!AH$5,(3686+41*G16)*2^-12,IF('Pin Detect Programming'!D$10='Resistor References'!AH$6,(4921+82*G16)*2^-12,IF('Pin Detect Programming'!D$10='Resistor References'!AH$7,(7372+82*G16)*2^-12,IF('Pin Detect Programming'!D$10='Resistor References'!AH$8,(9906+164*G16)*2^-12,IF('Pin Detect Programming'!D$10='Resistor References'!AH$9,(14826+164*G16)*2^-12,IF('Pin Detect Programming'!D$10='Resistor References'!AH$10,(14941+164*G16)*2^-12,IF('Pin Detect Programming'!D$10='Resistor References'!AH$11,(19861+164*G16)*2^-12,0)))))))))</f>
        <v>0</v>
      </c>
      <c r="AK15">
        <f t="shared" si="8"/>
        <v>12</v>
      </c>
      <c r="AN15">
        <f t="shared" si="10"/>
        <v>11</v>
      </c>
      <c r="AO15">
        <f t="shared" si="9"/>
        <v>20</v>
      </c>
    </row>
    <row r="16" spans="1:41" x14ac:dyDescent="0.25">
      <c r="F16">
        <f t="shared" si="2"/>
        <v>13</v>
      </c>
      <c r="G16">
        <f t="shared" si="2"/>
        <v>12</v>
      </c>
      <c r="H16">
        <f t="shared" si="2"/>
        <v>12</v>
      </c>
      <c r="I16">
        <f t="shared" si="11"/>
        <v>24</v>
      </c>
      <c r="J16">
        <f t="shared" si="0"/>
        <v>14</v>
      </c>
      <c r="S16" t="s">
        <v>299</v>
      </c>
      <c r="T16">
        <v>14</v>
      </c>
      <c r="U16">
        <v>0.125</v>
      </c>
      <c r="V16">
        <v>4.8</v>
      </c>
      <c r="W16">
        <v>0.04</v>
      </c>
      <c r="X16" s="8">
        <f>IF('Pin Detect Programming'!D$10='Resistor References'!S$2,'Resistor References'!S$2,VLOOKUP('Pin Detect Programming'!D$10,'Resistor References'!S$3:W$17,4,FALSE)+Y16*VLOOKUP('Pin Detect Programming'!D$10,'Resistor References'!S$3:W$17,5,FALSE))</f>
        <v>1.03</v>
      </c>
      <c r="Y16">
        <f t="shared" si="5"/>
        <v>13</v>
      </c>
      <c r="Z16">
        <f t="shared" si="1"/>
        <v>29</v>
      </c>
      <c r="AA16">
        <f t="shared" si="6"/>
        <v>13</v>
      </c>
      <c r="AJ16" s="8">
        <f>IF('Pin Detect Programming'!D$10='Resistor References'!AH$3,(3277+41*'Resistor References'!G17)*2^-12,IF('Pin Detect Programming'!D$10='Resistor References'!AH$4,(2456+41*G17)*2^-12,IF('Pin Detect Programming'!D$10='Resistor References'!AH$5,(3686+41*G17)*2^-12,IF('Pin Detect Programming'!D$10='Resistor References'!AH$6,(4921+82*G17)*2^-12,IF('Pin Detect Programming'!D$10='Resistor References'!AH$7,(7372+82*G17)*2^-12,IF('Pin Detect Programming'!D$10='Resistor References'!AH$8,(9906+164*G17)*2^-12,IF('Pin Detect Programming'!D$10='Resistor References'!AH$9,(14826+164*G17)*2^-12,IF('Pin Detect Programming'!D$10='Resistor References'!AH$10,(14941+164*G17)*2^-12,IF('Pin Detect Programming'!D$10='Resistor References'!AH$11,(19861+164*G17)*2^-12,0)))))))))</f>
        <v>0</v>
      </c>
      <c r="AK16">
        <f t="shared" si="8"/>
        <v>13</v>
      </c>
      <c r="AN16">
        <f t="shared" si="10"/>
        <v>12</v>
      </c>
      <c r="AO16">
        <f t="shared" si="9"/>
        <v>22</v>
      </c>
    </row>
    <row r="17" spans="6:41" x14ac:dyDescent="0.25">
      <c r="F17">
        <f t="shared" si="2"/>
        <v>14</v>
      </c>
      <c r="G17">
        <f t="shared" si="2"/>
        <v>13</v>
      </c>
      <c r="H17">
        <f t="shared" si="2"/>
        <v>13</v>
      </c>
      <c r="I17">
        <f t="shared" si="11"/>
        <v>25</v>
      </c>
      <c r="J17">
        <f t="shared" si="0"/>
        <v>15</v>
      </c>
      <c r="S17" t="s">
        <v>300</v>
      </c>
      <c r="T17">
        <v>15</v>
      </c>
      <c r="U17">
        <v>0.125</v>
      </c>
      <c r="V17">
        <v>5.4</v>
      </c>
      <c r="W17">
        <v>0.04</v>
      </c>
      <c r="X17" s="8">
        <f>IF('Pin Detect Programming'!D$10='Resistor References'!S$2,'Resistor References'!S$2,VLOOKUP('Pin Detect Programming'!D$10,'Resistor References'!S$3:W$17,4,FALSE)+Y17*VLOOKUP('Pin Detect Programming'!D$10,'Resistor References'!S$3:W$17,5,FALSE))</f>
        <v>1.04</v>
      </c>
      <c r="Y17">
        <f t="shared" si="5"/>
        <v>14</v>
      </c>
      <c r="Z17">
        <f t="shared" si="1"/>
        <v>30</v>
      </c>
      <c r="AA17">
        <f t="shared" si="6"/>
        <v>14</v>
      </c>
      <c r="AJ17" s="8">
        <f>IF('Pin Detect Programming'!D$10='Resistor References'!AH$3,(3277+41*'Resistor References'!G18)*2^-12,IF('Pin Detect Programming'!D$10='Resistor References'!AH$4,(2456+41*G18)*2^-12,IF('Pin Detect Programming'!D$10='Resistor References'!AH$5,(3686+41*G18)*2^-12,IF('Pin Detect Programming'!D$10='Resistor References'!AH$6,(4921+82*G18)*2^-12,IF('Pin Detect Programming'!D$10='Resistor References'!AH$7,(7372+82*G18)*2^-12,IF('Pin Detect Programming'!D$10='Resistor References'!AH$8,(9906+164*G18)*2^-12,IF('Pin Detect Programming'!D$10='Resistor References'!AH$9,(14826+164*G18)*2^-12,IF('Pin Detect Programming'!D$10='Resistor References'!AH$10,(14941+164*G18)*2^-12,IF('Pin Detect Programming'!D$10='Resistor References'!AH$11,(19861+164*G18)*2^-12,0)))))))))</f>
        <v>0</v>
      </c>
      <c r="AK17">
        <f t="shared" si="8"/>
        <v>14</v>
      </c>
      <c r="AN17">
        <f t="shared" si="10"/>
        <v>13</v>
      </c>
      <c r="AO17">
        <f t="shared" si="9"/>
        <v>23</v>
      </c>
    </row>
    <row r="18" spans="6:41" x14ac:dyDescent="0.25">
      <c r="F18">
        <f t="shared" si="2"/>
        <v>15</v>
      </c>
      <c r="G18">
        <f t="shared" si="2"/>
        <v>14</v>
      </c>
      <c r="H18">
        <f t="shared" si="2"/>
        <v>14</v>
      </c>
      <c r="X18" s="8">
        <f>IF('Pin Detect Programming'!D$10='Resistor References'!S$2,'Resistor References'!S$2,VLOOKUP('Pin Detect Programming'!D$10,'Resistor References'!S$3:W$17,4,FALSE)+Y18*VLOOKUP('Pin Detect Programming'!D$10,'Resistor References'!S$3:W$17,5,FALSE))</f>
        <v>1.05</v>
      </c>
      <c r="Y18">
        <f t="shared" si="5"/>
        <v>15</v>
      </c>
      <c r="Z18">
        <f t="shared" si="1"/>
        <v>31</v>
      </c>
      <c r="AA18">
        <f t="shared" si="6"/>
        <v>15</v>
      </c>
      <c r="AJ18" s="8">
        <f>IF('Pin Detect Programming'!D$10='Resistor References'!AH$3,(3277+41*'Resistor References'!G19)*2^-12,IF('Pin Detect Programming'!D$10='Resistor References'!AH$4,(2456+41*G19)*2^-12,IF('Pin Detect Programming'!D$10='Resistor References'!AH$5,(3686+41*G19)*2^-12,IF('Pin Detect Programming'!D$10='Resistor References'!AH$6,(4921+82*G19)*2^-12,IF('Pin Detect Programming'!D$10='Resistor References'!AH$7,(7372+82*G19)*2^-12,IF('Pin Detect Programming'!D$10='Resistor References'!AH$8,(9906+164*G19)*2^-12,IF('Pin Detect Programming'!D$10='Resistor References'!AH$9,(14826+164*G19)*2^-12,IF('Pin Detect Programming'!D$10='Resistor References'!AH$10,(14941+164*G19)*2^-12,IF('Pin Detect Programming'!D$10='Resistor References'!AH$11,(19861+164*G19)*2^-12,0)))))))))</f>
        <v>0</v>
      </c>
      <c r="AK18">
        <f t="shared" si="8"/>
        <v>15</v>
      </c>
      <c r="AN18">
        <f t="shared" si="10"/>
        <v>14</v>
      </c>
      <c r="AO18">
        <f t="shared" si="9"/>
        <v>24</v>
      </c>
    </row>
    <row r="19" spans="6:41" x14ac:dyDescent="0.25">
      <c r="F19">
        <f t="shared" si="2"/>
        <v>16</v>
      </c>
      <c r="G19">
        <f t="shared" si="2"/>
        <v>15</v>
      </c>
      <c r="H19">
        <f t="shared" si="2"/>
        <v>15</v>
      </c>
      <c r="X19" s="8"/>
      <c r="Z19">
        <f t="shared" si="1"/>
        <v>32</v>
      </c>
      <c r="AA19">
        <f t="shared" si="6"/>
        <v>16</v>
      </c>
      <c r="AJ19" s="8">
        <f>IF('Pin Detect Programming'!D$10='Resistor References'!AH$3,(3277+41*'Resistor References'!G20)*2^-12,IF('Pin Detect Programming'!D$10='Resistor References'!AH$4,(2456+41*G20)*2^-12,IF('Pin Detect Programming'!D$10='Resistor References'!AH$5,(3686+41*G20)*2^-12,IF('Pin Detect Programming'!D$10='Resistor References'!AH$6,(4921+82*G20)*2^-12,IF('Pin Detect Programming'!D$10='Resistor References'!AH$7,(7372+82*G20)*2^-12,IF('Pin Detect Programming'!D$10='Resistor References'!AH$8,(9906+164*G20)*2^-12,IF('Pin Detect Programming'!D$10='Resistor References'!AH$9,(14826+164*G20)*2^-12,IF('Pin Detect Programming'!D$10='Resistor References'!AH$10,(14941+164*G20)*2^-12,IF('Pin Detect Programming'!D$10='Resistor References'!AH$11,(19861+164*G20)*2^-12,0)))))))))</f>
        <v>0</v>
      </c>
      <c r="AK19">
        <f t="shared" si="8"/>
        <v>16</v>
      </c>
      <c r="AN19">
        <f t="shared" si="10"/>
        <v>15</v>
      </c>
      <c r="AO19">
        <f t="shared" si="9"/>
        <v>25</v>
      </c>
    </row>
    <row r="20" spans="6:41" x14ac:dyDescent="0.25">
      <c r="F20">
        <f t="shared" si="2"/>
        <v>17</v>
      </c>
      <c r="G20">
        <f t="shared" si="2"/>
        <v>16</v>
      </c>
      <c r="H20">
        <f t="shared" si="2"/>
        <v>16</v>
      </c>
      <c r="X20" s="8"/>
      <c r="Z20">
        <f t="shared" si="1"/>
        <v>33</v>
      </c>
      <c r="AA20">
        <f t="shared" si="6"/>
        <v>17</v>
      </c>
      <c r="AJ20" s="8">
        <f>IF('Pin Detect Programming'!D$10='Resistor References'!AH$3,(3277+41*'Resistor References'!G21)*2^-12,IF('Pin Detect Programming'!D$10='Resistor References'!AH$4,(2456+41*G21)*2^-12,IF('Pin Detect Programming'!D$10='Resistor References'!AH$5,(3686+41*G21)*2^-12,IF('Pin Detect Programming'!D$10='Resistor References'!AH$6,(4921+82*G21)*2^-12,IF('Pin Detect Programming'!D$10='Resistor References'!AH$7,(7372+82*G21)*2^-12,IF('Pin Detect Programming'!D$10='Resistor References'!AH$8,(9906+164*G21)*2^-12,IF('Pin Detect Programming'!D$10='Resistor References'!AH$9,(14826+164*G21)*2^-12,IF('Pin Detect Programming'!D$10='Resistor References'!AH$10,(14941+164*G21)*2^-12,IF('Pin Detect Programming'!D$10='Resistor References'!AH$11,(19861+164*G21)*2^-12,0)))))))))</f>
        <v>0</v>
      </c>
      <c r="AK20">
        <f t="shared" si="8"/>
        <v>17</v>
      </c>
    </row>
    <row r="21" spans="6:41" x14ac:dyDescent="0.25">
      <c r="F21">
        <f t="shared" ref="F21:H35" si="12">F20+1</f>
        <v>18</v>
      </c>
      <c r="G21">
        <f t="shared" si="12"/>
        <v>17</v>
      </c>
      <c r="H21">
        <f t="shared" si="12"/>
        <v>17</v>
      </c>
      <c r="X21" s="8"/>
      <c r="Z21">
        <f t="shared" si="1"/>
        <v>34</v>
      </c>
      <c r="AA21">
        <f t="shared" si="6"/>
        <v>18</v>
      </c>
      <c r="AJ21" s="8">
        <f>IF('Pin Detect Programming'!D$10='Resistor References'!AH$3,(3277+41*'Resistor References'!G22)*2^-12,IF('Pin Detect Programming'!D$10='Resistor References'!AH$4,(2456+41*G22)*2^-12,IF('Pin Detect Programming'!D$10='Resistor References'!AH$5,(3686+41*G22)*2^-12,IF('Pin Detect Programming'!D$10='Resistor References'!AH$6,(4921+82*G22)*2^-12,IF('Pin Detect Programming'!D$10='Resistor References'!AH$7,(7372+82*G22)*2^-12,IF('Pin Detect Programming'!D$10='Resistor References'!AH$8,(9906+164*G22)*2^-12,IF('Pin Detect Programming'!D$10='Resistor References'!AH$9,(14826+164*G22)*2^-12,IF('Pin Detect Programming'!D$10='Resistor References'!AH$10,(14941+164*G22)*2^-12,IF('Pin Detect Programming'!D$10='Resistor References'!AH$11,(19861+164*G22)*2^-12,0)))))))))</f>
        <v>0</v>
      </c>
      <c r="AK21">
        <f t="shared" si="8"/>
        <v>18</v>
      </c>
    </row>
    <row r="22" spans="6:41" x14ac:dyDescent="0.25">
      <c r="F22">
        <f t="shared" si="12"/>
        <v>19</v>
      </c>
      <c r="G22">
        <f t="shared" si="12"/>
        <v>18</v>
      </c>
      <c r="H22">
        <f t="shared" si="12"/>
        <v>18</v>
      </c>
      <c r="X22" s="8"/>
      <c r="Z22">
        <f t="shared" si="1"/>
        <v>35</v>
      </c>
      <c r="AA22">
        <f t="shared" si="6"/>
        <v>19</v>
      </c>
      <c r="AJ22" s="8">
        <f>IF('Pin Detect Programming'!D$10='Resistor References'!AH$3,(3277+41*'Resistor References'!G23)*2^-12,IF('Pin Detect Programming'!D$10='Resistor References'!AH$4,(2456+41*G23)*2^-12,IF('Pin Detect Programming'!D$10='Resistor References'!AH$5,(3686+41*G23)*2^-12,IF('Pin Detect Programming'!D$10='Resistor References'!AH$6,(4921+82*G23)*2^-12,IF('Pin Detect Programming'!D$10='Resistor References'!AH$7,(7372+82*G23)*2^-12,IF('Pin Detect Programming'!D$10='Resistor References'!AH$8,(9906+164*G23)*2^-12,IF('Pin Detect Programming'!D$10='Resistor References'!AH$9,(14826+164*G23)*2^-12,IF('Pin Detect Programming'!D$10='Resistor References'!AH$10,(14941+164*G23)*2^-12,IF('Pin Detect Programming'!D$10='Resistor References'!AH$11,(19861+164*G23)*2^-12,0)))))))))</f>
        <v>0</v>
      </c>
      <c r="AK22">
        <f t="shared" si="8"/>
        <v>19</v>
      </c>
    </row>
    <row r="23" spans="6:41" x14ac:dyDescent="0.25">
      <c r="F23">
        <f t="shared" si="12"/>
        <v>20</v>
      </c>
      <c r="G23">
        <f t="shared" si="12"/>
        <v>19</v>
      </c>
      <c r="H23">
        <f t="shared" si="12"/>
        <v>19</v>
      </c>
      <c r="X23" s="8"/>
      <c r="Z23">
        <f t="shared" si="1"/>
        <v>36</v>
      </c>
      <c r="AA23">
        <f t="shared" si="6"/>
        <v>20</v>
      </c>
      <c r="AJ23" s="8">
        <f>IF('Pin Detect Programming'!D$10='Resistor References'!AH$3,(3277+41*'Resistor References'!G24)*2^-12,IF('Pin Detect Programming'!D$10='Resistor References'!AH$4,(2456+41*G24)*2^-12,IF('Pin Detect Programming'!D$10='Resistor References'!AH$5,(3686+41*G24)*2^-12,IF('Pin Detect Programming'!D$10='Resistor References'!AH$6,(4921+82*G24)*2^-12,IF('Pin Detect Programming'!D$10='Resistor References'!AH$7,(7372+82*G24)*2^-12,IF('Pin Detect Programming'!D$10='Resistor References'!AH$8,(9906+164*G24)*2^-12,IF('Pin Detect Programming'!D$10='Resistor References'!AH$9,(14826+164*G24)*2^-12,IF('Pin Detect Programming'!D$10='Resistor References'!AH$10,(14941+164*G24)*2^-12,IF('Pin Detect Programming'!D$10='Resistor References'!AH$11,(19861+164*G24)*2^-12,0)))))))))</f>
        <v>0</v>
      </c>
      <c r="AK23">
        <f t="shared" si="8"/>
        <v>20</v>
      </c>
    </row>
    <row r="24" spans="6:41" x14ac:dyDescent="0.25">
      <c r="F24">
        <f t="shared" si="12"/>
        <v>21</v>
      </c>
      <c r="G24">
        <f t="shared" si="12"/>
        <v>20</v>
      </c>
      <c r="H24">
        <f t="shared" si="12"/>
        <v>20</v>
      </c>
      <c r="X24" s="8"/>
      <c r="Z24">
        <f t="shared" si="1"/>
        <v>37</v>
      </c>
      <c r="AA24">
        <f t="shared" si="6"/>
        <v>21</v>
      </c>
      <c r="AJ24" s="8">
        <f>IF('Pin Detect Programming'!D$10='Resistor References'!AH$3,(3277+41*'Resistor References'!G25)*2^-12,IF('Pin Detect Programming'!D$10='Resistor References'!AH$4,(2456+41*G25)*2^-12,IF('Pin Detect Programming'!D$10='Resistor References'!AH$5,(3686+41*G25)*2^-12,IF('Pin Detect Programming'!D$10='Resistor References'!AH$6,(4921+82*G25)*2^-12,IF('Pin Detect Programming'!D$10='Resistor References'!AH$7,(7372+82*G25)*2^-12,IF('Pin Detect Programming'!D$10='Resistor References'!AH$8,(9906+164*G25)*2^-12,IF('Pin Detect Programming'!D$10='Resistor References'!AH$9,(14826+164*G25)*2^-12,IF('Pin Detect Programming'!D$10='Resistor References'!AH$10,(14941+164*G25)*2^-12,IF('Pin Detect Programming'!D$10='Resistor References'!AH$11,(19861+164*G25)*2^-12,0)))))))))</f>
        <v>0</v>
      </c>
      <c r="AK24">
        <f t="shared" si="8"/>
        <v>21</v>
      </c>
    </row>
    <row r="25" spans="6:41" x14ac:dyDescent="0.25">
      <c r="F25">
        <f t="shared" si="12"/>
        <v>22</v>
      </c>
      <c r="G25">
        <f t="shared" si="12"/>
        <v>21</v>
      </c>
      <c r="H25">
        <f t="shared" si="12"/>
        <v>21</v>
      </c>
      <c r="X25" s="8"/>
      <c r="Z25">
        <f t="shared" si="1"/>
        <v>38</v>
      </c>
      <c r="AA25">
        <f t="shared" si="6"/>
        <v>22</v>
      </c>
      <c r="AJ25" s="8">
        <f>IF('Pin Detect Programming'!D$10='Resistor References'!AH$3,(3277+41*'Resistor References'!G26)*2^-12,IF('Pin Detect Programming'!D$10='Resistor References'!AH$4,(2456+41*G26)*2^-12,IF('Pin Detect Programming'!D$10='Resistor References'!AH$5,(3686+41*G26)*2^-12,IF('Pin Detect Programming'!D$10='Resistor References'!AH$6,(4921+82*G26)*2^-12,IF('Pin Detect Programming'!D$10='Resistor References'!AH$7,(7372+82*G26)*2^-12,IF('Pin Detect Programming'!D$10='Resistor References'!AH$8,(9906+164*G26)*2^-12,IF('Pin Detect Programming'!D$10='Resistor References'!AH$9,(14826+164*G26)*2^-12,IF('Pin Detect Programming'!D$10='Resistor References'!AH$10,(14941+164*G26)*2^-12,IF('Pin Detect Programming'!D$10='Resistor References'!AH$11,(19861+164*G26)*2^-12,0)))))))))</f>
        <v>0</v>
      </c>
      <c r="AK25">
        <f t="shared" si="8"/>
        <v>22</v>
      </c>
    </row>
    <row r="26" spans="6:41" x14ac:dyDescent="0.25">
      <c r="F26">
        <f t="shared" si="12"/>
        <v>23</v>
      </c>
      <c r="G26">
        <f t="shared" si="12"/>
        <v>22</v>
      </c>
      <c r="H26">
        <f t="shared" si="12"/>
        <v>22</v>
      </c>
      <c r="X26" s="8"/>
      <c r="Z26">
        <f t="shared" si="1"/>
        <v>39</v>
      </c>
      <c r="AA26">
        <f t="shared" si="6"/>
        <v>23</v>
      </c>
      <c r="AJ26" s="8">
        <f>IF('Pin Detect Programming'!D$10='Resistor References'!AH$3,(3277+41*'Resistor References'!G27)*2^-12,IF('Pin Detect Programming'!D$10='Resistor References'!AH$4,(2456+41*G27)*2^-12,IF('Pin Detect Programming'!D$10='Resistor References'!AH$5,(3686+41*G27)*2^-12,IF('Pin Detect Programming'!D$10='Resistor References'!AH$6,(4921+82*G27)*2^-12,IF('Pin Detect Programming'!D$10='Resistor References'!AH$7,(7372+82*G27)*2^-12,IF('Pin Detect Programming'!D$10='Resistor References'!AH$8,(9906+164*G27)*2^-12,IF('Pin Detect Programming'!D$10='Resistor References'!AH$9,(14826+164*G27)*2^-12,IF('Pin Detect Programming'!D$10='Resistor References'!AH$10,(14941+164*G27)*2^-12,IF('Pin Detect Programming'!D$10='Resistor References'!AH$11,(19861+164*G27)*2^-12,0)))))))))</f>
        <v>0</v>
      </c>
      <c r="AK26">
        <f t="shared" si="8"/>
        <v>23</v>
      </c>
    </row>
    <row r="27" spans="6:41" x14ac:dyDescent="0.25">
      <c r="F27">
        <f t="shared" si="12"/>
        <v>24</v>
      </c>
      <c r="G27">
        <f t="shared" si="12"/>
        <v>23</v>
      </c>
      <c r="H27">
        <f t="shared" si="12"/>
        <v>23</v>
      </c>
      <c r="X27" s="8"/>
      <c r="Z27">
        <f>BIN2DEC(1001000)</f>
        <v>72</v>
      </c>
      <c r="AA27">
        <f t="shared" si="6"/>
        <v>24</v>
      </c>
      <c r="AJ27" s="8">
        <f>IF('Pin Detect Programming'!D$10='Resistor References'!AH$3,(3277+41*'Resistor References'!G28)*2^-12,IF('Pin Detect Programming'!D$10='Resistor References'!AH$4,(2456+41*G28)*2^-12,IF('Pin Detect Programming'!D$10='Resistor References'!AH$5,(3686+41*G28)*2^-12,IF('Pin Detect Programming'!D$10='Resistor References'!AH$6,(4921+82*G28)*2^-12,IF('Pin Detect Programming'!D$10='Resistor References'!AH$7,(7372+82*G28)*2^-12,IF('Pin Detect Programming'!D$10='Resistor References'!AH$8,(9906+164*G28)*2^-12,IF('Pin Detect Programming'!D$10='Resistor References'!AH$9,(14826+164*G28)*2^-12,IF('Pin Detect Programming'!D$10='Resistor References'!AH$10,(14941+164*G28)*2^-12,IF('Pin Detect Programming'!D$10='Resistor References'!AH$11,(19861+164*G28)*2^-12,0)))))))))</f>
        <v>0</v>
      </c>
      <c r="AK27">
        <f t="shared" si="8"/>
        <v>24</v>
      </c>
    </row>
    <row r="28" spans="6:41" x14ac:dyDescent="0.25">
      <c r="F28">
        <f t="shared" si="12"/>
        <v>25</v>
      </c>
      <c r="G28">
        <f t="shared" si="12"/>
        <v>24</v>
      </c>
      <c r="H28">
        <f t="shared" si="12"/>
        <v>24</v>
      </c>
      <c r="X28" s="8"/>
      <c r="Z28">
        <f t="shared" si="1"/>
        <v>41</v>
      </c>
      <c r="AA28">
        <f t="shared" si="6"/>
        <v>25</v>
      </c>
      <c r="AJ28" s="8">
        <f>IF('Pin Detect Programming'!D$10='Resistor References'!AH$3,(3277+41*'Resistor References'!G29)*2^-12,IF('Pin Detect Programming'!D$10='Resistor References'!AH$4,(2456+41*G29)*2^-12,IF('Pin Detect Programming'!D$10='Resistor References'!AH$5,(3686+41*G29)*2^-12,IF('Pin Detect Programming'!D$10='Resistor References'!AH$6,(4921+82*G29)*2^-12,IF('Pin Detect Programming'!D$10='Resistor References'!AH$7,(7372+82*G29)*2^-12,IF('Pin Detect Programming'!D$10='Resistor References'!AH$8,(9906+164*G29)*2^-12,IF('Pin Detect Programming'!D$10='Resistor References'!AH$9,(14826+164*G29)*2^-12,IF('Pin Detect Programming'!D$10='Resistor References'!AH$10,(14941+164*G29)*2^-12,IF('Pin Detect Programming'!D$10='Resistor References'!AH$11,(19861+164*G29)*2^-12,0)))))))))</f>
        <v>0</v>
      </c>
      <c r="AK28">
        <f t="shared" si="8"/>
        <v>25</v>
      </c>
    </row>
    <row r="29" spans="6:41" x14ac:dyDescent="0.25">
      <c r="F29">
        <f t="shared" si="12"/>
        <v>26</v>
      </c>
      <c r="G29">
        <f t="shared" si="12"/>
        <v>25</v>
      </c>
      <c r="H29">
        <f t="shared" si="12"/>
        <v>25</v>
      </c>
      <c r="X29" s="8"/>
      <c r="Z29">
        <f t="shared" si="1"/>
        <v>42</v>
      </c>
      <c r="AA29">
        <f t="shared" si="6"/>
        <v>26</v>
      </c>
      <c r="AJ29" s="8">
        <f>IF('Pin Detect Programming'!D$10='Resistor References'!AH$3,(3277+41*'Resistor References'!G30)*2^-12,IF('Pin Detect Programming'!D$10='Resistor References'!AH$4,(2456+41*G30)*2^-12,IF('Pin Detect Programming'!D$10='Resistor References'!AH$5,(3686+41*G30)*2^-12,IF('Pin Detect Programming'!D$10='Resistor References'!AH$6,(4921+82*G30)*2^-12,IF('Pin Detect Programming'!D$10='Resistor References'!AH$7,(7372+82*G30)*2^-12,IF('Pin Detect Programming'!D$10='Resistor References'!AH$8,(9906+164*G30)*2^-12,IF('Pin Detect Programming'!D$10='Resistor References'!AH$9,(14826+164*G30)*2^-12,IF('Pin Detect Programming'!D$10='Resistor References'!AH$10,(14941+164*G30)*2^-12,IF('Pin Detect Programming'!D$10='Resistor References'!AH$11,(19861+164*G30)*2^-12,0)))))))))</f>
        <v>0</v>
      </c>
      <c r="AK29">
        <f t="shared" si="8"/>
        <v>26</v>
      </c>
    </row>
    <row r="30" spans="6:41" x14ac:dyDescent="0.25">
      <c r="F30">
        <f t="shared" si="12"/>
        <v>27</v>
      </c>
      <c r="G30">
        <f t="shared" si="12"/>
        <v>26</v>
      </c>
      <c r="H30">
        <f t="shared" si="12"/>
        <v>26</v>
      </c>
      <c r="X30" s="8"/>
      <c r="Z30">
        <f t="shared" si="1"/>
        <v>43</v>
      </c>
      <c r="AA30">
        <f t="shared" si="6"/>
        <v>27</v>
      </c>
      <c r="AJ30" s="8">
        <f>IF('Pin Detect Programming'!D$10='Resistor References'!AH$3,(3277+41*'Resistor References'!G31)*2^-12,IF('Pin Detect Programming'!D$10='Resistor References'!AH$4,(2456+41*G31)*2^-12,IF('Pin Detect Programming'!D$10='Resistor References'!AH$5,(3686+41*G31)*2^-12,IF('Pin Detect Programming'!D$10='Resistor References'!AH$6,(4921+82*G31)*2^-12,IF('Pin Detect Programming'!D$10='Resistor References'!AH$7,(7372+82*G31)*2^-12,IF('Pin Detect Programming'!D$10='Resistor References'!AH$8,(9906+164*G31)*2^-12,IF('Pin Detect Programming'!D$10='Resistor References'!AH$9,(14826+164*G31)*2^-12,IF('Pin Detect Programming'!D$10='Resistor References'!AH$10,(14941+164*G31)*2^-12,IF('Pin Detect Programming'!D$10='Resistor References'!AH$11,(19861+164*G31)*2^-12,0)))))))))</f>
        <v>0</v>
      </c>
      <c r="AK30">
        <f t="shared" si="8"/>
        <v>27</v>
      </c>
    </row>
    <row r="31" spans="6:41" x14ac:dyDescent="0.25">
      <c r="F31">
        <f t="shared" si="12"/>
        <v>28</v>
      </c>
      <c r="G31">
        <f t="shared" si="12"/>
        <v>27</v>
      </c>
      <c r="H31">
        <f t="shared" si="12"/>
        <v>27</v>
      </c>
      <c r="X31" s="8"/>
      <c r="Z31">
        <f t="shared" si="1"/>
        <v>44</v>
      </c>
      <c r="AA31">
        <f t="shared" si="6"/>
        <v>28</v>
      </c>
      <c r="AJ31" s="8">
        <f>IF('Pin Detect Programming'!D$10='Resistor References'!AH$3,(3277+41*'Resistor References'!G32)*2^-12,IF('Pin Detect Programming'!D$10='Resistor References'!AH$4,(2456+41*G32)*2^-12,IF('Pin Detect Programming'!D$10='Resistor References'!AH$5,(3686+41*G32)*2^-12,IF('Pin Detect Programming'!D$10='Resistor References'!AH$6,(4921+82*G32)*2^-12,IF('Pin Detect Programming'!D$10='Resistor References'!AH$7,(7372+82*G32)*2^-12,IF('Pin Detect Programming'!D$10='Resistor References'!AH$8,(9906+164*G32)*2^-12,IF('Pin Detect Programming'!D$10='Resistor References'!AH$9,(14826+164*G32)*2^-12,IF('Pin Detect Programming'!D$10='Resistor References'!AH$10,(14941+164*G32)*2^-12,IF('Pin Detect Programming'!D$10='Resistor References'!AH$11,(19861+164*G32)*2^-12,0)))))))))</f>
        <v>0</v>
      </c>
      <c r="AK31">
        <f t="shared" si="8"/>
        <v>28</v>
      </c>
    </row>
    <row r="32" spans="6:41" x14ac:dyDescent="0.25">
      <c r="F32">
        <f t="shared" si="12"/>
        <v>29</v>
      </c>
      <c r="G32">
        <f t="shared" si="12"/>
        <v>28</v>
      </c>
      <c r="H32">
        <f t="shared" si="12"/>
        <v>28</v>
      </c>
      <c r="X32" s="8"/>
      <c r="Z32">
        <f t="shared" si="1"/>
        <v>45</v>
      </c>
      <c r="AA32">
        <f t="shared" si="6"/>
        <v>29</v>
      </c>
      <c r="AJ32" s="8">
        <f>IF('Pin Detect Programming'!D$10='Resistor References'!AH$3,(3277+41*'Resistor References'!G33)*2^-12,IF('Pin Detect Programming'!D$10='Resistor References'!AH$4,(2456+41*G33)*2^-12,IF('Pin Detect Programming'!D$10='Resistor References'!AH$5,(3686+41*G33)*2^-12,IF('Pin Detect Programming'!D$10='Resistor References'!AH$6,(4921+82*G33)*2^-12,IF('Pin Detect Programming'!D$10='Resistor References'!AH$7,(7372+82*G33)*2^-12,IF('Pin Detect Programming'!D$10='Resistor References'!AH$8,(9906+164*G33)*2^-12,IF('Pin Detect Programming'!D$10='Resistor References'!AH$9,(14826+164*G33)*2^-12,IF('Pin Detect Programming'!D$10='Resistor References'!AH$10,(14941+164*G33)*2^-12,IF('Pin Detect Programming'!D$10='Resistor References'!AH$11,(19861+164*G33)*2^-12,0)))))))))</f>
        <v>0</v>
      </c>
      <c r="AK32">
        <f t="shared" si="8"/>
        <v>29</v>
      </c>
    </row>
    <row r="33" spans="6:24" x14ac:dyDescent="0.25">
      <c r="F33">
        <f t="shared" si="12"/>
        <v>30</v>
      </c>
      <c r="G33">
        <f t="shared" si="12"/>
        <v>29</v>
      </c>
      <c r="H33">
        <f t="shared" si="12"/>
        <v>29</v>
      </c>
      <c r="X33" s="8"/>
    </row>
    <row r="34" spans="6:24" x14ac:dyDescent="0.25">
      <c r="G34">
        <f t="shared" si="12"/>
        <v>30</v>
      </c>
      <c r="H34">
        <f t="shared" si="12"/>
        <v>30</v>
      </c>
      <c r="X34" s="8"/>
    </row>
    <row r="35" spans="6:24" x14ac:dyDescent="0.25">
      <c r="G35">
        <f t="shared" si="12"/>
        <v>31</v>
      </c>
      <c r="H35">
        <f t="shared" si="12"/>
        <v>31</v>
      </c>
      <c r="X35" s="8"/>
    </row>
    <row r="36" spans="6:24" x14ac:dyDescent="0.25">
      <c r="X36" s="8"/>
    </row>
    <row r="37" spans="6:24" x14ac:dyDescent="0.25">
      <c r="X37" s="8"/>
    </row>
    <row r="38" spans="6:24" x14ac:dyDescent="0.25">
      <c r="X38" s="8"/>
    </row>
    <row r="39" spans="6:24" x14ac:dyDescent="0.25">
      <c r="X39" s="8"/>
    </row>
    <row r="40" spans="6:24" x14ac:dyDescent="0.25">
      <c r="X40" s="8"/>
    </row>
    <row r="41" spans="6:24" x14ac:dyDescent="0.25">
      <c r="X41" s="8"/>
    </row>
    <row r="42" spans="6:24" x14ac:dyDescent="0.25">
      <c r="X42" s="8"/>
    </row>
    <row r="43" spans="6:24" x14ac:dyDescent="0.25">
      <c r="X43" s="8"/>
    </row>
    <row r="44" spans="6:24" x14ac:dyDescent="0.25">
      <c r="X44" s="8"/>
    </row>
    <row r="45" spans="6:24" x14ac:dyDescent="0.25">
      <c r="X45" s="8"/>
    </row>
    <row r="46" spans="6:24" x14ac:dyDescent="0.25">
      <c r="X46" s="8"/>
    </row>
    <row r="47" spans="6:24" x14ac:dyDescent="0.25">
      <c r="X47" s="8"/>
    </row>
    <row r="48" spans="6:24" x14ac:dyDescent="0.25">
      <c r="X48" s="8"/>
    </row>
    <row r="49" spans="24:24" x14ac:dyDescent="0.25">
      <c r="X49" s="8"/>
    </row>
    <row r="50" spans="24:24" x14ac:dyDescent="0.25">
      <c r="X50" s="8"/>
    </row>
    <row r="51" spans="24:24" x14ac:dyDescent="0.25">
      <c r="X51" s="8"/>
    </row>
    <row r="52" spans="24:24" x14ac:dyDescent="0.25">
      <c r="X52" s="8"/>
    </row>
    <row r="53" spans="24:24" x14ac:dyDescent="0.25">
      <c r="X53" s="8"/>
    </row>
    <row r="54" spans="24:24" x14ac:dyDescent="0.25">
      <c r="X54" s="8"/>
    </row>
    <row r="55" spans="24:24" x14ac:dyDescent="0.25">
      <c r="X55" s="8"/>
    </row>
    <row r="56" spans="24:24" x14ac:dyDescent="0.25">
      <c r="X56" s="8"/>
    </row>
    <row r="57" spans="24:24" x14ac:dyDescent="0.25">
      <c r="X57" s="8"/>
    </row>
    <row r="58" spans="24:24" x14ac:dyDescent="0.25">
      <c r="X58" s="8"/>
    </row>
    <row r="59" spans="24:24" x14ac:dyDescent="0.25">
      <c r="X59" s="8"/>
    </row>
    <row r="60" spans="24:24" x14ac:dyDescent="0.25">
      <c r="X60" s="8"/>
    </row>
    <row r="61" spans="24:24" x14ac:dyDescent="0.25">
      <c r="X61" s="8"/>
    </row>
    <row r="62" spans="24:24" x14ac:dyDescent="0.25">
      <c r="X62" s="8"/>
    </row>
    <row r="63" spans="24:24" x14ac:dyDescent="0.25">
      <c r="X63" s="8"/>
    </row>
    <row r="64" spans="24:24" x14ac:dyDescent="0.25">
      <c r="X64" s="8"/>
    </row>
    <row r="65" spans="20:24" x14ac:dyDescent="0.25">
      <c r="X65" s="8"/>
    </row>
    <row r="66" spans="20:24" x14ac:dyDescent="0.25">
      <c r="T66">
        <v>1.18</v>
      </c>
      <c r="X66" s="8"/>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Q36"/>
  <sheetViews>
    <sheetView workbookViewId="0">
      <selection activeCell="C16" sqref="C16"/>
    </sheetView>
  </sheetViews>
  <sheetFormatPr defaultRowHeight="15" x14ac:dyDescent="0.25"/>
  <sheetData>
    <row r="1" spans="1:43" x14ac:dyDescent="0.25">
      <c r="A1" s="9"/>
      <c r="B1" s="422" t="s">
        <v>323</v>
      </c>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row>
    <row r="2" spans="1:43" x14ac:dyDescent="0.25">
      <c r="A2" s="9"/>
      <c r="B2" s="9" t="s">
        <v>252</v>
      </c>
      <c r="C2" s="9">
        <v>0</v>
      </c>
      <c r="D2" s="9">
        <v>1</v>
      </c>
      <c r="E2" s="9">
        <v>2</v>
      </c>
      <c r="F2" s="9">
        <v>3</v>
      </c>
      <c r="G2" s="9">
        <v>4</v>
      </c>
      <c r="H2" s="9">
        <v>5</v>
      </c>
      <c r="I2" s="9">
        <v>6</v>
      </c>
      <c r="J2" s="9">
        <v>7</v>
      </c>
      <c r="K2" s="9">
        <v>8</v>
      </c>
      <c r="L2" s="9">
        <v>9</v>
      </c>
      <c r="M2" s="9">
        <v>10</v>
      </c>
      <c r="N2" s="9">
        <v>11</v>
      </c>
      <c r="O2" s="9">
        <v>12</v>
      </c>
      <c r="P2" s="9">
        <v>13</v>
      </c>
      <c r="Q2" s="9">
        <v>14</v>
      </c>
      <c r="R2" s="9">
        <v>15</v>
      </c>
      <c r="S2" s="9">
        <v>16</v>
      </c>
      <c r="T2" s="9">
        <v>17</v>
      </c>
      <c r="U2" s="9">
        <v>18</v>
      </c>
      <c r="V2" s="9">
        <v>19</v>
      </c>
      <c r="W2" s="9">
        <v>20</v>
      </c>
      <c r="X2" s="9">
        <v>21</v>
      </c>
      <c r="Y2" s="9">
        <v>22</v>
      </c>
      <c r="Z2" s="9">
        <v>23</v>
      </c>
      <c r="AA2" s="9">
        <v>24</v>
      </c>
      <c r="AB2" s="9">
        <v>25</v>
      </c>
      <c r="AC2" s="9">
        <v>26</v>
      </c>
      <c r="AD2" s="9">
        <v>27</v>
      </c>
      <c r="AE2" s="9">
        <v>28</v>
      </c>
      <c r="AF2" s="9">
        <v>29</v>
      </c>
      <c r="AG2" s="9">
        <v>30</v>
      </c>
      <c r="AH2" s="9">
        <v>31</v>
      </c>
      <c r="AM2" t="s">
        <v>215</v>
      </c>
      <c r="AN2" t="s">
        <v>216</v>
      </c>
      <c r="AO2" t="s">
        <v>223</v>
      </c>
      <c r="AP2" t="s">
        <v>229</v>
      </c>
      <c r="AQ2" t="s">
        <v>14</v>
      </c>
    </row>
    <row r="3" spans="1:43" x14ac:dyDescent="0.25">
      <c r="A3" s="9"/>
      <c r="B3" s="9" t="s">
        <v>14</v>
      </c>
      <c r="C3" s="9">
        <v>4420</v>
      </c>
      <c r="D3" s="9">
        <v>4870</v>
      </c>
      <c r="E3" s="9">
        <v>5360</v>
      </c>
      <c r="F3" s="9">
        <v>5900</v>
      </c>
      <c r="G3" s="9">
        <v>6490</v>
      </c>
      <c r="H3" s="9">
        <v>7150</v>
      </c>
      <c r="I3" s="9">
        <v>7870</v>
      </c>
      <c r="J3" s="9">
        <v>8660</v>
      </c>
      <c r="K3" s="9">
        <v>9530</v>
      </c>
      <c r="L3" s="9">
        <v>10500</v>
      </c>
      <c r="M3" s="9">
        <v>11500</v>
      </c>
      <c r="N3" s="9">
        <v>12700</v>
      </c>
      <c r="O3" s="9">
        <v>14000</v>
      </c>
      <c r="P3" s="9">
        <v>15400</v>
      </c>
      <c r="Q3" s="9">
        <v>16900</v>
      </c>
      <c r="R3" s="9">
        <v>18700</v>
      </c>
      <c r="S3" s="9">
        <v>20500</v>
      </c>
      <c r="T3" s="9">
        <v>22600</v>
      </c>
      <c r="U3" s="9">
        <v>24900</v>
      </c>
      <c r="V3" s="9">
        <v>27400</v>
      </c>
      <c r="W3" s="9">
        <v>30100</v>
      </c>
      <c r="X3" s="9">
        <v>33200</v>
      </c>
      <c r="Y3" s="9">
        <v>36500</v>
      </c>
      <c r="Z3" s="9">
        <v>40200</v>
      </c>
      <c r="AA3" s="9">
        <v>44200</v>
      </c>
      <c r="AB3" s="9">
        <v>48700</v>
      </c>
      <c r="AC3" s="9">
        <v>53600</v>
      </c>
      <c r="AD3" s="9">
        <v>59000</v>
      </c>
      <c r="AE3" s="9">
        <v>64900</v>
      </c>
      <c r="AF3" s="9">
        <v>71500</v>
      </c>
      <c r="AG3" s="9">
        <v>78700</v>
      </c>
      <c r="AH3" s="9">
        <v>86600</v>
      </c>
      <c r="AJ3" t="s">
        <v>211</v>
      </c>
      <c r="AL3">
        <v>0</v>
      </c>
      <c r="AM3" t="s">
        <v>248</v>
      </c>
      <c r="AN3" t="s">
        <v>248</v>
      </c>
      <c r="AO3" t="s">
        <v>248</v>
      </c>
      <c r="AP3" t="s">
        <v>248</v>
      </c>
      <c r="AQ3" t="str">
        <f>AJ3</f>
        <v>SHORT</v>
      </c>
    </row>
    <row r="4" spans="1:43" x14ac:dyDescent="0.25">
      <c r="A4" s="9" t="s">
        <v>253</v>
      </c>
      <c r="B4" s="9">
        <v>0</v>
      </c>
      <c r="C4" s="9">
        <v>18700</v>
      </c>
      <c r="D4" s="9">
        <v>20500</v>
      </c>
      <c r="E4" s="9">
        <v>22600</v>
      </c>
      <c r="F4" s="9">
        <v>24900</v>
      </c>
      <c r="G4" s="9">
        <v>27400</v>
      </c>
      <c r="H4" s="9">
        <v>30100</v>
      </c>
      <c r="I4" s="9">
        <v>33200</v>
      </c>
      <c r="J4" s="9">
        <v>36500</v>
      </c>
      <c r="K4" s="9">
        <v>40200</v>
      </c>
      <c r="L4" s="9">
        <v>44200</v>
      </c>
      <c r="M4" s="9">
        <v>48700</v>
      </c>
      <c r="N4" s="9">
        <v>53600</v>
      </c>
      <c r="O4" s="9">
        <v>59000</v>
      </c>
      <c r="P4" s="9">
        <v>64900</v>
      </c>
      <c r="Q4" s="9">
        <v>71500</v>
      </c>
      <c r="R4" s="9">
        <v>78700</v>
      </c>
      <c r="S4" s="9">
        <v>86600</v>
      </c>
      <c r="T4" s="9">
        <v>95300</v>
      </c>
      <c r="U4" s="9">
        <v>105000</v>
      </c>
      <c r="V4" s="9">
        <v>115000</v>
      </c>
      <c r="W4" s="9">
        <v>127000</v>
      </c>
      <c r="X4" s="9">
        <v>140000</v>
      </c>
      <c r="Y4" s="9">
        <v>154000</v>
      </c>
      <c r="Z4" s="9">
        <v>169000</v>
      </c>
      <c r="AA4" s="9">
        <v>187000</v>
      </c>
      <c r="AB4" s="9">
        <v>205000</v>
      </c>
      <c r="AC4" s="9">
        <v>226000</v>
      </c>
      <c r="AD4" s="9">
        <v>249000</v>
      </c>
      <c r="AE4" s="9">
        <v>274000</v>
      </c>
      <c r="AF4" s="9">
        <v>301000</v>
      </c>
      <c r="AG4" s="9">
        <v>332000</v>
      </c>
      <c r="AH4" s="9">
        <v>365000</v>
      </c>
      <c r="AJ4" t="s">
        <v>212</v>
      </c>
      <c r="AL4" t="s">
        <v>248</v>
      </c>
      <c r="AM4" t="s">
        <v>248</v>
      </c>
      <c r="AN4" t="s">
        <v>248</v>
      </c>
      <c r="AO4" t="s">
        <v>248</v>
      </c>
      <c r="AP4" t="s">
        <v>248</v>
      </c>
      <c r="AQ4" t="str">
        <f t="shared" ref="AQ4:AQ36" si="0">AJ4</f>
        <v>FLOAT</v>
      </c>
    </row>
    <row r="5" spans="1:43" x14ac:dyDescent="0.25">
      <c r="A5" s="9"/>
      <c r="B5" s="9">
        <v>1</v>
      </c>
      <c r="C5" s="9">
        <v>9530</v>
      </c>
      <c r="D5" s="9">
        <v>10500</v>
      </c>
      <c r="E5" s="9">
        <v>11500</v>
      </c>
      <c r="F5" s="9">
        <v>12700</v>
      </c>
      <c r="G5" s="9">
        <v>14000</v>
      </c>
      <c r="H5" s="9">
        <v>15400</v>
      </c>
      <c r="I5" s="9">
        <v>16900</v>
      </c>
      <c r="J5" s="9">
        <v>18700</v>
      </c>
      <c r="K5" s="9">
        <v>20500</v>
      </c>
      <c r="L5" s="9">
        <v>22600</v>
      </c>
      <c r="M5" s="9">
        <v>24900</v>
      </c>
      <c r="N5" s="9">
        <v>27400</v>
      </c>
      <c r="O5" s="9">
        <v>30100</v>
      </c>
      <c r="P5" s="9">
        <v>33200</v>
      </c>
      <c r="Q5" s="9">
        <v>36500</v>
      </c>
      <c r="R5" s="9">
        <v>40200</v>
      </c>
      <c r="S5" s="9">
        <v>44200</v>
      </c>
      <c r="T5" s="9">
        <v>48700</v>
      </c>
      <c r="U5" s="9">
        <v>53600</v>
      </c>
      <c r="V5" s="9">
        <v>59000</v>
      </c>
      <c r="W5" s="9">
        <v>64900</v>
      </c>
      <c r="X5" s="9">
        <v>71500</v>
      </c>
      <c r="Y5" s="9">
        <v>78700</v>
      </c>
      <c r="Z5" s="9">
        <v>86600</v>
      </c>
      <c r="AA5" s="9">
        <v>95300</v>
      </c>
      <c r="AB5" s="9">
        <v>105000</v>
      </c>
      <c r="AC5" s="9">
        <v>115000</v>
      </c>
      <c r="AD5" s="9">
        <v>127000</v>
      </c>
      <c r="AE5" s="9">
        <v>140000</v>
      </c>
      <c r="AF5" s="9">
        <v>154000</v>
      </c>
      <c r="AG5" s="9">
        <v>169000</v>
      </c>
      <c r="AH5" s="9">
        <v>187000</v>
      </c>
      <c r="AJ5">
        <v>0</v>
      </c>
      <c r="AK5">
        <f>HLOOKUP(AJ5,C$2:AH$11,2,FALSE)</f>
        <v>4420</v>
      </c>
      <c r="AL5">
        <f>HLOOKUP(AJ5,C$13:R$14,2,FALSE)</f>
        <v>4640</v>
      </c>
      <c r="AM5" t="str">
        <f>IF(OR('Pinstrap Reverse Lookup'!C$3=AL$3,'Pinstrap Reverse Lookup'!C$3='Resistor Selection'!AL$4),'Resistor Selection'!$AL$4,VLOOKUP('Resistor Selection'!AJ5,'Resistor Selection'!B$15:R$30,'Pinstrap Reverse Lookup'!E$3+2,FALSE))</f>
        <v>Open</v>
      </c>
      <c r="AN5">
        <f>IF(OR('Pinstrap Reverse Lookup'!C$4=AL$3,'Pinstrap Reverse Lookup'!C$4='Resistor Selection'!AL$4),'Resistor Selection'!$AL$4,VLOOKUP('Resistor Selection'!AJ5,'Resistor Selection'!B$15:R$30,'Pinstrap Reverse Lookup'!E$4+2,FALSE))</f>
        <v>56200</v>
      </c>
      <c r="AO5">
        <f>IF(OR('Pinstrap Reverse Lookup'!C$5=AL$3,'Pinstrap Reverse Lookup'!C$5='Resistor Selection'!AL$4),'Resistor Selection'!$AL$4,VLOOKUP('Resistor Selection'!AJ5,'Resistor Selection'!B$15:R$30,'Pinstrap Reverse Lookup'!E$5+2,FALSE))</f>
        <v>21500</v>
      </c>
      <c r="AP5">
        <f>IF(OR('Pinstrap Reverse Lookup'!C$6=AL$3,'Pinstrap Reverse Lookup'!C$6='Resistor Selection'!AL$4),'Resistor Selection'!$AL$4,VLOOKUP('Resistor Selection'!AJ5,'Resistor Selection'!B$15:R$30,'Pinstrap Reverse Lookup'!E$6+2,FALSE))</f>
        <v>26100</v>
      </c>
      <c r="AQ5">
        <f t="shared" si="0"/>
        <v>0</v>
      </c>
    </row>
    <row r="6" spans="1:43" x14ac:dyDescent="0.25">
      <c r="A6" s="9"/>
      <c r="B6" s="9">
        <v>2</v>
      </c>
      <c r="C6" s="9">
        <v>6190</v>
      </c>
      <c r="D6" s="9">
        <v>6810</v>
      </c>
      <c r="E6" s="9">
        <v>7500</v>
      </c>
      <c r="F6" s="9">
        <v>8250</v>
      </c>
      <c r="G6" s="9">
        <v>9090</v>
      </c>
      <c r="H6" s="9">
        <v>10000</v>
      </c>
      <c r="I6" s="9">
        <v>11000</v>
      </c>
      <c r="J6" s="9">
        <v>12100</v>
      </c>
      <c r="K6" s="9">
        <v>13300</v>
      </c>
      <c r="L6" s="9">
        <v>14700</v>
      </c>
      <c r="M6" s="9">
        <v>15400</v>
      </c>
      <c r="N6" s="9">
        <v>17800</v>
      </c>
      <c r="O6" s="9">
        <v>19600</v>
      </c>
      <c r="P6" s="9">
        <v>21500</v>
      </c>
      <c r="Q6" s="9">
        <v>22600</v>
      </c>
      <c r="R6" s="9">
        <v>26100</v>
      </c>
      <c r="S6" s="9">
        <v>28700</v>
      </c>
      <c r="T6" s="9">
        <v>31600</v>
      </c>
      <c r="U6" s="9">
        <v>34800</v>
      </c>
      <c r="V6" s="9">
        <v>38300</v>
      </c>
      <c r="W6" s="9">
        <v>42200</v>
      </c>
      <c r="X6" s="9">
        <v>46400</v>
      </c>
      <c r="Y6" s="9">
        <v>51100</v>
      </c>
      <c r="Z6" s="9">
        <v>56200</v>
      </c>
      <c r="AA6" s="9">
        <v>61900</v>
      </c>
      <c r="AB6" s="9">
        <v>68100</v>
      </c>
      <c r="AC6" s="9">
        <v>75000</v>
      </c>
      <c r="AD6" s="9">
        <v>82500</v>
      </c>
      <c r="AE6" s="9">
        <v>90900</v>
      </c>
      <c r="AF6" s="9">
        <v>100000</v>
      </c>
      <c r="AG6" s="9">
        <v>110000</v>
      </c>
      <c r="AH6" s="9">
        <v>121000</v>
      </c>
      <c r="AJ6">
        <f>AJ5+1</f>
        <v>1</v>
      </c>
      <c r="AK6">
        <f t="shared" ref="AK6:AK36" si="1">HLOOKUP(AJ6,C$2:AH$11,2,FALSE)</f>
        <v>4870</v>
      </c>
      <c r="AL6">
        <f t="shared" ref="AL6:AL20" si="2">HLOOKUP(AJ6,C$13:R$14,2,FALSE)</f>
        <v>5620</v>
      </c>
      <c r="AM6" t="str">
        <f>IF(OR('Pinstrap Reverse Lookup'!C$3=AL$3,'Pinstrap Reverse Lookup'!C$3='Resistor Selection'!AL$4),'Resistor Selection'!$AL$4,VLOOKUP('Resistor Selection'!AJ6,'Resistor Selection'!B$15:R$30,'Pinstrap Reverse Lookup'!E$3+2,FALSE))</f>
        <v>Open</v>
      </c>
      <c r="AN6">
        <f>IF(OR('Pinstrap Reverse Lookup'!C$4=AL$3,'Pinstrap Reverse Lookup'!C$4='Resistor Selection'!AL$4),'Resistor Selection'!$AL$4,VLOOKUP('Resistor Selection'!AJ6,'Resistor Selection'!B$15:R$30,'Pinstrap Reverse Lookup'!E$4+2,FALSE))</f>
        <v>40200</v>
      </c>
      <c r="AO6">
        <f>IF(OR('Pinstrap Reverse Lookup'!C$5=AL$3,'Pinstrap Reverse Lookup'!C$5='Resistor Selection'!AL$4),'Resistor Selection'!$AL$4,VLOOKUP('Resistor Selection'!AJ6,'Resistor Selection'!B$15:R$30,'Pinstrap Reverse Lookup'!E$5+2,FALSE))</f>
        <v>15400</v>
      </c>
      <c r="AP6">
        <f>IF(OR('Pinstrap Reverse Lookup'!C$6=AL$3,'Pinstrap Reverse Lookup'!C$6='Resistor Selection'!AL$4),'Resistor Selection'!$AL$4,VLOOKUP('Resistor Selection'!AJ6,'Resistor Selection'!B$15:R$30,'Pinstrap Reverse Lookup'!E$6+2,FALSE))</f>
        <v>18700</v>
      </c>
      <c r="AQ6">
        <f t="shared" si="0"/>
        <v>1</v>
      </c>
    </row>
    <row r="7" spans="1:43" x14ac:dyDescent="0.25">
      <c r="A7" s="9"/>
      <c r="B7" s="9">
        <v>3</v>
      </c>
      <c r="C7" s="9">
        <v>4020</v>
      </c>
      <c r="D7" s="9">
        <v>4420</v>
      </c>
      <c r="E7" s="9">
        <v>4870</v>
      </c>
      <c r="F7" s="9">
        <v>5360</v>
      </c>
      <c r="G7" s="9">
        <v>5900</v>
      </c>
      <c r="H7" s="9">
        <v>6490</v>
      </c>
      <c r="I7" s="9">
        <v>7150</v>
      </c>
      <c r="J7" s="9">
        <v>7870</v>
      </c>
      <c r="K7" s="9">
        <v>8660</v>
      </c>
      <c r="L7" s="9">
        <v>9530</v>
      </c>
      <c r="M7" s="9">
        <v>10500</v>
      </c>
      <c r="N7" s="9">
        <v>11500</v>
      </c>
      <c r="O7" s="9">
        <v>12700</v>
      </c>
      <c r="P7" s="9">
        <v>14000</v>
      </c>
      <c r="Q7" s="9">
        <v>15400</v>
      </c>
      <c r="R7" s="9">
        <v>16900</v>
      </c>
      <c r="S7" s="9">
        <v>18700</v>
      </c>
      <c r="T7" s="9">
        <v>20500</v>
      </c>
      <c r="U7" s="9">
        <v>22600</v>
      </c>
      <c r="V7" s="9">
        <v>24900</v>
      </c>
      <c r="W7" s="9">
        <v>27400</v>
      </c>
      <c r="X7" s="9">
        <v>30100</v>
      </c>
      <c r="Y7" s="9">
        <v>33200</v>
      </c>
      <c r="Z7" s="9">
        <v>36500</v>
      </c>
      <c r="AA7" s="9">
        <v>40200</v>
      </c>
      <c r="AB7" s="9">
        <v>44200</v>
      </c>
      <c r="AC7" s="9">
        <v>48700</v>
      </c>
      <c r="AD7" s="9">
        <v>53600</v>
      </c>
      <c r="AE7" s="9">
        <v>59000</v>
      </c>
      <c r="AF7" s="9">
        <v>64900</v>
      </c>
      <c r="AG7" s="9">
        <v>71500</v>
      </c>
      <c r="AH7" s="9">
        <v>78700</v>
      </c>
      <c r="AJ7">
        <f t="shared" ref="AJ7:AJ36" si="3">AJ6+1</f>
        <v>2</v>
      </c>
      <c r="AK7">
        <f t="shared" si="1"/>
        <v>5360</v>
      </c>
      <c r="AL7">
        <f t="shared" si="2"/>
        <v>6810</v>
      </c>
      <c r="AM7" t="str">
        <f>IF(OR('Pinstrap Reverse Lookup'!C$3=AL$3,'Pinstrap Reverse Lookup'!C$3='Resistor Selection'!AL$4),'Resistor Selection'!$AL$4,VLOOKUP('Resistor Selection'!AJ7,'Resistor Selection'!B$15:R$30,'Pinstrap Reverse Lookup'!E$3+2,FALSE))</f>
        <v>Open</v>
      </c>
      <c r="AN7">
        <f>IF(OR('Pinstrap Reverse Lookup'!C$4=AL$3,'Pinstrap Reverse Lookup'!C$4='Resistor Selection'!AL$4),'Resistor Selection'!$AL$4,VLOOKUP('Resistor Selection'!AJ7,'Resistor Selection'!B$15:R$30,'Pinstrap Reverse Lookup'!E$4+2,FALSE))</f>
        <v>30100</v>
      </c>
      <c r="AO7">
        <f>IF(OR('Pinstrap Reverse Lookup'!C$5=AL$3,'Pinstrap Reverse Lookup'!C$5='Resistor Selection'!AL$4),'Resistor Selection'!$AL$4,VLOOKUP('Resistor Selection'!AJ7,'Resistor Selection'!B$15:R$30,'Pinstrap Reverse Lookup'!E$5+2,FALSE))</f>
        <v>11500</v>
      </c>
      <c r="AP7">
        <f>IF(OR('Pinstrap Reverse Lookup'!C$6=AL$3,'Pinstrap Reverse Lookup'!C$6='Resistor Selection'!AL$4),'Resistor Selection'!$AL$4,VLOOKUP('Resistor Selection'!AJ7,'Resistor Selection'!B$15:R$30,'Pinstrap Reverse Lookup'!E$6+2,FALSE))</f>
        <v>14000</v>
      </c>
      <c r="AQ7">
        <f t="shared" si="0"/>
        <v>2</v>
      </c>
    </row>
    <row r="8" spans="1:43" x14ac:dyDescent="0.25">
      <c r="A8" s="9"/>
      <c r="B8" s="9">
        <v>4</v>
      </c>
      <c r="C8" s="9">
        <v>2740</v>
      </c>
      <c r="D8" s="9">
        <v>3010</v>
      </c>
      <c r="E8" s="9">
        <v>3320</v>
      </c>
      <c r="F8" s="9">
        <v>3650</v>
      </c>
      <c r="G8" s="9">
        <v>4020</v>
      </c>
      <c r="H8" s="9">
        <v>4420</v>
      </c>
      <c r="I8" s="9">
        <v>4870</v>
      </c>
      <c r="J8" s="9">
        <v>5360</v>
      </c>
      <c r="K8" s="9">
        <v>5900</v>
      </c>
      <c r="L8" s="9">
        <v>6490</v>
      </c>
      <c r="M8" s="9">
        <v>7150</v>
      </c>
      <c r="N8" s="9">
        <v>7870</v>
      </c>
      <c r="O8" s="9">
        <v>8660</v>
      </c>
      <c r="P8" s="9">
        <v>9530</v>
      </c>
      <c r="Q8" s="9">
        <v>10500</v>
      </c>
      <c r="R8" s="9">
        <v>11500</v>
      </c>
      <c r="S8" s="9">
        <v>12700</v>
      </c>
      <c r="T8" s="9">
        <v>14000</v>
      </c>
      <c r="U8" s="9">
        <v>15400</v>
      </c>
      <c r="V8" s="9">
        <v>16900</v>
      </c>
      <c r="W8" s="9">
        <v>18700</v>
      </c>
      <c r="X8" s="9">
        <v>20500</v>
      </c>
      <c r="Y8" s="9">
        <v>22600</v>
      </c>
      <c r="Z8" s="9">
        <v>24900</v>
      </c>
      <c r="AA8" s="9">
        <v>27400</v>
      </c>
      <c r="AB8" s="9">
        <v>30100</v>
      </c>
      <c r="AC8" s="9">
        <v>33200</v>
      </c>
      <c r="AD8" s="9">
        <v>36500</v>
      </c>
      <c r="AE8" s="9">
        <v>40200</v>
      </c>
      <c r="AF8" s="9">
        <v>44200</v>
      </c>
      <c r="AG8" s="9">
        <v>48700</v>
      </c>
      <c r="AH8" s="9">
        <v>53600</v>
      </c>
      <c r="AJ8">
        <f t="shared" si="3"/>
        <v>3</v>
      </c>
      <c r="AK8">
        <f t="shared" si="1"/>
        <v>5900</v>
      </c>
      <c r="AL8">
        <f t="shared" si="2"/>
        <v>8250</v>
      </c>
      <c r="AM8" t="str">
        <f>IF(OR('Pinstrap Reverse Lookup'!C$3=AL$3,'Pinstrap Reverse Lookup'!C$3='Resistor Selection'!AL$4),'Resistor Selection'!$AL$4,VLOOKUP('Resistor Selection'!AJ8,'Resistor Selection'!B$15:R$30,'Pinstrap Reverse Lookup'!E$3+2,FALSE))</f>
        <v>Open</v>
      </c>
      <c r="AN8">
        <f>IF(OR('Pinstrap Reverse Lookup'!C$4=AL$3,'Pinstrap Reverse Lookup'!C$4='Resistor Selection'!AL$4),'Resistor Selection'!$AL$4,VLOOKUP('Resistor Selection'!AJ8,'Resistor Selection'!B$15:R$30,'Pinstrap Reverse Lookup'!E$4+2,FALSE))</f>
        <v>23700</v>
      </c>
      <c r="AO8">
        <f>IF(OR('Pinstrap Reverse Lookup'!C$5=AL$3,'Pinstrap Reverse Lookup'!C$5='Resistor Selection'!AL$4),'Resistor Selection'!$AL$4,VLOOKUP('Resistor Selection'!AJ8,'Resistor Selection'!B$15:R$30,'Pinstrap Reverse Lookup'!E$5+2,FALSE))</f>
        <v>9090</v>
      </c>
      <c r="AP8">
        <f>IF(OR('Pinstrap Reverse Lookup'!C$6=AL$3,'Pinstrap Reverse Lookup'!C$6='Resistor Selection'!AL$4),'Resistor Selection'!$AL$4,VLOOKUP('Resistor Selection'!AJ8,'Resistor Selection'!B$15:R$30,'Pinstrap Reverse Lookup'!E$6+2,FALSE))</f>
        <v>11000</v>
      </c>
      <c r="AQ8">
        <f t="shared" si="0"/>
        <v>3</v>
      </c>
    </row>
    <row r="9" spans="1:43" x14ac:dyDescent="0.25">
      <c r="A9" s="9"/>
      <c r="B9" s="9">
        <v>5</v>
      </c>
      <c r="C9" s="9">
        <v>1780</v>
      </c>
      <c r="D9" s="9">
        <v>1960</v>
      </c>
      <c r="E9" s="9">
        <v>2150</v>
      </c>
      <c r="F9" s="9">
        <v>2370</v>
      </c>
      <c r="G9" s="9">
        <v>2610</v>
      </c>
      <c r="H9" s="9">
        <v>2870</v>
      </c>
      <c r="I9" s="9">
        <v>3160</v>
      </c>
      <c r="J9" s="9">
        <v>3480</v>
      </c>
      <c r="K9" s="9">
        <v>3830</v>
      </c>
      <c r="L9" s="9">
        <v>4220</v>
      </c>
      <c r="M9" s="9">
        <v>4640</v>
      </c>
      <c r="N9" s="9">
        <v>5110</v>
      </c>
      <c r="O9" s="9">
        <v>5620</v>
      </c>
      <c r="P9" s="9">
        <v>6190</v>
      </c>
      <c r="Q9" s="9">
        <v>6810</v>
      </c>
      <c r="R9" s="9">
        <v>7500</v>
      </c>
      <c r="S9" s="9">
        <v>8250</v>
      </c>
      <c r="T9" s="9">
        <v>9090</v>
      </c>
      <c r="U9" s="9">
        <v>10000</v>
      </c>
      <c r="V9" s="9">
        <v>11000</v>
      </c>
      <c r="W9" s="9">
        <v>12100</v>
      </c>
      <c r="X9" s="9">
        <v>13300</v>
      </c>
      <c r="Y9" s="9">
        <v>14700</v>
      </c>
      <c r="Z9" s="9">
        <v>16200</v>
      </c>
      <c r="AA9" s="9">
        <v>17800</v>
      </c>
      <c r="AB9" s="9">
        <v>19600</v>
      </c>
      <c r="AC9" s="9">
        <v>21500</v>
      </c>
      <c r="AD9" s="9">
        <v>23700</v>
      </c>
      <c r="AE9" s="9">
        <v>26100</v>
      </c>
      <c r="AF9" s="9">
        <v>28700</v>
      </c>
      <c r="AG9" s="9">
        <v>31600</v>
      </c>
      <c r="AH9" s="9">
        <v>34800</v>
      </c>
      <c r="AJ9">
        <f t="shared" si="3"/>
        <v>4</v>
      </c>
      <c r="AK9">
        <f t="shared" si="1"/>
        <v>6490</v>
      </c>
      <c r="AL9">
        <f t="shared" si="2"/>
        <v>10000</v>
      </c>
      <c r="AM9" t="str">
        <f>IF(OR('Pinstrap Reverse Lookup'!C$3=AL$3,'Pinstrap Reverse Lookup'!C$3='Resistor Selection'!AL$4),'Resistor Selection'!$AL$4,VLOOKUP('Resistor Selection'!AJ9,'Resistor Selection'!B$15:R$30,'Pinstrap Reverse Lookup'!E$3+2,FALSE))</f>
        <v>Open</v>
      </c>
      <c r="AN9">
        <f>IF(OR('Pinstrap Reverse Lookup'!C$4=AL$3,'Pinstrap Reverse Lookup'!C$4='Resistor Selection'!AL$4),'Resistor Selection'!$AL$4,VLOOKUP('Resistor Selection'!AJ9,'Resistor Selection'!B$15:R$30,'Pinstrap Reverse Lookup'!E$4+2,FALSE))</f>
        <v>18700</v>
      </c>
      <c r="AO9">
        <f>IF(OR('Pinstrap Reverse Lookup'!C$5=AL$3,'Pinstrap Reverse Lookup'!C$5='Resistor Selection'!AL$4),'Resistor Selection'!$AL$4,VLOOKUP('Resistor Selection'!AJ9,'Resistor Selection'!B$15:R$30,'Pinstrap Reverse Lookup'!E$5+2,FALSE))</f>
        <v>7150</v>
      </c>
      <c r="AP9">
        <f>IF(OR('Pinstrap Reverse Lookup'!C$6=AL$3,'Pinstrap Reverse Lookup'!C$6='Resistor Selection'!AL$4),'Resistor Selection'!$AL$4,VLOOKUP('Resistor Selection'!AJ9,'Resistor Selection'!B$15:R$30,'Pinstrap Reverse Lookup'!E$6+2,FALSE))</f>
        <v>8660</v>
      </c>
      <c r="AQ9">
        <f t="shared" si="0"/>
        <v>4</v>
      </c>
    </row>
    <row r="10" spans="1:43" x14ac:dyDescent="0.25">
      <c r="A10" s="9"/>
      <c r="B10" s="9">
        <v>6</v>
      </c>
      <c r="C10" s="9">
        <v>1050</v>
      </c>
      <c r="D10" s="9">
        <v>1150</v>
      </c>
      <c r="E10" s="9">
        <v>1270</v>
      </c>
      <c r="F10" s="9">
        <v>1400</v>
      </c>
      <c r="G10" s="9">
        <v>1540</v>
      </c>
      <c r="H10" s="9">
        <v>1690</v>
      </c>
      <c r="I10" s="9">
        <v>1870</v>
      </c>
      <c r="J10" s="9">
        <v>2050</v>
      </c>
      <c r="K10" s="9">
        <v>2260</v>
      </c>
      <c r="L10" s="9">
        <v>2490</v>
      </c>
      <c r="M10" s="9">
        <v>2740</v>
      </c>
      <c r="N10" s="9">
        <v>3010</v>
      </c>
      <c r="O10" s="9">
        <v>3320</v>
      </c>
      <c r="P10" s="9">
        <v>3650</v>
      </c>
      <c r="Q10" s="9">
        <v>4020</v>
      </c>
      <c r="R10" s="9">
        <v>4420</v>
      </c>
      <c r="S10" s="9">
        <v>4870</v>
      </c>
      <c r="T10" s="9">
        <v>5360</v>
      </c>
      <c r="U10" s="9">
        <v>5900</v>
      </c>
      <c r="V10" s="9">
        <v>6490</v>
      </c>
      <c r="W10" s="9">
        <v>7150</v>
      </c>
      <c r="X10" s="9">
        <v>7870</v>
      </c>
      <c r="Y10" s="9">
        <v>8660</v>
      </c>
      <c r="Z10" s="9">
        <v>9530</v>
      </c>
      <c r="AA10" s="9">
        <v>10500</v>
      </c>
      <c r="AB10" s="9">
        <v>11500</v>
      </c>
      <c r="AC10" s="9">
        <v>12700</v>
      </c>
      <c r="AD10" s="9">
        <v>14000</v>
      </c>
      <c r="AE10" s="9">
        <v>15400</v>
      </c>
      <c r="AF10" s="9">
        <v>16900</v>
      </c>
      <c r="AG10" s="9">
        <v>18700</v>
      </c>
      <c r="AH10" s="9">
        <v>20500</v>
      </c>
      <c r="AJ10">
        <f t="shared" si="3"/>
        <v>5</v>
      </c>
      <c r="AK10">
        <f t="shared" si="1"/>
        <v>7150</v>
      </c>
      <c r="AL10">
        <f t="shared" si="2"/>
        <v>12100</v>
      </c>
      <c r="AM10" t="str">
        <f>IF(OR('Pinstrap Reverse Lookup'!C$3=AL$3,'Pinstrap Reverse Lookup'!C$3='Resistor Selection'!AL$4),'Resistor Selection'!$AL$4,VLOOKUP('Resistor Selection'!AJ10,'Resistor Selection'!B$15:R$30,'Pinstrap Reverse Lookup'!E$3+2,FALSE))</f>
        <v>Open</v>
      </c>
      <c r="AN10">
        <f>IF(OR('Pinstrap Reverse Lookup'!C$4=AL$3,'Pinstrap Reverse Lookup'!C$4='Resistor Selection'!AL$4),'Resistor Selection'!$AL$4,VLOOKUP('Resistor Selection'!AJ10,'Resistor Selection'!B$15:R$30,'Pinstrap Reverse Lookup'!E$4+2,FALSE))</f>
        <v>14700</v>
      </c>
      <c r="AO10">
        <f>IF(OR('Pinstrap Reverse Lookup'!C$5=AL$3,'Pinstrap Reverse Lookup'!C$5='Resistor Selection'!AL$4),'Resistor Selection'!$AL$4,VLOOKUP('Resistor Selection'!AJ10,'Resistor Selection'!B$15:R$30,'Pinstrap Reverse Lookup'!E$5+2,FALSE))</f>
        <v>5620</v>
      </c>
      <c r="AP10">
        <f>IF(OR('Pinstrap Reverse Lookup'!C$6=AL$3,'Pinstrap Reverse Lookup'!C$6='Resistor Selection'!AL$4),'Resistor Selection'!$AL$4,VLOOKUP('Resistor Selection'!AJ10,'Resistor Selection'!B$15:R$30,'Pinstrap Reverse Lookup'!E$6+2,FALSE))</f>
        <v>6810</v>
      </c>
      <c r="AQ10">
        <f t="shared" si="0"/>
        <v>5</v>
      </c>
    </row>
    <row r="11" spans="1:43" x14ac:dyDescent="0.25">
      <c r="A11" s="9"/>
      <c r="B11" s="9">
        <v>7</v>
      </c>
      <c r="C11" s="9">
        <v>487</v>
      </c>
      <c r="D11" s="9">
        <v>536</v>
      </c>
      <c r="E11" s="9">
        <v>590</v>
      </c>
      <c r="F11" s="9">
        <v>649</v>
      </c>
      <c r="G11" s="9">
        <v>715</v>
      </c>
      <c r="H11" s="9">
        <v>787</v>
      </c>
      <c r="I11" s="9">
        <v>866</v>
      </c>
      <c r="J11" s="9">
        <v>953</v>
      </c>
      <c r="K11" s="9">
        <v>1050</v>
      </c>
      <c r="L11" s="9">
        <v>1150</v>
      </c>
      <c r="M11" s="9">
        <v>1270</v>
      </c>
      <c r="N11" s="9">
        <v>1400</v>
      </c>
      <c r="O11" s="9">
        <v>1540</v>
      </c>
      <c r="P11" s="9">
        <v>1690</v>
      </c>
      <c r="Q11" s="9">
        <v>1870</v>
      </c>
      <c r="R11" s="9">
        <v>2050</v>
      </c>
      <c r="S11" s="9">
        <v>2260</v>
      </c>
      <c r="T11" s="9">
        <v>2490</v>
      </c>
      <c r="U11" s="9">
        <v>2740</v>
      </c>
      <c r="V11" s="9">
        <v>3010</v>
      </c>
      <c r="W11" s="9">
        <v>3320</v>
      </c>
      <c r="X11" s="9">
        <v>3650</v>
      </c>
      <c r="Y11" s="9">
        <v>4020</v>
      </c>
      <c r="Z11" s="9">
        <v>4420</v>
      </c>
      <c r="AA11" s="9">
        <v>4870</v>
      </c>
      <c r="AB11" s="9">
        <v>5360</v>
      </c>
      <c r="AC11" s="9">
        <v>5900</v>
      </c>
      <c r="AD11" s="9">
        <v>6490</v>
      </c>
      <c r="AE11" s="9">
        <v>7150</v>
      </c>
      <c r="AF11" s="9">
        <v>7870</v>
      </c>
      <c r="AG11" s="9">
        <v>8660</v>
      </c>
      <c r="AH11" s="9">
        <v>9530</v>
      </c>
      <c r="AJ11">
        <f t="shared" si="3"/>
        <v>6</v>
      </c>
      <c r="AK11">
        <f t="shared" si="1"/>
        <v>7870</v>
      </c>
      <c r="AL11">
        <f t="shared" si="2"/>
        <v>14700</v>
      </c>
      <c r="AM11" t="str">
        <f>IF(OR('Pinstrap Reverse Lookup'!C$3=AL$3,'Pinstrap Reverse Lookup'!C$3='Resistor Selection'!AL$4),'Resistor Selection'!$AL$4,VLOOKUP('Resistor Selection'!AJ11,'Resistor Selection'!B$15:R$30,'Pinstrap Reverse Lookup'!E$3+2,FALSE))</f>
        <v>Open</v>
      </c>
      <c r="AN11">
        <f>IF(OR('Pinstrap Reverse Lookup'!C$4=AL$3,'Pinstrap Reverse Lookup'!C$4='Resistor Selection'!AL$4),'Resistor Selection'!$AL$4,VLOOKUP('Resistor Selection'!AJ11,'Resistor Selection'!B$15:R$30,'Pinstrap Reverse Lookup'!E$4+2,FALSE))</f>
        <v>12100</v>
      </c>
      <c r="AO11">
        <f>IF(OR('Pinstrap Reverse Lookup'!C$5=AL$3,'Pinstrap Reverse Lookup'!C$5='Resistor Selection'!AL$4),'Resistor Selection'!$AL$4,VLOOKUP('Resistor Selection'!AJ11,'Resistor Selection'!B$15:R$30,'Pinstrap Reverse Lookup'!E$5+2,FALSE))</f>
        <v>4640</v>
      </c>
      <c r="AP11">
        <f>IF(OR('Pinstrap Reverse Lookup'!C$6=AL$3,'Pinstrap Reverse Lookup'!C$6='Resistor Selection'!AL$4),'Resistor Selection'!$AL$4,VLOOKUP('Resistor Selection'!AJ11,'Resistor Selection'!B$15:R$30,'Pinstrap Reverse Lookup'!E$6+2,FALSE))</f>
        <v>5620</v>
      </c>
      <c r="AQ11">
        <f t="shared" si="0"/>
        <v>6</v>
      </c>
    </row>
    <row r="12" spans="1:43" x14ac:dyDescent="0.25">
      <c r="B12" s="423" t="s">
        <v>324</v>
      </c>
      <c r="C12" s="423"/>
      <c r="D12" s="423"/>
      <c r="E12" s="423"/>
      <c r="F12" s="423"/>
      <c r="G12" s="423"/>
      <c r="H12" s="423"/>
      <c r="I12" s="423"/>
      <c r="J12" s="423"/>
      <c r="K12" s="423"/>
      <c r="L12" s="423"/>
      <c r="M12" s="423"/>
      <c r="N12" s="423"/>
      <c r="O12" s="423"/>
      <c r="P12" s="423"/>
      <c r="Q12" s="423"/>
      <c r="R12" s="423"/>
      <c r="AJ12">
        <f t="shared" si="3"/>
        <v>7</v>
      </c>
      <c r="AK12">
        <f t="shared" si="1"/>
        <v>8660</v>
      </c>
      <c r="AL12">
        <f t="shared" si="2"/>
        <v>17800</v>
      </c>
      <c r="AM12" t="str">
        <f>IF(OR('Pinstrap Reverse Lookup'!C$3=AL$3,'Pinstrap Reverse Lookup'!C$3='Resistor Selection'!AL$4),'Resistor Selection'!$AL$4,VLOOKUP('Resistor Selection'!AJ12,'Resistor Selection'!B$15:R$30,'Pinstrap Reverse Lookup'!E$3+2,FALSE))</f>
        <v>Open</v>
      </c>
      <c r="AN12">
        <f>IF(OR('Pinstrap Reverse Lookup'!C$4=AL$3,'Pinstrap Reverse Lookup'!C$4='Resistor Selection'!AL$4),'Resistor Selection'!$AL$4,VLOOKUP('Resistor Selection'!AJ12,'Resistor Selection'!B$15:R$30,'Pinstrap Reverse Lookup'!E$4+2,FALSE))</f>
        <v>10000</v>
      </c>
      <c r="AO12">
        <f>IF(OR('Pinstrap Reverse Lookup'!C$5=AL$3,'Pinstrap Reverse Lookup'!C$5='Resistor Selection'!AL$4),'Resistor Selection'!$AL$4,VLOOKUP('Resistor Selection'!AJ12,'Resistor Selection'!B$15:R$30,'Pinstrap Reverse Lookup'!E$5+2,FALSE))</f>
        <v>3830</v>
      </c>
      <c r="AP12">
        <f>IF(OR('Pinstrap Reverse Lookup'!C$6=AL$3,'Pinstrap Reverse Lookup'!C$6='Resistor Selection'!AL$4),'Resistor Selection'!$AL$4,VLOOKUP('Resistor Selection'!AJ12,'Resistor Selection'!B$15:R$30,'Pinstrap Reverse Lookup'!E$6+2,FALSE))</f>
        <v>4640</v>
      </c>
      <c r="AQ12">
        <f t="shared" si="0"/>
        <v>7</v>
      </c>
    </row>
    <row r="13" spans="1:43" x14ac:dyDescent="0.25">
      <c r="B13" t="s">
        <v>252</v>
      </c>
      <c r="C13" s="1">
        <v>0</v>
      </c>
      <c r="D13" s="1">
        <f>C13+1</f>
        <v>1</v>
      </c>
      <c r="E13" s="1">
        <f t="shared" ref="E13:R13" si="4">D13+1</f>
        <v>2</v>
      </c>
      <c r="F13" s="1">
        <f t="shared" si="4"/>
        <v>3</v>
      </c>
      <c r="G13" s="1">
        <f t="shared" si="4"/>
        <v>4</v>
      </c>
      <c r="H13" s="1">
        <f t="shared" si="4"/>
        <v>5</v>
      </c>
      <c r="I13" s="1">
        <f t="shared" si="4"/>
        <v>6</v>
      </c>
      <c r="J13" s="1">
        <f t="shared" si="4"/>
        <v>7</v>
      </c>
      <c r="K13" s="1">
        <f t="shared" si="4"/>
        <v>8</v>
      </c>
      <c r="L13" s="1">
        <f t="shared" si="4"/>
        <v>9</v>
      </c>
      <c r="M13" s="1">
        <f t="shared" si="4"/>
        <v>10</v>
      </c>
      <c r="N13" s="1">
        <f t="shared" si="4"/>
        <v>11</v>
      </c>
      <c r="O13" s="1">
        <f t="shared" si="4"/>
        <v>12</v>
      </c>
      <c r="P13" s="1">
        <f t="shared" si="4"/>
        <v>13</v>
      </c>
      <c r="Q13" s="1">
        <f t="shared" si="4"/>
        <v>14</v>
      </c>
      <c r="R13" s="1">
        <f t="shared" si="4"/>
        <v>15</v>
      </c>
      <c r="AJ13">
        <f t="shared" si="3"/>
        <v>8</v>
      </c>
      <c r="AK13">
        <f t="shared" si="1"/>
        <v>9530</v>
      </c>
      <c r="AL13">
        <f t="shared" si="2"/>
        <v>21500</v>
      </c>
      <c r="AM13" t="str">
        <f>IF(OR('Pinstrap Reverse Lookup'!C$3=AL$3,'Pinstrap Reverse Lookup'!C$3='Resistor Selection'!AL$4),'Resistor Selection'!$AL$4,VLOOKUP('Resistor Selection'!AJ13,'Resistor Selection'!B$15:R$30,'Pinstrap Reverse Lookup'!E$3+2,FALSE))</f>
        <v>Open</v>
      </c>
      <c r="AN13">
        <f>IF(OR('Pinstrap Reverse Lookup'!C$4=AL$3,'Pinstrap Reverse Lookup'!C$4='Resistor Selection'!AL$4),'Resistor Selection'!$AL$4,VLOOKUP('Resistor Selection'!AJ13,'Resistor Selection'!B$15:R$30,'Pinstrap Reverse Lookup'!E$4+2,FALSE))</f>
        <v>8250</v>
      </c>
      <c r="AO13">
        <f>IF(OR('Pinstrap Reverse Lookup'!C$5=AL$3,'Pinstrap Reverse Lookup'!C$5='Resistor Selection'!AL$4),'Resistor Selection'!$AL$4,VLOOKUP('Resistor Selection'!AJ13,'Resistor Selection'!B$15:R$30,'Pinstrap Reverse Lookup'!E$5+2,FALSE))</f>
        <v>3160</v>
      </c>
      <c r="AP13">
        <f>IF(OR('Pinstrap Reverse Lookup'!C$6=AL$3,'Pinstrap Reverse Lookup'!C$6='Resistor Selection'!AL$4),'Resistor Selection'!$AL$4,VLOOKUP('Resistor Selection'!AJ13,'Resistor Selection'!B$15:R$30,'Pinstrap Reverse Lookup'!E$6+2,FALSE))</f>
        <v>3830</v>
      </c>
      <c r="AQ13">
        <f t="shared" si="0"/>
        <v>8</v>
      </c>
    </row>
    <row r="14" spans="1:43" x14ac:dyDescent="0.25">
      <c r="B14" s="3" t="s">
        <v>14</v>
      </c>
      <c r="C14" s="6">
        <v>4640</v>
      </c>
      <c r="D14" s="6">
        <v>5620</v>
      </c>
      <c r="E14" s="6">
        <v>6810</v>
      </c>
      <c r="F14" s="6">
        <v>8250</v>
      </c>
      <c r="G14" s="6">
        <v>10000</v>
      </c>
      <c r="H14" s="6">
        <v>12100</v>
      </c>
      <c r="I14" s="6">
        <v>14700</v>
      </c>
      <c r="J14" s="6">
        <v>17800</v>
      </c>
      <c r="K14" s="6">
        <v>21500</v>
      </c>
      <c r="L14" s="6">
        <v>26100</v>
      </c>
      <c r="M14" s="6">
        <v>31600</v>
      </c>
      <c r="N14" s="6">
        <v>38300</v>
      </c>
      <c r="O14" s="6">
        <v>46400</v>
      </c>
      <c r="P14" s="6">
        <v>56200</v>
      </c>
      <c r="Q14" s="6">
        <v>68100</v>
      </c>
      <c r="R14" s="6">
        <v>82500</v>
      </c>
      <c r="AJ14">
        <f t="shared" si="3"/>
        <v>9</v>
      </c>
      <c r="AK14">
        <f t="shared" si="1"/>
        <v>10500</v>
      </c>
      <c r="AL14">
        <f t="shared" si="2"/>
        <v>26100</v>
      </c>
      <c r="AM14" t="str">
        <f>IF(OR('Pinstrap Reverse Lookup'!C$3=AL$3,'Pinstrap Reverse Lookup'!C$3='Resistor Selection'!AL$4),'Resistor Selection'!$AL$4,VLOOKUP('Resistor Selection'!AJ14,'Resistor Selection'!B$15:R$30,'Pinstrap Reverse Lookup'!E$3+2,FALSE))</f>
        <v>Open</v>
      </c>
      <c r="AN14">
        <f>IF(OR('Pinstrap Reverse Lookup'!C$4=AL$3,'Pinstrap Reverse Lookup'!C$4='Resistor Selection'!AL$4),'Resistor Selection'!$AL$4,VLOOKUP('Resistor Selection'!AJ14,'Resistor Selection'!B$15:R$30,'Pinstrap Reverse Lookup'!E$4+2,FALSE))</f>
        <v>6810</v>
      </c>
      <c r="AO14">
        <f>IF(OR('Pinstrap Reverse Lookup'!C$5=AL$3,'Pinstrap Reverse Lookup'!C$5='Resistor Selection'!AL$4),'Resistor Selection'!$AL$4,VLOOKUP('Resistor Selection'!AJ14,'Resistor Selection'!B$15:R$30,'Pinstrap Reverse Lookup'!E$5+2,FALSE))</f>
        <v>2610</v>
      </c>
      <c r="AP14">
        <f>IF(OR('Pinstrap Reverse Lookup'!C$6=AL$3,'Pinstrap Reverse Lookup'!C$6='Resistor Selection'!AL$4),'Resistor Selection'!$AL$4,VLOOKUP('Resistor Selection'!AJ14,'Resistor Selection'!B$15:R$30,'Pinstrap Reverse Lookup'!E$6+2,FALSE))</f>
        <v>3160</v>
      </c>
      <c r="AQ14">
        <f t="shared" si="0"/>
        <v>9</v>
      </c>
    </row>
    <row r="15" spans="1:43" x14ac:dyDescent="0.25">
      <c r="A15" t="s">
        <v>253</v>
      </c>
      <c r="B15" s="3">
        <v>0</v>
      </c>
      <c r="C15" s="1">
        <v>21500</v>
      </c>
      <c r="D15" s="1">
        <v>26100</v>
      </c>
      <c r="E15" s="1">
        <v>31600</v>
      </c>
      <c r="F15" s="1">
        <v>38300</v>
      </c>
      <c r="G15" s="1">
        <v>46400</v>
      </c>
      <c r="H15" s="1">
        <v>56200</v>
      </c>
      <c r="I15" s="1">
        <v>68100</v>
      </c>
      <c r="J15" s="1">
        <v>82500</v>
      </c>
      <c r="K15" s="1">
        <v>100000</v>
      </c>
      <c r="L15" s="1">
        <v>121000</v>
      </c>
      <c r="M15" s="1">
        <v>147000</v>
      </c>
      <c r="N15" s="1">
        <v>178000</v>
      </c>
      <c r="O15" s="1">
        <v>215000</v>
      </c>
      <c r="P15" s="1">
        <v>261000</v>
      </c>
      <c r="Q15" s="1">
        <v>316000</v>
      </c>
      <c r="R15" s="1">
        <v>402000</v>
      </c>
      <c r="AJ15">
        <f t="shared" si="3"/>
        <v>10</v>
      </c>
      <c r="AK15">
        <f t="shared" si="1"/>
        <v>11500</v>
      </c>
      <c r="AL15">
        <f t="shared" si="2"/>
        <v>31600</v>
      </c>
      <c r="AM15" t="str">
        <f>IF(OR('Pinstrap Reverse Lookup'!C$3=AL$3,'Pinstrap Reverse Lookup'!C$3='Resistor Selection'!AL$4),'Resistor Selection'!$AL$4,VLOOKUP('Resistor Selection'!AJ15,'Resistor Selection'!B$15:R$30,'Pinstrap Reverse Lookup'!E$3+2,FALSE))</f>
        <v>Open</v>
      </c>
      <c r="AN15">
        <f>IF(OR('Pinstrap Reverse Lookup'!C$4=AL$3,'Pinstrap Reverse Lookup'!C$4='Resistor Selection'!AL$4),'Resistor Selection'!$AL$4,VLOOKUP('Resistor Selection'!AJ15,'Resistor Selection'!B$15:R$30,'Pinstrap Reverse Lookup'!E$4+2,FALSE))</f>
        <v>5360</v>
      </c>
      <c r="AO15">
        <f>IF(OR('Pinstrap Reverse Lookup'!C$5=AL$3,'Pinstrap Reverse Lookup'!C$5='Resistor Selection'!AL$4),'Resistor Selection'!$AL$4,VLOOKUP('Resistor Selection'!AJ15,'Resistor Selection'!B$15:R$30,'Pinstrap Reverse Lookup'!E$5+2,FALSE))</f>
        <v>2050</v>
      </c>
      <c r="AP15">
        <f>IF(OR('Pinstrap Reverse Lookup'!C$6=AL$3,'Pinstrap Reverse Lookup'!C$6='Resistor Selection'!AL$4),'Resistor Selection'!$AL$4,VLOOKUP('Resistor Selection'!AJ15,'Resistor Selection'!B$15:R$30,'Pinstrap Reverse Lookup'!E$6+2,FALSE))</f>
        <v>2490</v>
      </c>
      <c r="AQ15">
        <f t="shared" si="0"/>
        <v>10</v>
      </c>
    </row>
    <row r="16" spans="1:43" x14ac:dyDescent="0.25">
      <c r="B16" s="3">
        <v>1</v>
      </c>
      <c r="C16" s="1">
        <v>15400</v>
      </c>
      <c r="D16" s="1">
        <v>18700</v>
      </c>
      <c r="E16" s="1">
        <v>22600</v>
      </c>
      <c r="F16" s="1">
        <v>27400</v>
      </c>
      <c r="G16" s="1">
        <v>33200</v>
      </c>
      <c r="H16" s="1">
        <v>40200</v>
      </c>
      <c r="I16" s="1">
        <v>48700</v>
      </c>
      <c r="J16" s="1">
        <v>59000</v>
      </c>
      <c r="K16" s="1">
        <v>71500</v>
      </c>
      <c r="L16" s="1">
        <v>86600</v>
      </c>
      <c r="M16" s="1">
        <v>105000</v>
      </c>
      <c r="N16" s="1">
        <v>127000</v>
      </c>
      <c r="O16" s="1">
        <v>154000</v>
      </c>
      <c r="P16" s="1">
        <v>187000</v>
      </c>
      <c r="Q16" s="1">
        <v>226000</v>
      </c>
      <c r="R16" s="1">
        <v>274000</v>
      </c>
      <c r="AJ16">
        <f t="shared" si="3"/>
        <v>11</v>
      </c>
      <c r="AK16">
        <f t="shared" si="1"/>
        <v>12700</v>
      </c>
      <c r="AL16">
        <f t="shared" si="2"/>
        <v>38300</v>
      </c>
      <c r="AM16" t="str">
        <f>IF(OR('Pinstrap Reverse Lookup'!C$3=AL$3,'Pinstrap Reverse Lookup'!C$3='Resistor Selection'!AL$4),'Resistor Selection'!$AL$4,VLOOKUP('Resistor Selection'!AJ16,'Resistor Selection'!B$15:R$30,'Pinstrap Reverse Lookup'!E$3+2,FALSE))</f>
        <v>Open</v>
      </c>
      <c r="AN16">
        <f>IF(OR('Pinstrap Reverse Lookup'!C$4=AL$3,'Pinstrap Reverse Lookup'!C$4='Resistor Selection'!AL$4),'Resistor Selection'!$AL$4,VLOOKUP('Resistor Selection'!AJ16,'Resistor Selection'!B$15:R$30,'Pinstrap Reverse Lookup'!E$4+2,FALSE))</f>
        <v>4220</v>
      </c>
      <c r="AO16">
        <f>IF(OR('Pinstrap Reverse Lookup'!C$5=AL$3,'Pinstrap Reverse Lookup'!C$5='Resistor Selection'!AL$4),'Resistor Selection'!$AL$4,VLOOKUP('Resistor Selection'!AJ16,'Resistor Selection'!B$15:R$30,'Pinstrap Reverse Lookup'!E$5+2,FALSE))</f>
        <v>1620</v>
      </c>
      <c r="AP16">
        <f>IF(OR('Pinstrap Reverse Lookup'!C$6=AL$3,'Pinstrap Reverse Lookup'!C$6='Resistor Selection'!AL$4),'Resistor Selection'!$AL$4,VLOOKUP('Resistor Selection'!AJ16,'Resistor Selection'!B$15:R$30,'Pinstrap Reverse Lookup'!E$6+2,FALSE))</f>
        <v>1960</v>
      </c>
      <c r="AQ16">
        <f t="shared" si="0"/>
        <v>11</v>
      </c>
    </row>
    <row r="17" spans="2:43" x14ac:dyDescent="0.25">
      <c r="B17" s="3">
        <v>2</v>
      </c>
      <c r="C17" s="1">
        <v>11500</v>
      </c>
      <c r="D17" s="1">
        <v>14000</v>
      </c>
      <c r="E17" s="1">
        <v>16900</v>
      </c>
      <c r="F17" s="1">
        <v>20500</v>
      </c>
      <c r="G17" s="1">
        <v>24900</v>
      </c>
      <c r="H17" s="1">
        <v>30100</v>
      </c>
      <c r="I17" s="1">
        <v>36500</v>
      </c>
      <c r="J17" s="1">
        <v>44200</v>
      </c>
      <c r="K17" s="1">
        <v>53600</v>
      </c>
      <c r="L17" s="1">
        <v>64900</v>
      </c>
      <c r="M17" s="1">
        <v>78700</v>
      </c>
      <c r="N17" s="1">
        <v>95300</v>
      </c>
      <c r="O17" s="1">
        <v>115000</v>
      </c>
      <c r="P17" s="1">
        <v>140000</v>
      </c>
      <c r="Q17" s="1">
        <v>169000</v>
      </c>
      <c r="R17" s="1">
        <v>205000</v>
      </c>
      <c r="AJ17">
        <f t="shared" si="3"/>
        <v>12</v>
      </c>
      <c r="AK17">
        <f t="shared" si="1"/>
        <v>14000</v>
      </c>
      <c r="AL17">
        <f t="shared" si="2"/>
        <v>46400</v>
      </c>
      <c r="AM17" t="str">
        <f>IF(OR('Pinstrap Reverse Lookup'!C$3=AL$3,'Pinstrap Reverse Lookup'!C$3='Resistor Selection'!AL$4),'Resistor Selection'!$AL$4,VLOOKUP('Resistor Selection'!AJ17,'Resistor Selection'!B$15:R$30,'Pinstrap Reverse Lookup'!E$3+2,FALSE))</f>
        <v>Open</v>
      </c>
      <c r="AN17">
        <f>IF(OR('Pinstrap Reverse Lookup'!C$4=AL$3,'Pinstrap Reverse Lookup'!C$4='Resistor Selection'!AL$4),'Resistor Selection'!$AL$4,VLOOKUP('Resistor Selection'!AJ17,'Resistor Selection'!B$15:R$30,'Pinstrap Reverse Lookup'!E$4+2,FALSE))</f>
        <v>3320</v>
      </c>
      <c r="AO17">
        <f>IF(OR('Pinstrap Reverse Lookup'!C$5=AL$3,'Pinstrap Reverse Lookup'!C$5='Resistor Selection'!AL$4),'Resistor Selection'!$AL$4,VLOOKUP('Resistor Selection'!AJ17,'Resistor Selection'!B$15:R$30,'Pinstrap Reverse Lookup'!E$5+2,FALSE))</f>
        <v>1270</v>
      </c>
      <c r="AP17">
        <f>IF(OR('Pinstrap Reverse Lookup'!C$6=AL$3,'Pinstrap Reverse Lookup'!C$6='Resistor Selection'!AL$4),'Resistor Selection'!$AL$4,VLOOKUP('Resistor Selection'!AJ17,'Resistor Selection'!B$15:R$30,'Pinstrap Reverse Lookup'!E$6+2,FALSE))</f>
        <v>1540</v>
      </c>
      <c r="AQ17">
        <f t="shared" si="0"/>
        <v>12</v>
      </c>
    </row>
    <row r="18" spans="2:43" x14ac:dyDescent="0.25">
      <c r="B18" s="3">
        <v>3</v>
      </c>
      <c r="C18" s="1">
        <v>9090</v>
      </c>
      <c r="D18" s="1">
        <v>11000</v>
      </c>
      <c r="E18" s="1">
        <v>13300</v>
      </c>
      <c r="F18" s="1">
        <v>16200</v>
      </c>
      <c r="G18" s="1">
        <v>19600</v>
      </c>
      <c r="H18" s="1">
        <v>23700</v>
      </c>
      <c r="I18" s="1">
        <v>28700</v>
      </c>
      <c r="J18" s="1">
        <v>34800</v>
      </c>
      <c r="K18" s="1">
        <v>42200</v>
      </c>
      <c r="L18" s="1">
        <v>51100</v>
      </c>
      <c r="M18" s="1">
        <v>61900</v>
      </c>
      <c r="N18" s="1">
        <v>75000</v>
      </c>
      <c r="O18" s="1">
        <v>90900</v>
      </c>
      <c r="P18" s="1">
        <v>110000</v>
      </c>
      <c r="Q18" s="1">
        <v>133000</v>
      </c>
      <c r="R18" s="1">
        <v>162000</v>
      </c>
      <c r="AJ18">
        <f t="shared" si="3"/>
        <v>13</v>
      </c>
      <c r="AK18">
        <f t="shared" si="1"/>
        <v>15400</v>
      </c>
      <c r="AL18">
        <f t="shared" si="2"/>
        <v>56200</v>
      </c>
      <c r="AM18" t="str">
        <f>IF(OR('Pinstrap Reverse Lookup'!C$3=AL$3,'Pinstrap Reverse Lookup'!C$3='Resistor Selection'!AL$4),'Resistor Selection'!$AL$4,VLOOKUP('Resistor Selection'!AJ18,'Resistor Selection'!B$15:R$30,'Pinstrap Reverse Lookup'!E$3+2,FALSE))</f>
        <v>Open</v>
      </c>
      <c r="AN18">
        <f>IF(OR('Pinstrap Reverse Lookup'!C$4=AL$3,'Pinstrap Reverse Lookup'!C$4='Resistor Selection'!AL$4),'Resistor Selection'!$AL$4,VLOOKUP('Resistor Selection'!AJ18,'Resistor Selection'!B$15:R$30,'Pinstrap Reverse Lookup'!E$4+2,FALSE))</f>
        <v>2490</v>
      </c>
      <c r="AO18">
        <f>IF(OR('Pinstrap Reverse Lookup'!C$5=AL$3,'Pinstrap Reverse Lookup'!C$5='Resistor Selection'!AL$4),'Resistor Selection'!$AL$4,VLOOKUP('Resistor Selection'!AJ18,'Resistor Selection'!B$15:R$30,'Pinstrap Reverse Lookup'!E$5+2,FALSE))</f>
        <v>953</v>
      </c>
      <c r="AP18">
        <f>IF(OR('Pinstrap Reverse Lookup'!C$6=AL$3,'Pinstrap Reverse Lookup'!C$6='Resistor Selection'!AL$4),'Resistor Selection'!$AL$4,VLOOKUP('Resistor Selection'!AJ18,'Resistor Selection'!B$15:R$30,'Pinstrap Reverse Lookup'!E$6+2,FALSE))</f>
        <v>1150</v>
      </c>
      <c r="AQ18">
        <f t="shared" si="0"/>
        <v>13</v>
      </c>
    </row>
    <row r="19" spans="2:43" x14ac:dyDescent="0.25">
      <c r="B19" s="3">
        <v>4</v>
      </c>
      <c r="C19" s="1">
        <v>7150</v>
      </c>
      <c r="D19" s="1">
        <v>8660</v>
      </c>
      <c r="E19" s="1">
        <v>10500</v>
      </c>
      <c r="F19" s="1">
        <v>12700</v>
      </c>
      <c r="G19" s="1">
        <v>15400</v>
      </c>
      <c r="H19" s="1">
        <v>18700</v>
      </c>
      <c r="I19" s="1">
        <v>22600</v>
      </c>
      <c r="J19" s="1">
        <v>27400</v>
      </c>
      <c r="K19" s="1">
        <v>33200</v>
      </c>
      <c r="L19" s="1">
        <v>40200</v>
      </c>
      <c r="M19" s="1">
        <v>48700</v>
      </c>
      <c r="N19" s="1">
        <v>59000</v>
      </c>
      <c r="O19" s="1">
        <v>71500</v>
      </c>
      <c r="P19" s="1">
        <v>86600</v>
      </c>
      <c r="Q19" s="1">
        <v>105000</v>
      </c>
      <c r="R19" s="1">
        <v>127000</v>
      </c>
      <c r="AJ19">
        <f t="shared" si="3"/>
        <v>14</v>
      </c>
      <c r="AK19">
        <f t="shared" si="1"/>
        <v>16900</v>
      </c>
      <c r="AL19">
        <f t="shared" si="2"/>
        <v>68100</v>
      </c>
      <c r="AM19" t="str">
        <f>IF(OR('Pinstrap Reverse Lookup'!C$3=AL$3,'Pinstrap Reverse Lookup'!C$3='Resistor Selection'!AL$4),'Resistor Selection'!$AL$4,VLOOKUP('Resistor Selection'!AJ19,'Resistor Selection'!B$15:R$30,'Pinstrap Reverse Lookup'!E$3+2,FALSE))</f>
        <v>Open</v>
      </c>
      <c r="AN19">
        <f>IF(OR('Pinstrap Reverse Lookup'!C$4=AL$3,'Pinstrap Reverse Lookup'!C$4='Resistor Selection'!AL$4),'Resistor Selection'!$AL$4,VLOOKUP('Resistor Selection'!AJ19,'Resistor Selection'!B$15:R$30,'Pinstrap Reverse Lookup'!E$4+2,FALSE))</f>
        <v>1870</v>
      </c>
      <c r="AO19">
        <f>IF(OR('Pinstrap Reverse Lookup'!C$5=AL$3,'Pinstrap Reverse Lookup'!C$5='Resistor Selection'!AL$4),'Resistor Selection'!$AL$4,VLOOKUP('Resistor Selection'!AJ19,'Resistor Selection'!B$15:R$30,'Pinstrap Reverse Lookup'!E$5+2,FALSE))</f>
        <v>715</v>
      </c>
      <c r="AP19">
        <f>IF(OR('Pinstrap Reverse Lookup'!C$6=AL$3,'Pinstrap Reverse Lookup'!C$6='Resistor Selection'!AL$4),'Resistor Selection'!$AL$4,VLOOKUP('Resistor Selection'!AJ19,'Resistor Selection'!B$15:R$30,'Pinstrap Reverse Lookup'!E$6+2,FALSE))</f>
        <v>866</v>
      </c>
      <c r="AQ19">
        <f t="shared" si="0"/>
        <v>14</v>
      </c>
    </row>
    <row r="20" spans="2:43" x14ac:dyDescent="0.25">
      <c r="B20" s="3">
        <v>5</v>
      </c>
      <c r="C20" s="1">
        <v>5620</v>
      </c>
      <c r="D20" s="1">
        <v>6810</v>
      </c>
      <c r="E20" s="1">
        <v>8250</v>
      </c>
      <c r="F20" s="1">
        <v>10000</v>
      </c>
      <c r="G20" s="1">
        <v>12100</v>
      </c>
      <c r="H20" s="1">
        <v>14700</v>
      </c>
      <c r="I20" s="1">
        <v>17800</v>
      </c>
      <c r="J20" s="1">
        <v>21500</v>
      </c>
      <c r="K20" s="1">
        <v>26100</v>
      </c>
      <c r="L20" s="1">
        <v>31600</v>
      </c>
      <c r="M20" s="1">
        <v>38300</v>
      </c>
      <c r="N20" s="1">
        <v>46400</v>
      </c>
      <c r="O20" s="1">
        <v>56200</v>
      </c>
      <c r="P20" s="1">
        <v>68100</v>
      </c>
      <c r="Q20" s="1">
        <v>82500</v>
      </c>
      <c r="R20" s="1">
        <v>100000</v>
      </c>
      <c r="AJ20">
        <f t="shared" si="3"/>
        <v>15</v>
      </c>
      <c r="AK20">
        <f t="shared" si="1"/>
        <v>18700</v>
      </c>
      <c r="AL20">
        <f t="shared" si="2"/>
        <v>82500</v>
      </c>
      <c r="AM20" t="str">
        <f>IF(OR('Pinstrap Reverse Lookup'!C$3=AL$3,'Pinstrap Reverse Lookup'!C$3='Resistor Selection'!AL$4),'Resistor Selection'!$AL$4,VLOOKUP('Resistor Selection'!AJ20,'Resistor Selection'!B$15:R$30,'Pinstrap Reverse Lookup'!E$3+2,FALSE))</f>
        <v>Open</v>
      </c>
      <c r="AN20">
        <f>IF(OR('Pinstrap Reverse Lookup'!C$4=AL$3,'Pinstrap Reverse Lookup'!C$4='Resistor Selection'!AL$4),'Resistor Selection'!$AL$4,VLOOKUP('Resistor Selection'!AJ20,'Resistor Selection'!B$15:R$30,'Pinstrap Reverse Lookup'!E$4+2,FALSE))</f>
        <v>1330</v>
      </c>
      <c r="AO20">
        <f>IF(OR('Pinstrap Reverse Lookup'!C$5=AL$3,'Pinstrap Reverse Lookup'!C$5='Resistor Selection'!AL$4),'Resistor Selection'!$AL$4,VLOOKUP('Resistor Selection'!AJ20,'Resistor Selection'!B$15:R$30,'Pinstrap Reverse Lookup'!E$5+2,FALSE))</f>
        <v>511</v>
      </c>
      <c r="AP20">
        <f>IF(OR('Pinstrap Reverse Lookup'!C$6=AL$3,'Pinstrap Reverse Lookup'!C$6='Resistor Selection'!AL$4),'Resistor Selection'!$AL$4,VLOOKUP('Resistor Selection'!AJ20,'Resistor Selection'!B$15:R$30,'Pinstrap Reverse Lookup'!E$6+2,FALSE))</f>
        <v>619</v>
      </c>
      <c r="AQ20">
        <f t="shared" si="0"/>
        <v>15</v>
      </c>
    </row>
    <row r="21" spans="2:43" x14ac:dyDescent="0.25">
      <c r="B21" s="3">
        <v>6</v>
      </c>
      <c r="C21" s="1">
        <v>4640</v>
      </c>
      <c r="D21" s="1">
        <v>5620</v>
      </c>
      <c r="E21" s="1">
        <v>6810</v>
      </c>
      <c r="F21" s="1">
        <v>8250</v>
      </c>
      <c r="G21" s="1">
        <v>10000</v>
      </c>
      <c r="H21" s="1">
        <v>12100</v>
      </c>
      <c r="I21" s="1">
        <v>14700</v>
      </c>
      <c r="J21" s="1">
        <v>17800</v>
      </c>
      <c r="K21" s="1">
        <v>21500</v>
      </c>
      <c r="L21" s="1">
        <v>26100</v>
      </c>
      <c r="M21" s="1">
        <v>31600</v>
      </c>
      <c r="N21" s="1">
        <v>38300</v>
      </c>
      <c r="O21" s="1">
        <v>46400</v>
      </c>
      <c r="P21" s="1">
        <v>56200</v>
      </c>
      <c r="Q21" s="1">
        <v>68100</v>
      </c>
      <c r="R21" s="1">
        <v>82500</v>
      </c>
      <c r="AJ21">
        <f t="shared" si="3"/>
        <v>16</v>
      </c>
      <c r="AK21">
        <f t="shared" si="1"/>
        <v>20500</v>
      </c>
      <c r="AQ21">
        <f t="shared" si="0"/>
        <v>16</v>
      </c>
    </row>
    <row r="22" spans="2:43" x14ac:dyDescent="0.25">
      <c r="B22" s="3">
        <v>7</v>
      </c>
      <c r="C22" s="1">
        <v>3830</v>
      </c>
      <c r="D22" s="1">
        <v>4640</v>
      </c>
      <c r="E22" s="1">
        <v>5620</v>
      </c>
      <c r="F22" s="1">
        <v>6810</v>
      </c>
      <c r="G22" s="1">
        <v>8250</v>
      </c>
      <c r="H22" s="1">
        <v>10000</v>
      </c>
      <c r="I22" s="1">
        <v>12100</v>
      </c>
      <c r="J22" s="1">
        <v>14700</v>
      </c>
      <c r="K22" s="1">
        <v>17800</v>
      </c>
      <c r="L22" s="1">
        <v>21500</v>
      </c>
      <c r="M22" s="1">
        <v>26100</v>
      </c>
      <c r="N22" s="1">
        <v>31600</v>
      </c>
      <c r="O22" s="1">
        <v>38300</v>
      </c>
      <c r="P22" s="1">
        <v>46400</v>
      </c>
      <c r="Q22" s="1">
        <v>56200</v>
      </c>
      <c r="R22" s="1">
        <v>68100</v>
      </c>
      <c r="AJ22">
        <f t="shared" si="3"/>
        <v>17</v>
      </c>
      <c r="AK22">
        <f t="shared" si="1"/>
        <v>22600</v>
      </c>
      <c r="AQ22">
        <f t="shared" si="0"/>
        <v>17</v>
      </c>
    </row>
    <row r="23" spans="2:43" x14ac:dyDescent="0.25">
      <c r="B23" s="3">
        <v>8</v>
      </c>
      <c r="C23" s="1">
        <v>3160</v>
      </c>
      <c r="D23" s="1">
        <v>3830</v>
      </c>
      <c r="E23" s="1">
        <v>4640</v>
      </c>
      <c r="F23" s="1">
        <v>5620</v>
      </c>
      <c r="G23" s="1">
        <v>6810</v>
      </c>
      <c r="H23" s="1">
        <v>8250</v>
      </c>
      <c r="I23" s="1">
        <v>10000</v>
      </c>
      <c r="J23" s="1">
        <v>12100</v>
      </c>
      <c r="K23" s="1">
        <v>14700</v>
      </c>
      <c r="L23" s="1">
        <v>17800</v>
      </c>
      <c r="M23" s="1">
        <v>21500</v>
      </c>
      <c r="N23" s="1">
        <v>26100</v>
      </c>
      <c r="O23" s="1">
        <v>31600</v>
      </c>
      <c r="P23" s="1">
        <v>38300</v>
      </c>
      <c r="Q23" s="1">
        <v>46400</v>
      </c>
      <c r="R23" s="1">
        <v>56200</v>
      </c>
      <c r="AJ23">
        <f t="shared" si="3"/>
        <v>18</v>
      </c>
      <c r="AK23">
        <f t="shared" si="1"/>
        <v>24900</v>
      </c>
      <c r="AQ23">
        <f t="shared" si="0"/>
        <v>18</v>
      </c>
    </row>
    <row r="24" spans="2:43" x14ac:dyDescent="0.25">
      <c r="B24" s="3">
        <v>9</v>
      </c>
      <c r="C24" s="1">
        <v>2610</v>
      </c>
      <c r="D24" s="1">
        <v>3160</v>
      </c>
      <c r="E24" s="1">
        <v>3830</v>
      </c>
      <c r="F24" s="1">
        <v>4640</v>
      </c>
      <c r="G24" s="1">
        <v>5620</v>
      </c>
      <c r="H24" s="1">
        <v>6810</v>
      </c>
      <c r="I24" s="1">
        <v>8250</v>
      </c>
      <c r="J24" s="1">
        <v>10000</v>
      </c>
      <c r="K24" s="1">
        <v>12100</v>
      </c>
      <c r="L24" s="1">
        <v>14700</v>
      </c>
      <c r="M24" s="1">
        <v>17800</v>
      </c>
      <c r="N24" s="1">
        <v>21500</v>
      </c>
      <c r="O24" s="1">
        <v>26100</v>
      </c>
      <c r="P24" s="1">
        <v>31600</v>
      </c>
      <c r="Q24" s="1">
        <v>38300</v>
      </c>
      <c r="R24" s="1">
        <v>46400</v>
      </c>
      <c r="AJ24">
        <f t="shared" si="3"/>
        <v>19</v>
      </c>
      <c r="AK24">
        <f t="shared" si="1"/>
        <v>27400</v>
      </c>
      <c r="AQ24">
        <f t="shared" si="0"/>
        <v>19</v>
      </c>
    </row>
    <row r="25" spans="2:43" x14ac:dyDescent="0.25">
      <c r="B25" s="3">
        <v>10</v>
      </c>
      <c r="C25" s="1">
        <v>2050</v>
      </c>
      <c r="D25" s="1">
        <v>2490</v>
      </c>
      <c r="E25" s="1">
        <v>3010</v>
      </c>
      <c r="F25" s="1">
        <v>3650</v>
      </c>
      <c r="G25" s="1">
        <v>4420</v>
      </c>
      <c r="H25" s="1">
        <v>5360</v>
      </c>
      <c r="I25" s="1">
        <v>6490</v>
      </c>
      <c r="J25" s="1">
        <v>7870</v>
      </c>
      <c r="K25" s="1">
        <v>9530</v>
      </c>
      <c r="L25" s="1">
        <v>11500</v>
      </c>
      <c r="M25" s="1">
        <v>14000</v>
      </c>
      <c r="N25" s="1">
        <v>16900</v>
      </c>
      <c r="O25" s="1">
        <v>20500</v>
      </c>
      <c r="P25" s="1">
        <v>24900</v>
      </c>
      <c r="Q25" s="1">
        <v>30100</v>
      </c>
      <c r="R25" s="1">
        <v>36500</v>
      </c>
      <c r="AJ25">
        <f t="shared" si="3"/>
        <v>20</v>
      </c>
      <c r="AK25">
        <f t="shared" si="1"/>
        <v>30100</v>
      </c>
      <c r="AQ25">
        <f t="shared" si="0"/>
        <v>20</v>
      </c>
    </row>
    <row r="26" spans="2:43" x14ac:dyDescent="0.25">
      <c r="B26" s="3">
        <v>11</v>
      </c>
      <c r="C26" s="1">
        <v>1620</v>
      </c>
      <c r="D26" s="1">
        <v>1960</v>
      </c>
      <c r="E26" s="1">
        <v>2370</v>
      </c>
      <c r="F26" s="1">
        <v>2870</v>
      </c>
      <c r="G26" s="1">
        <v>3480</v>
      </c>
      <c r="H26" s="1">
        <v>4220</v>
      </c>
      <c r="I26" s="1">
        <v>5110</v>
      </c>
      <c r="J26" s="1">
        <v>6190</v>
      </c>
      <c r="K26" s="1">
        <v>7500</v>
      </c>
      <c r="L26" s="1">
        <v>9090</v>
      </c>
      <c r="M26" s="1">
        <v>11000</v>
      </c>
      <c r="N26" s="1">
        <v>13300</v>
      </c>
      <c r="O26" s="1">
        <v>16200</v>
      </c>
      <c r="P26" s="1">
        <v>19600</v>
      </c>
      <c r="Q26" s="1">
        <v>23700</v>
      </c>
      <c r="R26" s="1">
        <v>28700</v>
      </c>
      <c r="AJ26">
        <f t="shared" si="3"/>
        <v>21</v>
      </c>
      <c r="AK26">
        <f t="shared" si="1"/>
        <v>33200</v>
      </c>
      <c r="AQ26">
        <f t="shared" si="0"/>
        <v>21</v>
      </c>
    </row>
    <row r="27" spans="2:43" x14ac:dyDescent="0.25">
      <c r="B27" s="3">
        <v>12</v>
      </c>
      <c r="C27" s="1">
        <v>1270</v>
      </c>
      <c r="D27" s="1">
        <v>1540</v>
      </c>
      <c r="E27" s="1">
        <v>1870</v>
      </c>
      <c r="F27" s="1">
        <v>2260</v>
      </c>
      <c r="G27" s="1">
        <v>2740</v>
      </c>
      <c r="H27" s="1">
        <v>3320</v>
      </c>
      <c r="I27" s="1">
        <v>4020</v>
      </c>
      <c r="J27" s="1">
        <v>4870</v>
      </c>
      <c r="K27" s="1">
        <v>5900</v>
      </c>
      <c r="L27" s="1">
        <v>7150</v>
      </c>
      <c r="M27" s="1">
        <v>8660</v>
      </c>
      <c r="N27" s="1">
        <v>10500</v>
      </c>
      <c r="O27" s="1">
        <v>12700</v>
      </c>
      <c r="P27" s="1">
        <v>15400</v>
      </c>
      <c r="Q27" s="1">
        <v>18700</v>
      </c>
      <c r="R27" s="1">
        <v>22600</v>
      </c>
      <c r="AJ27">
        <f t="shared" si="3"/>
        <v>22</v>
      </c>
      <c r="AK27">
        <f t="shared" si="1"/>
        <v>36500</v>
      </c>
      <c r="AQ27">
        <f t="shared" si="0"/>
        <v>22</v>
      </c>
    </row>
    <row r="28" spans="2:43" x14ac:dyDescent="0.25">
      <c r="B28" s="3">
        <v>13</v>
      </c>
      <c r="C28" s="1">
        <v>953</v>
      </c>
      <c r="D28" s="1">
        <v>1150</v>
      </c>
      <c r="E28" s="1">
        <v>1400</v>
      </c>
      <c r="F28" s="1">
        <v>1690</v>
      </c>
      <c r="G28" s="1">
        <v>2050</v>
      </c>
      <c r="H28" s="1">
        <v>2490</v>
      </c>
      <c r="I28" s="1">
        <v>3010</v>
      </c>
      <c r="J28" s="1">
        <v>3650</v>
      </c>
      <c r="K28" s="1">
        <v>4420</v>
      </c>
      <c r="L28" s="1">
        <v>5360</v>
      </c>
      <c r="M28" s="1">
        <v>6490</v>
      </c>
      <c r="N28" s="1">
        <v>7870</v>
      </c>
      <c r="O28" s="1">
        <v>9530</v>
      </c>
      <c r="P28" s="1">
        <v>11500</v>
      </c>
      <c r="Q28" s="1">
        <v>14000</v>
      </c>
      <c r="R28" s="1">
        <v>16900</v>
      </c>
      <c r="AJ28">
        <f t="shared" si="3"/>
        <v>23</v>
      </c>
      <c r="AK28">
        <f t="shared" si="1"/>
        <v>40200</v>
      </c>
      <c r="AQ28">
        <f t="shared" si="0"/>
        <v>23</v>
      </c>
    </row>
    <row r="29" spans="2:43" x14ac:dyDescent="0.25">
      <c r="B29" s="3">
        <v>14</v>
      </c>
      <c r="C29" s="1">
        <v>715</v>
      </c>
      <c r="D29" s="1">
        <v>866</v>
      </c>
      <c r="E29" s="1">
        <v>1050</v>
      </c>
      <c r="F29" s="1">
        <v>1270</v>
      </c>
      <c r="G29" s="1">
        <v>1540</v>
      </c>
      <c r="H29" s="1">
        <v>1870</v>
      </c>
      <c r="I29" s="1">
        <v>2260</v>
      </c>
      <c r="J29" s="1">
        <v>2740</v>
      </c>
      <c r="K29" s="1">
        <v>3320</v>
      </c>
      <c r="L29" s="1">
        <v>4020</v>
      </c>
      <c r="M29" s="1">
        <v>4870</v>
      </c>
      <c r="N29" s="1">
        <v>5900</v>
      </c>
      <c r="O29" s="1">
        <v>7150</v>
      </c>
      <c r="P29" s="1">
        <v>8660</v>
      </c>
      <c r="Q29" s="1">
        <v>10500</v>
      </c>
      <c r="R29" s="1">
        <v>12700</v>
      </c>
      <c r="AJ29">
        <f t="shared" si="3"/>
        <v>24</v>
      </c>
      <c r="AK29">
        <f t="shared" si="1"/>
        <v>44200</v>
      </c>
      <c r="AQ29">
        <f t="shared" si="0"/>
        <v>24</v>
      </c>
    </row>
    <row r="30" spans="2:43" x14ac:dyDescent="0.25">
      <c r="B30" s="3">
        <v>15</v>
      </c>
      <c r="C30" s="1">
        <v>511</v>
      </c>
      <c r="D30" s="1">
        <v>619</v>
      </c>
      <c r="E30" s="1">
        <v>750</v>
      </c>
      <c r="F30" s="1">
        <v>909</v>
      </c>
      <c r="G30" s="1">
        <v>1100</v>
      </c>
      <c r="H30" s="1">
        <v>1330</v>
      </c>
      <c r="I30" s="1">
        <v>1620</v>
      </c>
      <c r="J30" s="1">
        <v>1960</v>
      </c>
      <c r="K30" s="1">
        <v>2370</v>
      </c>
      <c r="L30" s="1">
        <v>2870</v>
      </c>
      <c r="M30" s="1">
        <v>3480</v>
      </c>
      <c r="N30" s="1">
        <v>4220</v>
      </c>
      <c r="O30" s="1">
        <v>5110</v>
      </c>
      <c r="P30" s="1">
        <v>6190</v>
      </c>
      <c r="Q30" s="1">
        <v>7500</v>
      </c>
      <c r="R30" s="1">
        <v>9090</v>
      </c>
      <c r="AJ30">
        <f t="shared" si="3"/>
        <v>25</v>
      </c>
      <c r="AK30">
        <f t="shared" si="1"/>
        <v>48700</v>
      </c>
      <c r="AQ30">
        <f t="shared" si="0"/>
        <v>25</v>
      </c>
    </row>
    <row r="31" spans="2:43" x14ac:dyDescent="0.25">
      <c r="AJ31">
        <f t="shared" si="3"/>
        <v>26</v>
      </c>
      <c r="AK31">
        <f t="shared" si="1"/>
        <v>53600</v>
      </c>
      <c r="AQ31">
        <f t="shared" si="0"/>
        <v>26</v>
      </c>
    </row>
    <row r="32" spans="2:43" x14ac:dyDescent="0.25">
      <c r="AJ32">
        <f t="shared" si="3"/>
        <v>27</v>
      </c>
      <c r="AK32">
        <f t="shared" si="1"/>
        <v>59000</v>
      </c>
      <c r="AQ32">
        <f t="shared" si="0"/>
        <v>27</v>
      </c>
    </row>
    <row r="33" spans="36:43" x14ac:dyDescent="0.25">
      <c r="AJ33">
        <f t="shared" si="3"/>
        <v>28</v>
      </c>
      <c r="AK33">
        <f t="shared" si="1"/>
        <v>64900</v>
      </c>
      <c r="AQ33">
        <f t="shared" si="0"/>
        <v>28</v>
      </c>
    </row>
    <row r="34" spans="36:43" x14ac:dyDescent="0.25">
      <c r="AJ34">
        <f t="shared" si="3"/>
        <v>29</v>
      </c>
      <c r="AK34">
        <f t="shared" si="1"/>
        <v>71500</v>
      </c>
      <c r="AQ34">
        <f t="shared" si="0"/>
        <v>29</v>
      </c>
    </row>
    <row r="35" spans="36:43" x14ac:dyDescent="0.25">
      <c r="AJ35">
        <f t="shared" si="3"/>
        <v>30</v>
      </c>
      <c r="AK35">
        <f t="shared" si="1"/>
        <v>78700</v>
      </c>
      <c r="AQ35">
        <f t="shared" si="0"/>
        <v>30</v>
      </c>
    </row>
    <row r="36" spans="36:43" x14ac:dyDescent="0.25">
      <c r="AJ36">
        <f t="shared" si="3"/>
        <v>31</v>
      </c>
      <c r="AK36">
        <f t="shared" si="1"/>
        <v>86600</v>
      </c>
      <c r="AQ36">
        <f t="shared" si="0"/>
        <v>31</v>
      </c>
    </row>
  </sheetData>
  <sheetProtection sheet="1" objects="1" scenarios="1" selectLockedCells="1"/>
  <mergeCells count="2">
    <mergeCell ref="B1:AH1"/>
    <mergeCell ref="B12:R1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C4:AN306"/>
  <sheetViews>
    <sheetView workbookViewId="0">
      <selection activeCell="F76" sqref="F76"/>
    </sheetView>
  </sheetViews>
  <sheetFormatPr defaultRowHeight="15" x14ac:dyDescent="0.25"/>
  <cols>
    <col min="3" max="3" width="67.140625" bestFit="1" customWidth="1"/>
    <col min="23" max="23" width="12.5703125" bestFit="1" customWidth="1"/>
  </cols>
  <sheetData>
    <row r="4" spans="3:40" x14ac:dyDescent="0.25">
      <c r="C4" t="s">
        <v>561</v>
      </c>
      <c r="G4" t="s">
        <v>595</v>
      </c>
      <c r="M4" t="s">
        <v>596</v>
      </c>
      <c r="Q4" t="s">
        <v>601</v>
      </c>
      <c r="T4" t="s">
        <v>602</v>
      </c>
      <c r="W4" t="s">
        <v>607</v>
      </c>
      <c r="AB4" t="s">
        <v>608</v>
      </c>
      <c r="AF4" t="s">
        <v>609</v>
      </c>
      <c r="AJ4" t="s">
        <v>610</v>
      </c>
      <c r="AN4" t="s">
        <v>611</v>
      </c>
    </row>
    <row r="5" spans="3:40" x14ac:dyDescent="0.25">
      <c r="C5" t="s">
        <v>562</v>
      </c>
      <c r="G5">
        <v>275</v>
      </c>
      <c r="M5" t="s">
        <v>597</v>
      </c>
      <c r="Q5" s="2">
        <v>0.5</v>
      </c>
      <c r="T5" t="s">
        <v>603</v>
      </c>
      <c r="W5" t="s">
        <v>38</v>
      </c>
      <c r="AB5" t="s">
        <v>38</v>
      </c>
      <c r="AJ5" t="s">
        <v>628</v>
      </c>
      <c r="AN5" t="s">
        <v>629</v>
      </c>
    </row>
    <row r="6" spans="3:40" x14ac:dyDescent="0.25">
      <c r="C6" t="s">
        <v>563</v>
      </c>
      <c r="G6">
        <v>325</v>
      </c>
      <c r="M6" t="s">
        <v>598</v>
      </c>
      <c r="Q6" s="2">
        <v>1</v>
      </c>
      <c r="T6" t="s">
        <v>604</v>
      </c>
      <c r="W6" t="s">
        <v>638</v>
      </c>
      <c r="X6">
        <v>0.5</v>
      </c>
      <c r="Y6">
        <v>0.55000000000000004</v>
      </c>
      <c r="AB6">
        <v>0.5</v>
      </c>
      <c r="AJ6" t="s">
        <v>612</v>
      </c>
      <c r="AN6" t="s">
        <v>630</v>
      </c>
    </row>
    <row r="7" spans="3:40" x14ac:dyDescent="0.25">
      <c r="C7" t="s">
        <v>564</v>
      </c>
      <c r="G7">
        <v>450</v>
      </c>
      <c r="M7" t="s">
        <v>599</v>
      </c>
      <c r="Q7" s="2">
        <v>3</v>
      </c>
      <c r="T7" t="s">
        <v>605</v>
      </c>
      <c r="W7" t="s">
        <v>639</v>
      </c>
      <c r="X7">
        <v>0.6</v>
      </c>
      <c r="Y7">
        <v>0.74</v>
      </c>
      <c r="AB7">
        <v>0.51</v>
      </c>
      <c r="AJ7" t="s">
        <v>613</v>
      </c>
      <c r="AN7" t="s">
        <v>631</v>
      </c>
    </row>
    <row r="8" spans="3:40" x14ac:dyDescent="0.25">
      <c r="C8" t="s">
        <v>565</v>
      </c>
      <c r="G8">
        <v>550</v>
      </c>
      <c r="M8" t="s">
        <v>600</v>
      </c>
      <c r="Q8" s="2">
        <v>5</v>
      </c>
      <c r="T8" t="s">
        <v>606</v>
      </c>
      <c r="W8" t="s">
        <v>640</v>
      </c>
      <c r="X8">
        <v>0.75</v>
      </c>
      <c r="Y8">
        <v>0.89</v>
      </c>
      <c r="AB8">
        <v>0.52</v>
      </c>
      <c r="AJ8" t="s">
        <v>614</v>
      </c>
      <c r="AN8" t="s">
        <v>632</v>
      </c>
    </row>
    <row r="9" spans="3:40" x14ac:dyDescent="0.25">
      <c r="C9" t="s">
        <v>566</v>
      </c>
      <c r="G9">
        <v>650</v>
      </c>
      <c r="Q9" s="2">
        <v>7</v>
      </c>
      <c r="W9" t="s">
        <v>641</v>
      </c>
      <c r="X9">
        <v>0.9</v>
      </c>
      <c r="Y9">
        <v>1.04</v>
      </c>
      <c r="AB9">
        <v>0.53</v>
      </c>
      <c r="AJ9" t="s">
        <v>615</v>
      </c>
      <c r="AN9" t="s">
        <v>633</v>
      </c>
    </row>
    <row r="10" spans="3:40" x14ac:dyDescent="0.25">
      <c r="C10" t="s">
        <v>567</v>
      </c>
      <c r="G10">
        <v>900</v>
      </c>
      <c r="Q10" s="2">
        <v>10</v>
      </c>
      <c r="W10" t="s">
        <v>642</v>
      </c>
      <c r="X10">
        <v>1.05</v>
      </c>
      <c r="Y10">
        <v>1.19</v>
      </c>
      <c r="AB10">
        <v>0.54</v>
      </c>
      <c r="AJ10" t="s">
        <v>616</v>
      </c>
      <c r="AN10" t="s">
        <v>635</v>
      </c>
    </row>
    <row r="11" spans="3:40" x14ac:dyDescent="0.25">
      <c r="C11" t="s">
        <v>568</v>
      </c>
      <c r="G11">
        <v>1100</v>
      </c>
      <c r="Q11" s="2">
        <v>20</v>
      </c>
      <c r="W11" t="s">
        <v>643</v>
      </c>
      <c r="X11">
        <v>1.2</v>
      </c>
      <c r="Y11">
        <v>1.49</v>
      </c>
      <c r="AB11">
        <v>0.55000000000000004</v>
      </c>
      <c r="AJ11" t="s">
        <v>617</v>
      </c>
      <c r="AN11" t="s">
        <v>634</v>
      </c>
    </row>
    <row r="12" spans="3:40" x14ac:dyDescent="0.25">
      <c r="C12" t="s">
        <v>569</v>
      </c>
      <c r="G12">
        <v>1500</v>
      </c>
      <c r="Q12" s="2">
        <v>31.5</v>
      </c>
      <c r="W12" t="s">
        <v>644</v>
      </c>
      <c r="X12">
        <v>1.5</v>
      </c>
      <c r="Y12">
        <v>1.79</v>
      </c>
      <c r="AB12">
        <v>0.56000000000000005</v>
      </c>
      <c r="AJ12" t="s">
        <v>618</v>
      </c>
      <c r="AN12" t="s">
        <v>636</v>
      </c>
    </row>
    <row r="13" spans="3:40" x14ac:dyDescent="0.25">
      <c r="C13" t="s">
        <v>570</v>
      </c>
      <c r="W13" t="s">
        <v>645</v>
      </c>
      <c r="X13">
        <v>1.8</v>
      </c>
      <c r="Y13">
        <v>2.09</v>
      </c>
      <c r="AB13">
        <v>0.56999999999999995</v>
      </c>
      <c r="AJ13" t="s">
        <v>619</v>
      </c>
      <c r="AN13" t="s">
        <v>637</v>
      </c>
    </row>
    <row r="14" spans="3:40" x14ac:dyDescent="0.25">
      <c r="C14" t="s">
        <v>571</v>
      </c>
      <c r="W14" t="s">
        <v>646</v>
      </c>
      <c r="X14">
        <v>2.1</v>
      </c>
      <c r="Y14">
        <v>2.39</v>
      </c>
      <c r="AB14">
        <v>0.57999999999999996</v>
      </c>
      <c r="AJ14" t="s">
        <v>620</v>
      </c>
    </row>
    <row r="15" spans="3:40" x14ac:dyDescent="0.25">
      <c r="C15" t="s">
        <v>572</v>
      </c>
      <c r="W15" t="s">
        <v>656</v>
      </c>
      <c r="X15">
        <v>2.4</v>
      </c>
      <c r="Y15">
        <v>2.99</v>
      </c>
      <c r="AB15">
        <v>0.59</v>
      </c>
      <c r="AJ15" t="s">
        <v>621</v>
      </c>
    </row>
    <row r="16" spans="3:40" x14ac:dyDescent="0.25">
      <c r="C16" t="s">
        <v>573</v>
      </c>
      <c r="W16" t="s">
        <v>657</v>
      </c>
      <c r="X16">
        <v>3</v>
      </c>
      <c r="Y16">
        <v>3.59</v>
      </c>
      <c r="AB16">
        <v>0.6</v>
      </c>
      <c r="AH16" s="120"/>
      <c r="AJ16" t="s">
        <v>622</v>
      </c>
    </row>
    <row r="17" spans="3:36" x14ac:dyDescent="0.25">
      <c r="C17" t="s">
        <v>574</v>
      </c>
      <c r="W17" t="s">
        <v>658</v>
      </c>
      <c r="X17">
        <v>3.6</v>
      </c>
      <c r="Y17">
        <v>4.1900000000000004</v>
      </c>
      <c r="AB17">
        <v>0.61</v>
      </c>
      <c r="AH17" s="120"/>
      <c r="AJ17" t="s">
        <v>623</v>
      </c>
    </row>
    <row r="18" spans="3:36" x14ac:dyDescent="0.25">
      <c r="C18" t="s">
        <v>575</v>
      </c>
      <c r="W18" t="s">
        <v>659</v>
      </c>
      <c r="X18">
        <v>4.2</v>
      </c>
      <c r="Y18">
        <v>4.76</v>
      </c>
      <c r="AB18">
        <v>0.62</v>
      </c>
      <c r="AH18" s="120"/>
      <c r="AJ18" t="s">
        <v>624</v>
      </c>
    </row>
    <row r="19" spans="3:36" x14ac:dyDescent="0.25">
      <c r="C19" t="s">
        <v>576</v>
      </c>
      <c r="W19" t="s">
        <v>660</v>
      </c>
      <c r="X19">
        <v>4.8</v>
      </c>
      <c r="Y19">
        <v>5.39</v>
      </c>
      <c r="AB19">
        <v>0.63</v>
      </c>
      <c r="AH19" s="120"/>
      <c r="AJ19" t="s">
        <v>625</v>
      </c>
    </row>
    <row r="20" spans="3:36" x14ac:dyDescent="0.25">
      <c r="C20" t="s">
        <v>577</v>
      </c>
      <c r="W20" t="s">
        <v>661</v>
      </c>
      <c r="X20">
        <v>5.4</v>
      </c>
      <c r="Y20">
        <v>6</v>
      </c>
      <c r="AB20">
        <v>0.64</v>
      </c>
      <c r="AH20" s="120"/>
      <c r="AJ20" t="s">
        <v>626</v>
      </c>
    </row>
    <row r="21" spans="3:36" x14ac:dyDescent="0.25">
      <c r="C21" t="s">
        <v>578</v>
      </c>
      <c r="AB21">
        <v>0.65</v>
      </c>
      <c r="AH21" s="120"/>
      <c r="AJ21" t="s">
        <v>627</v>
      </c>
    </row>
    <row r="22" spans="3:36" x14ac:dyDescent="0.25">
      <c r="C22" t="s">
        <v>579</v>
      </c>
      <c r="AB22">
        <v>0.66</v>
      </c>
      <c r="AH22" s="120"/>
    </row>
    <row r="23" spans="3:36" x14ac:dyDescent="0.25">
      <c r="C23" t="s">
        <v>580</v>
      </c>
      <c r="AB23">
        <v>0.67</v>
      </c>
    </row>
    <row r="24" spans="3:36" x14ac:dyDescent="0.25">
      <c r="C24" t="s">
        <v>581</v>
      </c>
      <c r="AB24">
        <v>0.68</v>
      </c>
    </row>
    <row r="25" spans="3:36" x14ac:dyDescent="0.25">
      <c r="C25" t="s">
        <v>582</v>
      </c>
      <c r="AB25">
        <v>0.69</v>
      </c>
    </row>
    <row r="26" spans="3:36" x14ac:dyDescent="0.25">
      <c r="C26" t="s">
        <v>583</v>
      </c>
      <c r="AB26">
        <v>0.7</v>
      </c>
    </row>
    <row r="27" spans="3:36" x14ac:dyDescent="0.25">
      <c r="C27" t="s">
        <v>584</v>
      </c>
      <c r="AB27">
        <v>0.71</v>
      </c>
      <c r="AH27" s="120"/>
      <c r="AI27" s="120"/>
    </row>
    <row r="28" spans="3:36" x14ac:dyDescent="0.25">
      <c r="C28" t="s">
        <v>585</v>
      </c>
      <c r="AB28">
        <v>0.72</v>
      </c>
      <c r="AH28" s="120"/>
      <c r="AI28" s="120"/>
    </row>
    <row r="29" spans="3:36" x14ac:dyDescent="0.25">
      <c r="C29" t="s">
        <v>586</v>
      </c>
      <c r="AB29">
        <v>0.73</v>
      </c>
      <c r="AH29" s="120"/>
      <c r="AI29" s="120"/>
    </row>
    <row r="30" spans="3:36" x14ac:dyDescent="0.25">
      <c r="C30" t="s">
        <v>587</v>
      </c>
      <c r="AB30">
        <v>0.74</v>
      </c>
      <c r="AH30" s="120"/>
      <c r="AI30" s="120"/>
    </row>
    <row r="31" spans="3:36" x14ac:dyDescent="0.25">
      <c r="C31" t="s">
        <v>588</v>
      </c>
      <c r="AB31">
        <v>0.75</v>
      </c>
      <c r="AH31" s="120"/>
      <c r="AI31" s="120"/>
    </row>
    <row r="32" spans="3:36" x14ac:dyDescent="0.25">
      <c r="C32" t="s">
        <v>589</v>
      </c>
      <c r="AB32">
        <v>0.76</v>
      </c>
      <c r="AH32" s="120"/>
      <c r="AI32" s="120"/>
    </row>
    <row r="33" spans="3:35" x14ac:dyDescent="0.25">
      <c r="C33" t="s">
        <v>590</v>
      </c>
      <c r="AB33">
        <v>0.77</v>
      </c>
      <c r="AH33" s="120"/>
      <c r="AI33" s="120"/>
    </row>
    <row r="34" spans="3:35" x14ac:dyDescent="0.25">
      <c r="C34" t="s">
        <v>591</v>
      </c>
      <c r="AB34">
        <v>0.78</v>
      </c>
      <c r="AH34" s="120"/>
      <c r="AI34" s="120"/>
    </row>
    <row r="35" spans="3:35" x14ac:dyDescent="0.25">
      <c r="C35" t="s">
        <v>592</v>
      </c>
      <c r="AB35">
        <v>0.79</v>
      </c>
      <c r="AH35" s="120"/>
      <c r="AI35" s="120"/>
    </row>
    <row r="36" spans="3:35" x14ac:dyDescent="0.25">
      <c r="C36" t="s">
        <v>593</v>
      </c>
      <c r="AB36">
        <v>0.8</v>
      </c>
      <c r="AH36" s="120"/>
      <c r="AI36" s="120"/>
    </row>
    <row r="37" spans="3:35" x14ac:dyDescent="0.25">
      <c r="C37" t="s">
        <v>594</v>
      </c>
      <c r="AB37">
        <v>0.81</v>
      </c>
      <c r="AH37" s="120"/>
      <c r="AI37" s="120"/>
    </row>
    <row r="38" spans="3:35" x14ac:dyDescent="0.25">
      <c r="AB38">
        <v>0.82</v>
      </c>
      <c r="AH38" s="120"/>
      <c r="AI38" s="120"/>
    </row>
    <row r="39" spans="3:35" x14ac:dyDescent="0.25">
      <c r="AB39">
        <v>0.83</v>
      </c>
      <c r="AH39" s="120"/>
      <c r="AI39" s="120"/>
    </row>
    <row r="40" spans="3:35" x14ac:dyDescent="0.25">
      <c r="AB40">
        <v>0.84</v>
      </c>
      <c r="AH40" s="120"/>
      <c r="AI40" s="120"/>
    </row>
    <row r="41" spans="3:35" x14ac:dyDescent="0.25">
      <c r="D41" t="s">
        <v>662</v>
      </c>
      <c r="F41" t="s">
        <v>663</v>
      </c>
      <c r="AB41">
        <v>0.85</v>
      </c>
      <c r="AH41" s="120"/>
      <c r="AI41" s="120"/>
    </row>
    <row r="42" spans="3:35" x14ac:dyDescent="0.25">
      <c r="D42" t="s">
        <v>14</v>
      </c>
      <c r="E42" t="s">
        <v>21</v>
      </c>
      <c r="F42" t="s">
        <v>14</v>
      </c>
      <c r="G42" t="s">
        <v>21</v>
      </c>
      <c r="AB42">
        <v>0.86</v>
      </c>
      <c r="AH42" s="120"/>
      <c r="AI42" s="120"/>
    </row>
    <row r="43" spans="3:35" x14ac:dyDescent="0.25">
      <c r="C43" t="str">
        <f t="shared" ref="C43:C75" si="0">CONCATENATE($G$5, C5)</f>
        <v>275ILOOP gain mb = EEPROM; VLOOP gain mb = EEPROM, FSW = EEPROM</v>
      </c>
      <c r="F43" t="s">
        <v>248</v>
      </c>
      <c r="AB43">
        <v>0.87</v>
      </c>
    </row>
    <row r="44" spans="3:35" x14ac:dyDescent="0.25">
      <c r="C44" t="str">
        <f t="shared" si="0"/>
        <v>275ILOOP gain mb = EEPROM, VLOOP gain mb = EEPROM</v>
      </c>
      <c r="F44">
        <v>0</v>
      </c>
      <c r="AB44">
        <v>0.88</v>
      </c>
    </row>
    <row r="45" spans="3:35" x14ac:dyDescent="0.25">
      <c r="C45" t="str">
        <f t="shared" si="0"/>
        <v>275ILOOP gain mb = 2, VLOOP gain mb = 0.5</v>
      </c>
      <c r="F45">
        <v>1</v>
      </c>
      <c r="AB45">
        <v>0.89</v>
      </c>
    </row>
    <row r="46" spans="3:35" x14ac:dyDescent="0.25">
      <c r="C46" t="str">
        <f t="shared" si="0"/>
        <v>275ILOOP gain mb = 2, VLOOP gain mb = 1</v>
      </c>
      <c r="F46">
        <v>2</v>
      </c>
      <c r="AB46">
        <v>0.9</v>
      </c>
    </row>
    <row r="47" spans="3:35" x14ac:dyDescent="0.25">
      <c r="C47" t="str">
        <f t="shared" si="0"/>
        <v>275ILOOP gain mb = 2, VLOOP gain mb = 2</v>
      </c>
      <c r="F47">
        <v>3</v>
      </c>
      <c r="AB47">
        <v>0.91</v>
      </c>
    </row>
    <row r="48" spans="3:35" x14ac:dyDescent="0.25">
      <c r="C48" t="str">
        <f t="shared" si="0"/>
        <v>275ILOOP gain mb = 2, VLOOP gain mb = 4</v>
      </c>
      <c r="F48">
        <v>4</v>
      </c>
      <c r="AB48">
        <v>0.92</v>
      </c>
    </row>
    <row r="49" spans="3:28" x14ac:dyDescent="0.25">
      <c r="C49" t="str">
        <f t="shared" si="0"/>
        <v>275ILOOP gain mb = 2, VLOOP gain mb = 8</v>
      </c>
      <c r="F49">
        <v>5</v>
      </c>
      <c r="AB49">
        <v>0.93</v>
      </c>
    </row>
    <row r="50" spans="3:28" x14ac:dyDescent="0.25">
      <c r="C50" t="str">
        <f t="shared" si="0"/>
        <v>275ILOOP gain mb = 3, VLOOP gain mb = 0.5</v>
      </c>
      <c r="F50">
        <v>6</v>
      </c>
      <c r="AB50">
        <v>0.94</v>
      </c>
    </row>
    <row r="51" spans="3:28" x14ac:dyDescent="0.25">
      <c r="C51" t="str">
        <f t="shared" si="0"/>
        <v>275ILOOP gain mb = 3, VLOOP gain mb = 1</v>
      </c>
      <c r="F51">
        <v>0</v>
      </c>
      <c r="AB51">
        <v>0.95</v>
      </c>
    </row>
    <row r="52" spans="3:28" x14ac:dyDescent="0.25">
      <c r="C52" t="str">
        <f t="shared" si="0"/>
        <v>275ILOOP gain mb = 3, VLOOP gain mb = 2</v>
      </c>
      <c r="F52">
        <v>1</v>
      </c>
      <c r="AB52">
        <v>0.96</v>
      </c>
    </row>
    <row r="53" spans="3:28" x14ac:dyDescent="0.25">
      <c r="C53" t="str">
        <f t="shared" si="0"/>
        <v>275ILOOP gain mb = 3, VLOOP gain mb = 4</v>
      </c>
      <c r="F53">
        <v>2</v>
      </c>
      <c r="AB53">
        <v>0.97</v>
      </c>
    </row>
    <row r="54" spans="3:28" x14ac:dyDescent="0.25">
      <c r="C54" t="str">
        <f t="shared" si="0"/>
        <v>275ILOOP gain mb = 3, VLOOP gain mb = 8</v>
      </c>
      <c r="F54">
        <v>3</v>
      </c>
      <c r="AB54">
        <v>0.98</v>
      </c>
    </row>
    <row r="55" spans="3:28" x14ac:dyDescent="0.25">
      <c r="C55" t="str">
        <f t="shared" si="0"/>
        <v>275ILOOP gain mb = 4, VLOOP gain mb = 0.5</v>
      </c>
      <c r="F55">
        <v>11</v>
      </c>
      <c r="AB55">
        <v>0.99</v>
      </c>
    </row>
    <row r="56" spans="3:28" x14ac:dyDescent="0.25">
      <c r="C56" t="str">
        <f t="shared" si="0"/>
        <v>275ILOOP gain mb = 4, VLOOP gain mb = 1</v>
      </c>
      <c r="F56">
        <v>4</v>
      </c>
      <c r="AB56">
        <v>1</v>
      </c>
    </row>
    <row r="57" spans="3:28" x14ac:dyDescent="0.25">
      <c r="C57" t="str">
        <f t="shared" si="0"/>
        <v>275ILOOP gain mb = 4, VLOOP gain mb = 2</v>
      </c>
      <c r="F57">
        <v>5</v>
      </c>
      <c r="AB57">
        <v>1.01</v>
      </c>
    </row>
    <row r="58" spans="3:28" x14ac:dyDescent="0.25">
      <c r="C58" t="str">
        <f t="shared" si="0"/>
        <v>275ILOOP gain mb = 4, VLOOP gain mb = 4</v>
      </c>
      <c r="F58">
        <v>6</v>
      </c>
      <c r="AB58">
        <v>1.02</v>
      </c>
    </row>
    <row r="59" spans="3:28" x14ac:dyDescent="0.25">
      <c r="C59" t="str">
        <f t="shared" si="0"/>
        <v>275ILOOP gain mb = 4, VLOOP gain mb = 8</v>
      </c>
      <c r="F59">
        <v>7</v>
      </c>
      <c r="AB59">
        <v>1.03</v>
      </c>
    </row>
    <row r="60" spans="3:28" x14ac:dyDescent="0.25">
      <c r="C60" t="str">
        <f t="shared" si="0"/>
        <v>275ILOOP gain mb = 5, VLOOP gain mb = 0.5</v>
      </c>
      <c r="F60">
        <v>0</v>
      </c>
      <c r="AB60">
        <v>1.04</v>
      </c>
    </row>
    <row r="61" spans="3:28" x14ac:dyDescent="0.25">
      <c r="C61" t="str">
        <f t="shared" si="0"/>
        <v>275ILOOP gain mb = 5, VLOOP gain mb = 1</v>
      </c>
      <c r="F61">
        <v>8</v>
      </c>
      <c r="AB61">
        <v>1.05</v>
      </c>
    </row>
    <row r="62" spans="3:28" x14ac:dyDescent="0.25">
      <c r="C62" t="str">
        <f t="shared" si="0"/>
        <v>275ILOOP gain mb = 5, VLOOP gain mb = 2</v>
      </c>
      <c r="F62">
        <v>9</v>
      </c>
      <c r="AB62">
        <v>1.06</v>
      </c>
    </row>
    <row r="63" spans="3:28" x14ac:dyDescent="0.25">
      <c r="C63" t="str">
        <f t="shared" si="0"/>
        <v>275ILOOP gain mb = 5, VLOOP gain mb = 4</v>
      </c>
      <c r="F63">
        <v>10</v>
      </c>
      <c r="AB63">
        <v>1.07</v>
      </c>
    </row>
    <row r="64" spans="3:28" x14ac:dyDescent="0.25">
      <c r="C64" t="str">
        <f t="shared" si="0"/>
        <v>275ILOOP gain mb = 5, VLOOP gain mb = 8</v>
      </c>
      <c r="F64">
        <v>11</v>
      </c>
      <c r="AB64">
        <v>1.08</v>
      </c>
    </row>
    <row r="65" spans="3:28" x14ac:dyDescent="0.25">
      <c r="C65" t="str">
        <f t="shared" si="0"/>
        <v>275ILOOP gain mb = 6, VLOOP gain mb = 0.5</v>
      </c>
      <c r="F65">
        <v>5</v>
      </c>
      <c r="AB65">
        <v>1.0900000000000001</v>
      </c>
    </row>
    <row r="66" spans="3:28" x14ac:dyDescent="0.25">
      <c r="C66" t="str">
        <f t="shared" si="0"/>
        <v>275ILOOP gain mb = 6, VLOOP gain mb = 1</v>
      </c>
      <c r="F66">
        <v>12</v>
      </c>
      <c r="AB66">
        <v>1.1000000000000001</v>
      </c>
    </row>
    <row r="67" spans="3:28" x14ac:dyDescent="0.25">
      <c r="C67" t="str">
        <f t="shared" si="0"/>
        <v>275ILOOP gain mb = 6, VLOOP gain mb = 2</v>
      </c>
      <c r="F67">
        <v>13</v>
      </c>
      <c r="AB67">
        <v>1.1100000000000001</v>
      </c>
    </row>
    <row r="68" spans="3:28" x14ac:dyDescent="0.25">
      <c r="C68" t="str">
        <f t="shared" si="0"/>
        <v>275ILOOP gain mb = 6, VLOOP gain mb = 4</v>
      </c>
      <c r="F68">
        <v>14</v>
      </c>
      <c r="AB68">
        <v>1.1200000000000001</v>
      </c>
    </row>
    <row r="69" spans="3:28" x14ac:dyDescent="0.25">
      <c r="C69" t="str">
        <f t="shared" si="0"/>
        <v>275ILOOP gain mb = 6, VLOOP gain mb = 8</v>
      </c>
      <c r="F69">
        <v>15</v>
      </c>
      <c r="AB69">
        <v>1.1299999999999999</v>
      </c>
    </row>
    <row r="70" spans="3:28" x14ac:dyDescent="0.25">
      <c r="C70" t="str">
        <f t="shared" si="0"/>
        <v>275ILOOP gain mb = 7, VLOOP gain mb = 0.5</v>
      </c>
      <c r="F70">
        <v>10</v>
      </c>
      <c r="AB70">
        <v>1.1399999999999999</v>
      </c>
    </row>
    <row r="71" spans="3:28" x14ac:dyDescent="0.25">
      <c r="C71" t="str">
        <f t="shared" si="0"/>
        <v>275ILOOP gain mb = 7, VLOOP gain mb = 1</v>
      </c>
      <c r="F71">
        <v>11</v>
      </c>
      <c r="AB71">
        <v>1.1499999999999999</v>
      </c>
    </row>
    <row r="72" spans="3:28" x14ac:dyDescent="0.25">
      <c r="C72" t="str">
        <f t="shared" si="0"/>
        <v>275ILOOP gain mb = 7, VLOOP gain mb = 2</v>
      </c>
      <c r="F72">
        <v>12</v>
      </c>
      <c r="AB72">
        <v>1.1599999999999999</v>
      </c>
    </row>
    <row r="73" spans="3:28" x14ac:dyDescent="0.25">
      <c r="C73" t="str">
        <f t="shared" si="0"/>
        <v>275ILOOP gain mb = 7, VLOOP gain mb = 4</v>
      </c>
      <c r="F73">
        <v>13</v>
      </c>
      <c r="AB73">
        <v>1.17</v>
      </c>
    </row>
    <row r="74" spans="3:28" x14ac:dyDescent="0.25">
      <c r="C74" t="str">
        <f t="shared" si="0"/>
        <v>275ILOOP gain mb = 7, VLOOP gain mb = 8</v>
      </c>
      <c r="F74">
        <v>14</v>
      </c>
      <c r="AB74">
        <v>1.18</v>
      </c>
    </row>
    <row r="75" spans="3:28" x14ac:dyDescent="0.25">
      <c r="C75" t="str">
        <f t="shared" si="0"/>
        <v>275ILOOP gain mb = 10, VLOOP gain mb = 2</v>
      </c>
      <c r="F75">
        <v>15</v>
      </c>
      <c r="AB75">
        <v>1.19</v>
      </c>
    </row>
    <row r="76" spans="3:28" x14ac:dyDescent="0.25">
      <c r="C76" t="str">
        <f t="shared" ref="C76:C108" si="1">CONCATENATE($G$6, C5)</f>
        <v>325ILOOP gain mb = EEPROM; VLOOP gain mb = EEPROM, FSW = EEPROM</v>
      </c>
      <c r="AB76">
        <v>1.2</v>
      </c>
    </row>
    <row r="77" spans="3:28" x14ac:dyDescent="0.25">
      <c r="C77" t="str">
        <f t="shared" si="1"/>
        <v>325ILOOP gain mb = EEPROM, VLOOP gain mb = EEPROM</v>
      </c>
      <c r="AB77">
        <v>1.22</v>
      </c>
    </row>
    <row r="78" spans="3:28" x14ac:dyDescent="0.25">
      <c r="C78" t="str">
        <f t="shared" si="1"/>
        <v>325ILOOP gain mb = 2, VLOOP gain mb = 0.5</v>
      </c>
      <c r="AB78">
        <v>1.24</v>
      </c>
    </row>
    <row r="79" spans="3:28" x14ac:dyDescent="0.25">
      <c r="C79" t="str">
        <f t="shared" si="1"/>
        <v>325ILOOP gain mb = 2, VLOOP gain mb = 1</v>
      </c>
      <c r="AB79">
        <v>1.26</v>
      </c>
    </row>
    <row r="80" spans="3:28" x14ac:dyDescent="0.25">
      <c r="C80" t="str">
        <f t="shared" si="1"/>
        <v>325ILOOP gain mb = 2, VLOOP gain mb = 2</v>
      </c>
      <c r="AB80">
        <v>1.28</v>
      </c>
    </row>
    <row r="81" spans="3:28" x14ac:dyDescent="0.25">
      <c r="C81" t="str">
        <f t="shared" si="1"/>
        <v>325ILOOP gain mb = 2, VLOOP gain mb = 4</v>
      </c>
      <c r="AB81">
        <v>1.3</v>
      </c>
    </row>
    <row r="82" spans="3:28" x14ac:dyDescent="0.25">
      <c r="C82" t="str">
        <f t="shared" si="1"/>
        <v>325ILOOP gain mb = 2, VLOOP gain mb = 8</v>
      </c>
      <c r="AB82">
        <v>1.32</v>
      </c>
    </row>
    <row r="83" spans="3:28" x14ac:dyDescent="0.25">
      <c r="C83" t="str">
        <f t="shared" si="1"/>
        <v>325ILOOP gain mb = 3, VLOOP gain mb = 0.5</v>
      </c>
      <c r="AB83">
        <v>1.34</v>
      </c>
    </row>
    <row r="84" spans="3:28" x14ac:dyDescent="0.25">
      <c r="C84" t="str">
        <f t="shared" si="1"/>
        <v>325ILOOP gain mb = 3, VLOOP gain mb = 1</v>
      </c>
      <c r="AB84">
        <v>1.36</v>
      </c>
    </row>
    <row r="85" spans="3:28" x14ac:dyDescent="0.25">
      <c r="C85" t="str">
        <f t="shared" si="1"/>
        <v>325ILOOP gain mb = 3, VLOOP gain mb = 2</v>
      </c>
      <c r="AB85">
        <v>1.38</v>
      </c>
    </row>
    <row r="86" spans="3:28" x14ac:dyDescent="0.25">
      <c r="C86" t="str">
        <f t="shared" si="1"/>
        <v>325ILOOP gain mb = 3, VLOOP gain mb = 4</v>
      </c>
      <c r="AB86">
        <v>1.4</v>
      </c>
    </row>
    <row r="87" spans="3:28" x14ac:dyDescent="0.25">
      <c r="C87" t="str">
        <f t="shared" si="1"/>
        <v>325ILOOP gain mb = 3, VLOOP gain mb = 8</v>
      </c>
      <c r="AB87">
        <v>1.42</v>
      </c>
    </row>
    <row r="88" spans="3:28" x14ac:dyDescent="0.25">
      <c r="C88" t="str">
        <f t="shared" si="1"/>
        <v>325ILOOP gain mb = 4, VLOOP gain mb = 0.5</v>
      </c>
      <c r="AB88">
        <v>1.44</v>
      </c>
    </row>
    <row r="89" spans="3:28" x14ac:dyDescent="0.25">
      <c r="C89" t="str">
        <f t="shared" si="1"/>
        <v>325ILOOP gain mb = 4, VLOOP gain mb = 1</v>
      </c>
      <c r="AB89">
        <v>1.46</v>
      </c>
    </row>
    <row r="90" spans="3:28" x14ac:dyDescent="0.25">
      <c r="C90" t="str">
        <f t="shared" si="1"/>
        <v>325ILOOP gain mb = 4, VLOOP gain mb = 2</v>
      </c>
      <c r="AB90">
        <v>1.48</v>
      </c>
    </row>
    <row r="91" spans="3:28" x14ac:dyDescent="0.25">
      <c r="C91" t="str">
        <f t="shared" si="1"/>
        <v>325ILOOP gain mb = 4, VLOOP gain mb = 4</v>
      </c>
      <c r="AB91">
        <v>1.5</v>
      </c>
    </row>
    <row r="92" spans="3:28" x14ac:dyDescent="0.25">
      <c r="C92" t="str">
        <f t="shared" si="1"/>
        <v>325ILOOP gain mb = 4, VLOOP gain mb = 8</v>
      </c>
      <c r="AB92">
        <v>1.52</v>
      </c>
    </row>
    <row r="93" spans="3:28" x14ac:dyDescent="0.25">
      <c r="C93" t="str">
        <f t="shared" si="1"/>
        <v>325ILOOP gain mb = 5, VLOOP gain mb = 0.5</v>
      </c>
      <c r="AB93">
        <v>1.54</v>
      </c>
    </row>
    <row r="94" spans="3:28" x14ac:dyDescent="0.25">
      <c r="C94" t="str">
        <f t="shared" si="1"/>
        <v>325ILOOP gain mb = 5, VLOOP gain mb = 1</v>
      </c>
      <c r="AB94">
        <v>1.56</v>
      </c>
    </row>
    <row r="95" spans="3:28" x14ac:dyDescent="0.25">
      <c r="C95" t="str">
        <f t="shared" si="1"/>
        <v>325ILOOP gain mb = 5, VLOOP gain mb = 2</v>
      </c>
      <c r="AB95">
        <v>1.58</v>
      </c>
    </row>
    <row r="96" spans="3:28" x14ac:dyDescent="0.25">
      <c r="C96" t="str">
        <f t="shared" si="1"/>
        <v>325ILOOP gain mb = 5, VLOOP gain mb = 4</v>
      </c>
      <c r="AB96">
        <v>1.6</v>
      </c>
    </row>
    <row r="97" spans="3:28" x14ac:dyDescent="0.25">
      <c r="C97" t="str">
        <f t="shared" si="1"/>
        <v>325ILOOP gain mb = 5, VLOOP gain mb = 8</v>
      </c>
      <c r="AB97">
        <v>1.62</v>
      </c>
    </row>
    <row r="98" spans="3:28" x14ac:dyDescent="0.25">
      <c r="C98" t="str">
        <f t="shared" si="1"/>
        <v>325ILOOP gain mb = 6, VLOOP gain mb = 0.5</v>
      </c>
      <c r="AB98">
        <v>1.64</v>
      </c>
    </row>
    <row r="99" spans="3:28" x14ac:dyDescent="0.25">
      <c r="C99" t="str">
        <f t="shared" si="1"/>
        <v>325ILOOP gain mb = 6, VLOOP gain mb = 1</v>
      </c>
      <c r="AB99">
        <v>1.66</v>
      </c>
    </row>
    <row r="100" spans="3:28" x14ac:dyDescent="0.25">
      <c r="C100" t="str">
        <f t="shared" si="1"/>
        <v>325ILOOP gain mb = 6, VLOOP gain mb = 2</v>
      </c>
      <c r="AB100">
        <v>1.68</v>
      </c>
    </row>
    <row r="101" spans="3:28" x14ac:dyDescent="0.25">
      <c r="C101" t="str">
        <f t="shared" si="1"/>
        <v>325ILOOP gain mb = 6, VLOOP gain mb = 4</v>
      </c>
      <c r="AB101">
        <v>1.7</v>
      </c>
    </row>
    <row r="102" spans="3:28" x14ac:dyDescent="0.25">
      <c r="C102" t="str">
        <f t="shared" si="1"/>
        <v>325ILOOP gain mb = 6, VLOOP gain mb = 8</v>
      </c>
      <c r="AB102">
        <v>1.72</v>
      </c>
    </row>
    <row r="103" spans="3:28" x14ac:dyDescent="0.25">
      <c r="C103" t="str">
        <f t="shared" si="1"/>
        <v>325ILOOP gain mb = 7, VLOOP gain mb = 0.5</v>
      </c>
      <c r="AB103">
        <v>1.74</v>
      </c>
    </row>
    <row r="104" spans="3:28" x14ac:dyDescent="0.25">
      <c r="C104" t="str">
        <f t="shared" si="1"/>
        <v>325ILOOP gain mb = 7, VLOOP gain mb = 1</v>
      </c>
      <c r="AB104">
        <v>1.76</v>
      </c>
    </row>
    <row r="105" spans="3:28" x14ac:dyDescent="0.25">
      <c r="C105" t="str">
        <f t="shared" si="1"/>
        <v>325ILOOP gain mb = 7, VLOOP gain mb = 2</v>
      </c>
      <c r="AB105">
        <v>1.78</v>
      </c>
    </row>
    <row r="106" spans="3:28" x14ac:dyDescent="0.25">
      <c r="C106" t="str">
        <f t="shared" si="1"/>
        <v>325ILOOP gain mb = 7, VLOOP gain mb = 4</v>
      </c>
      <c r="AB106">
        <v>1.8</v>
      </c>
    </row>
    <row r="107" spans="3:28" x14ac:dyDescent="0.25">
      <c r="C107" t="str">
        <f t="shared" si="1"/>
        <v>325ILOOP gain mb = 7, VLOOP gain mb = 8</v>
      </c>
      <c r="AB107">
        <v>1.82</v>
      </c>
    </row>
    <row r="108" spans="3:28" x14ac:dyDescent="0.25">
      <c r="C108" t="str">
        <f t="shared" si="1"/>
        <v>325ILOOP gain mb = 10, VLOOP gain mb = 2</v>
      </c>
      <c r="AB108">
        <v>1.84</v>
      </c>
    </row>
    <row r="109" spans="3:28" x14ac:dyDescent="0.25">
      <c r="C109" t="str">
        <f t="shared" ref="C109:C141" si="2">CONCATENATE($G$7, C5)</f>
        <v>450ILOOP gain mb = EEPROM; VLOOP gain mb = EEPROM, FSW = EEPROM</v>
      </c>
      <c r="AB109">
        <v>1.86</v>
      </c>
    </row>
    <row r="110" spans="3:28" x14ac:dyDescent="0.25">
      <c r="C110" t="str">
        <f t="shared" si="2"/>
        <v>450ILOOP gain mb = EEPROM, VLOOP gain mb = EEPROM</v>
      </c>
      <c r="AB110">
        <v>1.88</v>
      </c>
    </row>
    <row r="111" spans="3:28" x14ac:dyDescent="0.25">
      <c r="C111" t="str">
        <f t="shared" si="2"/>
        <v>450ILOOP gain mb = 2, VLOOP gain mb = 0.5</v>
      </c>
      <c r="AB111">
        <v>1.9</v>
      </c>
    </row>
    <row r="112" spans="3:28" x14ac:dyDescent="0.25">
      <c r="C112" t="str">
        <f t="shared" si="2"/>
        <v>450ILOOP gain mb = 2, VLOOP gain mb = 1</v>
      </c>
      <c r="AB112">
        <v>1.92</v>
      </c>
    </row>
    <row r="113" spans="3:28" x14ac:dyDescent="0.25">
      <c r="C113" t="str">
        <f t="shared" si="2"/>
        <v>450ILOOP gain mb = 2, VLOOP gain mb = 2</v>
      </c>
      <c r="AB113">
        <v>1.94</v>
      </c>
    </row>
    <row r="114" spans="3:28" x14ac:dyDescent="0.25">
      <c r="C114" t="str">
        <f t="shared" si="2"/>
        <v>450ILOOP gain mb = 2, VLOOP gain mb = 4</v>
      </c>
      <c r="AB114">
        <v>1.96</v>
      </c>
    </row>
    <row r="115" spans="3:28" x14ac:dyDescent="0.25">
      <c r="C115" t="str">
        <f t="shared" si="2"/>
        <v>450ILOOP gain mb = 2, VLOOP gain mb = 8</v>
      </c>
      <c r="AB115">
        <v>1.98</v>
      </c>
    </row>
    <row r="116" spans="3:28" x14ac:dyDescent="0.25">
      <c r="C116" t="str">
        <f t="shared" si="2"/>
        <v>450ILOOP gain mb = 3, VLOOP gain mb = 0.5</v>
      </c>
      <c r="AB116">
        <v>2</v>
      </c>
    </row>
    <row r="117" spans="3:28" x14ac:dyDescent="0.25">
      <c r="C117" t="str">
        <f t="shared" si="2"/>
        <v>450ILOOP gain mb = 3, VLOOP gain mb = 1</v>
      </c>
      <c r="AB117">
        <v>2.02</v>
      </c>
    </row>
    <row r="118" spans="3:28" x14ac:dyDescent="0.25">
      <c r="C118" t="str">
        <f t="shared" si="2"/>
        <v>450ILOOP gain mb = 3, VLOOP gain mb = 2</v>
      </c>
      <c r="AB118">
        <v>2.04</v>
      </c>
    </row>
    <row r="119" spans="3:28" x14ac:dyDescent="0.25">
      <c r="C119" t="str">
        <f t="shared" si="2"/>
        <v>450ILOOP gain mb = 3, VLOOP gain mb = 4</v>
      </c>
      <c r="AB119">
        <v>2.06</v>
      </c>
    </row>
    <row r="120" spans="3:28" x14ac:dyDescent="0.25">
      <c r="C120" t="str">
        <f t="shared" si="2"/>
        <v>450ILOOP gain mb = 3, VLOOP gain mb = 8</v>
      </c>
      <c r="AB120">
        <v>2.08</v>
      </c>
    </row>
    <row r="121" spans="3:28" x14ac:dyDescent="0.25">
      <c r="C121" t="str">
        <f t="shared" si="2"/>
        <v>450ILOOP gain mb = 4, VLOOP gain mb = 0.5</v>
      </c>
      <c r="AB121">
        <v>2.1</v>
      </c>
    </row>
    <row r="122" spans="3:28" x14ac:dyDescent="0.25">
      <c r="C122" t="str">
        <f t="shared" si="2"/>
        <v>450ILOOP gain mb = 4, VLOOP gain mb = 1</v>
      </c>
      <c r="AB122">
        <v>2.12</v>
      </c>
    </row>
    <row r="123" spans="3:28" x14ac:dyDescent="0.25">
      <c r="C123" t="str">
        <f t="shared" si="2"/>
        <v>450ILOOP gain mb = 4, VLOOP gain mb = 2</v>
      </c>
      <c r="AB123">
        <v>2.14</v>
      </c>
    </row>
    <row r="124" spans="3:28" x14ac:dyDescent="0.25">
      <c r="C124" t="str">
        <f t="shared" si="2"/>
        <v>450ILOOP gain mb = 4, VLOOP gain mb = 4</v>
      </c>
      <c r="AB124">
        <v>2.16</v>
      </c>
    </row>
    <row r="125" spans="3:28" x14ac:dyDescent="0.25">
      <c r="C125" t="str">
        <f t="shared" si="2"/>
        <v>450ILOOP gain mb = 4, VLOOP gain mb = 8</v>
      </c>
      <c r="AB125">
        <v>2.1800000000000002</v>
      </c>
    </row>
    <row r="126" spans="3:28" x14ac:dyDescent="0.25">
      <c r="C126" t="str">
        <f t="shared" si="2"/>
        <v>450ILOOP gain mb = 5, VLOOP gain mb = 0.5</v>
      </c>
      <c r="AB126">
        <v>2.2000000000000002</v>
      </c>
    </row>
    <row r="127" spans="3:28" x14ac:dyDescent="0.25">
      <c r="C127" t="str">
        <f t="shared" si="2"/>
        <v>450ILOOP gain mb = 5, VLOOP gain mb = 1</v>
      </c>
      <c r="AB127">
        <v>2.2200000000000002</v>
      </c>
    </row>
    <row r="128" spans="3:28" x14ac:dyDescent="0.25">
      <c r="C128" t="str">
        <f t="shared" si="2"/>
        <v>450ILOOP gain mb = 5, VLOOP gain mb = 2</v>
      </c>
      <c r="AB128">
        <v>2.2400000000000002</v>
      </c>
    </row>
    <row r="129" spans="3:28" x14ac:dyDescent="0.25">
      <c r="C129" t="str">
        <f t="shared" si="2"/>
        <v>450ILOOP gain mb = 5, VLOOP gain mb = 4</v>
      </c>
      <c r="AB129">
        <v>2.2599999999999998</v>
      </c>
    </row>
    <row r="130" spans="3:28" x14ac:dyDescent="0.25">
      <c r="C130" t="str">
        <f t="shared" si="2"/>
        <v>450ILOOP gain mb = 5, VLOOP gain mb = 8</v>
      </c>
      <c r="AB130">
        <v>2.2799999999999998</v>
      </c>
    </row>
    <row r="131" spans="3:28" x14ac:dyDescent="0.25">
      <c r="C131" t="str">
        <f t="shared" si="2"/>
        <v>450ILOOP gain mb = 6, VLOOP gain mb = 0.5</v>
      </c>
      <c r="AB131">
        <v>2.2999999999999998</v>
      </c>
    </row>
    <row r="132" spans="3:28" x14ac:dyDescent="0.25">
      <c r="C132" t="str">
        <f t="shared" si="2"/>
        <v>450ILOOP gain mb = 6, VLOOP gain mb = 1</v>
      </c>
      <c r="AB132">
        <v>2.3199999999999998</v>
      </c>
    </row>
    <row r="133" spans="3:28" x14ac:dyDescent="0.25">
      <c r="C133" t="str">
        <f t="shared" si="2"/>
        <v>450ILOOP gain mb = 6, VLOOP gain mb = 2</v>
      </c>
      <c r="AB133">
        <v>2.34</v>
      </c>
    </row>
    <row r="134" spans="3:28" x14ac:dyDescent="0.25">
      <c r="C134" t="str">
        <f t="shared" si="2"/>
        <v>450ILOOP gain mb = 6, VLOOP gain mb = 4</v>
      </c>
      <c r="AB134">
        <v>2.36</v>
      </c>
    </row>
    <row r="135" spans="3:28" x14ac:dyDescent="0.25">
      <c r="C135" t="str">
        <f t="shared" si="2"/>
        <v>450ILOOP gain mb = 6, VLOOP gain mb = 8</v>
      </c>
      <c r="AB135">
        <v>2.38</v>
      </c>
    </row>
    <row r="136" spans="3:28" x14ac:dyDescent="0.25">
      <c r="C136" t="str">
        <f t="shared" si="2"/>
        <v>450ILOOP gain mb = 7, VLOOP gain mb = 0.5</v>
      </c>
      <c r="AB136">
        <v>2.4</v>
      </c>
    </row>
    <row r="137" spans="3:28" x14ac:dyDescent="0.25">
      <c r="C137" t="str">
        <f t="shared" si="2"/>
        <v>450ILOOP gain mb = 7, VLOOP gain mb = 1</v>
      </c>
      <c r="AB137">
        <v>2.44</v>
      </c>
    </row>
    <row r="138" spans="3:28" x14ac:dyDescent="0.25">
      <c r="C138" t="str">
        <f t="shared" si="2"/>
        <v>450ILOOP gain mb = 7, VLOOP gain mb = 2</v>
      </c>
      <c r="AB138">
        <v>2.48</v>
      </c>
    </row>
    <row r="139" spans="3:28" x14ac:dyDescent="0.25">
      <c r="C139" t="str">
        <f t="shared" si="2"/>
        <v>450ILOOP gain mb = 7, VLOOP gain mb = 4</v>
      </c>
      <c r="AB139">
        <v>2.52</v>
      </c>
    </row>
    <row r="140" spans="3:28" x14ac:dyDescent="0.25">
      <c r="C140" t="str">
        <f t="shared" si="2"/>
        <v>450ILOOP gain mb = 7, VLOOP gain mb = 8</v>
      </c>
      <c r="AB140">
        <v>2.56</v>
      </c>
    </row>
    <row r="141" spans="3:28" x14ac:dyDescent="0.25">
      <c r="C141" t="str">
        <f t="shared" si="2"/>
        <v>450ILOOP gain mb = 10, VLOOP gain mb = 2</v>
      </c>
      <c r="AB141">
        <v>2.6</v>
      </c>
    </row>
    <row r="142" spans="3:28" x14ac:dyDescent="0.25">
      <c r="C142" t="str">
        <f t="shared" ref="C142:C174" si="3">CONCATENATE($G$8, C5)</f>
        <v>550ILOOP gain mb = EEPROM; VLOOP gain mb = EEPROM, FSW = EEPROM</v>
      </c>
      <c r="AB142">
        <v>2.64</v>
      </c>
    </row>
    <row r="143" spans="3:28" x14ac:dyDescent="0.25">
      <c r="C143" t="str">
        <f t="shared" si="3"/>
        <v>550ILOOP gain mb = EEPROM, VLOOP gain mb = EEPROM</v>
      </c>
      <c r="AB143">
        <v>2.68</v>
      </c>
    </row>
    <row r="144" spans="3:28" x14ac:dyDescent="0.25">
      <c r="C144" t="str">
        <f t="shared" si="3"/>
        <v>550ILOOP gain mb = 2, VLOOP gain mb = 0.5</v>
      </c>
      <c r="AB144">
        <v>2.72</v>
      </c>
    </row>
    <row r="145" spans="3:28" x14ac:dyDescent="0.25">
      <c r="C145" t="str">
        <f t="shared" si="3"/>
        <v>550ILOOP gain mb = 2, VLOOP gain mb = 1</v>
      </c>
      <c r="AB145">
        <v>2.76</v>
      </c>
    </row>
    <row r="146" spans="3:28" x14ac:dyDescent="0.25">
      <c r="C146" t="str">
        <f t="shared" si="3"/>
        <v>550ILOOP gain mb = 2, VLOOP gain mb = 2</v>
      </c>
      <c r="AB146">
        <v>2.8</v>
      </c>
    </row>
    <row r="147" spans="3:28" x14ac:dyDescent="0.25">
      <c r="C147" t="str">
        <f t="shared" si="3"/>
        <v>550ILOOP gain mb = 2, VLOOP gain mb = 4</v>
      </c>
      <c r="AB147">
        <v>2.84</v>
      </c>
    </row>
    <row r="148" spans="3:28" x14ac:dyDescent="0.25">
      <c r="C148" t="str">
        <f t="shared" si="3"/>
        <v>550ILOOP gain mb = 2, VLOOP gain mb = 8</v>
      </c>
      <c r="AB148">
        <v>2.88</v>
      </c>
    </row>
    <row r="149" spans="3:28" x14ac:dyDescent="0.25">
      <c r="C149" t="str">
        <f t="shared" si="3"/>
        <v>550ILOOP gain mb = 3, VLOOP gain mb = 0.5</v>
      </c>
      <c r="AB149">
        <v>2.92</v>
      </c>
    </row>
    <row r="150" spans="3:28" x14ac:dyDescent="0.25">
      <c r="C150" t="str">
        <f t="shared" si="3"/>
        <v>550ILOOP gain mb = 3, VLOOP gain mb = 1</v>
      </c>
      <c r="AB150">
        <v>2.96</v>
      </c>
    </row>
    <row r="151" spans="3:28" x14ac:dyDescent="0.25">
      <c r="C151" t="str">
        <f t="shared" si="3"/>
        <v>550ILOOP gain mb = 3, VLOOP gain mb = 2</v>
      </c>
      <c r="AB151">
        <v>3</v>
      </c>
    </row>
    <row r="152" spans="3:28" x14ac:dyDescent="0.25">
      <c r="C152" t="str">
        <f t="shared" si="3"/>
        <v>550ILOOP gain mb = 3, VLOOP gain mb = 4</v>
      </c>
      <c r="AB152">
        <v>3.04</v>
      </c>
    </row>
    <row r="153" spans="3:28" x14ac:dyDescent="0.25">
      <c r="C153" t="str">
        <f t="shared" si="3"/>
        <v>550ILOOP gain mb = 3, VLOOP gain mb = 8</v>
      </c>
      <c r="AB153">
        <v>3.08</v>
      </c>
    </row>
    <row r="154" spans="3:28" x14ac:dyDescent="0.25">
      <c r="C154" t="str">
        <f t="shared" si="3"/>
        <v>550ILOOP gain mb = 4, VLOOP gain mb = 0.5</v>
      </c>
      <c r="AB154">
        <v>3.12</v>
      </c>
    </row>
    <row r="155" spans="3:28" x14ac:dyDescent="0.25">
      <c r="C155" t="str">
        <f t="shared" si="3"/>
        <v>550ILOOP gain mb = 4, VLOOP gain mb = 1</v>
      </c>
      <c r="AB155">
        <v>3.16</v>
      </c>
    </row>
    <row r="156" spans="3:28" x14ac:dyDescent="0.25">
      <c r="C156" t="str">
        <f t="shared" si="3"/>
        <v>550ILOOP gain mb = 4, VLOOP gain mb = 2</v>
      </c>
      <c r="AB156">
        <v>3.2</v>
      </c>
    </row>
    <row r="157" spans="3:28" x14ac:dyDescent="0.25">
      <c r="C157" t="str">
        <f t="shared" si="3"/>
        <v>550ILOOP gain mb = 4, VLOOP gain mb = 4</v>
      </c>
      <c r="AB157">
        <v>3.24</v>
      </c>
    </row>
    <row r="158" spans="3:28" x14ac:dyDescent="0.25">
      <c r="C158" t="str">
        <f t="shared" si="3"/>
        <v>550ILOOP gain mb = 4, VLOOP gain mb = 8</v>
      </c>
      <c r="AB158">
        <v>3.28</v>
      </c>
    </row>
    <row r="159" spans="3:28" x14ac:dyDescent="0.25">
      <c r="C159" t="str">
        <f t="shared" si="3"/>
        <v>550ILOOP gain mb = 5, VLOOP gain mb = 0.5</v>
      </c>
      <c r="AB159">
        <v>3.32</v>
      </c>
    </row>
    <row r="160" spans="3:28" x14ac:dyDescent="0.25">
      <c r="C160" t="str">
        <f t="shared" si="3"/>
        <v>550ILOOP gain mb = 5, VLOOP gain mb = 1</v>
      </c>
      <c r="AB160">
        <v>3.36</v>
      </c>
    </row>
    <row r="161" spans="3:28" x14ac:dyDescent="0.25">
      <c r="C161" t="str">
        <f t="shared" si="3"/>
        <v>550ILOOP gain mb = 5, VLOOP gain mb = 2</v>
      </c>
      <c r="AB161">
        <v>3.4</v>
      </c>
    </row>
    <row r="162" spans="3:28" x14ac:dyDescent="0.25">
      <c r="C162" t="str">
        <f t="shared" si="3"/>
        <v>550ILOOP gain mb = 5, VLOOP gain mb = 4</v>
      </c>
      <c r="AB162">
        <v>3.44</v>
      </c>
    </row>
    <row r="163" spans="3:28" x14ac:dyDescent="0.25">
      <c r="C163" t="str">
        <f t="shared" si="3"/>
        <v>550ILOOP gain mb = 5, VLOOP gain mb = 8</v>
      </c>
      <c r="AB163">
        <v>3.48</v>
      </c>
    </row>
    <row r="164" spans="3:28" x14ac:dyDescent="0.25">
      <c r="C164" t="str">
        <f t="shared" si="3"/>
        <v>550ILOOP gain mb = 6, VLOOP gain mb = 0.5</v>
      </c>
      <c r="AB164">
        <v>3.52</v>
      </c>
    </row>
    <row r="165" spans="3:28" x14ac:dyDescent="0.25">
      <c r="C165" t="str">
        <f t="shared" si="3"/>
        <v>550ILOOP gain mb = 6, VLOOP gain mb = 1</v>
      </c>
      <c r="AB165">
        <v>3.56</v>
      </c>
    </row>
    <row r="166" spans="3:28" x14ac:dyDescent="0.25">
      <c r="C166" t="str">
        <f t="shared" si="3"/>
        <v>550ILOOP gain mb = 6, VLOOP gain mb = 2</v>
      </c>
      <c r="AB166">
        <v>3.6</v>
      </c>
    </row>
    <row r="167" spans="3:28" x14ac:dyDescent="0.25">
      <c r="C167" t="str">
        <f t="shared" si="3"/>
        <v>550ILOOP gain mb = 6, VLOOP gain mb = 4</v>
      </c>
      <c r="AB167">
        <v>3.64</v>
      </c>
    </row>
    <row r="168" spans="3:28" x14ac:dyDescent="0.25">
      <c r="C168" t="str">
        <f t="shared" si="3"/>
        <v>550ILOOP gain mb = 6, VLOOP gain mb = 8</v>
      </c>
      <c r="AB168">
        <v>3.68</v>
      </c>
    </row>
    <row r="169" spans="3:28" x14ac:dyDescent="0.25">
      <c r="C169" t="str">
        <f t="shared" si="3"/>
        <v>550ILOOP gain mb = 7, VLOOP gain mb = 0.5</v>
      </c>
      <c r="AB169">
        <v>3.72</v>
      </c>
    </row>
    <row r="170" spans="3:28" x14ac:dyDescent="0.25">
      <c r="C170" t="str">
        <f t="shared" si="3"/>
        <v>550ILOOP gain mb = 7, VLOOP gain mb = 1</v>
      </c>
      <c r="AB170">
        <v>3.76</v>
      </c>
    </row>
    <row r="171" spans="3:28" x14ac:dyDescent="0.25">
      <c r="C171" t="str">
        <f t="shared" si="3"/>
        <v>550ILOOP gain mb = 7, VLOOP gain mb = 2</v>
      </c>
      <c r="AB171">
        <v>3.8</v>
      </c>
    </row>
    <row r="172" spans="3:28" x14ac:dyDescent="0.25">
      <c r="C172" t="str">
        <f t="shared" si="3"/>
        <v>550ILOOP gain mb = 7, VLOOP gain mb = 4</v>
      </c>
      <c r="AB172">
        <v>3.84</v>
      </c>
    </row>
    <row r="173" spans="3:28" x14ac:dyDescent="0.25">
      <c r="C173" t="str">
        <f t="shared" si="3"/>
        <v>550ILOOP gain mb = 7, VLOOP gain mb = 8</v>
      </c>
      <c r="AB173">
        <v>3.88</v>
      </c>
    </row>
    <row r="174" spans="3:28" x14ac:dyDescent="0.25">
      <c r="C174" t="str">
        <f t="shared" si="3"/>
        <v>550ILOOP gain mb = 10, VLOOP gain mb = 2</v>
      </c>
      <c r="AB174">
        <v>3.92</v>
      </c>
    </row>
    <row r="175" spans="3:28" x14ac:dyDescent="0.25">
      <c r="C175" t="str">
        <f t="shared" ref="C175:C207" si="4">CONCATENATE($G$9, C5)</f>
        <v>650ILOOP gain mb = EEPROM; VLOOP gain mb = EEPROM, FSW = EEPROM</v>
      </c>
      <c r="AB175">
        <v>3.96</v>
      </c>
    </row>
    <row r="176" spans="3:28" x14ac:dyDescent="0.25">
      <c r="C176" t="str">
        <f t="shared" si="4"/>
        <v>650ILOOP gain mb = EEPROM, VLOOP gain mb = EEPROM</v>
      </c>
      <c r="AB176">
        <v>4</v>
      </c>
    </row>
    <row r="177" spans="3:28" x14ac:dyDescent="0.25">
      <c r="C177" t="str">
        <f t="shared" si="4"/>
        <v>650ILOOP gain mb = 2, VLOOP gain mb = 0.5</v>
      </c>
      <c r="AB177">
        <v>4.04</v>
      </c>
    </row>
    <row r="178" spans="3:28" x14ac:dyDescent="0.25">
      <c r="C178" t="str">
        <f t="shared" si="4"/>
        <v>650ILOOP gain mb = 2, VLOOP gain mb = 1</v>
      </c>
      <c r="AB178">
        <v>4.08</v>
      </c>
    </row>
    <row r="179" spans="3:28" x14ac:dyDescent="0.25">
      <c r="C179" t="str">
        <f t="shared" si="4"/>
        <v>650ILOOP gain mb = 2, VLOOP gain mb = 2</v>
      </c>
      <c r="AB179">
        <v>4.12</v>
      </c>
    </row>
    <row r="180" spans="3:28" x14ac:dyDescent="0.25">
      <c r="C180" t="str">
        <f t="shared" si="4"/>
        <v>650ILOOP gain mb = 2, VLOOP gain mb = 4</v>
      </c>
      <c r="AB180">
        <v>4.16</v>
      </c>
    </row>
    <row r="181" spans="3:28" x14ac:dyDescent="0.25">
      <c r="C181" t="str">
        <f t="shared" si="4"/>
        <v>650ILOOP gain mb = 2, VLOOP gain mb = 8</v>
      </c>
      <c r="AB181">
        <v>4.2</v>
      </c>
    </row>
    <row r="182" spans="3:28" x14ac:dyDescent="0.25">
      <c r="C182" t="str">
        <f t="shared" si="4"/>
        <v>650ILOOP gain mb = 3, VLOOP gain mb = 0.5</v>
      </c>
      <c r="AB182">
        <v>4.24</v>
      </c>
    </row>
    <row r="183" spans="3:28" x14ac:dyDescent="0.25">
      <c r="C183" t="str">
        <f t="shared" si="4"/>
        <v>650ILOOP gain mb = 3, VLOOP gain mb = 1</v>
      </c>
      <c r="AB183">
        <v>4.28</v>
      </c>
    </row>
    <row r="184" spans="3:28" x14ac:dyDescent="0.25">
      <c r="C184" t="str">
        <f t="shared" si="4"/>
        <v>650ILOOP gain mb = 3, VLOOP gain mb = 2</v>
      </c>
      <c r="AB184">
        <v>4.32</v>
      </c>
    </row>
    <row r="185" spans="3:28" x14ac:dyDescent="0.25">
      <c r="C185" t="str">
        <f t="shared" si="4"/>
        <v>650ILOOP gain mb = 3, VLOOP gain mb = 4</v>
      </c>
      <c r="AB185">
        <v>4.3600000000000003</v>
      </c>
    </row>
    <row r="186" spans="3:28" x14ac:dyDescent="0.25">
      <c r="C186" t="str">
        <f t="shared" si="4"/>
        <v>650ILOOP gain mb = 3, VLOOP gain mb = 8</v>
      </c>
      <c r="AB186">
        <v>4.4000000000000004</v>
      </c>
    </row>
    <row r="187" spans="3:28" x14ac:dyDescent="0.25">
      <c r="C187" t="str">
        <f t="shared" si="4"/>
        <v>650ILOOP gain mb = 4, VLOOP gain mb = 0.5</v>
      </c>
      <c r="AB187">
        <v>4.4400000000000004</v>
      </c>
    </row>
    <row r="188" spans="3:28" x14ac:dyDescent="0.25">
      <c r="C188" t="str">
        <f t="shared" si="4"/>
        <v>650ILOOP gain mb = 4, VLOOP gain mb = 1</v>
      </c>
      <c r="AB188">
        <v>4.4800000000000004</v>
      </c>
    </row>
    <row r="189" spans="3:28" x14ac:dyDescent="0.25">
      <c r="C189" t="str">
        <f t="shared" si="4"/>
        <v>650ILOOP gain mb = 4, VLOOP gain mb = 2</v>
      </c>
      <c r="AB189">
        <v>4.5199999999999996</v>
      </c>
    </row>
    <row r="190" spans="3:28" x14ac:dyDescent="0.25">
      <c r="C190" t="str">
        <f t="shared" si="4"/>
        <v>650ILOOP gain mb = 4, VLOOP gain mb = 4</v>
      </c>
      <c r="AB190">
        <v>4.5599999999999996</v>
      </c>
    </row>
    <row r="191" spans="3:28" x14ac:dyDescent="0.25">
      <c r="C191" t="str">
        <f t="shared" si="4"/>
        <v>650ILOOP gain mb = 4, VLOOP gain mb = 8</v>
      </c>
      <c r="AB191">
        <v>4.5999999999999996</v>
      </c>
    </row>
    <row r="192" spans="3:28" x14ac:dyDescent="0.25">
      <c r="C192" t="str">
        <f t="shared" si="4"/>
        <v>650ILOOP gain mb = 5, VLOOP gain mb = 0.5</v>
      </c>
      <c r="AB192">
        <v>4.6399999999999997</v>
      </c>
    </row>
    <row r="193" spans="3:28" x14ac:dyDescent="0.25">
      <c r="C193" t="str">
        <f t="shared" si="4"/>
        <v>650ILOOP gain mb = 5, VLOOP gain mb = 1</v>
      </c>
      <c r="AB193">
        <v>4.68</v>
      </c>
    </row>
    <row r="194" spans="3:28" x14ac:dyDescent="0.25">
      <c r="C194" t="str">
        <f t="shared" si="4"/>
        <v>650ILOOP gain mb = 5, VLOOP gain mb = 2</v>
      </c>
      <c r="AB194">
        <v>4.72</v>
      </c>
    </row>
    <row r="195" spans="3:28" x14ac:dyDescent="0.25">
      <c r="C195" t="str">
        <f t="shared" si="4"/>
        <v>650ILOOP gain mb = 5, VLOOP gain mb = 4</v>
      </c>
      <c r="AB195">
        <v>4.76</v>
      </c>
    </row>
    <row r="196" spans="3:28" x14ac:dyDescent="0.25">
      <c r="C196" t="str">
        <f t="shared" si="4"/>
        <v>650ILOOP gain mb = 5, VLOOP gain mb = 8</v>
      </c>
      <c r="AB196">
        <v>4.8</v>
      </c>
    </row>
    <row r="197" spans="3:28" x14ac:dyDescent="0.25">
      <c r="C197" t="str">
        <f t="shared" si="4"/>
        <v>650ILOOP gain mb = 6, VLOOP gain mb = 0.5</v>
      </c>
      <c r="AB197">
        <v>4.84</v>
      </c>
    </row>
    <row r="198" spans="3:28" x14ac:dyDescent="0.25">
      <c r="C198" t="str">
        <f t="shared" si="4"/>
        <v>650ILOOP gain mb = 6, VLOOP gain mb = 1</v>
      </c>
      <c r="AB198">
        <v>4.88</v>
      </c>
    </row>
    <row r="199" spans="3:28" x14ac:dyDescent="0.25">
      <c r="C199" t="str">
        <f t="shared" si="4"/>
        <v>650ILOOP gain mb = 6, VLOOP gain mb = 2</v>
      </c>
      <c r="AB199">
        <v>4.92</v>
      </c>
    </row>
    <row r="200" spans="3:28" x14ac:dyDescent="0.25">
      <c r="C200" t="str">
        <f t="shared" si="4"/>
        <v>650ILOOP gain mb = 6, VLOOP gain mb = 4</v>
      </c>
      <c r="AB200">
        <v>4.96</v>
      </c>
    </row>
    <row r="201" spans="3:28" x14ac:dyDescent="0.25">
      <c r="C201" t="str">
        <f t="shared" si="4"/>
        <v>650ILOOP gain mb = 6, VLOOP gain mb = 8</v>
      </c>
      <c r="AB201">
        <v>5</v>
      </c>
    </row>
    <row r="202" spans="3:28" x14ac:dyDescent="0.25">
      <c r="C202" t="str">
        <f t="shared" si="4"/>
        <v>650ILOOP gain mb = 7, VLOOP gain mb = 0.5</v>
      </c>
      <c r="AB202">
        <v>5.04</v>
      </c>
    </row>
    <row r="203" spans="3:28" x14ac:dyDescent="0.25">
      <c r="C203" t="str">
        <f t="shared" si="4"/>
        <v>650ILOOP gain mb = 7, VLOOP gain mb = 1</v>
      </c>
      <c r="AB203">
        <v>5.08</v>
      </c>
    </row>
    <row r="204" spans="3:28" x14ac:dyDescent="0.25">
      <c r="C204" t="str">
        <f t="shared" si="4"/>
        <v>650ILOOP gain mb = 7, VLOOP gain mb = 2</v>
      </c>
      <c r="AB204">
        <v>5.12</v>
      </c>
    </row>
    <row r="205" spans="3:28" x14ac:dyDescent="0.25">
      <c r="C205" t="str">
        <f t="shared" si="4"/>
        <v>650ILOOP gain mb = 7, VLOOP gain mb = 4</v>
      </c>
      <c r="AB205">
        <v>5.16</v>
      </c>
    </row>
    <row r="206" spans="3:28" x14ac:dyDescent="0.25">
      <c r="C206" t="str">
        <f t="shared" si="4"/>
        <v>650ILOOP gain mb = 7, VLOOP gain mb = 8</v>
      </c>
      <c r="AB206">
        <v>5.2</v>
      </c>
    </row>
    <row r="207" spans="3:28" x14ac:dyDescent="0.25">
      <c r="C207" t="str">
        <f t="shared" si="4"/>
        <v>650ILOOP gain mb = 10, VLOOP gain mb = 2</v>
      </c>
      <c r="AB207">
        <v>5.24</v>
      </c>
    </row>
    <row r="208" spans="3:28" x14ac:dyDescent="0.25">
      <c r="C208" t="str">
        <f t="shared" ref="C208:C240" si="5">CONCATENATE($G$10, C5)</f>
        <v>900ILOOP gain mb = EEPROM; VLOOP gain mb = EEPROM, FSW = EEPROM</v>
      </c>
      <c r="AB208">
        <v>5.28</v>
      </c>
    </row>
    <row r="209" spans="3:28" x14ac:dyDescent="0.25">
      <c r="C209" t="str">
        <f t="shared" si="5"/>
        <v>900ILOOP gain mb = EEPROM, VLOOP gain mb = EEPROM</v>
      </c>
      <c r="AB209">
        <v>5.32</v>
      </c>
    </row>
    <row r="210" spans="3:28" x14ac:dyDescent="0.25">
      <c r="C210" t="str">
        <f t="shared" si="5"/>
        <v>900ILOOP gain mb = 2, VLOOP gain mb = 0.5</v>
      </c>
      <c r="AB210">
        <v>5.36</v>
      </c>
    </row>
    <row r="211" spans="3:28" x14ac:dyDescent="0.25">
      <c r="C211" t="str">
        <f t="shared" si="5"/>
        <v>900ILOOP gain mb = 2, VLOOP gain mb = 1</v>
      </c>
      <c r="AB211">
        <v>5.4</v>
      </c>
    </row>
    <row r="212" spans="3:28" x14ac:dyDescent="0.25">
      <c r="C212" t="str">
        <f t="shared" si="5"/>
        <v>900ILOOP gain mb = 2, VLOOP gain mb = 2</v>
      </c>
      <c r="AB212">
        <v>5.44</v>
      </c>
    </row>
    <row r="213" spans="3:28" x14ac:dyDescent="0.25">
      <c r="C213" t="str">
        <f t="shared" si="5"/>
        <v>900ILOOP gain mb = 2, VLOOP gain mb = 4</v>
      </c>
      <c r="AB213">
        <v>5.48</v>
      </c>
    </row>
    <row r="214" spans="3:28" x14ac:dyDescent="0.25">
      <c r="C214" t="str">
        <f t="shared" si="5"/>
        <v>900ILOOP gain mb = 2, VLOOP gain mb = 8</v>
      </c>
      <c r="AB214">
        <v>5.52</v>
      </c>
    </row>
    <row r="215" spans="3:28" x14ac:dyDescent="0.25">
      <c r="C215" t="str">
        <f t="shared" si="5"/>
        <v>900ILOOP gain mb = 3, VLOOP gain mb = 0.5</v>
      </c>
      <c r="AB215">
        <v>5.56</v>
      </c>
    </row>
    <row r="216" spans="3:28" x14ac:dyDescent="0.25">
      <c r="C216" t="str">
        <f t="shared" si="5"/>
        <v>900ILOOP gain mb = 3, VLOOP gain mb = 1</v>
      </c>
      <c r="AB216">
        <v>5.6</v>
      </c>
    </row>
    <row r="217" spans="3:28" x14ac:dyDescent="0.25">
      <c r="C217" t="str">
        <f t="shared" si="5"/>
        <v>900ILOOP gain mb = 3, VLOOP gain mb = 2</v>
      </c>
      <c r="AB217">
        <v>5.64</v>
      </c>
    </row>
    <row r="218" spans="3:28" x14ac:dyDescent="0.25">
      <c r="C218" t="str">
        <f t="shared" si="5"/>
        <v>900ILOOP gain mb = 3, VLOOP gain mb = 4</v>
      </c>
      <c r="AB218">
        <v>5.68</v>
      </c>
    </row>
    <row r="219" spans="3:28" x14ac:dyDescent="0.25">
      <c r="C219" t="str">
        <f t="shared" si="5"/>
        <v>900ILOOP gain mb = 3, VLOOP gain mb = 8</v>
      </c>
      <c r="AB219">
        <v>5.72</v>
      </c>
    </row>
    <row r="220" spans="3:28" x14ac:dyDescent="0.25">
      <c r="C220" t="str">
        <f t="shared" si="5"/>
        <v>900ILOOP gain mb = 4, VLOOP gain mb = 0.5</v>
      </c>
      <c r="AB220">
        <v>5.76</v>
      </c>
    </row>
    <row r="221" spans="3:28" x14ac:dyDescent="0.25">
      <c r="C221" t="str">
        <f t="shared" si="5"/>
        <v>900ILOOP gain mb = 4, VLOOP gain mb = 1</v>
      </c>
      <c r="AB221">
        <v>5.8</v>
      </c>
    </row>
    <row r="222" spans="3:28" x14ac:dyDescent="0.25">
      <c r="C222" t="str">
        <f t="shared" si="5"/>
        <v>900ILOOP gain mb = 4, VLOOP gain mb = 2</v>
      </c>
      <c r="AB222">
        <v>5.84</v>
      </c>
    </row>
    <row r="223" spans="3:28" x14ac:dyDescent="0.25">
      <c r="C223" t="str">
        <f t="shared" si="5"/>
        <v>900ILOOP gain mb = 4, VLOOP gain mb = 4</v>
      </c>
      <c r="AB223">
        <v>5.88</v>
      </c>
    </row>
    <row r="224" spans="3:28" x14ac:dyDescent="0.25">
      <c r="C224" t="str">
        <f t="shared" si="5"/>
        <v>900ILOOP gain mb = 4, VLOOP gain mb = 8</v>
      </c>
      <c r="AB224">
        <v>5.92</v>
      </c>
    </row>
    <row r="225" spans="3:28" x14ac:dyDescent="0.25">
      <c r="C225" t="str">
        <f t="shared" si="5"/>
        <v>900ILOOP gain mb = 5, VLOOP gain mb = 0.5</v>
      </c>
      <c r="AB225">
        <v>5.96</v>
      </c>
    </row>
    <row r="226" spans="3:28" x14ac:dyDescent="0.25">
      <c r="C226" t="str">
        <f t="shared" si="5"/>
        <v>900ILOOP gain mb = 5, VLOOP gain mb = 1</v>
      </c>
      <c r="AB226">
        <v>6</v>
      </c>
    </row>
    <row r="227" spans="3:28" x14ac:dyDescent="0.25">
      <c r="C227" t="str">
        <f t="shared" si="5"/>
        <v>900ILOOP gain mb = 5, VLOOP gain mb = 2</v>
      </c>
    </row>
    <row r="228" spans="3:28" x14ac:dyDescent="0.25">
      <c r="C228" t="str">
        <f t="shared" si="5"/>
        <v>900ILOOP gain mb = 5, VLOOP gain mb = 4</v>
      </c>
    </row>
    <row r="229" spans="3:28" x14ac:dyDescent="0.25">
      <c r="C229" t="str">
        <f t="shared" si="5"/>
        <v>900ILOOP gain mb = 5, VLOOP gain mb = 8</v>
      </c>
    </row>
    <row r="230" spans="3:28" x14ac:dyDescent="0.25">
      <c r="C230" t="str">
        <f t="shared" si="5"/>
        <v>900ILOOP gain mb = 6, VLOOP gain mb = 0.5</v>
      </c>
    </row>
    <row r="231" spans="3:28" x14ac:dyDescent="0.25">
      <c r="C231" t="str">
        <f t="shared" si="5"/>
        <v>900ILOOP gain mb = 6, VLOOP gain mb = 1</v>
      </c>
    </row>
    <row r="232" spans="3:28" x14ac:dyDescent="0.25">
      <c r="C232" t="str">
        <f t="shared" si="5"/>
        <v>900ILOOP gain mb = 6, VLOOP gain mb = 2</v>
      </c>
    </row>
    <row r="233" spans="3:28" x14ac:dyDescent="0.25">
      <c r="C233" t="str">
        <f t="shared" si="5"/>
        <v>900ILOOP gain mb = 6, VLOOP gain mb = 4</v>
      </c>
    </row>
    <row r="234" spans="3:28" x14ac:dyDescent="0.25">
      <c r="C234" t="str">
        <f t="shared" si="5"/>
        <v>900ILOOP gain mb = 6, VLOOP gain mb = 8</v>
      </c>
    </row>
    <row r="235" spans="3:28" x14ac:dyDescent="0.25">
      <c r="C235" t="str">
        <f t="shared" si="5"/>
        <v>900ILOOP gain mb = 7, VLOOP gain mb = 0.5</v>
      </c>
    </row>
    <row r="236" spans="3:28" x14ac:dyDescent="0.25">
      <c r="C236" t="str">
        <f t="shared" si="5"/>
        <v>900ILOOP gain mb = 7, VLOOP gain mb = 1</v>
      </c>
    </row>
    <row r="237" spans="3:28" x14ac:dyDescent="0.25">
      <c r="C237" t="str">
        <f t="shared" si="5"/>
        <v>900ILOOP gain mb = 7, VLOOP gain mb = 2</v>
      </c>
    </row>
    <row r="238" spans="3:28" x14ac:dyDescent="0.25">
      <c r="C238" t="str">
        <f t="shared" si="5"/>
        <v>900ILOOP gain mb = 7, VLOOP gain mb = 4</v>
      </c>
    </row>
    <row r="239" spans="3:28" x14ac:dyDescent="0.25">
      <c r="C239" t="str">
        <f t="shared" si="5"/>
        <v>900ILOOP gain mb = 7, VLOOP gain mb = 8</v>
      </c>
    </row>
    <row r="240" spans="3:28" x14ac:dyDescent="0.25">
      <c r="C240" t="str">
        <f t="shared" si="5"/>
        <v>900ILOOP gain mb = 10, VLOOP gain mb = 2</v>
      </c>
    </row>
    <row r="241" spans="3:3" x14ac:dyDescent="0.25">
      <c r="C241" t="str">
        <f t="shared" ref="C241:C273" si="6">CONCATENATE($G$11, C5)</f>
        <v>1100ILOOP gain mb = EEPROM; VLOOP gain mb = EEPROM, FSW = EEPROM</v>
      </c>
    </row>
    <row r="242" spans="3:3" x14ac:dyDescent="0.25">
      <c r="C242" t="str">
        <f t="shared" si="6"/>
        <v>1100ILOOP gain mb = EEPROM, VLOOP gain mb = EEPROM</v>
      </c>
    </row>
    <row r="243" spans="3:3" x14ac:dyDescent="0.25">
      <c r="C243" t="str">
        <f t="shared" si="6"/>
        <v>1100ILOOP gain mb = 2, VLOOP gain mb = 0.5</v>
      </c>
    </row>
    <row r="244" spans="3:3" x14ac:dyDescent="0.25">
      <c r="C244" t="str">
        <f t="shared" si="6"/>
        <v>1100ILOOP gain mb = 2, VLOOP gain mb = 1</v>
      </c>
    </row>
    <row r="245" spans="3:3" x14ac:dyDescent="0.25">
      <c r="C245" t="str">
        <f t="shared" si="6"/>
        <v>1100ILOOP gain mb = 2, VLOOP gain mb = 2</v>
      </c>
    </row>
    <row r="246" spans="3:3" x14ac:dyDescent="0.25">
      <c r="C246" t="str">
        <f t="shared" si="6"/>
        <v>1100ILOOP gain mb = 2, VLOOP gain mb = 4</v>
      </c>
    </row>
    <row r="247" spans="3:3" x14ac:dyDescent="0.25">
      <c r="C247" t="str">
        <f t="shared" si="6"/>
        <v>1100ILOOP gain mb = 2, VLOOP gain mb = 8</v>
      </c>
    </row>
    <row r="248" spans="3:3" x14ac:dyDescent="0.25">
      <c r="C248" t="str">
        <f t="shared" si="6"/>
        <v>1100ILOOP gain mb = 3, VLOOP gain mb = 0.5</v>
      </c>
    </row>
    <row r="249" spans="3:3" x14ac:dyDescent="0.25">
      <c r="C249" t="str">
        <f t="shared" si="6"/>
        <v>1100ILOOP gain mb = 3, VLOOP gain mb = 1</v>
      </c>
    </row>
    <row r="250" spans="3:3" x14ac:dyDescent="0.25">
      <c r="C250" t="str">
        <f t="shared" si="6"/>
        <v>1100ILOOP gain mb = 3, VLOOP gain mb = 2</v>
      </c>
    </row>
    <row r="251" spans="3:3" x14ac:dyDescent="0.25">
      <c r="C251" t="str">
        <f t="shared" si="6"/>
        <v>1100ILOOP gain mb = 3, VLOOP gain mb = 4</v>
      </c>
    </row>
    <row r="252" spans="3:3" x14ac:dyDescent="0.25">
      <c r="C252" t="str">
        <f t="shared" si="6"/>
        <v>1100ILOOP gain mb = 3, VLOOP gain mb = 8</v>
      </c>
    </row>
    <row r="253" spans="3:3" x14ac:dyDescent="0.25">
      <c r="C253" t="str">
        <f t="shared" si="6"/>
        <v>1100ILOOP gain mb = 4, VLOOP gain mb = 0.5</v>
      </c>
    </row>
    <row r="254" spans="3:3" x14ac:dyDescent="0.25">
      <c r="C254" t="str">
        <f t="shared" si="6"/>
        <v>1100ILOOP gain mb = 4, VLOOP gain mb = 1</v>
      </c>
    </row>
    <row r="255" spans="3:3" x14ac:dyDescent="0.25">
      <c r="C255" t="str">
        <f t="shared" si="6"/>
        <v>1100ILOOP gain mb = 4, VLOOP gain mb = 2</v>
      </c>
    </row>
    <row r="256" spans="3:3" x14ac:dyDescent="0.25">
      <c r="C256" t="str">
        <f t="shared" si="6"/>
        <v>1100ILOOP gain mb = 4, VLOOP gain mb = 4</v>
      </c>
    </row>
    <row r="257" spans="3:3" x14ac:dyDescent="0.25">
      <c r="C257" t="str">
        <f t="shared" si="6"/>
        <v>1100ILOOP gain mb = 4, VLOOP gain mb = 8</v>
      </c>
    </row>
    <row r="258" spans="3:3" x14ac:dyDescent="0.25">
      <c r="C258" t="str">
        <f t="shared" si="6"/>
        <v>1100ILOOP gain mb = 5, VLOOP gain mb = 0.5</v>
      </c>
    </row>
    <row r="259" spans="3:3" x14ac:dyDescent="0.25">
      <c r="C259" t="str">
        <f t="shared" si="6"/>
        <v>1100ILOOP gain mb = 5, VLOOP gain mb = 1</v>
      </c>
    </row>
    <row r="260" spans="3:3" x14ac:dyDescent="0.25">
      <c r="C260" t="str">
        <f t="shared" si="6"/>
        <v>1100ILOOP gain mb = 5, VLOOP gain mb = 2</v>
      </c>
    </row>
    <row r="261" spans="3:3" x14ac:dyDescent="0.25">
      <c r="C261" t="str">
        <f t="shared" si="6"/>
        <v>1100ILOOP gain mb = 5, VLOOP gain mb = 4</v>
      </c>
    </row>
    <row r="262" spans="3:3" x14ac:dyDescent="0.25">
      <c r="C262" t="str">
        <f t="shared" si="6"/>
        <v>1100ILOOP gain mb = 5, VLOOP gain mb = 8</v>
      </c>
    </row>
    <row r="263" spans="3:3" x14ac:dyDescent="0.25">
      <c r="C263" t="str">
        <f t="shared" si="6"/>
        <v>1100ILOOP gain mb = 6, VLOOP gain mb = 0.5</v>
      </c>
    </row>
    <row r="264" spans="3:3" x14ac:dyDescent="0.25">
      <c r="C264" t="str">
        <f t="shared" si="6"/>
        <v>1100ILOOP gain mb = 6, VLOOP gain mb = 1</v>
      </c>
    </row>
    <row r="265" spans="3:3" x14ac:dyDescent="0.25">
      <c r="C265" t="str">
        <f t="shared" si="6"/>
        <v>1100ILOOP gain mb = 6, VLOOP gain mb = 2</v>
      </c>
    </row>
    <row r="266" spans="3:3" x14ac:dyDescent="0.25">
      <c r="C266" t="str">
        <f t="shared" si="6"/>
        <v>1100ILOOP gain mb = 6, VLOOP gain mb = 4</v>
      </c>
    </row>
    <row r="267" spans="3:3" x14ac:dyDescent="0.25">
      <c r="C267" t="str">
        <f t="shared" si="6"/>
        <v>1100ILOOP gain mb = 6, VLOOP gain mb = 8</v>
      </c>
    </row>
    <row r="268" spans="3:3" x14ac:dyDescent="0.25">
      <c r="C268" t="str">
        <f t="shared" si="6"/>
        <v>1100ILOOP gain mb = 7, VLOOP gain mb = 0.5</v>
      </c>
    </row>
    <row r="269" spans="3:3" x14ac:dyDescent="0.25">
      <c r="C269" t="str">
        <f t="shared" si="6"/>
        <v>1100ILOOP gain mb = 7, VLOOP gain mb = 1</v>
      </c>
    </row>
    <row r="270" spans="3:3" x14ac:dyDescent="0.25">
      <c r="C270" t="str">
        <f t="shared" si="6"/>
        <v>1100ILOOP gain mb = 7, VLOOP gain mb = 2</v>
      </c>
    </row>
    <row r="271" spans="3:3" x14ac:dyDescent="0.25">
      <c r="C271" t="str">
        <f t="shared" si="6"/>
        <v>1100ILOOP gain mb = 7, VLOOP gain mb = 4</v>
      </c>
    </row>
    <row r="272" spans="3:3" x14ac:dyDescent="0.25">
      <c r="C272" t="str">
        <f t="shared" si="6"/>
        <v>1100ILOOP gain mb = 7, VLOOP gain mb = 8</v>
      </c>
    </row>
    <row r="273" spans="3:3" x14ac:dyDescent="0.25">
      <c r="C273" t="str">
        <f t="shared" si="6"/>
        <v>1100ILOOP gain mb = 10, VLOOP gain mb = 2</v>
      </c>
    </row>
    <row r="274" spans="3:3" x14ac:dyDescent="0.25">
      <c r="C274" t="str">
        <f t="shared" ref="C274:C306" si="7">CONCATENATE($G$12, C5)</f>
        <v>1500ILOOP gain mb = EEPROM; VLOOP gain mb = EEPROM, FSW = EEPROM</v>
      </c>
    </row>
    <row r="275" spans="3:3" x14ac:dyDescent="0.25">
      <c r="C275" t="str">
        <f t="shared" si="7"/>
        <v>1500ILOOP gain mb = EEPROM, VLOOP gain mb = EEPROM</v>
      </c>
    </row>
    <row r="276" spans="3:3" x14ac:dyDescent="0.25">
      <c r="C276" t="str">
        <f t="shared" si="7"/>
        <v>1500ILOOP gain mb = 2, VLOOP gain mb = 0.5</v>
      </c>
    </row>
    <row r="277" spans="3:3" x14ac:dyDescent="0.25">
      <c r="C277" t="str">
        <f t="shared" si="7"/>
        <v>1500ILOOP gain mb = 2, VLOOP gain mb = 1</v>
      </c>
    </row>
    <row r="278" spans="3:3" x14ac:dyDescent="0.25">
      <c r="C278" t="str">
        <f t="shared" si="7"/>
        <v>1500ILOOP gain mb = 2, VLOOP gain mb = 2</v>
      </c>
    </row>
    <row r="279" spans="3:3" x14ac:dyDescent="0.25">
      <c r="C279" t="str">
        <f t="shared" si="7"/>
        <v>1500ILOOP gain mb = 2, VLOOP gain mb = 4</v>
      </c>
    </row>
    <row r="280" spans="3:3" x14ac:dyDescent="0.25">
      <c r="C280" t="str">
        <f t="shared" si="7"/>
        <v>1500ILOOP gain mb = 2, VLOOP gain mb = 8</v>
      </c>
    </row>
    <row r="281" spans="3:3" x14ac:dyDescent="0.25">
      <c r="C281" t="str">
        <f t="shared" si="7"/>
        <v>1500ILOOP gain mb = 3, VLOOP gain mb = 0.5</v>
      </c>
    </row>
    <row r="282" spans="3:3" x14ac:dyDescent="0.25">
      <c r="C282" t="str">
        <f t="shared" si="7"/>
        <v>1500ILOOP gain mb = 3, VLOOP gain mb = 1</v>
      </c>
    </row>
    <row r="283" spans="3:3" x14ac:dyDescent="0.25">
      <c r="C283" t="str">
        <f t="shared" si="7"/>
        <v>1500ILOOP gain mb = 3, VLOOP gain mb = 2</v>
      </c>
    </row>
    <row r="284" spans="3:3" x14ac:dyDescent="0.25">
      <c r="C284" t="str">
        <f t="shared" si="7"/>
        <v>1500ILOOP gain mb = 3, VLOOP gain mb = 4</v>
      </c>
    </row>
    <row r="285" spans="3:3" x14ac:dyDescent="0.25">
      <c r="C285" t="str">
        <f t="shared" si="7"/>
        <v>1500ILOOP gain mb = 3, VLOOP gain mb = 8</v>
      </c>
    </row>
    <row r="286" spans="3:3" x14ac:dyDescent="0.25">
      <c r="C286" t="str">
        <f t="shared" si="7"/>
        <v>1500ILOOP gain mb = 4, VLOOP gain mb = 0.5</v>
      </c>
    </row>
    <row r="287" spans="3:3" x14ac:dyDescent="0.25">
      <c r="C287" t="str">
        <f t="shared" si="7"/>
        <v>1500ILOOP gain mb = 4, VLOOP gain mb = 1</v>
      </c>
    </row>
    <row r="288" spans="3:3" x14ac:dyDescent="0.25">
      <c r="C288" t="str">
        <f t="shared" si="7"/>
        <v>1500ILOOP gain mb = 4, VLOOP gain mb = 2</v>
      </c>
    </row>
    <row r="289" spans="3:3" x14ac:dyDescent="0.25">
      <c r="C289" t="str">
        <f t="shared" si="7"/>
        <v>1500ILOOP gain mb = 4, VLOOP gain mb = 4</v>
      </c>
    </row>
    <row r="290" spans="3:3" x14ac:dyDescent="0.25">
      <c r="C290" t="str">
        <f t="shared" si="7"/>
        <v>1500ILOOP gain mb = 4, VLOOP gain mb = 8</v>
      </c>
    </row>
    <row r="291" spans="3:3" x14ac:dyDescent="0.25">
      <c r="C291" t="str">
        <f t="shared" si="7"/>
        <v>1500ILOOP gain mb = 5, VLOOP gain mb = 0.5</v>
      </c>
    </row>
    <row r="292" spans="3:3" x14ac:dyDescent="0.25">
      <c r="C292" t="str">
        <f t="shared" si="7"/>
        <v>1500ILOOP gain mb = 5, VLOOP gain mb = 1</v>
      </c>
    </row>
    <row r="293" spans="3:3" x14ac:dyDescent="0.25">
      <c r="C293" t="str">
        <f t="shared" si="7"/>
        <v>1500ILOOP gain mb = 5, VLOOP gain mb = 2</v>
      </c>
    </row>
    <row r="294" spans="3:3" x14ac:dyDescent="0.25">
      <c r="C294" t="str">
        <f t="shared" si="7"/>
        <v>1500ILOOP gain mb = 5, VLOOP gain mb = 4</v>
      </c>
    </row>
    <row r="295" spans="3:3" x14ac:dyDescent="0.25">
      <c r="C295" t="str">
        <f t="shared" si="7"/>
        <v>1500ILOOP gain mb = 5, VLOOP gain mb = 8</v>
      </c>
    </row>
    <row r="296" spans="3:3" x14ac:dyDescent="0.25">
      <c r="C296" t="str">
        <f t="shared" si="7"/>
        <v>1500ILOOP gain mb = 6, VLOOP gain mb = 0.5</v>
      </c>
    </row>
    <row r="297" spans="3:3" x14ac:dyDescent="0.25">
      <c r="C297" t="str">
        <f t="shared" si="7"/>
        <v>1500ILOOP gain mb = 6, VLOOP gain mb = 1</v>
      </c>
    </row>
    <row r="298" spans="3:3" x14ac:dyDescent="0.25">
      <c r="C298" t="str">
        <f t="shared" si="7"/>
        <v>1500ILOOP gain mb = 6, VLOOP gain mb = 2</v>
      </c>
    </row>
    <row r="299" spans="3:3" x14ac:dyDescent="0.25">
      <c r="C299" t="str">
        <f t="shared" si="7"/>
        <v>1500ILOOP gain mb = 6, VLOOP gain mb = 4</v>
      </c>
    </row>
    <row r="300" spans="3:3" x14ac:dyDescent="0.25">
      <c r="C300" t="str">
        <f t="shared" si="7"/>
        <v>1500ILOOP gain mb = 6, VLOOP gain mb = 8</v>
      </c>
    </row>
    <row r="301" spans="3:3" x14ac:dyDescent="0.25">
      <c r="C301" t="str">
        <f t="shared" si="7"/>
        <v>1500ILOOP gain mb = 7, VLOOP gain mb = 0.5</v>
      </c>
    </row>
    <row r="302" spans="3:3" x14ac:dyDescent="0.25">
      <c r="C302" t="str">
        <f t="shared" si="7"/>
        <v>1500ILOOP gain mb = 7, VLOOP gain mb = 1</v>
      </c>
    </row>
    <row r="303" spans="3:3" x14ac:dyDescent="0.25">
      <c r="C303" t="str">
        <f t="shared" si="7"/>
        <v>1500ILOOP gain mb = 7, VLOOP gain mb = 2</v>
      </c>
    </row>
    <row r="304" spans="3:3" x14ac:dyDescent="0.25">
      <c r="C304" t="str">
        <f t="shared" si="7"/>
        <v>1500ILOOP gain mb = 7, VLOOP gain mb = 4</v>
      </c>
    </row>
    <row r="305" spans="3:3" x14ac:dyDescent="0.25">
      <c r="C305" t="str">
        <f t="shared" si="7"/>
        <v>1500ILOOP gain mb = 7, VLOOP gain mb = 8</v>
      </c>
    </row>
    <row r="306" spans="3:3" x14ac:dyDescent="0.25">
      <c r="C306" t="str">
        <f t="shared" si="7"/>
        <v>1500ILOOP gain mb = 10, VLOOP gain mb = 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B1:R11"/>
  <sheetViews>
    <sheetView workbookViewId="0">
      <selection activeCell="H38" sqref="H38"/>
    </sheetView>
  </sheetViews>
  <sheetFormatPr defaultRowHeight="15" x14ac:dyDescent="0.25"/>
  <cols>
    <col min="2" max="2" width="9.5703125" bestFit="1" customWidth="1"/>
    <col min="10" max="10" width="9.5703125" bestFit="1" customWidth="1"/>
  </cols>
  <sheetData>
    <row r="1" spans="2:18" s="18" customFormat="1" x14ac:dyDescent="0.25">
      <c r="B1" s="18" t="s">
        <v>223</v>
      </c>
      <c r="F1" s="18" t="s">
        <v>215</v>
      </c>
      <c r="J1" s="18" t="s">
        <v>216</v>
      </c>
      <c r="N1" s="18" t="s">
        <v>229</v>
      </c>
      <c r="R1" s="18" t="s">
        <v>39</v>
      </c>
    </row>
    <row r="2" spans="2:18" s="18" customFormat="1" x14ac:dyDescent="0.25">
      <c r="B2" s="123">
        <f>'Pin Detect Programming'!H20</f>
        <v>36500</v>
      </c>
      <c r="C2" s="125"/>
      <c r="D2" s="125"/>
      <c r="F2" s="123">
        <f>'Pin Detect Programming'!H18</f>
        <v>33200</v>
      </c>
      <c r="G2" s="122"/>
      <c r="H2" s="122"/>
      <c r="I2" s="122"/>
      <c r="J2" s="123">
        <f>'Pin Detect Programming'!H19</f>
        <v>11000</v>
      </c>
      <c r="K2" s="122"/>
      <c r="L2" s="122"/>
      <c r="M2" s="122"/>
      <c r="N2" s="123">
        <f>'Pin Detect Programming'!H21</f>
        <v>46400</v>
      </c>
      <c r="R2" s="18">
        <f>ROUND('Device Calculator'!D20, 3)</f>
        <v>0.78500000000000003</v>
      </c>
    </row>
    <row r="3" spans="2:18" s="18" customFormat="1" x14ac:dyDescent="0.25">
      <c r="B3" s="123">
        <f>'Pin Detect Programming'!G20</f>
        <v>14700</v>
      </c>
      <c r="C3" s="123"/>
      <c r="D3" s="123"/>
      <c r="E3" s="122"/>
      <c r="F3" s="123">
        <f>'Pin Detect Programming'!G18</f>
        <v>21500</v>
      </c>
      <c r="G3" s="122"/>
      <c r="H3" s="122"/>
      <c r="I3" s="122"/>
      <c r="J3" s="123">
        <f>'Pin Detect Programming'!G19</f>
        <v>5620</v>
      </c>
      <c r="K3" s="122"/>
      <c r="L3" s="122"/>
      <c r="M3" s="122"/>
      <c r="N3" s="123">
        <f>'Pin Detect Programming'!G21</f>
        <v>10000</v>
      </c>
      <c r="R3" s="18">
        <f>ROUND('Device Calculator'!D21, 3)</f>
        <v>0.19600000000000001</v>
      </c>
    </row>
    <row r="4" spans="2:18" s="18" customFormat="1" x14ac:dyDescent="0.25">
      <c r="B4" s="130" t="s">
        <v>664</v>
      </c>
      <c r="C4" s="131"/>
      <c r="D4" s="124"/>
      <c r="F4" s="130" t="s">
        <v>664</v>
      </c>
      <c r="J4" s="130" t="s">
        <v>664</v>
      </c>
      <c r="N4" s="130" t="s">
        <v>664</v>
      </c>
      <c r="R4" s="18" t="s">
        <v>668</v>
      </c>
    </row>
    <row r="5" spans="2:18" s="18" customFormat="1" x14ac:dyDescent="0.25">
      <c r="B5" s="130" t="s">
        <v>665</v>
      </c>
      <c r="C5" s="131"/>
      <c r="D5" s="125"/>
      <c r="F5" s="130" t="s">
        <v>665</v>
      </c>
      <c r="J5" s="130" t="s">
        <v>665</v>
      </c>
      <c r="N5" s="130" t="s">
        <v>665</v>
      </c>
      <c r="R5" s="18" t="s">
        <v>667</v>
      </c>
    </row>
    <row r="6" spans="2:18" s="18" customFormat="1" x14ac:dyDescent="0.25">
      <c r="B6" s="131" t="str">
        <f>CONCATENATE(B4,B2)</f>
        <v>Top Resistor: 36500</v>
      </c>
      <c r="C6" s="131"/>
      <c r="D6" s="124"/>
      <c r="F6" s="131" t="str">
        <f>CONCATENATE(F4,F2)</f>
        <v>Top Resistor: 33200</v>
      </c>
      <c r="J6" s="131" t="str">
        <f>CONCATENATE(J4,J2)</f>
        <v>Top Resistor: 11000</v>
      </c>
      <c r="N6" s="131" t="str">
        <f>CONCATENATE(N4,N2)</f>
        <v>Top Resistor: 46400</v>
      </c>
      <c r="R6" s="131" t="str">
        <f>CONCATENATE(R4,R2)</f>
        <v xml:space="preserve">
Maximum: 0.785</v>
      </c>
    </row>
    <row r="7" spans="2:18" s="18" customFormat="1" x14ac:dyDescent="0.25">
      <c r="B7" s="131" t="str">
        <f>CONCATENATE(B5,B3)</f>
        <v xml:space="preserve">
Bottom Resistor: 14700</v>
      </c>
      <c r="C7" s="131"/>
      <c r="D7" s="124"/>
      <c r="F7" s="131" t="str">
        <f>CONCATENATE(F5,F3)</f>
        <v xml:space="preserve">
Bottom Resistor: 21500</v>
      </c>
      <c r="J7" s="131" t="str">
        <f>CONCATENATE(J5,J3)</f>
        <v xml:space="preserve">
Bottom Resistor: 5620</v>
      </c>
      <c r="N7" s="131" t="str">
        <f>CONCATENATE(N5,N3)</f>
        <v xml:space="preserve">
Bottom Resistor: 10000</v>
      </c>
      <c r="R7" s="131" t="str">
        <f>CONCATENATE(R5,R3)</f>
        <v>Minimum: 0.196</v>
      </c>
    </row>
    <row r="8" spans="2:18" x14ac:dyDescent="0.25">
      <c r="B8" s="128"/>
      <c r="C8" s="128"/>
      <c r="D8" s="126"/>
    </row>
    <row r="9" spans="2:18" x14ac:dyDescent="0.25">
      <c r="B9" s="129"/>
      <c r="C9" s="127"/>
      <c r="D9" s="126"/>
    </row>
    <row r="10" spans="2:18" x14ac:dyDescent="0.25">
      <c r="B10" s="131"/>
      <c r="C10" s="127"/>
      <c r="D10" s="126"/>
    </row>
    <row r="11" spans="2:18" x14ac:dyDescent="0.25">
      <c r="B11" s="131"/>
      <c r="C11" s="127"/>
      <c r="D11" s="12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845"/>
  <sheetViews>
    <sheetView topLeftCell="A35" zoomScale="85" zoomScaleNormal="85" workbookViewId="0">
      <selection activeCell="D39" sqref="D39"/>
    </sheetView>
  </sheetViews>
  <sheetFormatPr defaultColWidth="9.140625" defaultRowHeight="15" x14ac:dyDescent="0.25"/>
  <cols>
    <col min="1" max="1" width="14.28515625" bestFit="1" customWidth="1"/>
    <col min="2" max="2" width="12" bestFit="1" customWidth="1"/>
    <col min="3" max="3" width="55.85546875" bestFit="1" customWidth="1"/>
    <col min="4" max="4" width="102" bestFit="1" customWidth="1"/>
    <col min="5" max="5" width="58.5703125" bestFit="1" customWidth="1"/>
    <col min="6" max="6" width="51.5703125" bestFit="1" customWidth="1"/>
    <col min="7" max="7" width="48.140625" bestFit="1" customWidth="1"/>
    <col min="8" max="8" width="41" bestFit="1" customWidth="1"/>
    <col min="9" max="9" width="53.140625" bestFit="1" customWidth="1"/>
    <col min="10" max="10" width="0.28515625" customWidth="1"/>
    <col min="11" max="11" width="46.85546875" customWidth="1"/>
    <col min="12" max="12" width="44.85546875" customWidth="1"/>
    <col min="13" max="13" width="35.28515625" bestFit="1" customWidth="1"/>
    <col min="14" max="14" width="8.28515625" customWidth="1"/>
    <col min="16" max="18" width="15.85546875" bestFit="1" customWidth="1"/>
    <col min="19" max="19" width="13.42578125" bestFit="1" customWidth="1"/>
    <col min="20" max="20" width="16.5703125" bestFit="1" customWidth="1"/>
  </cols>
  <sheetData>
    <row r="1" spans="1:5" x14ac:dyDescent="0.25">
      <c r="A1" s="27"/>
      <c r="B1" s="27"/>
      <c r="C1" s="27" t="s">
        <v>699</v>
      </c>
      <c r="D1" s="27"/>
      <c r="E1" s="27"/>
    </row>
    <row r="2" spans="1:5" x14ac:dyDescent="0.25">
      <c r="A2" s="27"/>
      <c r="B2" s="27" t="s">
        <v>700</v>
      </c>
      <c r="C2" s="27">
        <f>'Device Calculator'!D4</f>
        <v>40</v>
      </c>
      <c r="D2" s="27" t="s">
        <v>701</v>
      </c>
      <c r="E2" s="27"/>
    </row>
    <row r="3" spans="1:5" x14ac:dyDescent="0.25">
      <c r="A3" s="27"/>
      <c r="B3" s="27" t="s">
        <v>182</v>
      </c>
      <c r="C3" s="27">
        <f>Pvin</f>
        <v>12</v>
      </c>
      <c r="D3" s="27"/>
      <c r="E3" s="27"/>
    </row>
    <row r="4" spans="1:5" x14ac:dyDescent="0.25">
      <c r="A4" s="27"/>
      <c r="B4" s="27" t="s">
        <v>25</v>
      </c>
      <c r="C4" s="27">
        <f>Iout</f>
        <v>50</v>
      </c>
      <c r="D4" s="27"/>
      <c r="E4" s="27"/>
    </row>
    <row r="5" spans="1:5" ht="19.5" customHeight="1" x14ac:dyDescent="0.25">
      <c r="A5" s="27"/>
      <c r="B5" s="27" t="s">
        <v>23</v>
      </c>
      <c r="C5" s="27">
        <f>Vout</f>
        <v>0.96</v>
      </c>
      <c r="D5" s="27"/>
      <c r="E5" s="27"/>
    </row>
    <row r="6" spans="1:5" x14ac:dyDescent="0.25">
      <c r="A6" s="27"/>
      <c r="B6" s="27" t="s">
        <v>702</v>
      </c>
      <c r="C6" s="27">
        <f>Phases</f>
        <v>2</v>
      </c>
      <c r="D6" s="27" t="s">
        <v>129</v>
      </c>
      <c r="E6" s="27"/>
    </row>
    <row r="7" spans="1:5" x14ac:dyDescent="0.25">
      <c r="A7" s="27"/>
      <c r="B7" s="27"/>
      <c r="C7" s="27"/>
      <c r="D7" s="27"/>
      <c r="E7" s="27"/>
    </row>
    <row r="8" spans="1:5" x14ac:dyDescent="0.25">
      <c r="A8" s="27"/>
      <c r="B8" s="27" t="s">
        <v>703</v>
      </c>
      <c r="C8" s="288">
        <f>'Device Calculator'!E98*0.000001</f>
        <v>9.9999999999999991E-5</v>
      </c>
      <c r="D8" s="27" t="s">
        <v>93</v>
      </c>
      <c r="E8" s="288"/>
    </row>
    <row r="9" spans="1:5" x14ac:dyDescent="0.25">
      <c r="A9" s="27"/>
      <c r="B9" s="27" t="s">
        <v>704</v>
      </c>
      <c r="C9" s="288">
        <f>'Device Calculator'!E100*1000</f>
        <v>30000</v>
      </c>
      <c r="D9" s="27" t="s">
        <v>317</v>
      </c>
      <c r="E9" s="288"/>
    </row>
    <row r="10" spans="1:5" x14ac:dyDescent="0.25">
      <c r="A10" s="27"/>
      <c r="B10" s="27" t="s">
        <v>705</v>
      </c>
      <c r="C10" s="288">
        <f>'Device Calculator'!E105*0.000000000001</f>
        <v>3.2000000000000001E-12</v>
      </c>
      <c r="D10" s="27" t="s">
        <v>319</v>
      </c>
      <c r="E10" s="288"/>
    </row>
    <row r="11" spans="1:5" x14ac:dyDescent="0.25">
      <c r="A11" s="27"/>
      <c r="B11" s="27" t="s">
        <v>706</v>
      </c>
      <c r="C11" s="288">
        <f>'Device Calculator'!E102/'Bode Plot'!C8</f>
        <v>800000.00000000012</v>
      </c>
      <c r="D11" s="27"/>
      <c r="E11" s="288"/>
    </row>
    <row r="12" spans="1:5" x14ac:dyDescent="0.25">
      <c r="A12" s="27"/>
      <c r="B12" s="27" t="s">
        <v>707</v>
      </c>
      <c r="C12" s="288">
        <f>'Device Calculator'!E103*0.000000000001/'Device Calculator'!E102</f>
        <v>1.332E-12</v>
      </c>
      <c r="D12" s="27"/>
      <c r="E12" s="288"/>
    </row>
    <row r="13" spans="1:5" x14ac:dyDescent="0.25">
      <c r="A13" s="27"/>
      <c r="B13" s="27"/>
      <c r="C13" s="27"/>
      <c r="D13" s="27"/>
      <c r="E13" s="27"/>
    </row>
    <row r="14" spans="1:5" x14ac:dyDescent="0.25">
      <c r="A14" s="27"/>
      <c r="B14" s="27" t="s">
        <v>708</v>
      </c>
      <c r="C14" s="288">
        <f>(C8)*(C9)</f>
        <v>2.9999999999999996</v>
      </c>
      <c r="D14" s="27" t="s">
        <v>709</v>
      </c>
      <c r="E14" s="27" t="s">
        <v>710</v>
      </c>
    </row>
    <row r="15" spans="1:5" x14ac:dyDescent="0.25">
      <c r="A15" s="27"/>
      <c r="B15" s="27" t="s">
        <v>711</v>
      </c>
      <c r="C15" s="288">
        <f>1/(C14*(C11)*(C12))</f>
        <v>312812.8128128128</v>
      </c>
      <c r="D15" s="27" t="s">
        <v>712</v>
      </c>
      <c r="E15" s="27" t="s">
        <v>713</v>
      </c>
    </row>
    <row r="16" spans="1:5" x14ac:dyDescent="0.25">
      <c r="A16" s="27"/>
      <c r="B16" s="27" t="s">
        <v>714</v>
      </c>
      <c r="C16" s="288">
        <f>1/((C9)*(C10))</f>
        <v>10416666.666666666</v>
      </c>
      <c r="D16" s="27" t="s">
        <v>715</v>
      </c>
      <c r="E16" s="27" t="s">
        <v>716</v>
      </c>
    </row>
    <row r="17" spans="1:6" ht="14.25" customHeight="1" x14ac:dyDescent="0.25">
      <c r="A17" s="27"/>
      <c r="B17" s="27"/>
      <c r="C17" s="27"/>
      <c r="D17" s="27"/>
      <c r="E17" s="27"/>
    </row>
    <row r="18" spans="1:6" x14ac:dyDescent="0.25">
      <c r="A18" s="27"/>
      <c r="B18" s="27" t="s">
        <v>717</v>
      </c>
      <c r="C18" s="27">
        <f>C5/C4</f>
        <v>1.9199999999999998E-2</v>
      </c>
      <c r="D18" s="27"/>
      <c r="E18" s="27"/>
    </row>
    <row r="19" spans="1:6" x14ac:dyDescent="0.25">
      <c r="A19" s="27"/>
      <c r="B19" s="27" t="s">
        <v>781</v>
      </c>
      <c r="C19" s="27"/>
      <c r="D19" s="27"/>
      <c r="E19" s="27"/>
    </row>
    <row r="20" spans="1:6" x14ac:dyDescent="0.25">
      <c r="A20" s="27"/>
      <c r="B20" s="27" t="s">
        <v>718</v>
      </c>
      <c r="C20" s="288">
        <f>'Device Calculator'!F47*0.000001</f>
        <v>4.6999999999999997E-5</v>
      </c>
      <c r="D20" s="27" t="s">
        <v>719</v>
      </c>
      <c r="E20" s="27"/>
    </row>
    <row r="21" spans="1:6" x14ac:dyDescent="0.25">
      <c r="A21" s="27"/>
      <c r="B21" s="27" t="s">
        <v>720</v>
      </c>
      <c r="C21" s="288">
        <f>'Device Calculator'!E45*0.001</f>
        <v>3.0000000000000001E-3</v>
      </c>
      <c r="D21" s="27" t="s">
        <v>721</v>
      </c>
      <c r="E21" s="27"/>
    </row>
    <row r="22" spans="1:6" x14ac:dyDescent="0.25">
      <c r="A22" s="27"/>
      <c r="B22" s="27" t="s">
        <v>722</v>
      </c>
      <c r="C22" s="27">
        <f>'Device Calculator'!E46</f>
        <v>16</v>
      </c>
      <c r="D22" s="27" t="s">
        <v>723</v>
      </c>
      <c r="E22" s="27"/>
    </row>
    <row r="23" spans="1:6" x14ac:dyDescent="0.25">
      <c r="A23" s="27"/>
      <c r="B23" s="27"/>
      <c r="C23" s="27"/>
      <c r="D23" s="27"/>
      <c r="E23" s="27"/>
    </row>
    <row r="24" spans="1:6" x14ac:dyDescent="0.25">
      <c r="A24" s="27"/>
      <c r="B24" s="27" t="s">
        <v>724</v>
      </c>
      <c r="C24" s="288">
        <f>'Device Calculator'!F38*0.000001</f>
        <v>3.8999999999999999E-4</v>
      </c>
      <c r="D24" s="27" t="s">
        <v>725</v>
      </c>
      <c r="E24" s="27"/>
    </row>
    <row r="25" spans="1:6" x14ac:dyDescent="0.25">
      <c r="A25" s="27"/>
      <c r="B25" s="27" t="s">
        <v>726</v>
      </c>
      <c r="C25" s="288">
        <f>'Device Calculator'!E39*0.001</f>
        <v>0.01</v>
      </c>
      <c r="D25" s="27" t="s">
        <v>727</v>
      </c>
      <c r="E25" s="27"/>
    </row>
    <row r="26" spans="1:6" x14ac:dyDescent="0.25">
      <c r="A26" s="27"/>
      <c r="B26" s="27" t="s">
        <v>728</v>
      </c>
      <c r="C26" s="27">
        <f>'Device Calculator'!E40</f>
        <v>4</v>
      </c>
      <c r="D26" s="27" t="s">
        <v>729</v>
      </c>
      <c r="E26" s="27"/>
    </row>
    <row r="27" spans="1:6" x14ac:dyDescent="0.25">
      <c r="A27" s="27"/>
      <c r="B27" s="27"/>
      <c r="C27" s="27"/>
      <c r="D27" s="27"/>
      <c r="E27" s="27"/>
    </row>
    <row r="28" spans="1:6" x14ac:dyDescent="0.25">
      <c r="A28" s="27"/>
      <c r="B28" s="27" t="s">
        <v>730</v>
      </c>
      <c r="C28" s="288">
        <f>Lout*0.000001</f>
        <v>2.1999999999999998E-7</v>
      </c>
      <c r="D28" s="27" t="s">
        <v>39</v>
      </c>
      <c r="E28" s="27"/>
    </row>
    <row r="29" spans="1:6" x14ac:dyDescent="0.25">
      <c r="A29" s="27"/>
      <c r="B29" s="27" t="s">
        <v>731</v>
      </c>
      <c r="C29" s="27">
        <f>5.5/Pvin</f>
        <v>0.45833333333333331</v>
      </c>
      <c r="D29" s="27" t="s">
        <v>732</v>
      </c>
      <c r="E29" s="27"/>
    </row>
    <row r="30" spans="1:6" x14ac:dyDescent="0.25">
      <c r="A30" s="27"/>
      <c r="B30" s="27" t="s">
        <v>733</v>
      </c>
      <c r="C30" s="27">
        <f>IF(C2&gt;20,1,2)</f>
        <v>1</v>
      </c>
      <c r="D30" s="27" t="s">
        <v>734</v>
      </c>
      <c r="E30" s="27"/>
      <c r="F30" s="9"/>
    </row>
    <row r="31" spans="1:6" x14ac:dyDescent="0.25">
      <c r="A31" s="27"/>
      <c r="B31" s="27" t="s">
        <v>735</v>
      </c>
      <c r="C31" s="27">
        <f>0.006155*C30</f>
        <v>6.1549999999999999E-3</v>
      </c>
      <c r="D31" s="289" t="s">
        <v>736</v>
      </c>
      <c r="E31" s="27"/>
      <c r="F31" s="9"/>
    </row>
    <row r="32" spans="1:6" x14ac:dyDescent="0.25">
      <c r="A32" s="27"/>
      <c r="B32" s="27" t="s">
        <v>737</v>
      </c>
      <c r="C32" s="27">
        <f>'Device Calculator'!E114*0.000001</f>
        <v>9.9999999999999991E-5</v>
      </c>
      <c r="D32" s="27" t="s">
        <v>104</v>
      </c>
      <c r="E32" s="27"/>
      <c r="F32" s="9" t="s">
        <v>738</v>
      </c>
    </row>
    <row r="33" spans="1:20" x14ac:dyDescent="0.25">
      <c r="A33" s="27"/>
      <c r="B33" s="27" t="s">
        <v>739</v>
      </c>
      <c r="C33" s="288">
        <f>'Device Calculator'!E116*1000</f>
        <v>35000</v>
      </c>
      <c r="D33" s="27" t="s">
        <v>320</v>
      </c>
      <c r="E33" s="27"/>
      <c r="F33" s="9"/>
    </row>
    <row r="34" spans="1:20" x14ac:dyDescent="0.25">
      <c r="A34" s="27"/>
      <c r="B34" s="27" t="s">
        <v>740</v>
      </c>
      <c r="C34" s="288">
        <f>'Device Calculator'!E120*0.000000000001</f>
        <v>6.2500000000000002E-12</v>
      </c>
      <c r="D34" s="27" t="s">
        <v>322</v>
      </c>
      <c r="E34" s="27"/>
      <c r="F34" s="9"/>
    </row>
    <row r="35" spans="1:20" x14ac:dyDescent="0.25">
      <c r="A35" s="27"/>
      <c r="B35" s="27" t="s">
        <v>741</v>
      </c>
      <c r="C35" s="288">
        <v>4000000</v>
      </c>
      <c r="D35" s="27" t="s">
        <v>742</v>
      </c>
      <c r="E35" s="27"/>
      <c r="F35" s="9"/>
    </row>
    <row r="36" spans="1:20" x14ac:dyDescent="0.25">
      <c r="A36" s="27"/>
      <c r="B36" s="27" t="s">
        <v>743</v>
      </c>
      <c r="C36" s="288">
        <f>'Device Calculator'!E118*0.000000000001/(C32*'Bode Plot'!C35)</f>
        <v>2.5000000000000007E-12</v>
      </c>
      <c r="D36" s="27" t="s">
        <v>744</v>
      </c>
      <c r="E36" s="27"/>
      <c r="F36" s="9"/>
    </row>
    <row r="37" spans="1:20" x14ac:dyDescent="0.25">
      <c r="A37" s="27"/>
      <c r="B37" s="27" t="s">
        <v>745</v>
      </c>
      <c r="C37" s="27">
        <f>C32*C33</f>
        <v>3.4999999999999996</v>
      </c>
      <c r="D37" s="27" t="s">
        <v>746</v>
      </c>
      <c r="E37" s="290" t="s">
        <v>747</v>
      </c>
    </row>
    <row r="38" spans="1:20" x14ac:dyDescent="0.25">
      <c r="A38" s="27"/>
      <c r="B38" s="27" t="s">
        <v>748</v>
      </c>
      <c r="C38" s="288">
        <f>1/(C37*C35*C36)</f>
        <v>28571.428571428569</v>
      </c>
      <c r="D38" s="27" t="s">
        <v>749</v>
      </c>
      <c r="E38" s="290" t="s">
        <v>750</v>
      </c>
      <c r="H38" t="str">
        <f>IMSUM(K44,COMPLEX(0,$C$28*A44))</f>
        <v>0.0191999984162982-3.97283045735682E-06i</v>
      </c>
      <c r="N38" t="s">
        <v>787</v>
      </c>
      <c r="O38" t="s">
        <v>786</v>
      </c>
    </row>
    <row r="39" spans="1:20" x14ac:dyDescent="0.25">
      <c r="A39" s="27"/>
      <c r="B39" s="27" t="s">
        <v>751</v>
      </c>
      <c r="C39" s="288">
        <f>1/(C33*C34)</f>
        <v>4571428.5714285718</v>
      </c>
      <c r="D39" s="27" t="s">
        <v>752</v>
      </c>
      <c r="E39" s="290" t="s">
        <v>753</v>
      </c>
      <c r="N39">
        <f>MIN(N44:N3845)</f>
        <v>4.8018597586207079E-2</v>
      </c>
      <c r="O39">
        <f>MIN(O44:O3845)</f>
        <v>1.9254238211402864E-2</v>
      </c>
      <c r="P39" t="s">
        <v>784</v>
      </c>
      <c r="Q39" t="s">
        <v>782</v>
      </c>
      <c r="R39" t="s">
        <v>788</v>
      </c>
    </row>
    <row r="40" spans="1:20" x14ac:dyDescent="0.25">
      <c r="A40" s="27"/>
      <c r="B40" s="27" t="s">
        <v>702</v>
      </c>
      <c r="C40" s="27">
        <f>C6</f>
        <v>2</v>
      </c>
      <c r="D40" s="27"/>
      <c r="N40">
        <f>VLOOKUP(N39,N44:R3845,5,FALSE)</f>
        <v>-4.8018597586207079E-2</v>
      </c>
      <c r="O40">
        <f>VLOOKUP(O39,O44:P3845,2,FALSE)</f>
        <v>-1.9254238211402864E-2</v>
      </c>
      <c r="P40">
        <f>VLOOKUP(O40,P44:S3845,4,FALSE)</f>
        <v>90.105555593285999</v>
      </c>
      <c r="Q40">
        <f>VLOOKUP(O40,P44:R3845,3,FALSE)</f>
        <v>58.47967452101706</v>
      </c>
      <c r="R40">
        <f>VLOOKUP(N40,R44:T3845,3,FALSE)</f>
        <v>-20.663265736335362</v>
      </c>
    </row>
    <row r="41" spans="1:20" x14ac:dyDescent="0.25">
      <c r="A41" s="27"/>
      <c r="B41" s="27" t="s">
        <v>754</v>
      </c>
      <c r="C41" s="27">
        <f>VOSL</f>
        <v>0.5</v>
      </c>
      <c r="D41" s="27"/>
      <c r="I41" s="279" t="s">
        <v>755</v>
      </c>
    </row>
    <row r="42" spans="1:20" x14ac:dyDescent="0.25">
      <c r="A42" s="287">
        <f>B3845</f>
        <v>1823787.8002829247</v>
      </c>
      <c r="B42" s="27">
        <f>0.0038</f>
        <v>3.8E-3</v>
      </c>
      <c r="C42" s="27" t="s">
        <v>756</v>
      </c>
      <c r="D42" s="27" t="s">
        <v>757</v>
      </c>
      <c r="E42" s="27" t="s">
        <v>758</v>
      </c>
      <c r="F42" s="27" t="s">
        <v>759</v>
      </c>
      <c r="G42" s="27" t="s">
        <v>760</v>
      </c>
      <c r="H42" s="27" t="s">
        <v>761</v>
      </c>
      <c r="I42" s="27" t="s">
        <v>762</v>
      </c>
      <c r="J42" s="27"/>
      <c r="K42" s="27" t="s">
        <v>763</v>
      </c>
      <c r="L42" s="27" t="s">
        <v>764</v>
      </c>
      <c r="M42" s="27" t="s">
        <v>765</v>
      </c>
      <c r="N42" s="281"/>
    </row>
    <row r="43" spans="1:20" ht="45" x14ac:dyDescent="0.25">
      <c r="A43" s="282" t="s">
        <v>766</v>
      </c>
      <c r="B43" s="282" t="s">
        <v>767</v>
      </c>
      <c r="C43" s="280" t="s">
        <v>768</v>
      </c>
      <c r="D43" s="280" t="s">
        <v>769</v>
      </c>
      <c r="E43" s="283" t="s">
        <v>770</v>
      </c>
      <c r="F43" s="283" t="s">
        <v>771</v>
      </c>
      <c r="G43" s="283" t="s">
        <v>772</v>
      </c>
      <c r="H43" s="283" t="s">
        <v>773</v>
      </c>
      <c r="I43" t="s">
        <v>774</v>
      </c>
      <c r="J43" t="s">
        <v>775</v>
      </c>
      <c r="K43" s="283" t="s">
        <v>776</v>
      </c>
      <c r="L43" t="s">
        <v>777</v>
      </c>
      <c r="M43" t="s">
        <v>778</v>
      </c>
      <c r="P43" s="284" t="s">
        <v>779</v>
      </c>
      <c r="Q43" s="284" t="s">
        <v>780</v>
      </c>
      <c r="R43" s="284" t="s">
        <v>785</v>
      </c>
      <c r="S43" s="285" t="s">
        <v>783</v>
      </c>
      <c r="T43" t="str">
        <f>P43</f>
        <v>Total_gain</v>
      </c>
    </row>
    <row r="44" spans="1:20" x14ac:dyDescent="0.25">
      <c r="A44">
        <f>2*PI()*B44</f>
        <v>6.2831853071795862</v>
      </c>
      <c r="B44">
        <v>1</v>
      </c>
      <c r="C44" t="str">
        <f>IMPRODUCT(D44,E44,$C$40,,K44,$C$41)</f>
        <v>-2.85361643733897-49647.0323450614i</v>
      </c>
      <c r="D44" t="str">
        <f>IMDIV(IMPRODUCT($C$37,$C$38,COMPLEX(1,A44/$C$38)),IMSUM(-1*A44*A44/$C$39,COMPLEX(0,1*A44)))</f>
        <v>3.47812499999343-15915.49431397i</v>
      </c>
      <c r="E44" t="str">
        <f>IMDIV(IMPRODUCT(IMSUM(F44,G44),$C$29,H44),IMSUM(1,I44))</f>
        <v>162.469536845777+0.000470833174532394i</v>
      </c>
      <c r="F44" t="str">
        <f>IMDIV(IMPRODUCT($C$14,$C$15,COMPLEX(1,A44/$C$15)),IMSUM(-1*A44*A44/$C$16,COMPLEX(0,A44)))</f>
        <v>2.90990990990886-149357.116266672i</v>
      </c>
      <c r="G44" t="str">
        <f>IMDIV(1,COMPLEX(1,A44*$C$9*$C$10))</f>
        <v>0.999999999999636-6.03185789489021E-07i</v>
      </c>
      <c r="H44" t="str">
        <f>IMDIV($C$3,IMSUM(K44,COMPLEX(0,$C$28*A44)))</f>
        <v>625.000024793315+0.129323923914489i</v>
      </c>
      <c r="I44" t="str">
        <f>IMPRODUCT(F44,$C$29,H44,$C$31)</f>
        <v>59.6202954702746-263339.164510776i</v>
      </c>
      <c r="K44" t="str">
        <f>IF($C$26&lt;=0,IMDIV(1,IMSUM(IMDIV(1,L44),1/$C$18)),IMDIV(1,IMSUM(IMDIV(1,L44),1/$C$18,IMDIV(1,M44))))</f>
        <v>0.0191999984162982-5.35513122493633E-06i</v>
      </c>
      <c r="L44" t="str">
        <f>IMSUM($C$21/$C$22,IMDIV(1,COMPLEX(0,$C$20*$C$22*A44)))</f>
        <v>0.0001875-211.642211558371i</v>
      </c>
      <c r="M44" t="str">
        <f>IMSUM($C$25/$C$26,IMDIV(1,COMPLEX(0,$C$24*$C$26*A44)))</f>
        <v>0.0025-102.022399417882i</v>
      </c>
      <c r="N44">
        <f>ABS(R44)</f>
        <v>89.996706748212219</v>
      </c>
      <c r="O44">
        <f>ABS(P44)</f>
        <v>93.917865886813416</v>
      </c>
      <c r="P44" s="3">
        <f>20*LOG10(IMABS(C44))</f>
        <v>93.917865886813416</v>
      </c>
      <c r="Q44" s="3">
        <f>IMARGUMENT(C44)*180/PI()</f>
        <v>-90.003293251787781</v>
      </c>
      <c r="R44">
        <f>IF(Q44&lt;0,Q44+180,Q44-180)</f>
        <v>89.996706748212219</v>
      </c>
      <c r="S44">
        <f>B44/1000</f>
        <v>1E-3</v>
      </c>
      <c r="T44">
        <f t="shared" ref="T44:T107" si="0">P44</f>
        <v>93.917865886813416</v>
      </c>
    </row>
    <row r="45" spans="1:20" x14ac:dyDescent="0.25">
      <c r="A45">
        <f t="shared" ref="A45:A108" si="1">2*PI()*B45</f>
        <v>6.3070614113468686</v>
      </c>
      <c r="B45">
        <f>B44*(1+B$42)</f>
        <v>1.0038</v>
      </c>
      <c r="C45" t="str">
        <f t="shared" ref="C45:C108" si="2">IMPRODUCT(D45,E45,$C$40,,K45,$C$41)</f>
        <v>-2.8536164348338-49459.0878031789i</v>
      </c>
      <c r="D45" t="str">
        <f t="shared" ref="D45:D108" si="3">IMDIV(IMPRODUCT($C$37,$C$38,COMPLEX(1,A45/$C$38)),IMSUM(-1*A45*A45/$C$39,COMPLEX(0,1*A45)))</f>
        <v>3.47812499999337-15855.2443853421i</v>
      </c>
      <c r="E45" t="str">
        <f t="shared" ref="E45:E108" si="4">IMDIV(IMPRODUCT(IMSUM(F45,G45),$C$29,H45),IMSUM(1,I45))</f>
        <v>162.469536844892+0.000472622341002442i</v>
      </c>
      <c r="F45" t="str">
        <f t="shared" ref="F45:F108" si="5">IMDIV(IMPRODUCT($C$14,$C$15,COMPLEX(1,A45/$C$15)),IMSUM(-1*A45*A45/$C$16,COMPLEX(0,A45)))</f>
        <v>2.90990990990884-148791.707777132i</v>
      </c>
      <c r="G45" t="str">
        <f t="shared" ref="G45:G108" si="6">IMDIV(1,COMPLEX(1,A45*$C$9*$C$10))</f>
        <v>0.999999999999633-6.05477895489077E-07i</v>
      </c>
      <c r="H45" t="str">
        <f t="shared" ref="H45:H108" si="7">IMDIV($C$3,IMSUM(K45,COMPLEX(0,$C$28*A45)))</f>
        <v>625.000024982102+0.129815354829415i</v>
      </c>
      <c r="I45" t="str">
        <f t="shared" ref="I45:I108" si="8">IMPRODUCT(F45,$C$29,H45,$C$31)</f>
        <v>59.6202954735294-262342.263979139i</v>
      </c>
      <c r="K45" t="str">
        <f t="shared" ref="K45:K108" si="9">IF($C$26&lt;=0,IMDIV(1,IMSUM(IMDIV(1,L45),1/$C$18)),IMDIV(1,IMSUM(IMDIV(1,L45),1/$C$18,IMDIV(1,M45))))</f>
        <v>0.0191999984042392-5.37548072000625E-06i</v>
      </c>
      <c r="L45" t="str">
        <f t="shared" ref="L45:L108" si="10">IMSUM($C$21/$C$22,IMDIV(1,COMPLEX(0,$C$20*$C$22*A45)))</f>
        <v>0.0001875-210.841015698717i</v>
      </c>
      <c r="M45" t="str">
        <f t="shared" ref="M45:M108" si="11">IMSUM($C$25/$C$26,IMDIV(1,COMPLEX(0,$C$24*$C$26*A45)))</f>
        <v>0.0025-101.636181926561i</v>
      </c>
      <c r="N45">
        <f t="shared" ref="N45:N108" si="12">ABS(R45)</f>
        <v>89.996694233857809</v>
      </c>
      <c r="O45">
        <f t="shared" ref="O45:O108" si="13">ABS(P45)</f>
        <v>93.884922058561969</v>
      </c>
      <c r="P45" s="3">
        <f t="shared" ref="P45:P108" si="14">20*LOG10(IMABS(C45))</f>
        <v>93.884922058561969</v>
      </c>
      <c r="Q45" s="3">
        <f t="shared" ref="Q45:Q108" si="15">IMARGUMENT(C45)*180/PI()</f>
        <v>-90.003305766142191</v>
      </c>
      <c r="R45">
        <f t="shared" ref="R45:R108" si="16">IF(Q45&lt;0,Q45+180,Q45-180)</f>
        <v>89.996694233857809</v>
      </c>
      <c r="S45">
        <f t="shared" ref="S45:S108" si="17">B45/1000</f>
        <v>1.0038E-3</v>
      </c>
      <c r="T45">
        <f t="shared" si="0"/>
        <v>93.884922058561969</v>
      </c>
    </row>
    <row r="46" spans="1:20" x14ac:dyDescent="0.25">
      <c r="A46">
        <f t="shared" si="1"/>
        <v>6.3310282447099864</v>
      </c>
      <c r="B46">
        <f t="shared" ref="B46:B109" si="18">B45*(1+B$42)</f>
        <v>1.00761444</v>
      </c>
      <c r="C46" t="str">
        <f t="shared" si="2"/>
        <v>-2.85361643230962-49271.8547468797i</v>
      </c>
      <c r="D46" t="str">
        <f t="shared" si="3"/>
        <v>3.47812499999333-15795.2225397277i</v>
      </c>
      <c r="E46" t="str">
        <f t="shared" si="4"/>
        <v>162.469536844003+0.000474418306309615i</v>
      </c>
      <c r="F46" t="str">
        <f t="shared" si="5"/>
        <v>2.90990990990884-148228.439706262i</v>
      </c>
      <c r="G46" t="str">
        <f t="shared" si="6"/>
        <v>0.999999999999631-6.07778711491934E-07i</v>
      </c>
      <c r="H46" t="str">
        <f t="shared" si="7"/>
        <v>625.000025172329+0.130308653181865i</v>
      </c>
      <c r="I46" t="str">
        <f t="shared" si="8"/>
        <v>59.6202954768098-261349.137329046i</v>
      </c>
      <c r="K46" t="str">
        <f t="shared" si="9"/>
        <v>0.0191999983920883-0.0000053959075431164i</v>
      </c>
      <c r="L46" t="str">
        <f t="shared" si="10"/>
        <v>0.0001875-210.042852857857i</v>
      </c>
      <c r="M46" t="str">
        <f t="shared" si="11"/>
        <v>0.0025-101.251426505839i</v>
      </c>
      <c r="N46">
        <f t="shared" si="12"/>
        <v>89.996681671948878</v>
      </c>
      <c r="O46">
        <f t="shared" si="13"/>
        <v>93.851978230300517</v>
      </c>
      <c r="P46" s="3">
        <f t="shared" si="14"/>
        <v>93.851978230300517</v>
      </c>
      <c r="Q46" s="3">
        <f t="shared" si="15"/>
        <v>-90.003318328051122</v>
      </c>
      <c r="R46">
        <f t="shared" si="16"/>
        <v>89.996681671948878</v>
      </c>
      <c r="S46">
        <f t="shared" si="17"/>
        <v>1.00761444E-3</v>
      </c>
      <c r="T46">
        <f t="shared" si="0"/>
        <v>93.851978230300517</v>
      </c>
    </row>
    <row r="47" spans="1:20" x14ac:dyDescent="0.25">
      <c r="A47">
        <f t="shared" si="1"/>
        <v>6.3550861520398847</v>
      </c>
      <c r="B47">
        <f t="shared" si="18"/>
        <v>1.011443374872</v>
      </c>
      <c r="C47" t="str">
        <f t="shared" si="2"/>
        <v>-2.8536164297663-49085.3304827526i</v>
      </c>
      <c r="D47" t="str">
        <f t="shared" si="3"/>
        <v>3.47812499999328-15735.4279136924i</v>
      </c>
      <c r="E47" t="str">
        <f t="shared" si="4"/>
        <v>162.469536843105+0.000476221096289723i</v>
      </c>
      <c r="F47" t="str">
        <f t="shared" si="5"/>
        <v>2.90990990990882-147667.303951261i</v>
      </c>
      <c r="G47" t="str">
        <f t="shared" si="6"/>
        <v>0.999999999999628-6.10088270595602E-07i</v>
      </c>
      <c r="H47" t="str">
        <f t="shared" si="7"/>
        <v>625.000025364001+0.130803826068102i</v>
      </c>
      <c r="I47" t="str">
        <f t="shared" si="8"/>
        <v>59.6202954801153-260359.770274033i</v>
      </c>
      <c r="K47" t="str">
        <f t="shared" si="9"/>
        <v>0.019199998379845-5.41641198811294E-06i</v>
      </c>
      <c r="L47" t="str">
        <f t="shared" si="10"/>
        <v>0.0001875-209.247711553952i</v>
      </c>
      <c r="M47" t="str">
        <f t="shared" si="11"/>
        <v>0.0025-100.868127620879i</v>
      </c>
      <c r="N47">
        <f t="shared" si="12"/>
        <v>89.996669062304719</v>
      </c>
      <c r="O47">
        <f t="shared" si="13"/>
        <v>93.819034402028791</v>
      </c>
      <c r="P47" s="3">
        <f t="shared" si="14"/>
        <v>93.819034402028791</v>
      </c>
      <c r="Q47" s="3">
        <f t="shared" si="15"/>
        <v>-90.003330937695281</v>
      </c>
      <c r="R47">
        <f t="shared" si="16"/>
        <v>89.996669062304719</v>
      </c>
      <c r="S47">
        <f t="shared" si="17"/>
        <v>1.0114433748720001E-3</v>
      </c>
      <c r="T47">
        <f t="shared" si="0"/>
        <v>93.819034402028791</v>
      </c>
    </row>
    <row r="48" spans="1:20" x14ac:dyDescent="0.25">
      <c r="A48">
        <f t="shared" si="1"/>
        <v>6.3792354794176367</v>
      </c>
      <c r="B48">
        <f t="shared" si="18"/>
        <v>1.0152868596965137</v>
      </c>
      <c r="C48" t="str">
        <f t="shared" si="2"/>
        <v>-2.85361642720337-48899.5123275834i</v>
      </c>
      <c r="D48" t="str">
        <f t="shared" si="3"/>
        <v>3.47812499999322-15675.8596470703i</v>
      </c>
      <c r="E48" t="str">
        <f t="shared" si="4"/>
        <v>162.469536842201+0.000478030736876473i</v>
      </c>
      <c r="F48" t="str">
        <f t="shared" si="5"/>
        <v>2.90990990990881-147108.292440002i</v>
      </c>
      <c r="G48" t="str">
        <f t="shared" si="6"/>
        <v>0.999999999999625-6.12406606023863E-07i</v>
      </c>
      <c r="H48" t="str">
        <f t="shared" si="7"/>
        <v>625.000025557134+0.131300880611352i</v>
      </c>
      <c r="I48" t="str">
        <f t="shared" si="8"/>
        <v>59.6202954834449-259374.148581724i</v>
      </c>
      <c r="K48" t="str">
        <f t="shared" si="9"/>
        <v>0.0191999983675084-0.0000054369943499584i</v>
      </c>
      <c r="L48" t="str">
        <f t="shared" si="10"/>
        <v>0.0001875-208.455580348627i</v>
      </c>
      <c r="M48" t="str">
        <f t="shared" si="11"/>
        <v>0.0025-100.4862797578i</v>
      </c>
      <c r="N48">
        <f t="shared" si="12"/>
        <v>89.996656404743945</v>
      </c>
      <c r="O48">
        <f t="shared" si="13"/>
        <v>93.786090573746762</v>
      </c>
      <c r="P48" s="3">
        <f t="shared" si="14"/>
        <v>93.786090573746762</v>
      </c>
      <c r="Q48" s="3">
        <f t="shared" si="15"/>
        <v>-90.003343595256055</v>
      </c>
      <c r="R48">
        <f t="shared" si="16"/>
        <v>89.996656404743945</v>
      </c>
      <c r="S48">
        <f t="shared" si="17"/>
        <v>1.0152868596965136E-3</v>
      </c>
      <c r="T48">
        <f t="shared" si="0"/>
        <v>93.786090573746762</v>
      </c>
    </row>
    <row r="49" spans="1:20" x14ac:dyDescent="0.25">
      <c r="A49">
        <f t="shared" si="1"/>
        <v>6.4034765742394235</v>
      </c>
      <c r="B49">
        <f t="shared" si="18"/>
        <v>1.0191449497633605</v>
      </c>
      <c r="C49" t="str">
        <f t="shared" si="2"/>
        <v>-2.85361642462118-48714.3976083164i</v>
      </c>
      <c r="D49" t="str">
        <f t="shared" si="3"/>
        <v>3.47812499999318-15616.5168829521i</v>
      </c>
      <c r="E49" t="str">
        <f t="shared" si="4"/>
        <v>162.469536841291+0.000479847254102156i</v>
      </c>
      <c r="F49" t="str">
        <f t="shared" si="5"/>
        <v>2.90990990990882-146551.397130918i</v>
      </c>
      <c r="G49" t="str">
        <f t="shared" si="6"/>
        <v>0.999999999999622-6.14733751126753E-07i</v>
      </c>
      <c r="H49" t="str">
        <f t="shared" si="7"/>
        <v>625.000025751737+0.131799823961916i</v>
      </c>
      <c r="I49" t="str">
        <f t="shared" si="8"/>
        <v>59.6202954868007-258392.25807362i</v>
      </c>
      <c r="K49" t="str">
        <f t="shared" si="9"/>
        <v>0.0191999983550779-0.0000054576549247365i</v>
      </c>
      <c r="L49" t="str">
        <f t="shared" si="10"/>
        <v>0.0001875-207.666447846809i</v>
      </c>
      <c r="M49" t="str">
        <f t="shared" si="11"/>
        <v>0.0025-100.10587742359i</v>
      </c>
      <c r="N49">
        <f t="shared" si="12"/>
        <v>89.996643699084458</v>
      </c>
      <c r="O49">
        <f t="shared" si="13"/>
        <v>93.753146745454472</v>
      </c>
      <c r="P49" s="3">
        <f t="shared" si="14"/>
        <v>93.753146745454472</v>
      </c>
      <c r="Q49" s="3">
        <f t="shared" si="15"/>
        <v>-90.003356300915542</v>
      </c>
      <c r="R49">
        <f t="shared" si="16"/>
        <v>89.996643699084458</v>
      </c>
      <c r="S49">
        <f t="shared" si="17"/>
        <v>1.0191449497633604E-3</v>
      </c>
      <c r="T49">
        <f t="shared" si="0"/>
        <v>93.753146745454472</v>
      </c>
    </row>
    <row r="50" spans="1:20" x14ac:dyDescent="0.25">
      <c r="A50">
        <f t="shared" si="1"/>
        <v>6.4278097852215339</v>
      </c>
      <c r="B50">
        <f t="shared" si="18"/>
        <v>1.0230177005724612</v>
      </c>
      <c r="C50" t="str">
        <f t="shared" si="2"/>
        <v>-2.85361642201914-48529.9836620128i</v>
      </c>
      <c r="D50" t="str">
        <f t="shared" si="3"/>
        <v>3.47812499999313-15557.398767672i</v>
      </c>
      <c r="E50" t="str">
        <f t="shared" si="4"/>
        <v>162.469536840373+0.000481670674098369i</v>
      </c>
      <c r="F50" t="str">
        <f t="shared" si="5"/>
        <v>2.9099099099088-145996.610012883i</v>
      </c>
      <c r="G50" t="str">
        <f t="shared" si="6"/>
        <v>0.999999999999619-6.17069739381032E-07i</v>
      </c>
      <c r="H50" t="str">
        <f t="shared" si="7"/>
        <v>625.000025947824+0.132300663297261i</v>
      </c>
      <c r="I50" t="str">
        <f t="shared" si="8"/>
        <v>59.6202954901823-257414.0846249i</v>
      </c>
      <c r="K50" t="str">
        <f t="shared" si="9"/>
        <v>0.0191999983425527-0.0000054783940096558i</v>
      </c>
      <c r="L50" t="str">
        <f t="shared" si="10"/>
        <v>0.0001875-206.880302696562i</v>
      </c>
      <c r="M50" t="str">
        <f t="shared" si="11"/>
        <v>0.0025-99.7269151460349i</v>
      </c>
      <c r="N50">
        <f t="shared" si="12"/>
        <v>89.996630945143508</v>
      </c>
      <c r="O50">
        <f t="shared" si="13"/>
        <v>93.720202917151596</v>
      </c>
      <c r="P50" s="3">
        <f t="shared" si="14"/>
        <v>93.720202917151596</v>
      </c>
      <c r="Q50" s="3">
        <f t="shared" si="15"/>
        <v>-90.003369054856492</v>
      </c>
      <c r="R50">
        <f t="shared" si="16"/>
        <v>89.996630945143508</v>
      </c>
      <c r="S50">
        <f t="shared" si="17"/>
        <v>1.0230177005724611E-3</v>
      </c>
      <c r="T50">
        <f t="shared" si="0"/>
        <v>93.720202917151596</v>
      </c>
    </row>
    <row r="51" spans="1:20" x14ac:dyDescent="0.25">
      <c r="A51">
        <f t="shared" si="1"/>
        <v>6.4522354624053753</v>
      </c>
      <c r="B51">
        <f t="shared" si="18"/>
        <v>1.0269051678346366</v>
      </c>
      <c r="C51" t="str">
        <f t="shared" si="2"/>
        <v>-2.85361641939737-48346.2678358172i</v>
      </c>
      <c r="D51" t="str">
        <f t="shared" si="3"/>
        <v>3.47812499999307-15498.5044507962i</v>
      </c>
      <c r="E51" t="str">
        <f t="shared" si="4"/>
        <v>162.469536839448+0.000483501023095425i</v>
      </c>
      <c r="F51" t="str">
        <f t="shared" si="5"/>
        <v>2.90990990990879-145443.923105097i</v>
      </c>
      <c r="G51" t="str">
        <f t="shared" si="6"/>
        <v>0.999999999999616-6.19414604390678E-07i</v>
      </c>
      <c r="H51" t="str">
        <f t="shared" si="7"/>
        <v>625.000026145401+0.132803405822128i</v>
      </c>
      <c r="I51" t="str">
        <f t="shared" si="8"/>
        <v>59.6202954935888-256439.614164204i</v>
      </c>
      <c r="K51" t="str">
        <f t="shared" si="9"/>
        <v>0.0191999983299322-5.49921190305438E-06i</v>
      </c>
      <c r="L51" t="str">
        <f t="shared" si="10"/>
        <v>0.0001875-206.097133588924i</v>
      </c>
      <c r="M51" t="str">
        <f t="shared" si="11"/>
        <v>0.0025-99.349387473635i</v>
      </c>
      <c r="N51">
        <f t="shared" si="12"/>
        <v>89.996618142737589</v>
      </c>
      <c r="O51">
        <f t="shared" si="13"/>
        <v>93.687259088838246</v>
      </c>
      <c r="P51" s="3">
        <f t="shared" si="14"/>
        <v>93.687259088838246</v>
      </c>
      <c r="Q51" s="3">
        <f t="shared" si="15"/>
        <v>-90.003381857262411</v>
      </c>
      <c r="R51">
        <f t="shared" si="16"/>
        <v>89.996618142737589</v>
      </c>
      <c r="S51">
        <f t="shared" si="17"/>
        <v>1.0269051678346366E-3</v>
      </c>
      <c r="T51">
        <f t="shared" si="0"/>
        <v>93.687259088838246</v>
      </c>
    </row>
    <row r="52" spans="1:20" x14ac:dyDescent="0.25">
      <c r="A52">
        <f t="shared" si="1"/>
        <v>6.4767539571625168</v>
      </c>
      <c r="B52">
        <f t="shared" si="18"/>
        <v>1.0308074074724083</v>
      </c>
      <c r="C52" t="str">
        <f t="shared" si="2"/>
        <v>-2.85361641675558-48163.2474869157i</v>
      </c>
      <c r="D52" t="str">
        <f t="shared" si="3"/>
        <v>3.47812499999301-15439.8330851101i</v>
      </c>
      <c r="E52" t="str">
        <f t="shared" si="4"/>
        <v>162.469536838517+0.000485338327423595i</v>
      </c>
      <c r="F52" t="str">
        <f t="shared" si="5"/>
        <v>2.90990990990878-144893.328456974i</v>
      </c>
      <c r="G52" t="str">
        <f t="shared" si="6"/>
        <v>0.999999999999613-6.21768379887362E-07i</v>
      </c>
      <c r="H52" t="str">
        <f t="shared" si="7"/>
        <v>625.000026344482+0.133308058768639i</v>
      </c>
      <c r="I52" t="str">
        <f t="shared" si="8"/>
        <v>59.6202954970212-255468.832673451i</v>
      </c>
      <c r="K52" t="str">
        <f t="shared" si="9"/>
        <v>0.0191999983172156-5.52010890440394E-06i</v>
      </c>
      <c r="L52" t="str">
        <f t="shared" si="10"/>
        <v>0.0001875-205.316929257745i</v>
      </c>
      <c r="M52" t="str">
        <f t="shared" si="11"/>
        <v>0.0025-98.9732889755284i</v>
      </c>
      <c r="N52">
        <f t="shared" si="12"/>
        <v>89.996605291682584</v>
      </c>
      <c r="O52">
        <f t="shared" si="13"/>
        <v>93.654315260514352</v>
      </c>
      <c r="P52" s="3">
        <f t="shared" si="14"/>
        <v>93.654315260514352</v>
      </c>
      <c r="Q52" s="3">
        <f t="shared" si="15"/>
        <v>-90.003394708317416</v>
      </c>
      <c r="R52">
        <f t="shared" si="16"/>
        <v>89.996605291682584</v>
      </c>
      <c r="S52">
        <f t="shared" si="17"/>
        <v>1.0308074074724084E-3</v>
      </c>
      <c r="T52">
        <f t="shared" si="0"/>
        <v>93.654315260514352</v>
      </c>
    </row>
    <row r="53" spans="1:20" x14ac:dyDescent="0.25">
      <c r="A53">
        <f t="shared" si="1"/>
        <v>6.5013656221997342</v>
      </c>
      <c r="B53">
        <f t="shared" si="18"/>
        <v>1.0347244756208034</v>
      </c>
      <c r="C53" t="str">
        <f t="shared" si="2"/>
        <v>-2.85361641409376-47980.9199824987i</v>
      </c>
      <c r="D53" t="str">
        <f t="shared" si="3"/>
        <v>3.47812499999297-15381.3838266066i</v>
      </c>
      <c r="E53" t="str">
        <f t="shared" si="4"/>
        <v>162.469536837578+0.000487182613513413i</v>
      </c>
      <c r="F53" t="str">
        <f t="shared" si="5"/>
        <v>2.90990990990878-144344.818148026i</v>
      </c>
      <c r="G53" t="str">
        <f t="shared" si="6"/>
        <v>0.999999999999611-6.24131099730932E-07i</v>
      </c>
      <c r="H53" t="str">
        <f t="shared" si="7"/>
        <v>625.000026545082+0.133814629396399i</v>
      </c>
      <c r="I53" t="str">
        <f t="shared" si="8"/>
        <v>59.620295500481-254501.726187627i</v>
      </c>
      <c r="K53" t="str">
        <f t="shared" si="9"/>
        <v>0.0191999983044021-5.54108531431422E-06i</v>
      </c>
      <c r="L53" t="str">
        <f t="shared" si="10"/>
        <v>0.0001875-204.539678479522i</v>
      </c>
      <c r="M53" t="str">
        <f t="shared" si="11"/>
        <v>0.0025-98.5986142414106i</v>
      </c>
      <c r="N53">
        <f t="shared" si="12"/>
        <v>89.996592391793584</v>
      </c>
      <c r="O53">
        <f t="shared" si="13"/>
        <v>93.621371432179728</v>
      </c>
      <c r="P53" s="3">
        <f t="shared" si="14"/>
        <v>93.621371432179728</v>
      </c>
      <c r="Q53" s="3">
        <f t="shared" si="15"/>
        <v>-90.003407608206416</v>
      </c>
      <c r="R53">
        <f t="shared" si="16"/>
        <v>89.996592391793584</v>
      </c>
      <c r="S53">
        <f t="shared" si="17"/>
        <v>1.0347244756208035E-3</v>
      </c>
      <c r="T53">
        <f t="shared" si="0"/>
        <v>93.621371432179728</v>
      </c>
    </row>
    <row r="54" spans="1:20" x14ac:dyDescent="0.25">
      <c r="A54">
        <f t="shared" si="1"/>
        <v>6.5260708115640931</v>
      </c>
      <c r="B54">
        <f t="shared" si="18"/>
        <v>1.0386564286281625</v>
      </c>
      <c r="C54" t="str">
        <f t="shared" si="2"/>
        <v>-2.8536164114117-47799.2826997245i</v>
      </c>
      <c r="D54" t="str">
        <f t="shared" si="3"/>
        <v>3.47812499999291-15323.1558344733i</v>
      </c>
      <c r="E54" t="str">
        <f t="shared" si="4"/>
        <v>162.469536836633+0.000489033907895237i</v>
      </c>
      <c r="F54" t="str">
        <f t="shared" si="5"/>
        <v>2.90990990990877-143798.384287746i</v>
      </c>
      <c r="G54" t="str">
        <f t="shared" si="6"/>
        <v>0.999999999999607-6.26502797909907E-07i</v>
      </c>
      <c r="H54" t="str">
        <f t="shared" si="7"/>
        <v>625.000026747207+0.134323124992593i</v>
      </c>
      <c r="I54" t="str">
        <f t="shared" si="8"/>
        <v>59.6202955039658-253538.280794572i</v>
      </c>
      <c r="K54" t="str">
        <f t="shared" si="9"/>
        <v>0.0191999982914911-5.56214143453721E-06i</v>
      </c>
      <c r="L54" t="str">
        <f t="shared" si="10"/>
        <v>0.0001875-203.765370073244i</v>
      </c>
      <c r="M54" t="str">
        <f t="shared" si="11"/>
        <v>0.0025-98.2253578814611i</v>
      </c>
      <c r="N54">
        <f t="shared" si="12"/>
        <v>89.996579442885036</v>
      </c>
      <c r="O54">
        <f t="shared" si="13"/>
        <v>93.588427603834447</v>
      </c>
      <c r="P54" s="3">
        <f t="shared" si="14"/>
        <v>93.588427603834447</v>
      </c>
      <c r="Q54" s="3">
        <f t="shared" si="15"/>
        <v>-90.003420557114964</v>
      </c>
      <c r="R54">
        <f t="shared" si="16"/>
        <v>89.996579442885036</v>
      </c>
      <c r="S54">
        <f t="shared" si="17"/>
        <v>1.0386564286281625E-3</v>
      </c>
      <c r="T54">
        <f t="shared" si="0"/>
        <v>93.588427603834447</v>
      </c>
    </row>
    <row r="55" spans="1:20" x14ac:dyDescent="0.25">
      <c r="A55">
        <f t="shared" si="1"/>
        <v>6.5508698806480368</v>
      </c>
      <c r="B55">
        <f t="shared" si="18"/>
        <v>1.0426033230569496</v>
      </c>
      <c r="C55" t="str">
        <f t="shared" si="2"/>
        <v>-2.85361640870896-47618.3330256783i</v>
      </c>
      <c r="D55" t="str">
        <f t="shared" si="3"/>
        <v>3.47812499999285-15265.1482710809i</v>
      </c>
      <c r="E55" t="str">
        <f t="shared" si="4"/>
        <v>162.469536835679+0.000490892237201099i</v>
      </c>
      <c r="F55" t="str">
        <f t="shared" si="5"/>
        <v>2.90990990990876-143254.019015501i</v>
      </c>
      <c r="G55" t="str">
        <f t="shared" si="6"/>
        <v>0.999999999999605-6.28883508541963E-07i</v>
      </c>
      <c r="H55" t="str">
        <f t="shared" si="7"/>
        <v>625.000026950871+0.134833552872103i</v>
      </c>
      <c r="I55" t="str">
        <f t="shared" si="8"/>
        <v>59.6202955074769-252578.482634807i</v>
      </c>
      <c r="K55" t="str">
        <f t="shared" si="9"/>
        <v>0.0191999982784818-5.58327756797159E-06i</v>
      </c>
      <c r="L55" t="str">
        <f t="shared" si="10"/>
        <v>0.0001875-202.993992900223i</v>
      </c>
      <c r="M55" t="str">
        <f t="shared" si="11"/>
        <v>0.0025-97.8535145262618i</v>
      </c>
      <c r="N55">
        <f t="shared" si="12"/>
        <v>89.996566444770664</v>
      </c>
      <c r="O55">
        <f t="shared" si="13"/>
        <v>93.555483775478123</v>
      </c>
      <c r="P55" s="3">
        <f t="shared" si="14"/>
        <v>93.555483775478123</v>
      </c>
      <c r="Q55" s="3">
        <f t="shared" si="15"/>
        <v>-90.003433555229336</v>
      </c>
      <c r="R55">
        <f t="shared" si="16"/>
        <v>89.996566444770664</v>
      </c>
      <c r="S55">
        <f t="shared" si="17"/>
        <v>1.0426033230569495E-3</v>
      </c>
      <c r="T55">
        <f t="shared" si="0"/>
        <v>93.555483775478123</v>
      </c>
    </row>
    <row r="56" spans="1:20" x14ac:dyDescent="0.25">
      <c r="A56">
        <f t="shared" si="1"/>
        <v>6.5757631861944992</v>
      </c>
      <c r="B56">
        <f t="shared" si="18"/>
        <v>1.046565215684566</v>
      </c>
      <c r="C56" t="str">
        <f t="shared" si="2"/>
        <v>-2.85361640598587-47438.0683573397i</v>
      </c>
      <c r="D56" t="str">
        <f t="shared" si="3"/>
        <v>3.4781249999928-15207.3603019714i</v>
      </c>
      <c r="E56" t="str">
        <f t="shared" si="4"/>
        <v>162.469536834718+0.000492757628163469i</v>
      </c>
      <c r="F56" t="str">
        <f t="shared" si="5"/>
        <v>2.90990990990875-142711.714500413i</v>
      </c>
      <c r="G56" t="str">
        <f t="shared" si="6"/>
        <v>0.999999999999601-6.3127326587442E-07i</v>
      </c>
      <c r="H56" t="str">
        <f t="shared" si="7"/>
        <v>625.000027156087+0.13534592037761i</v>
      </c>
      <c r="I56" t="str">
        <f t="shared" si="8"/>
        <v>59.6202955110158-251622.317901311i</v>
      </c>
      <c r="K56" t="str">
        <f t="shared" si="9"/>
        <v>0.0191999982653734-5.60449401866709E-06i</v>
      </c>
      <c r="L56" t="str">
        <f t="shared" si="10"/>
        <v>0.0001875-202.22553586394i</v>
      </c>
      <c r="M56" t="str">
        <f t="shared" si="11"/>
        <v>0.0025-97.48307882672i</v>
      </c>
      <c r="N56">
        <f t="shared" si="12"/>
        <v>89.996553397263483</v>
      </c>
      <c r="O56">
        <f t="shared" si="13"/>
        <v>93.522539947110928</v>
      </c>
      <c r="P56" s="3">
        <f t="shared" si="14"/>
        <v>93.522539947110928</v>
      </c>
      <c r="Q56" s="3">
        <f t="shared" si="15"/>
        <v>-90.003446602736517</v>
      </c>
      <c r="R56">
        <f t="shared" si="16"/>
        <v>89.996553397263483</v>
      </c>
      <c r="S56">
        <f t="shared" si="17"/>
        <v>1.0465652156845659E-3</v>
      </c>
      <c r="T56">
        <f t="shared" si="0"/>
        <v>93.522539947110928</v>
      </c>
    </row>
    <row r="57" spans="1:20" x14ac:dyDescent="0.25">
      <c r="A57">
        <f t="shared" si="1"/>
        <v>6.6007510863020391</v>
      </c>
      <c r="B57">
        <f t="shared" si="18"/>
        <v>1.0505421635041674</v>
      </c>
      <c r="C57" t="str">
        <f t="shared" si="2"/>
        <v>-2.853616403242-47258.4861015406i</v>
      </c>
      <c r="D57" t="str">
        <f t="shared" si="3"/>
        <v>3.47812499999274-15149.7910958453i</v>
      </c>
      <c r="E57" t="str">
        <f t="shared" si="4"/>
        <v>162.46953683375+0.000494630107616769i</v>
      </c>
      <c r="F57" t="str">
        <f t="shared" si="5"/>
        <v>2.90990990990875-142171.46294125i</v>
      </c>
      <c r="G57" t="str">
        <f t="shared" si="6"/>
        <v>0.999999999999599-6.33672104284742E-07i</v>
      </c>
      <c r="H57" t="str">
        <f t="shared" si="7"/>
        <v>625.000027362865+0.135860234879689i</v>
      </c>
      <c r="I57" t="str">
        <f t="shared" si="8"/>
        <v>59.6202955145811-250669.772839334i</v>
      </c>
      <c r="K57" t="str">
        <f t="shared" si="9"/>
        <v>0.0191999982521652-5.62579109182872E-06i</v>
      </c>
      <c r="L57" t="str">
        <f t="shared" si="10"/>
        <v>0.0001875-201.459987909883i</v>
      </c>
      <c r="M57" t="str">
        <f t="shared" si="11"/>
        <v>0.0025-97.1140454539945i</v>
      </c>
      <c r="N57">
        <f t="shared" si="12"/>
        <v>89.996540300175823</v>
      </c>
      <c r="O57">
        <f t="shared" si="13"/>
        <v>93.489596118732763</v>
      </c>
      <c r="P57" s="3">
        <f t="shared" si="14"/>
        <v>93.489596118732763</v>
      </c>
      <c r="Q57" s="3">
        <f t="shared" si="15"/>
        <v>-90.003459699824177</v>
      </c>
      <c r="R57">
        <f t="shared" si="16"/>
        <v>89.996540300175823</v>
      </c>
      <c r="S57">
        <f t="shared" si="17"/>
        <v>1.0505421635041675E-3</v>
      </c>
      <c r="T57">
        <f t="shared" si="0"/>
        <v>93.489596118732763</v>
      </c>
    </row>
    <row r="58" spans="1:20" x14ac:dyDescent="0.25">
      <c r="A58">
        <f t="shared" si="1"/>
        <v>6.6258339404299873</v>
      </c>
      <c r="B58">
        <f t="shared" si="18"/>
        <v>1.0545342237254833</v>
      </c>
      <c r="C58" t="str">
        <f t="shared" si="2"/>
        <v>-2.85361640047721-47079.5836749298i</v>
      </c>
      <c r="D58" t="str">
        <f t="shared" si="3"/>
        <v>3.4781249999927-15092.4398245502i</v>
      </c>
      <c r="E58" t="str">
        <f t="shared" si="4"/>
        <v>162.469536832775+0.000496509702497238i</v>
      </c>
      <c r="F58" t="str">
        <f t="shared" si="5"/>
        <v>2.90990990990874-141633.256566312i</v>
      </c>
      <c r="G58" t="str">
        <f t="shared" si="6"/>
        <v>0.999999999999595-6.36080058281022E-07i</v>
      </c>
      <c r="H58" t="str">
        <f t="shared" si="7"/>
        <v>625.000027571219+0.13637650377693i</v>
      </c>
      <c r="I58" t="str">
        <f t="shared" si="8"/>
        <v>59.620295518174-249720.833746196i</v>
      </c>
      <c r="K58" t="str">
        <f t="shared" si="9"/>
        <v>0.0191999982388564-5.64716909382136E-06i</v>
      </c>
      <c r="L58" t="str">
        <f t="shared" si="10"/>
        <v>0.0001875-200.697338025386i</v>
      </c>
      <c r="M58" t="str">
        <f t="shared" si="11"/>
        <v>0.0025-96.7464090994167i</v>
      </c>
      <c r="N58">
        <f t="shared" si="12"/>
        <v>89.996527153319249</v>
      </c>
      <c r="O58">
        <f t="shared" si="13"/>
        <v>93.456652290343456</v>
      </c>
      <c r="P58" s="3">
        <f t="shared" si="14"/>
        <v>93.456652290343456</v>
      </c>
      <c r="Q58" s="3">
        <f t="shared" si="15"/>
        <v>-90.003472846680751</v>
      </c>
      <c r="R58">
        <f t="shared" si="16"/>
        <v>89.996527153319249</v>
      </c>
      <c r="S58">
        <f t="shared" si="17"/>
        <v>1.0545342237254834E-3</v>
      </c>
      <c r="T58">
        <f t="shared" si="0"/>
        <v>93.456652290343456</v>
      </c>
    </row>
    <row r="59" spans="1:20" x14ac:dyDescent="0.25">
      <c r="A59">
        <f t="shared" si="1"/>
        <v>6.651012109403621</v>
      </c>
      <c r="B59">
        <f t="shared" si="18"/>
        <v>1.0585414537756401</v>
      </c>
      <c r="C59" t="str">
        <f t="shared" si="2"/>
        <v>-2.85361639769138-46901.3585039362i</v>
      </c>
      <c r="D59" t="str">
        <f t="shared" si="3"/>
        <v>3.47812499999264-15035.305663069i</v>
      </c>
      <c r="E59" t="str">
        <f t="shared" si="4"/>
        <v>162.469536831793+0.000498396439843701i</v>
      </c>
      <c r="F59" t="str">
        <f t="shared" si="5"/>
        <v>2.90990990990873-141097.08763332i</v>
      </c>
      <c r="G59" t="str">
        <f t="shared" si="6"/>
        <v>0.999999999999592-6.38497162502488E-07i</v>
      </c>
      <c r="H59" t="str">
        <f t="shared" si="7"/>
        <v>625.000027781161+0.136894734496033i</v>
      </c>
      <c r="I59" t="str">
        <f t="shared" si="8"/>
        <v>59.620295521794-248775.48697109i</v>
      </c>
      <c r="K59" t="str">
        <f t="shared" si="9"/>
        <v>0.0191999982254462-5.66862833217393E-06i</v>
      </c>
      <c r="L59" t="str">
        <f t="shared" si="10"/>
        <v>0.0001875-199.937575239476i</v>
      </c>
      <c r="M59" t="str">
        <f t="shared" si="11"/>
        <v>0.0025-96.3801644744146i</v>
      </c>
      <c r="N59">
        <f t="shared" si="12"/>
        <v>89.996513956504657</v>
      </c>
      <c r="O59">
        <f t="shared" si="13"/>
        <v>93.423708461943022</v>
      </c>
      <c r="P59" s="3">
        <f t="shared" si="14"/>
        <v>93.423708461943022</v>
      </c>
      <c r="Q59" s="3">
        <f t="shared" si="15"/>
        <v>-90.003486043495343</v>
      </c>
      <c r="R59">
        <f t="shared" si="16"/>
        <v>89.996513956504657</v>
      </c>
      <c r="S59">
        <f t="shared" si="17"/>
        <v>1.0585414537756402E-3</v>
      </c>
      <c r="T59">
        <f t="shared" si="0"/>
        <v>93.423708461943022</v>
      </c>
    </row>
    <row r="60" spans="1:20" x14ac:dyDescent="0.25">
      <c r="A60">
        <f t="shared" si="1"/>
        <v>6.6762859554193552</v>
      </c>
      <c r="B60">
        <f t="shared" si="18"/>
        <v>1.0625639112999876</v>
      </c>
      <c r="C60" t="str">
        <f t="shared" si="2"/>
        <v>-2.85361639488442-46723.8080247302i</v>
      </c>
      <c r="D60" t="str">
        <f t="shared" si="3"/>
        <v>3.47812499999257-14978.3877895074i</v>
      </c>
      <c r="E60" t="str">
        <f t="shared" si="4"/>
        <v>162.469536830802+0.000500290346797526i</v>
      </c>
      <c r="F60" t="str">
        <f t="shared" si="5"/>
        <v>2.90990990990872-140562.948429303i</v>
      </c>
      <c r="G60" t="str">
        <f t="shared" si="6"/>
        <v>0.999999999999589-6.40923451719995E-07i</v>
      </c>
      <c r="H60" t="str">
        <f t="shared" si="7"/>
        <v>625.000027992697+0.137414934491924i</v>
      </c>
      <c r="I60" t="str">
        <f t="shared" si="8"/>
        <v>59.6202955254418-247833.718914882i</v>
      </c>
      <c r="K60" t="str">
        <f t="shared" si="9"/>
        <v>0.019199998211934-5.69016911558422E-06i</v>
      </c>
      <c r="L60" t="str">
        <f t="shared" si="10"/>
        <v>0.0001875-199.18068862271i</v>
      </c>
      <c r="M60" t="str">
        <f t="shared" si="11"/>
        <v>0.0025-96.0153063104344i</v>
      </c>
      <c r="N60">
        <f t="shared" si="12"/>
        <v>89.996500709542218</v>
      </c>
      <c r="O60">
        <f t="shared" si="13"/>
        <v>93.390764633531262</v>
      </c>
      <c r="P60" s="3">
        <f t="shared" si="14"/>
        <v>93.390764633531262</v>
      </c>
      <c r="Q60" s="3">
        <f t="shared" si="15"/>
        <v>-90.003499290457782</v>
      </c>
      <c r="R60">
        <f t="shared" si="16"/>
        <v>89.996500709542218</v>
      </c>
      <c r="S60">
        <f t="shared" si="17"/>
        <v>1.0625639112999876E-3</v>
      </c>
      <c r="T60">
        <f t="shared" si="0"/>
        <v>93.390764633531262</v>
      </c>
    </row>
    <row r="61" spans="1:20" x14ac:dyDescent="0.25">
      <c r="A61">
        <f t="shared" si="1"/>
        <v>6.7016558420499486</v>
      </c>
      <c r="B61">
        <f t="shared" si="18"/>
        <v>1.0666016541629275</v>
      </c>
      <c r="C61" t="str">
        <f t="shared" si="2"/>
        <v>-2.85361639205596-46546.9296831889i</v>
      </c>
      <c r="D61" t="str">
        <f t="shared" si="3"/>
        <v>3.47812499999252-14921.6853850827i</v>
      </c>
      <c r="E61" t="str">
        <f t="shared" si="4"/>
        <v>162.469536829804+0.000502191450603348i</v>
      </c>
      <c r="F61" t="str">
        <f t="shared" si="5"/>
        <v>2.90990990990871-140030.831270489i</v>
      </c>
      <c r="G61" t="str">
        <f t="shared" si="6"/>
        <v>0.999999999999586-6.43358960836529E-07i</v>
      </c>
      <c r="H61" t="str">
        <f t="shared" si="7"/>
        <v>625.000028205846+0.137937111247854i</v>
      </c>
      <c r="I61" t="str">
        <f t="shared" si="8"/>
        <v>59.620295529117-246895.516029924i</v>
      </c>
      <c r="K61" t="str">
        <f t="shared" si="9"/>
        <v>0.0191999981983189-5.71179175392281E-06i</v>
      </c>
      <c r="L61" t="str">
        <f t="shared" si="10"/>
        <v>0.0001875-198.426667287019i</v>
      </c>
      <c r="M61" t="str">
        <f t="shared" si="11"/>
        <v>0.0025-95.6518293588709i</v>
      </c>
      <c r="N61">
        <f t="shared" si="12"/>
        <v>89.996487412241336</v>
      </c>
      <c r="O61">
        <f t="shared" si="13"/>
        <v>93.357820805108133</v>
      </c>
      <c r="P61" s="3">
        <f t="shared" si="14"/>
        <v>93.357820805108133</v>
      </c>
      <c r="Q61" s="3">
        <f t="shared" si="15"/>
        <v>-90.003512587758664</v>
      </c>
      <c r="R61">
        <f t="shared" si="16"/>
        <v>89.996487412241336</v>
      </c>
      <c r="S61">
        <f t="shared" si="17"/>
        <v>1.0666016541629275E-3</v>
      </c>
      <c r="T61">
        <f t="shared" si="0"/>
        <v>93.357820805108133</v>
      </c>
    </row>
    <row r="62" spans="1:20" x14ac:dyDescent="0.25">
      <c r="A62">
        <f t="shared" si="1"/>
        <v>6.7271221342497389</v>
      </c>
      <c r="B62">
        <f t="shared" si="18"/>
        <v>1.0706547404487468</v>
      </c>
      <c r="C62" t="str">
        <f t="shared" si="2"/>
        <v>-2.85361638920607-46370.7209348587i</v>
      </c>
      <c r="D62" t="str">
        <f t="shared" si="3"/>
        <v>3.47812499999247-14865.1976341119i</v>
      </c>
      <c r="E62" t="str">
        <f t="shared" si="4"/>
        <v>162.4695368288+0.000504099778609215i</v>
      </c>
      <c r="F62" t="str">
        <f t="shared" si="5"/>
        <v>2.90990990990869-139500.728502195i</v>
      </c>
      <c r="G62" t="str">
        <f t="shared" si="6"/>
        <v>0.999999999999583-6.45803724887706E-07i</v>
      </c>
      <c r="H62" t="str">
        <f t="shared" si="7"/>
        <v>625.000028420618+0.138461272275513i</v>
      </c>
      <c r="I62" t="str">
        <f t="shared" si="8"/>
        <v>59.6202955328207-245960.864819854i</v>
      </c>
      <c r="K62" t="str">
        <f t="shared" si="9"/>
        <v>0.0191999981846001-5.73349655823787E-06i</v>
      </c>
      <c r="L62" t="str">
        <f t="shared" si="10"/>
        <v>0.0001875-197.675500385554i</v>
      </c>
      <c r="M62" t="str">
        <f t="shared" si="11"/>
        <v>0.0025-95.2897283909849i</v>
      </c>
      <c r="N62">
        <f t="shared" si="12"/>
        <v>89.99647406441072</v>
      </c>
      <c r="O62">
        <f t="shared" si="13"/>
        <v>93.324876976673693</v>
      </c>
      <c r="P62" s="3">
        <f t="shared" si="14"/>
        <v>93.324876976673693</v>
      </c>
      <c r="Q62" s="3">
        <f t="shared" si="15"/>
        <v>-90.00352593558928</v>
      </c>
      <c r="R62">
        <f t="shared" si="16"/>
        <v>89.99647406441072</v>
      </c>
      <c r="S62">
        <f t="shared" si="17"/>
        <v>1.0706547404487467E-3</v>
      </c>
      <c r="T62">
        <f t="shared" si="0"/>
        <v>93.324876976673693</v>
      </c>
    </row>
    <row r="63" spans="1:20" x14ac:dyDescent="0.25">
      <c r="A63">
        <f t="shared" si="1"/>
        <v>6.7526851983598881</v>
      </c>
      <c r="B63">
        <f t="shared" si="18"/>
        <v>1.0747232284624519</v>
      </c>
      <c r="C63" t="str">
        <f t="shared" si="2"/>
        <v>-2.85361638633425-46195.1792449164i</v>
      </c>
      <c r="D63" t="str">
        <f t="shared" si="3"/>
        <v>3.47812499999241-14808.9237239997i</v>
      </c>
      <c r="E63" t="str">
        <f t="shared" si="4"/>
        <v>162.469536827786+0.000506015358267157i</v>
      </c>
      <c r="F63" t="str">
        <f t="shared" si="5"/>
        <v>2.90990990990869-138972.632498714i</v>
      </c>
      <c r="G63" t="str">
        <f t="shared" si="6"/>
        <v>0.99999999999958-6.48257779042276E-07i</v>
      </c>
      <c r="H63" t="str">
        <f t="shared" si="7"/>
        <v>625.000028637023+0.13898742511513i</v>
      </c>
      <c r="I63" t="str">
        <f t="shared" si="8"/>
        <v>59.6202955365511-245029.751839398i</v>
      </c>
      <c r="K63" t="str">
        <f t="shared" si="9"/>
        <v>0.0191999981707769-5.75528384075947E-06i</v>
      </c>
      <c r="L63" t="str">
        <f t="shared" si="10"/>
        <v>0.0001875-196.927177112526i</v>
      </c>
      <c r="M63" t="str">
        <f t="shared" si="11"/>
        <v>0.0025-94.9289981978335i</v>
      </c>
      <c r="N63">
        <f t="shared" si="12"/>
        <v>89.996460665858422</v>
      </c>
      <c r="O63">
        <f t="shared" si="13"/>
        <v>93.291933148227614</v>
      </c>
      <c r="P63" s="3">
        <f t="shared" si="14"/>
        <v>93.291933148227614</v>
      </c>
      <c r="Q63" s="3">
        <f t="shared" si="15"/>
        <v>-90.003539334141578</v>
      </c>
      <c r="R63">
        <f t="shared" si="16"/>
        <v>89.996460665858422</v>
      </c>
      <c r="S63">
        <f t="shared" si="17"/>
        <v>1.0747232284624519E-3</v>
      </c>
      <c r="T63">
        <f t="shared" si="0"/>
        <v>93.291933148227614</v>
      </c>
    </row>
    <row r="64" spans="1:20" x14ac:dyDescent="0.25">
      <c r="A64">
        <f t="shared" si="1"/>
        <v>6.778345402113656</v>
      </c>
      <c r="B64">
        <f t="shared" si="18"/>
        <v>1.0788071767306093</v>
      </c>
      <c r="C64" t="str">
        <f t="shared" si="2"/>
        <v>-2.85361638344077-46020.3020881365i</v>
      </c>
      <c r="D64" t="str">
        <f t="shared" si="3"/>
        <v>3.47812499999235-14752.8628452269i</v>
      </c>
      <c r="E64" t="str">
        <f t="shared" si="4"/>
        <v>162.469536826766+0.000507938217133426i</v>
      </c>
      <c r="F64" t="str">
        <f t="shared" si="5"/>
        <v>2.90990990990867-138446.535663208i</v>
      </c>
      <c r="G64" t="str">
        <f t="shared" si="6"/>
        <v>0.999999999999577-6.50721158602636E-07i</v>
      </c>
      <c r="H64" t="str">
        <f t="shared" si="7"/>
        <v>625.000028855078+0.139515577335597i</v>
      </c>
      <c r="I64" t="str">
        <f t="shared" si="8"/>
        <v>59.620295540311-244102.163694185i</v>
      </c>
      <c r="K64" t="str">
        <f t="shared" si="9"/>
        <v>0.0191999981568484-5.77715391490439E-06i</v>
      </c>
      <c r="L64" t="str">
        <f t="shared" si="10"/>
        <v>0.0001875-196.181686703055i</v>
      </c>
      <c r="M64" t="str">
        <f t="shared" si="11"/>
        <v>0.0025-94.5696335901905i</v>
      </c>
      <c r="N64">
        <f t="shared" si="12"/>
        <v>89.996447216391616</v>
      </c>
      <c r="O64">
        <f t="shared" si="13"/>
        <v>93.258989319769952</v>
      </c>
      <c r="P64" s="3">
        <f t="shared" si="14"/>
        <v>93.258989319769952</v>
      </c>
      <c r="Q64" s="3">
        <f t="shared" si="15"/>
        <v>-90.003552783608384</v>
      </c>
      <c r="R64">
        <f t="shared" si="16"/>
        <v>89.996447216391616</v>
      </c>
      <c r="S64">
        <f t="shared" si="17"/>
        <v>1.0788071767306093E-3</v>
      </c>
      <c r="T64">
        <f t="shared" si="0"/>
        <v>93.258989319769952</v>
      </c>
    </row>
    <row r="65" spans="1:20" x14ac:dyDescent="0.25">
      <c r="A65">
        <f t="shared" si="1"/>
        <v>6.8041031146416877</v>
      </c>
      <c r="B65">
        <f t="shared" si="18"/>
        <v>1.0829066440021857</v>
      </c>
      <c r="C65" t="str">
        <f t="shared" si="2"/>
        <v>-2.85361638052525-45846.086948852i</v>
      </c>
      <c r="D65" t="str">
        <f t="shared" si="3"/>
        <v>3.47812499999229-14697.0141913391i</v>
      </c>
      <c r="E65" t="str">
        <f t="shared" si="4"/>
        <v>162.469536825737+0.000509868382869252i</v>
      </c>
      <c r="F65" t="str">
        <f t="shared" si="5"/>
        <v>2.90990990990866-137922.430427598i</v>
      </c>
      <c r="G65" t="str">
        <f t="shared" si="6"/>
        <v>0.999999999999573-6.53193899005323E-07i</v>
      </c>
      <c r="H65" t="str">
        <f t="shared" si="7"/>
        <v>625.000029074794+0.14004573653456i</v>
      </c>
      <c r="I65" t="str">
        <f t="shared" si="8"/>
        <v>59.6202955441001-243178.08704055i</v>
      </c>
      <c r="K65" t="str">
        <f t="shared" si="9"/>
        <v>0.0191999981428138-5.79910709528011E-06i</v>
      </c>
      <c r="L65" t="str">
        <f t="shared" si="10"/>
        <v>0.0001875-195.439018433009i</v>
      </c>
      <c r="M65" t="str">
        <f t="shared" si="11"/>
        <v>0.0025-94.2116293984766i</v>
      </c>
      <c r="N65">
        <f t="shared" si="12"/>
        <v>89.996433715816906</v>
      </c>
      <c r="O65">
        <f t="shared" si="13"/>
        <v>93.226045491300553</v>
      </c>
      <c r="P65" s="3">
        <f t="shared" si="14"/>
        <v>93.226045491300553</v>
      </c>
      <c r="Q65" s="3">
        <f t="shared" si="15"/>
        <v>-90.003566284183094</v>
      </c>
      <c r="R65">
        <f t="shared" si="16"/>
        <v>89.996433715816906</v>
      </c>
      <c r="S65">
        <f t="shared" si="17"/>
        <v>1.0829066440021858E-3</v>
      </c>
      <c r="T65">
        <f t="shared" si="0"/>
        <v>93.226045491300553</v>
      </c>
    </row>
    <row r="66" spans="1:20" x14ac:dyDescent="0.25">
      <c r="A66">
        <f t="shared" si="1"/>
        <v>6.8299587064773268</v>
      </c>
      <c r="B66">
        <f t="shared" si="18"/>
        <v>1.087021689249394</v>
      </c>
      <c r="C66" t="str">
        <f t="shared" si="2"/>
        <v>-2.85361637758754-45672.5313209207i</v>
      </c>
      <c r="D66" t="str">
        <f t="shared" si="3"/>
        <v>3.47812499999223-14641.3769589346i</v>
      </c>
      <c r="E66" t="str">
        <f t="shared" si="4"/>
        <v>162.469536824702+0.000511805883240637i</v>
      </c>
      <c r="F66" t="str">
        <f t="shared" si="5"/>
        <v>2.90990990990866-137400.309252453i</v>
      </c>
      <c r="G66" t="str">
        <f t="shared" si="6"/>
        <v>0.99999999999957-6.55676035821541E-07i</v>
      </c>
      <c r="H66" t="str">
        <f t="shared" si="7"/>
        <v>625.000029296181+0.140577910338536i</v>
      </c>
      <c r="I66" t="str">
        <f t="shared" si="8"/>
        <v>59.6202955479172-242257.508585335i</v>
      </c>
      <c r="K66" t="str">
        <f t="shared" si="9"/>
        <v>0.0191999981286724-5.82114369768975E-06i</v>
      </c>
      <c r="L66" t="str">
        <f t="shared" si="10"/>
        <v>0.0001875-194.699161618858i</v>
      </c>
      <c r="M66" t="str">
        <f t="shared" si="11"/>
        <v>0.0025-93.8549804726804i</v>
      </c>
      <c r="N66">
        <f t="shared" si="12"/>
        <v>89.99642016394003</v>
      </c>
      <c r="O66">
        <f t="shared" si="13"/>
        <v>93.193101662819501</v>
      </c>
      <c r="P66" s="3">
        <f t="shared" si="14"/>
        <v>93.193101662819501</v>
      </c>
      <c r="Q66" s="3">
        <f t="shared" si="15"/>
        <v>-90.00357983605997</v>
      </c>
      <c r="R66">
        <f t="shared" si="16"/>
        <v>89.99642016394003</v>
      </c>
      <c r="S66">
        <f t="shared" si="17"/>
        <v>1.087021689249394E-3</v>
      </c>
      <c r="T66">
        <f t="shared" si="0"/>
        <v>93.193101662819501</v>
      </c>
    </row>
    <row r="67" spans="1:20" x14ac:dyDescent="0.25">
      <c r="A67">
        <f t="shared" si="1"/>
        <v>6.8559125495619408</v>
      </c>
      <c r="B67">
        <f t="shared" si="18"/>
        <v>1.0911523716685418</v>
      </c>
      <c r="C67" t="str">
        <f t="shared" si="2"/>
        <v>-2.85361637462742-45499.6327076851i</v>
      </c>
      <c r="D67" t="str">
        <f t="shared" si="3"/>
        <v>3.47812499999218-14585.9503476531i</v>
      </c>
      <c r="E67" t="str">
        <f t="shared" si="4"/>
        <v>162.469536823657+0.000513750746119399i</v>
      </c>
      <c r="F67" t="str">
        <f t="shared" si="5"/>
        <v>2.90990990990865-136880.164626885i</v>
      </c>
      <c r="G67" t="str">
        <f t="shared" si="6"/>
        <v>0.999999999999567-6.58167604757661E-07i</v>
      </c>
      <c r="H67" t="str">
        <f t="shared" si="7"/>
        <v>625.000029519255+0.141112106403027i</v>
      </c>
      <c r="I67" t="str">
        <f t="shared" si="8"/>
        <v>59.6202955517637-241340.415085713i</v>
      </c>
      <c r="K67" t="str">
        <f t="shared" si="9"/>
        <v>0.0191999981144233-5.84326403913647E-06i</v>
      </c>
      <c r="L67" t="str">
        <f t="shared" si="10"/>
        <v>0.0001875-193.962105617511i</v>
      </c>
      <c r="M67" t="str">
        <f t="shared" si="11"/>
        <v>0.0025-93.4996816822877i</v>
      </c>
      <c r="N67">
        <f t="shared" si="12"/>
        <v>89.996406560566058</v>
      </c>
      <c r="O67">
        <f t="shared" si="13"/>
        <v>93.160157834326412</v>
      </c>
      <c r="P67" s="3">
        <f t="shared" si="14"/>
        <v>93.160157834326412</v>
      </c>
      <c r="Q67" s="3">
        <f t="shared" si="15"/>
        <v>-90.003593439433942</v>
      </c>
      <c r="R67">
        <f t="shared" si="16"/>
        <v>89.996406560566058</v>
      </c>
      <c r="S67">
        <f t="shared" si="17"/>
        <v>1.0911523716685418E-3</v>
      </c>
      <c r="T67">
        <f t="shared" si="0"/>
        <v>93.160157834326412</v>
      </c>
    </row>
    <row r="68" spans="1:20" x14ac:dyDescent="0.25">
      <c r="A68">
        <f t="shared" si="1"/>
        <v>6.881965017250276</v>
      </c>
      <c r="B68">
        <f t="shared" si="18"/>
        <v>1.0952987506808822</v>
      </c>
      <c r="C68" t="str">
        <f t="shared" si="2"/>
        <v>-2.85361637164475-45327.3886219416i</v>
      </c>
      <c r="D68" t="str">
        <f t="shared" si="3"/>
        <v>3.47812499999212-14530.7335601642i</v>
      </c>
      <c r="E68" t="str">
        <f t="shared" si="4"/>
        <v>162.469536822606+0.00051570299948306i</v>
      </c>
      <c r="F68" t="str">
        <f t="shared" si="5"/>
        <v>2.90990990990863-136361.98906844i</v>
      </c>
      <c r="G68" t="str">
        <f t="shared" si="6"/>
        <v>0.999999999999563-6.60668641655739E-07i</v>
      </c>
      <c r="H68" t="str">
        <f t="shared" si="7"/>
        <v>625.00002974403+0.141648332412622i</v>
      </c>
      <c r="I68" t="str">
        <f t="shared" si="8"/>
        <v>59.6202955556397-240426.793348989i</v>
      </c>
      <c r="K68" t="str">
        <f t="shared" si="9"/>
        <v>0.0191999981000656-5.86546843782794E-06i</v>
      </c>
      <c r="L68" t="str">
        <f t="shared" si="10"/>
        <v>0.0001875-193.227839826172i</v>
      </c>
      <c r="M68" t="str">
        <f t="shared" si="11"/>
        <v>0.0025-93.1457279162061i</v>
      </c>
      <c r="N68">
        <f t="shared" si="12"/>
        <v>89.996392905499334</v>
      </c>
      <c r="O68">
        <f t="shared" si="13"/>
        <v>93.127214005821429</v>
      </c>
      <c r="P68" s="3">
        <f t="shared" si="14"/>
        <v>93.127214005821429</v>
      </c>
      <c r="Q68" s="3">
        <f t="shared" si="15"/>
        <v>-90.003607094500666</v>
      </c>
      <c r="R68">
        <f t="shared" si="16"/>
        <v>89.996392905499334</v>
      </c>
      <c r="S68">
        <f t="shared" si="17"/>
        <v>1.0952987506808822E-3</v>
      </c>
      <c r="T68">
        <f t="shared" si="0"/>
        <v>93.127214005821429</v>
      </c>
    </row>
    <row r="69" spans="1:20" x14ac:dyDescent="0.25">
      <c r="A69">
        <f t="shared" si="1"/>
        <v>6.9081164843158271</v>
      </c>
      <c r="B69">
        <f t="shared" si="18"/>
        <v>1.0994608859334696</v>
      </c>
      <c r="C69" t="str">
        <f t="shared" si="2"/>
        <v>-2.85361636863949-45155.7965859008i</v>
      </c>
      <c r="D69" t="str">
        <f t="shared" si="3"/>
        <v>3.47812499999206-14475.7258021559i</v>
      </c>
      <c r="E69" t="str">
        <f t="shared" si="4"/>
        <v>162.469536821545+0.000517662671415465i</v>
      </c>
      <c r="F69" t="str">
        <f t="shared" si="5"/>
        <v>2.90990990990862-135845.775122987i</v>
      </c>
      <c r="G69" t="str">
        <f t="shared" si="6"/>
        <v>0.99999999999956-6.63179182494027E-07i</v>
      </c>
      <c r="H69" t="str">
        <f t="shared" si="7"/>
        <v>625.000029970513+0.142186596081115i</v>
      </c>
      <c r="I69" t="str">
        <f t="shared" si="8"/>
        <v>59.6202955595453-239516.630232401i</v>
      </c>
      <c r="K69" t="str">
        <f t="shared" si="9"/>
        <v>0.0191999980855987-5.88775721318123E-06i</v>
      </c>
      <c r="L69" t="str">
        <f t="shared" si="10"/>
        <v>0.0001875-192.496353682179i</v>
      </c>
      <c r="M69" t="str">
        <f t="shared" si="11"/>
        <v>0.0025-92.7931140826915i</v>
      </c>
      <c r="N69">
        <f t="shared" si="12"/>
        <v>89.996379198543352</v>
      </c>
      <c r="O69">
        <f t="shared" si="13"/>
        <v>93.094270177304352</v>
      </c>
      <c r="P69" s="3">
        <f t="shared" si="14"/>
        <v>93.094270177304352</v>
      </c>
      <c r="Q69" s="3">
        <f t="shared" si="15"/>
        <v>-90.003620801456648</v>
      </c>
      <c r="R69">
        <f t="shared" si="16"/>
        <v>89.996379198543352</v>
      </c>
      <c r="S69">
        <f t="shared" si="17"/>
        <v>1.0994608859334696E-3</v>
      </c>
      <c r="T69">
        <f t="shared" si="0"/>
        <v>93.094270177304352</v>
      </c>
    </row>
    <row r="70" spans="1:20" x14ac:dyDescent="0.25">
      <c r="A70">
        <f t="shared" si="1"/>
        <v>6.9343673269562274</v>
      </c>
      <c r="B70">
        <f t="shared" si="18"/>
        <v>1.1036388373000168</v>
      </c>
      <c r="C70" t="str">
        <f t="shared" si="2"/>
        <v>-2.85361636561109-44984.8541311538i</v>
      </c>
      <c r="D70" t="str">
        <f t="shared" si="3"/>
        <v>3.478124999992-14420.926282323i</v>
      </c>
      <c r="E70" t="str">
        <f t="shared" si="4"/>
        <v>162.469536820478+0.000519629790107607i</v>
      </c>
      <c r="F70" t="str">
        <f t="shared" si="5"/>
        <v>2.90990990990862-135331.515364616i</v>
      </c>
      <c r="G70" t="str">
        <f t="shared" si="6"/>
        <v>0.999999999999557-6.65699263387503E-07i</v>
      </c>
      <c r="H70" t="str">
        <f t="shared" si="7"/>
        <v>625.000030198722+0.142726905151607i</v>
      </c>
      <c r="I70" t="str">
        <f t="shared" si="8"/>
        <v>59.6202955634798-238609.912642952i</v>
      </c>
      <c r="K70" t="str">
        <f t="shared" si="9"/>
        <v>0.0191999980710216-0.0000059101306858269i</v>
      </c>
      <c r="L70" t="str">
        <f t="shared" si="10"/>
        <v>0.0001875-191.767636662861i</v>
      </c>
      <c r="M70" t="str">
        <f t="shared" si="11"/>
        <v>0.0025-92.4418351092765i</v>
      </c>
      <c r="N70">
        <f t="shared" si="12"/>
        <v>89.996365439500963</v>
      </c>
      <c r="O70">
        <f t="shared" si="13"/>
        <v>93.061326348775111</v>
      </c>
      <c r="P70" s="3">
        <f t="shared" si="14"/>
        <v>93.061326348775111</v>
      </c>
      <c r="Q70" s="3">
        <f t="shared" si="15"/>
        <v>-90.003634560499037</v>
      </c>
      <c r="R70">
        <f t="shared" si="16"/>
        <v>89.996365439500963</v>
      </c>
      <c r="S70">
        <f t="shared" si="17"/>
        <v>1.1036388373000167E-3</v>
      </c>
      <c r="T70">
        <f t="shared" si="0"/>
        <v>93.061326348775111</v>
      </c>
    </row>
    <row r="71" spans="1:20" x14ac:dyDescent="0.25">
      <c r="A71">
        <f t="shared" si="1"/>
        <v>6.9607179227986613</v>
      </c>
      <c r="B71">
        <f t="shared" si="18"/>
        <v>1.1078326648817569</v>
      </c>
      <c r="C71" t="str">
        <f t="shared" si="2"/>
        <v>-2.85361636255984-44814.558798636i</v>
      </c>
      <c r="D71" t="str">
        <f t="shared" si="3"/>
        <v>3.47812499999193-14366.3342123563i</v>
      </c>
      <c r="E71" t="str">
        <f t="shared" si="4"/>
        <v>162.469536819401+0.000521604383856786i</v>
      </c>
      <c r="F71" t="str">
        <f t="shared" si="5"/>
        <v>2.90990990990861-134819.202395528i</v>
      </c>
      <c r="G71" t="str">
        <f t="shared" si="6"/>
        <v>0.999999999999553-6.68228920588373E-07i</v>
      </c>
      <c r="H71" t="str">
        <f t="shared" si="7"/>
        <v>625.000030428669+0.143269267396629i</v>
      </c>
      <c r="I71" t="str">
        <f t="shared" si="8"/>
        <v>59.6202955674447-237706.627537204i</v>
      </c>
      <c r="K71" t="str">
        <f t="shared" si="9"/>
        <v>0.0191999980563335-0.0000059325891776141i</v>
      </c>
      <c r="L71" t="str">
        <f t="shared" si="10"/>
        <v>0.0001875-191.041678285376i</v>
      </c>
      <c r="M71" t="str">
        <f t="shared" si="11"/>
        <v>0.0025-92.0918859426942i</v>
      </c>
      <c r="N71">
        <f t="shared" si="12"/>
        <v>89.996351628174281</v>
      </c>
      <c r="O71">
        <f t="shared" si="13"/>
        <v>93.028382520233635</v>
      </c>
      <c r="P71" s="3">
        <f t="shared" si="14"/>
        <v>93.028382520233635</v>
      </c>
      <c r="Q71" s="3">
        <f t="shared" si="15"/>
        <v>-90.003648371825719</v>
      </c>
      <c r="R71">
        <f t="shared" si="16"/>
        <v>89.996351628174281</v>
      </c>
      <c r="S71">
        <f t="shared" si="17"/>
        <v>1.1078326648817569E-3</v>
      </c>
      <c r="T71">
        <f t="shared" si="0"/>
        <v>93.028382520233635</v>
      </c>
    </row>
    <row r="72" spans="1:20" x14ac:dyDescent="0.25">
      <c r="A72">
        <f t="shared" si="1"/>
        <v>6.9871686509052955</v>
      </c>
      <c r="B72">
        <f t="shared" si="18"/>
        <v>1.1120424290083075</v>
      </c>
      <c r="C72" t="str">
        <f t="shared" si="2"/>
        <v>-2.85361635948541-44644.9081385921i</v>
      </c>
      <c r="D72" t="str">
        <f t="shared" si="3"/>
        <v>3.47812499999187-14311.9488069303i</v>
      </c>
      <c r="E72" t="str">
        <f t="shared" si="4"/>
        <v>162.469536818317+0.000523586481068352i</v>
      </c>
      <c r="F72" t="str">
        <f t="shared" si="5"/>
        <v>2.9099099099086-134308.828845928i</v>
      </c>
      <c r="G72" t="str">
        <f t="shared" si="6"/>
        <v>0.99999999999955-6.70768190486606E-07i</v>
      </c>
      <c r="H72" t="str">
        <f t="shared" si="7"/>
        <v>625.000030660365+0.143813690618246i</v>
      </c>
      <c r="I72" t="str">
        <f t="shared" si="8"/>
        <v>59.6202955714402-236806.761921095i</v>
      </c>
      <c r="K72" t="str">
        <f t="shared" si="9"/>
        <v>0.0191999980415336-0.000005955133011615i</v>
      </c>
      <c r="L72" t="str">
        <f t="shared" si="10"/>
        <v>0.0001875-190.318468106571i</v>
      </c>
      <c r="M72" t="str">
        <f t="shared" si="11"/>
        <v>0.0025-91.7432615488083i</v>
      </c>
      <c r="N72">
        <f t="shared" si="12"/>
        <v>89.996337764364583</v>
      </c>
      <c r="O72">
        <f t="shared" si="13"/>
        <v>92.995438691679851</v>
      </c>
      <c r="P72" s="3">
        <f t="shared" si="14"/>
        <v>92.995438691679851</v>
      </c>
      <c r="Q72" s="3">
        <f t="shared" si="15"/>
        <v>-90.003662235635417</v>
      </c>
      <c r="R72">
        <f t="shared" si="16"/>
        <v>89.996337764364583</v>
      </c>
      <c r="S72">
        <f t="shared" si="17"/>
        <v>1.1120424290083075E-3</v>
      </c>
      <c r="T72">
        <f t="shared" si="0"/>
        <v>92.995438691679851</v>
      </c>
    </row>
    <row r="73" spans="1:20" x14ac:dyDescent="0.25">
      <c r="A73">
        <f t="shared" si="1"/>
        <v>7.0137198917787362</v>
      </c>
      <c r="B73">
        <f t="shared" si="18"/>
        <v>1.1162681902385392</v>
      </c>
      <c r="C73" t="str">
        <f t="shared" si="2"/>
        <v>-2.85361635638741-44475.8997105398i</v>
      </c>
      <c r="D73" t="str">
        <f t="shared" si="3"/>
        <v>3.47812499999181-14257.7692836927i</v>
      </c>
      <c r="E73" t="str">
        <f t="shared" si="4"/>
        <v>162.469536817224+0.000525576110255762i</v>
      </c>
      <c r="F73" t="str">
        <f t="shared" si="5"/>
        <v>2.90990990990859-133800.387373922i</v>
      </c>
      <c r="G73" t="str">
        <f t="shared" si="6"/>
        <v>0.999999999999547-6.73317109610454E-07i</v>
      </c>
      <c r="H73" t="str">
        <f t="shared" si="7"/>
        <v>625.000030893826+0.144360182648167i</v>
      </c>
      <c r="I73" t="str">
        <f t="shared" si="8"/>
        <v>59.6202955754658-235910.302849759i</v>
      </c>
      <c r="K73" t="str">
        <f t="shared" si="9"/>
        <v>0.019199998026621-0.0000059777625121293i</v>
      </c>
      <c r="L73" t="str">
        <f t="shared" si="10"/>
        <v>0.0001875-189.597995722824i</v>
      </c>
      <c r="M73" t="str">
        <f t="shared" si="11"/>
        <v>0.0025-91.3959569125412i</v>
      </c>
      <c r="N73">
        <f t="shared" si="12"/>
        <v>89.996323847872446</v>
      </c>
      <c r="O73">
        <f t="shared" si="13"/>
        <v>92.962494863113591</v>
      </c>
      <c r="P73" s="3">
        <f t="shared" si="14"/>
        <v>92.962494863113591</v>
      </c>
      <c r="Q73" s="3">
        <f t="shared" si="15"/>
        <v>-90.003676152127554</v>
      </c>
      <c r="R73">
        <f t="shared" si="16"/>
        <v>89.996323847872446</v>
      </c>
      <c r="S73">
        <f t="shared" si="17"/>
        <v>1.1162681902385392E-3</v>
      </c>
      <c r="T73">
        <f t="shared" si="0"/>
        <v>92.962494863113591</v>
      </c>
    </row>
    <row r="74" spans="1:20" x14ac:dyDescent="0.25">
      <c r="A74">
        <f t="shared" si="1"/>
        <v>7.0403720273674963</v>
      </c>
      <c r="B74">
        <f t="shared" si="18"/>
        <v>1.1205100093614457</v>
      </c>
      <c r="C74" t="str">
        <f t="shared" si="2"/>
        <v>-2.85361635326584-44307.5310832366i</v>
      </c>
      <c r="D74" t="str">
        <f t="shared" si="3"/>
        <v>3.47812499999174-14203.794863253i</v>
      </c>
      <c r="E74" t="str">
        <f t="shared" si="4"/>
        <v>162.469536816123+0.000527573300040492i</v>
      </c>
      <c r="F74" t="str">
        <f t="shared" si="5"/>
        <v>2.90990990990858-133293.870665409i</v>
      </c>
      <c r="G74" t="str">
        <f t="shared" si="6"/>
        <v>0.999999999999543-6.75875714626971E-07i</v>
      </c>
      <c r="H74" t="str">
        <f t="shared" si="7"/>
        <v>625.000031129066+0.144908751347864i</v>
      </c>
      <c r="I74" t="str">
        <f t="shared" si="8"/>
        <v>59.6202955795217-235017.237427332i</v>
      </c>
      <c r="K74" t="str">
        <f t="shared" si="9"/>
        <v>0.0191999980115948-6.00047800468909E-06i</v>
      </c>
      <c r="L74" t="str">
        <f t="shared" si="10"/>
        <v>0.0001875-188.880250769899i</v>
      </c>
      <c r="M74" t="str">
        <f t="shared" si="11"/>
        <v>0.0025-91.0499670377973i</v>
      </c>
      <c r="N74">
        <f t="shared" si="12"/>
        <v>89.996309878497669</v>
      </c>
      <c r="O74">
        <f t="shared" si="13"/>
        <v>92.929551034534811</v>
      </c>
      <c r="P74" s="3">
        <f t="shared" si="14"/>
        <v>92.929551034534811</v>
      </c>
      <c r="Q74" s="3">
        <f t="shared" si="15"/>
        <v>-90.003690121502331</v>
      </c>
      <c r="R74">
        <f t="shared" si="16"/>
        <v>89.996309878497669</v>
      </c>
      <c r="S74">
        <f t="shared" si="17"/>
        <v>1.1205100093614458E-3</v>
      </c>
      <c r="T74">
        <f t="shared" si="0"/>
        <v>92.929551034534811</v>
      </c>
    </row>
    <row r="75" spans="1:20" x14ac:dyDescent="0.25">
      <c r="A75">
        <f t="shared" si="1"/>
        <v>7.0671254410714939</v>
      </c>
      <c r="B75">
        <f t="shared" si="18"/>
        <v>1.1247679473970194</v>
      </c>
      <c r="C75" t="str">
        <f t="shared" si="2"/>
        <v>-2.85361635012047-44139.7998346429i</v>
      </c>
      <c r="D75" t="str">
        <f t="shared" si="3"/>
        <v>3.47812499999169-14150.0247691709i</v>
      </c>
      <c r="E75" t="str">
        <f t="shared" si="4"/>
        <v>162.469536815013+0.000529578079152803i</v>
      </c>
      <c r="F75" t="str">
        <f t="shared" si="5"/>
        <v>2.90990990990857-132789.271433975i</v>
      </c>
      <c r="G75" t="str">
        <f t="shared" si="6"/>
        <v>0.99999999999954-6.78444042342551E-07i</v>
      </c>
      <c r="H75" t="str">
        <f t="shared" si="7"/>
        <v>625.000031366097+0.145459404608686i</v>
      </c>
      <c r="I75" t="str">
        <f t="shared" si="8"/>
        <v>59.6202955836089-234127.552806765i</v>
      </c>
      <c r="K75" t="str">
        <f t="shared" si="9"/>
        <v>0.0191999979964542-6.02327981606359E-06i</v>
      </c>
      <c r="L75" t="str">
        <f t="shared" si="10"/>
        <v>0.0001875-188.165222922792i</v>
      </c>
      <c r="M75" t="str">
        <f t="shared" si="11"/>
        <v>0.0025-90.7052869473975i</v>
      </c>
      <c r="N75">
        <f t="shared" si="12"/>
        <v>89.99629585603931</v>
      </c>
      <c r="O75">
        <f t="shared" si="13"/>
        <v>92.896607205943354</v>
      </c>
      <c r="P75" s="3">
        <f t="shared" si="14"/>
        <v>92.896607205943354</v>
      </c>
      <c r="Q75" s="3">
        <f t="shared" si="15"/>
        <v>-90.00370414396069</v>
      </c>
      <c r="R75">
        <f t="shared" si="16"/>
        <v>89.99629585603931</v>
      </c>
      <c r="S75">
        <f t="shared" si="17"/>
        <v>1.1247679473970194E-3</v>
      </c>
      <c r="T75">
        <f t="shared" si="0"/>
        <v>92.896607205943354</v>
      </c>
    </row>
    <row r="76" spans="1:20" x14ac:dyDescent="0.25">
      <c r="A76">
        <f t="shared" si="1"/>
        <v>7.0939805177475659</v>
      </c>
      <c r="B76">
        <f t="shared" si="18"/>
        <v>1.1290420655971281</v>
      </c>
      <c r="C76" t="str">
        <f t="shared" si="2"/>
        <v>-2.85361634695128-43972.7035518892i</v>
      </c>
      <c r="D76" t="str">
        <f t="shared" si="3"/>
        <v>3.47812499999162-14096.4582279457i</v>
      </c>
      <c r="E76" t="str">
        <f t="shared" si="4"/>
        <v>162.469536813896+0.000531590476432461i</v>
      </c>
      <c r="F76" t="str">
        <f t="shared" si="5"/>
        <v>2.90990990990856-132286.582420791i</v>
      </c>
      <c r="G76" t="str">
        <f t="shared" si="6"/>
        <v>0.999999999999536-6.8102212970345E-07i</v>
      </c>
      <c r="H76" t="str">
        <f t="shared" si="7"/>
        <v>625.000031604933+0.146012150351965i</v>
      </c>
      <c r="I76" t="str">
        <f t="shared" si="8"/>
        <v>59.6202955877274-233241.236189648i</v>
      </c>
      <c r="K76" t="str">
        <f t="shared" si="9"/>
        <v>0.0191999979811983-0.0000060461682742636i</v>
      </c>
      <c r="L76" t="str">
        <f t="shared" si="10"/>
        <v>0.0001875-187.452901895589i</v>
      </c>
      <c r="M76" t="str">
        <f t="shared" si="11"/>
        <v>0.0025-90.3619116830018i</v>
      </c>
      <c r="N76">
        <f t="shared" si="12"/>
        <v>89.996281780295647</v>
      </c>
      <c r="O76">
        <f t="shared" si="13"/>
        <v>92.863663377339293</v>
      </c>
      <c r="P76" s="3">
        <f t="shared" si="14"/>
        <v>92.863663377339293</v>
      </c>
      <c r="Q76" s="3">
        <f t="shared" si="15"/>
        <v>-90.003718219704353</v>
      </c>
      <c r="R76">
        <f t="shared" si="16"/>
        <v>89.996281780295647</v>
      </c>
      <c r="S76">
        <f t="shared" si="17"/>
        <v>1.129042065597128E-3</v>
      </c>
      <c r="T76">
        <f t="shared" si="0"/>
        <v>92.863663377339293</v>
      </c>
    </row>
    <row r="77" spans="1:20" x14ac:dyDescent="0.25">
      <c r="A77">
        <f t="shared" si="1"/>
        <v>7.1209376437150071</v>
      </c>
      <c r="B77">
        <f t="shared" si="18"/>
        <v>1.1333324254463972</v>
      </c>
      <c r="C77" t="str">
        <f t="shared" si="2"/>
        <v>-2.85361634375788-43806.2398312384i</v>
      </c>
      <c r="D77" t="str">
        <f t="shared" si="3"/>
        <v>3.47812499999156-14043.0944690045i</v>
      </c>
      <c r="E77" t="str">
        <f t="shared" si="4"/>
        <v>162.46953681277+0.000533610520828258i</v>
      </c>
      <c r="F77" t="str">
        <f t="shared" si="5"/>
        <v>2.90990990990855-131785.796394507i</v>
      </c>
      <c r="G77" t="str">
        <f t="shared" si="6"/>
        <v>0.999999999999533-6.83610013796321E-07i</v>
      </c>
      <c r="H77" t="str">
        <f t="shared" si="7"/>
        <v>625.000031845585+0.146566996529134i</v>
      </c>
      <c r="I77" t="str">
        <f t="shared" si="8"/>
        <v>59.6202955918772-232358.274826017i</v>
      </c>
      <c r="K77" t="str">
        <f t="shared" si="9"/>
        <v>0.0191999979658263-6.06914370854644E-06i</v>
      </c>
      <c r="L77" t="str">
        <f t="shared" si="10"/>
        <v>0.0001875-186.743277441312i</v>
      </c>
      <c r="M77" t="str">
        <f t="shared" si="11"/>
        <v>0.0025-90.0198363050427i</v>
      </c>
      <c r="N77">
        <f t="shared" si="12"/>
        <v>89.996267651064187</v>
      </c>
      <c r="O77">
        <f t="shared" si="13"/>
        <v>92.830719548722342</v>
      </c>
      <c r="P77" s="3">
        <f t="shared" si="14"/>
        <v>92.830719548722342</v>
      </c>
      <c r="Q77" s="3">
        <f t="shared" si="15"/>
        <v>-90.003732348935813</v>
      </c>
      <c r="R77">
        <f t="shared" si="16"/>
        <v>89.996267651064187</v>
      </c>
      <c r="S77">
        <f t="shared" si="17"/>
        <v>1.1333324254463972E-3</v>
      </c>
      <c r="T77">
        <f t="shared" si="0"/>
        <v>92.830719548722342</v>
      </c>
    </row>
    <row r="78" spans="1:20" x14ac:dyDescent="0.25">
      <c r="A78">
        <f t="shared" si="1"/>
        <v>7.1479972067611239</v>
      </c>
      <c r="B78">
        <f t="shared" si="18"/>
        <v>1.1376390886630936</v>
      </c>
      <c r="C78" t="str">
        <f t="shared" si="2"/>
        <v>-2.85361634054021-43640.4062780544i</v>
      </c>
      <c r="D78" t="str">
        <f t="shared" si="3"/>
        <v>3.47812499999149-13989.932724692i</v>
      </c>
      <c r="E78" t="str">
        <f t="shared" si="4"/>
        <v>162.469536811634+0.000535638241399522i</v>
      </c>
      <c r="F78" t="str">
        <f t="shared" si="5"/>
        <v>2.90990990990854-131286.906151147i</v>
      </c>
      <c r="G78" t="str">
        <f t="shared" si="6"/>
        <v>0.999999999999529-6.86207731848745E-07i</v>
      </c>
      <c r="H78" t="str">
        <f t="shared" si="7"/>
        <v>625.000032088072+0.147123951121842i</v>
      </c>
      <c r="I78" t="str">
        <f t="shared" si="8"/>
        <v>59.6202955960578-231478.656014177i</v>
      </c>
      <c r="K78" t="str">
        <f t="shared" si="9"/>
        <v>0.0191999979503372-6.09220644942045E-06i</v>
      </c>
      <c r="L78" t="str">
        <f t="shared" si="10"/>
        <v>0.0001875-186.036339351775i</v>
      </c>
      <c r="M78" t="str">
        <f t="shared" si="11"/>
        <v>0.0025-89.6790558926502i</v>
      </c>
      <c r="N78">
        <f t="shared" si="12"/>
        <v>89.996253468141717</v>
      </c>
      <c r="O78">
        <f t="shared" si="13"/>
        <v>92.79777572009246</v>
      </c>
      <c r="P78" s="3">
        <f t="shared" si="14"/>
        <v>92.79777572009246</v>
      </c>
      <c r="Q78" s="3">
        <f t="shared" si="15"/>
        <v>-90.003746531858283</v>
      </c>
      <c r="R78">
        <f t="shared" si="16"/>
        <v>89.996253468141717</v>
      </c>
      <c r="S78">
        <f t="shared" si="17"/>
        <v>1.1376390886630935E-3</v>
      </c>
      <c r="T78">
        <f t="shared" si="0"/>
        <v>92.79777572009246</v>
      </c>
    </row>
    <row r="79" spans="1:20" x14ac:dyDescent="0.25">
      <c r="A79">
        <f t="shared" si="1"/>
        <v>7.1751595961468171</v>
      </c>
      <c r="B79">
        <f t="shared" si="18"/>
        <v>1.1419621172000134</v>
      </c>
      <c r="C79" t="str">
        <f t="shared" si="2"/>
        <v>-2.85361633729793-43475.200506766i</v>
      </c>
      <c r="D79" t="str">
        <f t="shared" si="3"/>
        <v>3.47812499999144-13936.9722302584i</v>
      </c>
      <c r="E79" t="str">
        <f t="shared" si="4"/>
        <v>162.469536810491+0.000537673667315701i</v>
      </c>
      <c r="F79" t="str">
        <f t="shared" si="5"/>
        <v>2.90990990990852-130789.904514009i</v>
      </c>
      <c r="G79" t="str">
        <f t="shared" si="6"/>
        <v>0.999999999999525-6.88815321229767E-07i</v>
      </c>
      <c r="H79" t="str">
        <f t="shared" si="7"/>
        <v>625.000032332404+0.147683022142071i</v>
      </c>
      <c r="I79" t="str">
        <f t="shared" si="8"/>
        <v>59.6202956002711-230602.367100518i</v>
      </c>
      <c r="K79" t="str">
        <f t="shared" si="9"/>
        <v>0.0191999979347302-6.11535682865009E-06i</v>
      </c>
      <c r="L79" t="str">
        <f t="shared" si="10"/>
        <v>0.0001875-185.332077457437i</v>
      </c>
      <c r="M79" t="str">
        <f t="shared" si="11"/>
        <v>0.0025-89.3395655435852i</v>
      </c>
      <c r="N79">
        <f t="shared" si="12"/>
        <v>89.996239231324168</v>
      </c>
      <c r="O79">
        <f t="shared" si="13"/>
        <v>92.764831891449617</v>
      </c>
      <c r="P79" s="3">
        <f t="shared" si="14"/>
        <v>92.764831891449617</v>
      </c>
      <c r="Q79" s="3">
        <f t="shared" si="15"/>
        <v>-90.003760768675832</v>
      </c>
      <c r="R79">
        <f t="shared" si="16"/>
        <v>89.996239231324168</v>
      </c>
      <c r="S79">
        <f t="shared" si="17"/>
        <v>1.1419621172000134E-3</v>
      </c>
      <c r="T79">
        <f t="shared" si="0"/>
        <v>92.764831891449617</v>
      </c>
    </row>
    <row r="80" spans="1:20" x14ac:dyDescent="0.25">
      <c r="A80">
        <f t="shared" si="1"/>
        <v>7.2024252026121749</v>
      </c>
      <c r="B80">
        <f t="shared" si="18"/>
        <v>1.1463015732453734</v>
      </c>
      <c r="C80" t="str">
        <f t="shared" si="2"/>
        <v>-2.85361633403116-43310.6201408324i</v>
      </c>
      <c r="D80" t="str">
        <f t="shared" si="3"/>
        <v>3.47812499999137-13884.2122238494i</v>
      </c>
      <c r="E80" t="str">
        <f t="shared" si="4"/>
        <v>162.469536809338+0.000539716827857106i</v>
      </c>
      <c r="F80" t="str">
        <f t="shared" si="5"/>
        <v>2.90990990990852-130294.784333557i</v>
      </c>
      <c r="G80" t="str">
        <f t="shared" si="6"/>
        <v>0.999999999999522-6.91432819450438E-07i</v>
      </c>
      <c r="H80" t="str">
        <f t="shared" si="7"/>
        <v>625.000032578598+0.148244217632245i</v>
      </c>
      <c r="I80" t="str">
        <f t="shared" si="8"/>
        <v>59.6202956045165-229729.395479329i</v>
      </c>
      <c r="K80" t="str">
        <f t="shared" si="9"/>
        <v>0.0191999979190043-6.13859517926041E-06i</v>
      </c>
      <c r="L80" t="str">
        <f t="shared" si="10"/>
        <v>0.0001875-184.630481627253i</v>
      </c>
      <c r="M80" t="str">
        <f t="shared" si="11"/>
        <v>0.0025-89.0013603741631i</v>
      </c>
      <c r="N80">
        <f t="shared" si="12"/>
        <v>89.996224940406734</v>
      </c>
      <c r="O80">
        <f t="shared" si="13"/>
        <v>92.73188806279363</v>
      </c>
      <c r="P80" s="3">
        <f t="shared" si="14"/>
        <v>92.73188806279363</v>
      </c>
      <c r="Q80" s="3">
        <f t="shared" si="15"/>
        <v>-90.003775059593266</v>
      </c>
      <c r="R80">
        <f t="shared" si="16"/>
        <v>89.996224940406734</v>
      </c>
      <c r="S80">
        <f t="shared" si="17"/>
        <v>1.1463015732453734E-3</v>
      </c>
      <c r="T80">
        <f t="shared" si="0"/>
        <v>92.73188806279363</v>
      </c>
    </row>
    <row r="81" spans="1:20" x14ac:dyDescent="0.25">
      <c r="A81">
        <f t="shared" si="1"/>
        <v>7.2297944183821006</v>
      </c>
      <c r="B81">
        <f t="shared" si="18"/>
        <v>1.1506575192237058</v>
      </c>
      <c r="C81" t="str">
        <f t="shared" si="2"/>
        <v>-2.85361633073927-43146.6628127102i</v>
      </c>
      <c r="D81" t="str">
        <f t="shared" si="3"/>
        <v>3.47812499999131-13831.6519464944i</v>
      </c>
      <c r="E81" t="str">
        <f t="shared" si="4"/>
        <v>162.469536808178+0.000541767752415663i</v>
      </c>
      <c r="F81" t="str">
        <f t="shared" si="5"/>
        <v>2.90990990990851-129801.538487321i</v>
      </c>
      <c r="G81" t="str">
        <f t="shared" si="6"/>
        <v>0.999999999999518-6.94060264164348E-07i</v>
      </c>
      <c r="H81" t="str">
        <f t="shared" si="7"/>
        <v>625.000032826665+0.148807545665349i</v>
      </c>
      <c r="I81" t="str">
        <f t="shared" si="8"/>
        <v>59.6202956087937-228859.72859262i</v>
      </c>
      <c r="K81" t="str">
        <f t="shared" si="9"/>
        <v>0.0191999979031587-6.16192183554192E-06i</v>
      </c>
      <c r="L81" t="str">
        <f t="shared" si="10"/>
        <v>0.0001875-183.931541768533i</v>
      </c>
      <c r="M81" t="str">
        <f t="shared" si="11"/>
        <v>0.0025-88.66443551919i</v>
      </c>
      <c r="N81">
        <f t="shared" si="12"/>
        <v>89.996210595183868</v>
      </c>
      <c r="O81">
        <f t="shared" si="13"/>
        <v>92.698944234124454</v>
      </c>
      <c r="P81" s="3">
        <f t="shared" si="14"/>
        <v>92.698944234124454</v>
      </c>
      <c r="Q81" s="3">
        <f t="shared" si="15"/>
        <v>-90.003789404816132</v>
      </c>
      <c r="R81">
        <f t="shared" si="16"/>
        <v>89.996210595183868</v>
      </c>
      <c r="S81">
        <f t="shared" si="17"/>
        <v>1.1506575192237059E-3</v>
      </c>
      <c r="T81">
        <f t="shared" si="0"/>
        <v>92.698944234124454</v>
      </c>
    </row>
    <row r="82" spans="1:20" x14ac:dyDescent="0.25">
      <c r="A82">
        <f t="shared" si="1"/>
        <v>7.257267637171954</v>
      </c>
      <c r="B82">
        <f t="shared" si="18"/>
        <v>1.1550300177967561</v>
      </c>
      <c r="C82" t="str">
        <f t="shared" si="2"/>
        <v>-2.85361632742242-42983.3261638176i</v>
      </c>
      <c r="D82" t="str">
        <f t="shared" si="3"/>
        <v>3.47812499999123-13779.2906420963i</v>
      </c>
      <c r="E82" t="str">
        <f t="shared" si="4"/>
        <v>162.469536807008+0.000543826470494577i</v>
      </c>
      <c r="F82" t="str">
        <f t="shared" si="5"/>
        <v>2.9099099099085-129310.159879793i</v>
      </c>
      <c r="G82" t="str">
        <f t="shared" si="6"/>
        <v>0.999999999999515-6.9669769316817E-07i</v>
      </c>
      <c r="H82" t="str">
        <f t="shared" si="7"/>
        <v>625.000033076623+0.14937301434505i</v>
      </c>
      <c r="I82" t="str">
        <f t="shared" si="8"/>
        <v>59.6202956131036-227993.35392994i</v>
      </c>
      <c r="K82" t="str">
        <f t="shared" si="9"/>
        <v>0.0191999978871924-6.18533713305552E-06i</v>
      </c>
      <c r="L82" t="str">
        <f t="shared" si="10"/>
        <v>0.0001875-183.235247826791i</v>
      </c>
      <c r="M82" t="str">
        <f t="shared" si="11"/>
        <v>0.0025-88.3287861318894i</v>
      </c>
      <c r="N82">
        <f t="shared" si="12"/>
        <v>89.996196195449201</v>
      </c>
      <c r="O82">
        <f t="shared" si="13"/>
        <v>92.666000405441906</v>
      </c>
      <c r="P82" s="3">
        <f t="shared" si="14"/>
        <v>92.666000405441906</v>
      </c>
      <c r="Q82" s="3">
        <f t="shared" si="15"/>
        <v>-90.003803804550799</v>
      </c>
      <c r="R82">
        <f t="shared" si="16"/>
        <v>89.996196195449201</v>
      </c>
      <c r="S82">
        <f t="shared" si="17"/>
        <v>1.1550300177967561E-3</v>
      </c>
      <c r="T82">
        <f t="shared" si="0"/>
        <v>92.666000405441906</v>
      </c>
    </row>
    <row r="83" spans="1:20" x14ac:dyDescent="0.25">
      <c r="A83">
        <f t="shared" si="1"/>
        <v>7.2848452541932076</v>
      </c>
      <c r="B83">
        <f t="shared" si="18"/>
        <v>1.1594191318643838</v>
      </c>
      <c r="C83" t="str">
        <f t="shared" si="2"/>
        <v>-2.85361632408027-42820.607844502i</v>
      </c>
      <c r="D83" t="str">
        <f t="shared" si="3"/>
        <v>3.47812499999116-13727.1275574201i</v>
      </c>
      <c r="E83" t="str">
        <f t="shared" si="4"/>
        <v>162.469536805828+0.000545893011709265i</v>
      </c>
      <c r="F83" t="str">
        <f t="shared" si="5"/>
        <v>2.90990990990848-128820.641442327i</v>
      </c>
      <c r="G83" t="str">
        <f t="shared" si="6"/>
        <v>0.999999999999511-6.99345144402206E-07i</v>
      </c>
      <c r="H83" t="str">
        <f t="shared" si="7"/>
        <v>625.000033328484+0.149940631805805i</v>
      </c>
      <c r="I83" t="str">
        <f t="shared" si="8"/>
        <v>59.6202956174464-227130.259028199i</v>
      </c>
      <c r="K83" t="str">
        <f t="shared" si="9"/>
        <v>0.0191999978711045-6.20884140863718E-06i</v>
      </c>
      <c r="L83" t="str">
        <f t="shared" si="10"/>
        <v>0.0001875-182.541589785606i</v>
      </c>
      <c r="M83" t="str">
        <f t="shared" si="11"/>
        <v>0.0025-87.9944073838305i</v>
      </c>
      <c r="N83">
        <f t="shared" si="12"/>
        <v>89.996181740995581</v>
      </c>
      <c r="O83">
        <f t="shared" si="13"/>
        <v>92.633056576745872</v>
      </c>
      <c r="P83" s="3">
        <f t="shared" si="14"/>
        <v>92.633056576745872</v>
      </c>
      <c r="Q83" s="3">
        <f t="shared" si="15"/>
        <v>-90.003818259004419</v>
      </c>
      <c r="R83">
        <f t="shared" si="16"/>
        <v>89.996181740995581</v>
      </c>
      <c r="S83">
        <f t="shared" si="17"/>
        <v>1.1594191318643839E-3</v>
      </c>
      <c r="T83">
        <f t="shared" si="0"/>
        <v>92.633056576745872</v>
      </c>
    </row>
    <row r="84" spans="1:20" x14ac:dyDescent="0.25">
      <c r="A84">
        <f t="shared" si="1"/>
        <v>7.3125276661591423</v>
      </c>
      <c r="B84">
        <f t="shared" si="18"/>
        <v>1.1638249245654686</v>
      </c>
      <c r="C84" t="str">
        <f t="shared" si="2"/>
        <v>-2.8536163207128-42658.5055140071i</v>
      </c>
      <c r="D84" t="str">
        <f t="shared" si="3"/>
        <v>3.4781249999911-13675.1619420824i</v>
      </c>
      <c r="E84" t="str">
        <f t="shared" si="4"/>
        <v>162.469536804641+0.000547967405787667i</v>
      </c>
      <c r="F84" t="str">
        <f t="shared" si="5"/>
        <v>2.90990990990847-128332.976133037i</v>
      </c>
      <c r="G84" t="str">
        <f t="shared" si="6"/>
        <v>0.999999999999507-7.02002655950932E-07i</v>
      </c>
      <c r="H84" t="str">
        <f t="shared" si="7"/>
        <v>625.000033582261+0.150510406212982i</v>
      </c>
      <c r="I84" t="str">
        <f t="shared" si="8"/>
        <v>59.6202956218225-226270.431471487i</v>
      </c>
      <c r="K84" t="str">
        <f t="shared" si="9"/>
        <v>0.0191999978548942-6.23243500040289E-06i</v>
      </c>
      <c r="L84" t="str">
        <f t="shared" si="10"/>
        <v>0.0001875-181.850557666473i</v>
      </c>
      <c r="M84" t="str">
        <f t="shared" si="11"/>
        <v>0.0025-87.6612944648637i</v>
      </c>
      <c r="N84">
        <f t="shared" si="12"/>
        <v>89.996167231615061</v>
      </c>
      <c r="O84">
        <f t="shared" si="13"/>
        <v>92.600112748036508</v>
      </c>
      <c r="P84" s="3">
        <f t="shared" si="14"/>
        <v>92.600112748036508</v>
      </c>
      <c r="Q84" s="3">
        <f t="shared" si="15"/>
        <v>-90.003832768384939</v>
      </c>
      <c r="R84">
        <f t="shared" si="16"/>
        <v>89.996167231615061</v>
      </c>
      <c r="S84">
        <f t="shared" si="17"/>
        <v>1.1638249245654686E-3</v>
      </c>
      <c r="T84">
        <f t="shared" si="0"/>
        <v>92.600112748036508</v>
      </c>
    </row>
    <row r="85" spans="1:20" x14ac:dyDescent="0.25">
      <c r="A85">
        <f t="shared" si="1"/>
        <v>7.3403152712905477</v>
      </c>
      <c r="B85">
        <f t="shared" si="18"/>
        <v>1.1682474592788175</v>
      </c>
      <c r="C85" t="str">
        <f t="shared" si="2"/>
        <v>-2.85361631731969-42497.0168404353i</v>
      </c>
      <c r="D85" t="str">
        <f t="shared" si="3"/>
        <v>3.47812499999103-13623.3930485403i</v>
      </c>
      <c r="E85" t="str">
        <f t="shared" si="4"/>
        <v>162.469536803445+0.000550049682570738i</v>
      </c>
      <c r="F85" t="str">
        <f t="shared" si="5"/>
        <v>2.90990990990846-127847.156936693i</v>
      </c>
      <c r="G85" t="str">
        <f t="shared" si="6"/>
        <v>0.999999999999504-7.04670266043543E-07i</v>
      </c>
      <c r="H85" t="str">
        <f t="shared" si="7"/>
        <v>625.000033837972+0.151082345762979i</v>
      </c>
      <c r="I85" t="str">
        <f t="shared" si="8"/>
        <v>59.6202956262319-225413.858890896i</v>
      </c>
      <c r="K85" t="str">
        <f t="shared" si="9"/>
        <v>0.0191999978385604-6.25611824775334E-06i</v>
      </c>
      <c r="L85" t="str">
        <f t="shared" si="10"/>
        <v>0.0001875-181.162141528664i</v>
      </c>
      <c r="M85" t="str">
        <f t="shared" si="11"/>
        <v>0.0025-87.329442583048i</v>
      </c>
      <c r="N85">
        <f t="shared" si="12"/>
        <v>89.996152667098968</v>
      </c>
      <c r="O85">
        <f t="shared" si="13"/>
        <v>92.567168919313474</v>
      </c>
      <c r="P85" s="3">
        <f t="shared" si="14"/>
        <v>92.567168919313474</v>
      </c>
      <c r="Q85" s="3">
        <f t="shared" si="15"/>
        <v>-90.003847332901032</v>
      </c>
      <c r="R85">
        <f t="shared" si="16"/>
        <v>89.996152667098968</v>
      </c>
      <c r="S85">
        <f t="shared" si="17"/>
        <v>1.1682474592788175E-3</v>
      </c>
      <c r="T85">
        <f t="shared" si="0"/>
        <v>92.567168919313474</v>
      </c>
    </row>
    <row r="86" spans="1:20" x14ac:dyDescent="0.25">
      <c r="A86">
        <f t="shared" si="1"/>
        <v>7.3682084693214529</v>
      </c>
      <c r="B86">
        <f t="shared" si="18"/>
        <v>1.1726867996240771</v>
      </c>
      <c r="C86" t="str">
        <f t="shared" si="2"/>
        <v>-2.85361631390061-42336.139500718i</v>
      </c>
      <c r="D86" t="str">
        <f t="shared" si="3"/>
        <v>3.47812499999097-13571.820132081i</v>
      </c>
      <c r="E86" t="str">
        <f t="shared" si="4"/>
        <v>162.469536802238+0.000552139872013095i</v>
      </c>
      <c r="F86" t="str">
        <f t="shared" si="5"/>
        <v>2.90990990990845-127363.176864623i</v>
      </c>
      <c r="G86" t="str">
        <f t="shared" si="6"/>
        <v>0.9999999999995-7.07348013054505E-07i</v>
      </c>
      <c r="H86" t="str">
        <f t="shared" si="7"/>
        <v>625.000034095627+0.151656458683337i</v>
      </c>
      <c r="I86" t="str">
        <f t="shared" si="8"/>
        <v>59.6202956306742-224560.528964342i</v>
      </c>
      <c r="K86" t="str">
        <f t="shared" si="9"/>
        <v>0.0191999978221023-6.27989149137902E-06i</v>
      </c>
      <c r="L86" t="str">
        <f t="shared" si="10"/>
        <v>0.0001875-180.476331469082i</v>
      </c>
      <c r="M86" t="str">
        <f t="shared" si="11"/>
        <v>0.0025-86.9988469645827i</v>
      </c>
      <c r="N86">
        <f t="shared" si="12"/>
        <v>89.996138047237736</v>
      </c>
      <c r="O86">
        <f t="shared" si="13"/>
        <v>92.534225090576712</v>
      </c>
      <c r="P86" s="3">
        <f t="shared" si="14"/>
        <v>92.534225090576712</v>
      </c>
      <c r="Q86" s="3">
        <f t="shared" si="15"/>
        <v>-90.003861952762264</v>
      </c>
      <c r="R86">
        <f t="shared" si="16"/>
        <v>89.996138047237736</v>
      </c>
      <c r="S86">
        <f t="shared" si="17"/>
        <v>1.1726867996240771E-3</v>
      </c>
      <c r="T86">
        <f t="shared" si="0"/>
        <v>92.534225090576712</v>
      </c>
    </row>
    <row r="87" spans="1:20" x14ac:dyDescent="0.25">
      <c r="A87">
        <f t="shared" si="1"/>
        <v>7.3962076615048735</v>
      </c>
      <c r="B87">
        <f t="shared" si="18"/>
        <v>1.1771430094626485</v>
      </c>
      <c r="C87" t="str">
        <f t="shared" si="2"/>
        <v>-2.85361631045559-42175.8711805805i</v>
      </c>
      <c r="D87" t="str">
        <f t="shared" si="3"/>
        <v>3.4781249999909-13520.4424508106i</v>
      </c>
      <c r="E87" t="str">
        <f t="shared" si="4"/>
        <v>162.469536801023+0.000554238004182727i</v>
      </c>
      <c r="F87" t="str">
        <f t="shared" si="5"/>
        <v>2.90990990990844-126881.028954612i</v>
      </c>
      <c r="G87" t="str">
        <f t="shared" si="6"/>
        <v>0.999999999999496-7.1003593550411E-07i</v>
      </c>
      <c r="H87" t="str">
        <f t="shared" si="7"/>
        <v>625.000034355247+0.152232753232868i</v>
      </c>
      <c r="I87" t="str">
        <f t="shared" si="8"/>
        <v>59.6202956351513-223710.42941639i</v>
      </c>
      <c r="K87" t="str">
        <f t="shared" si="9"/>
        <v>0.0191999978055188-6.30375507326511E-06i</v>
      </c>
      <c r="L87" t="str">
        <f t="shared" si="10"/>
        <v>0.0001875-179.793117622118i</v>
      </c>
      <c r="M87" t="str">
        <f t="shared" si="11"/>
        <v>0.0025-86.6695028537388i</v>
      </c>
      <c r="N87">
        <f t="shared" si="12"/>
        <v>89.996123371821085</v>
      </c>
      <c r="O87">
        <f t="shared" si="13"/>
        <v>92.50128126182608</v>
      </c>
      <c r="P87" s="3">
        <f t="shared" si="14"/>
        <v>92.50128126182608</v>
      </c>
      <c r="Q87" s="3">
        <f t="shared" si="15"/>
        <v>-90.003876628178915</v>
      </c>
      <c r="R87">
        <f t="shared" si="16"/>
        <v>89.996123371821085</v>
      </c>
      <c r="S87">
        <f t="shared" si="17"/>
        <v>1.1771430094626484E-3</v>
      </c>
      <c r="T87">
        <f t="shared" si="0"/>
        <v>92.50128126182608</v>
      </c>
    </row>
    <row r="88" spans="1:20" x14ac:dyDescent="0.25">
      <c r="A88">
        <f t="shared" si="1"/>
        <v>7.4243132506185932</v>
      </c>
      <c r="B88">
        <f t="shared" si="18"/>
        <v>1.1816161528986067</v>
      </c>
      <c r="C88" t="str">
        <f t="shared" si="2"/>
        <v>-2.85361630698419-42016.2095745096i</v>
      </c>
      <c r="D88" t="str">
        <f t="shared" si="3"/>
        <v>3.47812499999083-13469.259265644i</v>
      </c>
      <c r="E88" t="str">
        <f t="shared" si="4"/>
        <v>162.469536799799+0.000556344109262117i</v>
      </c>
      <c r="F88" t="str">
        <f t="shared" si="5"/>
        <v>2.90990990990844-126400.706270798i</v>
      </c>
      <c r="G88" t="str">
        <f t="shared" si="6"/>
        <v>0.999999999999492-7.12734072059023E-07i</v>
      </c>
      <c r="H88" t="str">
        <f t="shared" si="7"/>
        <v>625.000034616842+0.15281123770176i</v>
      </c>
      <c r="I88" t="str">
        <f t="shared" si="8"/>
        <v>59.6202956396612-222863.548018067i</v>
      </c>
      <c r="K88" t="str">
        <f t="shared" si="9"/>
        <v>0.0191999977888091-6.32770933669616E-06i</v>
      </c>
      <c r="L88" t="str">
        <f t="shared" si="10"/>
        <v>0.0001875-179.112490159512i</v>
      </c>
      <c r="M88" t="str">
        <f t="shared" si="11"/>
        <v>0.0025-86.3414055127902i</v>
      </c>
      <c r="N88">
        <f t="shared" si="12"/>
        <v>89.9961086406379</v>
      </c>
      <c r="O88">
        <f t="shared" si="13"/>
        <v>92.468337433061549</v>
      </c>
      <c r="P88" s="3">
        <f t="shared" si="14"/>
        <v>92.468337433061549</v>
      </c>
      <c r="Q88" s="3">
        <f t="shared" si="15"/>
        <v>-90.0038913593621</v>
      </c>
      <c r="R88">
        <f t="shared" si="16"/>
        <v>89.9961086406379</v>
      </c>
      <c r="S88">
        <f t="shared" si="17"/>
        <v>1.1816161528986067E-3</v>
      </c>
      <c r="T88">
        <f t="shared" si="0"/>
        <v>92.468337433061549</v>
      </c>
    </row>
    <row r="89" spans="1:20" x14ac:dyDescent="0.25">
      <c r="A89">
        <f t="shared" si="1"/>
        <v>7.4525256409709444</v>
      </c>
      <c r="B89">
        <f t="shared" si="18"/>
        <v>1.1861062942796214</v>
      </c>
      <c r="C89" t="str">
        <f t="shared" si="2"/>
        <v>-2.85361630348654-41857.1523857188i</v>
      </c>
      <c r="D89" t="str">
        <f t="shared" si="3"/>
        <v>3.47812499999076-13418.2698402939i</v>
      </c>
      <c r="E89" t="str">
        <f t="shared" si="4"/>
        <v>162.469536798564+0.000558458217548314i</v>
      </c>
      <c r="F89" t="str">
        <f t="shared" si="5"/>
        <v>2.90990990990842-125922.20190358i</v>
      </c>
      <c r="G89" t="str">
        <f t="shared" si="6"/>
        <v>0.999999999999488-7.15442461532845E-07i</v>
      </c>
      <c r="H89" t="str">
        <f t="shared" si="7"/>
        <v>625.00003488043+0.153391920411712i</v>
      </c>
      <c r="I89" t="str">
        <f t="shared" si="8"/>
        <v>59.6202956442065-222019.872586704i</v>
      </c>
      <c r="K89" t="str">
        <f t="shared" si="9"/>
        <v>0.0191999977719721-0.0000063517546262614i</v>
      </c>
      <c r="L89" t="str">
        <f t="shared" si="10"/>
        <v>0.0001875-178.434439290209i</v>
      </c>
      <c r="M89" t="str">
        <f t="shared" si="11"/>
        <v>0.0025-86.0145502219465i</v>
      </c>
      <c r="N89">
        <f t="shared" si="12"/>
        <v>89.996093853476239</v>
      </c>
      <c r="O89">
        <f t="shared" si="13"/>
        <v>92.435393604282893</v>
      </c>
      <c r="P89" s="3">
        <f t="shared" si="14"/>
        <v>92.435393604282893</v>
      </c>
      <c r="Q89" s="3">
        <f t="shared" si="15"/>
        <v>-90.003906146523761</v>
      </c>
      <c r="R89">
        <f t="shared" si="16"/>
        <v>89.996093853476239</v>
      </c>
      <c r="S89">
        <f t="shared" si="17"/>
        <v>1.1861062942796214E-3</v>
      </c>
      <c r="T89">
        <f t="shared" si="0"/>
        <v>92.435393604282893</v>
      </c>
    </row>
    <row r="90" spans="1:20" x14ac:dyDescent="0.25">
      <c r="A90">
        <f t="shared" si="1"/>
        <v>7.4808452384066335</v>
      </c>
      <c r="B90">
        <f t="shared" si="18"/>
        <v>1.190613498197884</v>
      </c>
      <c r="C90" t="str">
        <f t="shared" si="2"/>
        <v>-2.85361629996207-41698.6973261179i</v>
      </c>
      <c r="D90" t="str">
        <f t="shared" si="3"/>
        <v>3.47812499999069-13367.4734412603i</v>
      </c>
      <c r="E90" t="str">
        <f t="shared" si="4"/>
        <v>162.469536797321+0.000560580359453872i</v>
      </c>
      <c r="F90" t="str">
        <f t="shared" si="5"/>
        <v>2.90990990990841-125445.508969512i</v>
      </c>
      <c r="G90" t="str">
        <f t="shared" si="6"/>
        <v>0.999999999999484-7.18161142886666E-07i</v>
      </c>
      <c r="H90" t="str">
        <f t="shared" si="7"/>
        <v>625.000035146026+0.153974809716036i</v>
      </c>
      <c r="I90" t="str">
        <f t="shared" si="8"/>
        <v>59.6202956487858-221179.390985747i</v>
      </c>
      <c r="K90" t="str">
        <f t="shared" si="9"/>
        <v>0.0191999977550069-6.37589128785923E-06i</v>
      </c>
      <c r="L90" t="str">
        <f t="shared" si="10"/>
        <v>0.0001875-177.75895526022i</v>
      </c>
      <c r="M90" t="str">
        <f t="shared" si="11"/>
        <v>0.0025-85.6889322792858i</v>
      </c>
      <c r="N90">
        <f t="shared" si="12"/>
        <v>89.996079010123424</v>
      </c>
      <c r="O90">
        <f t="shared" si="13"/>
        <v>92.402449775490169</v>
      </c>
      <c r="P90" s="3">
        <f t="shared" si="14"/>
        <v>92.402449775490169</v>
      </c>
      <c r="Q90" s="3">
        <f t="shared" si="15"/>
        <v>-90.003920989876576</v>
      </c>
      <c r="R90">
        <f t="shared" si="16"/>
        <v>89.996079010123424</v>
      </c>
      <c r="S90">
        <f t="shared" si="17"/>
        <v>1.1906134981978841E-3</v>
      </c>
      <c r="T90">
        <f t="shared" si="0"/>
        <v>92.402449775490169</v>
      </c>
    </row>
    <row r="91" spans="1:20" x14ac:dyDescent="0.25">
      <c r="A91">
        <f t="shared" si="1"/>
        <v>7.5092724503125785</v>
      </c>
      <c r="B91">
        <f t="shared" si="18"/>
        <v>1.195137829491036</v>
      </c>
      <c r="C91" t="str">
        <f t="shared" si="2"/>
        <v>-2.8536162964109-41540.8421162775i</v>
      </c>
      <c r="D91" t="str">
        <f t="shared" si="3"/>
        <v>3.47812499999061-13316.8693378199i</v>
      </c>
      <c r="E91" t="str">
        <f t="shared" si="4"/>
        <v>162.469536796069+0.000562710565506221i</v>
      </c>
      <c r="F91" t="str">
        <f t="shared" si="5"/>
        <v>2.90990990990841-124970.620611205i</v>
      </c>
      <c r="G91" t="str">
        <f t="shared" si="6"/>
        <v>0.99999999999948-7.20890155229632E-07i</v>
      </c>
      <c r="H91" t="str">
        <f t="shared" si="7"/>
        <v>625.000035413641+0.154559913999795i</v>
      </c>
      <c r="I91" t="str">
        <f t="shared" si="8"/>
        <v>59.6202956534002-220342.091124582i</v>
      </c>
      <c r="K91" t="str">
        <f t="shared" si="9"/>
        <v>0.0191999977379126-6.40011966870274E-06i</v>
      </c>
      <c r="L91" t="str">
        <f t="shared" si="10"/>
        <v>0.0001875-177.08602835248i</v>
      </c>
      <c r="M91" t="str">
        <f t="shared" si="11"/>
        <v>0.0025-85.364547000683i</v>
      </c>
      <c r="N91">
        <f t="shared" si="12"/>
        <v>89.996064110365907</v>
      </c>
      <c r="O91">
        <f t="shared" si="13"/>
        <v>92.369505946683219</v>
      </c>
      <c r="P91" s="3">
        <f t="shared" si="14"/>
        <v>92.369505946683219</v>
      </c>
      <c r="Q91" s="3">
        <f t="shared" si="15"/>
        <v>-90.003935889634093</v>
      </c>
      <c r="R91">
        <f t="shared" si="16"/>
        <v>89.996064110365907</v>
      </c>
      <c r="S91">
        <f t="shared" si="17"/>
        <v>1.195137829491036E-3</v>
      </c>
      <c r="T91">
        <f t="shared" si="0"/>
        <v>92.369505946683219</v>
      </c>
    </row>
    <row r="92" spans="1:20" x14ac:dyDescent="0.25">
      <c r="A92">
        <f t="shared" si="1"/>
        <v>7.5378076856237675</v>
      </c>
      <c r="B92">
        <f t="shared" si="18"/>
        <v>1.199679353243102</v>
      </c>
      <c r="C92" t="str">
        <f t="shared" si="2"/>
        <v>-2.85361629283286-41383.584485397i</v>
      </c>
      <c r="D92" t="str">
        <f t="shared" si="3"/>
        <v>3.47812499999054-13266.4568020157i</v>
      </c>
      <c r="E92" t="str">
        <f t="shared" si="4"/>
        <v>162.469536794808+0.000564848866349402i</v>
      </c>
      <c r="F92" t="str">
        <f t="shared" si="5"/>
        <v>2.90990990990838-124497.529997232i</v>
      </c>
      <c r="G92" t="str">
        <f t="shared" si="6"/>
        <v>0.999999999999476-7.23629537819503E-07i</v>
      </c>
      <c r="H92" t="str">
        <f t="shared" si="7"/>
        <v>625.000035683299+0.155147241679914i</v>
      </c>
      <c r="I92" t="str">
        <f t="shared" si="8"/>
        <v>59.6202956580513-219507.960958375i</v>
      </c>
      <c r="K92" t="str">
        <f t="shared" si="9"/>
        <v>0.019199997720688-6.42444011732428E-06i</v>
      </c>
      <c r="L92" t="str">
        <f t="shared" si="10"/>
        <v>0.0001875-176.415648886711i</v>
      </c>
      <c r="M92" t="str">
        <f t="shared" si="11"/>
        <v>0.0025-85.0413897197476i</v>
      </c>
      <c r="N92">
        <f t="shared" si="12"/>
        <v>89.996049153989361</v>
      </c>
      <c r="O92">
        <f t="shared" si="13"/>
        <v>92.336562117861888</v>
      </c>
      <c r="P92" s="3">
        <f t="shared" si="14"/>
        <v>92.336562117861888</v>
      </c>
      <c r="Q92" s="3">
        <f t="shared" si="15"/>
        <v>-90.003950846010639</v>
      </c>
      <c r="R92">
        <f t="shared" si="16"/>
        <v>89.996049153989361</v>
      </c>
      <c r="S92">
        <f t="shared" si="17"/>
        <v>1.199679353243102E-3</v>
      </c>
      <c r="T92">
        <f t="shared" si="0"/>
        <v>92.336562117861888</v>
      </c>
    </row>
    <row r="93" spans="1:20" x14ac:dyDescent="0.25">
      <c r="A93">
        <f t="shared" si="1"/>
        <v>7.5664513548291383</v>
      </c>
      <c r="B93">
        <f t="shared" si="18"/>
        <v>1.2042381347854259</v>
      </c>
      <c r="C93" t="str">
        <f t="shared" si="2"/>
        <v>-2.85361628922725-41226.9221712726i</v>
      </c>
      <c r="D93" t="str">
        <f t="shared" si="3"/>
        <v>3.47812499999047-13216.2351086465i</v>
      </c>
      <c r="E93" t="str">
        <f t="shared" si="4"/>
        <v>162.469536793535+0.000566995292743746i</v>
      </c>
      <c r="F93" t="str">
        <f t="shared" si="5"/>
        <v>2.90990990990837-124026.230322024i</v>
      </c>
      <c r="G93" t="str">
        <f t="shared" si="6"/>
        <v>0.999999999999472-7.26379330063214E-07i</v>
      </c>
      <c r="H93" t="str">
        <f t="shared" si="7"/>
        <v>625.000035955004+0.155736801205291i</v>
      </c>
      <c r="I93" t="str">
        <f t="shared" si="8"/>
        <v>59.6202956627354-218676.988487877i</v>
      </c>
      <c r="K93" t="str">
        <f t="shared" si="9"/>
        <v>0.0191999977033324-6.44885298358045E-06i</v>
      </c>
      <c r="L93" t="str">
        <f t="shared" si="10"/>
        <v>0.0001875-175.747807219278i</v>
      </c>
      <c r="M93" t="str">
        <f t="shared" si="11"/>
        <v>0.0025-84.719455787754i</v>
      </c>
      <c r="N93">
        <f t="shared" si="12"/>
        <v>89.996034140778633</v>
      </c>
      <c r="O93">
        <f t="shared" si="13"/>
        <v>92.303618289026019</v>
      </c>
      <c r="P93" s="3">
        <f t="shared" si="14"/>
        <v>92.303618289026019</v>
      </c>
      <c r="Q93" s="3">
        <f t="shared" si="15"/>
        <v>-90.003965859221367</v>
      </c>
      <c r="R93">
        <f t="shared" si="16"/>
        <v>89.996034140778633</v>
      </c>
      <c r="S93">
        <f t="shared" si="17"/>
        <v>1.2042381347854259E-3</v>
      </c>
      <c r="T93">
        <f t="shared" si="0"/>
        <v>92.303618289026019</v>
      </c>
    </row>
    <row r="94" spans="1:20" x14ac:dyDescent="0.25">
      <c r="A94">
        <f t="shared" si="1"/>
        <v>7.5952038699774889</v>
      </c>
      <c r="B94">
        <f t="shared" si="18"/>
        <v>1.2088142396976105</v>
      </c>
      <c r="C94" t="str">
        <f t="shared" si="2"/>
        <v>-2.8536162855943-41070.8529202645i</v>
      </c>
      <c r="D94" t="str">
        <f t="shared" si="3"/>
        <v>3.4781249999904-13166.2035352564i</v>
      </c>
      <c r="E94" t="str">
        <f t="shared" si="4"/>
        <v>162.469536792253+0.000569149875566699i</v>
      </c>
      <c r="F94" t="str">
        <f t="shared" si="5"/>
        <v>2.90990990990835-123556.714805778i</v>
      </c>
      <c r="G94" t="str">
        <f t="shared" si="6"/>
        <v>0.999999999999468-7.29139571517451E-07i</v>
      </c>
      <c r="H94" t="str">
        <f t="shared" si="7"/>
        <v>625.000036228784+0.156328601056947i</v>
      </c>
      <c r="I94" t="str">
        <f t="shared" si="8"/>
        <v>59.6202956674562-217849.161759277i</v>
      </c>
      <c r="K94" t="str">
        <f t="shared" si="9"/>
        <v>0.0191999976858445-6.47335861865758E-06i</v>
      </c>
      <c r="L94" t="str">
        <f t="shared" si="10"/>
        <v>0.0001875-175.082493743054i</v>
      </c>
      <c r="M94" t="str">
        <f t="shared" si="11"/>
        <v>0.0025-84.3987405735746i</v>
      </c>
      <c r="N94">
        <f t="shared" si="12"/>
        <v>89.996019070517747</v>
      </c>
      <c r="O94">
        <f t="shared" si="13"/>
        <v>92.27067446017557</v>
      </c>
      <c r="P94" s="3">
        <f t="shared" si="14"/>
        <v>92.27067446017557</v>
      </c>
      <c r="Q94" s="3">
        <f t="shared" si="15"/>
        <v>-90.003980929482253</v>
      </c>
      <c r="R94">
        <f t="shared" si="16"/>
        <v>89.996019070517747</v>
      </c>
      <c r="S94">
        <f t="shared" si="17"/>
        <v>1.2088142396976104E-3</v>
      </c>
      <c r="T94">
        <f t="shared" si="0"/>
        <v>92.27067446017557</v>
      </c>
    </row>
    <row r="95" spans="1:20" x14ac:dyDescent="0.25">
      <c r="A95">
        <f t="shared" si="1"/>
        <v>7.6240656446834034</v>
      </c>
      <c r="B95">
        <f t="shared" si="18"/>
        <v>1.2134077338084615</v>
      </c>
      <c r="C95" t="str">
        <f t="shared" si="2"/>
        <v>-2.8536162819337-40915.3744872646i</v>
      </c>
      <c r="D95" t="str">
        <f t="shared" si="3"/>
        <v>3.47812499999033-13116.3613621243i</v>
      </c>
      <c r="E95" t="str">
        <f t="shared" si="4"/>
        <v>162.469536790963+0.000571312645812221i</v>
      </c>
      <c r="F95" t="str">
        <f t="shared" si="5"/>
        <v>2.90990990990835-123088.976694356i</v>
      </c>
      <c r="G95" t="str">
        <f t="shared" si="6"/>
        <v>0.999999999999464-7.31910301889215E-07i</v>
      </c>
      <c r="H95" t="str">
        <f t="shared" si="7"/>
        <v>625.000036504646+0.15692264974812i</v>
      </c>
      <c r="I95" t="str">
        <f t="shared" si="8"/>
        <v>59.6202956722131-217024.468864005i</v>
      </c>
      <c r="K95" t="str">
        <f t="shared" si="9"/>
        <v>0.0191999976682235-6.49795737507637E-06i</v>
      </c>
      <c r="L95" t="str">
        <f t="shared" si="10"/>
        <v>0.0001875-174.419698887282i</v>
      </c>
      <c r="M95" t="str">
        <f t="shared" si="11"/>
        <v>0.0025-84.0792394636131i</v>
      </c>
      <c r="N95">
        <f t="shared" si="12"/>
        <v>89.99600394298993</v>
      </c>
      <c r="O95">
        <f t="shared" si="13"/>
        <v>92.237730631310512</v>
      </c>
      <c r="P95" s="3">
        <f t="shared" si="14"/>
        <v>92.237730631310512</v>
      </c>
      <c r="Q95" s="3">
        <f t="shared" si="15"/>
        <v>-90.00399605701007</v>
      </c>
      <c r="R95">
        <f t="shared" si="16"/>
        <v>89.99600394298993</v>
      </c>
      <c r="S95">
        <f t="shared" si="17"/>
        <v>1.2134077338084614E-3</v>
      </c>
      <c r="T95">
        <f t="shared" si="0"/>
        <v>92.237730631310512</v>
      </c>
    </row>
    <row r="96" spans="1:20" x14ac:dyDescent="0.25">
      <c r="A96">
        <f t="shared" si="1"/>
        <v>7.6530370941332011</v>
      </c>
      <c r="B96">
        <f t="shared" si="18"/>
        <v>1.2180186831969337</v>
      </c>
      <c r="C96" t="str">
        <f t="shared" si="2"/>
        <v>-2.85361627824537-40760.4846356629i</v>
      </c>
      <c r="D96" t="str">
        <f t="shared" si="3"/>
        <v>3.47812499999025-13066.7078722539i</v>
      </c>
      <c r="E96" t="str">
        <f t="shared" si="4"/>
        <v>162.469536789663+0.000573483634592843i</v>
      </c>
      <c r="F96" t="str">
        <f t="shared" si="5"/>
        <v>2.90990990990834-122623.009259187i</v>
      </c>
      <c r="G96" t="str">
        <f t="shared" si="6"/>
        <v>0.99999999999946-7.3469156103639E-07i</v>
      </c>
      <c r="H96" t="str">
        <f t="shared" si="7"/>
        <v>625.000036782609+0.157518955824403i</v>
      </c>
      <c r="I96" t="str">
        <f t="shared" si="8"/>
        <v>59.6202956770064-216202.897938577i</v>
      </c>
      <c r="K96" t="str">
        <f t="shared" si="9"/>
        <v>0.0191999976504683-6.52264960669712E-06i</v>
      </c>
      <c r="L96" t="str">
        <f t="shared" si="10"/>
        <v>0.0001875-173.759413117436i</v>
      </c>
      <c r="M96" t="str">
        <f t="shared" si="11"/>
        <v>0.0025-83.7609478617384i</v>
      </c>
      <c r="N96">
        <f t="shared" si="12"/>
        <v>89.995988757977557</v>
      </c>
      <c r="O96">
        <f t="shared" si="13"/>
        <v>92.204786802430675</v>
      </c>
      <c r="P96" s="3">
        <f t="shared" si="14"/>
        <v>92.204786802430675</v>
      </c>
      <c r="Q96" s="3">
        <f t="shared" si="15"/>
        <v>-90.004011242022443</v>
      </c>
      <c r="R96">
        <f t="shared" si="16"/>
        <v>89.995988757977557</v>
      </c>
      <c r="S96">
        <f t="shared" si="17"/>
        <v>1.2180186831969337E-3</v>
      </c>
      <c r="T96">
        <f t="shared" si="0"/>
        <v>92.204786802430675</v>
      </c>
    </row>
    <row r="97" spans="1:20" x14ac:dyDescent="0.25">
      <c r="A97">
        <f t="shared" si="1"/>
        <v>7.6821186350909079</v>
      </c>
      <c r="B97">
        <f t="shared" si="18"/>
        <v>1.2226471541930821</v>
      </c>
      <c r="C97" t="str">
        <f t="shared" si="2"/>
        <v>-2.85361627452875-40606.1811373165i</v>
      </c>
      <c r="D97" t="str">
        <f t="shared" si="3"/>
        <v>3.47812499999018-13017.2423513631i</v>
      </c>
      <c r="E97" t="str">
        <f t="shared" si="4"/>
        <v>162.46953678835+0.000575662873139437i</v>
      </c>
      <c r="F97" t="str">
        <f t="shared" si="5"/>
        <v>2.90990990990832-122158.805797174i</v>
      </c>
      <c r="G97" t="str">
        <f t="shared" si="6"/>
        <v>0.999999999999456-7.37483388968326E-07i</v>
      </c>
      <c r="H97" t="str">
        <f t="shared" si="7"/>
        <v>625.000037062686+0.158117527863856i</v>
      </c>
      <c r="I97" t="str">
        <f t="shared" si="8"/>
        <v>59.6202956818354-215384.437164421i</v>
      </c>
      <c r="K97" t="str">
        <f t="shared" si="9"/>
        <v>0.019199997632578-6.54743566872472E-06i</v>
      </c>
      <c r="L97" t="str">
        <f t="shared" si="10"/>
        <v>0.0001875-173.101626935083i</v>
      </c>
      <c r="M97" t="str">
        <f t="shared" si="11"/>
        <v>0.0025-83.4438611892195i</v>
      </c>
      <c r="N97">
        <f t="shared" si="12"/>
        <v>89.995973515262165</v>
      </c>
      <c r="O97">
        <f t="shared" si="13"/>
        <v>92.171842973535774</v>
      </c>
      <c r="P97" s="3">
        <f t="shared" si="14"/>
        <v>92.171842973535774</v>
      </c>
      <c r="Q97" s="3">
        <f t="shared" si="15"/>
        <v>-90.004026484737835</v>
      </c>
      <c r="R97">
        <f t="shared" si="16"/>
        <v>89.995973515262165</v>
      </c>
      <c r="S97">
        <f t="shared" si="17"/>
        <v>1.222647154193082E-3</v>
      </c>
      <c r="T97">
        <f t="shared" si="0"/>
        <v>92.171842973535774</v>
      </c>
    </row>
    <row r="98" spans="1:20" x14ac:dyDescent="0.25">
      <c r="A98">
        <f t="shared" si="1"/>
        <v>7.7113106859042526</v>
      </c>
      <c r="B98">
        <f t="shared" si="18"/>
        <v>1.2272932133790158</v>
      </c>
      <c r="C98" t="str">
        <f t="shared" si="2"/>
        <v>-2.85361627078389-40452.4617725188i</v>
      </c>
      <c r="D98" t="str">
        <f t="shared" si="3"/>
        <v>3.47812499999011-12967.9640878737i</v>
      </c>
      <c r="E98" t="str">
        <f t="shared" si="4"/>
        <v>162.46953678703+0.000577850392800621i</v>
      </c>
      <c r="F98" t="str">
        <f t="shared" si="5"/>
        <v>2.90990990990831-121696.359630594i</v>
      </c>
      <c r="G98" t="str">
        <f t="shared" si="6"/>
        <v>0.999999999999452-7.40285825846402E-07i</v>
      </c>
      <c r="H98" t="str">
        <f t="shared" si="7"/>
        <v>625.000037344898+0.158718374477142i</v>
      </c>
      <c r="I98" t="str">
        <f t="shared" si="8"/>
        <v>59.620295686701-214569.074767703i</v>
      </c>
      <c r="K98" t="str">
        <f t="shared" si="9"/>
        <v>0.0191999976145514-6.57231591771386E-06i</v>
      </c>
      <c r="L98" t="str">
        <f t="shared" si="10"/>
        <v>0.0001875-172.446330877747i</v>
      </c>
      <c r="M98" t="str">
        <f t="shared" si="11"/>
        <v>0.0025-83.1279748846579i</v>
      </c>
      <c r="N98">
        <f t="shared" si="12"/>
        <v>89.995958214624508</v>
      </c>
      <c r="O98">
        <f t="shared" si="13"/>
        <v>92.138899144625995</v>
      </c>
      <c r="P98" s="3">
        <f t="shared" si="14"/>
        <v>92.138899144625995</v>
      </c>
      <c r="Q98" s="3">
        <f t="shared" si="15"/>
        <v>-90.004041785375492</v>
      </c>
      <c r="R98">
        <f t="shared" si="16"/>
        <v>89.995958214624508</v>
      </c>
      <c r="S98">
        <f t="shared" si="17"/>
        <v>1.2272932133790158E-3</v>
      </c>
      <c r="T98">
        <f t="shared" si="0"/>
        <v>92.138899144625995</v>
      </c>
    </row>
    <row r="99" spans="1:20" x14ac:dyDescent="0.25">
      <c r="A99">
        <f t="shared" si="1"/>
        <v>7.7406136665106891</v>
      </c>
      <c r="B99">
        <f t="shared" si="18"/>
        <v>1.2319569275898561</v>
      </c>
      <c r="C99" t="str">
        <f t="shared" si="2"/>
        <v>-2.85361626701058-40299.324329964i</v>
      </c>
      <c r="D99" t="str">
        <f t="shared" si="3"/>
        <v>3.47812499999003-12918.8723729013i</v>
      </c>
      <c r="E99" t="str">
        <f t="shared" si="4"/>
        <v>162.469536785699+0.000580046225045178i</v>
      </c>
      <c r="F99" t="str">
        <f t="shared" si="5"/>
        <v>2.90990990990831-121235.664107004i</v>
      </c>
      <c r="G99" t="str">
        <f t="shared" si="6"/>
        <v>0.999999999999448-7.43098911984616E-07i</v>
      </c>
      <c r="H99" t="str">
        <f t="shared" si="7"/>
        <v>625.00003762926+0.159321504307647i</v>
      </c>
      <c r="I99" t="str">
        <f t="shared" si="8"/>
        <v>59.6202956916051-213756.799019163i</v>
      </c>
      <c r="K99" t="str">
        <f t="shared" si="9"/>
        <v>0.0191999975963875-6.59729071157425E-06i</v>
      </c>
      <c r="L99" t="str">
        <f t="shared" si="10"/>
        <v>0.0001875-171.793515518776i</v>
      </c>
      <c r="M99" t="str">
        <f t="shared" si="11"/>
        <v>0.0025-82.8132844039226i</v>
      </c>
      <c r="N99">
        <f t="shared" si="12"/>
        <v>89.99594285584449</v>
      </c>
      <c r="O99">
        <f t="shared" si="13"/>
        <v>92.105955315700925</v>
      </c>
      <c r="P99" s="3">
        <f t="shared" si="14"/>
        <v>92.105955315700925</v>
      </c>
      <c r="Q99" s="3">
        <f t="shared" si="15"/>
        <v>-90.00405714415551</v>
      </c>
      <c r="R99">
        <f t="shared" si="16"/>
        <v>89.99594285584449</v>
      </c>
      <c r="S99">
        <f t="shared" si="17"/>
        <v>1.231956927589856E-3</v>
      </c>
      <c r="T99">
        <f t="shared" si="0"/>
        <v>92.105955315700925</v>
      </c>
    </row>
    <row r="100" spans="1:20" x14ac:dyDescent="0.25">
      <c r="A100">
        <f t="shared" si="1"/>
        <v>7.77002799844343</v>
      </c>
      <c r="B100">
        <f t="shared" si="18"/>
        <v>1.2366383639146976</v>
      </c>
      <c r="C100" t="str">
        <f t="shared" si="2"/>
        <v>-2.85361626320839-40146.7666067198i</v>
      </c>
      <c r="D100" t="str">
        <f t="shared" si="3"/>
        <v>3.47812499998995-12869.9665002452i</v>
      </c>
      <c r="E100" t="str">
        <f t="shared" si="4"/>
        <v>162.469536784359+0.000582250401460867i</v>
      </c>
      <c r="F100" t="str">
        <f t="shared" si="5"/>
        <v>2.90990990990829-120776.712599144i</v>
      </c>
      <c r="G100" t="str">
        <f t="shared" si="6"/>
        <v>0.999999999999444-7.45922687850154E-07i</v>
      </c>
      <c r="H100" t="str">
        <f t="shared" si="7"/>
        <v>625.000037915784+0.15992692603159i</v>
      </c>
      <c r="I100" t="str">
        <f t="shared" si="8"/>
        <v>59.6202956965452-212947.598233939i</v>
      </c>
      <c r="K100" t="str">
        <f t="shared" si="9"/>
        <v>0.0191999975780854-0.0000066223604095754i</v>
      </c>
      <c r="L100" t="str">
        <f t="shared" si="10"/>
        <v>0.0001875-171.143171467201i</v>
      </c>
      <c r="M100" t="str">
        <f t="shared" si="11"/>
        <v>0.0025-82.4997852200861i</v>
      </c>
      <c r="N100">
        <f t="shared" si="12"/>
        <v>89.995927438701159</v>
      </c>
      <c r="O100">
        <f t="shared" si="13"/>
        <v>92.073011486760748</v>
      </c>
      <c r="P100" s="3">
        <f t="shared" si="14"/>
        <v>92.073011486760748</v>
      </c>
      <c r="Q100" s="3">
        <f t="shared" si="15"/>
        <v>-90.004072561298841</v>
      </c>
      <c r="R100">
        <f t="shared" si="16"/>
        <v>89.995927438701159</v>
      </c>
      <c r="S100">
        <f t="shared" si="17"/>
        <v>1.2366383639146976E-3</v>
      </c>
      <c r="T100">
        <f t="shared" si="0"/>
        <v>92.073011486760748</v>
      </c>
    </row>
    <row r="101" spans="1:20" x14ac:dyDescent="0.25">
      <c r="A101">
        <f t="shared" si="1"/>
        <v>7.7995541048375161</v>
      </c>
      <c r="B101">
        <f t="shared" si="18"/>
        <v>1.2413375896975736</v>
      </c>
      <c r="C101" t="str">
        <f t="shared" si="2"/>
        <v>-2.85361625937737-39994.7864081911i</v>
      </c>
      <c r="D101" t="str">
        <f t="shared" si="3"/>
        <v>3.47812499998987-12821.245766378i</v>
      </c>
      <c r="E101" t="str">
        <f t="shared" si="4"/>
        <v>162.469536783007+0.000584462953755746i</v>
      </c>
      <c r="F101" t="str">
        <f t="shared" si="5"/>
        <v>2.90990990990828-120319.498504842i</v>
      </c>
      <c r="G101" t="str">
        <f t="shared" si="6"/>
        <v>0.999999999999439-7.48757194063982E-07i</v>
      </c>
      <c r="H101" t="str">
        <f t="shared" si="7"/>
        <v>625.00003820449+0.160534648358172i</v>
      </c>
      <c r="I101" t="str">
        <f t="shared" si="8"/>
        <v>59.6202957015232-212141.460771407i</v>
      </c>
      <c r="K101" t="str">
        <f t="shared" si="9"/>
        <v>0.0191999975596439-6.64752537235231E-06i</v>
      </c>
      <c r="L101" t="str">
        <f t="shared" si="10"/>
        <v>0.0001875-170.495289367604i</v>
      </c>
      <c r="M101" t="str">
        <f t="shared" si="11"/>
        <v>0.0025-82.1874728233578i</v>
      </c>
      <c r="N101">
        <f t="shared" si="12"/>
        <v>89.995911962972741</v>
      </c>
      <c r="O101">
        <f t="shared" si="13"/>
        <v>92.04006765780511</v>
      </c>
      <c r="P101" s="3">
        <f t="shared" si="14"/>
        <v>92.04006765780511</v>
      </c>
      <c r="Q101" s="3">
        <f t="shared" si="15"/>
        <v>-90.004088037027259</v>
      </c>
      <c r="R101">
        <f t="shared" si="16"/>
        <v>89.995911962972741</v>
      </c>
      <c r="S101">
        <f t="shared" si="17"/>
        <v>1.2413375896975737E-3</v>
      </c>
      <c r="T101">
        <f t="shared" si="0"/>
        <v>92.04006765780511</v>
      </c>
    </row>
    <row r="102" spans="1:20" x14ac:dyDescent="0.25">
      <c r="A102">
        <f t="shared" si="1"/>
        <v>7.8291924104358985</v>
      </c>
      <c r="B102">
        <f t="shared" si="18"/>
        <v>1.2460546725384243</v>
      </c>
      <c r="C102" t="str">
        <f t="shared" si="2"/>
        <v>-2.85361625551712-39843.381548092i</v>
      </c>
      <c r="D102" t="str">
        <f t="shared" si="3"/>
        <v>3.47812499998979-12772.7094704355i</v>
      </c>
      <c r="E102" t="str">
        <f t="shared" si="4"/>
        <v>162.469536781646+0.000586683913758036i</v>
      </c>
      <c r="F102" t="str">
        <f t="shared" si="5"/>
        <v>2.90990990990827-119864.01524692i</v>
      </c>
      <c r="G102" t="str">
        <f t="shared" si="6"/>
        <v>0.999999999999435-7.51602471401421E-07i</v>
      </c>
      <c r="H102" t="str">
        <f t="shared" si="7"/>
        <v>625.000038495398+0.161144680029683i</v>
      </c>
      <c r="I102" t="str">
        <f t="shared" si="8"/>
        <v>59.6202957065392-211338.37503501i</v>
      </c>
      <c r="K102" t="str">
        <f t="shared" si="9"/>
        <v>0.0191999975410619-6.67278596191015E-06i</v>
      </c>
      <c r="L102" t="str">
        <f t="shared" si="10"/>
        <v>0.0001875-169.849859899984i</v>
      </c>
      <c r="M102" t="str">
        <f t="shared" si="11"/>
        <v>0.0025-81.8763427210178i</v>
      </c>
      <c r="N102">
        <f t="shared" si="12"/>
        <v>89.995896428436581</v>
      </c>
      <c r="O102">
        <f t="shared" si="13"/>
        <v>92.007123828833954</v>
      </c>
      <c r="P102" s="3">
        <f t="shared" si="14"/>
        <v>92.007123828833954</v>
      </c>
      <c r="Q102" s="3">
        <f t="shared" si="15"/>
        <v>-90.004103571563419</v>
      </c>
      <c r="R102">
        <f t="shared" si="16"/>
        <v>89.995896428436581</v>
      </c>
      <c r="S102">
        <f t="shared" si="17"/>
        <v>1.2460546725384244E-3</v>
      </c>
      <c r="T102">
        <f t="shared" si="0"/>
        <v>92.007123828833954</v>
      </c>
    </row>
    <row r="103" spans="1:20" x14ac:dyDescent="0.25">
      <c r="A103">
        <f t="shared" si="1"/>
        <v>7.8589433415955545</v>
      </c>
      <c r="B103">
        <f t="shared" si="18"/>
        <v>1.2507896802940703</v>
      </c>
      <c r="C103" t="str">
        <f t="shared" si="2"/>
        <v>-2.85361625162754-39692.5498484129i</v>
      </c>
      <c r="D103" t="str">
        <f t="shared" si="3"/>
        <v>3.47812499998972-12724.3569142069i</v>
      </c>
      <c r="E103" t="str">
        <f t="shared" si="4"/>
        <v>162.469536780273+0.000588913313417186i</v>
      </c>
      <c r="F103" t="str">
        <f t="shared" si="5"/>
        <v>2.90990990990826-119410.256273099i</v>
      </c>
      <c r="G103" t="str">
        <f t="shared" si="6"/>
        <v>0.999999999999431-7.54458560792744E-07i</v>
      </c>
      <c r="H103" t="str">
        <f t="shared" si="7"/>
        <v>625.000038788518+0.161757029821635i</v>
      </c>
      <c r="I103" t="str">
        <f t="shared" si="8"/>
        <v>59.6202957115938-210538.329472089i</v>
      </c>
      <c r="K103" t="str">
        <f t="shared" si="9"/>
        <v>0.0191999975223385-6.69814254162989E-06i</v>
      </c>
      <c r="L103" t="str">
        <f t="shared" si="10"/>
        <v>0.0001875-169.206873779621i</v>
      </c>
      <c r="M103" t="str">
        <f t="shared" si="11"/>
        <v>0.0025-81.5663904373556i</v>
      </c>
      <c r="N103">
        <f t="shared" si="12"/>
        <v>89.99588083486924</v>
      </c>
      <c r="O103">
        <f t="shared" si="13"/>
        <v>91.974179999847195</v>
      </c>
      <c r="P103" s="3">
        <f t="shared" si="14"/>
        <v>91.974179999847195</v>
      </c>
      <c r="Q103" s="3">
        <f t="shared" si="15"/>
        <v>-90.00411916513076</v>
      </c>
      <c r="R103">
        <f t="shared" si="16"/>
        <v>89.99588083486924</v>
      </c>
      <c r="S103">
        <f t="shared" si="17"/>
        <v>1.2507896802940704E-3</v>
      </c>
      <c r="T103">
        <f t="shared" si="0"/>
        <v>91.974179999847195</v>
      </c>
    </row>
    <row r="104" spans="1:20" x14ac:dyDescent="0.25">
      <c r="A104">
        <f t="shared" si="1"/>
        <v>7.8888073262936187</v>
      </c>
      <c r="B104">
        <f t="shared" si="18"/>
        <v>1.2555426810791879</v>
      </c>
      <c r="C104" t="str">
        <f t="shared" si="2"/>
        <v>-2.85361624770832-39542.2891393894i</v>
      </c>
      <c r="D104" t="str">
        <f t="shared" si="3"/>
        <v>3.47812499998965-12676.1874021244i</v>
      </c>
      <c r="E104" t="str">
        <f t="shared" si="4"/>
        <v>162.469536778891+0.000591151184804077i</v>
      </c>
      <c r="F104" t="str">
        <f t="shared" si="5"/>
        <v>2.90990990990823-118958.215055903i</v>
      </c>
      <c r="G104" t="str">
        <f t="shared" si="6"/>
        <v>0.999999999999426-7.57325503323753E-07i</v>
      </c>
      <c r="H104" t="str">
        <f t="shared" si="7"/>
        <v>625.000039083871+0.162371706542885i</v>
      </c>
      <c r="I104" t="str">
        <f t="shared" si="8"/>
        <v>59.6202957166862-209741.31257372i</v>
      </c>
      <c r="K104" t="str">
        <f t="shared" si="9"/>
        <v>0.0191999975034725-6.72359547627316E-06i</v>
      </c>
      <c r="L104" t="str">
        <f t="shared" si="10"/>
        <v>0.0001875-168.566321756945i</v>
      </c>
      <c r="M104" t="str">
        <f t="shared" si="11"/>
        <v>0.0025-81.2576115136044i</v>
      </c>
      <c r="N104">
        <f t="shared" si="12"/>
        <v>89.995865182046415</v>
      </c>
      <c r="O104">
        <f t="shared" si="13"/>
        <v>91.941236170844775</v>
      </c>
      <c r="P104" s="3">
        <f t="shared" si="14"/>
        <v>91.941236170844775</v>
      </c>
      <c r="Q104" s="3">
        <f t="shared" si="15"/>
        <v>-90.004134817953585</v>
      </c>
      <c r="R104">
        <f t="shared" si="16"/>
        <v>89.995865182046415</v>
      </c>
      <c r="S104">
        <f t="shared" si="17"/>
        <v>1.255542681079188E-3</v>
      </c>
      <c r="T104">
        <f t="shared" si="0"/>
        <v>91.941236170844775</v>
      </c>
    </row>
    <row r="105" spans="1:20" x14ac:dyDescent="0.25">
      <c r="A105">
        <f t="shared" si="1"/>
        <v>7.9187847941335345</v>
      </c>
      <c r="B105">
        <f t="shared" si="18"/>
        <v>1.2603137432672888</v>
      </c>
      <c r="C105" t="str">
        <f t="shared" si="2"/>
        <v>-2.85361624375922-39392.5972594701i</v>
      </c>
      <c r="D105" t="str">
        <f t="shared" si="3"/>
        <v>3.47812499998957-12628.2002412533i</v>
      </c>
      <c r="E105" t="str">
        <f t="shared" si="4"/>
        <v>162.469536777498+0.000593397560111358i</v>
      </c>
      <c r="F105" t="str">
        <f t="shared" si="5"/>
        <v>2.90990990990823-118507.885092569i</v>
      </c>
      <c r="G105" t="str">
        <f t="shared" si="6"/>
        <v>0.999999999999422-7.6020334023638E-07i</v>
      </c>
      <c r="H105" t="str">
        <f t="shared" si="7"/>
        <v>625.000039381474+0.162988719035768i</v>
      </c>
      <c r="I105" t="str">
        <f t="shared" si="8"/>
        <v>59.6202957218186-208947.31287455i</v>
      </c>
      <c r="K105" t="str">
        <f t="shared" si="9"/>
        <v>0.0191999974844628-6.74914513198781E-06i</v>
      </c>
      <c r="L105" t="str">
        <f t="shared" si="10"/>
        <v>0.0001875-167.928194617399i</v>
      </c>
      <c r="M105" t="str">
        <f t="shared" si="11"/>
        <v>0.0025-80.9500015078743i</v>
      </c>
      <c r="N105">
        <f t="shared" si="12"/>
        <v>89.995849469742907</v>
      </c>
      <c r="O105">
        <f t="shared" si="13"/>
        <v>91.90829234182641</v>
      </c>
      <c r="P105" s="3">
        <f t="shared" si="14"/>
        <v>91.90829234182641</v>
      </c>
      <c r="Q105" s="3">
        <f t="shared" si="15"/>
        <v>-90.004150530257093</v>
      </c>
      <c r="R105">
        <f t="shared" si="16"/>
        <v>89.995849469742907</v>
      </c>
      <c r="S105">
        <f t="shared" si="17"/>
        <v>1.2603137432672887E-3</v>
      </c>
      <c r="T105">
        <f t="shared" si="0"/>
        <v>91.90829234182641</v>
      </c>
    </row>
    <row r="106" spans="1:20" x14ac:dyDescent="0.25">
      <c r="A106">
        <f t="shared" si="1"/>
        <v>7.9488761763512414</v>
      </c>
      <c r="B106">
        <f t="shared" si="18"/>
        <v>1.2651029354917045</v>
      </c>
      <c r="C106" t="str">
        <f t="shared" si="2"/>
        <v>-2.85361623978005-39243.4720552875i</v>
      </c>
      <c r="D106" t="str">
        <f t="shared" si="3"/>
        <v>3.47812499998948-12580.3947412823i</v>
      </c>
      <c r="E106" t="str">
        <f t="shared" si="4"/>
        <v>162.469536776094+0.000595652471654194i</v>
      </c>
      <c r="F106" t="str">
        <f t="shared" si="5"/>
        <v>2.90990990990821-118059.259904947i</v>
      </c>
      <c r="G106" t="str">
        <f t="shared" si="6"/>
        <v>0.999999999999418-7.63092112929275E-07i</v>
      </c>
      <c r="H106" t="str">
        <f t="shared" si="7"/>
        <v>625.000039681342+0.163608076176214i</v>
      </c>
      <c r="I106" t="str">
        <f t="shared" si="8"/>
        <v>59.6202957269889-208156.318952623i</v>
      </c>
      <c r="K106" t="str">
        <f t="shared" si="9"/>
        <v>0.0191999974653084-6.77479187631298E-06i</v>
      </c>
      <c r="L106" t="str">
        <f t="shared" si="10"/>
        <v>0.0001875-167.29248318131i</v>
      </c>
      <c r="M106" t="str">
        <f t="shared" si="11"/>
        <v>0.0025-80.6435559950931i</v>
      </c>
      <c r="N106">
        <f t="shared" si="12"/>
        <v>89.995833697732706</v>
      </c>
      <c r="O106">
        <f t="shared" si="13"/>
        <v>91.875348512792087</v>
      </c>
      <c r="P106" s="3">
        <f t="shared" si="14"/>
        <v>91.875348512792087</v>
      </c>
      <c r="Q106" s="3">
        <f t="shared" si="15"/>
        <v>-90.004166302267294</v>
      </c>
      <c r="R106">
        <f t="shared" si="16"/>
        <v>89.995833697732706</v>
      </c>
      <c r="S106">
        <f t="shared" si="17"/>
        <v>1.2651029354917044E-3</v>
      </c>
      <c r="T106">
        <f t="shared" si="0"/>
        <v>91.875348512792087</v>
      </c>
    </row>
    <row r="107" spans="1:20" x14ac:dyDescent="0.25">
      <c r="A107">
        <f t="shared" si="1"/>
        <v>7.979081905821376</v>
      </c>
      <c r="B107">
        <f t="shared" si="18"/>
        <v>1.269910326646573</v>
      </c>
      <c r="C107" t="str">
        <f t="shared" si="2"/>
        <v>-2.85361623577065-39094.9113816259i</v>
      </c>
      <c r="D107" t="str">
        <f t="shared" si="3"/>
        <v>3.4781249999894-12532.7702145132i</v>
      </c>
      <c r="E107" t="str">
        <f t="shared" si="4"/>
        <v>162.469536774681+0.000597915951869841i</v>
      </c>
      <c r="F107" t="str">
        <f t="shared" si="5"/>
        <v>2.9099099099082-117612.333039414i</v>
      </c>
      <c r="G107" t="str">
        <f t="shared" si="6"/>
        <v>0.999999999999413-7.65991862958403E-07i</v>
      </c>
      <c r="H107" t="str">
        <f t="shared" si="7"/>
        <v>625.000039983491+0.164229786873886i</v>
      </c>
      <c r="I107" t="str">
        <f t="shared" si="8"/>
        <v>59.6202957321985-207368.319429225i</v>
      </c>
      <c r="K107" t="str">
        <f t="shared" si="9"/>
        <v>0.0191999974460082-6.80053607818447E-06i</v>
      </c>
      <c r="L107" t="str">
        <f t="shared" si="10"/>
        <v>0.0001875-166.659178303756i</v>
      </c>
      <c r="M107" t="str">
        <f t="shared" si="11"/>
        <v>0.0025-80.3382705669388i</v>
      </c>
      <c r="N107">
        <f t="shared" si="12"/>
        <v>89.995817865788879</v>
      </c>
      <c r="O107">
        <f t="shared" si="13"/>
        <v>91.842404683741776</v>
      </c>
      <c r="P107" s="3">
        <f t="shared" si="14"/>
        <v>91.842404683741776</v>
      </c>
      <c r="Q107" s="3">
        <f t="shared" si="15"/>
        <v>-90.004182134211121</v>
      </c>
      <c r="R107">
        <f t="shared" si="16"/>
        <v>89.995817865788879</v>
      </c>
      <c r="S107">
        <f t="shared" si="17"/>
        <v>1.269910326646573E-3</v>
      </c>
      <c r="T107">
        <f t="shared" si="0"/>
        <v>91.842404683741776</v>
      </c>
    </row>
    <row r="108" spans="1:20" x14ac:dyDescent="0.25">
      <c r="A108">
        <f t="shared" si="1"/>
        <v>8.0094024170634981</v>
      </c>
      <c r="B108">
        <f t="shared" si="18"/>
        <v>1.27473598588783</v>
      </c>
      <c r="C108" t="str">
        <f t="shared" si="2"/>
        <v>-2.85361623173078-38946.9131013891i</v>
      </c>
      <c r="D108" t="str">
        <f t="shared" si="3"/>
        <v>3.47812499998932-12485.3259758512i</v>
      </c>
      <c r="E108" t="str">
        <f t="shared" si="4"/>
        <v>162.469536773256+0.000600188033320009i</v>
      </c>
      <c r="F108" t="str">
        <f t="shared" si="5"/>
        <v>2.90990990990819-117167.098066777i</v>
      </c>
      <c r="G108" t="str">
        <f t="shared" si="6"/>
        <v>0.999999999999409-7.68902632037641E-07i</v>
      </c>
      <c r="H108" t="str">
        <f t="shared" si="7"/>
        <v>625.000040287946+0.164853860072307i</v>
      </c>
      <c r="I108" t="str">
        <f t="shared" si="8"/>
        <v>59.620295737449-206583.302968723i</v>
      </c>
      <c r="K108" t="str">
        <f t="shared" si="9"/>
        <v>0.0191999974265609-6.82637810794004E-06i</v>
      </c>
      <c r="L108" t="str">
        <f t="shared" si="10"/>
        <v>0.0001875-166.028270874433i</v>
      </c>
      <c r="M108" t="str">
        <f t="shared" si="11"/>
        <v>0.0025-80.0341408317775i</v>
      </c>
      <c r="N108">
        <f t="shared" si="12"/>
        <v>89.995801973683768</v>
      </c>
      <c r="O108">
        <f t="shared" si="13"/>
        <v>91.809460854675137</v>
      </c>
      <c r="P108" s="3">
        <f t="shared" si="14"/>
        <v>91.809460854675137</v>
      </c>
      <c r="Q108" s="3">
        <f t="shared" si="15"/>
        <v>-90.004198026316232</v>
      </c>
      <c r="R108">
        <f t="shared" si="16"/>
        <v>89.995801973683768</v>
      </c>
      <c r="S108">
        <f t="shared" si="17"/>
        <v>1.2747359858878301E-3</v>
      </c>
      <c r="T108">
        <f t="shared" ref="T108:T171" si="19">P108</f>
        <v>91.809460854675137</v>
      </c>
    </row>
    <row r="109" spans="1:20" x14ac:dyDescent="0.25">
      <c r="A109">
        <f t="shared" ref="A109:A172" si="20">2*PI()*B109</f>
        <v>8.0398381462483393</v>
      </c>
      <c r="B109">
        <f t="shared" si="18"/>
        <v>1.2795799826342038</v>
      </c>
      <c r="C109" t="str">
        <f t="shared" ref="C109:C172" si="21">IMPRODUCT(D109,E109,$C$40,,K109,$C$41)</f>
        <v>-2.85361622766-38799.475085573i</v>
      </c>
      <c r="D109" t="str">
        <f t="shared" ref="D109:D172" si="22">IMDIV(IMPRODUCT($C$37,$C$38,COMPLEX(1,A109/$C$38)),IMSUM(-1*A109*A109/$C$39,COMPLEX(0,1*A109)))</f>
        <v>3.47812499998924-12438.061342795i</v>
      </c>
      <c r="E109" t="str">
        <f t="shared" ref="E109:E172" si="23">IMDIV(IMPRODUCT(IMSUM(F109,G109),$C$29,H109),IMSUM(1,I109))</f>
        <v>162.46953677182+0.00060246874868908i</v>
      </c>
      <c r="F109" t="str">
        <f t="shared" ref="F109:F172" si="24">IMDIV(IMPRODUCT($C$14,$C$15,COMPLEX(1,A109/$C$15)),IMSUM(-1*A109*A109/$C$16,COMPLEX(0,A109)))</f>
        <v>2.90990990990817-116723.548582182i</v>
      </c>
      <c r="G109" t="str">
        <f t="shared" ref="G109:G172" si="25">IMDIV(1,COMPLEX(1,A109*$C$9*$C$10))</f>
        <v>0.999999999999404-7.71824462039381E-07i</v>
      </c>
      <c r="H109" t="str">
        <f t="shared" ref="H109:H172" si="26">IMDIV($C$3,IMSUM(K109,COMPLEX(0,$C$28*A109)))</f>
        <v>625.000040594713+0.165480304748972i</v>
      </c>
      <c r="I109" t="str">
        <f t="shared" ref="I109:I172" si="27">IMPRODUCT(F109,$C$29,H109,$C$31)</f>
        <v>59.620295742738-205801.258278388i</v>
      </c>
      <c r="K109" t="str">
        <f t="shared" ref="K109:K172" si="28">IF($C$26&lt;=0,IMDIV(1,IMSUM(IMDIV(1,L109),1/$C$18)),IMDIV(1,IMSUM(IMDIV(1,L109),1/$C$18,IMDIV(1,M109))))</f>
        <v>0.0191999974069657-6.85231833732463E-06i</v>
      </c>
      <c r="L109" t="str">
        <f t="shared" ref="L109:L172" si="29">IMSUM($C$21/$C$22,IMDIV(1,COMPLEX(0,$C$20*$C$22*A109)))</f>
        <v>0.0001875-165.399751817526i</v>
      </c>
      <c r="M109" t="str">
        <f t="shared" ref="M109:M172" si="30">IMSUM($C$25/$C$26,IMDIV(1,COMPLEX(0,$C$24*$C$26*A109)))</f>
        <v>0.0025-79.7311624146023i</v>
      </c>
      <c r="N109">
        <f t="shared" ref="N109:N172" si="31">ABS(R109)</f>
        <v>89.995786021188707</v>
      </c>
      <c r="O109">
        <f t="shared" ref="O109:O172" si="32">ABS(P109)</f>
        <v>91.776517025592227</v>
      </c>
      <c r="P109" s="3">
        <f t="shared" ref="P109:P172" si="33">20*LOG10(IMABS(C109))</f>
        <v>91.776517025592227</v>
      </c>
      <c r="Q109" s="3">
        <f t="shared" ref="Q109:Q172" si="34">IMARGUMENT(C109)*180/PI()</f>
        <v>-90.004213978811293</v>
      </c>
      <c r="R109">
        <f t="shared" ref="R109:R172" si="35">IF(Q109&lt;0,Q109+180,Q109-180)</f>
        <v>89.995786021188707</v>
      </c>
      <c r="S109">
        <f t="shared" ref="S109:S172" si="36">B109/1000</f>
        <v>1.2795799826342039E-3</v>
      </c>
      <c r="T109">
        <f t="shared" si="19"/>
        <v>91.776517025592227</v>
      </c>
    </row>
    <row r="110" spans="1:20" x14ac:dyDescent="0.25">
      <c r="A110">
        <f t="shared" si="20"/>
        <v>8.0703895312040821</v>
      </c>
      <c r="B110">
        <f t="shared" ref="B110:B173" si="37">B109*(1+B$42)</f>
        <v>1.2844423865682137</v>
      </c>
      <c r="C110" t="str">
        <f t="shared" si="21"/>
        <v>-2.85361622355821-38652.5952132313i</v>
      </c>
      <c r="D110" t="str">
        <f t="shared" si="22"/>
        <v>3.47812499998916-12390.9756354269i</v>
      </c>
      <c r="E110" t="str">
        <f t="shared" si="23"/>
        <v>162.469536770373+0.000604758130786395i</v>
      </c>
      <c r="F110" t="str">
        <f t="shared" si="24"/>
        <v>2.90990990990816-116281.67820502i</v>
      </c>
      <c r="G110" t="str">
        <f t="shared" si="25"/>
        <v>0.9999999999994-7.74757394995127E-07i</v>
      </c>
      <c r="H110" t="str">
        <f t="shared" si="26"/>
        <v>625.000040903822+0.166109129915508i</v>
      </c>
      <c r="I110" t="str">
        <f t="shared" si="27"/>
        <v>59.6202957480684-205022.174108247i</v>
      </c>
      <c r="K110" t="str">
        <f t="shared" si="28"/>
        <v>0.0191999973872211-6.87835713949591E-06i</v>
      </c>
      <c r="L110" t="str">
        <f t="shared" si="29"/>
        <v>0.0001875-164.773612091578i</v>
      </c>
      <c r="M110" t="str">
        <f t="shared" si="30"/>
        <v>0.0025-79.4293309569656i</v>
      </c>
      <c r="N110">
        <f t="shared" si="31"/>
        <v>89.995770008074217</v>
      </c>
      <c r="O110">
        <f t="shared" si="32"/>
        <v>91.743573196492719</v>
      </c>
      <c r="P110" s="3">
        <f t="shared" si="33"/>
        <v>91.743573196492719</v>
      </c>
      <c r="Q110" s="3">
        <f t="shared" si="34"/>
        <v>-90.004229991925783</v>
      </c>
      <c r="R110">
        <f t="shared" si="35"/>
        <v>89.995770008074217</v>
      </c>
      <c r="S110">
        <f t="shared" si="36"/>
        <v>1.2844423865682136E-3</v>
      </c>
      <c r="T110">
        <f t="shared" si="19"/>
        <v>91.743573196492719</v>
      </c>
    </row>
    <row r="111" spans="1:20" x14ac:dyDescent="0.25">
      <c r="A111">
        <f t="shared" si="20"/>
        <v>8.1010570114226592</v>
      </c>
      <c r="B111">
        <f t="shared" si="37"/>
        <v>1.2893232676371731</v>
      </c>
      <c r="C111" t="str">
        <f t="shared" si="21"/>
        <v>-2.85361621942527-38506.2713714494i</v>
      </c>
      <c r="D111" t="str">
        <f t="shared" si="22"/>
        <v>3.47812499998908-12344.0681764034i</v>
      </c>
      <c r="E111" t="str">
        <f t="shared" si="23"/>
        <v>162.469536768916+0.000607056212545198i</v>
      </c>
      <c r="F111" t="str">
        <f t="shared" si="24"/>
        <v>2.90990990990815-115841.480578837i</v>
      </c>
      <c r="G111" t="str">
        <f t="shared" si="25"/>
        <v>0.999999999999395-7.77701473096105E-07i</v>
      </c>
      <c r="H111" t="str">
        <f t="shared" si="26"/>
        <v>625.00004121528+0.166740344617771i</v>
      </c>
      <c r="I111" t="str">
        <f t="shared" si="27"/>
        <v>59.6202957534381-204246.039250909i</v>
      </c>
      <c r="K111" t="str">
        <f t="shared" si="28"/>
        <v>0.0191999973673263-6.90449488902947E-06i</v>
      </c>
      <c r="L111" t="str">
        <f t="shared" si="29"/>
        <v>0.0001875-164.149842689358i</v>
      </c>
      <c r="M111" t="str">
        <f t="shared" si="30"/>
        <v>0.0025-79.1286421169218i</v>
      </c>
      <c r="N111">
        <f t="shared" si="31"/>
        <v>89.995753934109942</v>
      </c>
      <c r="O111">
        <f t="shared" si="32"/>
        <v>91.710629367376853</v>
      </c>
      <c r="P111" s="3">
        <f t="shared" si="33"/>
        <v>91.710629367376853</v>
      </c>
      <c r="Q111" s="3">
        <f t="shared" si="34"/>
        <v>-90.004246065890058</v>
      </c>
      <c r="R111">
        <f t="shared" si="35"/>
        <v>89.995753934109942</v>
      </c>
      <c r="S111">
        <f t="shared" si="36"/>
        <v>1.289323267637173E-3</v>
      </c>
      <c r="T111">
        <f t="shared" si="19"/>
        <v>91.710629367376853</v>
      </c>
    </row>
    <row r="112" spans="1:20" x14ac:dyDescent="0.25">
      <c r="A112">
        <f t="shared" si="20"/>
        <v>8.1318410280660665</v>
      </c>
      <c r="B112">
        <f t="shared" si="37"/>
        <v>1.2942226960541945</v>
      </c>
      <c r="C112" t="str">
        <f t="shared" si="21"/>
        <v>-2.8536162152608-38360.501455308i</v>
      </c>
      <c r="D112" t="str">
        <f t="shared" si="22"/>
        <v>3.47812499998899-12297.3382909447i</v>
      </c>
      <c r="E112" t="str">
        <f t="shared" si="23"/>
        <v>162.469536767447+0.000609363027024818i</v>
      </c>
      <c r="F112" t="str">
        <f t="shared" si="24"/>
        <v>2.90990990990814-115402.949371244i</v>
      </c>
      <c r="G112" t="str">
        <f t="shared" si="25"/>
        <v>0.99999999999939-7.80656738693866E-07i</v>
      </c>
      <c r="H112" t="str">
        <f t="shared" si="26"/>
        <v>625.000041529111+0.167373957936003i</v>
      </c>
      <c r="I112" t="str">
        <f t="shared" si="27"/>
        <v>59.6202957588499-203472.842541419i</v>
      </c>
      <c r="K112" t="str">
        <f t="shared" si="28"/>
        <v>0.01919999734728-6.93073196192438E-06i</v>
      </c>
      <c r="L112" t="str">
        <f t="shared" si="29"/>
        <v>0.0001875-163.528434637735i</v>
      </c>
      <c r="M112" t="str">
        <f t="shared" si="30"/>
        <v>0.0025-78.8290915689592i</v>
      </c>
      <c r="N112">
        <f t="shared" si="31"/>
        <v>89.995737799064656</v>
      </c>
      <c r="O112">
        <f t="shared" si="32"/>
        <v>91.677685538244134</v>
      </c>
      <c r="P112" s="3">
        <f t="shared" si="33"/>
        <v>91.677685538244134</v>
      </c>
      <c r="Q112" s="3">
        <f t="shared" si="34"/>
        <v>-90.004262200935344</v>
      </c>
      <c r="R112">
        <f t="shared" si="35"/>
        <v>89.995737799064656</v>
      </c>
      <c r="S112">
        <f t="shared" si="36"/>
        <v>1.2942226960541946E-3</v>
      </c>
      <c r="T112">
        <f t="shared" si="19"/>
        <v>91.677685538244134</v>
      </c>
    </row>
    <row r="113" spans="1:20" x14ac:dyDescent="0.25">
      <c r="A113">
        <f t="shared" si="20"/>
        <v>8.1627420239727186</v>
      </c>
      <c r="B113">
        <f t="shared" si="37"/>
        <v>1.2991407422992005</v>
      </c>
      <c r="C113" t="str">
        <f t="shared" si="21"/>
        <v>-2.85361621106472-38215.2833678587i</v>
      </c>
      <c r="D113" t="str">
        <f t="shared" si="22"/>
        <v>3.47812499998891-12250.7853068259i</v>
      </c>
      <c r="E113" t="str">
        <f t="shared" si="23"/>
        <v>162.469536765967+0.000611678607409158i</v>
      </c>
      <c r="F113" t="str">
        <f t="shared" si="24"/>
        <v>2.90990990990813-114966.07827382i</v>
      </c>
      <c r="G113" t="str">
        <f t="shared" si="25"/>
        <v>0.999999999999386-0.0000007836232343009i</v>
      </c>
      <c r="H113" t="str">
        <f t="shared" si="26"/>
        <v>625.000041845332+0.168009978984943i</v>
      </c>
      <c r="I113" t="str">
        <f t="shared" si="27"/>
        <v>59.6202957643022-202702.572857077i</v>
      </c>
      <c r="K113" t="str">
        <f t="shared" si="28"/>
        <v>0.019199997327081-6.95706873560835E-06i</v>
      </c>
      <c r="L113" t="str">
        <f t="shared" si="29"/>
        <v>0.0001875-162.909378997544i</v>
      </c>
      <c r="M113" t="str">
        <f t="shared" si="30"/>
        <v>0.0025-78.5306750039447i</v>
      </c>
      <c r="N113">
        <f t="shared" si="31"/>
        <v>89.995721602706269</v>
      </c>
      <c r="O113">
        <f t="shared" si="32"/>
        <v>91.644741709094575</v>
      </c>
      <c r="P113" s="3">
        <f t="shared" si="33"/>
        <v>91.644741709094575</v>
      </c>
      <c r="Q113" s="3">
        <f t="shared" si="34"/>
        <v>-90.004278397293731</v>
      </c>
      <c r="R113">
        <f t="shared" si="35"/>
        <v>89.995721602706269</v>
      </c>
      <c r="S113">
        <f t="shared" si="36"/>
        <v>1.2991407422992005E-3</v>
      </c>
      <c r="T113">
        <f t="shared" si="19"/>
        <v>91.644741709094575</v>
      </c>
    </row>
    <row r="114" spans="1:20" x14ac:dyDescent="0.25">
      <c r="A114">
        <f t="shared" si="20"/>
        <v>8.1937604436638143</v>
      </c>
      <c r="B114">
        <f t="shared" si="37"/>
        <v>1.3040774771199375</v>
      </c>
      <c r="C114" t="str">
        <f t="shared" si="21"/>
        <v>-2.85361620683658-38070.6150200902i</v>
      </c>
      <c r="D114" t="str">
        <f t="shared" si="22"/>
        <v>3.47812499998883-12204.4085543666i</v>
      </c>
      <c r="E114" t="str">
        <f t="shared" si="23"/>
        <v>162.469536764475+0.000614002987009294i</v>
      </c>
      <c r="F114" t="str">
        <f t="shared" si="24"/>
        <v>2.90990990990812-114530.86100203i</v>
      </c>
      <c r="G114" t="str">
        <f t="shared" si="25"/>
        <v>0.999999999999381-7.86601002591239E-07i</v>
      </c>
      <c r="H114" t="str">
        <f t="shared" si="26"/>
        <v>625.000042163962+0.16864841691397i</v>
      </c>
      <c r="I114" t="str">
        <f t="shared" si="27"/>
        <v>59.6202957697966-201935.2191173i</v>
      </c>
      <c r="K114" t="str">
        <f t="shared" si="28"/>
        <v>0.0191999973067282-6.98350558894338E-06i</v>
      </c>
      <c r="L114" t="str">
        <f t="shared" si="29"/>
        <v>0.0001875-162.292666863463i</v>
      </c>
      <c r="M114" t="str">
        <f t="shared" si="30"/>
        <v>0.0025-78.2333881290543i</v>
      </c>
      <c r="N114">
        <f t="shared" si="31"/>
        <v>89.995705344801777</v>
      </c>
      <c r="O114">
        <f t="shared" si="32"/>
        <v>91.611797879928005</v>
      </c>
      <c r="P114" s="3">
        <f t="shared" si="33"/>
        <v>91.611797879928005</v>
      </c>
      <c r="Q114" s="3">
        <f t="shared" si="34"/>
        <v>-90.004294655198223</v>
      </c>
      <c r="R114">
        <f t="shared" si="35"/>
        <v>89.995705344801777</v>
      </c>
      <c r="S114">
        <f t="shared" si="36"/>
        <v>1.3040774771199376E-3</v>
      </c>
      <c r="T114">
        <f t="shared" si="19"/>
        <v>91.611797879928005</v>
      </c>
    </row>
    <row r="115" spans="1:20" x14ac:dyDescent="0.25">
      <c r="A115">
        <f t="shared" si="20"/>
        <v>8.2248967333497376</v>
      </c>
      <c r="B115">
        <f t="shared" si="37"/>
        <v>1.3090329715329934</v>
      </c>
      <c r="C115" t="str">
        <f t="shared" si="21"/>
        <v>-2.85361620257625-37926.4943309001i</v>
      </c>
      <c r="D115" t="str">
        <f t="shared" si="22"/>
        <v>3.47812499998874-12158.2073664216i</v>
      </c>
      <c r="E115" t="str">
        <f t="shared" si="23"/>
        <v>162.469536762973+0.000616336199261918i</v>
      </c>
      <c r="F115" t="str">
        <f t="shared" si="24"/>
        <v>2.90990990990809-114097.291295126i</v>
      </c>
      <c r="G115" t="str">
        <f t="shared" si="25"/>
        <v>0.999999999999376-7.89590086401083E-07i</v>
      </c>
      <c r="H115" t="str">
        <f t="shared" si="26"/>
        <v>625.000042485018+0.169289280907228i</v>
      </c>
      <c r="I115" t="str">
        <f t="shared" si="27"/>
        <v>59.6202957753324-201170.770283444i</v>
      </c>
      <c r="K115" t="str">
        <f t="shared" si="28"/>
        <v>0.0191999972862204-7.01004290223112E-06i</v>
      </c>
      <c r="L115" t="str">
        <f t="shared" si="29"/>
        <v>0.0001875-161.67828936388i</v>
      </c>
      <c r="M115" t="str">
        <f t="shared" si="30"/>
        <v>0.0025-77.9372266677166i</v>
      </c>
      <c r="N115">
        <f t="shared" si="31"/>
        <v>89.995689025117315</v>
      </c>
      <c r="O115">
        <f t="shared" si="32"/>
        <v>91.578854050744354</v>
      </c>
      <c r="P115" s="3">
        <f t="shared" si="33"/>
        <v>91.578854050744354</v>
      </c>
      <c r="Q115" s="3">
        <f t="shared" si="34"/>
        <v>-90.004310974882685</v>
      </c>
      <c r="R115">
        <f t="shared" si="35"/>
        <v>89.995689025117315</v>
      </c>
      <c r="S115">
        <f t="shared" si="36"/>
        <v>1.3090329715329933E-3</v>
      </c>
      <c r="T115">
        <f t="shared" si="19"/>
        <v>91.578854050744354</v>
      </c>
    </row>
    <row r="116" spans="1:20" x14ac:dyDescent="0.25">
      <c r="A116">
        <f t="shared" si="20"/>
        <v>8.2561513409364675</v>
      </c>
      <c r="B116">
        <f t="shared" si="37"/>
        <v>1.3140072968248189</v>
      </c>
      <c r="C116" t="str">
        <f t="shared" si="21"/>
        <v>-2.85361619828362-37782.9192270643i</v>
      </c>
      <c r="D116" t="str">
        <f t="shared" si="22"/>
        <v>3.47812499998865-12112.1810783715i</v>
      </c>
      <c r="E116" t="str">
        <f t="shared" si="23"/>
        <v>162.469536761459+0.00061867827773142i</v>
      </c>
      <c r="F116" t="str">
        <f t="shared" si="24"/>
        <v>2.90990990990808-113665.362916062i</v>
      </c>
      <c r="G116" t="str">
        <f t="shared" si="25"/>
        <v>0.999999999999372-7.92590528729403E-07i</v>
      </c>
      <c r="H116" t="str">
        <f t="shared" si="26"/>
        <v>625.000042808514+0.169932580183763i</v>
      </c>
      <c r="I116" t="str">
        <f t="shared" si="27"/>
        <v>59.6202957809101-200409.215358654i</v>
      </c>
      <c r="K116" t="str">
        <f t="shared" si="28"/>
        <v>0.0191999972655566-7.03668105721843E-06i</v>
      </c>
      <c r="L116" t="str">
        <f t="shared" si="29"/>
        <v>0.0001875-161.06623766077i</v>
      </c>
      <c r="M116" t="str">
        <f t="shared" si="30"/>
        <v>0.0025-77.6421863595503i</v>
      </c>
      <c r="N116">
        <f t="shared" si="31"/>
        <v>89.995672643418089</v>
      </c>
      <c r="O116">
        <f t="shared" si="32"/>
        <v>91.545910221543579</v>
      </c>
      <c r="P116" s="3">
        <f t="shared" si="33"/>
        <v>91.545910221543579</v>
      </c>
      <c r="Q116" s="3">
        <f t="shared" si="34"/>
        <v>-90.004327356581911</v>
      </c>
      <c r="R116">
        <f t="shared" si="35"/>
        <v>89.995672643418089</v>
      </c>
      <c r="S116">
        <f t="shared" si="36"/>
        <v>1.3140072968248189E-3</v>
      </c>
      <c r="T116">
        <f t="shared" si="19"/>
        <v>91.545910221543579</v>
      </c>
    </row>
    <row r="117" spans="1:20" x14ac:dyDescent="0.25">
      <c r="A117">
        <f t="shared" si="20"/>
        <v>8.287524716032026</v>
      </c>
      <c r="B117">
        <f t="shared" si="37"/>
        <v>1.3190005245527532</v>
      </c>
      <c r="C117" t="str">
        <f t="shared" si="21"/>
        <v>-2.85361619395834-37639.8876432059i</v>
      </c>
      <c r="D117" t="str">
        <f t="shared" si="22"/>
        <v>3.47812499998857-12066.3290281125i</v>
      </c>
      <c r="E117" t="str">
        <f t="shared" si="23"/>
        <v>162.469536759934+0.0006210292561094i</v>
      </c>
      <c r="F117" t="str">
        <f t="shared" si="24"/>
        <v>2.90990990990807-113235.069651405i</v>
      </c>
      <c r="G117" t="str">
        <f t="shared" si="25"/>
        <v>0.999999999999367-7.9560237273857E-07i</v>
      </c>
      <c r="H117" t="str">
        <f t="shared" si="26"/>
        <v>625.000043134479+0.170578323997655i</v>
      </c>
      <c r="I117" t="str">
        <f t="shared" si="27"/>
        <v>59.6202957865316-199650.543387713i</v>
      </c>
      <c r="K117" t="str">
        <f t="shared" si="28"/>
        <v>0.0191999972447353-7.06342043710267E-06i</v>
      </c>
      <c r="L117" t="str">
        <f t="shared" si="29"/>
        <v>0.0001875-160.456502949561i</v>
      </c>
      <c r="M117" t="str">
        <f t="shared" si="30"/>
        <v>0.0025-77.348262960301i</v>
      </c>
      <c r="N117">
        <f t="shared" si="31"/>
        <v>89.995656199468485</v>
      </c>
      <c r="O117">
        <f t="shared" si="32"/>
        <v>91.512966392325382</v>
      </c>
      <c r="P117" s="3">
        <f t="shared" si="33"/>
        <v>91.512966392325382</v>
      </c>
      <c r="Q117" s="3">
        <f t="shared" si="34"/>
        <v>-90.004343800531515</v>
      </c>
      <c r="R117">
        <f t="shared" si="35"/>
        <v>89.995656199468485</v>
      </c>
      <c r="S117">
        <f t="shared" si="36"/>
        <v>1.3190005245527531E-3</v>
      </c>
      <c r="T117">
        <f t="shared" si="19"/>
        <v>91.512966392325382</v>
      </c>
    </row>
    <row r="118" spans="1:20" x14ac:dyDescent="0.25">
      <c r="A118">
        <f t="shared" si="20"/>
        <v>8.3190173099529474</v>
      </c>
      <c r="B118">
        <f t="shared" si="37"/>
        <v>1.3240127265460537</v>
      </c>
      <c r="C118" t="str">
        <f t="shared" si="21"/>
        <v>-2.8536161895998-37497.3975217675i</v>
      </c>
      <c r="D118" t="str">
        <f t="shared" si="22"/>
        <v>3.47812499998848-12020.6505560475i</v>
      </c>
      <c r="E118" t="str">
        <f t="shared" si="23"/>
        <v>162.469536758396+0.000623389168216244i</v>
      </c>
      <c r="F118" t="str">
        <f t="shared" si="24"/>
        <v>2.90990990990806-112806.40531124i</v>
      </c>
      <c r="G118" t="str">
        <f t="shared" si="25"/>
        <v>0.999999999999362-7.98625661754974E-07i</v>
      </c>
      <c r="H118" t="str">
        <f t="shared" si="26"/>
        <v>625.000043462924+0.171226521638143i</v>
      </c>
      <c r="I118" t="str">
        <f t="shared" si="27"/>
        <v>59.6202957921948-198894.743456865i</v>
      </c>
      <c r="K118" t="str">
        <f t="shared" si="28"/>
        <v>0.0191999972237555-7.09026142653732E-06i</v>
      </c>
      <c r="L118" t="str">
        <f t="shared" si="29"/>
        <v>0.0001875-159.849076459017i</v>
      </c>
      <c r="M118" t="str">
        <f t="shared" si="30"/>
        <v>0.0025-77.0554522417825i</v>
      </c>
      <c r="N118">
        <f t="shared" si="31"/>
        <v>89.995639693031919</v>
      </c>
      <c r="O118">
        <f t="shared" si="32"/>
        <v>91.480022563089591</v>
      </c>
      <c r="P118" s="3">
        <f t="shared" si="33"/>
        <v>91.480022563089591</v>
      </c>
      <c r="Q118" s="3">
        <f t="shared" si="34"/>
        <v>-90.004360306968081</v>
      </c>
      <c r="R118">
        <f t="shared" si="35"/>
        <v>89.995639693031919</v>
      </c>
      <c r="S118">
        <f t="shared" si="36"/>
        <v>1.3240127265460536E-3</v>
      </c>
      <c r="T118">
        <f t="shared" si="19"/>
        <v>91.480022563089591</v>
      </c>
    </row>
    <row r="119" spans="1:20" x14ac:dyDescent="0.25">
      <c r="A119">
        <f t="shared" si="20"/>
        <v>8.3506295757307694</v>
      </c>
      <c r="B119">
        <f t="shared" si="37"/>
        <v>1.3290439749069287</v>
      </c>
      <c r="C119" t="str">
        <f t="shared" si="21"/>
        <v>-2.85361618520822-37355.4468129816i</v>
      </c>
      <c r="D119" t="str">
        <f t="shared" si="22"/>
        <v>3.4781249999884-11975.1450050764i</v>
      </c>
      <c r="E119" t="str">
        <f t="shared" si="23"/>
        <v>162.469536756847+0.000625758047999519i</v>
      </c>
      <c r="F119" t="str">
        <f t="shared" si="24"/>
        <v>2.90990990990804-112379.363729087i</v>
      </c>
      <c r="G119" t="str">
        <f t="shared" si="25"/>
        <v>0.999999999999357-8.01660439269639E-07i</v>
      </c>
      <c r="H119" t="str">
        <f t="shared" si="26"/>
        <v>625.000043793868+0.171877182429771i</v>
      </c>
      <c r="I119" t="str">
        <f t="shared" si="27"/>
        <v>59.620295797901-198141.804693674i</v>
      </c>
      <c r="K119" t="str">
        <f t="shared" si="28"/>
        <v>0.019199997202616-7.11720441163774E-06i</v>
      </c>
      <c r="L119" t="str">
        <f t="shared" si="29"/>
        <v>0.0001875-159.243949451103i</v>
      </c>
      <c r="M119" t="str">
        <f t="shared" si="30"/>
        <v>0.0025-76.7637499918136i</v>
      </c>
      <c r="N119">
        <f t="shared" si="31"/>
        <v>89.995623123870985</v>
      </c>
      <c r="O119">
        <f t="shared" si="32"/>
        <v>91.447078733836264</v>
      </c>
      <c r="P119" s="3">
        <f t="shared" si="33"/>
        <v>91.447078733836264</v>
      </c>
      <c r="Q119" s="3">
        <f t="shared" si="34"/>
        <v>-90.004376876129015</v>
      </c>
      <c r="R119">
        <f t="shared" si="35"/>
        <v>89.995623123870985</v>
      </c>
      <c r="S119">
        <f t="shared" si="36"/>
        <v>1.3290439749069286E-3</v>
      </c>
      <c r="T119">
        <f t="shared" si="19"/>
        <v>91.447078733836264</v>
      </c>
    </row>
    <row r="120" spans="1:20" x14ac:dyDescent="0.25">
      <c r="A120">
        <f t="shared" si="20"/>
        <v>8.3823619681185466</v>
      </c>
      <c r="B120">
        <f t="shared" si="37"/>
        <v>1.3340943420115752</v>
      </c>
      <c r="C120" t="str">
        <f t="shared" si="21"/>
        <v>-2.85361618078335-37214.0334748392i</v>
      </c>
      <c r="D120" t="str">
        <f t="shared" si="22"/>
        <v>3.4781249999883-11929.8117205866i</v>
      </c>
      <c r="E120" t="str">
        <f t="shared" si="23"/>
        <v>162.469536755286+0.000628135929536878i</v>
      </c>
      <c r="F120" t="str">
        <f t="shared" si="24"/>
        <v>2.90990990990803-111953.93876181i</v>
      </c>
      <c r="G120" t="str">
        <f t="shared" si="25"/>
        <v>0.999999999999353-8.0470674893886E-07i</v>
      </c>
      <c r="H120" t="str">
        <f t="shared" si="26"/>
        <v>625.000044127334+0.172530315732516i</v>
      </c>
      <c r="I120" t="str">
        <f t="shared" si="27"/>
        <v>59.6202958036512-197391.716266866i</v>
      </c>
      <c r="K120" t="str">
        <f t="shared" si="28"/>
        <v>0.0191999971813155-7.14424977998634E-06i</v>
      </c>
      <c r="L120" t="str">
        <f t="shared" si="29"/>
        <v>0.0001875-158.641113220863i</v>
      </c>
      <c r="M120" t="str">
        <f t="shared" si="30"/>
        <v>0.0025-76.47315201416i</v>
      </c>
      <c r="N120">
        <f t="shared" si="31"/>
        <v>89.995606491747282</v>
      </c>
      <c r="O120">
        <f t="shared" si="32"/>
        <v>91.414134904565174</v>
      </c>
      <c r="P120" s="3">
        <f t="shared" si="33"/>
        <v>91.414134904565174</v>
      </c>
      <c r="Q120" s="3">
        <f t="shared" si="34"/>
        <v>-90.004393508252718</v>
      </c>
      <c r="R120">
        <f t="shared" si="35"/>
        <v>89.995606491747282</v>
      </c>
      <c r="S120">
        <f t="shared" si="36"/>
        <v>1.3340943420115752E-3</v>
      </c>
      <c r="T120">
        <f t="shared" si="19"/>
        <v>91.414134904565174</v>
      </c>
    </row>
    <row r="121" spans="1:20" x14ac:dyDescent="0.25">
      <c r="A121">
        <f t="shared" si="20"/>
        <v>8.4142149435973987</v>
      </c>
      <c r="B121">
        <f t="shared" si="37"/>
        <v>1.3391639005112193</v>
      </c>
      <c r="C121" t="str">
        <f t="shared" si="21"/>
        <v>-2.85361617632457-37073.1554730619i</v>
      </c>
      <c r="D121" t="str">
        <f t="shared" si="22"/>
        <v>3.47812499998822-11884.6500504434i</v>
      </c>
      <c r="E121" t="str">
        <f t="shared" si="23"/>
        <v>162.469536753714+0.000630522847034655i</v>
      </c>
      <c r="F121" t="str">
        <f t="shared" si="24"/>
        <v>2.90990990990801-111530.124289527i</v>
      </c>
      <c r="G121" t="str">
        <f t="shared" si="25"/>
        <v>0.999999999999347-8.07764634584823E-07i</v>
      </c>
      <c r="H121" t="str">
        <f t="shared" si="26"/>
        <v>625.000044463339+0.173185930941918i</v>
      </c>
      <c r="I121" t="str">
        <f t="shared" si="27"/>
        <v>59.620295809444-196644.467386163i</v>
      </c>
      <c r="K121" t="str">
        <f t="shared" si="28"/>
        <v>0.0191999971598528-7.17139792063831E-06i</v>
      </c>
      <c r="L121" t="str">
        <f t="shared" si="29"/>
        <v>0.0001875-158.040559096297i</v>
      </c>
      <c r="M121" t="str">
        <f t="shared" si="30"/>
        <v>0.0025-76.1836541284718i</v>
      </c>
      <c r="N121">
        <f t="shared" si="31"/>
        <v>89.995589796421584</v>
      </c>
      <c r="O121">
        <f t="shared" si="32"/>
        <v>91.381191075276163</v>
      </c>
      <c r="P121" s="3">
        <f t="shared" si="33"/>
        <v>91.381191075276163</v>
      </c>
      <c r="Q121" s="3">
        <f t="shared" si="34"/>
        <v>-90.004410203578416</v>
      </c>
      <c r="R121">
        <f t="shared" si="35"/>
        <v>89.995589796421584</v>
      </c>
      <c r="S121">
        <f t="shared" si="36"/>
        <v>1.3391639005112192E-3</v>
      </c>
      <c r="T121">
        <f t="shared" si="19"/>
        <v>91.381191075276163</v>
      </c>
    </row>
    <row r="122" spans="1:20" x14ac:dyDescent="0.25">
      <c r="A122">
        <f t="shared" si="20"/>
        <v>8.4461889603830684</v>
      </c>
      <c r="B122">
        <f t="shared" si="37"/>
        <v>1.3442527233331618</v>
      </c>
      <c r="C122" t="str">
        <f t="shared" si="21"/>
        <v>-2.85361617183204-36932.8107810722i</v>
      </c>
      <c r="D122" t="str">
        <f t="shared" si="22"/>
        <v>3.47812499998812-11839.6593449812i</v>
      </c>
      <c r="E122" t="str">
        <f t="shared" si="23"/>
        <v>162.469536752129+0.000632918834830248i</v>
      </c>
      <c r="F122" t="str">
        <f t="shared" si="24"/>
        <v>2.909909909908-111107.914215526i</v>
      </c>
      <c r="G122" t="str">
        <f t="shared" si="25"/>
        <v>0.999999999999343-8.10834140196242E-07i</v>
      </c>
      <c r="H122" t="str">
        <f t="shared" si="26"/>
        <v>625.000044801905+0.17384403748923i</v>
      </c>
      <c r="I122" t="str">
        <f t="shared" si="27"/>
        <v>59.6202958152827-195900.047302145i</v>
      </c>
      <c r="K122" t="str">
        <f t="shared" si="28"/>
        <v>0.0191999971382266-7.19864922412741E-06i</v>
      </c>
      <c r="L122" t="str">
        <f t="shared" si="29"/>
        <v>0.0001875-157.442278438232i</v>
      </c>
      <c r="M122" t="str">
        <f t="shared" si="30"/>
        <v>0.0025-75.8952521702246i</v>
      </c>
      <c r="N122">
        <f t="shared" si="31"/>
        <v>89.995573037653685</v>
      </c>
      <c r="O122">
        <f t="shared" si="32"/>
        <v>91.348247245969077</v>
      </c>
      <c r="P122" s="3">
        <f t="shared" si="33"/>
        <v>91.348247245969077</v>
      </c>
      <c r="Q122" s="3">
        <f t="shared" si="34"/>
        <v>-90.004426962346315</v>
      </c>
      <c r="R122">
        <f t="shared" si="35"/>
        <v>89.995573037653685</v>
      </c>
      <c r="S122">
        <f t="shared" si="36"/>
        <v>1.3442527233331618E-3</v>
      </c>
      <c r="T122">
        <f t="shared" si="19"/>
        <v>91.348247245969077</v>
      </c>
    </row>
    <row r="123" spans="1:20" x14ac:dyDescent="0.25">
      <c r="A123">
        <f t="shared" si="20"/>
        <v>8.4782844784325224</v>
      </c>
      <c r="B123">
        <f t="shared" si="37"/>
        <v>1.3493608836818278</v>
      </c>
      <c r="C123" t="str">
        <f t="shared" si="21"/>
        <v>-2.85361616730526-36792.9973799652i</v>
      </c>
      <c r="D123" t="str">
        <f t="shared" si="22"/>
        <v>3.47812499998803-11794.8389569936i</v>
      </c>
      <c r="E123" t="str">
        <f t="shared" si="23"/>
        <v>162.469536750532+0.000635323927390595i</v>
      </c>
      <c r="F123" t="str">
        <f t="shared" si="24"/>
        <v>2.90990990990799-110687.302466173i</v>
      </c>
      <c r="G123" t="str">
        <f t="shared" si="25"/>
        <v>0.999999999999338-8.13915309928983E-07i</v>
      </c>
      <c r="H123" t="str">
        <f t="shared" si="26"/>
        <v>625.000045143046+0.174504644841531i</v>
      </c>
      <c r="I123" t="str">
        <f t="shared" si="27"/>
        <v>59.6202958211653-195158.445306075i</v>
      </c>
      <c r="K123" t="str">
        <f t="shared" si="28"/>
        <v>0.0191999971164358-7.22600408247122E-06i</v>
      </c>
      <c r="L123" t="str">
        <f t="shared" si="29"/>
        <v>0.0001875-156.846262640199i</v>
      </c>
      <c r="M123" t="str">
        <f t="shared" si="30"/>
        <v>0.0025-75.6079419906604i</v>
      </c>
      <c r="N123">
        <f t="shared" si="31"/>
        <v>89.995556215202569</v>
      </c>
      <c r="O123">
        <f t="shared" si="32"/>
        <v>91.315303416643886</v>
      </c>
      <c r="P123" s="3">
        <f t="shared" si="33"/>
        <v>91.315303416643886</v>
      </c>
      <c r="Q123" s="3">
        <f t="shared" si="34"/>
        <v>-90.004443784797431</v>
      </c>
      <c r="R123">
        <f t="shared" si="35"/>
        <v>89.995556215202569</v>
      </c>
      <c r="S123">
        <f t="shared" si="36"/>
        <v>1.3493608836818278E-3</v>
      </c>
      <c r="T123">
        <f t="shared" si="19"/>
        <v>91.315303416643886</v>
      </c>
    </row>
    <row r="124" spans="1:20" x14ac:dyDescent="0.25">
      <c r="A124">
        <f t="shared" si="20"/>
        <v>8.5105019594505666</v>
      </c>
      <c r="B124">
        <f t="shared" si="37"/>
        <v>1.3544884550398189</v>
      </c>
      <c r="C124" t="str">
        <f t="shared" si="21"/>
        <v>-2.85361616274385-36653.7132584779i</v>
      </c>
      <c r="D124" t="str">
        <f t="shared" si="22"/>
        <v>3.47812499998795-11750.1882417242i</v>
      </c>
      <c r="E124" t="str">
        <f t="shared" si="23"/>
        <v>162.469536748923+0.000637738159314155i</v>
      </c>
      <c r="F124" t="str">
        <f t="shared" si="24"/>
        <v>2.90990990990797-110268.282990826i</v>
      </c>
      <c r="G124" t="str">
        <f t="shared" si="25"/>
        <v>0.999999999999333-8.17008188106709E-07i</v>
      </c>
      <c r="H124" t="str">
        <f t="shared" si="26"/>
        <v>625.000045486784+0.175167762501882i</v>
      </c>
      <c r="I124" t="str">
        <f t="shared" si="27"/>
        <v>59.6202958270921-194419.65072976i</v>
      </c>
      <c r="K124" t="str">
        <f t="shared" si="28"/>
        <v>0.0191999970944791-7.25346288917706E-06i</v>
      </c>
      <c r="L124" t="str">
        <f t="shared" si="29"/>
        <v>0.0001875-156.252503128312i</v>
      </c>
      <c r="M124" t="str">
        <f t="shared" si="30"/>
        <v>0.0025-75.3217194567246i</v>
      </c>
      <c r="N124">
        <f t="shared" si="31"/>
        <v>89.995539328826183</v>
      </c>
      <c r="O124">
        <f t="shared" si="32"/>
        <v>91.282359587300434</v>
      </c>
      <c r="P124" s="3">
        <f t="shared" si="33"/>
        <v>91.282359587300434</v>
      </c>
      <c r="Q124" s="3">
        <f t="shared" si="34"/>
        <v>-90.004460671173817</v>
      </c>
      <c r="R124">
        <f t="shared" si="35"/>
        <v>89.995539328826183</v>
      </c>
      <c r="S124">
        <f t="shared" si="36"/>
        <v>1.3544884550398188E-3</v>
      </c>
      <c r="T124">
        <f t="shared" si="19"/>
        <v>91.282359587300434</v>
      </c>
    </row>
    <row r="125" spans="1:20" x14ac:dyDescent="0.25">
      <c r="A125">
        <f t="shared" si="20"/>
        <v>8.5428418668964792</v>
      </c>
      <c r="B125">
        <f t="shared" si="37"/>
        <v>1.3596355111689702</v>
      </c>
      <c r="C125" t="str">
        <f t="shared" si="21"/>
        <v>-2.85361615814776-36514.9564129608i</v>
      </c>
      <c r="D125" t="str">
        <f t="shared" si="22"/>
        <v>3.47812499998786-11705.7065568574i</v>
      </c>
      <c r="E125" t="str">
        <f t="shared" si="23"/>
        <v>162.469536747301+0.000640161565330359i</v>
      </c>
      <c r="F125" t="str">
        <f t="shared" si="24"/>
        <v>2.90990990990796-109850.849761749i</v>
      </c>
      <c r="G125" t="str">
        <f t="shared" si="25"/>
        <v>0.999999999999327-8.2011281922151E-07i</v>
      </c>
      <c r="H125" t="str">
        <f t="shared" si="26"/>
        <v>625.00004583314+0.175833400009457i</v>
      </c>
      <c r="I125" t="str">
        <f t="shared" si="27"/>
        <v>59.620295833064-193683.652945391i</v>
      </c>
      <c r="K125" t="str">
        <f t="shared" si="28"/>
        <v>0.0191999970723552-7.28102603924764E-06i</v>
      </c>
      <c r="L125" t="str">
        <f t="shared" si="29"/>
        <v>0.0001875-155.66099136114i</v>
      </c>
      <c r="M125" t="str">
        <f t="shared" si="30"/>
        <v>0.0025-75.0365804510108i</v>
      </c>
      <c r="N125">
        <f t="shared" si="31"/>
        <v>89.995522378281663</v>
      </c>
      <c r="O125">
        <f t="shared" si="32"/>
        <v>91.24941575793838</v>
      </c>
      <c r="P125" s="3">
        <f t="shared" si="33"/>
        <v>91.24941575793838</v>
      </c>
      <c r="Q125" s="3">
        <f t="shared" si="34"/>
        <v>-90.004477621718337</v>
      </c>
      <c r="R125">
        <f t="shared" si="35"/>
        <v>89.995522378281663</v>
      </c>
      <c r="S125">
        <f t="shared" si="36"/>
        <v>1.3596355111689701E-3</v>
      </c>
      <c r="T125">
        <f t="shared" si="19"/>
        <v>91.24941575793838</v>
      </c>
    </row>
    <row r="126" spans="1:20" x14ac:dyDescent="0.25">
      <c r="A126">
        <f t="shared" si="20"/>
        <v>8.5753046659906857</v>
      </c>
      <c r="B126">
        <f t="shared" si="37"/>
        <v>1.3648021261114123</v>
      </c>
      <c r="C126" t="str">
        <f t="shared" si="21"/>
        <v>-2.85361615351694-36376.7248473513i</v>
      </c>
      <c r="D126" t="str">
        <f t="shared" si="22"/>
        <v>3.47812499998776-11661.3932625094i</v>
      </c>
      <c r="E126" t="str">
        <f t="shared" si="23"/>
        <v>162.469536745668+0.000642594180300769i</v>
      </c>
      <c r="F126" t="str">
        <f t="shared" si="24"/>
        <v>2.90990990990793-109434.996774026i</v>
      </c>
      <c r="G126" t="str">
        <f t="shared" si="25"/>
        <v>0.999999999999322-8.23229247934548E-07i</v>
      </c>
      <c r="H126" t="str">
        <f t="shared" si="26"/>
        <v>625.000046182135+0.176501566939678i</v>
      </c>
      <c r="I126" t="str">
        <f t="shared" si="27"/>
        <v>59.6202958390823-192950.441365395i</v>
      </c>
      <c r="K126" t="str">
        <f t="shared" si="28"/>
        <v>0.0191999970500628-7.30869392918657E-06i</v>
      </c>
      <c r="L126" t="str">
        <f t="shared" si="29"/>
        <v>0.0001875-155.071718829587i</v>
      </c>
      <c r="M126" t="str">
        <f t="shared" si="30"/>
        <v>0.0025-74.7525208716982i</v>
      </c>
      <c r="N126">
        <f t="shared" si="31"/>
        <v>89.995505363325094</v>
      </c>
      <c r="O126">
        <f t="shared" si="32"/>
        <v>91.216471928557894</v>
      </c>
      <c r="P126" s="3">
        <f t="shared" si="33"/>
        <v>91.216471928557894</v>
      </c>
      <c r="Q126" s="3">
        <f t="shared" si="34"/>
        <v>-90.004494636674906</v>
      </c>
      <c r="R126">
        <f t="shared" si="35"/>
        <v>89.995505363325094</v>
      </c>
      <c r="S126">
        <f t="shared" si="36"/>
        <v>1.3648021261114124E-3</v>
      </c>
      <c r="T126">
        <f t="shared" si="19"/>
        <v>91.216471928557894</v>
      </c>
    </row>
    <row r="127" spans="1:20" x14ac:dyDescent="0.25">
      <c r="A127">
        <f t="shared" si="20"/>
        <v>8.6078908237214513</v>
      </c>
      <c r="B127">
        <f t="shared" si="37"/>
        <v>1.3699883741906356</v>
      </c>
      <c r="C127" t="str">
        <f t="shared" si="21"/>
        <v>-2.85361614885051-36239.0165731408i</v>
      </c>
      <c r="D127" t="str">
        <f t="shared" si="22"/>
        <v>3.47812499998767-11617.2477212184i</v>
      </c>
      <c r="E127" t="str">
        <f t="shared" si="23"/>
        <v>162.469536744022+0.000645036039219936i</v>
      </c>
      <c r="F127" t="str">
        <f t="shared" si="24"/>
        <v>2.90990990990792-109020.718045471i</v>
      </c>
      <c r="G127" t="str">
        <f t="shared" si="25"/>
        <v>0.999999999999317-8.26357519076695E-07i</v>
      </c>
      <c r="H127" t="str">
        <f t="shared" si="26"/>
        <v>625.000046533786+0.177172272904348i</v>
      </c>
      <c r="I127" t="str">
        <f t="shared" si="27"/>
        <v>59.6202958451453-192220.005442275i</v>
      </c>
      <c r="K127" t="str">
        <f t="shared" si="28"/>
        <v>0.0191999970276007-7.33646695700409E-06i</v>
      </c>
      <c r="L127" t="str">
        <f t="shared" si="29"/>
        <v>0.0001875-154.484677056771i</v>
      </c>
      <c r="M127" t="str">
        <f t="shared" si="30"/>
        <v>0.0025-74.4695366324947i</v>
      </c>
      <c r="N127">
        <f t="shared" si="31"/>
        <v>89.995488283711794</v>
      </c>
      <c r="O127">
        <f t="shared" si="32"/>
        <v>91.183528099158551</v>
      </c>
      <c r="P127" s="3">
        <f t="shared" si="33"/>
        <v>91.183528099158551</v>
      </c>
      <c r="Q127" s="3">
        <f t="shared" si="34"/>
        <v>-90.004511716288206</v>
      </c>
      <c r="R127">
        <f t="shared" si="35"/>
        <v>89.995488283711794</v>
      </c>
      <c r="S127">
        <f t="shared" si="36"/>
        <v>1.3699883741906357E-3</v>
      </c>
      <c r="T127">
        <f t="shared" si="19"/>
        <v>91.183528099158551</v>
      </c>
    </row>
    <row r="128" spans="1:20" x14ac:dyDescent="0.25">
      <c r="A128">
        <f t="shared" si="20"/>
        <v>8.6406008088515911</v>
      </c>
      <c r="B128">
        <f t="shared" si="37"/>
        <v>1.37519433001256</v>
      </c>
      <c r="C128" t="str">
        <f t="shared" si="21"/>
        <v>-2.85361614414869-36101.8296093504i</v>
      </c>
      <c r="D128" t="str">
        <f t="shared" si="22"/>
        <v>3.47812499998758-11573.2692979361i</v>
      </c>
      <c r="E128" t="str">
        <f t="shared" si="23"/>
        <v>162.469536742364+0.000647487177214845i</v>
      </c>
      <c r="F128" t="str">
        <f t="shared" si="24"/>
        <v>2.90990990990791-108608.007616547i</v>
      </c>
      <c r="G128" t="str">
        <f t="shared" si="25"/>
        <v>0.999999999999312-8.29497677649182E-07i</v>
      </c>
      <c r="H128" t="str">
        <f t="shared" si="26"/>
        <v>625.000046888113+0.177845527551802i</v>
      </c>
      <c r="I128" t="str">
        <f t="shared" si="27"/>
        <v>59.6202958512552-191492.334668468i</v>
      </c>
      <c r="K128" t="str">
        <f t="shared" si="28"/>
        <v>0.0191999970049676-7.36434552222309E-06i</v>
      </c>
      <c r="L128" t="str">
        <f t="shared" si="29"/>
        <v>0.0001875-153.899857597899i</v>
      </c>
      <c r="M128" t="str">
        <f t="shared" si="30"/>
        <v>0.0025-74.187623662577i</v>
      </c>
      <c r="N128">
        <f t="shared" si="31"/>
        <v>89.995471139196027</v>
      </c>
      <c r="O128">
        <f t="shared" si="32"/>
        <v>91.150584269740449</v>
      </c>
      <c r="P128" s="3">
        <f t="shared" si="33"/>
        <v>91.150584269740449</v>
      </c>
      <c r="Q128" s="3">
        <f t="shared" si="34"/>
        <v>-90.004528860803973</v>
      </c>
      <c r="R128">
        <f t="shared" si="35"/>
        <v>89.995471139196027</v>
      </c>
      <c r="S128">
        <f t="shared" si="36"/>
        <v>1.37519433001256E-3</v>
      </c>
      <c r="T128">
        <f t="shared" si="19"/>
        <v>91.150584269740449</v>
      </c>
    </row>
    <row r="129" spans="1:20" x14ac:dyDescent="0.25">
      <c r="A129">
        <f t="shared" si="20"/>
        <v>8.6734350919252279</v>
      </c>
      <c r="B129">
        <f t="shared" si="37"/>
        <v>1.3804200684666077</v>
      </c>
      <c r="C129" t="str">
        <f t="shared" si="21"/>
        <v>-2.85361613941102-35965.1619824991i</v>
      </c>
      <c r="D129" t="str">
        <f t="shared" si="22"/>
        <v>3.47812499998748-11529.4573600181i</v>
      </c>
      <c r="E129" t="str">
        <f t="shared" si="23"/>
        <v>162.469536740693+0.000649947629546289i</v>
      </c>
      <c r="F129" t="str">
        <f t="shared" si="24"/>
        <v>2.90990990990789-108196.859550274i</v>
      </c>
      <c r="G129" t="str">
        <f t="shared" si="25"/>
        <v>0.999999999999307-8.32649768824245E-07i</v>
      </c>
      <c r="H129" t="str">
        <f t="shared" si="26"/>
        <v>625.00004724514+0.178521340567035i</v>
      </c>
      <c r="I129" t="str">
        <f t="shared" si="27"/>
        <v>59.620295857411-190767.418576183i</v>
      </c>
      <c r="K129" t="str">
        <f t="shared" si="28"/>
        <v>0.0191999969821621-7.39233002588439E-06i</v>
      </c>
      <c r="L129" t="str">
        <f t="shared" si="29"/>
        <v>0.0001875-153.317252040147i</v>
      </c>
      <c r="M129" t="str">
        <f t="shared" si="30"/>
        <v>0.0025-73.906777906532i</v>
      </c>
      <c r="N129">
        <f t="shared" si="31"/>
        <v>89.995453929531166</v>
      </c>
      <c r="O129">
        <f t="shared" si="32"/>
        <v>91.117640440303305</v>
      </c>
      <c r="P129" s="3">
        <f t="shared" si="33"/>
        <v>91.117640440303305</v>
      </c>
      <c r="Q129" s="3">
        <f t="shared" si="34"/>
        <v>-90.004546070468834</v>
      </c>
      <c r="R129">
        <f t="shared" si="35"/>
        <v>89.995453929531166</v>
      </c>
      <c r="S129">
        <f t="shared" si="36"/>
        <v>1.3804200684666076E-3</v>
      </c>
      <c r="T129">
        <f t="shared" si="19"/>
        <v>91.117640440303305</v>
      </c>
    </row>
    <row r="130" spans="1:20" x14ac:dyDescent="0.25">
      <c r="A130">
        <f t="shared" si="20"/>
        <v>8.7063941452745439</v>
      </c>
      <c r="B130">
        <f t="shared" si="37"/>
        <v>1.3856656647267809</v>
      </c>
      <c r="C130" t="str">
        <f t="shared" si="21"/>
        <v>-2.85361613463743-35829.0117265775i</v>
      </c>
      <c r="D130" t="str">
        <f t="shared" si="22"/>
        <v>3.47812499998739-11485.811277215i</v>
      </c>
      <c r="E130" t="str">
        <f t="shared" si="23"/>
        <v>162.46953673901+0.000652417431608323i</v>
      </c>
      <c r="F130" t="str">
        <f t="shared" si="24"/>
        <v>2.90990990990789-107787.26793215i</v>
      </c>
      <c r="G130" t="str">
        <f t="shared" si="25"/>
        <v>0.999999999999301-8.35813837945772E-07i</v>
      </c>
      <c r="H130" t="str">
        <f t="shared" si="26"/>
        <v>625.000047604887+0.179199721671848i</v>
      </c>
      <c r="I130" t="str">
        <f t="shared" si="27"/>
        <v>59.6202958636142-190045.246737259i</v>
      </c>
      <c r="K130" t="str">
        <f t="shared" si="28"/>
        <v>0.0191999969591829-7.42042087055292E-06i</v>
      </c>
      <c r="L130" t="str">
        <f t="shared" si="29"/>
        <v>0.0001875-152.736852002537i</v>
      </c>
      <c r="M130" t="str">
        <f t="shared" si="30"/>
        <v>0.0025-73.6269953242999i</v>
      </c>
      <c r="N130">
        <f t="shared" si="31"/>
        <v>89.995436654469643</v>
      </c>
      <c r="O130">
        <f t="shared" si="32"/>
        <v>91.084696610847033</v>
      </c>
      <c r="P130" s="3">
        <f t="shared" si="33"/>
        <v>91.084696610847033</v>
      </c>
      <c r="Q130" s="3">
        <f t="shared" si="34"/>
        <v>-90.004563345530357</v>
      </c>
      <c r="R130">
        <f t="shared" si="35"/>
        <v>89.995436654469643</v>
      </c>
      <c r="S130">
        <f t="shared" si="36"/>
        <v>1.3856656647267809E-3</v>
      </c>
      <c r="T130">
        <f t="shared" si="19"/>
        <v>91.084696610847033</v>
      </c>
    </row>
    <row r="131" spans="1:20" x14ac:dyDescent="0.25">
      <c r="A131">
        <f t="shared" si="20"/>
        <v>8.7394784430265879</v>
      </c>
      <c r="B131">
        <f t="shared" si="37"/>
        <v>1.3909311942527427</v>
      </c>
      <c r="C131" t="str">
        <f t="shared" si="21"/>
        <v>-2.85361612982734-35693.3768830179i</v>
      </c>
      <c r="D131" t="str">
        <f t="shared" si="22"/>
        <v>3.47812499998729-11442.3304216631i</v>
      </c>
      <c r="E131" t="str">
        <f t="shared" si="23"/>
        <v>162.469536737313+0.000654896618930644i</v>
      </c>
      <c r="F131" t="str">
        <f t="shared" si="24"/>
        <v>2.90990990990787-107379.226870063i</v>
      </c>
      <c r="G131" t="str">
        <f t="shared" si="25"/>
        <v>0.999999999999296-8.38989930529961E-07i</v>
      </c>
      <c r="H131" t="str">
        <f t="shared" si="26"/>
        <v>625.000047967371+0.17988068062498i</v>
      </c>
      <c r="I131" t="str">
        <f t="shared" si="27"/>
        <v>59.6202958698647-189325.808763014i</v>
      </c>
      <c r="K131" t="str">
        <f t="shared" si="28"/>
        <v>0.0191999969360288-7.44861846032329E-06i</v>
      </c>
      <c r="L131" t="str">
        <f t="shared" si="29"/>
        <v>0.0001875-152.158649135821i</v>
      </c>
      <c r="M131" t="str">
        <f t="shared" si="30"/>
        <v>0.0025-73.3482718911136i</v>
      </c>
      <c r="N131">
        <f t="shared" si="31"/>
        <v>89.995419313762966</v>
      </c>
      <c r="O131">
        <f t="shared" si="32"/>
        <v>91.051752781371391</v>
      </c>
      <c r="P131" s="3">
        <f t="shared" si="33"/>
        <v>91.051752781371391</v>
      </c>
      <c r="Q131" s="3">
        <f t="shared" si="34"/>
        <v>-90.004580686237034</v>
      </c>
      <c r="R131">
        <f t="shared" si="35"/>
        <v>89.995419313762966</v>
      </c>
      <c r="S131">
        <f t="shared" si="36"/>
        <v>1.3909311942527428E-3</v>
      </c>
      <c r="T131">
        <f t="shared" si="19"/>
        <v>91.051752781371391</v>
      </c>
    </row>
    <row r="132" spans="1:20" x14ac:dyDescent="0.25">
      <c r="A132">
        <f t="shared" si="20"/>
        <v>8.7726884611100893</v>
      </c>
      <c r="B132">
        <f t="shared" si="37"/>
        <v>1.3962167327909032</v>
      </c>
      <c r="C132" t="str">
        <f t="shared" si="21"/>
        <v>-2.85361612498067-35558.2555006679i</v>
      </c>
      <c r="D132" t="str">
        <f t="shared" si="22"/>
        <v>3.47812499998719-11399.0141678758i</v>
      </c>
      <c r="E132" t="str">
        <f t="shared" si="23"/>
        <v>162.469536735603+0.000657385227176999i</v>
      </c>
      <c r="F132" t="str">
        <f t="shared" si="24"/>
        <v>2.90990990990784-106972.730494203i</v>
      </c>
      <c r="G132" t="str">
        <f t="shared" si="25"/>
        <v>0.999999999999291-8.42178092265972E-07i</v>
      </c>
      <c r="H132" t="str">
        <f t="shared" si="26"/>
        <v>625.000048332615+0.180564227222257i</v>
      </c>
      <c r="I132" t="str">
        <f t="shared" si="27"/>
        <v>59.620295876162-188609.094304086i</v>
      </c>
      <c r="K132" t="str">
        <f t="shared" si="28"/>
        <v>0.0191999969126984-7.47692320082565E-06i</v>
      </c>
      <c r="L132" t="str">
        <f t="shared" si="29"/>
        <v>0.0001875-151.582635122356i</v>
      </c>
      <c r="M132" t="str">
        <f t="shared" si="30"/>
        <v>0.0025-73.0706035974436i</v>
      </c>
      <c r="N132">
        <f t="shared" si="31"/>
        <v>89.995401907161678</v>
      </c>
      <c r="O132">
        <f t="shared" si="32"/>
        <v>91.018808951876281</v>
      </c>
      <c r="P132" s="3">
        <f t="shared" si="33"/>
        <v>91.018808951876281</v>
      </c>
      <c r="Q132" s="3">
        <f t="shared" si="34"/>
        <v>-90.004598092838322</v>
      </c>
      <c r="R132">
        <f t="shared" si="35"/>
        <v>89.995401907161678</v>
      </c>
      <c r="S132">
        <f t="shared" si="36"/>
        <v>1.3962167327909033E-3</v>
      </c>
      <c r="T132">
        <f t="shared" si="19"/>
        <v>91.018808951876281</v>
      </c>
    </row>
    <row r="133" spans="1:20" x14ac:dyDescent="0.25">
      <c r="A133">
        <f t="shared" si="20"/>
        <v>8.8060246772623074</v>
      </c>
      <c r="B133">
        <f t="shared" si="37"/>
        <v>1.4015223563755086</v>
      </c>
      <c r="C133" t="str">
        <f t="shared" si="21"/>
        <v>-2.85361612009711-35423.6456357608i</v>
      </c>
      <c r="D133" t="str">
        <f t="shared" si="22"/>
        <v>3.4781249999871-11355.8618927342i</v>
      </c>
      <c r="E133" t="str">
        <f t="shared" si="23"/>
        <v>162.46953673388+0.000659883292147413i</v>
      </c>
      <c r="F133" t="str">
        <f t="shared" si="24"/>
        <v>2.90990990990783-106567.772956985i</v>
      </c>
      <c r="G133" t="str">
        <f t="shared" si="25"/>
        <v>0.999999999999285-8.45378369016578E-07i</v>
      </c>
      <c r="H133" t="str">
        <f t="shared" si="26"/>
        <v>625.000048700642+0.181250371296731i</v>
      </c>
      <c r="I133" t="str">
        <f t="shared" si="27"/>
        <v>59.6202958825083-187895.093050302i</v>
      </c>
      <c r="K133" t="str">
        <f t="shared" si="28"/>
        <v>0.0191999968891903-7.50533549923157E-06i</v>
      </c>
      <c r="L133" t="str">
        <f t="shared" si="29"/>
        <v>0.0001875-151.008801675987i</v>
      </c>
      <c r="M133" t="str">
        <f t="shared" si="30"/>
        <v>0.0025-72.7939864489374i</v>
      </c>
      <c r="N133">
        <f t="shared" si="31"/>
        <v>89.995384434415385</v>
      </c>
      <c r="O133">
        <f t="shared" si="32"/>
        <v>90.985865122361517</v>
      </c>
      <c r="P133" s="3">
        <f t="shared" si="33"/>
        <v>90.985865122361517</v>
      </c>
      <c r="Q133" s="3">
        <f t="shared" si="34"/>
        <v>-90.004615565584615</v>
      </c>
      <c r="R133">
        <f t="shared" si="35"/>
        <v>89.995384434415385</v>
      </c>
      <c r="S133">
        <f t="shared" si="36"/>
        <v>1.4015223563755086E-3</v>
      </c>
      <c r="T133">
        <f t="shared" si="19"/>
        <v>90.985865122361517</v>
      </c>
    </row>
    <row r="134" spans="1:20" x14ac:dyDescent="0.25">
      <c r="A134">
        <f t="shared" si="20"/>
        <v>8.8394875710359049</v>
      </c>
      <c r="B134">
        <f t="shared" si="37"/>
        <v>1.4068481413297356</v>
      </c>
      <c r="C134" t="str">
        <f t="shared" si="21"/>
        <v>-2.85361611517635-35289.5453518896i</v>
      </c>
      <c r="D134" t="str">
        <f t="shared" si="22"/>
        <v>3.478124999987-11312.8729754784i</v>
      </c>
      <c r="E134" t="str">
        <f t="shared" si="23"/>
        <v>162.469536732146+0.000662390849777336i</v>
      </c>
      <c r="F134" t="str">
        <f t="shared" si="24"/>
        <v>2.90990990990781-106164.348432959i</v>
      </c>
      <c r="G134" t="str">
        <f t="shared" si="25"/>
        <v>0.99999999999928-8.48590806818836E-07i</v>
      </c>
      <c r="H134" t="str">
        <f t="shared" si="26"/>
        <v>625.000049071468+0.181939122718811i</v>
      </c>
      <c r="I134" t="str">
        <f t="shared" si="27"/>
        <v>59.6202958889023-187183.794730513i</v>
      </c>
      <c r="K134" t="str">
        <f t="shared" si="28"/>
        <v>0.0191999968655033-7.53385576425974E-06i</v>
      </c>
      <c r="L134" t="str">
        <f t="shared" si="29"/>
        <v>0.0001875-150.437140541928i</v>
      </c>
      <c r="M134" t="str">
        <f t="shared" si="30"/>
        <v>0.0025-72.5184164663653i</v>
      </c>
      <c r="N134">
        <f t="shared" si="31"/>
        <v>89.995366895272724</v>
      </c>
      <c r="O134">
        <f t="shared" si="32"/>
        <v>90.952921292827199</v>
      </c>
      <c r="P134" s="3">
        <f t="shared" si="33"/>
        <v>90.952921292827199</v>
      </c>
      <c r="Q134" s="3">
        <f t="shared" si="34"/>
        <v>-90.004633104727276</v>
      </c>
      <c r="R134">
        <f t="shared" si="35"/>
        <v>89.995366895272724</v>
      </c>
      <c r="S134">
        <f t="shared" si="36"/>
        <v>1.4068481413297355E-3</v>
      </c>
      <c r="T134">
        <f t="shared" si="19"/>
        <v>90.952921292827199</v>
      </c>
    </row>
    <row r="135" spans="1:20" x14ac:dyDescent="0.25">
      <c r="A135">
        <f t="shared" si="20"/>
        <v>8.8730776238058411</v>
      </c>
      <c r="B135">
        <f t="shared" si="37"/>
        <v>1.4121941642667886</v>
      </c>
      <c r="C135" t="str">
        <f t="shared" si="21"/>
        <v>-2.85361611021814-35155.9527199753i</v>
      </c>
      <c r="D135" t="str">
        <f t="shared" si="22"/>
        <v>3.47812499998689-11270.0467976984i</v>
      </c>
      <c r="E135" t="str">
        <f t="shared" si="23"/>
        <v>162.469536730397+0.00066490793613901i</v>
      </c>
      <c r="F135" t="str">
        <f t="shared" si="24"/>
        <v>2.9099099099078-105762.451118727i</v>
      </c>
      <c r="G135" t="str">
        <f t="shared" si="25"/>
        <v>0.999999999999274-8.51815451884743E-07i</v>
      </c>
      <c r="H135" t="str">
        <f t="shared" si="26"/>
        <v>625.000049445121+0.182630491396424i</v>
      </c>
      <c r="I135" t="str">
        <f t="shared" si="27"/>
        <v>59.6202958953454-186475.189112454i</v>
      </c>
      <c r="K135" t="str">
        <f t="shared" si="28"/>
        <v>0.0191999968416358-7.56248440618202E-06i</v>
      </c>
      <c r="L135" t="str">
        <f t="shared" si="29"/>
        <v>0.0001875-149.867643496641i</v>
      </c>
      <c r="M135" t="str">
        <f t="shared" si="30"/>
        <v>0.0025-72.2438896855602i</v>
      </c>
      <c r="N135">
        <f t="shared" si="31"/>
        <v>89.995349289481396</v>
      </c>
      <c r="O135">
        <f t="shared" si="32"/>
        <v>90.919977463272858</v>
      </c>
      <c r="P135" s="3">
        <f t="shared" si="33"/>
        <v>90.919977463272858</v>
      </c>
      <c r="Q135" s="3">
        <f t="shared" si="34"/>
        <v>-90.004650710518604</v>
      </c>
      <c r="R135">
        <f t="shared" si="35"/>
        <v>89.995349289481396</v>
      </c>
      <c r="S135">
        <f t="shared" si="36"/>
        <v>1.4121941642667886E-3</v>
      </c>
      <c r="T135">
        <f t="shared" si="19"/>
        <v>90.919977463272858</v>
      </c>
    </row>
    <row r="136" spans="1:20" x14ac:dyDescent="0.25">
      <c r="A136">
        <f t="shared" si="20"/>
        <v>8.9067953187763038</v>
      </c>
      <c r="B136">
        <f t="shared" si="37"/>
        <v>1.4175605020910025</v>
      </c>
      <c r="C136" t="str">
        <f t="shared" si="21"/>
        <v>-2.85361610522198-35022.8658182432i</v>
      </c>
      <c r="D136" t="str">
        <f t="shared" si="22"/>
        <v>3.4781249999868-11227.3827433251i</v>
      </c>
      <c r="E136" t="str">
        <f t="shared" si="23"/>
        <v>162.469536728634+0.000667434587442071i</v>
      </c>
      <c r="F136" t="str">
        <f t="shared" si="24"/>
        <v>2.90990990990778-105362.075232861i</v>
      </c>
      <c r="G136" t="str">
        <f t="shared" si="25"/>
        <v>0.999999999999269-0.0000008550523506019i</v>
      </c>
      <c r="H136" t="str">
        <f t="shared" si="26"/>
        <v>625.000049821619+0.183324487275141i</v>
      </c>
      <c r="I136" t="str">
        <f t="shared" si="27"/>
        <v>59.6202959018373-185769.266002594i</v>
      </c>
      <c r="K136" t="str">
        <f t="shared" si="28"/>
        <v>0.0191999968175866-7.59122183682943E-06i</v>
      </c>
      <c r="L136" t="str">
        <f t="shared" si="29"/>
        <v>0.0001875-149.300302347719i</v>
      </c>
      <c r="M136" t="str">
        <f t="shared" si="30"/>
        <v>0.0025-71.9704021573623i</v>
      </c>
      <c r="N136">
        <f t="shared" si="31"/>
        <v>89.995331616788121</v>
      </c>
      <c r="O136">
        <f t="shared" si="32"/>
        <v>90.887033633698366</v>
      </c>
      <c r="P136" s="3">
        <f t="shared" si="33"/>
        <v>90.887033633698366</v>
      </c>
      <c r="Q136" s="3">
        <f t="shared" si="34"/>
        <v>-90.004668383211879</v>
      </c>
      <c r="R136">
        <f t="shared" si="35"/>
        <v>89.995331616788121</v>
      </c>
      <c r="S136">
        <f t="shared" si="36"/>
        <v>1.4175605020910025E-3</v>
      </c>
      <c r="T136">
        <f t="shared" si="19"/>
        <v>90.887033633698366</v>
      </c>
    </row>
    <row r="137" spans="1:20" x14ac:dyDescent="0.25">
      <c r="A137">
        <f t="shared" si="20"/>
        <v>8.9406411409876529</v>
      </c>
      <c r="B137">
        <f t="shared" si="37"/>
        <v>1.4229472319989482</v>
      </c>
      <c r="C137" t="str">
        <f t="shared" si="21"/>
        <v>-2.85361610018805-34890.2827321946i</v>
      </c>
      <c r="D137" t="str">
        <f t="shared" si="22"/>
        <v>3.4781249999867-11184.880198622i</v>
      </c>
      <c r="E137" t="str">
        <f t="shared" si="23"/>
        <v>162.469536726858+0.000669970840032933i</v>
      </c>
      <c r="F137" t="str">
        <f t="shared" si="24"/>
        <v>2.90990990990776-104963.215015819i</v>
      </c>
      <c r="G137" t="str">
        <f t="shared" si="25"/>
        <v>0.999999999999263-8.58301549534183E-07i</v>
      </c>
      <c r="H137" t="str">
        <f t="shared" si="26"/>
        <v>625.00005020098+0.184021120338327i</v>
      </c>
      <c r="I137" t="str">
        <f t="shared" si="27"/>
        <v>59.620295908378-185066.01524599i</v>
      </c>
      <c r="K137" t="str">
        <f t="shared" si="28"/>
        <v>0.0191999967933544-7.62006846959781E-06i</v>
      </c>
      <c r="L137" t="str">
        <f t="shared" si="29"/>
        <v>0.0001875-148.735108933771i</v>
      </c>
      <c r="M137" t="str">
        <f t="shared" si="30"/>
        <v>0.0025-71.6979499475616i</v>
      </c>
      <c r="N137">
        <f t="shared" si="31"/>
        <v>89.99531387693871</v>
      </c>
      <c r="O137">
        <f t="shared" si="32"/>
        <v>90.854089804103836</v>
      </c>
      <c r="P137" s="3">
        <f t="shared" si="33"/>
        <v>90.854089804103836</v>
      </c>
      <c r="Q137" s="3">
        <f t="shared" si="34"/>
        <v>-90.00468612306129</v>
      </c>
      <c r="R137">
        <f t="shared" si="35"/>
        <v>89.99531387693871</v>
      </c>
      <c r="S137">
        <f t="shared" si="36"/>
        <v>1.4229472319989482E-3</v>
      </c>
      <c r="T137">
        <f t="shared" si="19"/>
        <v>90.854089804103836</v>
      </c>
    </row>
    <row r="138" spans="1:20" x14ac:dyDescent="0.25">
      <c r="A138">
        <f t="shared" si="20"/>
        <v>8.9746155773234069</v>
      </c>
      <c r="B138">
        <f t="shared" si="37"/>
        <v>1.4283544314805443</v>
      </c>
      <c r="C138" t="str">
        <f t="shared" si="21"/>
        <v>-2.85361609511579-34758.2015545765i</v>
      </c>
      <c r="D138" t="str">
        <f t="shared" si="22"/>
        <v>3.47812499998659-11142.5385521755i</v>
      </c>
      <c r="E138" t="str">
        <f t="shared" si="23"/>
        <v>162.469536725071+0.000672516730396684i</v>
      </c>
      <c r="F138" t="str">
        <f t="shared" si="24"/>
        <v>2.90990990990775-104565.864729865i</v>
      </c>
      <c r="G138" t="str">
        <f t="shared" si="25"/>
        <v>0.999999999999258-8.61563095422407E-07i</v>
      </c>
      <c r="H138" t="str">
        <f t="shared" si="26"/>
        <v>625.000050583236+0.184720400607287i</v>
      </c>
      <c r="I138" t="str">
        <f t="shared" si="27"/>
        <v>59.6202959149698-184365.42672615i</v>
      </c>
      <c r="K138" t="str">
        <f t="shared" si="28"/>
        <v>0.0191999967689375-0.0000076490247194538i</v>
      </c>
      <c r="L138" t="str">
        <f t="shared" si="29"/>
        <v>0.0001875-148.172055124299i</v>
      </c>
      <c r="M138" t="str">
        <f t="shared" si="30"/>
        <v>0.0025-71.4265291368415i</v>
      </c>
      <c r="N138">
        <f t="shared" si="31"/>
        <v>89.995296069677934</v>
      </c>
      <c r="O138">
        <f t="shared" si="32"/>
        <v>90.821145974488914</v>
      </c>
      <c r="P138" s="3">
        <f t="shared" si="33"/>
        <v>90.821145974488914</v>
      </c>
      <c r="Q138" s="3">
        <f t="shared" si="34"/>
        <v>-90.004703930322066</v>
      </c>
      <c r="R138">
        <f t="shared" si="35"/>
        <v>89.995296069677934</v>
      </c>
      <c r="S138">
        <f t="shared" si="36"/>
        <v>1.4283544314805444E-3</v>
      </c>
      <c r="T138">
        <f t="shared" si="19"/>
        <v>90.821145974488914</v>
      </c>
    </row>
    <row r="139" spans="1:20" x14ac:dyDescent="0.25">
      <c r="A139">
        <f t="shared" si="20"/>
        <v>9.008719116517236</v>
      </c>
      <c r="B139">
        <f t="shared" si="37"/>
        <v>1.4337821783201705</v>
      </c>
      <c r="C139" t="str">
        <f t="shared" si="21"/>
        <v>-2.85361609000478-34626.6203853565i</v>
      </c>
      <c r="D139" t="str">
        <f t="shared" si="22"/>
        <v>3.47812499998649-11100.3571948869i</v>
      </c>
      <c r="E139" t="str">
        <f t="shared" si="23"/>
        <v>162.469536723267+0.00067507229515754i</v>
      </c>
      <c r="F139" t="str">
        <f t="shared" si="24"/>
        <v>2.90990990990773-104170.01865898i</v>
      </c>
      <c r="G139" t="str">
        <f t="shared" si="25"/>
        <v>0.999999999999252-8.64837035185008E-07i</v>
      </c>
      <c r="H139" t="str">
        <f t="shared" si="26"/>
        <v>625.000050968398+0.185422338141402i</v>
      </c>
      <c r="I139" t="str">
        <f t="shared" si="27"/>
        <v>59.6202959216113-183667.490364868i</v>
      </c>
      <c r="K139" t="str">
        <f t="shared" si="28"/>
        <v>0.0191999967443348-0.0000076780910029411i</v>
      </c>
      <c r="L139" t="str">
        <f t="shared" si="29"/>
        <v>0.0001875-147.611132819584i</v>
      </c>
      <c r="M139" t="str">
        <f t="shared" si="30"/>
        <v>0.0025-71.1561358207226i</v>
      </c>
      <c r="N139">
        <f t="shared" si="31"/>
        <v>89.995278194749645</v>
      </c>
      <c r="O139">
        <f t="shared" si="32"/>
        <v>90.788202144853386</v>
      </c>
      <c r="P139" s="3">
        <f t="shared" si="33"/>
        <v>90.788202144853386</v>
      </c>
      <c r="Q139" s="3">
        <f t="shared" si="34"/>
        <v>-90.004721805250355</v>
      </c>
      <c r="R139">
        <f t="shared" si="35"/>
        <v>89.995278194749645</v>
      </c>
      <c r="S139">
        <f t="shared" si="36"/>
        <v>1.4337821783201705E-3</v>
      </c>
      <c r="T139">
        <f t="shared" si="19"/>
        <v>90.788202144853386</v>
      </c>
    </row>
    <row r="140" spans="1:20" x14ac:dyDescent="0.25">
      <c r="A140">
        <f t="shared" si="20"/>
        <v>9.0429522491600025</v>
      </c>
      <c r="B140">
        <f t="shared" si="37"/>
        <v>1.4392305505977872</v>
      </c>
      <c r="C140" t="str">
        <f t="shared" si="21"/>
        <v>-2.85361608485487-34495.5373316962i</v>
      </c>
      <c r="D140" t="str">
        <f t="shared" si="22"/>
        <v>3.47812499998639-11058.3355199633i</v>
      </c>
      <c r="E140" t="str">
        <f t="shared" si="23"/>
        <v>162.46953672145+0.000677637571078179i</v>
      </c>
      <c r="F140" t="str">
        <f t="shared" si="24"/>
        <v>2.90990990990772-103775.671108786i</v>
      </c>
      <c r="G140" t="str">
        <f t="shared" si="25"/>
        <v>0.999999999999246-8.68123415918706E-07i</v>
      </c>
      <c r="H140" t="str">
        <f t="shared" si="26"/>
        <v>625.000051356492+0.18612694303828i</v>
      </c>
      <c r="I140" t="str">
        <f t="shared" si="27"/>
        <v>59.620295928303-182972.196122097i</v>
      </c>
      <c r="K140" t="str">
        <f t="shared" si="28"/>
        <v>0.0191999967195448-7.70726773818607E-06i</v>
      </c>
      <c r="L140" t="str">
        <f t="shared" si="29"/>
        <v>0.0001875-147.052333950572i</v>
      </c>
      <c r="M140" t="str">
        <f t="shared" si="30"/>
        <v>0.0025-70.8867661095065i</v>
      </c>
      <c r="N140">
        <f t="shared" si="31"/>
        <v>89.99526025189671</v>
      </c>
      <c r="O140">
        <f t="shared" si="32"/>
        <v>90.755258315197281</v>
      </c>
      <c r="P140" s="3">
        <f t="shared" si="33"/>
        <v>90.755258315197281</v>
      </c>
      <c r="Q140" s="3">
        <f t="shared" si="34"/>
        <v>-90.00473974810329</v>
      </c>
      <c r="R140">
        <f t="shared" si="35"/>
        <v>89.99526025189671</v>
      </c>
      <c r="S140">
        <f t="shared" si="36"/>
        <v>1.4392305505977871E-3</v>
      </c>
      <c r="T140">
        <f t="shared" si="19"/>
        <v>90.755258315197281</v>
      </c>
    </row>
    <row r="141" spans="1:20" x14ac:dyDescent="0.25">
      <c r="A141">
        <f t="shared" si="20"/>
        <v>9.0773154677068106</v>
      </c>
      <c r="B141">
        <f t="shared" si="37"/>
        <v>1.4446996266900587</v>
      </c>
      <c r="C141" t="str">
        <f t="shared" si="21"/>
        <v>-2.85361607966577-34364.950507921i</v>
      </c>
      <c r="D141" t="str">
        <f t="shared" si="22"/>
        <v>3.47812499998628-11016.4729229086i</v>
      </c>
      <c r="E141" t="str">
        <f t="shared" si="23"/>
        <v>162.46953671962+0.000680212595060798i</v>
      </c>
      <c r="F141" t="str">
        <f t="shared" si="24"/>
        <v>2.9099099099077-103382.81640646i</v>
      </c>
      <c r="G141" t="str">
        <f t="shared" si="25"/>
        <v>0.999999999999241-8.71422284899192E-07i</v>
      </c>
      <c r="H141" t="str">
        <f t="shared" si="26"/>
        <v>625.000051747545+0.186834225433905i</v>
      </c>
      <c r="I141" t="str">
        <f t="shared" si="27"/>
        <v>59.6202959350458-182279.533995794i</v>
      </c>
      <c r="K141" t="str">
        <f t="shared" si="28"/>
        <v>0.0191999966945659-7.73655534490405E-06i</v>
      </c>
      <c r="L141" t="str">
        <f t="shared" si="29"/>
        <v>0.0001875-146.495650478753i</v>
      </c>
      <c r="M141" t="str">
        <f t="shared" si="30"/>
        <v>0.0025-70.6184161282194i</v>
      </c>
      <c r="N141">
        <f t="shared" si="31"/>
        <v>89.995242240861003</v>
      </c>
      <c r="O141">
        <f t="shared" si="32"/>
        <v>90.722314485520243</v>
      </c>
      <c r="P141" s="3">
        <f t="shared" si="33"/>
        <v>90.722314485520243</v>
      </c>
      <c r="Q141" s="3">
        <f t="shared" si="34"/>
        <v>-90.004757759138997</v>
      </c>
      <c r="R141">
        <f t="shared" si="35"/>
        <v>89.995242240861003</v>
      </c>
      <c r="S141">
        <f t="shared" si="36"/>
        <v>1.4446996266900586E-3</v>
      </c>
      <c r="T141">
        <f t="shared" si="19"/>
        <v>90.722314485520243</v>
      </c>
    </row>
    <row r="142" spans="1:20" x14ac:dyDescent="0.25">
      <c r="A142">
        <f t="shared" si="20"/>
        <v>9.1118092664840962</v>
      </c>
      <c r="B142">
        <f t="shared" si="37"/>
        <v>1.4501894852714809</v>
      </c>
      <c r="C142" t="str">
        <f t="shared" si="21"/>
        <v>-2.85361607443712-34234.8580354962i</v>
      </c>
      <c r="D142" t="str">
        <f t="shared" si="22"/>
        <v>3.47812499998618-10974.7688015154i</v>
      </c>
      <c r="E142" t="str">
        <f t="shared" si="23"/>
        <v>162.469536717776+0.000682797404148415i</v>
      </c>
      <c r="F142" t="str">
        <f t="shared" si="24"/>
        <v>2.90990990990768-102991.448900657i</v>
      </c>
      <c r="G142" t="str">
        <f t="shared" si="25"/>
        <v>0.999999999999235-8.74733689581804E-07i</v>
      </c>
      <c r="H142" t="str">
        <f t="shared" si="26"/>
        <v>625.000052141573+0.187544195502771i</v>
      </c>
      <c r="I142" t="str">
        <f t="shared" si="27"/>
        <v>59.6202959418402-181589.494021784i</v>
      </c>
      <c r="K142" t="str">
        <f t="shared" si="28"/>
        <v>0.0191999966693969-7.76595424440529E-06i</v>
      </c>
      <c r="L142" t="str">
        <f t="shared" si="29"/>
        <v>0.0001875-145.941074396048i</v>
      </c>
      <c r="M142" t="str">
        <f t="shared" si="30"/>
        <v>0.0025-70.3510820165563i</v>
      </c>
      <c r="N142">
        <f t="shared" si="31"/>
        <v>89.995224161383476</v>
      </c>
      <c r="O142">
        <f t="shared" si="32"/>
        <v>90.689370655822273</v>
      </c>
      <c r="P142" s="3">
        <f t="shared" si="33"/>
        <v>90.689370655822273</v>
      </c>
      <c r="Q142" s="3">
        <f t="shared" si="34"/>
        <v>-90.004775838616524</v>
      </c>
      <c r="R142">
        <f t="shared" si="35"/>
        <v>89.995224161383476</v>
      </c>
      <c r="S142">
        <f t="shared" si="36"/>
        <v>1.4501894852714809E-3</v>
      </c>
      <c r="T142">
        <f t="shared" si="19"/>
        <v>90.689370655822273</v>
      </c>
    </row>
    <row r="143" spans="1:20" x14ac:dyDescent="0.25">
      <c r="A143">
        <f t="shared" si="20"/>
        <v>9.1464341416967354</v>
      </c>
      <c r="B143">
        <f t="shared" si="37"/>
        <v>1.4557002053155126</v>
      </c>
      <c r="C143" t="str">
        <f t="shared" si="21"/>
        <v>-2.85361606916874-34105.2580429978i</v>
      </c>
      <c r="D143" t="str">
        <f t="shared" si="22"/>
        <v>3.47812499998608-10933.222555856i</v>
      </c>
      <c r="E143" t="str">
        <f t="shared" si="23"/>
        <v>162.469536715917+0.00068539203552492i</v>
      </c>
      <c r="F143" t="str">
        <f t="shared" si="24"/>
        <v>2.90990990990766-102601.562961423i</v>
      </c>
      <c r="G143" t="str">
        <f t="shared" si="25"/>
        <v>0.999999999999229-8.7805767760221E-07i</v>
      </c>
      <c r="H143" t="str">
        <f t="shared" si="26"/>
        <v>625.000052538603+0.188256863458039i</v>
      </c>
      <c r="I143" t="str">
        <f t="shared" si="27"/>
        <v>59.6202959486865-180902.066273611i</v>
      </c>
      <c r="K143" t="str">
        <f t="shared" si="28"/>
        <v>0.0191999966440362-7.79546485960095E-06i</v>
      </c>
      <c r="L143" t="str">
        <f t="shared" si="29"/>
        <v>0.0001875-145.388597724694i</v>
      </c>
      <c r="M143" t="str">
        <f t="shared" si="30"/>
        <v>0.0025-70.0847599288269i</v>
      </c>
      <c r="N143">
        <f t="shared" si="31"/>
        <v>89.995206013203997</v>
      </c>
      <c r="O143">
        <f t="shared" si="32"/>
        <v>90.656426826103186</v>
      </c>
      <c r="P143" s="3">
        <f t="shared" si="33"/>
        <v>90.656426826103186</v>
      </c>
      <c r="Q143" s="3">
        <f t="shared" si="34"/>
        <v>-90.004793986796003</v>
      </c>
      <c r="R143">
        <f t="shared" si="35"/>
        <v>89.995206013203997</v>
      </c>
      <c r="S143">
        <f t="shared" si="36"/>
        <v>1.4557002053155125E-3</v>
      </c>
      <c r="T143">
        <f t="shared" si="19"/>
        <v>90.656426826103186</v>
      </c>
    </row>
    <row r="144" spans="1:20" x14ac:dyDescent="0.25">
      <c r="A144">
        <f t="shared" si="20"/>
        <v>9.1811905914351826</v>
      </c>
      <c r="B144">
        <f t="shared" si="37"/>
        <v>1.4612318660957115</v>
      </c>
      <c r="C144" t="str">
        <f t="shared" si="21"/>
        <v>-2.85361606386008-33976.1486660861i</v>
      </c>
      <c r="D144" t="str">
        <f t="shared" si="22"/>
        <v>3.47812499998597-10891.8335882735i</v>
      </c>
      <c r="E144" t="str">
        <f t="shared" si="23"/>
        <v>162.469536714044+0.000687996526514558i</v>
      </c>
      <c r="F144" t="str">
        <f t="shared" si="24"/>
        <v>2.90990990990765-102213.152980118i</v>
      </c>
      <c r="G144" t="str">
        <f t="shared" si="25"/>
        <v>0.999999999999223-8.81394296777093E-07i</v>
      </c>
      <c r="H144" t="str">
        <f t="shared" si="26"/>
        <v>625.000052938652+0.188972239551676i</v>
      </c>
      <c r="I144" t="str">
        <f t="shared" si="27"/>
        <v>59.6202959555841-180217.240862392i</v>
      </c>
      <c r="K144" t="str">
        <f t="shared" si="28"/>
        <v>0.0191999966184825-7.82508761500921E-06i</v>
      </c>
      <c r="L144" t="str">
        <f t="shared" si="29"/>
        <v>0.0001875-144.838212517129i</v>
      </c>
      <c r="M144" t="str">
        <f t="shared" si="30"/>
        <v>0.0025-69.8194460338979i</v>
      </c>
      <c r="N144">
        <f t="shared" si="31"/>
        <v>89.995187796061515</v>
      </c>
      <c r="O144">
        <f t="shared" si="32"/>
        <v>90.623482996362753</v>
      </c>
      <c r="P144" s="3">
        <f t="shared" si="33"/>
        <v>90.623482996362753</v>
      </c>
      <c r="Q144" s="3">
        <f t="shared" si="34"/>
        <v>-90.004812203938485</v>
      </c>
      <c r="R144">
        <f t="shared" si="35"/>
        <v>89.995187796061515</v>
      </c>
      <c r="S144">
        <f t="shared" si="36"/>
        <v>1.4612318660957115E-3</v>
      </c>
      <c r="T144">
        <f t="shared" si="19"/>
        <v>90.623482996362753</v>
      </c>
    </row>
    <row r="145" spans="1:20" x14ac:dyDescent="0.25">
      <c r="A145">
        <f t="shared" si="20"/>
        <v>9.2160791156826374</v>
      </c>
      <c r="B145">
        <f t="shared" si="37"/>
        <v>1.4667845471868752</v>
      </c>
      <c r="C145" t="str">
        <f t="shared" si="21"/>
        <v>-2.85361605851113-33847.5280474801i</v>
      </c>
      <c r="D145" t="str">
        <f t="shared" si="22"/>
        <v>3.47812499998586-10850.6013033739i</v>
      </c>
      <c r="E145" t="str">
        <f t="shared" si="23"/>
        <v>162.469536712159+0.000690610914584299i</v>
      </c>
      <c r="F145" t="str">
        <f t="shared" si="24"/>
        <v>2.90990990990763-101826.213369334i</v>
      </c>
      <c r="G145" t="str">
        <f t="shared" si="25"/>
        <v>0.999999999999217-8.84743595104841E-07i</v>
      </c>
      <c r="H145" t="str">
        <f t="shared" si="26"/>
        <v>625.000053341752+0.189690334074612i</v>
      </c>
      <c r="I145" t="str">
        <f t="shared" si="27"/>
        <v>59.6202959625343-179535.007936688i</v>
      </c>
      <c r="K145" t="str">
        <f t="shared" si="28"/>
        <v>0.0191999965927341-7.85482293676143E-06i</v>
      </c>
      <c r="L145" t="str">
        <f t="shared" si="29"/>
        <v>0.0001875-144.289910855877i</v>
      </c>
      <c r="M145" t="str">
        <f t="shared" si="30"/>
        <v>0.0025-69.5551365151406i</v>
      </c>
      <c r="N145">
        <f t="shared" si="31"/>
        <v>89.995169509693994</v>
      </c>
      <c r="O145">
        <f t="shared" si="32"/>
        <v>90.590539166600962</v>
      </c>
      <c r="P145" s="3">
        <f t="shared" si="33"/>
        <v>90.590539166600962</v>
      </c>
      <c r="Q145" s="3">
        <f t="shared" si="34"/>
        <v>-90.004830490306006</v>
      </c>
      <c r="R145">
        <f t="shared" si="35"/>
        <v>89.995169509693994</v>
      </c>
      <c r="S145">
        <f t="shared" si="36"/>
        <v>1.4667845471868753E-3</v>
      </c>
      <c r="T145">
        <f t="shared" si="19"/>
        <v>90.590539166600962</v>
      </c>
    </row>
    <row r="146" spans="1:20" x14ac:dyDescent="0.25">
      <c r="A146">
        <f t="shared" si="20"/>
        <v>9.2511002163222322</v>
      </c>
      <c r="B146">
        <f t="shared" si="37"/>
        <v>1.4723583284661854</v>
      </c>
      <c r="C146" t="str">
        <f t="shared" si="21"/>
        <v>-2.85361605312156-33719.394336928i</v>
      </c>
      <c r="D146" t="str">
        <f t="shared" si="22"/>
        <v>3.47812499998575-10809.5251080168i</v>
      </c>
      <c r="E146" t="str">
        <f t="shared" si="23"/>
        <v>162.469536710258+0.000693235237343021i</v>
      </c>
      <c r="F146" t="str">
        <f t="shared" si="24"/>
        <v>2.90990990990762-101440.738562815i</v>
      </c>
      <c r="G146" t="str">
        <f t="shared" si="25"/>
        <v>0.999999999999211-8.88105620766233E-07i</v>
      </c>
      <c r="H146" t="str">
        <f t="shared" si="26"/>
        <v>625.000053747919+0.190411157356883i</v>
      </c>
      <c r="I146" t="str">
        <f t="shared" si="27"/>
        <v>59.6202959695384-178855.357682346i</v>
      </c>
      <c r="K146" t="str">
        <f t="shared" si="28"/>
        <v>0.0191999965667897-7.88467125260844E-06i</v>
      </c>
      <c r="L146" t="str">
        <f t="shared" si="29"/>
        <v>0.0001875-143.743684853433i</v>
      </c>
      <c r="M146" t="str">
        <f t="shared" si="30"/>
        <v>0.0025-69.291827570373i</v>
      </c>
      <c r="N146">
        <f t="shared" si="31"/>
        <v>89.995151153838336</v>
      </c>
      <c r="O146">
        <f t="shared" si="32"/>
        <v>90.5575953368174</v>
      </c>
      <c r="P146" s="3">
        <f t="shared" si="33"/>
        <v>90.5575953368174</v>
      </c>
      <c r="Q146" s="3">
        <f t="shared" si="34"/>
        <v>-90.004848846161664</v>
      </c>
      <c r="R146">
        <f t="shared" si="35"/>
        <v>89.995151153838336</v>
      </c>
      <c r="S146">
        <f t="shared" si="36"/>
        <v>1.4723583284661855E-3</v>
      </c>
      <c r="T146">
        <f t="shared" si="19"/>
        <v>90.5575953368174</v>
      </c>
    </row>
    <row r="147" spans="1:20" x14ac:dyDescent="0.25">
      <c r="A147">
        <f t="shared" si="20"/>
        <v>9.2862543971442566</v>
      </c>
      <c r="B147">
        <f t="shared" si="37"/>
        <v>1.4779532901143571</v>
      </c>
      <c r="C147" t="str">
        <f t="shared" si="21"/>
        <v>-2.8536160476906-33591.7456911836i</v>
      </c>
      <c r="D147" t="str">
        <f t="shared" si="22"/>
        <v>3.47812499998565-10768.6044113074i</v>
      </c>
      <c r="E147" t="str">
        <f t="shared" si="23"/>
        <v>162.469536708341+0.000695869532543342i</v>
      </c>
      <c r="F147" t="str">
        <f t="shared" si="24"/>
        <v>2.9099099099076-101056.723015376i</v>
      </c>
      <c r="G147" t="str">
        <f t="shared" si="25"/>
        <v>0.999999999999205-8.91480422125141E-07i</v>
      </c>
      <c r="H147" t="str">
        <f t="shared" si="26"/>
        <v>625.00005415718+0.19113471976777i</v>
      </c>
      <c r="I147" t="str">
        <f t="shared" si="27"/>
        <v>59.6202959765948-178178.280322371i</v>
      </c>
      <c r="K147" t="str">
        <f t="shared" si="28"/>
        <v>0.0191999965406477-7.91463299192608E-06i</v>
      </c>
      <c r="L147" t="str">
        <f t="shared" si="29"/>
        <v>0.0001875-143.199526652155i</v>
      </c>
      <c r="M147" t="str">
        <f t="shared" si="30"/>
        <v>0.0025-69.0295154118084i</v>
      </c>
      <c r="N147">
        <f t="shared" si="31"/>
        <v>89.99513272823053</v>
      </c>
      <c r="O147">
        <f t="shared" si="32"/>
        <v>90.524651507011981</v>
      </c>
      <c r="P147" s="3">
        <f t="shared" si="33"/>
        <v>90.524651507011981</v>
      </c>
      <c r="Q147" s="3">
        <f t="shared" si="34"/>
        <v>-90.00486727176947</v>
      </c>
      <c r="R147">
        <f t="shared" si="35"/>
        <v>89.99513272823053</v>
      </c>
      <c r="S147">
        <f t="shared" si="36"/>
        <v>1.477953290114357E-3</v>
      </c>
      <c r="T147">
        <f t="shared" si="19"/>
        <v>90.524651507011981</v>
      </c>
    </row>
    <row r="148" spans="1:20" x14ac:dyDescent="0.25">
      <c r="A148">
        <f t="shared" si="20"/>
        <v>9.3215421638534046</v>
      </c>
      <c r="B148">
        <f t="shared" si="37"/>
        <v>1.4835695126167916</v>
      </c>
      <c r="C148" t="str">
        <f t="shared" si="21"/>
        <v>-2.85361604221853-33464.580273979i</v>
      </c>
      <c r="D148" t="str">
        <f t="shared" si="22"/>
        <v>3.47812499998554-10727.8386245878i</v>
      </c>
      <c r="E148" t="str">
        <f t="shared" si="23"/>
        <v>162.469536706411+0.000698513838080404i</v>
      </c>
      <c r="F148" t="str">
        <f t="shared" si="24"/>
        <v>2.90990990990758-100674.161202825i</v>
      </c>
      <c r="G148" t="str">
        <f t="shared" si="25"/>
        <v>0.999999999999199-8.9486804772921E-07i</v>
      </c>
      <c r="H148" t="str">
        <f t="shared" si="26"/>
        <v>625.000054569556+0.191861031715968i</v>
      </c>
      <c r="I148" t="str">
        <f t="shared" si="27"/>
        <v>59.6202959837055-177503.766116778i</v>
      </c>
      <c r="K148" t="str">
        <f t="shared" si="28"/>
        <v>0.0191999965143067-7.94470858572228E-06i</v>
      </c>
      <c r="L148" t="str">
        <f t="shared" si="29"/>
        <v>0.0001875-142.657428424144i</v>
      </c>
      <c r="M148" t="str">
        <f t="shared" si="30"/>
        <v>0.0025-68.7681962659975i</v>
      </c>
      <c r="N148">
        <f t="shared" si="31"/>
        <v>89.995114232605502</v>
      </c>
      <c r="O148">
        <f t="shared" si="32"/>
        <v>90.491707677184735</v>
      </c>
      <c r="P148" s="3">
        <f t="shared" si="33"/>
        <v>90.491707677184735</v>
      </c>
      <c r="Q148" s="3">
        <f t="shared" si="34"/>
        <v>-90.004885767394498</v>
      </c>
      <c r="R148">
        <f t="shared" si="35"/>
        <v>89.995114232605502</v>
      </c>
      <c r="S148">
        <f t="shared" si="36"/>
        <v>1.4835695126167916E-3</v>
      </c>
      <c r="T148">
        <f t="shared" si="19"/>
        <v>90.491707677184735</v>
      </c>
    </row>
    <row r="149" spans="1:20" x14ac:dyDescent="0.25">
      <c r="A149">
        <f t="shared" si="20"/>
        <v>9.3569640240760474</v>
      </c>
      <c r="B149">
        <f t="shared" si="37"/>
        <v>1.4892070767647354</v>
      </c>
      <c r="C149" t="str">
        <f t="shared" si="21"/>
        <v>-2.85361603670488-33337.8962559967i</v>
      </c>
      <c r="D149" t="str">
        <f t="shared" si="22"/>
        <v>3.47812499998543-10687.2271614284i</v>
      </c>
      <c r="E149" t="str">
        <f t="shared" si="23"/>
        <v>162.469536704467+0.000701168191992994i</v>
      </c>
      <c r="F149" t="str">
        <f t="shared" si="24"/>
        <v>2.90990990990756-100293.047621882i</v>
      </c>
      <c r="G149" t="str">
        <f t="shared" si="25"/>
        <v>0.999999999999193-8.98268546310576E-07i</v>
      </c>
      <c r="H149" t="str">
        <f t="shared" si="26"/>
        <v>625.000054985072+0.192590103649718i</v>
      </c>
      <c r="I149" t="str">
        <f t="shared" si="27"/>
        <v>59.6202959908703-176831.805362452i</v>
      </c>
      <c r="K149" t="str">
        <f t="shared" si="28"/>
        <v>0.0191999964877651-7.97489846664245E-06i</v>
      </c>
      <c r="L149" t="str">
        <f t="shared" si="29"/>
        <v>0.0001875-142.117382371133i</v>
      </c>
      <c r="M149" t="str">
        <f t="shared" si="30"/>
        <v>0.0025-68.5078663737772i</v>
      </c>
      <c r="N149">
        <f t="shared" si="31"/>
        <v>89.995095666697168</v>
      </c>
      <c r="O149">
        <f t="shared" si="32"/>
        <v>90.458763847335391</v>
      </c>
      <c r="P149" s="3">
        <f t="shared" si="33"/>
        <v>90.458763847335391</v>
      </c>
      <c r="Q149" s="3">
        <f t="shared" si="34"/>
        <v>-90.004904333302832</v>
      </c>
      <c r="R149">
        <f t="shared" si="35"/>
        <v>89.995095666697168</v>
      </c>
      <c r="S149">
        <f t="shared" si="36"/>
        <v>1.4892070767647354E-3</v>
      </c>
      <c r="T149">
        <f t="shared" si="19"/>
        <v>90.458763847335391</v>
      </c>
    </row>
    <row r="150" spans="1:20" x14ac:dyDescent="0.25">
      <c r="A150">
        <f t="shared" si="20"/>
        <v>9.3925204873675376</v>
      </c>
      <c r="B150">
        <f t="shared" si="37"/>
        <v>1.4948660636564415</v>
      </c>
      <c r="C150" t="str">
        <f t="shared" si="21"/>
        <v>-2.85361603114909-33211.6918148441i</v>
      </c>
      <c r="D150" t="str">
        <f t="shared" si="22"/>
        <v>3.47812499998532-10646.7694376196i</v>
      </c>
      <c r="E150" t="str">
        <f t="shared" si="23"/>
        <v>162.469536702508+0.000703832632465894i</v>
      </c>
      <c r="F150" t="str">
        <f t="shared" si="24"/>
        <v>2.90990990990754-99913.3767900995i</v>
      </c>
      <c r="G150" t="str">
        <f t="shared" si="25"/>
        <v>0.999999999999187-9.01681966786551E-07i</v>
      </c>
      <c r="H150" t="str">
        <f t="shared" si="26"/>
        <v>625.000055403753+0.193321946056969i</v>
      </c>
      <c r="I150" t="str">
        <f t="shared" si="27"/>
        <v>59.6202959980899-176162.388393013i</v>
      </c>
      <c r="K150" t="str">
        <f t="shared" si="28"/>
        <v>0.0191999964610214-8.00520306897617E-06i</v>
      </c>
      <c r="L150" t="str">
        <f t="shared" si="29"/>
        <v>0.0001875-141.579380724381i</v>
      </c>
      <c r="M150" t="str">
        <f t="shared" si="30"/>
        <v>0.0025-68.248521990214i</v>
      </c>
      <c r="N150">
        <f t="shared" si="31"/>
        <v>89.995077030238477</v>
      </c>
      <c r="O150">
        <f t="shared" si="32"/>
        <v>90.425820017463678</v>
      </c>
      <c r="P150" s="3">
        <f t="shared" si="33"/>
        <v>90.425820017463678</v>
      </c>
      <c r="Q150" s="3">
        <f t="shared" si="34"/>
        <v>-90.004922969761523</v>
      </c>
      <c r="R150">
        <f t="shared" si="35"/>
        <v>89.995077030238477</v>
      </c>
      <c r="S150">
        <f t="shared" si="36"/>
        <v>1.4948660636564415E-3</v>
      </c>
      <c r="T150">
        <f t="shared" si="19"/>
        <v>90.425820017463678</v>
      </c>
    </row>
    <row r="151" spans="1:20" x14ac:dyDescent="0.25">
      <c r="A151">
        <f t="shared" si="20"/>
        <v>9.4282120652195349</v>
      </c>
      <c r="B151">
        <f t="shared" si="37"/>
        <v>1.5005465546983361</v>
      </c>
      <c r="C151" t="str">
        <f t="shared" si="21"/>
        <v>-2.85361602555111-33085.9651350282i</v>
      </c>
      <c r="D151" t="str">
        <f t="shared" si="22"/>
        <v>3.47812499998521-10606.4648711636i</v>
      </c>
      <c r="E151" t="str">
        <f t="shared" si="23"/>
        <v>162.469536700533+0.000706507197827896i</v>
      </c>
      <c r="F151" t="str">
        <f t="shared" si="24"/>
        <v>2.90990990990753-99535.1432457856i</v>
      </c>
      <c r="G151" t="str">
        <f t="shared" si="25"/>
        <v>0.999999999999181-9.05108358260334E-07i</v>
      </c>
      <c r="H151" t="str">
        <f t="shared" si="26"/>
        <v>625.000055825621+0.19405656946552i</v>
      </c>
      <c r="I151" t="str">
        <f t="shared" si="27"/>
        <v>59.6202960053643-175495.505578673i</v>
      </c>
      <c r="K151" t="str">
        <f t="shared" si="28"/>
        <v>0.0191999964340741-8.03562282866331E-06i</v>
      </c>
      <c r="L151" t="str">
        <f t="shared" si="29"/>
        <v>0.0001875-141.043415744551i</v>
      </c>
      <c r="M151" t="str">
        <f t="shared" si="30"/>
        <v>0.0025-67.9901593845528i</v>
      </c>
      <c r="N151">
        <f t="shared" si="31"/>
        <v>89.995058322961341</v>
      </c>
      <c r="O151">
        <f t="shared" si="32"/>
        <v>90.392876187569499</v>
      </c>
      <c r="P151" s="3">
        <f t="shared" si="33"/>
        <v>90.392876187569499</v>
      </c>
      <c r="Q151" s="3">
        <f t="shared" si="34"/>
        <v>-90.004941677038659</v>
      </c>
      <c r="R151">
        <f t="shared" si="35"/>
        <v>89.995058322961341</v>
      </c>
      <c r="S151">
        <f t="shared" si="36"/>
        <v>1.500546554698336E-3</v>
      </c>
      <c r="T151">
        <f t="shared" si="19"/>
        <v>90.392876187569499</v>
      </c>
    </row>
    <row r="152" spans="1:20" x14ac:dyDescent="0.25">
      <c r="A152">
        <f t="shared" si="20"/>
        <v>9.4640392710673691</v>
      </c>
      <c r="B152">
        <f t="shared" si="37"/>
        <v>1.5062486316061898</v>
      </c>
      <c r="C152" t="str">
        <f t="shared" si="21"/>
        <v>-2.85361601991037-32960.7144079283i</v>
      </c>
      <c r="D152" t="str">
        <f t="shared" si="22"/>
        <v>3.47812499998509-10566.3128822656i</v>
      </c>
      <c r="E152" t="str">
        <f t="shared" si="23"/>
        <v>162.469536698543+0.000709191926554035i</v>
      </c>
      <c r="F152" t="str">
        <f t="shared" si="24"/>
        <v>2.90990990990751-99158.3415479235i</v>
      </c>
      <c r="G152" t="str">
        <f t="shared" si="25"/>
        <v>0.999999999999174-9.08547770021718E-07i</v>
      </c>
      <c r="H152" t="str">
        <f t="shared" si="26"/>
        <v>625.000056250704+0.194793984443178i</v>
      </c>
      <c r="I152" t="str">
        <f t="shared" si="27"/>
        <v>59.620296012694-174831.1473261i</v>
      </c>
      <c r="K152" t="str">
        <f t="shared" si="28"/>
        <v>0.0191999964069215-8.06615818330013E-06i</v>
      </c>
      <c r="L152" t="str">
        <f t="shared" si="29"/>
        <v>0.0001875-140.509479721609i</v>
      </c>
      <c r="M152" t="str">
        <f t="shared" si="30"/>
        <v>0.0025-67.7327748401603i</v>
      </c>
      <c r="N152">
        <f t="shared" si="31"/>
        <v>89.995039544596636</v>
      </c>
      <c r="O152">
        <f t="shared" si="32"/>
        <v>90.359932357652596</v>
      </c>
      <c r="P152" s="3">
        <f t="shared" si="33"/>
        <v>90.359932357652596</v>
      </c>
      <c r="Q152" s="3">
        <f t="shared" si="34"/>
        <v>-90.004960455403364</v>
      </c>
      <c r="R152">
        <f t="shared" si="35"/>
        <v>89.995039544596636</v>
      </c>
      <c r="S152">
        <f t="shared" si="36"/>
        <v>1.5062486316061898E-3</v>
      </c>
      <c r="T152">
        <f t="shared" si="19"/>
        <v>90.359932357652596</v>
      </c>
    </row>
    <row r="153" spans="1:20" x14ac:dyDescent="0.25">
      <c r="A153">
        <f t="shared" si="20"/>
        <v>9.5000026202974244</v>
      </c>
      <c r="B153">
        <f t="shared" si="37"/>
        <v>1.5119723764062933</v>
      </c>
      <c r="C153" t="str">
        <f t="shared" si="21"/>
        <v>-2.85361601422676-32835.9378317714i</v>
      </c>
      <c r="D153" t="str">
        <f t="shared" si="22"/>
        <v>3.47812499998498-10526.3128933258i</v>
      </c>
      <c r="E153" t="str">
        <f t="shared" si="23"/>
        <v>162.469536696539+0.000711886857264966i</v>
      </c>
      <c r="F153" t="str">
        <f t="shared" si="24"/>
        <v>2.90990990990749-98782.9662760945i</v>
      </c>
      <c r="G153" t="str">
        <f t="shared" si="25"/>
        <v>0.999999999999168-9.12000251547794E-07i</v>
      </c>
      <c r="H153" t="str">
        <f t="shared" si="26"/>
        <v>625.000056679019+0.195534201597908i</v>
      </c>
      <c r="I153" t="str">
        <f t="shared" si="27"/>
        <v>59.6202960200795-174169.304078275i</v>
      </c>
      <c r="K153" t="str">
        <f t="shared" si="28"/>
        <v>0.0191999963795623-8.09680957214605E-06i</v>
      </c>
      <c r="L153" t="str">
        <f t="shared" si="29"/>
        <v>0.0001875-139.977564974705i</v>
      </c>
      <c r="M153" t="str">
        <f t="shared" si="30"/>
        <v>0.0025-67.4763646544732i</v>
      </c>
      <c r="N153">
        <f t="shared" si="31"/>
        <v>89.995020694874256</v>
      </c>
      <c r="O153">
        <f t="shared" si="32"/>
        <v>90.326988527713041</v>
      </c>
      <c r="P153" s="3">
        <f t="shared" si="33"/>
        <v>90.326988527713041</v>
      </c>
      <c r="Q153" s="3">
        <f t="shared" si="34"/>
        <v>-90.004979305125744</v>
      </c>
      <c r="R153">
        <f t="shared" si="35"/>
        <v>89.995020694874256</v>
      </c>
      <c r="S153">
        <f t="shared" si="36"/>
        <v>1.5119723764062934E-3</v>
      </c>
      <c r="T153">
        <f t="shared" si="19"/>
        <v>90.326988527713041</v>
      </c>
    </row>
    <row r="154" spans="1:20" x14ac:dyDescent="0.25">
      <c r="A154">
        <f t="shared" si="20"/>
        <v>9.5361026302545557</v>
      </c>
      <c r="B154">
        <f t="shared" si="37"/>
        <v>1.5177178714366373</v>
      </c>
      <c r="C154" t="str">
        <f t="shared" si="21"/>
        <v>-2.8536160084998-32711.6336116036i</v>
      </c>
      <c r="D154" t="str">
        <f t="shared" si="22"/>
        <v>3.47812499998486-10486.4643289309i</v>
      </c>
      <c r="E154" t="str">
        <f t="shared" si="23"/>
        <v>162.469536694518+0.000714592028728629i</v>
      </c>
      <c r="F154" t="str">
        <f t="shared" si="24"/>
        <v>2.90990990990747-98409.0120303991i</v>
      </c>
      <c r="G154" t="str">
        <f t="shared" si="25"/>
        <v>0.999999999999162-9.1546585250367E-07i</v>
      </c>
      <c r="H154" t="str">
        <f t="shared" si="26"/>
        <v>625.000057110598+0.196277231577983i</v>
      </c>
      <c r="I154" t="str">
        <f t="shared" si="27"/>
        <v>59.6202960275208-173509.966314362i</v>
      </c>
      <c r="K154" t="str">
        <f t="shared" si="28"/>
        <v>0.0191999963519947-8.12757743612935E-06i</v>
      </c>
      <c r="L154" t="str">
        <f t="shared" si="29"/>
        <v>0.0001875-139.447663852067i</v>
      </c>
      <c r="M154" t="str">
        <f t="shared" si="30"/>
        <v>0.0025-67.2209251389453i</v>
      </c>
      <c r="N154">
        <f t="shared" si="31"/>
        <v>89.995001773523029</v>
      </c>
      <c r="O154">
        <f t="shared" si="32"/>
        <v>90.294044697750365</v>
      </c>
      <c r="P154" s="3">
        <f t="shared" si="33"/>
        <v>90.294044697750365</v>
      </c>
      <c r="Q154" s="3">
        <f t="shared" si="34"/>
        <v>-90.004998226476971</v>
      </c>
      <c r="R154">
        <f t="shared" si="35"/>
        <v>89.995001773523029</v>
      </c>
      <c r="S154">
        <f t="shared" si="36"/>
        <v>1.5177178714366373E-3</v>
      </c>
      <c r="T154">
        <f t="shared" si="19"/>
        <v>90.294044697750365</v>
      </c>
    </row>
    <row r="155" spans="1:20" x14ac:dyDescent="0.25">
      <c r="A155">
        <f t="shared" si="20"/>
        <v>9.5723398202495229</v>
      </c>
      <c r="B155">
        <f t="shared" si="37"/>
        <v>1.5234851993480965</v>
      </c>
      <c r="C155" t="str">
        <f t="shared" si="21"/>
        <v>-2.85361600272941-32587.7999592678i</v>
      </c>
      <c r="D155" t="str">
        <f t="shared" si="22"/>
        <v>3.47812499998475-10446.766615846i</v>
      </c>
      <c r="E155" t="str">
        <f t="shared" si="23"/>
        <v>162.469536692483+0.000717307479859647i</v>
      </c>
      <c r="F155" t="str">
        <f t="shared" si="24"/>
        <v>2.90990990990746-98036.4734313802i</v>
      </c>
      <c r="G155" t="str">
        <f t="shared" si="25"/>
        <v>0.999999999999156-9.18944622743178E-07i</v>
      </c>
      <c r="H155" t="str">
        <f t="shared" si="26"/>
        <v>625.000057545463+0.197023085072144i</v>
      </c>
      <c r="I155" t="str">
        <f t="shared" si="27"/>
        <v>59.6202960350193-172853.124549566i</v>
      </c>
      <c r="K155" t="str">
        <f t="shared" si="28"/>
        <v>0.0191999963242172-8.15846221785402E-06i</v>
      </c>
      <c r="L155" t="str">
        <f t="shared" si="29"/>
        <v>0.0001875-138.91976873089i</v>
      </c>
      <c r="M155" t="str">
        <f t="shared" si="30"/>
        <v>0.0025-66.9664526189929i</v>
      </c>
      <c r="N155">
        <f t="shared" si="31"/>
        <v>89.994982780270718</v>
      </c>
      <c r="O155">
        <f t="shared" si="32"/>
        <v>90.26110086776464</v>
      </c>
      <c r="P155" s="3">
        <f t="shared" si="33"/>
        <v>90.26110086776464</v>
      </c>
      <c r="Q155" s="3">
        <f t="shared" si="34"/>
        <v>-90.005017219729282</v>
      </c>
      <c r="R155">
        <f t="shared" si="35"/>
        <v>89.994982780270718</v>
      </c>
      <c r="S155">
        <f t="shared" si="36"/>
        <v>1.5234851993480964E-3</v>
      </c>
      <c r="T155">
        <f t="shared" si="19"/>
        <v>90.26110086776464</v>
      </c>
    </row>
    <row r="156" spans="1:20" x14ac:dyDescent="0.25">
      <c r="A156">
        <f t="shared" si="20"/>
        <v>9.6087147115664706</v>
      </c>
      <c r="B156">
        <f t="shared" si="37"/>
        <v>1.5292744431056193</v>
      </c>
      <c r="C156" t="str">
        <f t="shared" si="21"/>
        <v>-2.85361599691483-32464.4350933744i</v>
      </c>
      <c r="D156" t="str">
        <f t="shared" si="22"/>
        <v>3.47812499998464-10407.219183006i</v>
      </c>
      <c r="E156" t="str">
        <f t="shared" si="23"/>
        <v>162.469536690432+0.000720033249721537i</v>
      </c>
      <c r="F156" t="str">
        <f t="shared" si="24"/>
        <v>2.90990990990743-97665.3451199447i</v>
      </c>
      <c r="G156" t="str">
        <f t="shared" si="25"/>
        <v>0.999999999999149-9.22436612309596E-07i</v>
      </c>
      <c r="H156" t="str">
        <f t="shared" si="26"/>
        <v>625.000057983642+0.197771772809745i</v>
      </c>
      <c r="I156" t="str">
        <f t="shared" si="27"/>
        <v>59.6202960425749-172198.769334999i</v>
      </c>
      <c r="K156" t="str">
        <f t="shared" si="28"/>
        <v>0.0191999962962281-8.18946436160577E-06i</v>
      </c>
      <c r="L156" t="str">
        <f t="shared" si="29"/>
        <v>0.0001875-138.393872017225i</v>
      </c>
      <c r="M156" t="str">
        <f t="shared" si="30"/>
        <v>0.0025-66.7129434339441i</v>
      </c>
      <c r="N156">
        <f t="shared" si="31"/>
        <v>89.994963714844175</v>
      </c>
      <c r="O156">
        <f t="shared" si="32"/>
        <v>90.228157037755466</v>
      </c>
      <c r="P156" s="3">
        <f t="shared" si="33"/>
        <v>90.228157037755466</v>
      </c>
      <c r="Q156" s="3">
        <f t="shared" si="34"/>
        <v>-90.005036285155825</v>
      </c>
      <c r="R156">
        <f t="shared" si="35"/>
        <v>89.994963714844175</v>
      </c>
      <c r="S156">
        <f t="shared" si="36"/>
        <v>1.5292744431056194E-3</v>
      </c>
      <c r="T156">
        <f t="shared" si="19"/>
        <v>90.228157037755466</v>
      </c>
    </row>
    <row r="157" spans="1:20" x14ac:dyDescent="0.25">
      <c r="A157">
        <f t="shared" si="20"/>
        <v>9.6452278274704231</v>
      </c>
      <c r="B157">
        <f t="shared" si="37"/>
        <v>1.5350856859894206</v>
      </c>
      <c r="C157" t="str">
        <f t="shared" si="21"/>
        <v>-2.85361599105623-32341.5372392795i</v>
      </c>
      <c r="D157" t="str">
        <f t="shared" si="22"/>
        <v>3.47812499998452-10367.8214615079i</v>
      </c>
      <c r="E157" t="str">
        <f t="shared" si="23"/>
        <v>162.469536688367+0.000722769377524768i</v>
      </c>
      <c r="F157" t="str">
        <f t="shared" si="24"/>
        <v>2.90990990990741-97295.6217572875i</v>
      </c>
      <c r="G157" t="str">
        <f t="shared" si="25"/>
        <v>0.999999999999143-9.25941871436367E-07i</v>
      </c>
      <c r="H157" t="str">
        <f t="shared" si="26"/>
        <v>625.000058425154+0.198523305560913i</v>
      </c>
      <c r="I157" t="str">
        <f t="shared" si="27"/>
        <v>59.620296050188-171546.891257538i</v>
      </c>
      <c r="K157" t="str">
        <f t="shared" si="28"/>
        <v>0.019199996268026-8.22058431335881E-06i</v>
      </c>
      <c r="L157" t="str">
        <f t="shared" si="29"/>
        <v>0.0001875-137.86996614587i</v>
      </c>
      <c r="M157" t="str">
        <f t="shared" si="30"/>
        <v>0.0025-66.4603939369835i</v>
      </c>
      <c r="N157">
        <f t="shared" si="31"/>
        <v>89.994944576969104</v>
      </c>
      <c r="O157">
        <f t="shared" si="32"/>
        <v>90.195213207722901</v>
      </c>
      <c r="P157" s="3">
        <f t="shared" si="33"/>
        <v>90.195213207722901</v>
      </c>
      <c r="Q157" s="3">
        <f t="shared" si="34"/>
        <v>-90.005055423030896</v>
      </c>
      <c r="R157">
        <f t="shared" si="35"/>
        <v>89.994944576969104</v>
      </c>
      <c r="S157">
        <f t="shared" si="36"/>
        <v>1.5350856859894207E-3</v>
      </c>
      <c r="T157">
        <f t="shared" si="19"/>
        <v>90.195213207722901</v>
      </c>
    </row>
    <row r="158" spans="1:20" x14ac:dyDescent="0.25">
      <c r="A158">
        <f t="shared" si="20"/>
        <v>9.6818796932148103</v>
      </c>
      <c r="B158">
        <f t="shared" si="37"/>
        <v>1.5409190115961804</v>
      </c>
      <c r="C158" t="str">
        <f t="shared" si="21"/>
        <v>-2.85361598515281-32219.1046290551i</v>
      </c>
      <c r="D158" t="str">
        <f t="shared" si="22"/>
        <v>3.4781249999844-10328.5728846023i</v>
      </c>
      <c r="E158" t="str">
        <f t="shared" si="23"/>
        <v>162.469536686284+0.000725515902630982i</v>
      </c>
      <c r="F158" t="str">
        <f t="shared" si="24"/>
        <v>2.90990990990739-96927.2980248137i</v>
      </c>
      <c r="G158" t="str">
        <f t="shared" si="25"/>
        <v>0.999999999999136-9.29460450547819E-07i</v>
      </c>
      <c r="H158" t="str">
        <f t="shared" si="26"/>
        <v>625.000058870029+0.1992776941367i</v>
      </c>
      <c r="I158" t="str">
        <f t="shared" si="27"/>
        <v>59.6202960578588-170897.480939702i</v>
      </c>
      <c r="K158" t="str">
        <f t="shared" si="28"/>
        <v>0.0191999962396091-8.25182252078172E-06i</v>
      </c>
      <c r="L158" t="str">
        <f t="shared" si="29"/>
        <v>0.0001875-137.348043580265i</v>
      </c>
      <c r="M158" t="str">
        <f t="shared" si="30"/>
        <v>0.0025-66.2088004951023i</v>
      </c>
      <c r="N158">
        <f t="shared" si="31"/>
        <v>89.994925366370197</v>
      </c>
      <c r="O158">
        <f t="shared" si="32"/>
        <v>90.16226937766649</v>
      </c>
      <c r="P158" s="3">
        <f t="shared" si="33"/>
        <v>90.16226937766649</v>
      </c>
      <c r="Q158" s="3">
        <f t="shared" si="34"/>
        <v>-90.005074633629803</v>
      </c>
      <c r="R158">
        <f t="shared" si="35"/>
        <v>89.994925366370197</v>
      </c>
      <c r="S158">
        <f t="shared" si="36"/>
        <v>1.5409190115961804E-3</v>
      </c>
      <c r="T158">
        <f t="shared" si="19"/>
        <v>90.16226937766649</v>
      </c>
    </row>
    <row r="159" spans="1:20" x14ac:dyDescent="0.25">
      <c r="A159">
        <f t="shared" si="20"/>
        <v>9.7186708360490268</v>
      </c>
      <c r="B159">
        <f t="shared" si="37"/>
        <v>1.5467745038402458</v>
      </c>
      <c r="C159" t="str">
        <f t="shared" si="21"/>
        <v>-2.85361597920468-32097.1355014678i</v>
      </c>
      <c r="D159" t="str">
        <f t="shared" si="22"/>
        <v>3.47812499998428-10289.4728876852i</v>
      </c>
      <c r="E159" t="str">
        <f t="shared" si="23"/>
        <v>162.469536684186+0.000728272864549001i</v>
      </c>
      <c r="F159" t="str">
        <f t="shared" si="24"/>
        <v>2.90990990990737-96560.3686240629i</v>
      </c>
      <c r="G159" t="str">
        <f t="shared" si="25"/>
        <v>0.99999999999913-9.32992400259895E-07i</v>
      </c>
      <c r="H159" t="str">
        <f t="shared" si="26"/>
        <v>625.000059318292+0.200034949389246i</v>
      </c>
      <c r="I159" t="str">
        <f t="shared" si="27"/>
        <v>59.6202960655889-170250.529039503i</v>
      </c>
      <c r="K159" t="str">
        <f t="shared" si="28"/>
        <v>0.0191999962109758-8.28317943324452E-06i</v>
      </c>
      <c r="L159" t="str">
        <f t="shared" si="29"/>
        <v>0.0001875-136.828096812378i</v>
      </c>
      <c r="M159" t="str">
        <f t="shared" si="30"/>
        <v>0.0025-65.9581594890438i</v>
      </c>
      <c r="N159">
        <f t="shared" si="31"/>
        <v>89.994906082771124</v>
      </c>
      <c r="O159">
        <f t="shared" si="32"/>
        <v>90.129325547586319</v>
      </c>
      <c r="P159" s="3">
        <f t="shared" si="33"/>
        <v>90.129325547586319</v>
      </c>
      <c r="Q159" s="3">
        <f t="shared" si="34"/>
        <v>-90.005093917228876</v>
      </c>
      <c r="R159">
        <f t="shared" si="35"/>
        <v>89.994906082771124</v>
      </c>
      <c r="S159">
        <f t="shared" si="36"/>
        <v>1.5467745038402459E-3</v>
      </c>
      <c r="T159">
        <f t="shared" si="19"/>
        <v>90.129325547586319</v>
      </c>
    </row>
    <row r="160" spans="1:20" x14ac:dyDescent="0.25">
      <c r="A160">
        <f t="shared" si="20"/>
        <v>9.7556017852260126</v>
      </c>
      <c r="B160">
        <f t="shared" si="37"/>
        <v>1.5526522469548387</v>
      </c>
      <c r="C160" t="str">
        <f t="shared" si="21"/>
        <v>-2.85361597321102-31975.6281019504i</v>
      </c>
      <c r="D160" t="str">
        <f t="shared" si="22"/>
        <v>3.47812499998416-10250.52090829i</v>
      </c>
      <c r="E160" t="str">
        <f t="shared" si="23"/>
        <v>162.469536682072+0.000731040302939653i</v>
      </c>
      <c r="F160" t="str">
        <f t="shared" si="24"/>
        <v>2.90990990990735-96194.8282766324i</v>
      </c>
      <c r="G160" t="str">
        <f t="shared" si="25"/>
        <v>0.999999999999123-9.36537771380876E-07i</v>
      </c>
      <c r="H160" t="str">
        <f t="shared" si="26"/>
        <v>625.000059769968+0.200795082211918i</v>
      </c>
      <c r="I160" t="str">
        <f t="shared" si="27"/>
        <v>59.620296073377-169606.026250322i</v>
      </c>
      <c r="K160" t="str">
        <f t="shared" si="28"/>
        <v>0.0191999961821245-0.0000083146555018245i</v>
      </c>
      <c r="L160" t="str">
        <f t="shared" si="29"/>
        <v>0.0001875-136.3101183626i</v>
      </c>
      <c r="M160" t="str">
        <f t="shared" si="30"/>
        <v>0.0025-65.7084673132534i</v>
      </c>
      <c r="N160">
        <f t="shared" si="31"/>
        <v>89.99488672589446</v>
      </c>
      <c r="O160">
        <f t="shared" si="32"/>
        <v>90.096381717482018</v>
      </c>
      <c r="P160" s="3">
        <f t="shared" si="33"/>
        <v>90.096381717482018</v>
      </c>
      <c r="Q160" s="3">
        <f t="shared" si="34"/>
        <v>-90.00511327410554</v>
      </c>
      <c r="R160">
        <f t="shared" si="35"/>
        <v>89.99488672589446</v>
      </c>
      <c r="S160">
        <f t="shared" si="36"/>
        <v>1.5526522469548388E-3</v>
      </c>
      <c r="T160">
        <f t="shared" si="19"/>
        <v>90.096381717482018</v>
      </c>
    </row>
    <row r="161" spans="1:20" x14ac:dyDescent="0.25">
      <c r="A161">
        <f t="shared" si="20"/>
        <v>9.7926730720098725</v>
      </c>
      <c r="B161">
        <f t="shared" si="37"/>
        <v>1.5585523254932672</v>
      </c>
      <c r="C161" t="str">
        <f t="shared" si="21"/>
        <v>-2.85361596717173-31854.5806825784i</v>
      </c>
      <c r="D161" t="str">
        <f t="shared" si="22"/>
        <v>3.47812499998404-10211.7163860794i</v>
      </c>
      <c r="E161" t="str">
        <f t="shared" si="23"/>
        <v>162.469536679942+0.000733818257613164i</v>
      </c>
      <c r="F161" t="str">
        <f t="shared" si="24"/>
        <v>2.90990990990734-95830.6717241015i</v>
      </c>
      <c r="G161" t="str">
        <f t="shared" si="25"/>
        <v>0.999999999999116-9.40096614912117E-07i</v>
      </c>
      <c r="H161" t="str">
        <f t="shared" si="26"/>
        <v>625.000060225081+0.201558103539486i</v>
      </c>
      <c r="I161" t="str">
        <f t="shared" si="27"/>
        <v>59.6202960812238-168963.963300768i</v>
      </c>
      <c r="K161" t="str">
        <f t="shared" si="28"/>
        <v>0.0191999961530536-8.34625117931329E-06i</v>
      </c>
      <c r="L161" t="str">
        <f t="shared" si="29"/>
        <v>0.0001875-135.794100779638i</v>
      </c>
      <c r="M161" t="str">
        <f t="shared" si="30"/>
        <v>0.0025-65.4597203758254i</v>
      </c>
      <c r="N161">
        <f t="shared" si="31"/>
        <v>89.994867295461773</v>
      </c>
      <c r="O161">
        <f t="shared" si="32"/>
        <v>90.063437887353558</v>
      </c>
      <c r="P161" s="3">
        <f t="shared" si="33"/>
        <v>90.063437887353558</v>
      </c>
      <c r="Q161" s="3">
        <f t="shared" si="34"/>
        <v>-90.005132704538227</v>
      </c>
      <c r="R161">
        <f t="shared" si="35"/>
        <v>89.994867295461773</v>
      </c>
      <c r="S161">
        <f t="shared" si="36"/>
        <v>1.5585523254932673E-3</v>
      </c>
      <c r="T161">
        <f t="shared" si="19"/>
        <v>90.063437887353558</v>
      </c>
    </row>
    <row r="162" spans="1:20" x14ac:dyDescent="0.25">
      <c r="A162">
        <f t="shared" si="20"/>
        <v>9.8298852296835104</v>
      </c>
      <c r="B162">
        <f t="shared" si="37"/>
        <v>1.5644748243301416</v>
      </c>
      <c r="C162" t="str">
        <f t="shared" si="21"/>
        <v>-2.85361596108669-31733.9915020436i</v>
      </c>
      <c r="D162" t="str">
        <f t="shared" si="22"/>
        <v>3.47812499998392-10173.0587628374i</v>
      </c>
      <c r="E162" t="str">
        <f t="shared" si="23"/>
        <v>162.469536677795+0.00073660676853203i</v>
      </c>
      <c r="F162" t="str">
        <f t="shared" si="24"/>
        <v>2.90990990990732-95467.8937279561i</v>
      </c>
      <c r="G162" t="str">
        <f t="shared" si="25"/>
        <v>0.999999999999109-9.43668982048776E-07i</v>
      </c>
      <c r="H162" t="str">
        <f t="shared" si="26"/>
        <v>625.000060683663+0.202324024348277i</v>
      </c>
      <c r="I162" t="str">
        <f t="shared" si="27"/>
        <v>59.6202960891317-168324.330954553i</v>
      </c>
      <c r="K162" t="str">
        <f t="shared" si="28"/>
        <v>0.0191999961237612-8.37796692022306E-06i</v>
      </c>
      <c r="L162" t="str">
        <f t="shared" si="29"/>
        <v>0.0001875-135.280036640404i</v>
      </c>
      <c r="M162" t="str">
        <f t="shared" si="30"/>
        <v>0.0025-65.2119150984511i</v>
      </c>
      <c r="N162">
        <f t="shared" si="31"/>
        <v>89.99484779119355</v>
      </c>
      <c r="O162">
        <f t="shared" si="32"/>
        <v>90.030494057200599</v>
      </c>
      <c r="P162" s="3">
        <f t="shared" si="33"/>
        <v>90.030494057200599</v>
      </c>
      <c r="Q162" s="3">
        <f t="shared" si="34"/>
        <v>-90.00515220880645</v>
      </c>
      <c r="R162">
        <f t="shared" si="35"/>
        <v>89.99484779119355</v>
      </c>
      <c r="S162">
        <f t="shared" si="36"/>
        <v>1.5644748243301416E-3</v>
      </c>
      <c r="T162">
        <f t="shared" si="19"/>
        <v>90.030494057200599</v>
      </c>
    </row>
    <row r="163" spans="1:20" x14ac:dyDescent="0.25">
      <c r="A163">
        <f t="shared" si="20"/>
        <v>9.8672387935563073</v>
      </c>
      <c r="B163">
        <f t="shared" si="37"/>
        <v>1.5704198286625961</v>
      </c>
      <c r="C163" t="str">
        <f t="shared" si="21"/>
        <v>-2.85361595495491-31613.8588256307i</v>
      </c>
      <c r="D163" t="str">
        <f t="shared" si="22"/>
        <v>3.4781249999838-10134.547482461i</v>
      </c>
      <c r="E163" t="str">
        <f t="shared" si="23"/>
        <v>162.469536675632+0.000739405875810068i</v>
      </c>
      <c r="F163" t="str">
        <f t="shared" si="24"/>
        <v>2.9099099099073-95106.4890695128i</v>
      </c>
      <c r="G163" t="str">
        <f t="shared" si="25"/>
        <v>0.999999999999103-9.47254924180556E-07i</v>
      </c>
      <c r="H163" t="str">
        <f t="shared" si="26"/>
        <v>625.000061145733+0.20309285565631i</v>
      </c>
      <c r="I163" t="str">
        <f t="shared" si="27"/>
        <v>59.6202960970979-167687.120010348i</v>
      </c>
      <c r="K163" t="str">
        <f t="shared" si="28"/>
        <v>0.0191999960942459-8.40980318079283E-06i</v>
      </c>
      <c r="L163" t="str">
        <f t="shared" si="29"/>
        <v>0.0001875-134.767918549915i</v>
      </c>
      <c r="M163" t="str">
        <f t="shared" si="30"/>
        <v>0.0025-64.9650479163692i</v>
      </c>
      <c r="N163">
        <f t="shared" si="31"/>
        <v>89.994828212809196</v>
      </c>
      <c r="O163">
        <f t="shared" si="32"/>
        <v>89.997550227023083</v>
      </c>
      <c r="P163" s="3">
        <f t="shared" si="33"/>
        <v>89.997550227023083</v>
      </c>
      <c r="Q163" s="3">
        <f t="shared" si="34"/>
        <v>-90.005171787190804</v>
      </c>
      <c r="R163">
        <f t="shared" si="35"/>
        <v>89.994828212809196</v>
      </c>
      <c r="S163">
        <f t="shared" si="36"/>
        <v>1.5704198286625962E-3</v>
      </c>
      <c r="T163">
        <f t="shared" si="19"/>
        <v>89.997550227023083</v>
      </c>
    </row>
    <row r="164" spans="1:20" x14ac:dyDescent="0.25">
      <c r="A164">
        <f t="shared" si="20"/>
        <v>9.9047343009718212</v>
      </c>
      <c r="B164">
        <f t="shared" si="37"/>
        <v>1.5763874240115141</v>
      </c>
      <c r="C164" t="str">
        <f t="shared" si="21"/>
        <v>-2.85361594877677-31494.1809251903i</v>
      </c>
      <c r="D164" t="str">
        <f t="shared" si="22"/>
        <v>3.47812499998368-10096.1819909525i</v>
      </c>
      <c r="E164" t="str">
        <f t="shared" si="23"/>
        <v>162.469536673454+0.000742215619713325i</v>
      </c>
      <c r="F164" t="str">
        <f t="shared" si="24"/>
        <v>2.90990990990727-94746.4525498445i</v>
      </c>
      <c r="G164" t="str">
        <f t="shared" si="25"/>
        <v>0.999999999999096-9.50854492892435E-07i</v>
      </c>
      <c r="H164" t="str">
        <f t="shared" si="26"/>
        <v>625.000061611325+0.203864608523499i</v>
      </c>
      <c r="I164" t="str">
        <f t="shared" si="27"/>
        <v>59.620296105127-167052.321301662i</v>
      </c>
      <c r="K164" t="str">
        <f t="shared" si="28"/>
        <v>0.0191999960645057-8.44176041899582E-06i</v>
      </c>
      <c r="L164" t="str">
        <f t="shared" si="29"/>
        <v>0.0001875-134.257739141178i</v>
      </c>
      <c r="M164" t="str">
        <f t="shared" si="30"/>
        <v>0.0025-64.7191152783116i</v>
      </c>
      <c r="N164">
        <f t="shared" si="31"/>
        <v>89.99480856002711</v>
      </c>
      <c r="O164">
        <f t="shared" si="32"/>
        <v>89.964606396820713</v>
      </c>
      <c r="P164" s="3">
        <f t="shared" si="33"/>
        <v>89.964606396820713</v>
      </c>
      <c r="Q164" s="3">
        <f t="shared" si="34"/>
        <v>-90.00519143997289</v>
      </c>
      <c r="R164">
        <f t="shared" si="35"/>
        <v>89.99480856002711</v>
      </c>
      <c r="S164">
        <f t="shared" si="36"/>
        <v>1.5763874240115141E-3</v>
      </c>
      <c r="T164">
        <f t="shared" si="19"/>
        <v>89.964606396820713</v>
      </c>
    </row>
    <row r="165" spans="1:20" x14ac:dyDescent="0.25">
      <c r="A165">
        <f t="shared" si="20"/>
        <v>9.9423722913155146</v>
      </c>
      <c r="B165">
        <f t="shared" si="37"/>
        <v>1.5823776962227578</v>
      </c>
      <c r="C165" t="str">
        <f t="shared" si="21"/>
        <v>-2.85361594255143-31374.9560791158i</v>
      </c>
      <c r="D165" t="str">
        <f t="shared" si="22"/>
        <v>3.47812499998355-10057.9617364115i</v>
      </c>
      <c r="E165" t="str">
        <f t="shared" si="23"/>
        <v>162.469536671257+0.00074503604066173i</v>
      </c>
      <c r="F165" t="str">
        <f t="shared" si="24"/>
        <v>2.90990990990726-94387.7789897047i</v>
      </c>
      <c r="G165" t="str">
        <f t="shared" si="25"/>
        <v>0.999999999999089-9.54467739965419E-07i</v>
      </c>
      <c r="H165" t="str">
        <f t="shared" si="26"/>
        <v>625.000062080459+0.204639294051759i</v>
      </c>
      <c r="I165" t="str">
        <f t="shared" si="27"/>
        <v>59.6202961132161-166419.925696701i</v>
      </c>
      <c r="K165" t="str">
        <f t="shared" si="28"/>
        <v>0.0191999960345392-8.47383909454508E-06i</v>
      </c>
      <c r="L165" t="str">
        <f t="shared" si="29"/>
        <v>0.0001875-133.749491075093i</v>
      </c>
      <c r="M165" t="str">
        <f t="shared" si="30"/>
        <v>0.0025-64.474113646455i</v>
      </c>
      <c r="N165">
        <f t="shared" si="31"/>
        <v>89.994788832564538</v>
      </c>
      <c r="O165">
        <f t="shared" si="32"/>
        <v>89.931662566593332</v>
      </c>
      <c r="P165" s="3">
        <f t="shared" si="33"/>
        <v>89.931662566593332</v>
      </c>
      <c r="Q165" s="3">
        <f t="shared" si="34"/>
        <v>-90.005211167435462</v>
      </c>
      <c r="R165">
        <f t="shared" si="35"/>
        <v>89.994788832564538</v>
      </c>
      <c r="S165">
        <f t="shared" si="36"/>
        <v>1.5823776962227579E-3</v>
      </c>
      <c r="T165">
        <f t="shared" si="19"/>
        <v>89.931662566593332</v>
      </c>
    </row>
    <row r="166" spans="1:20" x14ac:dyDescent="0.25">
      <c r="A166">
        <f t="shared" si="20"/>
        <v>9.9801533060225136</v>
      </c>
      <c r="B166">
        <f t="shared" si="37"/>
        <v>1.5883907314684043</v>
      </c>
      <c r="C166" t="str">
        <f t="shared" si="21"/>
        <v>-2.85361593627882-31256.1825723181i</v>
      </c>
      <c r="D166" t="str">
        <f t="shared" si="22"/>
        <v>3.47812499998342-10019.8861690268i</v>
      </c>
      <c r="E166" t="str">
        <f t="shared" si="23"/>
        <v>162.469536669045+0.000747867179227899i</v>
      </c>
      <c r="F166" t="str">
        <f t="shared" si="24"/>
        <v>2.90990990990725-94030.4632294539i</v>
      </c>
      <c r="G166" t="str">
        <f t="shared" si="25"/>
        <v>0.999999999999082-9.58094717377282E-07i</v>
      </c>
      <c r="H166" t="str">
        <f t="shared" si="26"/>
        <v>625.000062553168+0.20541692338521i</v>
      </c>
      <c r="I166" t="str">
        <f t="shared" si="27"/>
        <v>59.6202961213674-165789.924098243i</v>
      </c>
      <c r="K166" t="str">
        <f t="shared" si="28"/>
        <v>0.0191999960043444-8.50603966890073E-06i</v>
      </c>
      <c r="L166" t="str">
        <f t="shared" si="29"/>
        <v>0.0001875-133.243167040339i</v>
      </c>
      <c r="M166" t="str">
        <f t="shared" si="30"/>
        <v>0.0025-64.2300394963688i</v>
      </c>
      <c r="N166">
        <f t="shared" si="31"/>
        <v>89.994769030137718</v>
      </c>
      <c r="O166">
        <f t="shared" si="32"/>
        <v>89.898718736340854</v>
      </c>
      <c r="P166" s="3">
        <f t="shared" si="33"/>
        <v>89.898718736340854</v>
      </c>
      <c r="Q166" s="3">
        <f t="shared" si="34"/>
        <v>-90.005230969862282</v>
      </c>
      <c r="R166">
        <f t="shared" si="35"/>
        <v>89.994769030137718</v>
      </c>
      <c r="S166">
        <f t="shared" si="36"/>
        <v>1.5883907314684044E-3</v>
      </c>
      <c r="T166">
        <f t="shared" si="19"/>
        <v>89.898718736340854</v>
      </c>
    </row>
    <row r="167" spans="1:20" x14ac:dyDescent="0.25">
      <c r="A167">
        <f t="shared" si="20"/>
        <v>10.018077888585399</v>
      </c>
      <c r="B167">
        <f t="shared" si="37"/>
        <v>1.5944266162479843</v>
      </c>
      <c r="C167" t="str">
        <f t="shared" si="21"/>
        <v>-2.85361592995842-31137.8586962001i</v>
      </c>
      <c r="D167" t="str">
        <f t="shared" si="22"/>
        <v>3.4781249999833-9981.95474106858i</v>
      </c>
      <c r="E167" t="str">
        <f t="shared" si="23"/>
        <v>162.469536666816+0.000750709076138871i</v>
      </c>
      <c r="F167" t="str">
        <f t="shared" si="24"/>
        <v>2.90990990990722-93674.5001289849i</v>
      </c>
      <c r="G167" t="str">
        <f t="shared" si="25"/>
        <v>0.999999999999075-9.61735477303308E-07i</v>
      </c>
      <c r="H167" t="str">
        <f t="shared" si="26"/>
        <v>625.000063029476+0.20619750771031i</v>
      </c>
      <c r="I167" t="str">
        <f t="shared" si="27"/>
        <v>59.6202961295802-165162.307443502i</v>
      </c>
      <c r="K167" t="str">
        <f t="shared" si="28"/>
        <v>0.0191999959739197-8.53836260527636E-06i</v>
      </c>
      <c r="L167" t="str">
        <f t="shared" si="29"/>
        <v>0.0001875-132.738759753277i</v>
      </c>
      <c r="M167" t="str">
        <f t="shared" si="30"/>
        <v>0.0025-63.9868893169644i</v>
      </c>
      <c r="N167">
        <f t="shared" si="31"/>
        <v>89.994749152461793</v>
      </c>
      <c r="O167">
        <f t="shared" si="32"/>
        <v>89.865774906062967</v>
      </c>
      <c r="P167" s="3">
        <f t="shared" si="33"/>
        <v>89.865774906062967</v>
      </c>
      <c r="Q167" s="3">
        <f t="shared" si="34"/>
        <v>-90.005250847538207</v>
      </c>
      <c r="R167">
        <f t="shared" si="35"/>
        <v>89.994749152461793</v>
      </c>
      <c r="S167">
        <f t="shared" si="36"/>
        <v>1.5944266162479844E-3</v>
      </c>
      <c r="T167">
        <f t="shared" si="19"/>
        <v>89.865774906062967</v>
      </c>
    </row>
    <row r="168" spans="1:20" x14ac:dyDescent="0.25">
      <c r="A168">
        <f t="shared" si="20"/>
        <v>10.056146584562024</v>
      </c>
      <c r="B168">
        <f t="shared" si="37"/>
        <v>1.6004854373897266</v>
      </c>
      <c r="C168" t="str">
        <f t="shared" si="21"/>
        <v>-2.85361592358985-31019.9827486333i</v>
      </c>
      <c r="D168" t="str">
        <f t="shared" si="22"/>
        <v>3.47812499998318-9944.16690688049i</v>
      </c>
      <c r="E168" t="str">
        <f t="shared" si="23"/>
        <v>162.46953666457+0.000753561772276868i</v>
      </c>
      <c r="F168" t="str">
        <f t="shared" si="24"/>
        <v>2.90990990990721-93319.8845676494i</v>
      </c>
      <c r="G168" t="str">
        <f t="shared" si="25"/>
        <v>0.999999999999068-9.65390072117054E-07i</v>
      </c>
      <c r="H168" t="str">
        <f t="shared" si="26"/>
        <v>625.000063509409+0.206981058256031i</v>
      </c>
      <c r="I168" t="str">
        <f t="shared" si="27"/>
        <v>59.6202961378556-164537.066704003i</v>
      </c>
      <c r="K168" t="str">
        <f t="shared" si="28"/>
        <v>0.0191999959432634-8.57080836864584E-06i</v>
      </c>
      <c r="L168" t="str">
        <f t="shared" si="29"/>
        <v>0.0001875-132.236261957837i</v>
      </c>
      <c r="M168" t="str">
        <f t="shared" si="30"/>
        <v>0.0025-63.7446596104444i</v>
      </c>
      <c r="N168">
        <f t="shared" si="31"/>
        <v>89.994729199250799</v>
      </c>
      <c r="O168">
        <f t="shared" si="32"/>
        <v>89.832831075759572</v>
      </c>
      <c r="P168" s="3">
        <f t="shared" si="33"/>
        <v>89.832831075759572</v>
      </c>
      <c r="Q168" s="3">
        <f t="shared" si="34"/>
        <v>-90.005270800749201</v>
      </c>
      <c r="R168">
        <f t="shared" si="35"/>
        <v>89.994729199250799</v>
      </c>
      <c r="S168">
        <f t="shared" si="36"/>
        <v>1.6004854373897267E-3</v>
      </c>
      <c r="T168">
        <f t="shared" si="19"/>
        <v>89.832831075759572</v>
      </c>
    </row>
    <row r="169" spans="1:20" x14ac:dyDescent="0.25">
      <c r="A169">
        <f t="shared" si="20"/>
        <v>10.09435994158336</v>
      </c>
      <c r="B169">
        <f t="shared" si="37"/>
        <v>1.6065672820518075</v>
      </c>
      <c r="C169" t="str">
        <f t="shared" si="21"/>
        <v>-2.85361591717274-30902.5530339321i</v>
      </c>
      <c r="D169" t="str">
        <f t="shared" si="22"/>
        <v>3.47812499998303-9906.52212287178i</v>
      </c>
      <c r="E169" t="str">
        <f t="shared" si="23"/>
        <v>162.469536662306+0.000756425308679135i</v>
      </c>
      <c r="F169" t="str">
        <f t="shared" si="24"/>
        <v>2.90990990990717-92966.6114441823i</v>
      </c>
      <c r="G169" t="str">
        <f t="shared" si="25"/>
        <v>0.999999999999061-9.69058554391093E-07i</v>
      </c>
      <c r="H169" t="str">
        <f t="shared" si="26"/>
        <v>625.000063992999+0.207767586294014i</v>
      </c>
      <c r="I169" t="str">
        <f t="shared" si="27"/>
        <v>59.6202961461937-163914.192885447i</v>
      </c>
      <c r="K169" t="str">
        <f t="shared" si="28"/>
        <v>0.0191999959123736-8.60337742574981E-06i</v>
      </c>
      <c r="L169" t="str">
        <f t="shared" si="29"/>
        <v>0.0001875-131.735666425421i</v>
      </c>
      <c r="M169" t="str">
        <f t="shared" si="30"/>
        <v>0.0025-63.5033468922542i</v>
      </c>
      <c r="N169">
        <f t="shared" si="31"/>
        <v>89.994709170217718</v>
      </c>
      <c r="O169">
        <f t="shared" si="32"/>
        <v>89.799887245430313</v>
      </c>
      <c r="P169" s="3">
        <f t="shared" si="33"/>
        <v>89.799887245430313</v>
      </c>
      <c r="Q169" s="3">
        <f t="shared" si="34"/>
        <v>-90.005290829782282</v>
      </c>
      <c r="R169">
        <f t="shared" si="35"/>
        <v>89.994709170217718</v>
      </c>
      <c r="S169">
        <f t="shared" si="36"/>
        <v>1.6065672820518076E-3</v>
      </c>
      <c r="T169">
        <f t="shared" si="19"/>
        <v>89.799887245430313</v>
      </c>
    </row>
    <row r="170" spans="1:20" x14ac:dyDescent="0.25">
      <c r="A170">
        <f t="shared" si="20"/>
        <v>10.132718509361377</v>
      </c>
      <c r="B170">
        <f t="shared" si="37"/>
        <v>1.6126722377236045</v>
      </c>
      <c r="C170" t="str">
        <f t="shared" si="21"/>
        <v>-2.85361591070691-30785.5678628314i</v>
      </c>
      <c r="D170" t="str">
        <f t="shared" si="22"/>
        <v>3.4781249999829-9869.01984750974i</v>
      </c>
      <c r="E170" t="str">
        <f t="shared" si="23"/>
        <v>162.469536660026+0.000759299726538582i</v>
      </c>
      <c r="F170" t="str">
        <f t="shared" si="24"/>
        <v>2.90990990990716-92614.6756766327i</v>
      </c>
      <c r="G170" t="str">
        <f t="shared" si="25"/>
        <v>0.999999999999054-9.72740976897772E-07i</v>
      </c>
      <c r="H170" t="str">
        <f t="shared" si="26"/>
        <v>625.00006448027+0.208557103138733i</v>
      </c>
      <c r="I170" t="str">
        <f t="shared" si="27"/>
        <v>59.6202961545961-163293.677027586i</v>
      </c>
      <c r="K170" t="str">
        <f t="shared" si="28"/>
        <v>0.0191999958812486-8.63607024510263E-06i</v>
      </c>
      <c r="L170" t="str">
        <f t="shared" si="29"/>
        <v>0.0001875-131.236965954792i</v>
      </c>
      <c r="M170" t="str">
        <f t="shared" si="30"/>
        <v>0.0025-63.2629476910283i</v>
      </c>
      <c r="N170">
        <f t="shared" si="31"/>
        <v>89.994689065074425</v>
      </c>
      <c r="O170">
        <f t="shared" si="32"/>
        <v>89.76694341507519</v>
      </c>
      <c r="P170" s="3">
        <f t="shared" si="33"/>
        <v>89.76694341507519</v>
      </c>
      <c r="Q170" s="3">
        <f t="shared" si="34"/>
        <v>-90.005310934925575</v>
      </c>
      <c r="R170">
        <f t="shared" si="35"/>
        <v>89.994689065074425</v>
      </c>
      <c r="S170">
        <f t="shared" si="36"/>
        <v>1.6126722377236044E-3</v>
      </c>
      <c r="T170">
        <f t="shared" si="19"/>
        <v>89.76694341507519</v>
      </c>
    </row>
    <row r="171" spans="1:20" x14ac:dyDescent="0.25">
      <c r="A171">
        <f t="shared" si="20"/>
        <v>10.17122283969695</v>
      </c>
      <c r="B171">
        <f t="shared" si="37"/>
        <v>1.6188003922269543</v>
      </c>
      <c r="C171" t="str">
        <f t="shared" si="21"/>
        <v>-2.85361590419174-30669.0255524594i</v>
      </c>
      <c r="D171" t="str">
        <f t="shared" si="22"/>
        <v>3.47812499998276-9831.65954131143i</v>
      </c>
      <c r="E171" t="str">
        <f t="shared" si="23"/>
        <v>162.469536657727+0.000762185067205428i</v>
      </c>
      <c r="F171" t="str">
        <f t="shared" si="24"/>
        <v>2.90990990990712-92264.0722022854i</v>
      </c>
      <c r="G171" t="str">
        <f t="shared" si="25"/>
        <v>0.999999999999047-9.76437392609976E-07i</v>
      </c>
      <c r="H171" t="str">
        <f t="shared" si="26"/>
        <v>625.000064971252+0.209349620147653i</v>
      </c>
      <c r="I171" t="str">
        <f t="shared" si="27"/>
        <v>59.620296163062-162675.510204091i</v>
      </c>
      <c r="K171" t="str">
        <f t="shared" si="28"/>
        <v>0.0191999958498866-8.66888729699888E-06i</v>
      </c>
      <c r="L171" t="str">
        <f t="shared" si="29"/>
        <v>0.0001875-130.740153371979i</v>
      </c>
      <c r="M171" t="str">
        <f t="shared" si="30"/>
        <v>0.0025-63.0234585485438i</v>
      </c>
      <c r="N171">
        <f t="shared" si="31"/>
        <v>89.994668883531688</v>
      </c>
      <c r="O171">
        <f t="shared" si="32"/>
        <v>89.733999584693791</v>
      </c>
      <c r="P171" s="3">
        <f t="shared" si="33"/>
        <v>89.733999584693791</v>
      </c>
      <c r="Q171" s="3">
        <f t="shared" si="34"/>
        <v>-90.005331116468312</v>
      </c>
      <c r="R171">
        <f t="shared" si="35"/>
        <v>89.994668883531688</v>
      </c>
      <c r="S171">
        <f t="shared" si="36"/>
        <v>1.6188003922269544E-3</v>
      </c>
      <c r="T171">
        <f t="shared" si="19"/>
        <v>89.733999584693791</v>
      </c>
    </row>
    <row r="172" spans="1:20" x14ac:dyDescent="0.25">
      <c r="A172">
        <f t="shared" si="20"/>
        <v>10.209873486487799</v>
      </c>
      <c r="B172">
        <f t="shared" si="37"/>
        <v>1.6249518337174167</v>
      </c>
      <c r="C172" t="str">
        <f t="shared" si="21"/>
        <v>-2.85361589762704-30552.9244263169i</v>
      </c>
      <c r="D172" t="str">
        <f t="shared" si="22"/>
        <v>3.47812499998265-9794.44066683642i</v>
      </c>
      <c r="E172" t="str">
        <f t="shared" si="23"/>
        <v>162.469536655412+0.000765081372185992i</v>
      </c>
      <c r="F172" t="str">
        <f t="shared" si="24"/>
        <v>2.90990990990711-91914.7959775926i</v>
      </c>
      <c r="G172" t="str">
        <f t="shared" si="25"/>
        <v>0.999999999999039-9.80147854701887E-07i</v>
      </c>
      <c r="H172" t="str">
        <f t="shared" si="26"/>
        <v>625.000065465973+0.210145148721401i</v>
      </c>
      <c r="I172" t="str">
        <f t="shared" si="27"/>
        <v>59.6202961715927-162059.683522425i</v>
      </c>
      <c r="K172" t="str">
        <f t="shared" si="28"/>
        <v>0.0191999958182858-8.70182905352028E-06i</v>
      </c>
      <c r="L172" t="str">
        <f t="shared" si="29"/>
        <v>0.0001875-130.245221530164i</v>
      </c>
      <c r="M172" t="str">
        <f t="shared" si="30"/>
        <v>0.0025-62.7848760196688i</v>
      </c>
      <c r="N172">
        <f t="shared" si="31"/>
        <v>89.99464862529922</v>
      </c>
      <c r="O172">
        <f t="shared" si="32"/>
        <v>89.701055754286202</v>
      </c>
      <c r="P172" s="3">
        <f t="shared" si="33"/>
        <v>89.701055754286202</v>
      </c>
      <c r="Q172" s="3">
        <f t="shared" si="34"/>
        <v>-90.00535137470078</v>
      </c>
      <c r="R172">
        <f t="shared" si="35"/>
        <v>89.99464862529922</v>
      </c>
      <c r="S172">
        <f t="shared" si="36"/>
        <v>1.6249518337174166E-3</v>
      </c>
      <c r="T172">
        <f t="shared" ref="T172:T235" si="38">P172</f>
        <v>89.701055754286202</v>
      </c>
    </row>
    <row r="173" spans="1:20" x14ac:dyDescent="0.25">
      <c r="A173">
        <f t="shared" ref="A173:A236" si="39">2*PI()*B173</f>
        <v>10.248671005736453</v>
      </c>
      <c r="B173">
        <f t="shared" si="37"/>
        <v>1.6311266506855429</v>
      </c>
      <c r="C173" t="str">
        <f t="shared" ref="C173:C236" si="40">IMPRODUCT(D173,E173,$C$40,,K173,$C$41)</f>
        <v>-2.85361589101224-30437.2628142494i</v>
      </c>
      <c r="D173" t="str">
        <f t="shared" ref="D173:D236" si="41">IMDIV(IMPRODUCT($C$37,$C$38,COMPLEX(1,A173/$C$38)),IMSUM(-1*A173*A173/$C$39,COMPLEX(0,1*A173)))</f>
        <v>3.4781249999825-9757.36268867855i</v>
      </c>
      <c r="E173" t="str">
        <f t="shared" ref="E173:E236" si="42">IMDIV(IMPRODUCT(IMSUM(F173,G173),$C$29,H173),IMSUM(1,I173))</f>
        <v>162.469536653079+0.000767988683145617i</v>
      </c>
      <c r="F173" t="str">
        <f t="shared" ref="F173:F236" si="43">IMDIV(IMPRODUCT($C$14,$C$15,COMPLEX(1,A173/$C$15)),IMSUM(-1*A173*A173/$C$16,COMPLEX(0,A173)))</f>
        <v>2.90990990990708-91566.8419780971i</v>
      </c>
      <c r="G173" t="str">
        <f t="shared" ref="G173:G236" si="44">IMDIV(1,COMPLEX(1,A173*$C$9*$C$10))</f>
        <v>0.999999999999032-9.83872416549747E-07i</v>
      </c>
      <c r="H173" t="str">
        <f t="shared" ref="H173:H236" si="45">IMDIV($C$3,IMSUM(K173,COMPLEX(0,$C$28*A173)))</f>
        <v>625.000065964456+0.210943700303925i</v>
      </c>
      <c r="I173" t="str">
        <f t="shared" ref="I173:I236" si="46">IMPRODUCT(F173,$C$29,H173,$C$31)</f>
        <v>59.6202961801874-161446.188123711i</v>
      </c>
      <c r="K173" t="str">
        <f t="shared" ref="K173:K236" si="47">IF($C$26&lt;=0,IMDIV(1,IMSUM(IMDIV(1,L173),1/$C$18)),IMDIV(1,IMSUM(IMDIV(1,L173),1/$C$18,IMDIV(1,M173))))</f>
        <v>0.0191999957864445-8.73489598854246E-06i</v>
      </c>
      <c r="L173" t="str">
        <f t="shared" ref="L173:L236" si="48">IMSUM($C$21/$C$22,IMDIV(1,COMPLEX(0,$C$20*$C$22*A173)))</f>
        <v>0.0001875-129.752163309588i</v>
      </c>
      <c r="M173" t="str">
        <f t="shared" ref="M173:M236" si="49">IMSUM($C$25/$C$26,IMDIV(1,COMPLEX(0,$C$24*$C$26*A173)))</f>
        <v>0.0025-62.547196672314i</v>
      </c>
      <c r="N173">
        <f t="shared" ref="N173:N236" si="50">ABS(R173)</f>
        <v>89.994628290085572</v>
      </c>
      <c r="O173">
        <f t="shared" ref="O173:O236" si="51">ABS(P173)</f>
        <v>89.66811192385201</v>
      </c>
      <c r="P173" s="3">
        <f t="shared" ref="P173:P236" si="52">20*LOG10(IMABS(C173))</f>
        <v>89.66811192385201</v>
      </c>
      <c r="Q173" s="3">
        <f t="shared" ref="Q173:Q236" si="53">IMARGUMENT(C173)*180/PI()</f>
        <v>-90.005371709914428</v>
      </c>
      <c r="R173">
        <f t="shared" ref="R173:R236" si="54">IF(Q173&lt;0,Q173+180,Q173-180)</f>
        <v>89.994628290085572</v>
      </c>
      <c r="S173">
        <f t="shared" ref="S173:S236" si="55">B173/1000</f>
        <v>1.6311266506855429E-3</v>
      </c>
      <c r="T173">
        <f t="shared" si="38"/>
        <v>89.66811192385201</v>
      </c>
    </row>
    <row r="174" spans="1:20" x14ac:dyDescent="0.25">
      <c r="A174">
        <f t="shared" si="39"/>
        <v>10.287615955558252</v>
      </c>
      <c r="B174">
        <f t="shared" ref="B174:B237" si="56">B173*(1+B$42)</f>
        <v>1.637324931958148</v>
      </c>
      <c r="C174" t="str">
        <f t="shared" si="40"/>
        <v>-2.85361588434716-30322.0390524259i</v>
      </c>
      <c r="D174" t="str">
        <f t="shared" si="41"/>
        <v>3.47812499998237-9720.42507345878i</v>
      </c>
      <c r="E174" t="str">
        <f t="shared" si="42"/>
        <v>162.469536650728+0.000770907041906854i</v>
      </c>
      <c r="F174" t="str">
        <f t="shared" si="43"/>
        <v>2.90990990990705-91220.2051983651i</v>
      </c>
      <c r="G174" t="str">
        <f t="shared" si="44"/>
        <v>0.999999999999025-9.87611131732629E-07i</v>
      </c>
      <c r="H174" t="str">
        <f t="shared" si="45"/>
        <v>625.00006646674+0.211745286382665i</v>
      </c>
      <c r="I174" t="str">
        <f t="shared" si="46"/>
        <v>59.6202961888488-160835.015182617i</v>
      </c>
      <c r="K174" t="str">
        <f t="shared" si="47"/>
        <v>0.0191999957543606-8.76808857774172E-06i</v>
      </c>
      <c r="L174" t="str">
        <f t="shared" si="48"/>
        <v>0.0001875-129.260971617441i</v>
      </c>
      <c r="M174" t="str">
        <f t="shared" si="49"/>
        <v>0.0025-62.3104170873819i</v>
      </c>
      <c r="N174">
        <f t="shared" si="50"/>
        <v>89.994607877598241</v>
      </c>
      <c r="O174">
        <f t="shared" si="51"/>
        <v>89.63516809339103</v>
      </c>
      <c r="P174" s="3">
        <f t="shared" si="52"/>
        <v>89.63516809339103</v>
      </c>
      <c r="Q174" s="3">
        <f t="shared" si="53"/>
        <v>-90.005392122401759</v>
      </c>
      <c r="R174">
        <f t="shared" si="54"/>
        <v>89.994607877598241</v>
      </c>
      <c r="S174">
        <f t="shared" si="55"/>
        <v>1.6373249319581479E-3</v>
      </c>
      <c r="T174">
        <f t="shared" si="38"/>
        <v>89.63516809339103</v>
      </c>
    </row>
    <row r="175" spans="1:20" x14ac:dyDescent="0.25">
      <c r="A175">
        <f t="shared" si="39"/>
        <v>10.326708896189373</v>
      </c>
      <c r="B175">
        <f t="shared" si="56"/>
        <v>1.6435467666995891</v>
      </c>
      <c r="C175" t="str">
        <f t="shared" si="40"/>
        <v>-2.85361587763127-30207.2514833141i</v>
      </c>
      <c r="D175" t="str">
        <f t="shared" si="41"/>
        <v>3.47812499998224-9683.6272898171i</v>
      </c>
      <c r="E175" t="str">
        <f t="shared" si="42"/>
        <v>162.469536648359+0.000773836490451373i</v>
      </c>
      <c r="F175" t="str">
        <f t="shared" si="43"/>
        <v>2.90990990990704-90874.8806519099i</v>
      </c>
      <c r="G175" t="str">
        <f t="shared" si="44"/>
        <v>0.999999999999017-9.91364054033206E-07i</v>
      </c>
      <c r="H175" t="str">
        <f t="shared" si="45"/>
        <v>625.000066972848+0.212549918488702i</v>
      </c>
      <c r="I175" t="str">
        <f t="shared" si="46"/>
        <v>59.6202961975755-160226.155907213i</v>
      </c>
      <c r="K175" t="str">
        <f t="shared" si="47"/>
        <v>0.0191999957220324-8.80140729860183E-06i</v>
      </c>
      <c r="L175" t="str">
        <f t="shared" si="48"/>
        <v>0.0001875-128.771639387768i</v>
      </c>
      <c r="M175" t="str">
        <f t="shared" si="49"/>
        <v>0.0025-62.074533858719i</v>
      </c>
      <c r="N175">
        <f t="shared" si="50"/>
        <v>89.994587387543561</v>
      </c>
      <c r="O175">
        <f t="shared" si="51"/>
        <v>89.602224262903121</v>
      </c>
      <c r="P175" s="3">
        <f t="shared" si="52"/>
        <v>89.602224262903121</v>
      </c>
      <c r="Q175" s="3">
        <f t="shared" si="53"/>
        <v>-90.005412612456439</v>
      </c>
      <c r="R175">
        <f t="shared" si="54"/>
        <v>89.994587387543561</v>
      </c>
      <c r="S175">
        <f t="shared" si="55"/>
        <v>1.6435467666995891E-3</v>
      </c>
      <c r="T175">
        <f t="shared" si="38"/>
        <v>89.602224262903121</v>
      </c>
    </row>
    <row r="176" spans="1:20" x14ac:dyDescent="0.25">
      <c r="A176">
        <f t="shared" si="39"/>
        <v>10.365950389994893</v>
      </c>
      <c r="B176">
        <f t="shared" si="56"/>
        <v>1.6497922444130475</v>
      </c>
      <c r="C176" t="str">
        <f t="shared" si="40"/>
        <v>-2.85361587086423-30092.8984556562i</v>
      </c>
      <c r="D176" t="str">
        <f t="shared" si="41"/>
        <v>3.47812499998211-9646.968808405i</v>
      </c>
      <c r="E176" t="str">
        <f t="shared" si="42"/>
        <v>162.469536645972+0.000776777070921025i</v>
      </c>
      <c r="F176" t="str">
        <f t="shared" si="43"/>
        <v>2.90990990990703-90530.8633711218i</v>
      </c>
      <c r="G176" t="str">
        <f t="shared" si="44"/>
        <v>0.99999999999901-9.95131237438525E-07i</v>
      </c>
      <c r="H176" t="str">
        <f t="shared" si="45"/>
        <v>625.000067482808+0.213357608196946i</v>
      </c>
      <c r="I176" t="str">
        <f t="shared" si="46"/>
        <v>59.6202962063687-159619.601538853i</v>
      </c>
      <c r="K176" t="str">
        <f t="shared" si="47"/>
        <v>0.0191999956894581-0.0000088348526304212i</v>
      </c>
      <c r="L176" t="str">
        <f t="shared" si="48"/>
        <v>0.0001875-128.284159581359i</v>
      </c>
      <c r="M176" t="str">
        <f t="shared" si="49"/>
        <v>0.0025-61.8395435930654i</v>
      </c>
      <c r="N176">
        <f t="shared" si="50"/>
        <v>89.994566819626812</v>
      </c>
      <c r="O176">
        <f t="shared" si="51"/>
        <v>89.569280432388041</v>
      </c>
      <c r="P176" s="3">
        <f t="shared" si="52"/>
        <v>89.569280432388041</v>
      </c>
      <c r="Q176" s="3">
        <f t="shared" si="53"/>
        <v>-90.005433180373188</v>
      </c>
      <c r="R176">
        <f t="shared" si="54"/>
        <v>89.994566819626812</v>
      </c>
      <c r="S176">
        <f t="shared" si="55"/>
        <v>1.6497922444130475E-3</v>
      </c>
      <c r="T176">
        <f t="shared" si="38"/>
        <v>89.569280432388041</v>
      </c>
    </row>
    <row r="177" spans="1:20" x14ac:dyDescent="0.25">
      <c r="A177">
        <f t="shared" si="39"/>
        <v>10.405341001476874</v>
      </c>
      <c r="B177">
        <f t="shared" si="56"/>
        <v>1.6560614549418171</v>
      </c>
      <c r="C177" t="str">
        <f t="shared" si="40"/>
        <v>-2.85361586404573-29978.9783244457i</v>
      </c>
      <c r="D177" t="str">
        <f t="shared" si="41"/>
        <v>3.47812499998198-9610.4491018779i</v>
      </c>
      <c r="E177" t="str">
        <f t="shared" si="42"/>
        <v>162.469536643568+0.000779728825616688i</v>
      </c>
      <c r="F177" t="str">
        <f t="shared" si="43"/>
        <v>2.909909909907-90188.1484071963i</v>
      </c>
      <c r="G177" t="str">
        <f t="shared" si="44"/>
        <v>0.999999999999002-9.98912736140783E-07i</v>
      </c>
      <c r="H177" t="str">
        <f t="shared" si="45"/>
        <v>625.00006799665+0.214168367126287i</v>
      </c>
      <c r="I177" t="str">
        <f t="shared" si="46"/>
        <v>59.6202962152286-159015.343352048i</v>
      </c>
      <c r="K177" t="str">
        <f t="shared" si="47"/>
        <v>0.0191999956566358-8.86842505431937E-06i</v>
      </c>
      <c r="L177" t="str">
        <f t="shared" si="48"/>
        <v>0.0001875-127.798525185653i</v>
      </c>
      <c r="M177" t="str">
        <f t="shared" si="49"/>
        <v>0.0025-61.6054429100073i</v>
      </c>
      <c r="N177">
        <f t="shared" si="50"/>
        <v>89.994546173552081</v>
      </c>
      <c r="O177">
        <f t="shared" si="51"/>
        <v>89.536336601845662</v>
      </c>
      <c r="P177" s="3">
        <f t="shared" si="52"/>
        <v>89.536336601845662</v>
      </c>
      <c r="Q177" s="3">
        <f t="shared" si="53"/>
        <v>-90.005453826447919</v>
      </c>
      <c r="R177">
        <f t="shared" si="54"/>
        <v>89.994546173552081</v>
      </c>
      <c r="S177">
        <f t="shared" si="55"/>
        <v>1.6560614549418172E-3</v>
      </c>
      <c r="T177">
        <f t="shared" si="38"/>
        <v>89.536336601845662</v>
      </c>
    </row>
    <row r="178" spans="1:20" x14ac:dyDescent="0.25">
      <c r="A178">
        <f t="shared" si="39"/>
        <v>10.444881297282485</v>
      </c>
      <c r="B178">
        <f t="shared" si="56"/>
        <v>1.6623544884705961</v>
      </c>
      <c r="C178" t="str">
        <f t="shared" si="40"/>
        <v>-2.85361585717524-29865.4894509028i</v>
      </c>
      <c r="D178" t="str">
        <f t="shared" si="41"/>
        <v>3.47812499998184-9574.06764488762i</v>
      </c>
      <c r="E178" t="str">
        <f t="shared" si="42"/>
        <v>162.469536641144+0.000782691797001497i</v>
      </c>
      <c r="F178" t="str">
        <f t="shared" si="43"/>
        <v>2.90990990990698-89846.7308300643i</v>
      </c>
      <c r="G178" t="str">
        <f t="shared" si="44"/>
        <v>0.999999999998995-1.00270860453811E-06i</v>
      </c>
      <c r="H178" t="str">
        <f t="shared" si="45"/>
        <v>625.000068514407+0.214982206939768i</v>
      </c>
      <c r="I178" t="str">
        <f t="shared" si="46"/>
        <v>59.6202962241562-158413.372654344i</v>
      </c>
      <c r="K178" t="str">
        <f t="shared" si="47"/>
        <v>0.0191999956235635-0.0000089021250532441i</v>
      </c>
      <c r="L178" t="str">
        <f t="shared" si="48"/>
        <v>0.0001875-127.314729214638i</v>
      </c>
      <c r="M178" t="str">
        <f t="shared" si="49"/>
        <v>0.0025-61.3722284419278i</v>
      </c>
      <c r="N178">
        <f t="shared" si="50"/>
        <v>89.99452544902239</v>
      </c>
      <c r="O178">
        <f t="shared" si="51"/>
        <v>89.503392771275614</v>
      </c>
      <c r="P178" s="3">
        <f t="shared" si="52"/>
        <v>89.503392771275614</v>
      </c>
      <c r="Q178" s="3">
        <f t="shared" si="53"/>
        <v>-90.00547455097761</v>
      </c>
      <c r="R178">
        <f t="shared" si="54"/>
        <v>89.99452544902239</v>
      </c>
      <c r="S178">
        <f t="shared" si="55"/>
        <v>1.662354488470596E-3</v>
      </c>
      <c r="T178">
        <f t="shared" si="38"/>
        <v>89.503392771275614</v>
      </c>
    </row>
    <row r="179" spans="1:20" x14ac:dyDescent="0.25">
      <c r="A179">
        <f t="shared" si="39"/>
        <v>10.484571846212161</v>
      </c>
      <c r="B179">
        <f t="shared" si="56"/>
        <v>1.6686714355267844</v>
      </c>
      <c r="C179" t="str">
        <f t="shared" si="40"/>
        <v>-2.85361585025259-29752.4302024524i</v>
      </c>
      <c r="D179" t="str">
        <f t="shared" si="41"/>
        <v>3.47812499998169-9537.82391407463i</v>
      </c>
      <c r="E179" t="str">
        <f t="shared" si="42"/>
        <v>162.469536638703+0.000785666027698554i</v>
      </c>
      <c r="F179" t="str">
        <f t="shared" si="43"/>
        <v>2.90990990990694-89506.6057283187i</v>
      </c>
      <c r="G179" t="str">
        <f t="shared" si="44"/>
        <v>0.999999999998987-1.00651889723535E-06i</v>
      </c>
      <c r="H179" t="str">
        <f t="shared" si="45"/>
        <v>625.000069036106+0.215799139344753i</v>
      </c>
      <c r="I179" t="str">
        <f t="shared" si="46"/>
        <v>59.6202962331521-157813.680786188i</v>
      </c>
      <c r="K179" t="str">
        <f t="shared" si="47"/>
        <v>0.0191999955902394-8.93595311197851E-06i</v>
      </c>
      <c r="L179" t="str">
        <f t="shared" si="48"/>
        <v>0.0001875-126.832764708745i</v>
      </c>
      <c r="M179" t="str">
        <f t="shared" si="49"/>
        <v>0.0025-61.1398968339587i</v>
      </c>
      <c r="N179">
        <f t="shared" si="50"/>
        <v>89.99450464573961</v>
      </c>
      <c r="O179">
        <f t="shared" si="51"/>
        <v>89.470448940677855</v>
      </c>
      <c r="P179" s="3">
        <f t="shared" si="52"/>
        <v>89.470448940677855</v>
      </c>
      <c r="Q179" s="3">
        <f t="shared" si="53"/>
        <v>-90.00549535426039</v>
      </c>
      <c r="R179">
        <f t="shared" si="54"/>
        <v>89.99450464573961</v>
      </c>
      <c r="S179">
        <f t="shared" si="55"/>
        <v>1.6686714355267844E-3</v>
      </c>
      <c r="T179">
        <f t="shared" si="38"/>
        <v>89.470448940677855</v>
      </c>
    </row>
    <row r="180" spans="1:20" x14ac:dyDescent="0.25">
      <c r="A180">
        <f t="shared" si="39"/>
        <v>10.524413219227768</v>
      </c>
      <c r="B180">
        <f t="shared" si="56"/>
        <v>1.6750123869817863</v>
      </c>
      <c r="C180" t="str">
        <f t="shared" si="40"/>
        <v>-2.85361584327706-29639.7989526987i</v>
      </c>
      <c r="D180" t="str">
        <f t="shared" si="41"/>
        <v>3.47812499998156-9501.71738806074i</v>
      </c>
      <c r="E180" t="str">
        <f t="shared" si="42"/>
        <v>162.469536636242+0.000788651560493862i</v>
      </c>
      <c r="F180" t="str">
        <f t="shared" si="43"/>
        <v>2.90990990990693-89167.7682091463i</v>
      </c>
      <c r="G180" t="str">
        <f t="shared" si="44"/>
        <v>0.999999999998979-1.01034366904484E-06i</v>
      </c>
      <c r="H180" t="str">
        <f t="shared" si="45"/>
        <v>625.000069561779+0.216619176093089i</v>
      </c>
      <c r="I180" t="str">
        <f t="shared" si="46"/>
        <v>59.6202962422166-157216.259120813i</v>
      </c>
      <c r="K180" t="str">
        <f t="shared" si="47"/>
        <v>0.0191999955566615-0.0000089699097171476i</v>
      </c>
      <c r="L180" t="str">
        <f t="shared" si="48"/>
        <v>0.0001875-126.352624734752i</v>
      </c>
      <c r="M180" t="str">
        <f t="shared" si="49"/>
        <v>0.0025-60.908444743932i</v>
      </c>
      <c r="N180">
        <f t="shared" si="50"/>
        <v>89.994483763404503</v>
      </c>
      <c r="O180">
        <f t="shared" si="51"/>
        <v>89.437505110051973</v>
      </c>
      <c r="P180" s="3">
        <f t="shared" si="52"/>
        <v>89.437505110051973</v>
      </c>
      <c r="Q180" s="3">
        <f t="shared" si="53"/>
        <v>-90.005516236595497</v>
      </c>
      <c r="R180">
        <f t="shared" si="54"/>
        <v>89.994483763404503</v>
      </c>
      <c r="S180">
        <f t="shared" si="55"/>
        <v>1.6750123869817863E-3</v>
      </c>
      <c r="T180">
        <f t="shared" si="38"/>
        <v>89.437505110051973</v>
      </c>
    </row>
    <row r="181" spans="1:20" x14ac:dyDescent="0.25">
      <c r="A181">
        <f t="shared" si="39"/>
        <v>10.564405989460832</v>
      </c>
      <c r="B181">
        <f t="shared" si="56"/>
        <v>1.6813774340523171</v>
      </c>
      <c r="C181" t="str">
        <f t="shared" si="40"/>
        <v>-2.8536158362485-29527.5940814043i</v>
      </c>
      <c r="D181" t="str">
        <f t="shared" si="41"/>
        <v>3.47812499998143-9465.74754744149i</v>
      </c>
      <c r="E181" t="str">
        <f t="shared" si="42"/>
        <v>162.469536633763+0.000791648438335196i</v>
      </c>
      <c r="F181" t="str">
        <f t="shared" si="43"/>
        <v>2.90990990990693-88830.2133982559i</v>
      </c>
      <c r="G181" t="str">
        <f t="shared" si="44"/>
        <v>0.999999999998971-0.0000010141829749872i</v>
      </c>
      <c r="H181" t="str">
        <f t="shared" si="45"/>
        <v>625.000070091452+0.217442328981283i</v>
      </c>
      <c r="I181" t="str">
        <f t="shared" si="46"/>
        <v>59.62029625135-156621.099064107i</v>
      </c>
      <c r="K181" t="str">
        <f t="shared" si="47"/>
        <v>0.019199995522828-9.00399535722572E-06i</v>
      </c>
      <c r="L181" t="str">
        <f t="shared" si="48"/>
        <v>0.0001875-125.874302385687i</v>
      </c>
      <c r="M181" t="str">
        <f t="shared" si="49"/>
        <v>0.0025-60.6778688423311i</v>
      </c>
      <c r="N181">
        <f t="shared" si="50"/>
        <v>89.994462801716637</v>
      </c>
      <c r="O181">
        <f t="shared" si="51"/>
        <v>89.404561279398038</v>
      </c>
      <c r="P181" s="3">
        <f t="shared" si="52"/>
        <v>89.404561279398038</v>
      </c>
      <c r="Q181" s="3">
        <f t="shared" si="53"/>
        <v>-90.005537198283363</v>
      </c>
      <c r="R181">
        <f t="shared" si="54"/>
        <v>89.994462801716637</v>
      </c>
      <c r="S181">
        <f t="shared" si="55"/>
        <v>1.6813774340523171E-3</v>
      </c>
      <c r="T181">
        <f t="shared" si="38"/>
        <v>89.404561279398038</v>
      </c>
    </row>
    <row r="182" spans="1:20" x14ac:dyDescent="0.25">
      <c r="A182">
        <f t="shared" si="39"/>
        <v>10.604550732220783</v>
      </c>
      <c r="B182">
        <f t="shared" si="56"/>
        <v>1.6877666683017158</v>
      </c>
      <c r="C182" t="str">
        <f t="shared" si="40"/>
        <v>-2.85361582916637-29415.8139744635i</v>
      </c>
      <c r="D182" t="str">
        <f t="shared" si="41"/>
        <v>3.47812499998127-9429.9138747785i</v>
      </c>
      <c r="E182" t="str">
        <f t="shared" si="42"/>
        <v>162.469536631265+0.000794656704334119i</v>
      </c>
      <c r="F182" t="str">
        <f t="shared" si="43"/>
        <v>2.90990990990688-88493.9364398067i</v>
      </c>
      <c r="G182" t="str">
        <f t="shared" si="44"/>
        <v>0.999999999998963-1.01803687029214E-06i</v>
      </c>
      <c r="H182" t="str">
        <f t="shared" si="45"/>
        <v>625.000070625158+0.218268609850668i</v>
      </c>
      <c r="I182" t="str">
        <f t="shared" si="46"/>
        <v>59.6202962605519-156028.19205449i</v>
      </c>
      <c r="K182" t="str">
        <f t="shared" si="47"/>
        <v>0.0191999954887369-9.03821052254335E-06i</v>
      </c>
      <c r="L182" t="str">
        <f t="shared" si="48"/>
        <v>0.0001875-125.39779078072i</v>
      </c>
      <c r="M182" t="str">
        <f t="shared" si="49"/>
        <v>0.0025-60.4481658122446i</v>
      </c>
      <c r="N182">
        <f t="shared" si="50"/>
        <v>89.994441760374485</v>
      </c>
      <c r="O182">
        <f t="shared" si="51"/>
        <v>89.371617448715568</v>
      </c>
      <c r="P182" s="3">
        <f t="shared" si="52"/>
        <v>89.371617448715568</v>
      </c>
      <c r="Q182" s="3">
        <f t="shared" si="53"/>
        <v>-90.005558239625515</v>
      </c>
      <c r="R182">
        <f t="shared" si="54"/>
        <v>89.994441760374485</v>
      </c>
      <c r="S182">
        <f t="shared" si="55"/>
        <v>1.6877666683017159E-3</v>
      </c>
      <c r="T182">
        <f t="shared" si="38"/>
        <v>89.371617448715568</v>
      </c>
    </row>
    <row r="183" spans="1:20" x14ac:dyDescent="0.25">
      <c r="A183">
        <f t="shared" si="39"/>
        <v>10.644848025003222</v>
      </c>
      <c r="B183">
        <f t="shared" si="56"/>
        <v>1.6941801816412625</v>
      </c>
      <c r="C183" t="str">
        <f t="shared" si="40"/>
        <v>-2.85361582203036-29304.4570238826i</v>
      </c>
      <c r="D183" t="str">
        <f t="shared" si="41"/>
        <v>3.47812499998115-9394.21585459251i</v>
      </c>
      <c r="E183" t="str">
        <f t="shared" si="42"/>
        <v>162.469536628749+0.000797676401766003i</v>
      </c>
      <c r="F183" t="str">
        <f t="shared" si="43"/>
        <v>2.90990990990688-88158.9324963435i</v>
      </c>
      <c r="G183" t="str">
        <f t="shared" si="44"/>
        <v>0.999999999998956-1.02190541039924E-06i</v>
      </c>
      <c r="H183" t="str">
        <f t="shared" si="45"/>
        <v>625.000071162931+0.219098030587581i</v>
      </c>
      <c r="I183" t="str">
        <f t="shared" si="46"/>
        <v>59.6202962698253-155437.529562801i</v>
      </c>
      <c r="K183" t="str">
        <f t="shared" si="47"/>
        <v>0.0191999954543861-0.0000090725557052942i</v>
      </c>
      <c r="L183" t="str">
        <f t="shared" si="48"/>
        <v>0.0001875-124.923083065073i</v>
      </c>
      <c r="M183" t="str">
        <f t="shared" si="49"/>
        <v>0.0025-60.2193323493172i</v>
      </c>
      <c r="N183">
        <f t="shared" si="50"/>
        <v>89.994420639075344</v>
      </c>
      <c r="O183">
        <f t="shared" si="51"/>
        <v>89.338673618004535</v>
      </c>
      <c r="P183" s="3">
        <f t="shared" si="52"/>
        <v>89.338673618004535</v>
      </c>
      <c r="Q183" s="3">
        <f t="shared" si="53"/>
        <v>-90.005579360924656</v>
      </c>
      <c r="R183">
        <f t="shared" si="54"/>
        <v>89.994420639075344</v>
      </c>
      <c r="S183">
        <f t="shared" si="55"/>
        <v>1.6941801816412626E-3</v>
      </c>
      <c r="T183">
        <f t="shared" si="38"/>
        <v>89.338673618004535</v>
      </c>
    </row>
    <row r="184" spans="1:20" x14ac:dyDescent="0.25">
      <c r="A184">
        <f t="shared" si="39"/>
        <v>10.685298447498235</v>
      </c>
      <c r="B184">
        <f t="shared" si="56"/>
        <v>1.7006180663314994</v>
      </c>
      <c r="C184" t="str">
        <f t="shared" si="40"/>
        <v>-2.85361581483992-29193.5216277539i</v>
      </c>
      <c r="D184" t="str">
        <f t="shared" si="41"/>
        <v>3.47812499998101-9358.65297335545i</v>
      </c>
      <c r="E184" t="str">
        <f t="shared" si="42"/>
        <v>162.469536626212+0.000800707574070672i</v>
      </c>
      <c r="F184" t="str">
        <f t="shared" si="43"/>
        <v>2.90990990990686-87825.196748721i</v>
      </c>
      <c r="G184" t="str">
        <f t="shared" si="44"/>
        <v>0.999999999998948-1.02578865095875E-06i</v>
      </c>
      <c r="H184" t="str">
        <f t="shared" si="45"/>
        <v>625.000071704797+0.219930603123514i</v>
      </c>
      <c r="I184" t="str">
        <f t="shared" si="46"/>
        <v>59.6202962791684-154849.103092158i</v>
      </c>
      <c r="K184" t="str">
        <f t="shared" si="47"/>
        <v>0.0191999954197738-9.10703139954225E-06i</v>
      </c>
      <c r="L184" t="str">
        <f t="shared" si="48"/>
        <v>0.0001875-124.450172409915i</v>
      </c>
      <c r="M184" t="str">
        <f t="shared" si="49"/>
        <v>0.0025-59.9913651617028i</v>
      </c>
      <c r="N184">
        <f t="shared" si="50"/>
        <v>89.994399437515412</v>
      </c>
      <c r="O184">
        <f t="shared" si="51"/>
        <v>89.305729787264539</v>
      </c>
      <c r="P184" s="3">
        <f t="shared" si="52"/>
        <v>89.305729787264539</v>
      </c>
      <c r="Q184" s="3">
        <f t="shared" si="53"/>
        <v>-90.005600562484588</v>
      </c>
      <c r="R184">
        <f t="shared" si="54"/>
        <v>89.994399437515412</v>
      </c>
      <c r="S184">
        <f t="shared" si="55"/>
        <v>1.7006180663314994E-3</v>
      </c>
      <c r="T184">
        <f t="shared" si="38"/>
        <v>89.305729787264539</v>
      </c>
    </row>
    <row r="185" spans="1:20" x14ac:dyDescent="0.25">
      <c r="A185">
        <f t="shared" si="39"/>
        <v>10.725902581598728</v>
      </c>
      <c r="B185">
        <f t="shared" si="56"/>
        <v>1.707080414983559</v>
      </c>
      <c r="C185" t="str">
        <f t="shared" si="40"/>
        <v>-2.85361580759478-29083.0061902349i</v>
      </c>
      <c r="D185" t="str">
        <f t="shared" si="41"/>
        <v>3.47812499998087-9323.22471948331i</v>
      </c>
      <c r="E185" t="str">
        <f t="shared" si="42"/>
        <v>162.469536623656+0.000803750264852835i</v>
      </c>
      <c r="F185" t="str">
        <f t="shared" si="43"/>
        <v>2.90990990990683-87492.7243960388i</v>
      </c>
      <c r="G185" t="str">
        <f t="shared" si="44"/>
        <v>0.99999999999894-1.02968664783239E-06i</v>
      </c>
      <c r="H185" t="str">
        <f t="shared" si="45"/>
        <v>625.000072250787+0.220766339435311i</v>
      </c>
      <c r="I185" t="str">
        <f t="shared" si="46"/>
        <v>59.620296288583-154262.904177849i</v>
      </c>
      <c r="K185" t="str">
        <f t="shared" si="47"/>
        <v>0.019199995384898-9.14163810122905E-06i</v>
      </c>
      <c r="L185" t="str">
        <f t="shared" si="48"/>
        <v>0.0001875-123.979052012269i</v>
      </c>
      <c r="M185" t="str">
        <f t="shared" si="49"/>
        <v>0.0025-59.7642609700166i</v>
      </c>
      <c r="N185">
        <f t="shared" si="50"/>
        <v>89.994378155389683</v>
      </c>
      <c r="O185">
        <f t="shared" si="51"/>
        <v>89.272785956495525</v>
      </c>
      <c r="P185" s="3">
        <f t="shared" si="52"/>
        <v>89.272785956495525</v>
      </c>
      <c r="Q185" s="3">
        <f t="shared" si="53"/>
        <v>-90.005621844610317</v>
      </c>
      <c r="R185">
        <f t="shared" si="54"/>
        <v>89.994378155389683</v>
      </c>
      <c r="S185">
        <f t="shared" si="55"/>
        <v>1.7070804149835589E-3</v>
      </c>
      <c r="T185">
        <f t="shared" si="38"/>
        <v>89.272785956495525</v>
      </c>
    </row>
    <row r="186" spans="1:20" x14ac:dyDescent="0.25">
      <c r="A186">
        <f t="shared" si="39"/>
        <v>10.766661011408805</v>
      </c>
      <c r="B186">
        <f t="shared" si="56"/>
        <v>1.7135673205604967</v>
      </c>
      <c r="C186" t="str">
        <f t="shared" si="40"/>
        <v>-2.85361580029446-28972.9091215237i</v>
      </c>
      <c r="D186" t="str">
        <f t="shared" si="41"/>
        <v>3.47812499998071-9287.93058332877i</v>
      </c>
      <c r="E186" t="str">
        <f t="shared" si="42"/>
        <v>162.469536621081+0.000806804517882723i</v>
      </c>
      <c r="F186" t="str">
        <f t="shared" si="43"/>
        <v>2.9099099099068-87161.5106555702i</v>
      </c>
      <c r="G186" t="str">
        <f t="shared" si="44"/>
        <v>0.999999999998932-1.03359945709415E-06i</v>
      </c>
      <c r="H186" t="str">
        <f t="shared" si="45"/>
        <v>625.000072800936+0.22160525154532i</v>
      </c>
      <c r="I186" t="str">
        <f t="shared" si="46"/>
        <v>59.6202962980689-153678.924387206i</v>
      </c>
      <c r="K186" t="str">
        <f t="shared" si="47"/>
        <v>0.0191999953497566-9.17637630818043E-06i</v>
      </c>
      <c r="L186" t="str">
        <f t="shared" si="48"/>
        <v>0.0001875-123.509715094908i</v>
      </c>
      <c r="M186" t="str">
        <f t="shared" si="49"/>
        <v>0.0025-59.538016507289i</v>
      </c>
      <c r="N186">
        <f t="shared" si="50"/>
        <v>89.994356792392026</v>
      </c>
      <c r="O186">
        <f t="shared" si="51"/>
        <v>89.239842125697152</v>
      </c>
      <c r="P186" s="3">
        <f t="shared" si="52"/>
        <v>89.239842125697152</v>
      </c>
      <c r="Q186" s="3">
        <f t="shared" si="53"/>
        <v>-90.005643207607974</v>
      </c>
      <c r="R186">
        <f t="shared" si="54"/>
        <v>89.994356792392026</v>
      </c>
      <c r="S186">
        <f t="shared" si="55"/>
        <v>1.7135673205604966E-3</v>
      </c>
      <c r="T186">
        <f t="shared" si="38"/>
        <v>89.239842125697152</v>
      </c>
    </row>
    <row r="187" spans="1:20" x14ac:dyDescent="0.25">
      <c r="A187">
        <f t="shared" si="39"/>
        <v>10.807574323252158</v>
      </c>
      <c r="B187">
        <f t="shared" si="56"/>
        <v>1.7200788763786266</v>
      </c>
      <c r="C187" t="str">
        <f t="shared" si="40"/>
        <v>-2.85361579293863-28863.2288378372i</v>
      </c>
      <c r="D187" t="str">
        <f t="shared" si="41"/>
        <v>3.47812499998055-9252.77005717385i</v>
      </c>
      <c r="E187" t="str">
        <f t="shared" si="42"/>
        <v>162.469536618487+0.000809870377097107i</v>
      </c>
      <c r="F187" t="str">
        <f t="shared" si="43"/>
        <v>2.90990990990677-86831.5507626945i</v>
      </c>
      <c r="G187" t="str">
        <f t="shared" si="44"/>
        <v>0.999999999998924-1.03752713503109E-06i</v>
      </c>
      <c r="H187" t="str">
        <f t="shared" si="45"/>
        <v>625.000073355275+0.222447351521579i</v>
      </c>
      <c r="I187" t="str">
        <f t="shared" si="46"/>
        <v>59.6202963076274-153097.155319484i</v>
      </c>
      <c r="K187" t="str">
        <f t="shared" si="47"/>
        <v>0.0191999953143476-9.21124652011418E-06i</v>
      </c>
      <c r="L187" t="str">
        <f t="shared" si="48"/>
        <v>0.0001875-123.042154906264i</v>
      </c>
      <c r="M187" t="str">
        <f t="shared" si="49"/>
        <v>0.0025-59.3126285189169i</v>
      </c>
      <c r="N187">
        <f t="shared" si="50"/>
        <v>89.994335348215088</v>
      </c>
      <c r="O187">
        <f t="shared" si="51"/>
        <v>89.206898294869291</v>
      </c>
      <c r="P187" s="3">
        <f t="shared" si="52"/>
        <v>89.206898294869291</v>
      </c>
      <c r="Q187" s="3">
        <f t="shared" si="53"/>
        <v>-90.005664651784912</v>
      </c>
      <c r="R187">
        <f t="shared" si="54"/>
        <v>89.994335348215088</v>
      </c>
      <c r="S187">
        <f t="shared" si="55"/>
        <v>1.7200788763786265E-3</v>
      </c>
      <c r="T187">
        <f t="shared" si="38"/>
        <v>89.206898294869291</v>
      </c>
    </row>
    <row r="188" spans="1:20" x14ac:dyDescent="0.25">
      <c r="A188">
        <f t="shared" si="39"/>
        <v>10.848643105680516</v>
      </c>
      <c r="B188">
        <f t="shared" si="56"/>
        <v>1.7266151761088653</v>
      </c>
      <c r="C188" t="str">
        <f t="shared" si="40"/>
        <v>-2.85361578552673-28753.9637613879i</v>
      </c>
      <c r="D188" t="str">
        <f t="shared" si="41"/>
        <v>3.47812499998042-9217.74263522266i</v>
      </c>
      <c r="E188" t="str">
        <f t="shared" si="42"/>
        <v>162.469536615873+0.000812947886600058i</v>
      </c>
      <c r="F188" t="str">
        <f t="shared" si="43"/>
        <v>2.90990990990676-86502.8399708288i</v>
      </c>
      <c r="G188" t="str">
        <f t="shared" si="44"/>
        <v>0.999999999998915-0.0000010414697381442i</v>
      </c>
      <c r="H188" t="str">
        <f t="shared" si="45"/>
        <v>625.000073913834+0.22329265147798i</v>
      </c>
      <c r="I188" t="str">
        <f t="shared" si="46"/>
        <v>59.6202963172589-152517.588605741i</v>
      </c>
      <c r="K188" t="str">
        <f t="shared" si="47"/>
        <v>0.019199995278669-9.24624923864685E-06i</v>
      </c>
      <c r="L188" t="str">
        <f t="shared" si="48"/>
        <v>0.0001875-122.576364720327i</v>
      </c>
      <c r="M188" t="str">
        <f t="shared" si="49"/>
        <v>0.0025-59.0880937626191i</v>
      </c>
      <c r="N188">
        <f t="shared" si="50"/>
        <v>89.994313822550424</v>
      </c>
      <c r="O188">
        <f t="shared" si="51"/>
        <v>89.173954464011743</v>
      </c>
      <c r="P188" s="3">
        <f t="shared" si="52"/>
        <v>89.173954464011743</v>
      </c>
      <c r="Q188" s="3">
        <f t="shared" si="53"/>
        <v>-90.005686177449576</v>
      </c>
      <c r="R188">
        <f t="shared" si="54"/>
        <v>89.994313822550424</v>
      </c>
      <c r="S188">
        <f t="shared" si="55"/>
        <v>1.7266151761088653E-3</v>
      </c>
      <c r="T188">
        <f t="shared" si="38"/>
        <v>89.173954464011743</v>
      </c>
    </row>
    <row r="189" spans="1:20" x14ac:dyDescent="0.25">
      <c r="A189">
        <f t="shared" si="39"/>
        <v>10.889867949482102</v>
      </c>
      <c r="B189">
        <f t="shared" si="56"/>
        <v>1.7331763137780789</v>
      </c>
      <c r="C189" t="str">
        <f t="shared" si="40"/>
        <v>-2.85361577805849-28645.1123203605i</v>
      </c>
      <c r="D189" t="str">
        <f t="shared" si="41"/>
        <v>3.47812499998027-9182.84781359385i</v>
      </c>
      <c r="E189" t="str">
        <f t="shared" si="42"/>
        <v>162.469536613239+0.00081603709066256i</v>
      </c>
      <c r="F189" t="str">
        <f t="shared" si="43"/>
        <v>2.90990990990673-86175.3735513566i</v>
      </c>
      <c r="G189" t="str">
        <f t="shared" si="44"/>
        <v>0.999999999998907-1.04542732314914E-06i</v>
      </c>
      <c r="H189" t="str">
        <f t="shared" si="45"/>
        <v>625.000074476647+0.224141163574452i</v>
      </c>
      <c r="I189" t="str">
        <f t="shared" si="46"/>
        <v>59.6202963269635-151940.215908713i</v>
      </c>
      <c r="K189" t="str">
        <f t="shared" si="47"/>
        <v>0.0191999952427187-0.0000092813849673012i</v>
      </c>
      <c r="L189" t="str">
        <f t="shared" si="48"/>
        <v>0.0001875-122.112337836548i</v>
      </c>
      <c r="M189" t="str">
        <f t="shared" si="49"/>
        <v>0.0025-58.8644090083871i</v>
      </c>
      <c r="N189">
        <f t="shared" si="50"/>
        <v>89.994292215088379</v>
      </c>
      <c r="O189">
        <f t="shared" si="51"/>
        <v>89.141010633124168</v>
      </c>
      <c r="P189" s="3">
        <f t="shared" si="52"/>
        <v>89.141010633124168</v>
      </c>
      <c r="Q189" s="3">
        <f t="shared" si="53"/>
        <v>-90.005707784911621</v>
      </c>
      <c r="R189">
        <f t="shared" si="54"/>
        <v>89.994292215088379</v>
      </c>
      <c r="S189">
        <f t="shared" si="55"/>
        <v>1.7331763137780789E-3</v>
      </c>
      <c r="T189">
        <f t="shared" si="38"/>
        <v>89.141010633124168</v>
      </c>
    </row>
    <row r="190" spans="1:20" x14ac:dyDescent="0.25">
      <c r="A190">
        <f t="shared" si="39"/>
        <v>10.931249447690135</v>
      </c>
      <c r="B190">
        <f t="shared" si="56"/>
        <v>1.7397623837704357</v>
      </c>
      <c r="C190" t="str">
        <f t="shared" si="40"/>
        <v>-2.85361577053315-28536.6729488906i</v>
      </c>
      <c r="D190" t="str">
        <f t="shared" si="41"/>
        <v>3.47812499998013-9148.08509031377i</v>
      </c>
      <c r="E190" t="str">
        <f t="shared" si="42"/>
        <v>162.469536610584+0.000819138033724908i</v>
      </c>
      <c r="F190" t="str">
        <f t="shared" si="43"/>
        <v>2.90990990990671-85849.1467935645i</v>
      </c>
      <c r="G190" t="str">
        <f t="shared" si="44"/>
        <v>0.999999999998899-1.04939994697709E-06i</v>
      </c>
      <c r="H190" t="str">
        <f t="shared" si="45"/>
        <v>625.000075043745+0.224992900017126i</v>
      </c>
      <c r="I190" t="str">
        <f t="shared" si="46"/>
        <v>59.6202963367415-151365.028922702i</v>
      </c>
      <c r="K190" t="str">
        <f t="shared" si="47"/>
        <v>0.0191999952064947-0.0000093166542115132i</v>
      </c>
      <c r="L190" t="str">
        <f t="shared" si="48"/>
        <v>0.0001875-121.650067579745i</v>
      </c>
      <c r="M190" t="str">
        <f t="shared" si="49"/>
        <v>0.0025-58.6415710384411i</v>
      </c>
      <c r="N190">
        <f t="shared" si="50"/>
        <v>89.994270525518118</v>
      </c>
      <c r="O190">
        <f t="shared" si="51"/>
        <v>89.108066802206366</v>
      </c>
      <c r="P190" s="3">
        <f t="shared" si="52"/>
        <v>89.108066802206366</v>
      </c>
      <c r="Q190" s="3">
        <f t="shared" si="53"/>
        <v>-90.005729474481882</v>
      </c>
      <c r="R190">
        <f t="shared" si="54"/>
        <v>89.994270525518118</v>
      </c>
      <c r="S190">
        <f t="shared" si="55"/>
        <v>1.7397623837704357E-3</v>
      </c>
      <c r="T190">
        <f t="shared" si="38"/>
        <v>89.108066802206366</v>
      </c>
    </row>
    <row r="191" spans="1:20" x14ac:dyDescent="0.25">
      <c r="A191">
        <f t="shared" si="39"/>
        <v>10.972788195591358</v>
      </c>
      <c r="B191">
        <f t="shared" si="56"/>
        <v>1.7463734808287634</v>
      </c>
      <c r="C191" t="str">
        <f t="shared" si="40"/>
        <v>-2.85361576295076-28428.6440870414i</v>
      </c>
      <c r="D191" t="str">
        <f t="shared" si="41"/>
        <v>3.47812499997995-9113.45396530886i</v>
      </c>
      <c r="E191" t="str">
        <f t="shared" si="42"/>
        <v>162.46953660791+0.000822250760394678i</v>
      </c>
      <c r="F191" t="str">
        <f t="shared" si="43"/>
        <v>2.90990990990667-85524.1550045698i</v>
      </c>
      <c r="G191" t="str">
        <f t="shared" si="44"/>
        <v>0.99999999999889-0.0000010533876667756i</v>
      </c>
      <c r="H191" t="str">
        <f t="shared" si="45"/>
        <v>625.000075615162+0.225847873058528i</v>
      </c>
      <c r="I191" t="str">
        <f t="shared" si="46"/>
        <v>59.6202963465945-150792.019373447i</v>
      </c>
      <c r="K191" t="str">
        <f t="shared" si="47"/>
        <v>0.0191999951699948-9.35205747863971E-06i</v>
      </c>
      <c r="L191" t="str">
        <f t="shared" si="48"/>
        <v>0.0001875-121.189547300005i</v>
      </c>
      <c r="M191" t="str">
        <f t="shared" si="49"/>
        <v>0.0025-58.4195766471819i</v>
      </c>
      <c r="N191">
        <f t="shared" si="50"/>
        <v>89.994248753527629</v>
      </c>
      <c r="O191">
        <f t="shared" si="51"/>
        <v>89.075122971258068</v>
      </c>
      <c r="P191" s="3">
        <f t="shared" si="52"/>
        <v>89.075122971258068</v>
      </c>
      <c r="Q191" s="3">
        <f t="shared" si="53"/>
        <v>-90.005751246472371</v>
      </c>
      <c r="R191">
        <f t="shared" si="54"/>
        <v>89.994248753527629</v>
      </c>
      <c r="S191">
        <f t="shared" si="55"/>
        <v>1.7463734808287634E-3</v>
      </c>
      <c r="T191">
        <f t="shared" si="38"/>
        <v>89.075122971258068</v>
      </c>
    </row>
    <row r="192" spans="1:20" x14ac:dyDescent="0.25">
      <c r="A192">
        <f t="shared" si="39"/>
        <v>11.014484790734604</v>
      </c>
      <c r="B192">
        <f t="shared" si="56"/>
        <v>1.7530097000559128</v>
      </c>
      <c r="C192" t="str">
        <f t="shared" si="40"/>
        <v>-2.85361575531047-28321.0241807818i</v>
      </c>
      <c r="D192" t="str">
        <f t="shared" si="41"/>
        <v>3.47812499997981-9078.95394039895i</v>
      </c>
      <c r="E192" t="str">
        <f t="shared" si="42"/>
        <v>162.469536605215+0.000825375315450888i</v>
      </c>
      <c r="F192" t="str">
        <f t="shared" si="43"/>
        <v>2.90990990990666-85200.3935092583i</v>
      </c>
      <c r="G192" t="str">
        <f t="shared" si="44"/>
        <v>0.999999999998882-1.05739053990934E-06i</v>
      </c>
      <c r="H192" t="str">
        <f t="shared" si="45"/>
        <v>625.00007619093+0.22670609499773i</v>
      </c>
      <c r="I192" t="str">
        <f t="shared" si="46"/>
        <v>59.6202963565228-150221.179018018i</v>
      </c>
      <c r="K192" t="str">
        <f t="shared" si="47"/>
        <v>0.019199995133217-9.38759527796524E-06i</v>
      </c>
      <c r="L192" t="str">
        <f t="shared" si="48"/>
        <v>0.0001875-120.730770372589i</v>
      </c>
      <c r="M192" t="str">
        <f t="shared" si="49"/>
        <v>0.0025-58.1984226411454i</v>
      </c>
      <c r="N192">
        <f t="shared" si="50"/>
        <v>89.994226898803717</v>
      </c>
      <c r="O192">
        <f t="shared" si="51"/>
        <v>89.042179140279217</v>
      </c>
      <c r="P192" s="3">
        <f t="shared" si="52"/>
        <v>89.042179140279217</v>
      </c>
      <c r="Q192" s="3">
        <f t="shared" si="53"/>
        <v>-90.005773101196283</v>
      </c>
      <c r="R192">
        <f t="shared" si="54"/>
        <v>89.994226898803717</v>
      </c>
      <c r="S192">
        <f t="shared" si="55"/>
        <v>1.7530097000559128E-3</v>
      </c>
      <c r="T192">
        <f t="shared" si="38"/>
        <v>89.042179140279217</v>
      </c>
    </row>
    <row r="193" spans="1:20" x14ac:dyDescent="0.25">
      <c r="A193">
        <f t="shared" si="39"/>
        <v>11.056339832939397</v>
      </c>
      <c r="B193">
        <f t="shared" si="56"/>
        <v>1.7596711369161253</v>
      </c>
      <c r="C193" t="str">
        <f t="shared" si="40"/>
        <v>-2.85361574761211-28213.8116819631i</v>
      </c>
      <c r="D193" t="str">
        <f t="shared" si="41"/>
        <v>3.47812499997966-9044.58451928946i</v>
      </c>
      <c r="E193" t="str">
        <f t="shared" si="42"/>
        <v>162.4695366025+0.00082851174384062i</v>
      </c>
      <c r="F193" t="str">
        <f t="shared" si="43"/>
        <v>2.90990990990663-84877.8576502109i</v>
      </c>
      <c r="G193" t="str">
        <f t="shared" si="44"/>
        <v>0.999999999998873-1.06140862396098E-06i</v>
      </c>
      <c r="H193" t="str">
        <f t="shared" si="45"/>
        <v>625.000076771081+0.227567578180547i</v>
      </c>
      <c r="I193" t="str">
        <f t="shared" si="46"/>
        <v>59.6202963665261-149652.49964468i</v>
      </c>
      <c r="K193" t="str">
        <f t="shared" si="47"/>
        <v>0.0191999950961592-9.42326812070976E-06i</v>
      </c>
      <c r="L193" t="str">
        <f t="shared" si="48"/>
        <v>0.0001875-120.273730197837i</v>
      </c>
      <c r="M193" t="str">
        <f t="shared" si="49"/>
        <v>0.0025-57.9781058389573i</v>
      </c>
      <c r="N193">
        <f t="shared" si="50"/>
        <v>89.994204961032011</v>
      </c>
      <c r="O193">
        <f t="shared" si="51"/>
        <v>89.009235309269428</v>
      </c>
      <c r="P193" s="3">
        <f t="shared" si="52"/>
        <v>89.009235309269428</v>
      </c>
      <c r="Q193" s="3">
        <f t="shared" si="53"/>
        <v>-90.005795038967989</v>
      </c>
      <c r="R193">
        <f t="shared" si="54"/>
        <v>89.994204961032011</v>
      </c>
      <c r="S193">
        <f t="shared" si="55"/>
        <v>1.7596711369161253E-3</v>
      </c>
      <c r="T193">
        <f t="shared" si="38"/>
        <v>89.009235309269428</v>
      </c>
    </row>
    <row r="194" spans="1:20" x14ac:dyDescent="0.25">
      <c r="A194">
        <f t="shared" si="39"/>
        <v>11.098353924304567</v>
      </c>
      <c r="B194">
        <f t="shared" si="56"/>
        <v>1.7663578872364067</v>
      </c>
      <c r="C194" t="str">
        <f t="shared" si="40"/>
        <v>-2.85361573985513-28107.0050482974i</v>
      </c>
      <c r="D194" t="str">
        <f t="shared" si="41"/>
        <v>3.47812499997949-9010.34520756474i</v>
      </c>
      <c r="E194" t="str">
        <f t="shared" si="42"/>
        <v>162.469536599764+0.000831660090683221i</v>
      </c>
      <c r="F194" t="str">
        <f t="shared" si="43"/>
        <v>2.9099099099066-84556.5427876411i</v>
      </c>
      <c r="G194" t="str">
        <f t="shared" si="44"/>
        <v>0.999999999998865-1.06544197673203E-06i</v>
      </c>
      <c r="H194" t="str">
        <f t="shared" si="45"/>
        <v>625.00007735565+0.22843233499971i</v>
      </c>
      <c r="I194" t="str">
        <f t="shared" si="46"/>
        <v>59.6202963766059-149085.973072791i</v>
      </c>
      <c r="K194" t="str">
        <f t="shared" si="47"/>
        <v>0.0191999950588192-9.45907652003569E-06i</v>
      </c>
      <c r="L194" t="str">
        <f t="shared" si="48"/>
        <v>0.0001875-119.818420201073i</v>
      </c>
      <c r="M194" t="str">
        <f t="shared" si="49"/>
        <v>0.0025-57.7586230712866i</v>
      </c>
      <c r="N194">
        <f t="shared" si="50"/>
        <v>89.994182939896902</v>
      </c>
      <c r="O194">
        <f t="shared" si="51"/>
        <v>88.976291478228475</v>
      </c>
      <c r="P194" s="3">
        <f t="shared" si="52"/>
        <v>88.976291478228475</v>
      </c>
      <c r="Q194" s="3">
        <f t="shared" si="53"/>
        <v>-90.005817060103098</v>
      </c>
      <c r="R194">
        <f t="shared" si="54"/>
        <v>89.994182939896902</v>
      </c>
      <c r="S194">
        <f t="shared" si="55"/>
        <v>1.7663578872364068E-3</v>
      </c>
      <c r="T194">
        <f t="shared" si="38"/>
        <v>88.976291478228475</v>
      </c>
    </row>
    <row r="195" spans="1:20" x14ac:dyDescent="0.25">
      <c r="A195">
        <f t="shared" si="39"/>
        <v>11.140527669216924</v>
      </c>
      <c r="B195">
        <f t="shared" si="56"/>
        <v>1.7730700472079051</v>
      </c>
      <c r="C195" t="str">
        <f t="shared" si="40"/>
        <v>-2.85361573203907-28000.6027433357i</v>
      </c>
      <c r="D195" t="str">
        <f t="shared" si="41"/>
        <v>3.47812499997935-8976.2355126809i</v>
      </c>
      <c r="E195" t="str">
        <f t="shared" si="42"/>
        <v>162.469536597007+0.000834820401269532i</v>
      </c>
      <c r="F195" t="str">
        <f t="shared" si="43"/>
        <v>2.90990990990659-84236.4442993277i</v>
      </c>
      <c r="G195" t="str">
        <f t="shared" si="44"/>
        <v>0.999999999998856-0.0000010694906562436i</v>
      </c>
      <c r="H195" t="str">
        <f t="shared" si="45"/>
        <v>625.00007794467+0.229300377895038i</v>
      </c>
      <c r="I195" t="str">
        <f t="shared" si="46"/>
        <v>59.6202963867628-148521.591152678i</v>
      </c>
      <c r="K195" t="str">
        <f t="shared" si="47"/>
        <v>0.0191999950211949-9.49502099105556E-06i</v>
      </c>
      <c r="L195" t="str">
        <f t="shared" si="48"/>
        <v>0.0001875-119.36483383251i</v>
      </c>
      <c r="M195" t="str">
        <f t="shared" si="49"/>
        <v>0.0025-57.5399711807995i</v>
      </c>
      <c r="N195">
        <f t="shared" si="50"/>
        <v>89.994160835081644</v>
      </c>
      <c r="O195">
        <f t="shared" si="51"/>
        <v>88.943347647156216</v>
      </c>
      <c r="P195" s="3">
        <f t="shared" si="52"/>
        <v>88.943347647156216</v>
      </c>
      <c r="Q195" s="3">
        <f t="shared" si="53"/>
        <v>-90.005839164918356</v>
      </c>
      <c r="R195">
        <f t="shared" si="54"/>
        <v>89.994160835081644</v>
      </c>
      <c r="S195">
        <f t="shared" si="55"/>
        <v>1.773070047207905E-3</v>
      </c>
      <c r="T195">
        <f t="shared" si="38"/>
        <v>88.943347647156216</v>
      </c>
    </row>
    <row r="196" spans="1:20" x14ac:dyDescent="0.25">
      <c r="A196">
        <f t="shared" si="39"/>
        <v>11.182861674359948</v>
      </c>
      <c r="B196">
        <f t="shared" si="56"/>
        <v>1.7798077133872952</v>
      </c>
      <c r="C196" t="str">
        <f t="shared" si="40"/>
        <v>-2.85361572416343-27894.6032364449i</v>
      </c>
      <c r="D196" t="str">
        <f t="shared" si="41"/>
        <v>3.4781249999792-8942.25494395841i</v>
      </c>
      <c r="E196" t="str">
        <f t="shared" si="42"/>
        <v>162.469536594229+0.000837992721061764i</v>
      </c>
      <c r="F196" t="str">
        <f t="shared" si="43"/>
        <v>2.90990990990657-83917.5575805455i</v>
      </c>
      <c r="G196" t="str">
        <f t="shared" si="44"/>
        <v>0.999999999998848-1.07355472073732E-06i</v>
      </c>
      <c r="H196" t="str">
        <f t="shared" si="45"/>
        <v>625.000078538175+0.230171719353623i</v>
      </c>
      <c r="I196" t="str">
        <f t="shared" si="46"/>
        <v>59.6202963969967-147959.345765516i</v>
      </c>
      <c r="K196" t="str">
        <f t="shared" si="47"/>
        <v>0.0191999949832841-9.53110205083921E-06i</v>
      </c>
      <c r="L196" t="str">
        <f t="shared" si="48"/>
        <v>0.0001875-118.912964567154i</v>
      </c>
      <c r="M196" t="str">
        <f t="shared" si="49"/>
        <v>0.0025-57.3221470221155i</v>
      </c>
      <c r="N196">
        <f t="shared" si="50"/>
        <v>89.994138646268226</v>
      </c>
      <c r="O196">
        <f t="shared" si="51"/>
        <v>88.910403816052337</v>
      </c>
      <c r="P196" s="3">
        <f t="shared" si="52"/>
        <v>88.910403816052337</v>
      </c>
      <c r="Q196" s="3">
        <f t="shared" si="53"/>
        <v>-90.005861353731774</v>
      </c>
      <c r="R196">
        <f t="shared" si="54"/>
        <v>89.994138646268226</v>
      </c>
      <c r="S196">
        <f t="shared" si="55"/>
        <v>1.7798077133872952E-3</v>
      </c>
      <c r="T196">
        <f t="shared" si="38"/>
        <v>88.910403816052337</v>
      </c>
    </row>
    <row r="197" spans="1:20" x14ac:dyDescent="0.25">
      <c r="A197">
        <f t="shared" si="39"/>
        <v>11.225356548722516</v>
      </c>
      <c r="B197">
        <f t="shared" si="56"/>
        <v>1.7865709826981668</v>
      </c>
      <c r="C197" t="str">
        <f t="shared" si="40"/>
        <v>-2.85361571622794-27789.0050027865i</v>
      </c>
      <c r="D197" t="str">
        <f t="shared" si="41"/>
        <v>3.47812499997903-8908.40301257539i</v>
      </c>
      <c r="E197" t="str">
        <f t="shared" si="42"/>
        <v>162.469536591431+0.000841177095694623i</v>
      </c>
      <c r="F197" t="str">
        <f t="shared" si="43"/>
        <v>2.90990990990653-83599.8780440019i</v>
      </c>
      <c r="G197" t="str">
        <f t="shared" si="44"/>
        <v>0.999999999998839-1.07763422867611E-06i</v>
      </c>
      <c r="H197" t="str">
        <f t="shared" si="45"/>
        <v>625.0000791362+0.23104637191001i</v>
      </c>
      <c r="I197" t="str">
        <f t="shared" si="46"/>
        <v>59.6202964073084-147399.228823215i</v>
      </c>
      <c r="K197" t="str">
        <f t="shared" si="47"/>
        <v>0.0191999949450846-9.56732021842136E-06i</v>
      </c>
      <c r="L197" t="str">
        <f t="shared" si="48"/>
        <v>0.0001875-118.462805904716i</v>
      </c>
      <c r="M197" t="str">
        <f t="shared" si="49"/>
        <v>0.0025-57.1051474617608i</v>
      </c>
      <c r="N197">
        <f t="shared" si="50"/>
        <v>89.994116373137473</v>
      </c>
      <c r="O197">
        <f t="shared" si="51"/>
        <v>88.877459984916555</v>
      </c>
      <c r="P197" s="3">
        <f t="shared" si="52"/>
        <v>88.877459984916555</v>
      </c>
      <c r="Q197" s="3">
        <f t="shared" si="53"/>
        <v>-90.005883626862527</v>
      </c>
      <c r="R197">
        <f t="shared" si="54"/>
        <v>89.994116373137473</v>
      </c>
      <c r="S197">
        <f t="shared" si="55"/>
        <v>1.7865709826981669E-3</v>
      </c>
      <c r="T197">
        <f t="shared" si="38"/>
        <v>88.877459984916555</v>
      </c>
    </row>
    <row r="198" spans="1:20" x14ac:dyDescent="0.25">
      <c r="A198">
        <f t="shared" si="39"/>
        <v>11.268012903607662</v>
      </c>
      <c r="B198">
        <f t="shared" si="56"/>
        <v>1.79335995243242</v>
      </c>
      <c r="C198" t="str">
        <f t="shared" si="40"/>
        <v>-2.85361570823187-27683.8065232943i</v>
      </c>
      <c r="D198" t="str">
        <f t="shared" si="41"/>
        <v>3.47812499997886-8874.67923156045i</v>
      </c>
      <c r="E198" t="str">
        <f t="shared" si="42"/>
        <v>162.46953658861+0.000844373570978012i</v>
      </c>
      <c r="F198" t="str">
        <f t="shared" si="43"/>
        <v>2.9099099099065-83283.4011197702i</v>
      </c>
      <c r="G198" t="str">
        <f t="shared" si="44"/>
        <v>0.99999999999883-1.08172923874507E-06i</v>
      </c>
      <c r="H198" t="str">
        <f t="shared" si="45"/>
        <v>625.000079738777+0.231924348146371i</v>
      </c>
      <c r="I198" t="str">
        <f t="shared" si="46"/>
        <v>59.6202964176981-146841.232268306i</v>
      </c>
      <c r="K198" t="str">
        <f t="shared" si="47"/>
        <v>0.0191999949065943-9.60367601480908E-06i</v>
      </c>
      <c r="L198" t="str">
        <f t="shared" si="48"/>
        <v>0.0001875-118.014351369512i</v>
      </c>
      <c r="M198" t="str">
        <f t="shared" si="49"/>
        <v>0.0025-56.8889693781237i</v>
      </c>
      <c r="N198">
        <f t="shared" si="50"/>
        <v>89.994094015368987</v>
      </c>
      <c r="O198">
        <f t="shared" si="51"/>
        <v>88.844516153748643</v>
      </c>
      <c r="P198" s="3">
        <f t="shared" si="52"/>
        <v>88.844516153748643</v>
      </c>
      <c r="Q198" s="3">
        <f t="shared" si="53"/>
        <v>-90.005905984631013</v>
      </c>
      <c r="R198">
        <f t="shared" si="54"/>
        <v>89.994094015368987</v>
      </c>
      <c r="S198">
        <f t="shared" si="55"/>
        <v>1.7933599524324201E-3</v>
      </c>
      <c r="T198">
        <f t="shared" si="38"/>
        <v>88.844516153748643</v>
      </c>
    </row>
    <row r="199" spans="1:20" x14ac:dyDescent="0.25">
      <c r="A199">
        <f t="shared" si="39"/>
        <v>11.310831352641372</v>
      </c>
      <c r="B199">
        <f t="shared" si="56"/>
        <v>1.8001747202516631</v>
      </c>
      <c r="C199" t="str">
        <f t="shared" si="40"/>
        <v>-2.85361570017498-27579.0062846533i</v>
      </c>
      <c r="D199" t="str">
        <f t="shared" si="41"/>
        <v>3.4781249999787-8841.08311578575i</v>
      </c>
      <c r="E199" t="str">
        <f t="shared" si="42"/>
        <v>162.469536585768+0.00084758219289346i</v>
      </c>
      <c r="F199" t="str">
        <f t="shared" si="43"/>
        <v>2.90990990990647-82968.1222552244i</v>
      </c>
      <c r="G199" t="str">
        <f t="shared" si="44"/>
        <v>0.999999999998821-1.08583980985229E-06i</v>
      </c>
      <c r="H199" t="str">
        <f t="shared" si="45"/>
        <v>625.000080345942+0.232805660692695i</v>
      </c>
      <c r="I199" t="str">
        <f t="shared" si="46"/>
        <v>59.6202964281674-146285.348073822i</v>
      </c>
      <c r="K199" t="str">
        <f t="shared" si="47"/>
        <v>0.0191999948678109-9.64016996298909E-06i</v>
      </c>
      <c r="L199" t="str">
        <f t="shared" si="48"/>
        <v>0.0001875-117.567594510373i</v>
      </c>
      <c r="M199" t="str">
        <f t="shared" si="49"/>
        <v>0.0025-56.6736096614106i</v>
      </c>
      <c r="N199">
        <f t="shared" si="50"/>
        <v>89.994071572641118</v>
      </c>
      <c r="O199">
        <f t="shared" si="51"/>
        <v>88.811572322548471</v>
      </c>
      <c r="P199" s="3">
        <f t="shared" si="52"/>
        <v>88.811572322548471</v>
      </c>
      <c r="Q199" s="3">
        <f t="shared" si="53"/>
        <v>-90.005928427358882</v>
      </c>
      <c r="R199">
        <f t="shared" si="54"/>
        <v>89.994071572641118</v>
      </c>
      <c r="S199">
        <f t="shared" si="55"/>
        <v>1.8001747202516631E-3</v>
      </c>
      <c r="T199">
        <f t="shared" si="38"/>
        <v>88.811572322548471</v>
      </c>
    </row>
    <row r="200" spans="1:20" x14ac:dyDescent="0.25">
      <c r="A200">
        <f t="shared" si="39"/>
        <v>11.353812511781408</v>
      </c>
      <c r="B200">
        <f t="shared" si="56"/>
        <v>1.8070153841886194</v>
      </c>
      <c r="C200" t="str">
        <f t="shared" si="40"/>
        <v>-2.85361569205678-27474.6027792768i</v>
      </c>
      <c r="D200" t="str">
        <f t="shared" si="41"/>
        <v>3.47812499997854-8807.61418195986i</v>
      </c>
      <c r="E200" t="str">
        <f t="shared" si="42"/>
        <v>162.469536582905+0.000850803007599425i</v>
      </c>
      <c r="F200" t="str">
        <f t="shared" si="43"/>
        <v>2.90990990990645-82654.0369149718i</v>
      </c>
      <c r="G200" t="str">
        <f t="shared" si="44"/>
        <v>0.999999999998812-1.08996600112973E-06i</v>
      </c>
      <c r="H200" t="str">
        <f t="shared" si="45"/>
        <v>625.00008095773+0.233690322226962i</v>
      </c>
      <c r="I200" t="str">
        <f t="shared" si="46"/>
        <v>59.6202964387164-145731.568243182i</v>
      </c>
      <c r="K200" t="str">
        <f t="shared" si="47"/>
        <v>0.0191999948287322-9.67680258793562E-06i</v>
      </c>
      <c r="L200" t="str">
        <f t="shared" si="48"/>
        <v>0.0001875-117.122528900551i</v>
      </c>
      <c r="M200" t="str">
        <f t="shared" si="49"/>
        <v>0.0025-56.4590652135988i</v>
      </c>
      <c r="N200">
        <f t="shared" si="50"/>
        <v>89.994049044631055</v>
      </c>
      <c r="O200">
        <f t="shared" si="51"/>
        <v>88.778628491315743</v>
      </c>
      <c r="P200" s="3">
        <f t="shared" si="52"/>
        <v>88.778628491315743</v>
      </c>
      <c r="Q200" s="3">
        <f t="shared" si="53"/>
        <v>-90.005950955368945</v>
      </c>
      <c r="R200">
        <f t="shared" si="54"/>
        <v>89.994049044631055</v>
      </c>
      <c r="S200">
        <f t="shared" si="55"/>
        <v>1.8070153841886194E-3</v>
      </c>
      <c r="T200">
        <f t="shared" si="38"/>
        <v>88.778628491315743</v>
      </c>
    </row>
    <row r="201" spans="1:20" x14ac:dyDescent="0.25">
      <c r="A201">
        <f t="shared" si="39"/>
        <v>11.396956999326179</v>
      </c>
      <c r="B201">
        <f t="shared" si="56"/>
        <v>1.8138820426485363</v>
      </c>
      <c r="C201" t="str">
        <f t="shared" si="40"/>
        <v>-2.85361568387664-27370.5945052846i</v>
      </c>
      <c r="D201" t="str">
        <f t="shared" si="41"/>
        <v>3.47812499997837-8774.27194862085i</v>
      </c>
      <c r="E201" t="str">
        <f t="shared" si="42"/>
        <v>162.469536580019+0.000854036061428265i</v>
      </c>
      <c r="F201" t="str">
        <f t="shared" si="43"/>
        <v>2.90990990990642-82341.1405807888i</v>
      </c>
      <c r="G201" t="str">
        <f t="shared" si="44"/>
        <v>0.999999999998803-0.000001094107871934i</v>
      </c>
      <c r="H201" t="str">
        <f t="shared" si="45"/>
        <v>625.000081574181+0.234578345475331i</v>
      </c>
      <c r="I201" t="str">
        <f t="shared" si="46"/>
        <v>59.6202964493458-145179.884810077i</v>
      </c>
      <c r="K201" t="str">
        <f t="shared" si="47"/>
        <v>0.0191999947893558-9.71357441661754E-06i</v>
      </c>
      <c r="L201" t="str">
        <f t="shared" si="48"/>
        <v>0.0001875-116.679148137628i</v>
      </c>
      <c r="M201" t="str">
        <f t="shared" si="49"/>
        <v>0.0025-56.2453329483951i</v>
      </c>
      <c r="N201">
        <f t="shared" si="50"/>
        <v>89.994026431014703</v>
      </c>
      <c r="O201">
        <f t="shared" si="51"/>
        <v>88.745684660050017</v>
      </c>
      <c r="P201" s="3">
        <f t="shared" si="52"/>
        <v>88.745684660050017</v>
      </c>
      <c r="Q201" s="3">
        <f t="shared" si="53"/>
        <v>-90.005973568985297</v>
      </c>
      <c r="R201">
        <f t="shared" si="54"/>
        <v>89.994026431014703</v>
      </c>
      <c r="S201">
        <f t="shared" si="55"/>
        <v>1.8138820426485363E-3</v>
      </c>
      <c r="T201">
        <f t="shared" si="38"/>
        <v>88.745684660050017</v>
      </c>
    </row>
    <row r="202" spans="1:20" x14ac:dyDescent="0.25">
      <c r="A202">
        <f t="shared" si="39"/>
        <v>11.440265435923619</v>
      </c>
      <c r="B202">
        <f t="shared" si="56"/>
        <v>1.8207747944106007</v>
      </c>
      <c r="C202" t="str">
        <f t="shared" si="40"/>
        <v>-2.85361567563433-27266.9799664839i</v>
      </c>
      <c r="D202" t="str">
        <f t="shared" si="41"/>
        <v>3.47812499997823-8741.05593612962i</v>
      </c>
      <c r="E202" t="str">
        <f t="shared" si="42"/>
        <v>162.469536577112+0.000857281400889266i</v>
      </c>
      <c r="F202" t="str">
        <f t="shared" si="43"/>
        <v>2.9099099099064-82029.4287515574i</v>
      </c>
      <c r="G202" t="str">
        <f t="shared" si="44"/>
        <v>0.999999999998794-1.09826548184735E-06i</v>
      </c>
      <c r="H202" t="str">
        <f t="shared" si="45"/>
        <v>625.000082195322+0.235469743212318i</v>
      </c>
      <c r="I202" t="str">
        <f t="shared" si="46"/>
        <v>59.6202964600565-144630.289838355i</v>
      </c>
      <c r="K202" t="str">
        <f t="shared" si="47"/>
        <v>0.0191999947496797-9.75048597800653E-06i</v>
      </c>
      <c r="L202" t="str">
        <f t="shared" si="48"/>
        <v>0.0001875-116.237445843423i</v>
      </c>
      <c r="M202" t="str">
        <f t="shared" si="49"/>
        <v>0.0025-56.0324097911886i</v>
      </c>
      <c r="N202">
        <f t="shared" si="50"/>
        <v>89.994003731466776</v>
      </c>
      <c r="O202">
        <f t="shared" si="51"/>
        <v>88.712740828751379</v>
      </c>
      <c r="P202" s="3">
        <f t="shared" si="52"/>
        <v>88.712740828751379</v>
      </c>
      <c r="Q202" s="3">
        <f t="shared" si="53"/>
        <v>-90.005996268533224</v>
      </c>
      <c r="R202">
        <f t="shared" si="54"/>
        <v>89.994003731466776</v>
      </c>
      <c r="S202">
        <f t="shared" si="55"/>
        <v>1.8207747944106007E-3</v>
      </c>
      <c r="T202">
        <f t="shared" si="38"/>
        <v>88.712740828751379</v>
      </c>
    </row>
    <row r="203" spans="1:20" x14ac:dyDescent="0.25">
      <c r="A203">
        <f t="shared" si="39"/>
        <v>11.483738444580128</v>
      </c>
      <c r="B203">
        <f t="shared" si="56"/>
        <v>1.827693738629361</v>
      </c>
      <c r="C203" t="str">
        <f t="shared" si="40"/>
        <v>-2.85361566732931-27163.7576723441i</v>
      </c>
      <c r="D203" t="str">
        <f t="shared" si="41"/>
        <v>3.47812499997806-8707.96566666259i</v>
      </c>
      <c r="E203" t="str">
        <f t="shared" si="42"/>
        <v>162.469536574183+0.000860539072667769i</v>
      </c>
      <c r="F203" t="str">
        <f t="shared" si="43"/>
        <v>2.90990990990638-81718.8969431976i</v>
      </c>
      <c r="G203" t="str">
        <f t="shared" si="44"/>
        <v>0.999999999998785-1.10243889067835E-06i</v>
      </c>
      <c r="H203" t="str">
        <f t="shared" si="45"/>
        <v>625.000082821193+0.236364528260981i</v>
      </c>
      <c r="I203" t="str">
        <f t="shared" si="46"/>
        <v>59.6202964708484-144082.775421908i</v>
      </c>
      <c r="K203" t="str">
        <f t="shared" si="47"/>
        <v>0.0191999947097015-9.78753780308395E-06i</v>
      </c>
      <c r="L203" t="str">
        <f t="shared" si="48"/>
        <v>0.0001875-115.7974156639i</v>
      </c>
      <c r="M203" t="str">
        <f t="shared" si="49"/>
        <v>0.0025-55.8202926790082i</v>
      </c>
      <c r="N203">
        <f t="shared" si="50"/>
        <v>89.993980945660709</v>
      </c>
      <c r="O203">
        <f t="shared" si="51"/>
        <v>88.679796997419373</v>
      </c>
      <c r="P203" s="3">
        <f t="shared" si="52"/>
        <v>88.679796997419373</v>
      </c>
      <c r="Q203" s="3">
        <f t="shared" si="53"/>
        <v>-90.006019054339291</v>
      </c>
      <c r="R203">
        <f t="shared" si="54"/>
        <v>89.993980945660709</v>
      </c>
      <c r="S203">
        <f t="shared" si="55"/>
        <v>1.827693738629361E-3</v>
      </c>
      <c r="T203">
        <f t="shared" si="38"/>
        <v>88.679796997419373</v>
      </c>
    </row>
    <row r="204" spans="1:20" x14ac:dyDescent="0.25">
      <c r="A204">
        <f t="shared" si="39"/>
        <v>11.527376650669533</v>
      </c>
      <c r="B204">
        <f t="shared" si="56"/>
        <v>1.8346389748361527</v>
      </c>
      <c r="C204" t="str">
        <f t="shared" si="40"/>
        <v>-2.85361565896088-27060.9261379779i</v>
      </c>
      <c r="D204" t="str">
        <f t="shared" si="41"/>
        <v>3.4781249999779-8675.00066420514i</v>
      </c>
      <c r="E204" t="str">
        <f t="shared" si="42"/>
        <v>162.469536571231+0.00086380912362736i</v>
      </c>
      <c r="F204" t="str">
        <f t="shared" si="43"/>
        <v>2.90990990990635-81409.5406886054i</v>
      </c>
      <c r="G204" t="str">
        <f t="shared" si="44"/>
        <v>0.999999999998775-1.10662815846292E-06i</v>
      </c>
      <c r="H204" t="str">
        <f t="shared" si="45"/>
        <v>625.000083451828+0.237262713493108i</v>
      </c>
      <c r="I204" t="str">
        <f t="shared" si="46"/>
        <v>59.6202964817222-143537.333684558i</v>
      </c>
      <c r="K204" t="str">
        <f t="shared" si="47"/>
        <v>0.0191999946694189-0.000009824730424849i</v>
      </c>
      <c r="L204" t="str">
        <f t="shared" si="48"/>
        <v>0.0001875-115.359051269077i</v>
      </c>
      <c r="M204" t="str">
        <f t="shared" si="49"/>
        <v>0.0025-55.6089785604783i</v>
      </c>
      <c r="N204">
        <f t="shared" si="50"/>
        <v>89.993958073268772</v>
      </c>
      <c r="O204">
        <f t="shared" si="51"/>
        <v>88.646853166053759</v>
      </c>
      <c r="P204" s="3">
        <f t="shared" si="52"/>
        <v>88.646853166053759</v>
      </c>
      <c r="Q204" s="3">
        <f t="shared" si="53"/>
        <v>-90.006041926731228</v>
      </c>
      <c r="R204">
        <f t="shared" si="54"/>
        <v>89.993958073268772</v>
      </c>
      <c r="S204">
        <f t="shared" si="55"/>
        <v>1.8346389748361528E-3</v>
      </c>
      <c r="T204">
        <f t="shared" si="38"/>
        <v>88.646853166053759</v>
      </c>
    </row>
    <row r="205" spans="1:20" x14ac:dyDescent="0.25">
      <c r="A205">
        <f t="shared" si="39"/>
        <v>11.571180681942078</v>
      </c>
      <c r="B205">
        <f t="shared" si="56"/>
        <v>1.8416106029405301</v>
      </c>
      <c r="C205" t="str">
        <f t="shared" si="40"/>
        <v>-2.85361565052877-26958.483884119i</v>
      </c>
      <c r="D205" t="str">
        <f t="shared" si="41"/>
        <v>3.47812499997771-8642.16045454461i</v>
      </c>
      <c r="E205" t="str">
        <f t="shared" si="42"/>
        <v>162.469536568257+0.000867091600808954i</v>
      </c>
      <c r="F205" t="str">
        <f t="shared" si="43"/>
        <v>2.90990990990631-81101.3555375867i</v>
      </c>
      <c r="G205" t="str">
        <f t="shared" si="44"/>
        <v>0.999999999998766-1.11083334546507E-06i</v>
      </c>
      <c r="H205" t="str">
        <f t="shared" si="45"/>
        <v>625.000084087268+0.2381643118294i</v>
      </c>
      <c r="I205" t="str">
        <f t="shared" si="46"/>
        <v>59.6202964926785-142993.956779941i</v>
      </c>
      <c r="K205" t="str">
        <f t="shared" si="47"/>
        <v>0.0191999946288295-9.86206437832627E-06i</v>
      </c>
      <c r="L205" t="str">
        <f t="shared" si="48"/>
        <v>0.0001875-114.922346352936i</v>
      </c>
      <c r="M205" t="str">
        <f t="shared" si="49"/>
        <v>0.0025-55.3984643957746i</v>
      </c>
      <c r="N205">
        <f t="shared" si="50"/>
        <v>89.993935113961911</v>
      </c>
      <c r="O205">
        <f t="shared" si="51"/>
        <v>88.613909334654238</v>
      </c>
      <c r="P205" s="3">
        <f t="shared" si="52"/>
        <v>88.613909334654238</v>
      </c>
      <c r="Q205" s="3">
        <f t="shared" si="53"/>
        <v>-90.006064886038089</v>
      </c>
      <c r="R205">
        <f t="shared" si="54"/>
        <v>89.993935113961911</v>
      </c>
      <c r="S205">
        <f t="shared" si="55"/>
        <v>1.8416106029405302E-3</v>
      </c>
      <c r="T205">
        <f t="shared" si="38"/>
        <v>88.613909334654238</v>
      </c>
    </row>
    <row r="206" spans="1:20" x14ac:dyDescent="0.25">
      <c r="A206">
        <f t="shared" si="39"/>
        <v>11.615151168533458</v>
      </c>
      <c r="B206">
        <f t="shared" si="56"/>
        <v>1.8486087232317041</v>
      </c>
      <c r="C206" t="str">
        <f t="shared" si="40"/>
        <v>-2.8536156420327-26856.4294371015i</v>
      </c>
      <c r="D206" t="str">
        <f t="shared" si="41"/>
        <v>3.47812499997753-8609.44456526363i</v>
      </c>
      <c r="E206" t="str">
        <f t="shared" si="42"/>
        <v>162.469536565261+0.000870386551432048i</v>
      </c>
      <c r="F206" t="str">
        <f t="shared" si="43"/>
        <v>2.90990990990628-80794.3370567953i</v>
      </c>
      <c r="G206" t="str">
        <f t="shared" si="44"/>
        <v>0.999999999998757-1.11505451217782E-06i</v>
      </c>
      <c r="H206" t="str">
        <f t="shared" si="45"/>
        <v>625.000084727547+0.23906933623966i</v>
      </c>
      <c r="I206" t="str">
        <f t="shared" si="46"/>
        <v>59.6202965037193-142452.636891399i</v>
      </c>
      <c r="K206" t="str">
        <f t="shared" si="47"/>
        <v>0.019199994587931-9.89954020057351E-06i</v>
      </c>
      <c r="L206" t="str">
        <f t="shared" si="48"/>
        <v>0.0001875-114.48729463333i</v>
      </c>
      <c r="M206" t="str">
        <f t="shared" si="49"/>
        <v>0.0025-55.1887471565794i</v>
      </c>
      <c r="N206">
        <f t="shared" si="50"/>
        <v>89.993912067409838</v>
      </c>
      <c r="O206">
        <f t="shared" si="51"/>
        <v>88.580965503220654</v>
      </c>
      <c r="P206" s="3">
        <f t="shared" si="52"/>
        <v>88.580965503220654</v>
      </c>
      <c r="Q206" s="3">
        <f t="shared" si="53"/>
        <v>-90.006087932590162</v>
      </c>
      <c r="R206">
        <f t="shared" si="54"/>
        <v>89.993912067409838</v>
      </c>
      <c r="S206">
        <f t="shared" si="55"/>
        <v>1.8486087232317042E-3</v>
      </c>
      <c r="T206">
        <f t="shared" si="38"/>
        <v>88.580965503220654</v>
      </c>
    </row>
    <row r="207" spans="1:20" x14ac:dyDescent="0.25">
      <c r="A207">
        <f t="shared" si="39"/>
        <v>11.659288742973885</v>
      </c>
      <c r="B207">
        <f t="shared" si="56"/>
        <v>1.8556334363799847</v>
      </c>
      <c r="C207" t="str">
        <f t="shared" si="40"/>
        <v>-2.85361563347168-26754.7613288379i</v>
      </c>
      <c r="D207" t="str">
        <f t="shared" si="41"/>
        <v>3.47812499997737-8576.85252573315i</v>
      </c>
      <c r="E207" t="str">
        <f t="shared" si="42"/>
        <v>162.469536562241+0.000873694022897269i</v>
      </c>
      <c r="F207" t="str">
        <f t="shared" si="43"/>
        <v>2.90990990990626-80488.4808296675i</v>
      </c>
      <c r="G207" t="str">
        <f t="shared" si="44"/>
        <v>0.999999999998747-1.11929171932409E-06i</v>
      </c>
      <c r="H207" t="str">
        <f t="shared" si="45"/>
        <v>625.000085372698+0.239977799742965i</v>
      </c>
      <c r="I207" t="str">
        <f t="shared" si="46"/>
        <v>59.6202965148436-141913.366231864i</v>
      </c>
      <c r="K207" t="str">
        <f t="shared" si="47"/>
        <v>0.0191999945467212-9.93715843068905E-06i</v>
      </c>
      <c r="L207" t="str">
        <f t="shared" si="48"/>
        <v>0.0001875-114.053889851892i</v>
      </c>
      <c r="M207" t="str">
        <f t="shared" si="49"/>
        <v>0.0025-54.9798238260404i</v>
      </c>
      <c r="N207">
        <f t="shared" si="50"/>
        <v>89.993888933281042</v>
      </c>
      <c r="O207">
        <f t="shared" si="51"/>
        <v>88.548021671752736</v>
      </c>
      <c r="P207" s="3">
        <f t="shared" si="52"/>
        <v>88.548021671752736</v>
      </c>
      <c r="Q207" s="3">
        <f t="shared" si="53"/>
        <v>-90.006111066718958</v>
      </c>
      <c r="R207">
        <f t="shared" si="54"/>
        <v>89.993888933281042</v>
      </c>
      <c r="S207">
        <f t="shared" si="55"/>
        <v>1.8556334363799846E-3</v>
      </c>
      <c r="T207">
        <f t="shared" si="38"/>
        <v>88.548021671752736</v>
      </c>
    </row>
    <row r="208" spans="1:20" x14ac:dyDescent="0.25">
      <c r="A208">
        <f t="shared" si="39"/>
        <v>11.703594040197185</v>
      </c>
      <c r="B208">
        <f t="shared" si="56"/>
        <v>1.8626848434382286</v>
      </c>
      <c r="C208" t="str">
        <f t="shared" si="40"/>
        <v>-2.85361562484543-26653.4780967979i</v>
      </c>
      <c r="D208" t="str">
        <f t="shared" si="41"/>
        <v>3.47812499997719-8544.3838671057i</v>
      </c>
      <c r="E208" t="str">
        <f t="shared" si="42"/>
        <v>162.469536559197+0.000877014062783589i</v>
      </c>
      <c r="F208" t="str">
        <f t="shared" si="43"/>
        <v>2.90990990990624-80183.7824563581i</v>
      </c>
      <c r="G208" t="str">
        <f t="shared" si="44"/>
        <v>0.999999999998738-1.12354502785751E-06i</v>
      </c>
      <c r="H208" t="str">
        <f t="shared" si="45"/>
        <v>625.000086022765+0.240889715407876i</v>
      </c>
      <c r="I208" t="str">
        <f t="shared" si="46"/>
        <v>59.6202965260525-141376.137043747i</v>
      </c>
      <c r="K208" t="str">
        <f t="shared" si="47"/>
        <v>0.0191999945051975-0.0000099749196098198i</v>
      </c>
      <c r="L208" t="str">
        <f t="shared" si="48"/>
        <v>0.0001875-113.622125773951i</v>
      </c>
      <c r="M208" t="str">
        <f t="shared" si="49"/>
        <v>0.0025-54.7716913987253i</v>
      </c>
      <c r="N208">
        <f t="shared" si="50"/>
        <v>89.993865711242734</v>
      </c>
      <c r="O208">
        <f t="shared" si="51"/>
        <v>88.515077840250086</v>
      </c>
      <c r="P208" s="3">
        <f t="shared" si="52"/>
        <v>88.515077840250086</v>
      </c>
      <c r="Q208" s="3">
        <f t="shared" si="53"/>
        <v>-90.006134288757266</v>
      </c>
      <c r="R208">
        <f t="shared" si="54"/>
        <v>89.993865711242734</v>
      </c>
      <c r="S208">
        <f t="shared" si="55"/>
        <v>1.8626848434382286E-3</v>
      </c>
      <c r="T208">
        <f t="shared" si="38"/>
        <v>88.515077840250086</v>
      </c>
    </row>
    <row r="209" spans="1:20" x14ac:dyDescent="0.25">
      <c r="A209">
        <f t="shared" si="39"/>
        <v>11.748067697549935</v>
      </c>
      <c r="B209">
        <f t="shared" si="56"/>
        <v>1.8697630458432939</v>
      </c>
      <c r="C209" t="str">
        <f t="shared" si="40"/>
        <v>-2.85361561615365-26552.5782839892i</v>
      </c>
      <c r="D209" t="str">
        <f t="shared" si="41"/>
        <v>3.47812499997704-8512.03812230877i</v>
      </c>
      <c r="E209" t="str">
        <f t="shared" si="42"/>
        <v>162.469536556132+0.000880346718850639i</v>
      </c>
      <c r="F209" t="str">
        <f t="shared" si="43"/>
        <v>2.90990990990622-79880.2375536794i</v>
      </c>
      <c r="G209" t="str">
        <f t="shared" si="44"/>
        <v>0.999999999998728-1.12781449896336E-06i</v>
      </c>
      <c r="H209" t="str">
        <f t="shared" si="45"/>
        <v>625.000086677779+0.24180509635261i</v>
      </c>
      <c r="I209" t="str">
        <f t="shared" si="46"/>
        <v>59.6202965373472-140840.941598824i</v>
      </c>
      <c r="K209" t="str">
        <f t="shared" si="47"/>
        <v>0.0191999944633577-0.0000100128242811692i</v>
      </c>
      <c r="L209" t="str">
        <f t="shared" si="48"/>
        <v>0.0001875-113.191996188435i</v>
      </c>
      <c r="M209" t="str">
        <f t="shared" si="49"/>
        <v>0.0025-54.5643468805791i</v>
      </c>
      <c r="N209">
        <f t="shared" si="50"/>
        <v>89.993842400960844</v>
      </c>
      <c r="O209">
        <f t="shared" si="51"/>
        <v>88.482134008712748</v>
      </c>
      <c r="P209" s="3">
        <f t="shared" si="52"/>
        <v>88.482134008712748</v>
      </c>
      <c r="Q209" s="3">
        <f t="shared" si="53"/>
        <v>-90.006157599039156</v>
      </c>
      <c r="R209">
        <f t="shared" si="54"/>
        <v>89.993842400960844</v>
      </c>
      <c r="S209">
        <f t="shared" si="55"/>
        <v>1.869763045843294E-3</v>
      </c>
      <c r="T209">
        <f t="shared" si="38"/>
        <v>88.482134008712748</v>
      </c>
    </row>
    <row r="210" spans="1:20" x14ac:dyDescent="0.25">
      <c r="A210">
        <f t="shared" si="39"/>
        <v>11.792710354800626</v>
      </c>
      <c r="B210">
        <f t="shared" si="56"/>
        <v>1.8768681454174985</v>
      </c>
      <c r="C210" t="str">
        <f t="shared" si="40"/>
        <v>-2.85361560739566-26452.060438933i</v>
      </c>
      <c r="D210" t="str">
        <f t="shared" si="41"/>
        <v>3.47812499997686-8479.81482603787i</v>
      </c>
      <c r="E210" t="str">
        <f t="shared" si="42"/>
        <v>162.469536553043+0.000883692039040966i</v>
      </c>
      <c r="F210" t="str">
        <f t="shared" si="43"/>
        <v>2.90990990990618-79577.8417550352i</v>
      </c>
      <c r="G210" t="str">
        <f t="shared" si="44"/>
        <v>0.999999999998718-1.13210019405941E-06i</v>
      </c>
      <c r="H210" t="str">
        <f t="shared" si="45"/>
        <v>625.000087337781+0.242723955745234i</v>
      </c>
      <c r="I210" t="str">
        <f t="shared" si="46"/>
        <v>59.6202965487275-140307.772198129i</v>
      </c>
      <c r="K210" t="str">
        <f t="shared" si="47"/>
        <v>0.0191999944211993-0.0000100508729900046i</v>
      </c>
      <c r="L210" t="str">
        <f t="shared" si="48"/>
        <v>0.0001875-112.763494907786i</v>
      </c>
      <c r="M210" t="str">
        <f t="shared" si="49"/>
        <v>0.0025-54.3577872888813i</v>
      </c>
      <c r="N210">
        <f t="shared" si="50"/>
        <v>89.993819002100054</v>
      </c>
      <c r="O210">
        <f t="shared" si="51"/>
        <v>88.449190177140125</v>
      </c>
      <c r="P210" s="3">
        <f t="shared" si="52"/>
        <v>88.449190177140125</v>
      </c>
      <c r="Q210" s="3">
        <f t="shared" si="53"/>
        <v>-90.006180997899946</v>
      </c>
      <c r="R210">
        <f t="shared" si="54"/>
        <v>89.993819002100054</v>
      </c>
      <c r="S210">
        <f t="shared" si="55"/>
        <v>1.8768681454174984E-3</v>
      </c>
      <c r="T210">
        <f t="shared" si="38"/>
        <v>88.449190177140125</v>
      </c>
    </row>
    <row r="211" spans="1:20" x14ac:dyDescent="0.25">
      <c r="A211">
        <f t="shared" si="39"/>
        <v>11.837522654148868</v>
      </c>
      <c r="B211">
        <f t="shared" si="56"/>
        <v>1.884000244370085</v>
      </c>
      <c r="C211" t="str">
        <f t="shared" si="40"/>
        <v>-2.85361559857093-26351.9231156467i</v>
      </c>
      <c r="D211" t="str">
        <f t="shared" si="41"/>
        <v>3.47812499997667-8447.7135147501i</v>
      </c>
      <c r="E211" t="str">
        <f t="shared" si="42"/>
        <v>162.46953654993+0.00088705007147871i</v>
      </c>
      <c r="F211" t="str">
        <f t="shared" si="43"/>
        <v>2.90990990990614-79276.5907103605i</v>
      </c>
      <c r="G211" t="str">
        <f t="shared" si="44"/>
        <v>0.999999999998709-1.13640217479682E-06i</v>
      </c>
      <c r="H211" t="str">
        <f t="shared" si="45"/>
        <v>625.000088002812+0.243646306803855i</v>
      </c>
      <c r="I211" t="str">
        <f t="shared" si="46"/>
        <v>59.6202965601947-139776.621171842i</v>
      </c>
      <c r="K211" t="str">
        <f t="shared" si="47"/>
        <v>0.0191999943787198-0.0000100890662836654i</v>
      </c>
      <c r="L211" t="str">
        <f t="shared" si="48"/>
        <v>0.0001875-112.336615767868i</v>
      </c>
      <c r="M211" t="str">
        <f t="shared" si="49"/>
        <v>0.0025-54.1520096522031i</v>
      </c>
      <c r="N211">
        <f t="shared" si="50"/>
        <v>89.993795514323793</v>
      </c>
      <c r="O211">
        <f t="shared" si="51"/>
        <v>88.416246345532045</v>
      </c>
      <c r="P211" s="3">
        <f t="shared" si="52"/>
        <v>88.416246345532045</v>
      </c>
      <c r="Q211" s="3">
        <f t="shared" si="53"/>
        <v>-90.006204485676207</v>
      </c>
      <c r="R211">
        <f t="shared" si="54"/>
        <v>89.993795514323793</v>
      </c>
      <c r="S211">
        <f t="shared" si="55"/>
        <v>1.884000244370085E-3</v>
      </c>
      <c r="T211">
        <f t="shared" si="38"/>
        <v>88.416246345532045</v>
      </c>
    </row>
    <row r="212" spans="1:20" x14ac:dyDescent="0.25">
      <c r="A212">
        <f t="shared" si="39"/>
        <v>11.882505240234634</v>
      </c>
      <c r="B212">
        <f t="shared" si="56"/>
        <v>1.8911594452986913</v>
      </c>
      <c r="C212" t="str">
        <f t="shared" si="40"/>
        <v>-2.85361558967912-26252.1648736218i</v>
      </c>
      <c r="D212" t="str">
        <f t="shared" si="41"/>
        <v>3.47812499997651-8415.73372665743i</v>
      </c>
      <c r="E212" t="str">
        <f t="shared" si="42"/>
        <v>162.469536546794+0.000890420864470033i</v>
      </c>
      <c r="F212" t="str">
        <f t="shared" si="43"/>
        <v>2.90990990990613-78976.4800860591i</v>
      </c>
      <c r="G212" t="str">
        <f t="shared" si="44"/>
        <v>0.999999999998699-1.14072050306104E-06i</v>
      </c>
      <c r="H212" t="str">
        <f t="shared" si="45"/>
        <v>625.000088672905+0.244572162796803i</v>
      </c>
      <c r="I212" t="str">
        <f t="shared" si="46"/>
        <v>59.6202965717494-139247.480879178i</v>
      </c>
      <c r="K212" t="str">
        <f t="shared" si="47"/>
        <v>0.0191999943359169-0.0000101274047115709i</v>
      </c>
      <c r="L212" t="str">
        <f t="shared" si="48"/>
        <v>0.0001875-111.911352627882i</v>
      </c>
      <c r="M212" t="str">
        <f t="shared" si="49"/>
        <v>0.0025-53.9470110103637i</v>
      </c>
      <c r="N212">
        <f t="shared" si="50"/>
        <v>89.993771937294142</v>
      </c>
      <c r="O212">
        <f t="shared" si="51"/>
        <v>88.383302513888395</v>
      </c>
      <c r="P212" s="3">
        <f t="shared" si="52"/>
        <v>88.383302513888395</v>
      </c>
      <c r="Q212" s="3">
        <f t="shared" si="53"/>
        <v>-90.006228062705858</v>
      </c>
      <c r="R212">
        <f t="shared" si="54"/>
        <v>89.993771937294142</v>
      </c>
      <c r="S212">
        <f t="shared" si="55"/>
        <v>1.8911594452986913E-3</v>
      </c>
      <c r="T212">
        <f t="shared" si="38"/>
        <v>88.383302513888395</v>
      </c>
    </row>
    <row r="213" spans="1:20" x14ac:dyDescent="0.25">
      <c r="A213">
        <f t="shared" si="39"/>
        <v>11.927658760147526</v>
      </c>
      <c r="B213">
        <f t="shared" si="56"/>
        <v>1.8983458511908264</v>
      </c>
      <c r="C213" t="str">
        <f t="shared" si="40"/>
        <v>-2.85361558071948-26152.7842778019i</v>
      </c>
      <c r="D213" t="str">
        <f t="shared" si="41"/>
        <v>3.47812499997633-8383.87500171973i</v>
      </c>
      <c r="E213" t="str">
        <f t="shared" si="42"/>
        <v>162.469536543634+0.000893804466506251i</v>
      </c>
      <c r="F213" t="str">
        <f t="shared" si="43"/>
        <v>2.9099099099061-78677.5055649376i</v>
      </c>
      <c r="G213" t="str">
        <f t="shared" si="44"/>
        <v>0.999999999998689-1.14505524097266E-06i</v>
      </c>
      <c r="H213" t="str">
        <f t="shared" si="45"/>
        <v>625.000089348099+0.245501537042834i</v>
      </c>
      <c r="I213" t="str">
        <f t="shared" si="46"/>
        <v>59.6202965833916-138720.343708274i</v>
      </c>
      <c r="K213" t="str">
        <f t="shared" si="47"/>
        <v>0.0191999942927881-0.0000101658888252281i</v>
      </c>
      <c r="L213" t="str">
        <f t="shared" si="48"/>
        <v>0.0001875-111.487699370275i</v>
      </c>
      <c r="M213" t="str">
        <f t="shared" si="49"/>
        <v>0.0025-53.742788414389i</v>
      </c>
      <c r="N213">
        <f t="shared" si="50"/>
        <v>89.993748270671972</v>
      </c>
      <c r="O213">
        <f t="shared" si="51"/>
        <v>88.350358682208707</v>
      </c>
      <c r="P213" s="3">
        <f t="shared" si="52"/>
        <v>88.350358682208707</v>
      </c>
      <c r="Q213" s="3">
        <f t="shared" si="53"/>
        <v>-90.006251729328028</v>
      </c>
      <c r="R213">
        <f t="shared" si="54"/>
        <v>89.993748270671972</v>
      </c>
      <c r="S213">
        <f t="shared" si="55"/>
        <v>1.8983458511908264E-3</v>
      </c>
      <c r="T213">
        <f t="shared" si="38"/>
        <v>88.350358682208707</v>
      </c>
    </row>
    <row r="214" spans="1:20" x14ac:dyDescent="0.25">
      <c r="A214">
        <f t="shared" si="39"/>
        <v>11.972983863436086</v>
      </c>
      <c r="B214">
        <f t="shared" si="56"/>
        <v>1.9055595654253517</v>
      </c>
      <c r="C214" t="str">
        <f t="shared" si="40"/>
        <v>-2.8536155716917-26053.7798985639i</v>
      </c>
      <c r="D214" t="str">
        <f t="shared" si="41"/>
        <v>3.47812499997614-8352.13688163857i</v>
      </c>
      <c r="E214" t="str">
        <f t="shared" si="42"/>
        <v>162.46953654045+0.000897200926261551i</v>
      </c>
      <c r="F214" t="str">
        <f t="shared" si="43"/>
        <v>2.90990990990607-78379.6628461473i</v>
      </c>
      <c r="G214" t="str">
        <f t="shared" si="44"/>
        <v>0.999999999998679-1.14940645088834E-06i</v>
      </c>
      <c r="H214" t="str">
        <f t="shared" si="45"/>
        <v>625.000090028434+0.246434442911315i</v>
      </c>
      <c r="I214" t="str">
        <f t="shared" si="46"/>
        <v>59.6202965951226-138195.202076086i</v>
      </c>
      <c r="K214" t="str">
        <f t="shared" si="47"/>
        <v>0.0191999942493309-0.0000102045191782398i</v>
      </c>
      <c r="L214" t="str">
        <f t="shared" si="48"/>
        <v>0.0001875-111.065649900652i</v>
      </c>
      <c r="M214" t="str">
        <f t="shared" si="49"/>
        <v>0.0025-53.5393389264683i</v>
      </c>
      <c r="N214">
        <f t="shared" si="50"/>
        <v>89.993724514116821</v>
      </c>
      <c r="O214">
        <f t="shared" si="51"/>
        <v>88.317414850492781</v>
      </c>
      <c r="P214" s="3">
        <f t="shared" si="52"/>
        <v>88.317414850492781</v>
      </c>
      <c r="Q214" s="3">
        <f t="shared" si="53"/>
        <v>-90.006275485883179</v>
      </c>
      <c r="R214">
        <f t="shared" si="54"/>
        <v>89.993724514116821</v>
      </c>
      <c r="S214">
        <f t="shared" si="55"/>
        <v>1.9055595654253518E-3</v>
      </c>
      <c r="T214">
        <f t="shared" si="38"/>
        <v>88.317414850492781</v>
      </c>
    </row>
    <row r="215" spans="1:20" x14ac:dyDescent="0.25">
      <c r="A215">
        <f t="shared" si="39"/>
        <v>12.018481202117144</v>
      </c>
      <c r="B215">
        <f t="shared" si="56"/>
        <v>1.9128006917739679</v>
      </c>
      <c r="C215" t="str">
        <f t="shared" si="40"/>
        <v>-2.85361556259526-25955.1503116967i</v>
      </c>
      <c r="D215" t="str">
        <f t="shared" si="41"/>
        <v>3.47812499997597-8320.51890985055i</v>
      </c>
      <c r="E215" t="str">
        <f t="shared" si="42"/>
        <v>162.469536537241+0.000900610292595584i</v>
      </c>
      <c r="F215" t="str">
        <f t="shared" si="43"/>
        <v>2.90990990990604-78082.9476451217i</v>
      </c>
      <c r="G215" t="str">
        <f t="shared" si="44"/>
        <v>0.999999999998669-1.15377419540171E-06i</v>
      </c>
      <c r="H215" t="str">
        <f t="shared" si="45"/>
        <v>625.00009071395+0.247370893822414i</v>
      </c>
      <c r="I215" t="str">
        <f t="shared" si="46"/>
        <v>59.6202966069436-137672.048428276i</v>
      </c>
      <c r="K215" t="str">
        <f t="shared" si="47"/>
        <v>0.0191999942055428-0.0000102432963263123i</v>
      </c>
      <c r="L215" t="str">
        <f t="shared" si="48"/>
        <v>0.0001875-110.645198147691i</v>
      </c>
      <c r="M215" t="str">
        <f t="shared" si="49"/>
        <v>0.0025-53.3366596199128i</v>
      </c>
      <c r="N215">
        <f t="shared" si="50"/>
        <v>89.993700667286944</v>
      </c>
      <c r="O215">
        <f t="shared" si="51"/>
        <v>88.284471018740362</v>
      </c>
      <c r="P215" s="3">
        <f t="shared" si="52"/>
        <v>88.284471018740362</v>
      </c>
      <c r="Q215" s="3">
        <f t="shared" si="53"/>
        <v>-90.006299332713056</v>
      </c>
      <c r="R215">
        <f t="shared" si="54"/>
        <v>89.993700667286944</v>
      </c>
      <c r="S215">
        <f t="shared" si="55"/>
        <v>1.9128006917739678E-3</v>
      </c>
      <c r="T215">
        <f t="shared" si="38"/>
        <v>88.284471018740362</v>
      </c>
    </row>
    <row r="216" spans="1:20" x14ac:dyDescent="0.25">
      <c r="A216">
        <f t="shared" si="39"/>
        <v>12.06415143068519</v>
      </c>
      <c r="B216">
        <f t="shared" si="56"/>
        <v>1.9200693344027091</v>
      </c>
      <c r="C216" t="str">
        <f t="shared" si="40"/>
        <v>-2.85361555342929-25856.8940983806i</v>
      </c>
      <c r="D216" t="str">
        <f t="shared" si="41"/>
        <v>3.47812499997578-8289.02063152036i</v>
      </c>
      <c r="E216" t="str">
        <f t="shared" si="42"/>
        <v>162.469536534009+0.000904032614554009i</v>
      </c>
      <c r="F216" t="str">
        <f t="shared" si="43"/>
        <v>2.909909909906-77787.3556935115i</v>
      </c>
      <c r="G216" t="str">
        <f t="shared" si="44"/>
        <v>0.999999999998659-1.15815853734423E-06i</v>
      </c>
      <c r="H216" t="str">
        <f t="shared" si="45"/>
        <v>625.000091404685+0.248310903247291i</v>
      </c>
      <c r="I216" t="str">
        <f t="shared" si="46"/>
        <v>59.6202966188528-137150.875239101i</v>
      </c>
      <c r="K216" t="str">
        <f t="shared" si="47"/>
        <v>0.0191999941614213-0.0000102822208272635i</v>
      </c>
      <c r="L216" t="str">
        <f t="shared" si="48"/>
        <v>0.0001875-110.226338063052i</v>
      </c>
      <c r="M216" t="str">
        <f t="shared" si="49"/>
        <v>0.0025-53.134747579112i</v>
      </c>
      <c r="N216">
        <f t="shared" si="50"/>
        <v>89.993676729839308</v>
      </c>
      <c r="O216">
        <f t="shared" si="51"/>
        <v>88.251527186951193</v>
      </c>
      <c r="P216" s="3">
        <f t="shared" si="52"/>
        <v>88.251527186951193</v>
      </c>
      <c r="Q216" s="3">
        <f t="shared" si="53"/>
        <v>-90.006323270160692</v>
      </c>
      <c r="R216">
        <f t="shared" si="54"/>
        <v>89.993676729839308</v>
      </c>
      <c r="S216">
        <f t="shared" si="55"/>
        <v>1.920069334402709E-3</v>
      </c>
      <c r="T216">
        <f t="shared" si="38"/>
        <v>88.251527186951193</v>
      </c>
    </row>
    <row r="217" spans="1:20" x14ac:dyDescent="0.25">
      <c r="A217">
        <f t="shared" si="39"/>
        <v>12.109995206121793</v>
      </c>
      <c r="B217">
        <f t="shared" si="56"/>
        <v>1.9273655978734394</v>
      </c>
      <c r="C217" t="str">
        <f t="shared" si="40"/>
        <v>-2.85361554419364-25759.0098451667i</v>
      </c>
      <c r="D217" t="str">
        <f t="shared" si="41"/>
        <v>3.47812499997559-8257.64159353482i</v>
      </c>
      <c r="E217" t="str">
        <f t="shared" si="42"/>
        <v>162.469536530751+0.000907467941368836i</v>
      </c>
      <c r="F217" t="str">
        <f t="shared" si="43"/>
        <v>2.90990990990598-77492.8827391285i</v>
      </c>
      <c r="G217" t="str">
        <f t="shared" si="44"/>
        <v>0.999999999998648-1.16255953978612E-06i</v>
      </c>
      <c r="H217" t="str">
        <f t="shared" si="45"/>
        <v>625.000092100681+0.249254484708311i</v>
      </c>
      <c r="I217" t="str">
        <f t="shared" si="46"/>
        <v>59.620296630854-136631.675011313i</v>
      </c>
      <c r="K217" t="str">
        <f t="shared" si="47"/>
        <v>0.0191999941169638-0.0000103212932410313i</v>
      </c>
      <c r="L217" t="str">
        <f t="shared" si="48"/>
        <v>0.0001875-109.809063621291i</v>
      </c>
      <c r="M217" t="str">
        <f t="shared" si="49"/>
        <v>0.0025-52.933599899494i</v>
      </c>
      <c r="N217">
        <f t="shared" si="50"/>
        <v>89.993652701429554</v>
      </c>
      <c r="O217">
        <f t="shared" si="51"/>
        <v>88.218583355124878</v>
      </c>
      <c r="P217" s="3">
        <f t="shared" si="52"/>
        <v>88.218583355124878</v>
      </c>
      <c r="Q217" s="3">
        <f t="shared" si="53"/>
        <v>-90.006347298570446</v>
      </c>
      <c r="R217">
        <f t="shared" si="54"/>
        <v>89.993652701429554</v>
      </c>
      <c r="S217">
        <f t="shared" si="55"/>
        <v>1.9273655978734395E-3</v>
      </c>
      <c r="T217">
        <f t="shared" si="38"/>
        <v>88.218583355124878</v>
      </c>
    </row>
    <row r="218" spans="1:20" x14ac:dyDescent="0.25">
      <c r="A218">
        <f t="shared" si="39"/>
        <v>12.156013187905057</v>
      </c>
      <c r="B218">
        <f t="shared" si="56"/>
        <v>1.9346895871453584</v>
      </c>
      <c r="C218" t="str">
        <f t="shared" si="40"/>
        <v>-2.85361553488772-25661.4961439574i</v>
      </c>
      <c r="D218" t="str">
        <f t="shared" si="41"/>
        <v>3.47812499997539-8226.38134449587i</v>
      </c>
      <c r="E218" t="str">
        <f t="shared" si="42"/>
        <v>162.469536527469+0.000910916322457888i</v>
      </c>
      <c r="F218" t="str">
        <f t="shared" si="43"/>
        <v>2.90990990990594-77199.5245458797i</v>
      </c>
      <c r="G218" t="str">
        <f t="shared" si="44"/>
        <v>0.999999999998638-0.0000011669772660373i</v>
      </c>
      <c r="H218" t="str">
        <f t="shared" si="45"/>
        <v>625.000092801976+0.250201651779209i</v>
      </c>
      <c r="I218" t="str">
        <f t="shared" si="46"/>
        <v>59.6202966429459-136114.440276039i</v>
      </c>
      <c r="K218" t="str">
        <f t="shared" si="47"/>
        <v>0.0191999940721678-0.000010360514129681i</v>
      </c>
      <c r="L218" t="str">
        <f t="shared" si="48"/>
        <v>0.0001875-109.393368819776i</v>
      </c>
      <c r="M218" t="str">
        <f t="shared" si="49"/>
        <v>0.0025-52.7332136874815i</v>
      </c>
      <c r="N218">
        <f t="shared" si="50"/>
        <v>89.993628581712045</v>
      </c>
      <c r="O218">
        <f t="shared" si="51"/>
        <v>88.18563952326123</v>
      </c>
      <c r="P218" s="3">
        <f t="shared" si="52"/>
        <v>88.18563952326123</v>
      </c>
      <c r="Q218" s="3">
        <f t="shared" si="53"/>
        <v>-90.006371418287955</v>
      </c>
      <c r="R218">
        <f t="shared" si="54"/>
        <v>89.993628581712045</v>
      </c>
      <c r="S218">
        <f t="shared" si="55"/>
        <v>1.9346895871453584E-3</v>
      </c>
      <c r="T218">
        <f t="shared" si="38"/>
        <v>88.18563952326123</v>
      </c>
    </row>
    <row r="219" spans="1:20" x14ac:dyDescent="0.25">
      <c r="A219">
        <f t="shared" si="39"/>
        <v>12.202206038019096</v>
      </c>
      <c r="B219">
        <f t="shared" si="56"/>
        <v>1.9420414075765109</v>
      </c>
      <c r="C219" t="str">
        <f t="shared" si="40"/>
        <v>-2.85361552551089-25564.3515919854i</v>
      </c>
      <c r="D219" t="str">
        <f t="shared" si="41"/>
        <v>3.47812499997522-8195.23943471441i</v>
      </c>
      <c r="E219" t="str">
        <f t="shared" si="42"/>
        <v>162.469536524161+0.000914377807428852i</v>
      </c>
      <c r="F219" t="str">
        <f t="shared" si="43"/>
        <v>2.90990990990591-76907.2768937097i</v>
      </c>
      <c r="G219" t="str">
        <f t="shared" si="44"/>
        <v>0.999999999998628-1.17141177964822E-06i</v>
      </c>
      <c r="H219" t="str">
        <f t="shared" si="45"/>
        <v>625.000093508611+0.25115241808531i</v>
      </c>
      <c r="I219" t="str">
        <f t="shared" si="46"/>
        <v>59.6202966551306-135599.163592687i</v>
      </c>
      <c r="K219" t="str">
        <f t="shared" si="47"/>
        <v>0.0191999940270307-0.0000103998840574139i</v>
      </c>
      <c r="L219" t="str">
        <f t="shared" si="48"/>
        <v>0.0001875-108.979247678597i</v>
      </c>
      <c r="M219" t="str">
        <f t="shared" si="49"/>
        <v>0.0025-52.5335860604518i</v>
      </c>
      <c r="N219">
        <f t="shared" si="50"/>
        <v>89.99360437033981</v>
      </c>
      <c r="O219">
        <f t="shared" si="51"/>
        <v>88.152695691359952</v>
      </c>
      <c r="P219" s="3">
        <f t="shared" si="52"/>
        <v>88.152695691359952</v>
      </c>
      <c r="Q219" s="3">
        <f t="shared" si="53"/>
        <v>-90.00639562966019</v>
      </c>
      <c r="R219">
        <f t="shared" si="54"/>
        <v>89.99360437033981</v>
      </c>
      <c r="S219">
        <f t="shared" si="55"/>
        <v>1.942041407576511E-3</v>
      </c>
      <c r="T219">
        <f t="shared" si="38"/>
        <v>88.152695691359952</v>
      </c>
    </row>
    <row r="220" spans="1:20" x14ac:dyDescent="0.25">
      <c r="A220">
        <f t="shared" si="39"/>
        <v>12.248574420963569</v>
      </c>
      <c r="B220">
        <f t="shared" si="56"/>
        <v>1.9494211649253017</v>
      </c>
      <c r="C220" t="str">
        <f t="shared" si="40"/>
        <v>-2.85361551606273-25467.5747917936i</v>
      </c>
      <c r="D220" t="str">
        <f t="shared" si="41"/>
        <v>3.47812499997502-8164.21541620351i</v>
      </c>
      <c r="E220" t="str">
        <f t="shared" si="42"/>
        <v>162.469536520829+0.000917852446076094i</v>
      </c>
      <c r="F220" t="str">
        <f t="shared" si="43"/>
        <v>2.90990990990588-76616.1355785371i</v>
      </c>
      <c r="G220" t="str">
        <f t="shared" si="44"/>
        <v>0.999999999998617-1.17586314441087E-06i</v>
      </c>
      <c r="H220" t="str">
        <f t="shared" si="45"/>
        <v>625.000094220626+0.25210679730371i</v>
      </c>
      <c r="I220" t="str">
        <f t="shared" si="46"/>
        <v>59.6202966674078-135085.837548826i</v>
      </c>
      <c r="K220" t="str">
        <f t="shared" si="47"/>
        <v>0.0191999939815499-0.0000104394035905751i</v>
      </c>
      <c r="L220" t="str">
        <f t="shared" si="48"/>
        <v>0.0001875-108.566694240483i</v>
      </c>
      <c r="M220" t="str">
        <f t="shared" si="49"/>
        <v>0.0025-52.3347141466943i</v>
      </c>
      <c r="N220">
        <f t="shared" si="50"/>
        <v>89.993580066964526</v>
      </c>
      <c r="O220">
        <f t="shared" si="51"/>
        <v>88.119751859420774</v>
      </c>
      <c r="P220" s="3">
        <f t="shared" si="52"/>
        <v>88.119751859420774</v>
      </c>
      <c r="Q220" s="3">
        <f t="shared" si="53"/>
        <v>-90.006419933035474</v>
      </c>
      <c r="R220">
        <f t="shared" si="54"/>
        <v>89.993580066964526</v>
      </c>
      <c r="S220">
        <f t="shared" si="55"/>
        <v>1.9494211649253017E-3</v>
      </c>
      <c r="T220">
        <f t="shared" si="38"/>
        <v>88.119751859420774</v>
      </c>
    </row>
    <row r="221" spans="1:20" x14ac:dyDescent="0.25">
      <c r="A221">
        <f t="shared" si="39"/>
        <v>12.295119003763231</v>
      </c>
      <c r="B221">
        <f t="shared" si="56"/>
        <v>1.9568289653520179</v>
      </c>
      <c r="C221" t="str">
        <f t="shared" si="40"/>
        <v>-2.85361550654262-25371.164351215i</v>
      </c>
      <c r="D221" t="str">
        <f t="shared" si="41"/>
        <v>3.47812499997485-8133.30884267235i</v>
      </c>
      <c r="E221" t="str">
        <f t="shared" si="42"/>
        <v>162.46953651747+0.0009213402883848i</v>
      </c>
      <c r="F221" t="str">
        <f t="shared" si="43"/>
        <v>2.90990990990586-76326.0964121972i</v>
      </c>
      <c r="G221" t="str">
        <f t="shared" si="44"/>
        <v>0.999999999998607-1.18033142435963E-06i</v>
      </c>
      <c r="H221" t="str">
        <f t="shared" si="45"/>
        <v>625.000094938067+0.253064803163483i</v>
      </c>
      <c r="I221" t="str">
        <f t="shared" si="46"/>
        <v>59.6202966797797-134574.454760092i</v>
      </c>
      <c r="K221" t="str">
        <f t="shared" si="47"/>
        <v>0.0191999939357227-0.0000104790732976619i</v>
      </c>
      <c r="L221" t="str">
        <f t="shared" si="48"/>
        <v>0.0001875-108.155702570714i</v>
      </c>
      <c r="M221" t="str">
        <f t="shared" si="49"/>
        <v>0.0025-52.1365950853701i</v>
      </c>
      <c r="N221">
        <f t="shared" si="50"/>
        <v>89.993555671236635</v>
      </c>
      <c r="O221">
        <f t="shared" si="51"/>
        <v>88.086808027443283</v>
      </c>
      <c r="P221" s="3">
        <f t="shared" si="52"/>
        <v>88.086808027443283</v>
      </c>
      <c r="Q221" s="3">
        <f t="shared" si="53"/>
        <v>-90.006444328763365</v>
      </c>
      <c r="R221">
        <f t="shared" si="54"/>
        <v>89.993555671236635</v>
      </c>
      <c r="S221">
        <f t="shared" si="55"/>
        <v>1.9568289653520178E-3</v>
      </c>
      <c r="T221">
        <f t="shared" si="38"/>
        <v>88.086808027443283</v>
      </c>
    </row>
    <row r="222" spans="1:20" x14ac:dyDescent="0.25">
      <c r="A222">
        <f t="shared" si="39"/>
        <v>12.341840455977531</v>
      </c>
      <c r="B222">
        <f t="shared" si="56"/>
        <v>1.9642649154203555</v>
      </c>
      <c r="C222" t="str">
        <f t="shared" si="40"/>
        <v>-2.8536154969499-25275.1188833537i</v>
      </c>
      <c r="D222" t="str">
        <f t="shared" si="41"/>
        <v>3.47812499997466-8102.51926951941i</v>
      </c>
      <c r="E222" t="str">
        <f t="shared" si="42"/>
        <v>162.469536514087+0.000924841384528199i</v>
      </c>
      <c r="F222" t="str">
        <f t="shared" si="43"/>
        <v>2.90990990990583-76037.1552223783i</v>
      </c>
      <c r="G222" t="str">
        <f t="shared" si="44"/>
        <v>0.999999999998596-1.18481668377218E-06i</v>
      </c>
      <c r="H222" t="str">
        <f t="shared" si="45"/>
        <v>625.000095660965+0.254026449445859i</v>
      </c>
      <c r="I222" t="str">
        <f t="shared" si="46"/>
        <v>59.6202966922438-134065.007870067i</v>
      </c>
      <c r="K222" t="str">
        <f t="shared" si="47"/>
        <v>0.0191999938895467-0.0000105188937493316i</v>
      </c>
      <c r="L222" t="str">
        <f t="shared" si="48"/>
        <v>0.0001875-107.746266757038i</v>
      </c>
      <c r="M222" t="str">
        <f t="shared" si="49"/>
        <v>0.0025-51.9392260264695i</v>
      </c>
      <c r="N222">
        <f t="shared" si="50"/>
        <v>89.993531182805185</v>
      </c>
      <c r="O222">
        <f t="shared" si="51"/>
        <v>88.053864195427423</v>
      </c>
      <c r="P222" s="3">
        <f t="shared" si="52"/>
        <v>88.053864195427423</v>
      </c>
      <c r="Q222" s="3">
        <f t="shared" si="53"/>
        <v>-90.006468817194815</v>
      </c>
      <c r="R222">
        <f t="shared" si="54"/>
        <v>89.993531182805185</v>
      </c>
      <c r="S222">
        <f t="shared" si="55"/>
        <v>1.9642649154203557E-3</v>
      </c>
      <c r="T222">
        <f t="shared" si="38"/>
        <v>88.053864195427423</v>
      </c>
    </row>
    <row r="223" spans="1:20" x14ac:dyDescent="0.25">
      <c r="A223">
        <f t="shared" si="39"/>
        <v>12.388739449710245</v>
      </c>
      <c r="B223">
        <f t="shared" si="56"/>
        <v>1.971729122098953</v>
      </c>
      <c r="C223" t="str">
        <f t="shared" si="40"/>
        <v>-2.85361548728442-25179.4370065631i</v>
      </c>
      <c r="D223" t="str">
        <f t="shared" si="41"/>
        <v>3.47812499997447-8071.84625382638i</v>
      </c>
      <c r="E223" t="str">
        <f t="shared" si="42"/>
        <v>162.469536510679+0.000928355784871707i</v>
      </c>
      <c r="F223" t="str">
        <f t="shared" si="43"/>
        <v>2.9099099099058-75749.3078525649i</v>
      </c>
      <c r="G223" t="str">
        <f t="shared" si="44"/>
        <v>0.999999999998586-0.0000011893189871705i</v>
      </c>
      <c r="H223" t="str">
        <f t="shared" si="45"/>
        <v>625.000096389371+0.254991749984463i</v>
      </c>
      <c r="I223" t="str">
        <f t="shared" si="46"/>
        <v>59.6202967048045-133557.48955019i</v>
      </c>
      <c r="K223" t="str">
        <f t="shared" si="47"/>
        <v>0.019199993843019-0.0000105588655184104i</v>
      </c>
      <c r="L223" t="str">
        <f t="shared" si="48"/>
        <v>0.0001875-107.338380909581i</v>
      </c>
      <c r="M223" t="str">
        <f t="shared" si="49"/>
        <v>0.0025-51.7426041307724i</v>
      </c>
      <c r="N223">
        <f t="shared" si="50"/>
        <v>89.993506601317904</v>
      </c>
      <c r="O223">
        <f t="shared" si="51"/>
        <v>88.020920363372795</v>
      </c>
      <c r="P223" s="3">
        <f t="shared" si="52"/>
        <v>88.020920363372795</v>
      </c>
      <c r="Q223" s="3">
        <f t="shared" si="53"/>
        <v>-90.006493398682096</v>
      </c>
      <c r="R223">
        <f t="shared" si="54"/>
        <v>89.993506601317904</v>
      </c>
      <c r="S223">
        <f t="shared" si="55"/>
        <v>1.9717291220989531E-3</v>
      </c>
      <c r="T223">
        <f t="shared" si="38"/>
        <v>88.020920363372795</v>
      </c>
    </row>
    <row r="224" spans="1:20" x14ac:dyDescent="0.25">
      <c r="A224">
        <f t="shared" si="39"/>
        <v>12.435816659619146</v>
      </c>
      <c r="B224">
        <f t="shared" si="56"/>
        <v>1.9792216927629291</v>
      </c>
      <c r="C224" t="str">
        <f t="shared" si="40"/>
        <v>-2.85361547754506-25084.1173444268i</v>
      </c>
      <c r="D224" t="str">
        <f t="shared" si="41"/>
        <v>3.47812499997427-8041.28935435161i</v>
      </c>
      <c r="E224" t="str">
        <f t="shared" si="42"/>
        <v>162.469536507243+0.000931883539972152i</v>
      </c>
      <c r="F224" t="str">
        <f t="shared" si="43"/>
        <v>2.90990990990577-75462.5501619757i</v>
      </c>
      <c r="G224" t="str">
        <f t="shared" si="44"/>
        <v>0.999999999998575-1.19383839932174E-06i</v>
      </c>
      <c r="H224" t="str">
        <f t="shared" si="45"/>
        <v>625.00009712332+0.255960718665459i</v>
      </c>
      <c r="I224" t="str">
        <f t="shared" si="46"/>
        <v>59.6202967174595-133051.892499638i</v>
      </c>
      <c r="K224" t="str">
        <f t="shared" si="47"/>
        <v>0.0191999937961371-0.0000105989891799007i</v>
      </c>
      <c r="L224" t="str">
        <f t="shared" si="48"/>
        <v>0.0001875-106.93203916077i</v>
      </c>
      <c r="M224" t="str">
        <f t="shared" si="49"/>
        <v>0.0025-51.5467265698071i</v>
      </c>
      <c r="N224">
        <f t="shared" si="50"/>
        <v>89.993481926421168</v>
      </c>
      <c r="O224">
        <f t="shared" si="51"/>
        <v>87.987976531278946</v>
      </c>
      <c r="P224" s="3">
        <f t="shared" si="52"/>
        <v>87.987976531278946</v>
      </c>
      <c r="Q224" s="3">
        <f t="shared" si="53"/>
        <v>-90.006518073578832</v>
      </c>
      <c r="R224">
        <f t="shared" si="54"/>
        <v>89.993481926421168</v>
      </c>
      <c r="S224">
        <f t="shared" si="55"/>
        <v>1.9792216927629292E-3</v>
      </c>
      <c r="T224">
        <f t="shared" si="38"/>
        <v>87.987976531278946</v>
      </c>
    </row>
    <row r="225" spans="1:20" x14ac:dyDescent="0.25">
      <c r="A225">
        <f t="shared" si="39"/>
        <v>12.483072762925699</v>
      </c>
      <c r="B225">
        <f t="shared" si="56"/>
        <v>1.9867427351954283</v>
      </c>
      <c r="C225" t="str">
        <f t="shared" si="40"/>
        <v>-2.85361546773163-24989.15852574i</v>
      </c>
      <c r="D225" t="str">
        <f t="shared" si="41"/>
        <v>3.47812499997407-8010.84813152384i</v>
      </c>
      <c r="E225" t="str">
        <f t="shared" si="42"/>
        <v>162.469536503782+0.000935424700577949i</v>
      </c>
      <c r="F225" t="str">
        <f t="shared" si="43"/>
        <v>2.90990990990573-75176.878025505i</v>
      </c>
      <c r="G225" t="str">
        <f t="shared" si="44"/>
        <v>0.999999999998564-1.19837498523915E-06i</v>
      </c>
      <c r="H225" t="str">
        <f t="shared" si="45"/>
        <v>625.000097862859+0.256933369427802i</v>
      </c>
      <c r="I225" t="str">
        <f t="shared" si="46"/>
        <v>59.6202967302114-132548.209445229i</v>
      </c>
      <c r="K225" t="str">
        <f t="shared" si="47"/>
        <v>0.0191999937488982-0.0000106392653109903i</v>
      </c>
      <c r="L225" t="str">
        <f t="shared" si="48"/>
        <v>0.0001875-106.527235665242i</v>
      </c>
      <c r="M225" t="str">
        <f t="shared" si="49"/>
        <v>0.0025-51.3515905258091i</v>
      </c>
      <c r="N225">
        <f t="shared" si="50"/>
        <v>89.993457157760034</v>
      </c>
      <c r="O225">
        <f t="shared" si="51"/>
        <v>87.955032699145761</v>
      </c>
      <c r="P225" s="3">
        <f t="shared" si="52"/>
        <v>87.955032699145761</v>
      </c>
      <c r="Q225" s="3">
        <f t="shared" si="53"/>
        <v>-90.006542842239966</v>
      </c>
      <c r="R225">
        <f t="shared" si="54"/>
        <v>89.993457157760034</v>
      </c>
      <c r="S225">
        <f t="shared" si="55"/>
        <v>1.9867427351954285E-3</v>
      </c>
      <c r="T225">
        <f t="shared" si="38"/>
        <v>87.955032699145761</v>
      </c>
    </row>
    <row r="226" spans="1:20" x14ac:dyDescent="0.25">
      <c r="A226">
        <f t="shared" si="39"/>
        <v>12.530508439424816</v>
      </c>
      <c r="B226">
        <f t="shared" si="56"/>
        <v>1.9942923575891709</v>
      </c>
      <c r="C226" t="str">
        <f t="shared" si="40"/>
        <v>-2.85361545784351-24894.5591844879i</v>
      </c>
      <c r="D226" t="str">
        <f t="shared" si="41"/>
        <v>3.47812499997388-7980.52214743591i</v>
      </c>
      <c r="E226" t="str">
        <f t="shared" si="42"/>
        <v>162.469536500294+0.000938979317629623i</v>
      </c>
      <c r="F226" t="str">
        <f t="shared" si="43"/>
        <v>2.90990990990571-74892.2873336637i</v>
      </c>
      <c r="G226" t="str">
        <f t="shared" si="44"/>
        <v>0.999999999998553-1.20292881018304E-06i</v>
      </c>
      <c r="H226" t="str">
        <f t="shared" si="45"/>
        <v>625.000098608033+0.257909716263402i</v>
      </c>
      <c r="I226" t="str">
        <f t="shared" si="46"/>
        <v>59.6202967430609-132046.433141313i</v>
      </c>
      <c r="K226" t="str">
        <f t="shared" si="47"/>
        <v>0.0191999937012995-0.0000106796944910599i</v>
      </c>
      <c r="L226" t="str">
        <f t="shared" si="48"/>
        <v>0.0001875-106.123964599763i</v>
      </c>
      <c r="M226" t="str">
        <f t="shared" si="49"/>
        <v>0.0025-51.1571931916808i</v>
      </c>
      <c r="N226">
        <f t="shared" si="50"/>
        <v>89.993432294978206</v>
      </c>
      <c r="O226">
        <f t="shared" si="51"/>
        <v>87.922088866972828</v>
      </c>
      <c r="P226" s="3">
        <f t="shared" si="52"/>
        <v>87.922088866972828</v>
      </c>
      <c r="Q226" s="3">
        <f t="shared" si="53"/>
        <v>-90.006567705021794</v>
      </c>
      <c r="R226">
        <f t="shared" si="54"/>
        <v>89.993432294978206</v>
      </c>
      <c r="S226">
        <f t="shared" si="55"/>
        <v>1.9942923575891709E-3</v>
      </c>
      <c r="T226">
        <f t="shared" si="38"/>
        <v>87.922088866972828</v>
      </c>
    </row>
    <row r="227" spans="1:20" x14ac:dyDescent="0.25">
      <c r="A227">
        <f t="shared" si="39"/>
        <v>12.57812437149463</v>
      </c>
      <c r="B227">
        <f t="shared" si="56"/>
        <v>2.0018706685480097</v>
      </c>
      <c r="C227" t="str">
        <f t="shared" si="40"/>
        <v>-2.85361544788009-24800.3179598277i</v>
      </c>
      <c r="D227" t="str">
        <f t="shared" si="41"/>
        <v>3.47812499997368-7950.31096583833i</v>
      </c>
      <c r="E227" t="str">
        <f t="shared" si="42"/>
        <v>162.46953649678+0.000942547442262712i</v>
      </c>
      <c r="F227" t="str">
        <f t="shared" si="43"/>
        <v>2.90990990990568-74608.7739925189i</v>
      </c>
      <c r="G227" t="str">
        <f t="shared" si="44"/>
        <v>0.999999999998542-1.20749993966172E-06i</v>
      </c>
      <c r="H227" t="str">
        <f t="shared" si="45"/>
        <v>625.000099358876+0.258889773217338i</v>
      </c>
      <c r="I227" t="str">
        <f t="shared" si="46"/>
        <v>59.6202967560076-131546.556369668i</v>
      </c>
      <c r="K227" t="str">
        <f t="shared" si="47"/>
        <v>0.0191999936533385-0.0000107202773016921i</v>
      </c>
      <c r="L227" t="str">
        <f t="shared" si="48"/>
        <v>0.0001875-105.722220163143i</v>
      </c>
      <c r="M227" t="str">
        <f t="shared" si="49"/>
        <v>0.0025-50.9635317709512i</v>
      </c>
      <c r="N227">
        <f t="shared" si="50"/>
        <v>89.993407337717997</v>
      </c>
      <c r="O227">
        <f t="shared" si="51"/>
        <v>87.88914503476002</v>
      </c>
      <c r="P227" s="3">
        <f t="shared" si="52"/>
        <v>87.88914503476002</v>
      </c>
      <c r="Q227" s="3">
        <f t="shared" si="53"/>
        <v>-90.006592662282003</v>
      </c>
      <c r="R227">
        <f t="shared" si="54"/>
        <v>89.993407337717997</v>
      </c>
      <c r="S227">
        <f t="shared" si="55"/>
        <v>2.0018706685480097E-3</v>
      </c>
      <c r="T227">
        <f t="shared" si="38"/>
        <v>87.88914503476002</v>
      </c>
    </row>
    <row r="228" spans="1:20" x14ac:dyDescent="0.25">
      <c r="A228">
        <f t="shared" si="39"/>
        <v>12.62592124410631</v>
      </c>
      <c r="B228">
        <f t="shared" si="56"/>
        <v>2.0094777770884922</v>
      </c>
      <c r="C228" t="str">
        <f t="shared" si="40"/>
        <v>-2.85361543784067-24706.4334960671i</v>
      </c>
      <c r="D228" t="str">
        <f t="shared" si="41"/>
        <v>3.47812499997347-7920.21415213308i</v>
      </c>
      <c r="E228" t="str">
        <f t="shared" si="42"/>
        <v>162.469536493239+0.000946129125806366i</v>
      </c>
      <c r="F228" t="str">
        <f t="shared" si="43"/>
        <v>2.90990990990564-74326.3339236357i</v>
      </c>
      <c r="G228" t="str">
        <f t="shared" si="44"/>
        <v>0.999999999998531-1.21208843943243E-06i</v>
      </c>
      <c r="H228" t="str">
        <f t="shared" si="45"/>
        <v>625.00010011544+0.259873554388065i</v>
      </c>
      <c r="I228" t="str">
        <f t="shared" si="46"/>
        <v>59.6202967690523-131048.5719394i</v>
      </c>
      <c r="K228" t="str">
        <f t="shared" si="47"/>
        <v>0.0191999936050122-0.0000107610143266792i</v>
      </c>
      <c r="L228" t="str">
        <f t="shared" si="48"/>
        <v>0.0001875-105.321996576154i</v>
      </c>
      <c r="M228" t="str">
        <f t="shared" si="49"/>
        <v>0.0025-50.7706034777358i</v>
      </c>
      <c r="N228">
        <f t="shared" si="50"/>
        <v>89.993382285620442</v>
      </c>
      <c r="O228">
        <f t="shared" si="51"/>
        <v>87.85620120250681</v>
      </c>
      <c r="P228" s="3">
        <f t="shared" si="52"/>
        <v>87.85620120250681</v>
      </c>
      <c r="Q228" s="3">
        <f t="shared" si="53"/>
        <v>-90.006617714379558</v>
      </c>
      <c r="R228">
        <f t="shared" si="54"/>
        <v>89.993382285620442</v>
      </c>
      <c r="S228">
        <f t="shared" si="55"/>
        <v>2.009477777088492E-3</v>
      </c>
      <c r="T228">
        <f t="shared" si="38"/>
        <v>87.85620120250681</v>
      </c>
    </row>
    <row r="229" spans="1:20" x14ac:dyDescent="0.25">
      <c r="A229">
        <f t="shared" si="39"/>
        <v>12.673899744833916</v>
      </c>
      <c r="B229">
        <f t="shared" si="56"/>
        <v>2.0171137926414286</v>
      </c>
      <c r="C229" t="str">
        <f t="shared" si="40"/>
        <v>-2.85361542772486-24612.9044426469i</v>
      </c>
      <c r="D229" t="str">
        <f t="shared" si="41"/>
        <v>3.47812499997327-7890.23127336743i</v>
      </c>
      <c r="E229" t="str">
        <f t="shared" si="42"/>
        <v>162.46953648967+0.000949724419785313i</v>
      </c>
      <c r="F229" t="str">
        <f t="shared" si="43"/>
        <v>2.90990990990561-74044.9630640193i</v>
      </c>
      <c r="G229" t="str">
        <f t="shared" si="44"/>
        <v>0.99999999999852-1.21669437550226E-06i</v>
      </c>
      <c r="H229" t="str">
        <f t="shared" si="45"/>
        <v>625.000100877761+0.260861073927616i</v>
      </c>
      <c r="I229" t="str">
        <f t="shared" si="46"/>
        <v>59.6202967821972-130552.472686836i</v>
      </c>
      <c r="K229" t="str">
        <f t="shared" si="47"/>
        <v>0.019199993556318-0.0000108019061520323i</v>
      </c>
      <c r="L229" t="str">
        <f t="shared" si="48"/>
        <v>0.0001875-104.923288081444i</v>
      </c>
      <c r="M229" t="str">
        <f t="shared" si="49"/>
        <v>0.0025-50.5784055366963i</v>
      </c>
      <c r="N229">
        <f t="shared" si="50"/>
        <v>89.993357138325123</v>
      </c>
      <c r="O229">
        <f t="shared" si="51"/>
        <v>87.823257370212971</v>
      </c>
      <c r="P229" s="3">
        <f t="shared" si="52"/>
        <v>87.823257370212971</v>
      </c>
      <c r="Q229" s="3">
        <f t="shared" si="53"/>
        <v>-90.006642861674877</v>
      </c>
      <c r="R229">
        <f t="shared" si="54"/>
        <v>89.993357138325123</v>
      </c>
      <c r="S229">
        <f t="shared" si="55"/>
        <v>2.0171137926414287E-3</v>
      </c>
      <c r="T229">
        <f t="shared" si="38"/>
        <v>87.823257370212971</v>
      </c>
    </row>
    <row r="230" spans="1:20" x14ac:dyDescent="0.25">
      <c r="A230">
        <f t="shared" si="39"/>
        <v>12.722060563864284</v>
      </c>
      <c r="B230">
        <f t="shared" si="56"/>
        <v>2.024778825053466</v>
      </c>
      <c r="C230" t="str">
        <f t="shared" si="40"/>
        <v>-2.85361541753222-24519.7294541205i</v>
      </c>
      <c r="D230" t="str">
        <f t="shared" si="41"/>
        <v>3.47812499997306-7860.36189822757i</v>
      </c>
      <c r="E230" t="str">
        <f t="shared" si="42"/>
        <v>162.469536486076+0.000953333375918356i</v>
      </c>
      <c r="F230" t="str">
        <f t="shared" si="43"/>
        <v>2.90990990990556-73764.657366055i</v>
      </c>
      <c r="G230" t="str">
        <f t="shared" si="44"/>
        <v>0.999999999998508-1.22131781412915E-06i</v>
      </c>
      <c r="H230" t="str">
        <f t="shared" si="45"/>
        <v>625.000101645889+0.261852346041795i</v>
      </c>
      <c r="I230" t="str">
        <f t="shared" si="46"/>
        <v>59.6202967954423-130058.25147542i</v>
      </c>
      <c r="K230" t="str">
        <f t="shared" si="47"/>
        <v>0.019199993507253-0.0000108429533659889i</v>
      </c>
      <c r="L230" t="str">
        <f t="shared" si="48"/>
        <v>0.0001875-104.526088943459i</v>
      </c>
      <c r="M230" t="str">
        <f t="shared" si="49"/>
        <v>0.0025-50.3869351830008i</v>
      </c>
      <c r="N230">
        <f t="shared" si="50"/>
        <v>89.99333189547032</v>
      </c>
      <c r="O230">
        <f t="shared" si="51"/>
        <v>87.790313537878319</v>
      </c>
      <c r="P230" s="3">
        <f t="shared" si="52"/>
        <v>87.790313537878319</v>
      </c>
      <c r="Q230" s="3">
        <f t="shared" si="53"/>
        <v>-90.00666810452968</v>
      </c>
      <c r="R230">
        <f t="shared" si="54"/>
        <v>89.99333189547032</v>
      </c>
      <c r="S230">
        <f t="shared" si="55"/>
        <v>2.0247788250534662E-3</v>
      </c>
      <c r="T230">
        <f t="shared" si="38"/>
        <v>87.790313537878319</v>
      </c>
    </row>
    <row r="231" spans="1:20" x14ac:dyDescent="0.25">
      <c r="A231">
        <f t="shared" si="39"/>
        <v>12.770404394006967</v>
      </c>
      <c r="B231">
        <f t="shared" si="56"/>
        <v>2.0324729845886691</v>
      </c>
      <c r="C231" t="str">
        <f t="shared" si="40"/>
        <v>-2.85361540726182-24426.907190134i</v>
      </c>
      <c r="D231" t="str">
        <f t="shared" si="41"/>
        <v>3.47812499997285-7830.60559703255i</v>
      </c>
      <c r="E231" t="str">
        <f t="shared" si="42"/>
        <v>162.469536482453+0.000956956046123379i</v>
      </c>
      <c r="F231" t="str">
        <f t="shared" si="43"/>
        <v>2.90990990990553-73485.4127974517i</v>
      </c>
      <c r="G231" t="str">
        <f t="shared" si="44"/>
        <v>0.999999999998497-1.22595882182283E-06i</v>
      </c>
      <c r="H231" t="str">
        <f t="shared" si="45"/>
        <v>625.000102419865+0.262847384990386i</v>
      </c>
      <c r="I231" t="str">
        <f t="shared" si="46"/>
        <v>59.6202968087878-129565.901195616i</v>
      </c>
      <c r="K231" t="str">
        <f t="shared" si="47"/>
        <v>0.0191999934578144-0.0000108841565590218i</v>
      </c>
      <c r="L231" t="str">
        <f t="shared" si="48"/>
        <v>0.0001875-104.130393448355i</v>
      </c>
      <c r="M231" t="str">
        <f t="shared" si="49"/>
        <v>0.0025-50.1961896622841i</v>
      </c>
      <c r="N231">
        <f t="shared" si="50"/>
        <v>89.993306556692886</v>
      </c>
      <c r="O231">
        <f t="shared" si="51"/>
        <v>87.757369705502413</v>
      </c>
      <c r="P231" s="3">
        <f t="shared" si="52"/>
        <v>87.757369705502413</v>
      </c>
      <c r="Q231" s="3">
        <f t="shared" si="53"/>
        <v>-90.006693443307114</v>
      </c>
      <c r="R231">
        <f t="shared" si="54"/>
        <v>89.993306556692886</v>
      </c>
      <c r="S231">
        <f t="shared" si="55"/>
        <v>2.0324729845886693E-3</v>
      </c>
      <c r="T231">
        <f t="shared" si="38"/>
        <v>87.757369705502413</v>
      </c>
    </row>
    <row r="232" spans="1:20" x14ac:dyDescent="0.25">
      <c r="A232">
        <f t="shared" si="39"/>
        <v>12.818931930704194</v>
      </c>
      <c r="B232">
        <f t="shared" si="56"/>
        <v>2.0401963819301061</v>
      </c>
      <c r="C232" t="str">
        <f t="shared" si="40"/>
        <v>-2.85361539691308-24334.4363154081i</v>
      </c>
      <c r="D232" t="str">
        <f t="shared" si="41"/>
        <v>3.47812499997265-7800.96194172798i</v>
      </c>
      <c r="E232" t="str">
        <f t="shared" si="42"/>
        <v>162.469536478802+0.000960592482513959i</v>
      </c>
      <c r="F232" t="str">
        <f t="shared" si="43"/>
        <v>2.9099099099055-73207.2253411825i</v>
      </c>
      <c r="G232" t="str">
        <f t="shared" si="44"/>
        <v>0.999999999998486-1.23061746534574E-06i</v>
      </c>
      <c r="H232" t="str">
        <f t="shared" si="45"/>
        <v>625.000103199736+0.263846205087365i</v>
      </c>
      <c r="I232" t="str">
        <f t="shared" si="46"/>
        <v>59.6202968222349-129075.4147648i</v>
      </c>
      <c r="K232" t="str">
        <f t="shared" si="47"/>
        <v>0.0191999934079993-0.0000109255163238476i</v>
      </c>
      <c r="L232" t="str">
        <f t="shared" si="48"/>
        <v>0.0001875-103.736195903921i</v>
      </c>
      <c r="M232" t="str">
        <f t="shared" si="49"/>
        <v>0.0025-50.006166230608i</v>
      </c>
      <c r="N232">
        <f t="shared" si="50"/>
        <v>89.9932811216283</v>
      </c>
      <c r="O232">
        <f t="shared" si="51"/>
        <v>87.724425873084925</v>
      </c>
      <c r="P232" s="3">
        <f t="shared" si="52"/>
        <v>87.724425873084925</v>
      </c>
      <c r="Q232" s="3">
        <f t="shared" si="53"/>
        <v>-90.0067188783717</v>
      </c>
      <c r="R232">
        <f t="shared" si="54"/>
        <v>89.9932811216283</v>
      </c>
      <c r="S232">
        <f t="shared" si="55"/>
        <v>2.0401963819301062E-3</v>
      </c>
      <c r="T232">
        <f t="shared" si="38"/>
        <v>87.724425873084925</v>
      </c>
    </row>
    <row r="233" spans="1:20" x14ac:dyDescent="0.25">
      <c r="A233">
        <f t="shared" si="39"/>
        <v>12.867643872040871</v>
      </c>
      <c r="B233">
        <f t="shared" si="56"/>
        <v>2.0479491281814406</v>
      </c>
      <c r="C233" t="str">
        <f t="shared" si="40"/>
        <v>-2.85361538648578-24242.3154997184i</v>
      </c>
      <c r="D233" t="str">
        <f t="shared" si="41"/>
        <v>3.47812499997243-7771.43050587989i</v>
      </c>
      <c r="E233" t="str">
        <f t="shared" si="42"/>
        <v>162.469536475125+0.000964242737401315i</v>
      </c>
      <c r="F233" t="str">
        <f t="shared" si="43"/>
        <v>2.90990990990546-72930.090995427i</v>
      </c>
      <c r="G233" t="str">
        <f t="shared" si="44"/>
        <v>0.999999999998474-1.23529381171404E-06i</v>
      </c>
      <c r="H233" t="str">
        <f t="shared" si="45"/>
        <v>625.000103985545+0.264848820701104i</v>
      </c>
      <c r="I233" t="str">
        <f t="shared" si="46"/>
        <v>59.6202968357845-128586.785127158i</v>
      </c>
      <c r="K233" t="str">
        <f t="shared" si="47"/>
        <v>0.0191999933578049-0.0000109670332554354i</v>
      </c>
      <c r="L233" t="str">
        <f t="shared" si="48"/>
        <v>0.0001875-103.343490639491i</v>
      </c>
      <c r="M233" t="str">
        <f t="shared" si="49"/>
        <v>0.0025-49.816862154421i</v>
      </c>
      <c r="N233">
        <f t="shared" si="50"/>
        <v>89.993255589910717</v>
      </c>
      <c r="O233">
        <f t="shared" si="51"/>
        <v>87.69148204062563</v>
      </c>
      <c r="P233" s="3">
        <f t="shared" si="52"/>
        <v>87.69148204062563</v>
      </c>
      <c r="Q233" s="3">
        <f t="shared" si="53"/>
        <v>-90.006744410089283</v>
      </c>
      <c r="R233">
        <f t="shared" si="54"/>
        <v>89.993255589910717</v>
      </c>
      <c r="S233">
        <f t="shared" si="55"/>
        <v>2.0479491281814406E-3</v>
      </c>
      <c r="T233">
        <f t="shared" si="38"/>
        <v>87.69148204062563</v>
      </c>
    </row>
    <row r="234" spans="1:20" x14ac:dyDescent="0.25">
      <c r="A234">
        <f t="shared" si="39"/>
        <v>12.916540918754626</v>
      </c>
      <c r="B234">
        <f t="shared" si="56"/>
        <v>2.05573133486853</v>
      </c>
      <c r="C234" t="str">
        <f t="shared" si="40"/>
        <v>-2.85361537597891-24150.5434178759i</v>
      </c>
      <c r="D234" t="str">
        <f t="shared" si="41"/>
        <v>3.47812499997224-7742.01086466872i</v>
      </c>
      <c r="E234" t="str">
        <f t="shared" si="42"/>
        <v>162.469536471419+0.000967906863297035i</v>
      </c>
      <c r="F234" t="str">
        <f t="shared" si="43"/>
        <v>2.90990990990544-72654.0057735154i</v>
      </c>
      <c r="G234" t="str">
        <f t="shared" si="44"/>
        <v>0.999999999998462-1.23998792819853E-06i</v>
      </c>
      <c r="H234" t="str">
        <f t="shared" si="45"/>
        <v>625.000104777338+0.265855246254568i</v>
      </c>
      <c r="I234" t="str">
        <f t="shared" si="46"/>
        <v>59.6202968494376-128100.005253591i</v>
      </c>
      <c r="K234" t="str">
        <f t="shared" si="47"/>
        <v>0.0191999933072283-0.0000110087079510148i</v>
      </c>
      <c r="L234" t="str">
        <f t="shared" si="48"/>
        <v>0.0001875-102.952272005868i</v>
      </c>
      <c r="M234" t="str">
        <f t="shared" si="49"/>
        <v>0.0025-49.6282747105211i</v>
      </c>
      <c r="N234">
        <f t="shared" si="50"/>
        <v>89.99322996117283</v>
      </c>
      <c r="O234">
        <f t="shared" si="51"/>
        <v>87.658538208124185</v>
      </c>
      <c r="P234" s="3">
        <f t="shared" si="52"/>
        <v>87.658538208124185</v>
      </c>
      <c r="Q234" s="3">
        <f t="shared" si="53"/>
        <v>-90.00677003882717</v>
      </c>
      <c r="R234">
        <f t="shared" si="54"/>
        <v>89.99322996117283</v>
      </c>
      <c r="S234">
        <f t="shared" si="55"/>
        <v>2.0557313348685299E-3</v>
      </c>
      <c r="T234">
        <f t="shared" si="38"/>
        <v>87.658538208124185</v>
      </c>
    </row>
    <row r="235" spans="1:20" x14ac:dyDescent="0.25">
      <c r="A235">
        <f t="shared" si="39"/>
        <v>12.965623774245893</v>
      </c>
      <c r="B235">
        <f t="shared" si="56"/>
        <v>2.0635431139410305</v>
      </c>
      <c r="C235" t="str">
        <f t="shared" si="40"/>
        <v>-2.85361536539209-24059.1187497084i</v>
      </c>
      <c r="D235" t="str">
        <f t="shared" si="41"/>
        <v>3.47812499997202-7712.70259488298i</v>
      </c>
      <c r="E235" t="str">
        <f t="shared" si="42"/>
        <v>162.469536467685+0.000971584912911029i</v>
      </c>
      <c r="F235" t="str">
        <f t="shared" si="43"/>
        <v>2.9099099099054-72378.965703868i</v>
      </c>
      <c r="G235" t="str">
        <f t="shared" si="44"/>
        <v>0.999999999998451-1.24469988232568E-06i</v>
      </c>
      <c r="H235" t="str">
        <f t="shared" si="45"/>
        <v>625.000105575156+0.266865496225531i</v>
      </c>
      <c r="I235" t="str">
        <f t="shared" si="46"/>
        <v>59.6202968631937-127615.068141604i</v>
      </c>
      <c r="K235" t="str">
        <f t="shared" si="47"/>
        <v>0.0191999932562667-0.0000110505410100851i</v>
      </c>
      <c r="L235" t="str">
        <f t="shared" si="48"/>
        <v>0.0001875-102.562534375242i</v>
      </c>
      <c r="M235" t="str">
        <f t="shared" si="49"/>
        <v>0.0025-49.4404011860142i</v>
      </c>
      <c r="N235">
        <f t="shared" si="50"/>
        <v>89.99320423504598</v>
      </c>
      <c r="O235">
        <f t="shared" si="51"/>
        <v>87.625594375580249</v>
      </c>
      <c r="P235" s="3">
        <f t="shared" si="52"/>
        <v>87.625594375580249</v>
      </c>
      <c r="Q235" s="3">
        <f t="shared" si="53"/>
        <v>-90.00679576495402</v>
      </c>
      <c r="R235">
        <f t="shared" si="54"/>
        <v>89.99320423504598</v>
      </c>
      <c r="S235">
        <f t="shared" si="55"/>
        <v>2.0635431139410304E-3</v>
      </c>
      <c r="T235">
        <f t="shared" si="38"/>
        <v>87.625594375580249</v>
      </c>
    </row>
    <row r="236" spans="1:20" x14ac:dyDescent="0.25">
      <c r="A236">
        <f t="shared" si="39"/>
        <v>13.014893144588029</v>
      </c>
      <c r="B236">
        <f t="shared" si="56"/>
        <v>2.0713845777740065</v>
      </c>
      <c r="C236" t="str">
        <f t="shared" si="40"/>
        <v>-2.8536153547247-23968.0401800412i</v>
      </c>
      <c r="D236" t="str">
        <f t="shared" si="41"/>
        <v>3.47812499997182-7683.50527491344i</v>
      </c>
      <c r="E236" t="str">
        <f t="shared" si="42"/>
        <v>162.469536463922+0.000975276939154209i</v>
      </c>
      <c r="F236" t="str">
        <f t="shared" si="43"/>
        <v>2.90990990990537-72104.966829942i</v>
      </c>
      <c r="G236" t="str">
        <f t="shared" si="44"/>
        <v>0.999999999998439-0.0000012494297418785i</v>
      </c>
      <c r="H236" t="str">
        <f t="shared" si="45"/>
        <v>625.000106379054+0.267879585146791i</v>
      </c>
      <c r="I236" t="str">
        <f t="shared" si="46"/>
        <v>59.6202968770558-127131.966815217i</v>
      </c>
      <c r="K236" t="str">
        <f t="shared" si="47"/>
        <v>0.0191999932049169-0.0000110925330344235i</v>
      </c>
      <c r="L236" t="str">
        <f t="shared" si="48"/>
        <v>0.0001875-102.174272141106i</v>
      </c>
      <c r="M236" t="str">
        <f t="shared" si="49"/>
        <v>0.0025-49.2532388782768i</v>
      </c>
      <c r="N236">
        <f t="shared" si="50"/>
        <v>89.993178411160088</v>
      </c>
      <c r="O236">
        <f t="shared" si="51"/>
        <v>87.592650542993425</v>
      </c>
      <c r="P236" s="3">
        <f t="shared" si="52"/>
        <v>87.592650542993425</v>
      </c>
      <c r="Q236" s="3">
        <f t="shared" si="53"/>
        <v>-90.006821588839912</v>
      </c>
      <c r="R236">
        <f t="shared" si="54"/>
        <v>89.993178411160088</v>
      </c>
      <c r="S236">
        <f t="shared" si="55"/>
        <v>2.0713845777740065E-3</v>
      </c>
      <c r="T236">
        <f t="shared" ref="T236:T299" si="57">P236</f>
        <v>87.592650542993425</v>
      </c>
    </row>
    <row r="237" spans="1:20" x14ac:dyDescent="0.25">
      <c r="A237">
        <f t="shared" ref="A237:A300" si="58">2*PI()*B237</f>
        <v>13.064349738537464</v>
      </c>
      <c r="B237">
        <f t="shared" si="56"/>
        <v>2.0792558391695479</v>
      </c>
      <c r="C237" t="str">
        <f t="shared" ref="C237:C300" si="59">IMPRODUCT(D237,E237,$C$40,,K237,$C$41)</f>
        <v>-2.85361534397604-23877.3063986786i</v>
      </c>
      <c r="D237" t="str">
        <f t="shared" ref="D237:D300" si="60">IMDIV(IMPRODUCT($C$37,$C$38,COMPLEX(1,A237/$C$38)),IMSUM(-1*A237*A237/$C$39,COMPLEX(0,1*A237)))</f>
        <v>3.47812499997158-7654.41848474677i</v>
      </c>
      <c r="E237" t="str">
        <f t="shared" ref="E237:E300" si="61">IMDIV(IMPRODUCT(IMSUM(F237,G237),$C$29,H237),IMSUM(1,I237))</f>
        <v>162.469536460131+0.000978982995138108i</v>
      </c>
      <c r="F237" t="str">
        <f t="shared" ref="F237:F300" si="62">IMDIV(IMPRODUCT($C$14,$C$15,COMPLEX(1,A237/$C$15)),IMSUM(-1*A237*A237/$C$16,COMPLEX(0,A237)))</f>
        <v>2.90990990990533-71832.0052101706i</v>
      </c>
      <c r="G237" t="str">
        <f t="shared" ref="G237:G300" si="63">IMDIV(1,COMPLEX(1,A237*$C$9*$C$10))</f>
        <v>0.999999999998427-1.25417757489763E-06i</v>
      </c>
      <c r="H237" t="str">
        <f t="shared" ref="H237:H300" si="64">IMDIV($C$3,IMSUM(K237,COMPLEX(0,$C$28*A237)))</f>
        <v>625.00010718907+0.268897527606357i</v>
      </c>
      <c r="I237" t="str">
        <f t="shared" ref="I237:I300" si="65">IMPRODUCT(F237,$C$29,H237,$C$31)</f>
        <v>59.6202968910224-126650.694324853i</v>
      </c>
      <c r="K237" t="str">
        <f t="shared" ref="K237:K300" si="66">IF($C$26&lt;=0,IMDIV(1,IMSUM(IMDIV(1,L237),1/$C$18)),IMDIV(1,IMSUM(IMDIV(1,L237),1/$C$18,IMDIV(1,M237))))</f>
        <v>0.0191999931531762-0.0000111346846280939i</v>
      </c>
      <c r="L237" t="str">
        <f t="shared" ref="L237:L300" si="67">IMSUM($C$21/$C$22,IMDIV(1,COMPLEX(0,$C$20*$C$22*A237)))</f>
        <v>0.0001875-101.787479718177i</v>
      </c>
      <c r="M237" t="str">
        <f t="shared" ref="M237:M300" si="68">IMSUM($C$25/$C$26,IMDIV(1,COMPLEX(0,$C$24*$C$26*A237)))</f>
        <v>0.0025-49.0667850949162i</v>
      </c>
      <c r="N237">
        <f t="shared" ref="N237:N300" si="69">ABS(R237)</f>
        <v>89.993152489143654</v>
      </c>
      <c r="O237">
        <f t="shared" ref="O237:O300" si="70">ABS(P237)</f>
        <v>87.559706710363457</v>
      </c>
      <c r="P237" s="3">
        <f t="shared" ref="P237:P300" si="71">20*LOG10(IMABS(C237))</f>
        <v>87.559706710363457</v>
      </c>
      <c r="Q237" s="3">
        <f t="shared" ref="Q237:Q300" si="72">IMARGUMENT(C237)*180/PI()</f>
        <v>-90.006847510856346</v>
      </c>
      <c r="R237">
        <f t="shared" ref="R237:R300" si="73">IF(Q237&lt;0,Q237+180,Q237-180)</f>
        <v>89.993152489143654</v>
      </c>
      <c r="S237">
        <f t="shared" ref="S237:S300" si="74">B237/1000</f>
        <v>2.079255839169548E-3</v>
      </c>
      <c r="T237">
        <f t="shared" si="57"/>
        <v>87.559706710363457</v>
      </c>
    </row>
    <row r="238" spans="1:20" x14ac:dyDescent="0.25">
      <c r="A238">
        <f t="shared" si="58"/>
        <v>13.113994267543907</v>
      </c>
      <c r="B238">
        <f t="shared" ref="B238:B301" si="75">B237*(1+B$42)</f>
        <v>2.0871570113583924</v>
      </c>
      <c r="C238" t="str">
        <f t="shared" si="59"/>
        <v>-2.85361533314567-23786.9161003851i</v>
      </c>
      <c r="D238" t="str">
        <f t="shared" si="60"/>
        <v>3.47812499997138-7625.44180595983i</v>
      </c>
      <c r="E238" t="str">
        <f t="shared" si="61"/>
        <v>162.469536456312+0.000982703134175569i</v>
      </c>
      <c r="F238" t="str">
        <f t="shared" si="62"/>
        <v>2.9099099099053-71560.0769179106i</v>
      </c>
      <c r="G238" t="str">
        <f t="shared" si="63"/>
        <v>0.999999999998415-1.25894344968222E-06i</v>
      </c>
      <c r="H238" t="str">
        <f t="shared" si="64"/>
        <v>625.000108005254+0.269919338247683i</v>
      </c>
      <c r="I238" t="str">
        <f t="shared" si="65"/>
        <v>59.6202969050963-126171.243747247i</v>
      </c>
      <c r="K238" t="str">
        <f t="shared" si="66"/>
        <v>0.0191999931010415-0.0000111769963974557i</v>
      </c>
      <c r="L238" t="str">
        <f t="shared" si="67"/>
        <v>0.0001875-101.402151542316i</v>
      </c>
      <c r="M238" t="str">
        <f t="shared" si="68"/>
        <v>0.0025-48.8810371537319i</v>
      </c>
      <c r="N238">
        <f t="shared" si="69"/>
        <v>89.993126468623814</v>
      </c>
      <c r="O238">
        <f t="shared" si="70"/>
        <v>87.526762877690146</v>
      </c>
      <c r="P238" s="3">
        <f t="shared" si="71"/>
        <v>87.526762877690146</v>
      </c>
      <c r="Q238" s="3">
        <f t="shared" si="72"/>
        <v>-90.006873531376186</v>
      </c>
      <c r="R238">
        <f t="shared" si="73"/>
        <v>89.993126468623814</v>
      </c>
      <c r="S238">
        <f t="shared" si="74"/>
        <v>2.0871570113583922E-3</v>
      </c>
      <c r="T238">
        <f t="shared" si="57"/>
        <v>87.526762877690146</v>
      </c>
    </row>
    <row r="239" spans="1:20" x14ac:dyDescent="0.25">
      <c r="A239">
        <f t="shared" si="58"/>
        <v>13.163827445760575</v>
      </c>
      <c r="B239">
        <f t="shared" si="75"/>
        <v>2.0950882080015543</v>
      </c>
      <c r="C239" t="str">
        <f t="shared" si="59"/>
        <v>-2.85361532223269-23696.8679848651i</v>
      </c>
      <c r="D239" t="str">
        <f t="shared" si="60"/>
        <v>3.47812499997115-7596.57482171328i</v>
      </c>
      <c r="E239" t="str">
        <f t="shared" si="61"/>
        <v>162.469536452462+0.000986437409783969i</v>
      </c>
      <c r="F239" t="str">
        <f t="shared" si="62"/>
        <v>2.90990990990526-71289.178041381i</v>
      </c>
      <c r="G239" t="str">
        <f t="shared" si="63"/>
        <v>0.999999999998403-0.000001263727434791i</v>
      </c>
      <c r="H239" t="str">
        <f t="shared" si="64"/>
        <v>625.000108827654+0.270945031769863i</v>
      </c>
      <c r="I239" t="str">
        <f t="shared" si="65"/>
        <v>59.620296919277-125693.608185341i</v>
      </c>
      <c r="K239" t="str">
        <f t="shared" si="66"/>
        <v>0.0191999930485098-0.0000112194689511723i</v>
      </c>
      <c r="L239" t="str">
        <f t="shared" si="67"/>
        <v>0.0001875-101.018282070449i</v>
      </c>
      <c r="M239" t="str">
        <f t="shared" si="68"/>
        <v>0.0025-48.6959923826777i</v>
      </c>
      <c r="N239">
        <f t="shared" si="69"/>
        <v>89.993100349226239</v>
      </c>
      <c r="O239">
        <f t="shared" si="70"/>
        <v>87.493819044972867</v>
      </c>
      <c r="P239" s="3">
        <f t="shared" si="71"/>
        <v>87.493819044972867</v>
      </c>
      <c r="Q239" s="3">
        <f t="shared" si="72"/>
        <v>-90.006899650773761</v>
      </c>
      <c r="R239">
        <f t="shared" si="73"/>
        <v>89.993100349226239</v>
      </c>
      <c r="S239">
        <f t="shared" si="74"/>
        <v>2.0950882080015541E-3</v>
      </c>
      <c r="T239">
        <f t="shared" si="57"/>
        <v>87.493819044972867</v>
      </c>
    </row>
    <row r="240" spans="1:20" x14ac:dyDescent="0.25">
      <c r="A240">
        <f t="shared" si="58"/>
        <v>13.213849990054465</v>
      </c>
      <c r="B240">
        <f t="shared" si="75"/>
        <v>2.1030495431919602</v>
      </c>
      <c r="C240" t="str">
        <f t="shared" si="59"/>
        <v>-2.85361531123657-23607.1607567468i</v>
      </c>
      <c r="D240" t="str">
        <f t="shared" si="60"/>
        <v>3.47812499997093-7567.8171167459i</v>
      </c>
      <c r="E240" t="str">
        <f t="shared" si="61"/>
        <v>162.469536448583+0.000990185875681967i</v>
      </c>
      <c r="F240" t="str">
        <f t="shared" si="62"/>
        <v>2.90990990990522-71019.3046836113i</v>
      </c>
      <c r="G240" t="str">
        <f t="shared" si="63"/>
        <v>0.999999999998391-1.26852959904319E-06i</v>
      </c>
      <c r="H240" t="str">
        <f t="shared" si="64"/>
        <v>625.000109656316+0.271974622927847i</v>
      </c>
      <c r="I240" t="str">
        <f t="shared" si="65"/>
        <v>59.6202969335655-125217.780768188i</v>
      </c>
      <c r="K240" t="str">
        <f t="shared" si="66"/>
        <v>0.0191999929955781-0.00001126210290022i</v>
      </c>
      <c r="L240" t="str">
        <f t="shared" si="67"/>
        <v>0.0001875-100.635865780483i</v>
      </c>
      <c r="M240" t="str">
        <f t="shared" si="68"/>
        <v>0.0025-48.5116481198223i</v>
      </c>
      <c r="N240">
        <f t="shared" si="69"/>
        <v>89.993074130575224</v>
      </c>
      <c r="O240">
        <f t="shared" si="70"/>
        <v>87.460875212211491</v>
      </c>
      <c r="P240" s="3">
        <f t="shared" si="71"/>
        <v>87.460875212211491</v>
      </c>
      <c r="Q240" s="3">
        <f t="shared" si="72"/>
        <v>-90.006925869424776</v>
      </c>
      <c r="R240">
        <f t="shared" si="73"/>
        <v>89.993074130575224</v>
      </c>
      <c r="S240">
        <f t="shared" si="74"/>
        <v>2.1030495431919602E-3</v>
      </c>
      <c r="T240">
        <f t="shared" si="57"/>
        <v>87.460875212211491</v>
      </c>
    </row>
    <row r="241" spans="1:20" x14ac:dyDescent="0.25">
      <c r="A241">
        <f t="shared" si="58"/>
        <v>13.264062620016672</v>
      </c>
      <c r="B241">
        <f t="shared" si="75"/>
        <v>2.1110411314560897</v>
      </c>
      <c r="C241" t="str">
        <f t="shared" si="59"/>
        <v>-2.85361530015678-23517.7931255616i</v>
      </c>
      <c r="D241" t="str">
        <f t="shared" si="60"/>
        <v>3.47812499997071-7539.16827736846i</v>
      </c>
      <c r="E241" t="str">
        <f t="shared" si="61"/>
        <v>162.469536444675+0.000993948585792543i</v>
      </c>
      <c r="F241" t="str">
        <f t="shared" si="62"/>
        <v>2.90990990990518-70750.4529623824i</v>
      </c>
      <c r="G241" t="str">
        <f t="shared" si="63"/>
        <v>0.999999999998379-1.27335001151954E-06i</v>
      </c>
      <c r="H241" t="str">
        <f t="shared" si="64"/>
        <v>625.000110491287+0.273008126532656i</v>
      </c>
      <c r="I241" t="str">
        <f t="shared" si="65"/>
        <v>59.6202969479625-124743.754650849i</v>
      </c>
      <c r="K241" t="str">
        <f t="shared" si="66"/>
        <v>0.0191999929422434-0.0000113048988578968i</v>
      </c>
      <c r="L241" t="str">
        <f t="shared" si="67"/>
        <v>0.0001875-100.254897171232i</v>
      </c>
      <c r="M241" t="str">
        <f t="shared" si="68"/>
        <v>0.0025-48.3280017133118i</v>
      </c>
      <c r="N241">
        <f t="shared" si="69"/>
        <v>89.993047812293554</v>
      </c>
      <c r="O241">
        <f t="shared" si="70"/>
        <v>87.427931379405692</v>
      </c>
      <c r="P241" s="3">
        <f t="shared" si="71"/>
        <v>87.427931379405692</v>
      </c>
      <c r="Q241" s="3">
        <f t="shared" si="72"/>
        <v>-90.006952187706446</v>
      </c>
      <c r="R241">
        <f t="shared" si="73"/>
        <v>89.993047812293554</v>
      </c>
      <c r="S241">
        <f t="shared" si="74"/>
        <v>2.1110411314560896E-3</v>
      </c>
      <c r="T241">
        <f t="shared" si="57"/>
        <v>87.427931379405692</v>
      </c>
    </row>
    <row r="242" spans="1:20" x14ac:dyDescent="0.25">
      <c r="A242">
        <f t="shared" si="58"/>
        <v>13.314466057972735</v>
      </c>
      <c r="B242">
        <f t="shared" si="75"/>
        <v>2.1190630877556229</v>
      </c>
      <c r="C242" t="str">
        <f t="shared" si="59"/>
        <v>-2.85361528899279-23428.7638057261i</v>
      </c>
      <c r="D242" t="str">
        <f t="shared" si="60"/>
        <v>3.47812499997051-7510.6278914578i</v>
      </c>
      <c r="E242" t="str">
        <f t="shared" si="61"/>
        <v>162.469536440738+0.000997725594244752i</v>
      </c>
      <c r="F242" t="str">
        <f t="shared" si="62"/>
        <v>2.90990990990516-70482.6190101723i</v>
      </c>
      <c r="G242" t="str">
        <f t="shared" si="63"/>
        <v>0.999999999998366-1.27818874156329E-06i</v>
      </c>
      <c r="H242" t="str">
        <f t="shared" si="64"/>
        <v>625.000111332618+0.2740455574516i</v>
      </c>
      <c r="I242" t="str">
        <f t="shared" si="65"/>
        <v>59.6202969624705-124271.523014301i</v>
      </c>
      <c r="K242" t="str">
        <f t="shared" si="66"/>
        <v>0.0191999928885025-0.0000113478574398313i</v>
      </c>
      <c r="L242" t="str">
        <f t="shared" si="67"/>
        <v>0.0001875-99.8753707623351i</v>
      </c>
      <c r="M242" t="str">
        <f t="shared" si="68"/>
        <v>0.0025-48.1450505213307i</v>
      </c>
      <c r="N242">
        <f t="shared" si="69"/>
        <v>89.993021394002668</v>
      </c>
      <c r="O242">
        <f t="shared" si="70"/>
        <v>87.394987546555129</v>
      </c>
      <c r="P242" s="3">
        <f t="shared" si="71"/>
        <v>87.394987546555129</v>
      </c>
      <c r="Q242" s="3">
        <f t="shared" si="72"/>
        <v>-90.006978605997332</v>
      </c>
      <c r="R242">
        <f t="shared" si="73"/>
        <v>89.993021394002668</v>
      </c>
      <c r="S242">
        <f t="shared" si="74"/>
        <v>2.1190630877556231E-3</v>
      </c>
      <c r="T242">
        <f t="shared" si="57"/>
        <v>87.394987546555129</v>
      </c>
    </row>
    <row r="243" spans="1:20" x14ac:dyDescent="0.25">
      <c r="A243">
        <f t="shared" si="58"/>
        <v>13.365061028993034</v>
      </c>
      <c r="B243">
        <f t="shared" si="75"/>
        <v>2.1271155274890945</v>
      </c>
      <c r="C243" t="str">
        <f t="shared" si="59"/>
        <v>-2.85361527774347-23340.0715165234i</v>
      </c>
      <c r="D243" t="str">
        <f t="shared" si="60"/>
        <v>3.47812499997028-7482.19554845082i</v>
      </c>
      <c r="E243" t="str">
        <f t="shared" si="61"/>
        <v>162.46953643677+0.00100151695537368i</v>
      </c>
      <c r="F243" t="str">
        <f t="shared" si="62"/>
        <v>2.90990990990513-70215.798974099i</v>
      </c>
      <c r="G243" t="str">
        <f t="shared" si="63"/>
        <v>0.999999999998354-1.28304585878122E-06i</v>
      </c>
      <c r="H243" t="str">
        <f t="shared" si="64"/>
        <v>625.000112180352+0.275086930608466i</v>
      </c>
      <c r="I243" t="str">
        <f t="shared" si="65"/>
        <v>59.6202969770873-123801.079065332i</v>
      </c>
      <c r="K243" t="str">
        <f t="shared" si="66"/>
        <v>0.0191999928343525-0.0000113909792639911i</v>
      </c>
      <c r="L243" t="str">
        <f t="shared" si="67"/>
        <v>0.0001875-99.4972810941768i</v>
      </c>
      <c r="M243" t="str">
        <f t="shared" si="68"/>
        <v>0.0025-47.962791912065i</v>
      </c>
      <c r="N243">
        <f t="shared" si="69"/>
        <v>89.992994875322552</v>
      </c>
      <c r="O243">
        <f t="shared" si="70"/>
        <v>87.362043713659347</v>
      </c>
      <c r="P243" s="3">
        <f t="shared" si="71"/>
        <v>87.362043713659347</v>
      </c>
      <c r="Q243" s="3">
        <f t="shared" si="72"/>
        <v>-90.007005124677448</v>
      </c>
      <c r="R243">
        <f t="shared" si="73"/>
        <v>89.992994875322552</v>
      </c>
      <c r="S243">
        <f t="shared" si="74"/>
        <v>2.1271155274890947E-3</v>
      </c>
      <c r="T243">
        <f t="shared" si="57"/>
        <v>87.362043713659347</v>
      </c>
    </row>
    <row r="244" spans="1:20" x14ac:dyDescent="0.25">
      <c r="A244">
        <f t="shared" si="58"/>
        <v>13.415848260903207</v>
      </c>
      <c r="B244">
        <f t="shared" si="75"/>
        <v>2.1351985664935529</v>
      </c>
      <c r="C244" t="str">
        <f t="shared" si="59"/>
        <v>-2.85361526640887-23251.7149820854i</v>
      </c>
      <c r="D244" t="str">
        <f t="shared" si="60"/>
        <v>3.47812499997004-7453.87083933874i</v>
      </c>
      <c r="E244" t="str">
        <f t="shared" si="61"/>
        <v>162.469536432773+0.00100532272371827i</v>
      </c>
      <c r="F244" t="str">
        <f t="shared" si="62"/>
        <v>2.90990990990508-69949.989015867i</v>
      </c>
      <c r="G244" t="str">
        <f t="shared" si="63"/>
        <v>0.999999999998341-1.28792143304457E-06i</v>
      </c>
      <c r="H244" t="str">
        <f t="shared" si="64"/>
        <v>625.000113034544+0.276132260983775i</v>
      </c>
      <c r="I244" t="str">
        <f t="shared" si="65"/>
        <v>59.6202969918166-123332.416036448i</v>
      </c>
      <c r="K244" t="str">
        <f t="shared" si="66"/>
        <v>0.0191999927797901-0.0000114342649506925i</v>
      </c>
      <c r="L244" t="str">
        <f t="shared" si="67"/>
        <v>0.0001875-99.1206227278116i</v>
      </c>
      <c r="M244" t="str">
        <f t="shared" si="68"/>
        <v>0.0025-47.781223263663i</v>
      </c>
      <c r="N244">
        <f t="shared" si="69"/>
        <v>89.992968255871688</v>
      </c>
      <c r="O244">
        <f t="shared" si="70"/>
        <v>87.329099880718104</v>
      </c>
      <c r="P244" s="3">
        <f t="shared" si="71"/>
        <v>87.329099880718104</v>
      </c>
      <c r="Q244" s="3">
        <f t="shared" si="72"/>
        <v>-90.007031744128312</v>
      </c>
      <c r="R244">
        <f t="shared" si="73"/>
        <v>89.992968255871688</v>
      </c>
      <c r="S244">
        <f t="shared" si="74"/>
        <v>2.1351985664935531E-3</v>
      </c>
      <c r="T244">
        <f t="shared" si="57"/>
        <v>87.329099880718104</v>
      </c>
    </row>
    <row r="245" spans="1:20" x14ac:dyDescent="0.25">
      <c r="A245">
        <f t="shared" si="58"/>
        <v>13.46682848429464</v>
      </c>
      <c r="B245">
        <f t="shared" si="75"/>
        <v>2.1433123210462286</v>
      </c>
      <c r="C245" t="str">
        <f t="shared" si="59"/>
        <v>-2.85361525498756-23163.6929313733i</v>
      </c>
      <c r="D245" t="str">
        <f t="shared" si="60"/>
        <v>3.47812499996982-7425.65335666117i</v>
      </c>
      <c r="E245" t="str">
        <f t="shared" si="61"/>
        <v>162.469536428743+0.00100914295402829i</v>
      </c>
      <c r="F245" t="str">
        <f t="shared" si="62"/>
        <v>2.90990990990505-69685.1853117112i</v>
      </c>
      <c r="G245" t="str">
        <f t="shared" si="63"/>
        <v>0.999999999998329-1.29281553449013E-06i</v>
      </c>
      <c r="H245" t="str">
        <f t="shared" si="64"/>
        <v>625.000113895238+0.277181563614951i</v>
      </c>
      <c r="I245" t="str">
        <f t="shared" si="65"/>
        <v>59.6202970066571-122865.527185775i</v>
      </c>
      <c r="K245" t="str">
        <f t="shared" si="66"/>
        <v>0.0191999927248123-0.0000114777151226084i</v>
      </c>
      <c r="L245" t="str">
        <f t="shared" si="67"/>
        <v>0.0001875-98.7453902448807i</v>
      </c>
      <c r="M245" t="str">
        <f t="shared" si="68"/>
        <v>0.0025-47.6003419641991i</v>
      </c>
      <c r="N245">
        <f t="shared" si="69"/>
        <v>89.992941535267178</v>
      </c>
      <c r="O245">
        <f t="shared" si="70"/>
        <v>87.296156047730904</v>
      </c>
      <c r="P245" s="3">
        <f t="shared" si="71"/>
        <v>87.296156047730904</v>
      </c>
      <c r="Q245" s="3">
        <f t="shared" si="72"/>
        <v>-90.007058464732822</v>
      </c>
      <c r="R245">
        <f t="shared" si="73"/>
        <v>89.992941535267178</v>
      </c>
      <c r="S245">
        <f t="shared" si="74"/>
        <v>2.1433123210462287E-3</v>
      </c>
      <c r="T245">
        <f t="shared" si="57"/>
        <v>87.296156047730904</v>
      </c>
    </row>
    <row r="246" spans="1:20" x14ac:dyDescent="0.25">
      <c r="A246">
        <f t="shared" si="58"/>
        <v>13.51800243253496</v>
      </c>
      <c r="B246">
        <f t="shared" si="75"/>
        <v>2.1514569078662045</v>
      </c>
      <c r="C246" t="str">
        <f t="shared" si="59"/>
        <v>-2.8536152434796-23076.0040981608i</v>
      </c>
      <c r="D246" t="str">
        <f t="shared" si="60"/>
        <v>3.47812499996958-7397.54269450005i</v>
      </c>
      <c r="E246" t="str">
        <f t="shared" si="61"/>
        <v>162.469536424685+0.00101297770125829i</v>
      </c>
      <c r="F246" t="str">
        <f t="shared" si="62"/>
        <v>2.909909909905-69421.3840523405i</v>
      </c>
      <c r="G246" t="str">
        <f t="shared" si="63"/>
        <v>0.999999999998316-1.29772823352117E-06i</v>
      </c>
      <c r="H246" t="str">
        <f t="shared" si="64"/>
        <v>625.000114762488+0.278234853596583i</v>
      </c>
      <c r="I246" t="str">
        <f t="shared" si="65"/>
        <v>59.6202970216114-122400.405796959i</v>
      </c>
      <c r="K246" t="str">
        <f t="shared" si="66"/>
        <v>0.0191999926694158-0.0000115213304047784i</v>
      </c>
      <c r="L246" t="str">
        <f t="shared" si="67"/>
        <v>0.0001875-98.3715782475402i</v>
      </c>
      <c r="M246" t="str">
        <f t="shared" si="68"/>
        <v>0.0025-47.4201454116349i</v>
      </c>
      <c r="N246">
        <f t="shared" si="69"/>
        <v>89.992914713124662</v>
      </c>
      <c r="O246">
        <f t="shared" si="70"/>
        <v>87.263212214697589</v>
      </c>
      <c r="P246" s="3">
        <f t="shared" si="71"/>
        <v>87.263212214697589</v>
      </c>
      <c r="Q246" s="3">
        <f t="shared" si="72"/>
        <v>-90.007085286875338</v>
      </c>
      <c r="R246">
        <f t="shared" si="73"/>
        <v>89.992914713124662</v>
      </c>
      <c r="S246">
        <f t="shared" si="74"/>
        <v>2.1514569078662045E-3</v>
      </c>
      <c r="T246">
        <f t="shared" si="57"/>
        <v>87.263212214697589</v>
      </c>
    </row>
    <row r="247" spans="1:20" x14ac:dyDescent="0.25">
      <c r="A247">
        <f t="shared" si="58"/>
        <v>13.569370841778595</v>
      </c>
      <c r="B247">
        <f t="shared" si="75"/>
        <v>2.1596324441160961</v>
      </c>
      <c r="C247" t="str">
        <f t="shared" si="59"/>
        <v>-2.85361523188383-22988.6472210145i</v>
      </c>
      <c r="D247" t="str">
        <f t="shared" si="60"/>
        <v>3.47812499996936-7369.53844847418i</v>
      </c>
      <c r="E247" t="str">
        <f t="shared" si="61"/>
        <v>162.469536420595+0.00101682702057368i</v>
      </c>
      <c r="F247" t="str">
        <f t="shared" si="62"/>
        <v>2.90990990990497-69158.5814428865i</v>
      </c>
      <c r="G247" t="str">
        <f t="shared" si="63"/>
        <v>0.999999999998303-1.30265960080854E-06i</v>
      </c>
      <c r="H247" t="str">
        <f t="shared" si="64"/>
        <v>625.000115636341+0.279292146080597i</v>
      </c>
      <c r="I247" t="str">
        <f t="shared" si="65"/>
        <v>59.6202970366792-121937.045179074i</v>
      </c>
      <c r="K247" t="str">
        <f t="shared" si="66"/>
        <v>0.0191999926135975-0.0000115651114246166i</v>
      </c>
      <c r="L247" t="str">
        <f t="shared" si="67"/>
        <v>0.0001875-97.9991813583785i</v>
      </c>
      <c r="M247" t="str">
        <f t="shared" si="68"/>
        <v>0.0025-47.2406310137825i</v>
      </c>
      <c r="N247">
        <f t="shared" si="69"/>
        <v>89.992887789058258</v>
      </c>
      <c r="O247">
        <f t="shared" si="70"/>
        <v>87.230268381617748</v>
      </c>
      <c r="P247" s="3">
        <f t="shared" si="71"/>
        <v>87.230268381617748</v>
      </c>
      <c r="Q247" s="3">
        <f t="shared" si="72"/>
        <v>-90.007112210941742</v>
      </c>
      <c r="R247">
        <f t="shared" si="73"/>
        <v>89.992887789058258</v>
      </c>
      <c r="S247">
        <f t="shared" si="74"/>
        <v>2.1596324441160962E-3</v>
      </c>
      <c r="T247">
        <f t="shared" si="57"/>
        <v>87.230268381617748</v>
      </c>
    </row>
    <row r="248" spans="1:20" x14ac:dyDescent="0.25">
      <c r="A248">
        <f t="shared" si="58"/>
        <v>13.620934450977352</v>
      </c>
      <c r="B248">
        <f t="shared" si="75"/>
        <v>2.1678390474037372</v>
      </c>
      <c r="C248" t="str">
        <f t="shared" si="59"/>
        <v>-2.85361522019975-22901.6210432762i</v>
      </c>
      <c r="D248" t="str">
        <f t="shared" si="60"/>
        <v>3.47812499996911-7341.64021573298i</v>
      </c>
      <c r="E248" t="str">
        <f t="shared" si="61"/>
        <v>162.469536416473+0.00102069096734879i</v>
      </c>
      <c r="F248" t="str">
        <f t="shared" si="62"/>
        <v>2.90990990990492-68896.7737028443i</v>
      </c>
      <c r="G248" t="str">
        <f t="shared" si="63"/>
        <v>0.99999999999829-1.30760970729159E-06i</v>
      </c>
      <c r="H248" t="str">
        <f t="shared" si="64"/>
        <v>625.000116516844+0.28035345627651i</v>
      </c>
      <c r="I248" t="str">
        <f t="shared" si="65"/>
        <v>59.6202970518609-121475.438666519i</v>
      </c>
      <c r="K248" t="str">
        <f t="shared" si="66"/>
        <v>0.0191999925573543-0.0000116090588119217i</v>
      </c>
      <c r="L248" t="str">
        <f t="shared" si="67"/>
        <v>0.0001875-97.6281942203409i</v>
      </c>
      <c r="M248" t="str">
        <f t="shared" si="68"/>
        <v>0.0025-47.061796188267i</v>
      </c>
      <c r="N248">
        <f t="shared" si="69"/>
        <v>89.992860762680664</v>
      </c>
      <c r="O248">
        <f t="shared" si="70"/>
        <v>87.197324548490968</v>
      </c>
      <c r="P248" s="3">
        <f t="shared" si="71"/>
        <v>87.197324548490968</v>
      </c>
      <c r="Q248" s="3">
        <f t="shared" si="72"/>
        <v>-90.007139237319336</v>
      </c>
      <c r="R248">
        <f t="shared" si="73"/>
        <v>89.992860762680664</v>
      </c>
      <c r="S248">
        <f t="shared" si="74"/>
        <v>2.1678390474037371E-3</v>
      </c>
      <c r="T248">
        <f t="shared" si="57"/>
        <v>87.197324548490968</v>
      </c>
    </row>
    <row r="249" spans="1:20" x14ac:dyDescent="0.25">
      <c r="A249">
        <f t="shared" si="58"/>
        <v>13.672694001891067</v>
      </c>
      <c r="B249">
        <f t="shared" si="75"/>
        <v>2.1760768357838716</v>
      </c>
      <c r="C249" t="str">
        <f t="shared" si="59"/>
        <v>-2.85361520842684-22814.9243130453i</v>
      </c>
      <c r="D249" t="str">
        <f t="shared" si="60"/>
        <v>3.47812499996888-7313.84759495108i</v>
      </c>
      <c r="E249" t="str">
        <f t="shared" si="61"/>
        <v>162.469536412321+0.00102456959716854i</v>
      </c>
      <c r="F249" t="str">
        <f t="shared" si="62"/>
        <v>2.90990990990489-68635.9570660225i</v>
      </c>
      <c r="G249" t="str">
        <f t="shared" si="63"/>
        <v>0.999999999998277-1.31257862417928E-06i</v>
      </c>
      <c r="H249" t="str">
        <f t="shared" si="64"/>
        <v>625.000117404056+0.28141879945164i</v>
      </c>
      <c r="I249" t="str">
        <f t="shared" si="65"/>
        <v>59.6202970671597-121015.579618934i</v>
      </c>
      <c r="K249" t="str">
        <f t="shared" si="66"/>
        <v>0.0191999925006827-0.0000116531731988854i</v>
      </c>
      <c r="L249" t="str">
        <f t="shared" si="67"/>
        <v>0.0001875-97.2586114966537i</v>
      </c>
      <c r="M249" t="str">
        <f t="shared" si="68"/>
        <v>0.0025-46.8836383624895i</v>
      </c>
      <c r="N249">
        <f t="shared" si="69"/>
        <v>89.992833633603112</v>
      </c>
      <c r="O249">
        <f t="shared" si="70"/>
        <v>87.16438071531698</v>
      </c>
      <c r="P249" s="3">
        <f t="shared" si="71"/>
        <v>87.16438071531698</v>
      </c>
      <c r="Q249" s="3">
        <f t="shared" si="72"/>
        <v>-90.007166366396888</v>
      </c>
      <c r="R249">
        <f t="shared" si="73"/>
        <v>89.992833633603112</v>
      </c>
      <c r="S249">
        <f t="shared" si="74"/>
        <v>2.1760768357838717E-3</v>
      </c>
      <c r="T249">
        <f t="shared" si="57"/>
        <v>87.16438071531698</v>
      </c>
    </row>
    <row r="250" spans="1:20" x14ac:dyDescent="0.25">
      <c r="A250">
        <f t="shared" si="58"/>
        <v>13.724650239098253</v>
      </c>
      <c r="B250">
        <f t="shared" si="75"/>
        <v>2.1843459277598503</v>
      </c>
      <c r="C250" t="str">
        <f t="shared" si="59"/>
        <v>-2.85361519656411-22728.5557831601i</v>
      </c>
      <c r="D250" t="str">
        <f t="shared" si="60"/>
        <v>3.47812499996864-7286.16018632226i</v>
      </c>
      <c r="E250" t="str">
        <f t="shared" si="61"/>
        <v>162.469536408136+0.00102846296582934i</v>
      </c>
      <c r="F250" t="str">
        <f t="shared" si="62"/>
        <v>2.90990990990485-68376.1277804857i</v>
      </c>
      <c r="G250" t="str">
        <f t="shared" si="63"/>
        <v>0.999999999998264-1.31756642295114E-06i</v>
      </c>
      <c r="H250" t="str">
        <f t="shared" si="64"/>
        <v>625.000118298019+0.282488190931302i</v>
      </c>
      <c r="I250" t="str">
        <f t="shared" si="65"/>
        <v>59.6202970825736-120557.461421088i</v>
      </c>
      <c r="K250" t="str">
        <f t="shared" si="66"/>
        <v>0.0191999924435797-0.0000116974552201016i</v>
      </c>
      <c r="L250" t="str">
        <f t="shared" si="67"/>
        <v>0.0001875-96.8904278707449i</v>
      </c>
      <c r="M250" t="str">
        <f t="shared" si="68"/>
        <v>0.0025-46.7061549735899i</v>
      </c>
      <c r="N250">
        <f t="shared" si="69"/>
        <v>89.992806401435345</v>
      </c>
      <c r="O250">
        <f t="shared" si="70"/>
        <v>87.131436882095329</v>
      </c>
      <c r="P250" s="3">
        <f t="shared" si="71"/>
        <v>87.131436882095329</v>
      </c>
      <c r="Q250" s="3">
        <f t="shared" si="72"/>
        <v>-90.007193598564655</v>
      </c>
      <c r="R250">
        <f t="shared" si="73"/>
        <v>89.992806401435345</v>
      </c>
      <c r="S250">
        <f t="shared" si="74"/>
        <v>2.1843459277598501E-3</v>
      </c>
      <c r="T250">
        <f t="shared" si="57"/>
        <v>87.131436882095329</v>
      </c>
    </row>
    <row r="251" spans="1:20" x14ac:dyDescent="0.25">
      <c r="A251">
        <f t="shared" si="58"/>
        <v>13.776803910006825</v>
      </c>
      <c r="B251">
        <f t="shared" si="75"/>
        <v>2.1926464422853376</v>
      </c>
      <c r="C251" t="str">
        <f t="shared" si="59"/>
        <v>-2.8536151846112-22642.5142111805i</v>
      </c>
      <c r="D251" t="str">
        <f t="shared" si="60"/>
        <v>3.47812499996842-7258.57759155391i</v>
      </c>
      <c r="E251" t="str">
        <f t="shared" si="61"/>
        <v>162.46953640392+0.00103237112933858i</v>
      </c>
      <c r="F251" t="str">
        <f t="shared" si="62"/>
        <v>2.90990990990483-68117.2821085029i</v>
      </c>
      <c r="G251" t="str">
        <f t="shared" si="63"/>
        <v>0.999999999998251-1.32257317535835E-06i</v>
      </c>
      <c r="H251" t="str">
        <f t="shared" si="64"/>
        <v>625.000119198793+0.283561646099069i</v>
      </c>
      <c r="I251" t="str">
        <f t="shared" si="65"/>
        <v>59.6202970981061-120101.0774828i</v>
      </c>
      <c r="K251" t="str">
        <f t="shared" si="66"/>
        <v>0.0191999923860418-0.0000117419055125757i</v>
      </c>
      <c r="L251" t="str">
        <f t="shared" si="67"/>
        <v>0.0001875-96.5236380461699i</v>
      </c>
      <c r="M251" t="str">
        <f t="shared" si="68"/>
        <v>0.0025-46.5293434684101i</v>
      </c>
      <c r="N251">
        <f t="shared" si="69"/>
        <v>89.992779065785626</v>
      </c>
      <c r="O251">
        <f t="shared" si="70"/>
        <v>87.098493048825745</v>
      </c>
      <c r="P251" s="3">
        <f t="shared" si="71"/>
        <v>87.098493048825745</v>
      </c>
      <c r="Q251" s="3">
        <f t="shared" si="72"/>
        <v>-90.007220934214374</v>
      </c>
      <c r="R251">
        <f t="shared" si="73"/>
        <v>89.992779065785626</v>
      </c>
      <c r="S251">
        <f t="shared" si="74"/>
        <v>2.1926464422853376E-3</v>
      </c>
      <c r="T251">
        <f t="shared" si="57"/>
        <v>87.098493048825745</v>
      </c>
    </row>
    <row r="252" spans="1:20" x14ac:dyDescent="0.25">
      <c r="A252">
        <f t="shared" si="58"/>
        <v>13.829155764864852</v>
      </c>
      <c r="B252">
        <f t="shared" si="75"/>
        <v>2.2009784987660219</v>
      </c>
      <c r="C252" t="str">
        <f t="shared" si="59"/>
        <v>-2.85361517256733-22556.7983593692i</v>
      </c>
      <c r="D252" t="str">
        <f t="shared" si="60"/>
        <v>3.47812499996816-7231.09941386101i</v>
      </c>
      <c r="E252" t="str">
        <f t="shared" si="61"/>
        <v>162.469536399672+0.00103629414391777i</v>
      </c>
      <c r="F252" t="str">
        <f t="shared" si="62"/>
        <v>2.90990990990477-67859.4163264912i</v>
      </c>
      <c r="G252" t="str">
        <f t="shared" si="63"/>
        <v>0.999999999998237-1.32759895342469E-06i</v>
      </c>
      <c r="H252" t="str">
        <f t="shared" si="64"/>
        <v>625.000120106429+0.284639180396959i</v>
      </c>
      <c r="I252" t="str">
        <f t="shared" si="65"/>
        <v>59.6202971137568-119646.421238832i</v>
      </c>
      <c r="K252" t="str">
        <f t="shared" si="66"/>
        <v>0.0191999923280657-0.0000117865247157337i</v>
      </c>
      <c r="L252" t="str">
        <f t="shared" si="67"/>
        <v>0.0001875-96.1582367465325i</v>
      </c>
      <c r="M252" t="str">
        <f t="shared" si="68"/>
        <v>0.0025-46.3532013034568i</v>
      </c>
      <c r="N252">
        <f t="shared" si="69"/>
        <v>89.992751626260713</v>
      </c>
      <c r="O252">
        <f t="shared" si="70"/>
        <v>87.06554921550773</v>
      </c>
      <c r="P252" s="3">
        <f t="shared" si="71"/>
        <v>87.06554921550773</v>
      </c>
      <c r="Q252" s="3">
        <f t="shared" si="72"/>
        <v>-90.007248373739287</v>
      </c>
      <c r="R252">
        <f t="shared" si="73"/>
        <v>89.992751626260713</v>
      </c>
      <c r="S252">
        <f t="shared" si="74"/>
        <v>2.2009784987660221E-3</v>
      </c>
      <c r="T252">
        <f t="shared" si="57"/>
        <v>87.06554921550773</v>
      </c>
    </row>
    <row r="253" spans="1:20" x14ac:dyDescent="0.25">
      <c r="A253">
        <f t="shared" si="58"/>
        <v>13.881706556771338</v>
      </c>
      <c r="B253">
        <f t="shared" si="75"/>
        <v>2.2093422170613328</v>
      </c>
      <c r="C253" t="str">
        <f t="shared" si="59"/>
        <v>-2.85361516043172-22471.4069946758i</v>
      </c>
      <c r="D253" t="str">
        <f t="shared" si="60"/>
        <v>3.47812499996794-7203.72525796092i</v>
      </c>
      <c r="E253" t="str">
        <f t="shared" si="61"/>
        <v>162.469536395393+0.00104023206600093i</v>
      </c>
      <c r="F253" t="str">
        <f t="shared" si="62"/>
        <v>2.90990990990475-67602.5267249661i</v>
      </c>
      <c r="G253" t="str">
        <f t="shared" si="63"/>
        <v>0.999999999998224-1.33264382944768E-06i</v>
      </c>
      <c r="H253" t="str">
        <f t="shared" si="64"/>
        <v>625.00012102097+0.285720809325664i</v>
      </c>
      <c r="I253" t="str">
        <f t="shared" si="65"/>
        <v>59.6202971295261-119193.486148801i</v>
      </c>
      <c r="K253" t="str">
        <f t="shared" si="66"/>
        <v>0.0191999922696483-0.0000118313134714312i</v>
      </c>
      <c r="L253" t="str">
        <f t="shared" si="67"/>
        <v>0.0001875-95.7942187154146i</v>
      </c>
      <c r="M253" t="str">
        <f t="shared" si="68"/>
        <v>0.0025-46.1777259448663i</v>
      </c>
      <c r="N253">
        <f t="shared" si="69"/>
        <v>89.992724082465898</v>
      </c>
      <c r="O253">
        <f t="shared" si="70"/>
        <v>87.032605382141242</v>
      </c>
      <c r="P253" s="3">
        <f t="shared" si="71"/>
        <v>87.032605382141242</v>
      </c>
      <c r="Q253" s="3">
        <f t="shared" si="72"/>
        <v>-90.007275917534102</v>
      </c>
      <c r="R253">
        <f t="shared" si="73"/>
        <v>89.992724082465898</v>
      </c>
      <c r="S253">
        <f t="shared" si="74"/>
        <v>2.2093422170613329E-3</v>
      </c>
      <c r="T253">
        <f t="shared" si="57"/>
        <v>87.032605382141242</v>
      </c>
    </row>
    <row r="254" spans="1:20" x14ac:dyDescent="0.25">
      <c r="A254">
        <f t="shared" si="58"/>
        <v>13.934457041687072</v>
      </c>
      <c r="B254">
        <f t="shared" si="75"/>
        <v>2.2177377174861661</v>
      </c>
      <c r="C254" t="str">
        <f t="shared" si="59"/>
        <v>-2.85361514820356-22386.3388887155i</v>
      </c>
      <c r="D254" t="str">
        <f t="shared" si="60"/>
        <v>3.47812499996768-7176.45473006705i</v>
      </c>
      <c r="E254" t="str">
        <f t="shared" si="61"/>
        <v>162.469536391079+0.00104418495223873i</v>
      </c>
      <c r="F254" t="str">
        <f t="shared" si="62"/>
        <v>2.9099099099047-67346.6096084831i</v>
      </c>
      <c r="G254" t="str">
        <f t="shared" si="63"/>
        <v>0.999999999998211-1.33770787599957E-06i</v>
      </c>
      <c r="H254" t="str">
        <f t="shared" si="64"/>
        <v>625.000121942478+0.286806548444796i</v>
      </c>
      <c r="I254" t="str">
        <f t="shared" si="65"/>
        <v>59.6202971454156-118742.265697085i</v>
      </c>
      <c r="K254" t="str">
        <f t="shared" si="66"/>
        <v>0.019199992210786-0.000011876272423963i</v>
      </c>
      <c r="L254" t="str">
        <f t="shared" si="67"/>
        <v>0.0001875-95.4315787162921i</v>
      </c>
      <c r="M254" t="str">
        <f t="shared" si="68"/>
        <v>0.0025-46.0029148683666i</v>
      </c>
      <c r="N254">
        <f t="shared" si="69"/>
        <v>89.992696434004969</v>
      </c>
      <c r="O254">
        <f t="shared" si="70"/>
        <v>86.999661548725399</v>
      </c>
      <c r="P254" s="3">
        <f t="shared" si="71"/>
        <v>86.999661548725399</v>
      </c>
      <c r="Q254" s="3">
        <f t="shared" si="72"/>
        <v>-90.007303565995031</v>
      </c>
      <c r="R254">
        <f t="shared" si="73"/>
        <v>89.992696434004969</v>
      </c>
      <c r="S254">
        <f t="shared" si="74"/>
        <v>2.217737717486166E-3</v>
      </c>
      <c r="T254">
        <f t="shared" si="57"/>
        <v>86.999661548725399</v>
      </c>
    </row>
    <row r="255" spans="1:20" x14ac:dyDescent="0.25">
      <c r="A255">
        <f t="shared" si="58"/>
        <v>13.987407978445482</v>
      </c>
      <c r="B255">
        <f t="shared" si="75"/>
        <v>2.2261651208126136</v>
      </c>
      <c r="C255" t="str">
        <f t="shared" si="59"/>
        <v>-2.85361513588254-22301.5928177562i</v>
      </c>
      <c r="D255" t="str">
        <f t="shared" si="60"/>
        <v>3.47812499996743-7149.28743788383i</v>
      </c>
      <c r="E255" t="str">
        <f t="shared" si="61"/>
        <v>162.469536386734+0.00104815285949308i</v>
      </c>
      <c r="F255" t="str">
        <f t="shared" si="62"/>
        <v>2.90990990990466-67091.6612955896i</v>
      </c>
      <c r="G255" t="str">
        <f t="shared" si="63"/>
        <v>0.999999999998197-1.34279116592835E-06i</v>
      </c>
      <c r="H255" t="str">
        <f t="shared" si="64"/>
        <v>625.000122871002+0.28789641337308i</v>
      </c>
      <c r="I255" t="str">
        <f t="shared" si="65"/>
        <v>59.6202971614263-118292.753392725i</v>
      </c>
      <c r="K255" t="str">
        <f t="shared" si="66"/>
        <v>0.0191999921514755-0.000011921402220072i</v>
      </c>
      <c r="L255" t="str">
        <f t="shared" si="67"/>
        <v>0.0001875-95.0703115324689i</v>
      </c>
      <c r="M255" t="str">
        <f t="shared" si="68"/>
        <v>0.0025-45.8287655592415i</v>
      </c>
      <c r="N255">
        <f t="shared" si="69"/>
        <v>89.992668680480165</v>
      </c>
      <c r="O255">
        <f t="shared" si="70"/>
        <v>86.966717715260273</v>
      </c>
      <c r="P255" s="3">
        <f t="shared" si="71"/>
        <v>86.966717715260273</v>
      </c>
      <c r="Q255" s="3">
        <f t="shared" si="72"/>
        <v>-90.007331319519835</v>
      </c>
      <c r="R255">
        <f t="shared" si="73"/>
        <v>89.992668680480165</v>
      </c>
      <c r="S255">
        <f t="shared" si="74"/>
        <v>2.2261651208126138E-3</v>
      </c>
      <c r="T255">
        <f t="shared" si="57"/>
        <v>86.966717715260273</v>
      </c>
    </row>
    <row r="256" spans="1:20" x14ac:dyDescent="0.25">
      <c r="A256">
        <f t="shared" si="58"/>
        <v>14.040560128763575</v>
      </c>
      <c r="B256">
        <f t="shared" si="75"/>
        <v>2.2346245482717015</v>
      </c>
      <c r="C256" t="str">
        <f t="shared" si="59"/>
        <v>-2.85361512346741-22217.1675626965i</v>
      </c>
      <c r="D256" t="str">
        <f t="shared" si="60"/>
        <v>3.47812499996718-7122.22299060058i</v>
      </c>
      <c r="E256" t="str">
        <f t="shared" si="61"/>
        <v>162.469536382355+0.00105213584484701i</v>
      </c>
      <c r="F256" t="str">
        <f t="shared" si="62"/>
        <v>2.90990990990462-66837.6781187679i</v>
      </c>
      <c r="G256" t="str">
        <f t="shared" si="63"/>
        <v>0.999999999998183-1.34789377235885E-06i</v>
      </c>
      <c r="H256" t="str">
        <f t="shared" si="64"/>
        <v>625.000123806597+0.288990419788595i</v>
      </c>
      <c r="I256" t="str">
        <f t="shared" si="65"/>
        <v>59.6202971775583-117844.942769337i</v>
      </c>
      <c r="K256" t="str">
        <f t="shared" si="66"/>
        <v>0.0191999920917134-0.0000119667035089587i</v>
      </c>
      <c r="L256" t="str">
        <f t="shared" si="67"/>
        <v>0.0001875-94.7104119669944i</v>
      </c>
      <c r="M256" t="str">
        <f t="shared" si="68"/>
        <v>0.0025-45.6552755122947i</v>
      </c>
      <c r="N256">
        <f t="shared" si="69"/>
        <v>89.992640821492245</v>
      </c>
      <c r="O256">
        <f t="shared" si="70"/>
        <v>86.933773881745196</v>
      </c>
      <c r="P256" s="3">
        <f t="shared" si="71"/>
        <v>86.933773881745196</v>
      </c>
      <c r="Q256" s="3">
        <f t="shared" si="72"/>
        <v>-90.007359178507755</v>
      </c>
      <c r="R256">
        <f t="shared" si="73"/>
        <v>89.992640821492245</v>
      </c>
      <c r="S256">
        <f t="shared" si="74"/>
        <v>2.2346245482717016E-3</v>
      </c>
      <c r="T256">
        <f t="shared" si="57"/>
        <v>86.933773881745196</v>
      </c>
    </row>
    <row r="257" spans="1:20" x14ac:dyDescent="0.25">
      <c r="A257">
        <f t="shared" si="58"/>
        <v>14.093914257252877</v>
      </c>
      <c r="B257">
        <f t="shared" si="75"/>
        <v>2.2431161215551341</v>
      </c>
      <c r="C257" t="str">
        <f t="shared" si="59"/>
        <v>-2.85361511095785-22133.0619090511i</v>
      </c>
      <c r="D257" t="str">
        <f t="shared" si="60"/>
        <v>3.47812499996694-7095.26099888615i</v>
      </c>
      <c r="E257" t="str">
        <f t="shared" si="61"/>
        <v>162.469536377942+0.00105613396559626i</v>
      </c>
      <c r="F257" t="str">
        <f t="shared" si="62"/>
        <v>2.90990990990458-66584.6564243852i</v>
      </c>
      <c r="G257" t="str">
        <f t="shared" si="63"/>
        <v>0.999999999998169-0.0000013530157686938i</v>
      </c>
      <c r="H257" t="str">
        <f t="shared" si="64"/>
        <v>625.000124749313+0.290088583429002i</v>
      </c>
      <c r="I257" t="str">
        <f t="shared" si="65"/>
        <v>59.6202971938137-117398.827385014i</v>
      </c>
      <c r="K257" t="str">
        <f t="shared" si="66"/>
        <v>0.0191999920314963-0.0000120121769422907i</v>
      </c>
      <c r="L257" t="str">
        <f t="shared" si="67"/>
        <v>0.0001875-94.3518748425922i</v>
      </c>
      <c r="M257" t="str">
        <f t="shared" si="68"/>
        <v>0.0025-45.4824422318138i</v>
      </c>
      <c r="N257">
        <f t="shared" si="69"/>
        <v>89.992612856640505</v>
      </c>
      <c r="O257">
        <f t="shared" si="70"/>
        <v>86.900830048179941</v>
      </c>
      <c r="P257" s="3">
        <f t="shared" si="71"/>
        <v>86.900830048179941</v>
      </c>
      <c r="Q257" s="3">
        <f t="shared" si="72"/>
        <v>-90.007387143359495</v>
      </c>
      <c r="R257">
        <f t="shared" si="73"/>
        <v>89.992612856640505</v>
      </c>
      <c r="S257">
        <f t="shared" si="74"/>
        <v>2.2431161215551339E-3</v>
      </c>
      <c r="T257">
        <f t="shared" si="57"/>
        <v>86.900830048179941</v>
      </c>
    </row>
    <row r="258" spans="1:20" x14ac:dyDescent="0.25">
      <c r="A258">
        <f t="shared" si="58"/>
        <v>14.147471131430439</v>
      </c>
      <c r="B258">
        <f t="shared" si="75"/>
        <v>2.2516399628170438</v>
      </c>
      <c r="C258" t="str">
        <f t="shared" si="59"/>
        <v>-2.85361509835314-22049.2746469321i</v>
      </c>
      <c r="D258" t="str">
        <f t="shared" si="60"/>
        <v>3.47812499996669-7068.40107488328i</v>
      </c>
      <c r="E258" t="str">
        <f t="shared" si="61"/>
        <v>162.469536373497+0.00106014727925593i</v>
      </c>
      <c r="F258" t="str">
        <f t="shared" si="62"/>
        <v>2.90990990990455-66332.5925726394i</v>
      </c>
      <c r="G258" t="str">
        <f t="shared" si="63"/>
        <v>0.999999999998155-1.35815722861481E-06i</v>
      </c>
      <c r="H258" t="str">
        <f t="shared" si="64"/>
        <v>625.00012569921+0.291190920091759i</v>
      </c>
      <c r="I258" t="str">
        <f t="shared" si="65"/>
        <v>59.6202972101928-116954.400822237i</v>
      </c>
      <c r="K258" t="str">
        <f t="shared" si="66"/>
        <v>0.0191999919708206-0.0000120578231742115i</v>
      </c>
      <c r="L258" t="str">
        <f t="shared" si="67"/>
        <v>0.0001875-93.9946950015864i</v>
      </c>
      <c r="M258" t="str">
        <f t="shared" si="68"/>
        <v>0.0025-45.3102632315339i</v>
      </c>
      <c r="N258">
        <f t="shared" si="69"/>
        <v>89.992584785522624</v>
      </c>
      <c r="O258">
        <f t="shared" si="70"/>
        <v>86.867886214564209</v>
      </c>
      <c r="P258" s="3">
        <f t="shared" si="71"/>
        <v>86.867886214564209</v>
      </c>
      <c r="Q258" s="3">
        <f t="shared" si="72"/>
        <v>-90.007415214477376</v>
      </c>
      <c r="R258">
        <f t="shared" si="73"/>
        <v>89.992584785522624</v>
      </c>
      <c r="S258">
        <f t="shared" si="74"/>
        <v>2.2516399628170437E-3</v>
      </c>
      <c r="T258">
        <f t="shared" si="57"/>
        <v>86.867886214564209</v>
      </c>
    </row>
    <row r="259" spans="1:20" x14ac:dyDescent="0.25">
      <c r="A259">
        <f t="shared" si="58"/>
        <v>14.201231521729875</v>
      </c>
      <c r="B259">
        <f t="shared" si="75"/>
        <v>2.2601961946757485</v>
      </c>
      <c r="C259" t="str">
        <f t="shared" si="59"/>
        <v>-2.85361508565231-21965.8045710309i</v>
      </c>
      <c r="D259" t="str">
        <f t="shared" si="60"/>
        <v>3.47812499996643-7041.64283220284i</v>
      </c>
      <c r="E259" t="str">
        <f t="shared" si="61"/>
        <v>162.469536369016+0.00106417584356078i</v>
      </c>
      <c r="F259" t="str">
        <f t="shared" si="62"/>
        <v>2.90990990990449-66081.4829375067i</v>
      </c>
      <c r="G259" t="str">
        <f t="shared" si="63"/>
        <v>0.999999999998141-1.36331822608354E-06i</v>
      </c>
      <c r="H259" t="str">
        <f t="shared" si="64"/>
        <v>625.00012665634+0.292297445634361i</v>
      </c>
      <c r="I259" t="str">
        <f t="shared" si="65"/>
        <v>59.6202972266967-116511.65668778i</v>
      </c>
      <c r="K259" t="str">
        <f t="shared" si="66"/>
        <v>0.0191999919096829-0.0000121036428613507i</v>
      </c>
      <c r="L259" t="str">
        <f t="shared" si="67"/>
        <v>0.0001875-93.638867305824i</v>
      </c>
      <c r="M259" t="str">
        <f t="shared" si="68"/>
        <v>0.0025-45.1387360346025i</v>
      </c>
      <c r="N259">
        <f t="shared" si="69"/>
        <v>89.992556607734798</v>
      </c>
      <c r="O259">
        <f t="shared" si="70"/>
        <v>86.834942380897289</v>
      </c>
      <c r="P259" s="3">
        <f t="shared" si="71"/>
        <v>86.834942380897289</v>
      </c>
      <c r="Q259" s="3">
        <f t="shared" si="72"/>
        <v>-90.007443392265202</v>
      </c>
      <c r="R259">
        <f t="shared" si="73"/>
        <v>89.992556607734798</v>
      </c>
      <c r="S259">
        <f t="shared" si="74"/>
        <v>2.2601961946757485E-3</v>
      </c>
      <c r="T259">
        <f t="shared" si="57"/>
        <v>86.834942380897289</v>
      </c>
    </row>
    <row r="260" spans="1:20" x14ac:dyDescent="0.25">
      <c r="A260">
        <f t="shared" si="58"/>
        <v>14.255196201512447</v>
      </c>
      <c r="B260">
        <f t="shared" si="75"/>
        <v>2.2687849402155162</v>
      </c>
      <c r="C260" t="str">
        <f t="shared" si="59"/>
        <v>-2.85361507285493-21882.6504806034i</v>
      </c>
      <c r="D260" t="str">
        <f t="shared" si="60"/>
        <v>3.47812499996619-7014.98588591866i</v>
      </c>
      <c r="E260" t="str">
        <f t="shared" si="61"/>
        <v>162.469536364503+0.00106821971646235i</v>
      </c>
      <c r="F260" t="str">
        <f t="shared" si="62"/>
        <v>2.90990990990447-65831.3239066918i</v>
      </c>
      <c r="G260" t="str">
        <f t="shared" si="63"/>
        <v>0.999999999998127-1.36849883534263E-06i</v>
      </c>
      <c r="H260" t="str">
        <f t="shared" si="64"/>
        <v>625.000127620757+0.293408175974552i</v>
      </c>
      <c r="I260" t="str">
        <f t="shared" si="65"/>
        <v>59.6202972433264-116070.58861262i</v>
      </c>
      <c r="K260" t="str">
        <f t="shared" si="66"/>
        <v>0.0191999918480797-0.0000121496366628327i</v>
      </c>
      <c r="L260" t="str">
        <f t="shared" si="67"/>
        <v>0.0001875-93.2843866366049i</v>
      </c>
      <c r="M260" t="str">
        <f t="shared" si="68"/>
        <v>0.0025-44.9678581735431i</v>
      </c>
      <c r="N260">
        <f t="shared" si="69"/>
        <v>89.992528322871692</v>
      </c>
      <c r="O260">
        <f t="shared" si="70"/>
        <v>86.801998547179195</v>
      </c>
      <c r="P260" s="3">
        <f t="shared" si="71"/>
        <v>86.801998547179195</v>
      </c>
      <c r="Q260" s="3">
        <f t="shared" si="72"/>
        <v>-90.007471677128308</v>
      </c>
      <c r="R260">
        <f t="shared" si="73"/>
        <v>89.992528322871692</v>
      </c>
      <c r="S260">
        <f t="shared" si="74"/>
        <v>2.2687849402155164E-3</v>
      </c>
      <c r="T260">
        <f t="shared" si="57"/>
        <v>86.801998547179195</v>
      </c>
    </row>
    <row r="261" spans="1:20" x14ac:dyDescent="0.25">
      <c r="A261">
        <f t="shared" si="58"/>
        <v>14.309365947078195</v>
      </c>
      <c r="B261">
        <f t="shared" si="75"/>
        <v>2.2774063229883352</v>
      </c>
      <c r="C261" t="str">
        <f t="shared" si="59"/>
        <v>-2.85361505995993-21799.8111794494i</v>
      </c>
      <c r="D261" t="str">
        <f t="shared" si="60"/>
        <v>3.47812499996592-6988.42985256148i</v>
      </c>
      <c r="E261" t="str">
        <f t="shared" si="61"/>
        <v>162.469536359955+0.00107227895613457i</v>
      </c>
      <c r="F261" t="str">
        <f t="shared" si="62"/>
        <v>2.90990990990442-65582.1118815719i</v>
      </c>
      <c r="G261" t="str">
        <f t="shared" si="63"/>
        <v>0.999999999998113-1.37369913091692E-06i</v>
      </c>
      <c r="H261" t="str">
        <f t="shared" si="64"/>
        <v>625.000128592515+0.294523127090567i</v>
      </c>
      <c r="I261" t="str">
        <f t="shared" si="65"/>
        <v>59.6202972600815-115631.190251844i</v>
      </c>
      <c r="K261" t="str">
        <f t="shared" si="66"/>
        <v>0.0191999917860075-0.0000121958052402866i</v>
      </c>
      <c r="L261" t="str">
        <f t="shared" si="67"/>
        <v>0.0001875-92.9312478946057i</v>
      </c>
      <c r="M261" t="str">
        <f t="shared" si="68"/>
        <v>0.0025-44.7976271902202i</v>
      </c>
      <c r="N261">
        <f t="shared" si="69"/>
        <v>89.992499930526421</v>
      </c>
      <c r="O261">
        <f t="shared" si="70"/>
        <v>86.769054713409275</v>
      </c>
      <c r="P261" s="3">
        <f t="shared" si="71"/>
        <v>86.769054713409275</v>
      </c>
      <c r="Q261" s="3">
        <f t="shared" si="72"/>
        <v>-90.007500069473579</v>
      </c>
      <c r="R261">
        <f t="shared" si="73"/>
        <v>89.992499930526421</v>
      </c>
      <c r="S261">
        <f t="shared" si="74"/>
        <v>2.2774063229883353E-3</v>
      </c>
      <c r="T261">
        <f t="shared" si="57"/>
        <v>86.769054713409275</v>
      </c>
    </row>
    <row r="262" spans="1:20" x14ac:dyDescent="0.25">
      <c r="A262">
        <f t="shared" si="58"/>
        <v>14.363741537677093</v>
      </c>
      <c r="B262">
        <f t="shared" si="75"/>
        <v>2.286060467015691</v>
      </c>
      <c r="C262" t="str">
        <f t="shared" si="59"/>
        <v>-2.85361504696688-21717.2854758977i</v>
      </c>
      <c r="D262" t="str">
        <f t="shared" si="60"/>
        <v>3.47812499996566-6961.97435011395i</v>
      </c>
      <c r="E262" t="str">
        <f t="shared" si="61"/>
        <v>162.469536355371+0.00107635362097285i</v>
      </c>
      <c r="F262" t="str">
        <f t="shared" si="62"/>
        <v>2.90990990990437-65333.8432771491i</v>
      </c>
      <c r="G262" t="str">
        <f t="shared" si="63"/>
        <v>0.999999999998099-1.37891918761438E-06i</v>
      </c>
      <c r="H262" t="str">
        <f t="shared" si="64"/>
        <v>625.000129571678+0.295642315021373i</v>
      </c>
      <c r="I262" t="str">
        <f t="shared" si="65"/>
        <v>59.620297276966-115193.455284562i</v>
      </c>
      <c r="K262" t="str">
        <f t="shared" si="66"/>
        <v>0.0191999917234625-0.0000122421492578559i</v>
      </c>
      <c r="L262" t="str">
        <f t="shared" si="67"/>
        <v>0.0001875-92.5794459998062i</v>
      </c>
      <c r="M262" t="str">
        <f t="shared" si="68"/>
        <v>0.0025-44.6280406358041i</v>
      </c>
      <c r="N262">
        <f t="shared" si="69"/>
        <v>89.99247143029055</v>
      </c>
      <c r="O262">
        <f t="shared" si="70"/>
        <v>86.736110879587102</v>
      </c>
      <c r="P262" s="3">
        <f t="shared" si="71"/>
        <v>86.736110879587102</v>
      </c>
      <c r="Q262" s="3">
        <f t="shared" si="72"/>
        <v>-90.00752856970945</v>
      </c>
      <c r="R262">
        <f t="shared" si="73"/>
        <v>89.99247143029055</v>
      </c>
      <c r="S262">
        <f t="shared" si="74"/>
        <v>2.2860604670156908E-3</v>
      </c>
      <c r="T262">
        <f t="shared" si="57"/>
        <v>86.736110879587102</v>
      </c>
    </row>
    <row r="263" spans="1:20" x14ac:dyDescent="0.25">
      <c r="A263">
        <f t="shared" si="58"/>
        <v>14.418323755520266</v>
      </c>
      <c r="B263">
        <f t="shared" si="75"/>
        <v>2.2947474967903507</v>
      </c>
      <c r="C263" t="str">
        <f t="shared" si="59"/>
        <v>-2.85361503387468-21635.072182789i</v>
      </c>
      <c r="D263" t="str">
        <f t="shared" si="60"/>
        <v>3.47812499996539-6935.61899800473i</v>
      </c>
      <c r="E263" t="str">
        <f t="shared" si="61"/>
        <v>162.469536350754+0.0010804437695919i</v>
      </c>
      <c r="F263" t="str">
        <f t="shared" si="62"/>
        <v>2.90990990990433-65086.514521996i</v>
      </c>
      <c r="G263" t="str">
        <f t="shared" si="63"/>
        <v>0.999999999998084-0.0000013841590805273i</v>
      </c>
      <c r="H263" t="str">
        <f t="shared" si="64"/>
        <v>625.000130558292+0.296765755866853i</v>
      </c>
      <c r="I263" t="str">
        <f t="shared" si="65"/>
        <v>59.620297293977-114757.377413806i</v>
      </c>
      <c r="K263" t="str">
        <f t="shared" si="66"/>
        <v>0.0191999916604414-0.0000122886693822072i</v>
      </c>
      <c r="L263" t="str">
        <f t="shared" si="67"/>
        <v>0.0001875-92.2289758914194i</v>
      </c>
      <c r="M263" t="str">
        <f t="shared" si="68"/>
        <v>0.0025-44.4590960707354i</v>
      </c>
      <c r="N263">
        <f t="shared" si="69"/>
        <v>89.992442821754111</v>
      </c>
      <c r="O263">
        <f t="shared" si="70"/>
        <v>86.703167045712547</v>
      </c>
      <c r="P263" s="3">
        <f t="shared" si="71"/>
        <v>86.703167045712547</v>
      </c>
      <c r="Q263" s="3">
        <f t="shared" si="72"/>
        <v>-90.007557178245889</v>
      </c>
      <c r="R263">
        <f t="shared" si="73"/>
        <v>89.992442821754111</v>
      </c>
      <c r="S263">
        <f t="shared" si="74"/>
        <v>2.2947474967903508E-3</v>
      </c>
      <c r="T263">
        <f t="shared" si="57"/>
        <v>86.703167045712547</v>
      </c>
    </row>
    <row r="264" spans="1:20" x14ac:dyDescent="0.25">
      <c r="A264">
        <f t="shared" si="58"/>
        <v>14.473113385791242</v>
      </c>
      <c r="B264">
        <f t="shared" si="75"/>
        <v>2.3034675372781539</v>
      </c>
      <c r="C264" t="str">
        <f t="shared" si="59"/>
        <v>-2.85361502068299-21553.1701174568i</v>
      </c>
      <c r="D264" t="str">
        <f t="shared" si="60"/>
        <v>3.47812499996515-6909.36341710331i</v>
      </c>
      <c r="E264" t="str">
        <f t="shared" si="61"/>
        <v>162.4695363461+0.00108454946083155i</v>
      </c>
      <c r="F264" t="str">
        <f t="shared" si="62"/>
        <v>2.9099099099043-64840.1220582058i</v>
      </c>
      <c r="G264" t="str">
        <f t="shared" si="63"/>
        <v>0.99999999999807-1.38941888503328E-06i</v>
      </c>
      <c r="H264" t="str">
        <f t="shared" si="64"/>
        <v>625.000131552422+0.297893465788109i</v>
      </c>
      <c r="I264" t="str">
        <f t="shared" si="65"/>
        <v>59.6202973111196-114322.950366452i</v>
      </c>
      <c r="K264" t="str">
        <f t="shared" si="66"/>
        <v>0.0191999915969403-0.0000123353662825411i</v>
      </c>
      <c r="L264" t="str">
        <f t="shared" si="67"/>
        <v>0.0001875-91.8798325278135i</v>
      </c>
      <c r="M264" t="str">
        <f t="shared" si="68"/>
        <v>0.0025-44.2907910646896i</v>
      </c>
      <c r="N264">
        <f t="shared" si="69"/>
        <v>89.992414104505571</v>
      </c>
      <c r="O264">
        <f t="shared" si="70"/>
        <v>86.670223211784915</v>
      </c>
      <c r="P264" s="3">
        <f t="shared" si="71"/>
        <v>86.670223211784915</v>
      </c>
      <c r="Q264" s="3">
        <f t="shared" si="72"/>
        <v>-90.007585895494429</v>
      </c>
      <c r="R264">
        <f t="shared" si="73"/>
        <v>89.992414104505571</v>
      </c>
      <c r="S264">
        <f t="shared" si="74"/>
        <v>2.3034675372781538E-3</v>
      </c>
      <c r="T264">
        <f t="shared" si="57"/>
        <v>86.670223211784915</v>
      </c>
    </row>
    <row r="265" spans="1:20" x14ac:dyDescent="0.25">
      <c r="A265">
        <f t="shared" si="58"/>
        <v>14.528111216657248</v>
      </c>
      <c r="B265">
        <f t="shared" si="75"/>
        <v>2.3122207139198108</v>
      </c>
      <c r="C265" t="str">
        <f t="shared" si="59"/>
        <v>-2.85361500739087-21471.5781017128i</v>
      </c>
      <c r="D265" t="str">
        <f t="shared" si="60"/>
        <v>3.47812499996489-6883.20722971424i</v>
      </c>
      <c r="E265" t="str">
        <f t="shared" si="61"/>
        <v>162.469536341412+0.00108867075375387i</v>
      </c>
      <c r="F265" t="str">
        <f t="shared" si="62"/>
        <v>2.90990990990426-64594.6623413396i</v>
      </c>
      <c r="G265" t="str">
        <f t="shared" si="63"/>
        <v>0.999999999998055-1.39469867679639E-06i</v>
      </c>
      <c r="H265" t="str">
        <f t="shared" si="64"/>
        <v>625.000132554118+0.299025461007624i</v>
      </c>
      <c r="I265" t="str">
        <f t="shared" si="65"/>
        <v>59.6202973283922-113890.167893119i</v>
      </c>
      <c r="K265" t="str">
        <f t="shared" si="66"/>
        <v>0.0191999915329558-0.0000123822406306006i</v>
      </c>
      <c r="L265" t="str">
        <f t="shared" si="67"/>
        <v>0.0001875-91.5320108864453i</v>
      </c>
      <c r="M265" t="str">
        <f t="shared" si="68"/>
        <v>0.0025-44.1231231965427i</v>
      </c>
      <c r="N265">
        <f t="shared" si="69"/>
        <v>89.992385278131792</v>
      </c>
      <c r="O265">
        <f t="shared" si="70"/>
        <v>86.637279377804006</v>
      </c>
      <c r="P265" s="3">
        <f t="shared" si="71"/>
        <v>86.637279377804006</v>
      </c>
      <c r="Q265" s="3">
        <f t="shared" si="72"/>
        <v>-90.007614721868208</v>
      </c>
      <c r="R265">
        <f t="shared" si="73"/>
        <v>89.992385278131792</v>
      </c>
      <c r="S265">
        <f t="shared" si="74"/>
        <v>2.3122207139198107E-3</v>
      </c>
      <c r="T265">
        <f t="shared" si="57"/>
        <v>86.637279377804006</v>
      </c>
    </row>
    <row r="266" spans="1:20" x14ac:dyDescent="0.25">
      <c r="A266">
        <f t="shared" si="58"/>
        <v>14.583318039280547</v>
      </c>
      <c r="B266">
        <f t="shared" si="75"/>
        <v>2.3210071526327063</v>
      </c>
      <c r="C266" t="str">
        <f t="shared" si="59"/>
        <v>-2.85361499399752-21390.2949618284i</v>
      </c>
      <c r="D266" t="str">
        <f t="shared" si="60"/>
        <v>3.47812499996461-6857.15005957204i</v>
      </c>
      <c r="E266" t="str">
        <f t="shared" si="61"/>
        <v>162.469536336689+0.00109280770764614i</v>
      </c>
      <c r="F266" t="str">
        <f t="shared" si="62"/>
        <v>2.90990990990422-64350.131840377i</v>
      </c>
      <c r="G266" t="str">
        <f t="shared" si="63"/>
        <v>0.99999999999804-1.39999853176819E-06i</v>
      </c>
      <c r="H266" t="str">
        <f t="shared" si="64"/>
        <v>625.000133563445+0.300161757809537i</v>
      </c>
      <c r="I266" t="str">
        <f t="shared" si="65"/>
        <v>59.6202973457956-113459.023768087i</v>
      </c>
      <c r="K266" t="str">
        <f t="shared" si="66"/>
        <v>0.019199991468484-0.0000124292931006812i</v>
      </c>
      <c r="L266" t="str">
        <f t="shared" si="67"/>
        <v>0.0001875-91.1855059637823i</v>
      </c>
      <c r="M266" t="str">
        <f t="shared" si="68"/>
        <v>0.0025-43.9560900543361i</v>
      </c>
      <c r="N266">
        <f t="shared" si="69"/>
        <v>89.992356342218159</v>
      </c>
      <c r="O266">
        <f t="shared" si="70"/>
        <v>86.604335543769352</v>
      </c>
      <c r="P266" s="3">
        <f t="shared" si="71"/>
        <v>86.604335543769352</v>
      </c>
      <c r="Q266" s="3">
        <f t="shared" si="72"/>
        <v>-90.007643657781841</v>
      </c>
      <c r="R266">
        <f t="shared" si="73"/>
        <v>89.992356342218159</v>
      </c>
      <c r="S266">
        <f t="shared" si="74"/>
        <v>2.3210071526327063E-3</v>
      </c>
      <c r="T266">
        <f t="shared" si="57"/>
        <v>86.604335543769352</v>
      </c>
    </row>
    <row r="267" spans="1:20" x14ac:dyDescent="0.25">
      <c r="A267">
        <f t="shared" si="58"/>
        <v>14.638734647829814</v>
      </c>
      <c r="B267">
        <f t="shared" si="75"/>
        <v>2.3298269798127107</v>
      </c>
      <c r="C267" t="str">
        <f t="shared" si="59"/>
        <v>-2.85361498050209-21309.3195285181i</v>
      </c>
      <c r="D267" t="str">
        <f t="shared" si="60"/>
        <v>3.47812499996434-6831.19153183553i</v>
      </c>
      <c r="E267" t="str">
        <f t="shared" si="61"/>
        <v>162.469536331929+0.00109696038202079i</v>
      </c>
      <c r="F267" t="str">
        <f t="shared" si="62"/>
        <v>2.90990990990417-64106.5270376648i</v>
      </c>
      <c r="G267" t="str">
        <f t="shared" si="63"/>
        <v>0.999999999998025-1.40531852618888E-06i</v>
      </c>
      <c r="H267" t="str">
        <f t="shared" si="64"/>
        <v>625.000134580456+0.301302372539871i</v>
      </c>
      <c r="I267" t="str">
        <f t="shared" si="65"/>
        <v>59.6202973633317-113029.511789203i</v>
      </c>
      <c r="K267" t="str">
        <f t="shared" si="66"/>
        <v>0.0191999914035213-0.000012476524369641i</v>
      </c>
      <c r="L267" t="str">
        <f t="shared" si="67"/>
        <v>0.0001875-90.8403127752368i</v>
      </c>
      <c r="M267" t="str">
        <f t="shared" si="68"/>
        <v>0.0025-43.7896892352423i</v>
      </c>
      <c r="N267">
        <f t="shared" si="69"/>
        <v>89.99232729634835</v>
      </c>
      <c r="O267">
        <f t="shared" si="70"/>
        <v>86.571391709680483</v>
      </c>
      <c r="P267" s="3">
        <f t="shared" si="71"/>
        <v>86.571391709680483</v>
      </c>
      <c r="Q267" s="3">
        <f t="shared" si="72"/>
        <v>-90.00767270365165</v>
      </c>
      <c r="R267">
        <f t="shared" si="73"/>
        <v>89.99232729634835</v>
      </c>
      <c r="S267">
        <f t="shared" si="74"/>
        <v>2.3298269798127107E-3</v>
      </c>
      <c r="T267">
        <f t="shared" si="57"/>
        <v>86.571391709680483</v>
      </c>
    </row>
    <row r="268" spans="1:20" x14ac:dyDescent="0.25">
      <c r="A268">
        <f t="shared" si="58"/>
        <v>14.694361839491567</v>
      </c>
      <c r="B268">
        <f t="shared" si="75"/>
        <v>2.3386803223359989</v>
      </c>
      <c r="C268" t="str">
        <f t="shared" si="59"/>
        <v>-2.85361496690402-21228.6506369233i</v>
      </c>
      <c r="D268" t="str">
        <f t="shared" si="60"/>
        <v>3.47812499996406-6805.3312730826i</v>
      </c>
      <c r="E268" t="str">
        <f t="shared" si="61"/>
        <v>162.469536327133+0.0011011288366158i</v>
      </c>
      <c r="F268" t="str">
        <f t="shared" si="62"/>
        <v>2.90990990990411-63863.844428866i</v>
      </c>
      <c r="G268" t="str">
        <f t="shared" si="63"/>
        <v>0.99999999999801-1.41065873658838E-06i</v>
      </c>
      <c r="H268" t="str">
        <f t="shared" si="64"/>
        <v>625.00013560521+0.302447321606761i</v>
      </c>
      <c r="I268" t="str">
        <f t="shared" si="65"/>
        <v>59.6202973810013-112601.625777792i</v>
      </c>
      <c r="K268" t="str">
        <f t="shared" si="66"/>
        <v>0.019199991338064-0.00001252393511691i</v>
      </c>
      <c r="L268" t="str">
        <f t="shared" si="67"/>
        <v>0.0001875-90.4964263550869i</v>
      </c>
      <c r="M268" t="str">
        <f t="shared" si="68"/>
        <v>0.0025-43.6239183455293i</v>
      </c>
      <c r="N268">
        <f t="shared" si="69"/>
        <v>89.992298140104594</v>
      </c>
      <c r="O268">
        <f t="shared" si="70"/>
        <v>86.538447875537031</v>
      </c>
      <c r="P268" s="3">
        <f t="shared" si="71"/>
        <v>86.538447875537031</v>
      </c>
      <c r="Q268" s="3">
        <f t="shared" si="72"/>
        <v>-90.007701859895406</v>
      </c>
      <c r="R268">
        <f t="shared" si="73"/>
        <v>89.992298140104594</v>
      </c>
      <c r="S268">
        <f t="shared" si="74"/>
        <v>2.3386803223359987E-3</v>
      </c>
      <c r="T268">
        <f t="shared" si="57"/>
        <v>86.538447875537031</v>
      </c>
    </row>
    <row r="269" spans="1:20" x14ac:dyDescent="0.25">
      <c r="A269">
        <f t="shared" si="58"/>
        <v>14.750200414481634</v>
      </c>
      <c r="B269">
        <f t="shared" si="75"/>
        <v>2.3475673075608756</v>
      </c>
      <c r="C269" t="str">
        <f t="shared" si="59"/>
        <v>-2.85361495320235-21148.2871265949i</v>
      </c>
      <c r="D269" t="str">
        <f t="shared" si="60"/>
        <v>3.4781249999638-6779.56891130481i</v>
      </c>
      <c r="E269" t="str">
        <f t="shared" si="61"/>
        <v>162.4695363223+0.0011053131313981i</v>
      </c>
      <c r="F269" t="str">
        <f t="shared" si="62"/>
        <v>2.90990990990408-63622.0805229105i</v>
      </c>
      <c r="G269" t="str">
        <f t="shared" si="63"/>
        <v>0.999999999997995-0.0000014160192397874i</v>
      </c>
      <c r="H269" t="str">
        <f t="shared" si="64"/>
        <v>625.000136637769+0.303596621480692i</v>
      </c>
      <c r="I269" t="str">
        <f t="shared" si="65"/>
        <v>59.620297398806-112175.359578573i</v>
      </c>
      <c r="K269" t="str">
        <f t="shared" si="66"/>
        <v>0.0191999912721082-0.0000125715260244998i</v>
      </c>
      <c r="L269" t="str">
        <f t="shared" si="67"/>
        <v>0.0001875-90.1538417564128i</v>
      </c>
      <c r="M269" t="str">
        <f t="shared" si="68"/>
        <v>0.0025-43.4587750005273i</v>
      </c>
      <c r="N269">
        <f t="shared" si="69"/>
        <v>89.992268873067459</v>
      </c>
      <c r="O269">
        <f t="shared" si="70"/>
        <v>86.505504041338583</v>
      </c>
      <c r="P269" s="3">
        <f t="shared" si="71"/>
        <v>86.505504041338583</v>
      </c>
      <c r="Q269" s="3">
        <f t="shared" si="72"/>
        <v>-90.007731126932541</v>
      </c>
      <c r="R269">
        <f t="shared" si="73"/>
        <v>89.992268873067459</v>
      </c>
      <c r="S269">
        <f t="shared" si="74"/>
        <v>2.3475673075608757E-3</v>
      </c>
      <c r="T269">
        <f t="shared" si="57"/>
        <v>86.505504041338583</v>
      </c>
    </row>
    <row r="270" spans="1:20" x14ac:dyDescent="0.25">
      <c r="A270">
        <f t="shared" si="58"/>
        <v>14.806251176056666</v>
      </c>
      <c r="B270">
        <f t="shared" si="75"/>
        <v>2.356488063329607</v>
      </c>
      <c r="C270" t="str">
        <f t="shared" si="59"/>
        <v>-2.85361493939629-21068.2278414766i</v>
      </c>
      <c r="D270" t="str">
        <f t="shared" si="60"/>
        <v>3.4781249999635-6753.9040759018i</v>
      </c>
      <c r="E270" t="str">
        <f t="shared" si="61"/>
        <v>162.46953631743+0.00110951332656005i</v>
      </c>
      <c r="F270" t="str">
        <f t="shared" si="62"/>
        <v>2.90990990990402-63381.2318419422i</v>
      </c>
      <c r="G270" t="str">
        <f t="shared" si="63"/>
        <v>0.99999999999798-1.42140011289857E-06i</v>
      </c>
      <c r="H270" t="str">
        <f t="shared" si="64"/>
        <v>625.00013767819+0.304750288694737i</v>
      </c>
      <c r="I270" t="str">
        <f t="shared" si="65"/>
        <v>59.6202974167458-111750.70705956i</v>
      </c>
      <c r="K270" t="str">
        <f t="shared" si="66"/>
        <v>0.0191999912056502-0.0000126192977770137i</v>
      </c>
      <c r="L270" t="str">
        <f t="shared" si="67"/>
        <v>0.0001875-89.8125540510191i</v>
      </c>
      <c r="M270" t="str">
        <f t="shared" si="68"/>
        <v>0.0025-43.2942568245938i</v>
      </c>
      <c r="N270">
        <f t="shared" si="69"/>
        <v>89.992239494815919</v>
      </c>
      <c r="O270">
        <f t="shared" si="70"/>
        <v>86.472560207084655</v>
      </c>
      <c r="P270" s="3">
        <f t="shared" si="71"/>
        <v>86.472560207084655</v>
      </c>
      <c r="Q270" s="3">
        <f t="shared" si="72"/>
        <v>-90.007760505184081</v>
      </c>
      <c r="R270">
        <f t="shared" si="73"/>
        <v>89.992239494815919</v>
      </c>
      <c r="S270">
        <f t="shared" si="74"/>
        <v>2.3564880633296071E-3</v>
      </c>
      <c r="T270">
        <f t="shared" si="57"/>
        <v>86.472560207084655</v>
      </c>
    </row>
    <row r="271" spans="1:20" x14ac:dyDescent="0.25">
      <c r="A271">
        <f t="shared" si="58"/>
        <v>14.862514930525681</v>
      </c>
      <c r="B271">
        <f t="shared" si="75"/>
        <v>2.3654427179702595</v>
      </c>
      <c r="C271" t="str">
        <f t="shared" si="59"/>
        <v>-2.85361492548521-20988.4716298891i</v>
      </c>
      <c r="D271" t="str">
        <f t="shared" si="60"/>
        <v>3.47812499996323-6728.33639767641i</v>
      </c>
      <c r="E271" t="str">
        <f t="shared" si="61"/>
        <v>162.469536312523+0.00111372948252344i</v>
      </c>
      <c r="F271" t="str">
        <f t="shared" si="62"/>
        <v>2.90990990990398-63141.2949212729i</v>
      </c>
      <c r="G271" t="str">
        <f t="shared" si="63"/>
        <v>0.999999999997964-1.42680143332757E-06i</v>
      </c>
      <c r="H271" t="str">
        <f t="shared" si="64"/>
        <v>625.000138726532+0.305908339844797i</v>
      </c>
      <c r="I271" t="str">
        <f t="shared" si="65"/>
        <v>59.6202974348228-111327.662111986i</v>
      </c>
      <c r="K271" t="str">
        <f t="shared" si="66"/>
        <v>0.0191999911386862-0.0000126672510616565i</v>
      </c>
      <c r="L271" t="str">
        <f t="shared" si="67"/>
        <v>0.0001875-89.4725583293675i</v>
      </c>
      <c r="M271" t="str">
        <f t="shared" si="68"/>
        <v>0.0025-43.1303614510796i</v>
      </c>
      <c r="N271">
        <f t="shared" si="69"/>
        <v>89.992210004927401</v>
      </c>
      <c r="O271">
        <f t="shared" si="70"/>
        <v>86.439616372774935</v>
      </c>
      <c r="P271" s="3">
        <f t="shared" si="71"/>
        <v>86.439616372774935</v>
      </c>
      <c r="Q271" s="3">
        <f t="shared" si="72"/>
        <v>-90.007789995072599</v>
      </c>
      <c r="R271">
        <f t="shared" si="73"/>
        <v>89.992210004927401</v>
      </c>
      <c r="S271">
        <f t="shared" si="74"/>
        <v>2.3654427179702594E-3</v>
      </c>
      <c r="T271">
        <f t="shared" si="57"/>
        <v>86.439616372774935</v>
      </c>
    </row>
    <row r="272" spans="1:20" x14ac:dyDescent="0.25">
      <c r="A272">
        <f t="shared" si="58"/>
        <v>14.918992487261679</v>
      </c>
      <c r="B272">
        <f t="shared" si="75"/>
        <v>2.3744314002985467</v>
      </c>
      <c r="C272" t="str">
        <f t="shared" si="59"/>
        <v>-2.85361491146807-20909.0173445124i</v>
      </c>
      <c r="D272" t="str">
        <f t="shared" si="60"/>
        <v>3.47812499996295-6702.86550882897i</v>
      </c>
      <c r="E272" t="str">
        <f t="shared" si="61"/>
        <v>162.469536307579+0.00111796165994065i</v>
      </c>
      <c r="F272" t="str">
        <f t="shared" si="62"/>
        <v>2.90990990990393-62902.2663093291i</v>
      </c>
      <c r="G272" t="str">
        <f t="shared" si="63"/>
        <v>0.999999999997949-1.43222327877418E-06i</v>
      </c>
      <c r="H272" t="str">
        <f t="shared" si="64"/>
        <v>625.000139782857+0.307070791589829i</v>
      </c>
      <c r="I272" t="str">
        <f t="shared" si="65"/>
        <v>59.6202974530365-110906.218650207i</v>
      </c>
      <c r="K272" t="str">
        <f t="shared" si="66"/>
        <v>0.0191999910712123-0.000012715386568244i</v>
      </c>
      <c r="L272" t="str">
        <f t="shared" si="67"/>
        <v>0.0001875-89.1338497005054i</v>
      </c>
      <c r="M272" t="str">
        <f t="shared" si="68"/>
        <v>0.0025-42.967086522295i</v>
      </c>
      <c r="N272">
        <f t="shared" si="69"/>
        <v>89.992180402977638</v>
      </c>
      <c r="O272">
        <f t="shared" si="70"/>
        <v>86.406672538409012</v>
      </c>
      <c r="P272" s="3">
        <f t="shared" si="71"/>
        <v>86.406672538409012</v>
      </c>
      <c r="Q272" s="3">
        <f t="shared" si="72"/>
        <v>-90.007819597022362</v>
      </c>
      <c r="R272">
        <f t="shared" si="73"/>
        <v>89.992180402977638</v>
      </c>
      <c r="S272">
        <f t="shared" si="74"/>
        <v>2.3744314002985467E-3</v>
      </c>
      <c r="T272">
        <f t="shared" si="57"/>
        <v>86.406672538409012</v>
      </c>
    </row>
    <row r="273" spans="1:20" x14ac:dyDescent="0.25">
      <c r="A273">
        <f t="shared" si="58"/>
        <v>14.975684658713275</v>
      </c>
      <c r="B273">
        <f t="shared" si="75"/>
        <v>2.3834542396196814</v>
      </c>
      <c r="C273" t="str">
        <f t="shared" si="59"/>
        <v>-2.85361489734439-20829.8638423699i</v>
      </c>
      <c r="D273" t="str">
        <f t="shared" si="60"/>
        <v>3.47812499996267-6677.49104295218i</v>
      </c>
      <c r="E273" t="str">
        <f t="shared" si="61"/>
        <v>162.469536302598+0.00112220991969309i</v>
      </c>
      <c r="F273" t="str">
        <f t="shared" si="62"/>
        <v>2.90990990990389-62664.1425676039i</v>
      </c>
      <c r="G273" t="str">
        <f t="shared" si="63"/>
        <v>0.999999999997933-0.0000014376657272335i</v>
      </c>
      <c r="H273" t="str">
        <f t="shared" si="64"/>
        <v>625.000140847225+0.308237660652111i</v>
      </c>
      <c r="I273" t="str">
        <f t="shared" si="65"/>
        <v>59.6202974713899-110486.370611616i</v>
      </c>
      <c r="K273" t="str">
        <f t="shared" si="66"/>
        <v>0.0191999910032246-0.0000127637049892137i</v>
      </c>
      <c r="L273" t="str">
        <f t="shared" si="67"/>
        <v>0.0001875-88.7964232919958i</v>
      </c>
      <c r="M273" t="str">
        <f t="shared" si="68"/>
        <v>0.0025-42.804429689475i</v>
      </c>
      <c r="N273">
        <f t="shared" si="69"/>
        <v>89.992150688540846</v>
      </c>
      <c r="O273">
        <f t="shared" si="70"/>
        <v>86.373728703986387</v>
      </c>
      <c r="P273" s="3">
        <f t="shared" si="71"/>
        <v>86.373728703986387</v>
      </c>
      <c r="Q273" s="3">
        <f t="shared" si="72"/>
        <v>-90.007849311459154</v>
      </c>
      <c r="R273">
        <f t="shared" si="73"/>
        <v>89.992150688540846</v>
      </c>
      <c r="S273">
        <f t="shared" si="74"/>
        <v>2.3834542396196814E-3</v>
      </c>
      <c r="T273">
        <f t="shared" si="57"/>
        <v>86.373728703986387</v>
      </c>
    </row>
    <row r="274" spans="1:20" x14ac:dyDescent="0.25">
      <c r="A274">
        <f t="shared" si="58"/>
        <v>15.032592260416385</v>
      </c>
      <c r="B274">
        <f t="shared" si="75"/>
        <v>2.3925113657302362</v>
      </c>
      <c r="C274" t="str">
        <f t="shared" si="59"/>
        <v>-2.85361488311304-20751.0099848118i</v>
      </c>
      <c r="D274" t="str">
        <f t="shared" si="60"/>
        <v>3.47812499996239-6652.21263502584i</v>
      </c>
      <c r="E274" t="str">
        <f t="shared" si="61"/>
        <v>162.469536297578+0.00112647432289525i</v>
      </c>
      <c r="F274" t="str">
        <f t="shared" si="62"/>
        <v>2.90990990990384-62426.9202706075i</v>
      </c>
      <c r="G274" t="str">
        <f t="shared" si="63"/>
        <v>0.999999999997917-1.44312885699696E-06i</v>
      </c>
      <c r="H274" t="str">
        <f t="shared" si="64"/>
        <v>625.000141919696+0.309408963817446i</v>
      </c>
      <c r="I274" t="str">
        <f t="shared" si="65"/>
        <v>59.6202974898822-110068.11195656i</v>
      </c>
      <c r="K274" t="str">
        <f t="shared" si="66"/>
        <v>0.0191999909347193-0.0000128122070196339i</v>
      </c>
      <c r="L274" t="str">
        <f t="shared" si="67"/>
        <v>0.0001875-88.4602742498467i</v>
      </c>
      <c r="M274" t="str">
        <f t="shared" si="68"/>
        <v>0.0025-42.6423886127464i</v>
      </c>
      <c r="N274">
        <f t="shared" si="69"/>
        <v>89.992120861189548</v>
      </c>
      <c r="O274">
        <f t="shared" si="70"/>
        <v>86.340784869506621</v>
      </c>
      <c r="P274" s="3">
        <f t="shared" si="71"/>
        <v>86.340784869506621</v>
      </c>
      <c r="Q274" s="3">
        <f t="shared" si="72"/>
        <v>-90.007879138810452</v>
      </c>
      <c r="R274">
        <f t="shared" si="73"/>
        <v>89.992120861189548</v>
      </c>
      <c r="S274">
        <f t="shared" si="74"/>
        <v>2.392511365730236E-3</v>
      </c>
      <c r="T274">
        <f t="shared" si="57"/>
        <v>86.340784869506621</v>
      </c>
    </row>
    <row r="275" spans="1:20" x14ac:dyDescent="0.25">
      <c r="A275">
        <f t="shared" si="58"/>
        <v>15.089716111005968</v>
      </c>
      <c r="B275">
        <f t="shared" si="75"/>
        <v>2.4016029089200113</v>
      </c>
      <c r="C275" t="str">
        <f t="shared" si="59"/>
        <v>-2.8536148687732-20672.4546374989i</v>
      </c>
      <c r="D275" t="str">
        <f t="shared" si="60"/>
        <v>3.4781249999621-6627.02992141156i</v>
      </c>
      <c r="E275" t="str">
        <f t="shared" si="61"/>
        <v>162.46953629252+0.0011307549308927i</v>
      </c>
      <c r="F275" t="str">
        <f t="shared" si="62"/>
        <v>2.9099099099038-62190.5960058173i</v>
      </c>
      <c r="G275" t="str">
        <f t="shared" si="63"/>
        <v>0.999999999997901-1.44861274665353E-06i</v>
      </c>
      <c r="H275" t="str">
        <f t="shared" si="64"/>
        <v>625.000143000335+0.310584717935435i</v>
      </c>
      <c r="I275" t="str">
        <f t="shared" si="65"/>
        <v>59.620297508515-109651.436668247i</v>
      </c>
      <c r="K275" t="str">
        <f t="shared" si="66"/>
        <v>0.0191999908656923-0.0000128608933572141i</v>
      </c>
      <c r="L275" t="str">
        <f t="shared" si="67"/>
        <v>0.0001875-88.1253977384403i</v>
      </c>
      <c r="M275" t="str">
        <f t="shared" si="68"/>
        <v>0.0025-42.4809609610944i</v>
      </c>
      <c r="N275">
        <f t="shared" si="69"/>
        <v>89.992090920494689</v>
      </c>
      <c r="O275">
        <f t="shared" si="70"/>
        <v>86.307841034969286</v>
      </c>
      <c r="P275" s="3">
        <f t="shared" si="71"/>
        <v>86.307841034969286</v>
      </c>
      <c r="Q275" s="3">
        <f t="shared" si="72"/>
        <v>-90.007909079505311</v>
      </c>
      <c r="R275">
        <f t="shared" si="73"/>
        <v>89.992090920494689</v>
      </c>
      <c r="S275">
        <f t="shared" si="74"/>
        <v>2.4016029089200114E-3</v>
      </c>
      <c r="T275">
        <f t="shared" si="57"/>
        <v>86.307841034969286</v>
      </c>
    </row>
    <row r="276" spans="1:20" x14ac:dyDescent="0.25">
      <c r="A276">
        <f t="shared" si="58"/>
        <v>15.147057032227792</v>
      </c>
      <c r="B276">
        <f t="shared" si="75"/>
        <v>2.4107289999739074</v>
      </c>
      <c r="C276" t="str">
        <f t="shared" si="59"/>
        <v>-2.85361485432438-20594.1966703861i</v>
      </c>
      <c r="D276" t="str">
        <f t="shared" si="60"/>
        <v>3.47812499996181-6601.94253984757i</v>
      </c>
      <c r="E276" t="str">
        <f t="shared" si="61"/>
        <v>162.469536287423+0.00113505180526444i</v>
      </c>
      <c r="F276" t="str">
        <f t="shared" si="62"/>
        <v>2.90990990990376-61955.1663736297i</v>
      </c>
      <c r="G276" t="str">
        <f t="shared" si="63"/>
        <v>0.999999999997885-0.0000014541174750908i</v>
      </c>
      <c r="H276" t="str">
        <f t="shared" si="64"/>
        <v>625.000144089203+0.311764939919714i</v>
      </c>
      <c r="I276" t="str">
        <f t="shared" si="65"/>
        <v>59.6202975272909-109236.338752664i</v>
      </c>
      <c r="K276" t="str">
        <f t="shared" si="66"/>
        <v>0.0191999907961397-0.0000129097647023155i</v>
      </c>
      <c r="L276" t="str">
        <f t="shared" si="67"/>
        <v>0.0001875-87.7917889404666i</v>
      </c>
      <c r="M276" t="str">
        <f t="shared" si="68"/>
        <v>0.0025-42.3201444123274i</v>
      </c>
      <c r="N276">
        <f t="shared" si="69"/>
        <v>89.992060866025554</v>
      </c>
      <c r="O276">
        <f t="shared" si="70"/>
        <v>86.2748972003739</v>
      </c>
      <c r="P276" s="3">
        <f t="shared" si="71"/>
        <v>86.2748972003739</v>
      </c>
      <c r="Q276" s="3">
        <f t="shared" si="72"/>
        <v>-90.007939133974446</v>
      </c>
      <c r="R276">
        <f t="shared" si="73"/>
        <v>89.992060866025554</v>
      </c>
      <c r="S276">
        <f t="shared" si="74"/>
        <v>2.4107289999739075E-3</v>
      </c>
      <c r="T276">
        <f t="shared" si="57"/>
        <v>86.2748972003739</v>
      </c>
    </row>
    <row r="277" spans="1:20" x14ac:dyDescent="0.25">
      <c r="A277">
        <f t="shared" si="58"/>
        <v>15.204615848950258</v>
      </c>
      <c r="B277">
        <f t="shared" si="75"/>
        <v>2.4198897701738082</v>
      </c>
      <c r="C277" t="str">
        <f t="shared" si="59"/>
        <v>-2.85361483976547-20516.2349577064i</v>
      </c>
      <c r="D277" t="str">
        <f t="shared" si="60"/>
        <v>3.47812499996151-6576.95012944342i</v>
      </c>
      <c r="E277" t="str">
        <f t="shared" si="61"/>
        <v>162.469536282288+0.00113936500782288i</v>
      </c>
      <c r="F277" t="str">
        <f t="shared" si="62"/>
        <v>2.9099099099037-61720.62798731i</v>
      </c>
      <c r="G277" t="str">
        <f t="shared" si="63"/>
        <v>0.999999999997869-1.45964312149611E-06i</v>
      </c>
      <c r="H277" t="str">
        <f t="shared" si="64"/>
        <v>625.000145186364+0.312949646748173i</v>
      </c>
      <c r="I277" t="str">
        <f t="shared" si="65"/>
        <v>59.6202975462091-108822.812238486i</v>
      </c>
      <c r="K277" t="str">
        <f t="shared" si="66"/>
        <v>0.0191999907260574-0.0000129588217579599i</v>
      </c>
      <c r="L277" t="str">
        <f t="shared" si="67"/>
        <v>0.0001875-87.4594430568505i</v>
      </c>
      <c r="M277" t="str">
        <f t="shared" si="68"/>
        <v>0.0025-42.1599366530459i</v>
      </c>
      <c r="N277">
        <f t="shared" si="69"/>
        <v>89.992030697349833</v>
      </c>
      <c r="O277">
        <f t="shared" si="70"/>
        <v>86.241953365720093</v>
      </c>
      <c r="P277" s="3">
        <f t="shared" si="71"/>
        <v>86.241953365720093</v>
      </c>
      <c r="Q277" s="3">
        <f t="shared" si="72"/>
        <v>-90.007969302650167</v>
      </c>
      <c r="R277">
        <f t="shared" si="73"/>
        <v>89.992030697349833</v>
      </c>
      <c r="S277">
        <f t="shared" si="74"/>
        <v>2.4198897701738081E-3</v>
      </c>
      <c r="T277">
        <f t="shared" si="57"/>
        <v>86.241953365720093</v>
      </c>
    </row>
    <row r="278" spans="1:20" x14ac:dyDescent="0.25">
      <c r="A278">
        <f t="shared" si="58"/>
        <v>15.262393389176269</v>
      </c>
      <c r="B278">
        <f t="shared" si="75"/>
        <v>2.4290853513004689</v>
      </c>
      <c r="C278" t="str">
        <f t="shared" si="59"/>
        <v>-2.85361482509588-20438.5683779547i</v>
      </c>
      <c r="D278" t="str">
        <f t="shared" si="60"/>
        <v>3.47812499996122-6552.05233067495i</v>
      </c>
      <c r="E278" t="str">
        <f t="shared" si="61"/>
        <v>162.469536277115+0.00114369460061604i</v>
      </c>
      <c r="F278" t="str">
        <f t="shared" si="62"/>
        <v>2.90990990990366-61486.9774729452i</v>
      </c>
      <c r="G278" t="str">
        <f t="shared" si="63"/>
        <v>0.999999999997853-1.46518976535777E-06i</v>
      </c>
      <c r="H278" t="str">
        <f t="shared" si="64"/>
        <v>625.000146291876+0.314138855463231i</v>
      </c>
      <c r="I278" t="str">
        <f t="shared" si="65"/>
        <v>59.6202975652718-108410.851176997i</v>
      </c>
      <c r="K278" t="str">
        <f t="shared" si="66"/>
        <v>0.0191999906554416-0.0000130080652298412i</v>
      </c>
      <c r="L278" t="str">
        <f t="shared" si="67"/>
        <v>0.0001875-87.1283553066849i</v>
      </c>
      <c r="M278" t="str">
        <f t="shared" si="68"/>
        <v>0.0025-42.0003353786072i</v>
      </c>
      <c r="N278">
        <f t="shared" si="69"/>
        <v>89.992000414033512</v>
      </c>
      <c r="O278">
        <f t="shared" si="70"/>
        <v>86.209009531007553</v>
      </c>
      <c r="P278" s="3">
        <f t="shared" si="71"/>
        <v>86.209009531007553</v>
      </c>
      <c r="Q278" s="3">
        <f t="shared" si="72"/>
        <v>-90.007999585966488</v>
      </c>
      <c r="R278">
        <f t="shared" si="73"/>
        <v>89.992000414033512</v>
      </c>
      <c r="S278">
        <f t="shared" si="74"/>
        <v>2.4290853513004688E-3</v>
      </c>
      <c r="T278">
        <f t="shared" si="57"/>
        <v>86.209009531007553</v>
      </c>
    </row>
    <row r="279" spans="1:20" x14ac:dyDescent="0.25">
      <c r="A279">
        <f t="shared" si="58"/>
        <v>15.320390484055139</v>
      </c>
      <c r="B279">
        <f t="shared" si="75"/>
        <v>2.4383158756354106</v>
      </c>
      <c r="C279" t="str">
        <f t="shared" si="59"/>
        <v>-2.85361481031428-20361.1958138706i</v>
      </c>
      <c r="D279" t="str">
        <f t="shared" si="60"/>
        <v>3.47812499996095-6527.24878537896i</v>
      </c>
      <c r="E279" t="str">
        <f t="shared" si="61"/>
        <v>162.469536271901+0.00114804064592826i</v>
      </c>
      <c r="F279" t="str">
        <f t="shared" si="62"/>
        <v>2.90990990990362-61254.2114693942i</v>
      </c>
      <c r="G279" t="str">
        <f t="shared" si="63"/>
        <v>0.999999999997837-1.47075748646611E-06i</v>
      </c>
      <c r="H279" t="str">
        <f t="shared" si="64"/>
        <v>625.000147405809+0.31533258317206i</v>
      </c>
      <c r="I279" t="str">
        <f t="shared" si="65"/>
        <v>59.6202975844793-108000.449641999i</v>
      </c>
      <c r="K279" t="str">
        <f t="shared" si="66"/>
        <v>0.019199990584288-0.0000130574958263341i</v>
      </c>
      <c r="L279" t="str">
        <f t="shared" si="67"/>
        <v>0.0001875-86.7985209271617i</v>
      </c>
      <c r="M279" t="str">
        <f t="shared" si="68"/>
        <v>0.0025-41.8413382930935i</v>
      </c>
      <c r="N279">
        <f t="shared" si="69"/>
        <v>89.991970015640959</v>
      </c>
      <c r="O279">
        <f t="shared" si="70"/>
        <v>86.176065696235554</v>
      </c>
      <c r="P279" s="3">
        <f t="shared" si="71"/>
        <v>86.176065696235554</v>
      </c>
      <c r="Q279" s="3">
        <f t="shared" si="72"/>
        <v>-90.008029984359041</v>
      </c>
      <c r="R279">
        <f t="shared" si="73"/>
        <v>89.991970015640959</v>
      </c>
      <c r="S279">
        <f t="shared" si="74"/>
        <v>2.4383158756354105E-3</v>
      </c>
      <c r="T279">
        <f t="shared" si="57"/>
        <v>86.176065696235554</v>
      </c>
    </row>
    <row r="280" spans="1:20" x14ac:dyDescent="0.25">
      <c r="A280">
        <f t="shared" si="58"/>
        <v>15.378607967894549</v>
      </c>
      <c r="B280">
        <f t="shared" si="75"/>
        <v>2.4475814759628252</v>
      </c>
      <c r="C280" t="str">
        <f t="shared" si="59"/>
        <v>-2.85361479542031-20284.116152424i</v>
      </c>
      <c r="D280" t="str">
        <f t="shared" si="60"/>
        <v>3.47812499996065-6502.53913674808i</v>
      </c>
      <c r="E280" t="str">
        <f t="shared" si="61"/>
        <v>162.469536266647+0.00115240320627938i</v>
      </c>
      <c r="F280" t="str">
        <f t="shared" si="62"/>
        <v>2.90990990990357-61022.3266282395i</v>
      </c>
      <c r="G280" t="str">
        <f t="shared" si="63"/>
        <v>0.99999999999782-1.47634636491466E-06i</v>
      </c>
      <c r="H280" t="str">
        <f t="shared" si="64"/>
        <v>625.00014852822+0.316530847046849i</v>
      </c>
      <c r="I280" t="str">
        <f t="shared" si="65"/>
        <v>59.6202976038331-107591.601729727i</v>
      </c>
      <c r="K280" t="str">
        <f t="shared" si="66"/>
        <v>0.0191999905125927-0.0000131071142585059i</v>
      </c>
      <c r="L280" t="str">
        <f t="shared" si="67"/>
        <v>0.0001875-86.4699351735027i</v>
      </c>
      <c r="M280" t="str">
        <f t="shared" si="68"/>
        <v>0.0025-41.6829431092782i</v>
      </c>
      <c r="N280">
        <f t="shared" si="69"/>
        <v>89.991939501734947</v>
      </c>
      <c r="O280">
        <f t="shared" si="70"/>
        <v>86.143121861403785</v>
      </c>
      <c r="P280" s="3">
        <f t="shared" si="71"/>
        <v>86.143121861403785</v>
      </c>
      <c r="Q280" s="3">
        <f t="shared" si="72"/>
        <v>-90.008060498265053</v>
      </c>
      <c r="R280">
        <f t="shared" si="73"/>
        <v>89.991939501734947</v>
      </c>
      <c r="S280">
        <f t="shared" si="74"/>
        <v>2.447581475962825E-3</v>
      </c>
      <c r="T280">
        <f t="shared" si="57"/>
        <v>86.143121861403785</v>
      </c>
    </row>
    <row r="281" spans="1:20" x14ac:dyDescent="0.25">
      <c r="A281">
        <f t="shared" si="58"/>
        <v>15.437046678172548</v>
      </c>
      <c r="B281">
        <f t="shared" si="75"/>
        <v>2.456882285571484</v>
      </c>
      <c r="C281" t="str">
        <f t="shared" si="59"/>
        <v>-2.85361478041293-20207.3282847984i</v>
      </c>
      <c r="D281" t="str">
        <f t="shared" si="60"/>
        <v>3.47812499996035-6477.92302932573i</v>
      </c>
      <c r="E281" t="str">
        <f t="shared" si="61"/>
        <v>162.469536261355+0.00115678234442679i</v>
      </c>
      <c r="F281" t="str">
        <f t="shared" si="62"/>
        <v>2.90990990990353-60791.31961374i</v>
      </c>
      <c r="G281" t="str">
        <f t="shared" si="63"/>
        <v>0.999999999997804-1.48195648110131E-06i</v>
      </c>
      <c r="H281" t="str">
        <f t="shared" si="64"/>
        <v>625.000149659178+0.317733664325033i</v>
      </c>
      <c r="I281" t="str">
        <f t="shared" si="65"/>
        <v>59.6202976233341-107184.301558766i</v>
      </c>
      <c r="K281" t="str">
        <f t="shared" si="66"/>
        <v>0.0191999904403515-0.0000131569212401252i</v>
      </c>
      <c r="L281" t="str">
        <f t="shared" si="67"/>
        <v>0.0001875-86.1425933188905i</v>
      </c>
      <c r="M281" t="str">
        <f t="shared" si="68"/>
        <v>0.0025-41.5251475485935i</v>
      </c>
      <c r="N281">
        <f t="shared" si="69"/>
        <v>89.991908871876447</v>
      </c>
      <c r="O281">
        <f t="shared" si="70"/>
        <v>86.110178026511889</v>
      </c>
      <c r="P281" s="3">
        <f t="shared" si="71"/>
        <v>86.110178026511889</v>
      </c>
      <c r="Q281" s="3">
        <f t="shared" si="72"/>
        <v>-90.008091128123553</v>
      </c>
      <c r="R281">
        <f t="shared" si="73"/>
        <v>89.991908871876447</v>
      </c>
      <c r="S281">
        <f t="shared" si="74"/>
        <v>2.4568822855714841E-3</v>
      </c>
      <c r="T281">
        <f t="shared" si="57"/>
        <v>86.110178026511889</v>
      </c>
    </row>
    <row r="282" spans="1:20" x14ac:dyDescent="0.25">
      <c r="A282">
        <f t="shared" si="58"/>
        <v>15.495707455549606</v>
      </c>
      <c r="B282">
        <f t="shared" si="75"/>
        <v>2.4662184382566559</v>
      </c>
      <c r="C282" t="str">
        <f t="shared" si="59"/>
        <v>-2.85361476529107-20130.8311063739i</v>
      </c>
      <c r="D282" t="str">
        <f t="shared" si="60"/>
        <v>3.47812499996004-6453.40010900095i</v>
      </c>
      <c r="E282" t="str">
        <f t="shared" si="61"/>
        <v>162.46953625602+0.00116117812336838i</v>
      </c>
      <c r="F282" t="str">
        <f t="shared" si="62"/>
        <v>2.90990990990347-60561.1871027821i</v>
      </c>
      <c r="G282" t="str">
        <f t="shared" si="63"/>
        <v>0.999999999997787-1.48758791572947E-06i</v>
      </c>
      <c r="H282" t="str">
        <f t="shared" si="64"/>
        <v>625.000150798748+0.318941052309552i</v>
      </c>
      <c r="I282" t="str">
        <f t="shared" si="65"/>
        <v>59.620297642983-106778.543269968i</v>
      </c>
      <c r="K282" t="str">
        <f t="shared" si="66"/>
        <v>0.0191999903675602-0.0000132069174876731i</v>
      </c>
      <c r="L282" t="str">
        <f t="shared" si="67"/>
        <v>0.0001875-85.8164906544042i</v>
      </c>
      <c r="M282" t="str">
        <f t="shared" si="68"/>
        <v>0.0025-41.3679493410974i</v>
      </c>
      <c r="N282">
        <f t="shared" si="69"/>
        <v>89.991878125624908</v>
      </c>
      <c r="O282">
        <f t="shared" si="70"/>
        <v>86.077234191559143</v>
      </c>
      <c r="P282" s="3">
        <f t="shared" si="71"/>
        <v>86.077234191559143</v>
      </c>
      <c r="Q282" s="3">
        <f t="shared" si="72"/>
        <v>-90.008121874375092</v>
      </c>
      <c r="R282">
        <f t="shared" si="73"/>
        <v>89.991878125624908</v>
      </c>
      <c r="S282">
        <f t="shared" si="74"/>
        <v>2.4662184382566558E-3</v>
      </c>
      <c r="T282">
        <f t="shared" si="57"/>
        <v>86.077234191559143</v>
      </c>
    </row>
    <row r="283" spans="1:20" x14ac:dyDescent="0.25">
      <c r="A283">
        <f t="shared" si="58"/>
        <v>15.554591143880694</v>
      </c>
      <c r="B283">
        <f t="shared" si="75"/>
        <v>2.4755900683220311</v>
      </c>
      <c r="C283" t="str">
        <f t="shared" si="59"/>
        <v>-2.85361475005449-20054.6235167134i</v>
      </c>
      <c r="D283" t="str">
        <f t="shared" si="60"/>
        <v>3.47812499995973-6428.9700230033i</v>
      </c>
      <c r="E283" t="str">
        <f t="shared" si="61"/>
        <v>162.469536250647+0.00116559060633744i</v>
      </c>
      <c r="F283" t="str">
        <f t="shared" si="62"/>
        <v>2.90990990990342-60331.9257848327i</v>
      </c>
      <c r="G283" t="str">
        <f t="shared" si="63"/>
        <v>0.99999999999777-1.49324074980922E-06i</v>
      </c>
      <c r="H283" t="str">
        <f t="shared" si="64"/>
        <v>625.000151946999+0.320153028369108i</v>
      </c>
      <c r="I283" t="str">
        <f t="shared" si="65"/>
        <v>59.6202976627832-106374.321026363i</v>
      </c>
      <c r="K283" t="str">
        <f t="shared" si="66"/>
        <v>0.0191999902942145-0.0000132571037203534i</v>
      </c>
      <c r="L283" t="str">
        <f t="shared" si="67"/>
        <v>0.0001875-85.491622488946i</v>
      </c>
      <c r="M283" t="str">
        <f t="shared" si="68"/>
        <v>0.0025-41.2113462254407i</v>
      </c>
      <c r="N283">
        <f t="shared" si="69"/>
        <v>89.991847262538002</v>
      </c>
      <c r="O283">
        <f t="shared" si="70"/>
        <v>86.044290356545275</v>
      </c>
      <c r="P283" s="3">
        <f t="shared" si="71"/>
        <v>86.044290356545275</v>
      </c>
      <c r="Q283" s="3">
        <f t="shared" si="72"/>
        <v>-90.008152737461998</v>
      </c>
      <c r="R283">
        <f t="shared" si="73"/>
        <v>89.991847262538002</v>
      </c>
      <c r="S283">
        <f t="shared" si="74"/>
        <v>2.4755900683220309E-3</v>
      </c>
      <c r="T283">
        <f t="shared" si="57"/>
        <v>86.044290356545275</v>
      </c>
    </row>
    <row r="284" spans="1:20" x14ac:dyDescent="0.25">
      <c r="A284">
        <f t="shared" si="58"/>
        <v>15.613698590227441</v>
      </c>
      <c r="B284">
        <f t="shared" si="75"/>
        <v>2.484997310581655</v>
      </c>
      <c r="C284" t="str">
        <f t="shared" si="59"/>
        <v>-2.85361473470138-19978.7044195449i</v>
      </c>
      <c r="D284" t="str">
        <f t="shared" si="60"/>
        <v>3.47812499995943-6404.63241989782i</v>
      </c>
      <c r="E284" t="str">
        <f t="shared" si="61"/>
        <v>162.46953624523+0.00117001985681333i</v>
      </c>
      <c r="F284" t="str">
        <f t="shared" si="62"/>
        <v>2.90990990990338-60103.5323618907i</v>
      </c>
      <c r="G284" t="str">
        <f t="shared" si="63"/>
        <v>0.999999999997753-1.49891506465846E-06i</v>
      </c>
      <c r="H284" t="str">
        <f t="shared" si="64"/>
        <v>625.000153103988+0.321369609938375i</v>
      </c>
      <c r="I284" t="str">
        <f t="shared" si="65"/>
        <v>59.6202976827324-105971.629013079i</v>
      </c>
      <c r="K284" t="str">
        <f t="shared" si="66"/>
        <v>0.0191999902203105-0.0000133074806601024i</v>
      </c>
      <c r="L284" t="str">
        <f t="shared" si="67"/>
        <v>0.0001875-85.1679841491795i</v>
      </c>
      <c r="M284" t="str">
        <f t="shared" si="68"/>
        <v>0.0025-41.0553359488351i</v>
      </c>
      <c r="N284">
        <f t="shared" si="69"/>
        <v>89.991816282171797</v>
      </c>
      <c r="O284">
        <f t="shared" si="70"/>
        <v>86.011346521469747</v>
      </c>
      <c r="P284" s="3">
        <f t="shared" si="71"/>
        <v>86.011346521469747</v>
      </c>
      <c r="Q284" s="3">
        <f t="shared" si="72"/>
        <v>-90.008183717828203</v>
      </c>
      <c r="R284">
        <f t="shared" si="73"/>
        <v>89.991816282171797</v>
      </c>
      <c r="S284">
        <f t="shared" si="74"/>
        <v>2.4849973105816551E-3</v>
      </c>
      <c r="T284">
        <f t="shared" si="57"/>
        <v>86.011346521469747</v>
      </c>
    </row>
    <row r="285" spans="1:20" x14ac:dyDescent="0.25">
      <c r="A285">
        <f t="shared" si="58"/>
        <v>15.673030644870305</v>
      </c>
      <c r="B285">
        <f t="shared" si="75"/>
        <v>2.4944403003618651</v>
      </c>
      <c r="C285" t="str">
        <f t="shared" si="59"/>
        <v>-2.85361471923177-19903.072722747i</v>
      </c>
      <c r="D285" t="str">
        <f t="shared" si="60"/>
        <v>3.47812499995912-6380.38694957986i</v>
      </c>
      <c r="E285" t="str">
        <f t="shared" si="61"/>
        <v>162.469536239775+0.00117446593851041i</v>
      </c>
      <c r="F285" t="str">
        <f t="shared" si="62"/>
        <v>2.90990990990332-59876.0035484398i</v>
      </c>
      <c r="G285" t="str">
        <f t="shared" si="63"/>
        <v>0.999999999997736-1.50461094190414E-06i</v>
      </c>
      <c r="H285" t="str">
        <f t="shared" si="64"/>
        <v>625.000154269792+0.322590814518318i</v>
      </c>
      <c r="I285" t="str">
        <f t="shared" si="65"/>
        <v>59.6202977028349-105570.461437255i</v>
      </c>
      <c r="K285" t="str">
        <f t="shared" si="66"/>
        <v>0.0191999901458436-0.0000133580490316002i</v>
      </c>
      <c r="L285" t="str">
        <f t="shared" si="67"/>
        <v>0.0001875-84.8455709794571i</v>
      </c>
      <c r="M285" t="str">
        <f t="shared" si="68"/>
        <v>0.0025-40.8999162670204i</v>
      </c>
      <c r="N285">
        <f t="shared" si="69"/>
        <v>89.991785184080584</v>
      </c>
      <c r="O285">
        <f t="shared" si="70"/>
        <v>85.978402686332217</v>
      </c>
      <c r="P285" s="3">
        <f t="shared" si="71"/>
        <v>85.978402686332217</v>
      </c>
      <c r="Q285" s="3">
        <f t="shared" si="72"/>
        <v>-90.008214815919416</v>
      </c>
      <c r="R285">
        <f t="shared" si="73"/>
        <v>89.991785184080584</v>
      </c>
      <c r="S285">
        <f t="shared" si="74"/>
        <v>2.4944403003618653E-3</v>
      </c>
      <c r="T285">
        <f t="shared" si="57"/>
        <v>85.978402686332217</v>
      </c>
    </row>
    <row r="286" spans="1:20" x14ac:dyDescent="0.25">
      <c r="A286">
        <f t="shared" si="58"/>
        <v>15.732588161320814</v>
      </c>
      <c r="B286">
        <f t="shared" si="75"/>
        <v>2.5039191735032404</v>
      </c>
      <c r="C286" t="str">
        <f t="shared" si="59"/>
        <v>-2.85361470364403-19827.727338332i</v>
      </c>
      <c r="D286" t="str">
        <f t="shared" si="60"/>
        <v>3.47812499995881-6356.23326327023i</v>
      </c>
      <c r="E286" t="str">
        <f t="shared" si="61"/>
        <v>162.469536234276+0.00117892891539061i</v>
      </c>
      <c r="F286" t="str">
        <f t="shared" si="62"/>
        <v>2.90990990990328-59649.3360714018i</v>
      </c>
      <c r="G286" t="str">
        <f t="shared" si="63"/>
        <v>0.999999999997719-1.51032846348335E-06i</v>
      </c>
      <c r="H286" t="str">
        <f t="shared" si="64"/>
        <v>625.000155444469+0.32381665967637i</v>
      </c>
      <c r="I286" t="str">
        <f t="shared" si="65"/>
        <v>59.6202977230895-105170.812527962i</v>
      </c>
      <c r="K286" t="str">
        <f t="shared" si="66"/>
        <v>0.0191999900708098-0.0000134088095622801i</v>
      </c>
      <c r="L286" t="str">
        <f t="shared" si="67"/>
        <v>0.0001875-84.5243783417583i</v>
      </c>
      <c r="M286" t="str">
        <f t="shared" si="68"/>
        <v>0.0025-40.7450849442323i</v>
      </c>
      <c r="N286">
        <f t="shared" si="69"/>
        <v>89.991753967817061</v>
      </c>
      <c r="O286">
        <f t="shared" si="70"/>
        <v>85.945458851132045</v>
      </c>
      <c r="P286" s="3">
        <f t="shared" si="71"/>
        <v>85.945458851132045</v>
      </c>
      <c r="Q286" s="3">
        <f t="shared" si="72"/>
        <v>-90.008246032182939</v>
      </c>
      <c r="R286">
        <f t="shared" si="73"/>
        <v>89.991753967817061</v>
      </c>
      <c r="S286">
        <f t="shared" si="74"/>
        <v>2.5039191735032403E-3</v>
      </c>
      <c r="T286">
        <f t="shared" si="57"/>
        <v>85.945458851132045</v>
      </c>
    </row>
    <row r="287" spans="1:20" x14ac:dyDescent="0.25">
      <c r="A287">
        <f t="shared" si="58"/>
        <v>15.792371996333834</v>
      </c>
      <c r="B287">
        <f t="shared" si="75"/>
        <v>2.513434066362553</v>
      </c>
      <c r="C287" t="str">
        <f t="shared" si="59"/>
        <v>-2.85361468793792-19752.6671824316i</v>
      </c>
      <c r="D287" t="str">
        <f t="shared" si="60"/>
        <v>3.4781249999585-6332.17101351005i</v>
      </c>
      <c r="E287" t="str">
        <f t="shared" si="61"/>
        <v>162.469536228737+0.00118340885165352i</v>
      </c>
      <c r="F287" t="str">
        <f t="shared" si="62"/>
        <v>2.90990990990323-59423.526670089i</v>
      </c>
      <c r="G287" t="str">
        <f t="shared" si="63"/>
        <v>0.999999999997702-1.51606771164457E-06i</v>
      </c>
      <c r="H287" t="str">
        <f t="shared" si="64"/>
        <v>625.000156628093+0.325047163046745i</v>
      </c>
      <c r="I287" t="str">
        <f t="shared" si="65"/>
        <v>59.6202977434989-104772.676536115i</v>
      </c>
      <c r="K287" t="str">
        <f t="shared" si="66"/>
        <v>0.0191999899952046-0.0000134597629823399i</v>
      </c>
      <c r="L287" t="str">
        <f t="shared" si="67"/>
        <v>0.0001875-84.2044016156196i</v>
      </c>
      <c r="M287" t="str">
        <f t="shared" si="68"/>
        <v>0.0025-40.5908397531703i</v>
      </c>
      <c r="N287">
        <f t="shared" si="69"/>
        <v>89.991722632932166</v>
      </c>
      <c r="O287">
        <f t="shared" si="70"/>
        <v>85.912515015868905</v>
      </c>
      <c r="P287" s="3">
        <f t="shared" si="71"/>
        <v>85.912515015868905</v>
      </c>
      <c r="Q287" s="3">
        <f t="shared" si="72"/>
        <v>-90.008277367067834</v>
      </c>
      <c r="R287">
        <f t="shared" si="73"/>
        <v>89.991722632932166</v>
      </c>
      <c r="S287">
        <f t="shared" si="74"/>
        <v>2.5134340663625528E-3</v>
      </c>
      <c r="T287">
        <f t="shared" si="57"/>
        <v>85.912515015868905</v>
      </c>
    </row>
    <row r="288" spans="1:20" x14ac:dyDescent="0.25">
      <c r="A288">
        <f t="shared" si="58"/>
        <v>15.852383009919901</v>
      </c>
      <c r="B288">
        <f t="shared" si="75"/>
        <v>2.5229851158147305</v>
      </c>
      <c r="C288" t="str">
        <f t="shared" si="59"/>
        <v>-2.85361467211202-19677.8911752799i</v>
      </c>
      <c r="D288" t="str">
        <f t="shared" si="60"/>
        <v>3.47812499995818-6308.19985415574i</v>
      </c>
      <c r="E288" t="str">
        <f t="shared" si="61"/>
        <v>162.469536223155+0.00118790581174846i</v>
      </c>
      <c r="F288" t="str">
        <f t="shared" si="62"/>
        <v>2.90990990990317-59198.5720961571i</v>
      </c>
      <c r="G288" t="str">
        <f t="shared" si="63"/>
        <v>0.999999999997684-1.52182876894879E-06i</v>
      </c>
      <c r="H288" t="str">
        <f t="shared" si="64"/>
        <v>625.000157820729+0.326282342330653i</v>
      </c>
      <c r="I288" t="str">
        <f t="shared" si="65"/>
        <v>59.6202977640631-104376.047734395i</v>
      </c>
      <c r="K288" t="str">
        <f t="shared" si="66"/>
        <v>0.0191999899190237-0.0000135109100247519i</v>
      </c>
      <c r="L288" t="str">
        <f t="shared" si="67"/>
        <v>0.0001875-83.8856361980664i</v>
      </c>
      <c r="M288" t="str">
        <f t="shared" si="68"/>
        <v>0.0025-40.4371784749655i</v>
      </c>
      <c r="N288">
        <f t="shared" si="69"/>
        <v>89.991691178975131</v>
      </c>
      <c r="O288">
        <f t="shared" si="70"/>
        <v>85.879571180542172</v>
      </c>
      <c r="P288" s="3">
        <f t="shared" si="71"/>
        <v>85.879571180542172</v>
      </c>
      <c r="Q288" s="3">
        <f t="shared" si="72"/>
        <v>-90.008308821024869</v>
      </c>
      <c r="R288">
        <f t="shared" si="73"/>
        <v>89.991691178975131</v>
      </c>
      <c r="S288">
        <f t="shared" si="74"/>
        <v>2.5229851158147304E-3</v>
      </c>
      <c r="T288">
        <f t="shared" si="57"/>
        <v>85.879571180542172</v>
      </c>
    </row>
    <row r="289" spans="1:20" x14ac:dyDescent="0.25">
      <c r="A289">
        <f t="shared" si="58"/>
        <v>15.912622065357597</v>
      </c>
      <c r="B289">
        <f t="shared" si="75"/>
        <v>2.5325724592548267</v>
      </c>
      <c r="C289" t="str">
        <f t="shared" si="59"/>
        <v>-2.85361465616571-19603.3982411991i</v>
      </c>
      <c r="D289" t="str">
        <f t="shared" si="60"/>
        <v>3.47812499995786-6284.31944037415i</v>
      </c>
      <c r="E289" t="str">
        <f t="shared" si="61"/>
        <v>162.46953621753+0.00119241986036526i</v>
      </c>
      <c r="F289" t="str">
        <f t="shared" si="62"/>
        <v>2.90990990990312-58974.4691135592i</v>
      </c>
      <c r="G289" t="str">
        <f t="shared" si="63"/>
        <v>0.999999999997666-1.52761171827077E-06i</v>
      </c>
      <c r="H289" t="str">
        <f t="shared" si="64"/>
        <v>625.000159022444+0.327522215296578i</v>
      </c>
      <c r="I289" t="str">
        <f t="shared" si="65"/>
        <v>59.6202977847842-103980.920417162i</v>
      </c>
      <c r="K289" t="str">
        <f t="shared" si="66"/>
        <v>0.0191999898422628-0.0000135622514252738i</v>
      </c>
      <c r="L289" t="str">
        <f t="shared" si="67"/>
        <v>0.0001875-83.5680775035532i</v>
      </c>
      <c r="M289" t="str">
        <f t="shared" si="68"/>
        <v>0.0025-40.2840988991486i</v>
      </c>
      <c r="N289">
        <f t="shared" si="69"/>
        <v>89.991659605493467</v>
      </c>
      <c r="O289">
        <f t="shared" si="70"/>
        <v>85.846627345151433</v>
      </c>
      <c r="P289" s="3">
        <f t="shared" si="71"/>
        <v>85.846627345151433</v>
      </c>
      <c r="Q289" s="3">
        <f t="shared" si="72"/>
        <v>-90.008340394506533</v>
      </c>
      <c r="R289">
        <f t="shared" si="73"/>
        <v>89.991659605493467</v>
      </c>
      <c r="S289">
        <f t="shared" si="74"/>
        <v>2.5325724592548267E-3</v>
      </c>
      <c r="T289">
        <f t="shared" si="57"/>
        <v>85.846627345151433</v>
      </c>
    </row>
    <row r="290" spans="1:20" x14ac:dyDescent="0.25">
      <c r="A290">
        <f t="shared" si="58"/>
        <v>15.973090029205958</v>
      </c>
      <c r="B290">
        <f t="shared" si="75"/>
        <v>2.5421962345999951</v>
      </c>
      <c r="C290" t="str">
        <f t="shared" si="59"/>
        <v>-2.85361464009805-19529.1873085835i</v>
      </c>
      <c r="D290" t="str">
        <f t="shared" si="60"/>
        <v>3.47812499995753-6260.5294286375i</v>
      </c>
      <c r="E290" t="str">
        <f t="shared" si="61"/>
        <v>162.469536211864+0.00119695106244119i</v>
      </c>
      <c r="F290" t="str">
        <f t="shared" si="62"/>
        <v>2.90990990990306-58751.2144984986i</v>
      </c>
      <c r="G290" t="str">
        <f t="shared" si="63"/>
        <v>0.999999999997649-1.53341664280016E-06i</v>
      </c>
      <c r="H290" t="str">
        <f t="shared" si="64"/>
        <v>625.000160233313+0.328766799780522i</v>
      </c>
      <c r="I290" t="str">
        <f t="shared" si="65"/>
        <v>59.6202978056637-103587.288900379i</v>
      </c>
      <c r="K290" t="str">
        <f t="shared" si="66"/>
        <v>0.0191999897649173-0.0000136137879224588i</v>
      </c>
      <c r="L290" t="str">
        <f t="shared" si="67"/>
        <v>0.0001875-83.2517209638902i</v>
      </c>
      <c r="M290" t="str">
        <f t="shared" si="68"/>
        <v>0.0025-40.1315988236189i</v>
      </c>
      <c r="N290">
        <f t="shared" si="69"/>
        <v>89.991627912033039</v>
      </c>
      <c r="O290">
        <f t="shared" si="70"/>
        <v>85.813683509696276</v>
      </c>
      <c r="P290" s="3">
        <f t="shared" si="71"/>
        <v>85.813683509696276</v>
      </c>
      <c r="Q290" s="3">
        <f t="shared" si="72"/>
        <v>-90.008372087966961</v>
      </c>
      <c r="R290">
        <f t="shared" si="73"/>
        <v>89.991627912033039</v>
      </c>
      <c r="S290">
        <f t="shared" si="74"/>
        <v>2.5421962345999953E-3</v>
      </c>
      <c r="T290">
        <f t="shared" si="57"/>
        <v>85.813683509696276</v>
      </c>
    </row>
    <row r="291" spans="1:20" x14ac:dyDescent="0.25">
      <c r="A291">
        <f t="shared" si="58"/>
        <v>16.033787771316941</v>
      </c>
      <c r="B291">
        <f t="shared" si="75"/>
        <v>2.5518565802914752</v>
      </c>
      <c r="C291" t="str">
        <f t="shared" si="59"/>
        <v>-2.85361462390772-19455.2573098837i</v>
      </c>
      <c r="D291" t="str">
        <f t="shared" si="60"/>
        <v>3.47812499995722-6236.82947671854i</v>
      </c>
      <c r="E291" t="str">
        <f t="shared" si="61"/>
        <v>162.469536206152+0.00120149948316222i</v>
      </c>
      <c r="F291" t="str">
        <f t="shared" si="62"/>
        <v>2.90990990990302-58528.8050393833i</v>
      </c>
      <c r="G291" t="str">
        <f t="shared" si="63"/>
        <v>0.999999999997631-1.53924362604278E-06i</v>
      </c>
      <c r="H291" t="str">
        <f t="shared" si="64"/>
        <v>625.000161453398+0.33001611368625i</v>
      </c>
      <c r="I291" t="str">
        <f t="shared" si="65"/>
        <v>59.6202978267013-103195.147521525i</v>
      </c>
      <c r="K291" t="str">
        <f t="shared" si="66"/>
        <v>0.019199989686983-0.0000136655202576667i</v>
      </c>
      <c r="L291" t="str">
        <f t="shared" si="67"/>
        <v>0.0001875-82.9365620281835i</v>
      </c>
      <c r="M291" t="str">
        <f t="shared" si="68"/>
        <v>0.0025-39.9796760546114i</v>
      </c>
      <c r="N291">
        <f t="shared" si="69"/>
        <v>89.99159609813789</v>
      </c>
      <c r="O291">
        <f t="shared" si="70"/>
        <v>85.780739674176104</v>
      </c>
      <c r="P291" s="3">
        <f t="shared" si="71"/>
        <v>85.780739674176104</v>
      </c>
      <c r="Q291" s="3">
        <f t="shared" si="72"/>
        <v>-90.00840390186211</v>
      </c>
      <c r="R291">
        <f t="shared" si="73"/>
        <v>89.99159609813789</v>
      </c>
      <c r="S291">
        <f t="shared" si="74"/>
        <v>2.5518565802914754E-3</v>
      </c>
      <c r="T291">
        <f t="shared" si="57"/>
        <v>85.780739674176104</v>
      </c>
    </row>
    <row r="292" spans="1:20" x14ac:dyDescent="0.25">
      <c r="A292">
        <f t="shared" si="58"/>
        <v>16.094716164847945</v>
      </c>
      <c r="B292">
        <f t="shared" si="75"/>
        <v>2.5615536352965829</v>
      </c>
      <c r="C292" t="str">
        <f t="shared" si="59"/>
        <v>-2.8536146075945-19381.607181592i</v>
      </c>
      <c r="D292" t="str">
        <f t="shared" si="60"/>
        <v>3.4781249999569-6213.21924368543i</v>
      </c>
      <c r="E292" t="str">
        <f t="shared" si="61"/>
        <v>162.469536200399+0.00120606518795636i</v>
      </c>
      <c r="F292" t="str">
        <f t="shared" si="62"/>
        <v>2.90990990990297-58307.2375367776i</v>
      </c>
      <c r="G292" t="str">
        <f t="shared" si="63"/>
        <v>0.999999999997613-1.54509275182171E-06i</v>
      </c>
      <c r="H292" t="str">
        <f t="shared" si="64"/>
        <v>625.000162682775+0.331270174985584i</v>
      </c>
      <c r="I292" t="str">
        <f t="shared" si="65"/>
        <v>59.6202978478992-102804.490639511i</v>
      </c>
      <c r="K292" t="str">
        <f t="shared" si="66"/>
        <v>0.0191999896084552-0.0000137174491750745i</v>
      </c>
      <c r="L292" t="str">
        <f t="shared" si="67"/>
        <v>0.0001875-82.6225961627644i</v>
      </c>
      <c r="M292" t="str">
        <f t="shared" si="68"/>
        <v>0.0025-39.8283284066661i</v>
      </c>
      <c r="N292">
        <f t="shared" si="69"/>
        <v>89.991564163350404</v>
      </c>
      <c r="O292">
        <f t="shared" si="70"/>
        <v>85.747795838590491</v>
      </c>
      <c r="P292" s="3">
        <f t="shared" si="71"/>
        <v>85.747795838590491</v>
      </c>
      <c r="Q292" s="3">
        <f t="shared" si="72"/>
        <v>-90.008435836649596</v>
      </c>
      <c r="R292">
        <f t="shared" si="73"/>
        <v>89.991564163350404</v>
      </c>
      <c r="S292">
        <f t="shared" si="74"/>
        <v>2.561553635296583E-3</v>
      </c>
      <c r="T292">
        <f t="shared" si="57"/>
        <v>85.747795838590491</v>
      </c>
    </row>
    <row r="293" spans="1:20" x14ac:dyDescent="0.25">
      <c r="A293">
        <f t="shared" si="58"/>
        <v>16.155876086274368</v>
      </c>
      <c r="B293">
        <f t="shared" si="75"/>
        <v>2.5712875391107097</v>
      </c>
      <c r="C293" t="str">
        <f t="shared" si="59"/>
        <v>-2.85361459115679-19308.235864226i</v>
      </c>
      <c r="D293" t="str">
        <f t="shared" si="60"/>
        <v>3.47812499995655-6189.69838989703i</v>
      </c>
      <c r="E293" t="str">
        <f t="shared" si="61"/>
        <v>162.4695361946+0.00121064824250783i</v>
      </c>
      <c r="F293" t="str">
        <f t="shared" si="62"/>
        <v>2.9099099099029-58086.5088033588i</v>
      </c>
      <c r="G293" t="str">
        <f t="shared" si="63"/>
        <v>0.999999999997595-1.55096410427861E-06i</v>
      </c>
      <c r="H293" t="str">
        <f t="shared" si="64"/>
        <v>625.000163921515+0.33252900171863i</v>
      </c>
      <c r="I293" t="str">
        <f t="shared" si="65"/>
        <v>59.6202978692589-102415.31263461i</v>
      </c>
      <c r="K293" t="str">
        <f t="shared" si="66"/>
        <v>0.0191999895293294-0.0000137695754216867i</v>
      </c>
      <c r="L293" t="str">
        <f t="shared" si="67"/>
        <v>0.0001875-82.3098188511306i</v>
      </c>
      <c r="M293" t="str">
        <f t="shared" si="68"/>
        <v>0.0025-39.6775537025962i</v>
      </c>
      <c r="N293">
        <f t="shared" si="69"/>
        <v>89.991532107211171</v>
      </c>
      <c r="O293">
        <f t="shared" si="70"/>
        <v>85.714852002938699</v>
      </c>
      <c r="P293" s="3">
        <f t="shared" si="71"/>
        <v>85.714852002938699</v>
      </c>
      <c r="Q293" s="3">
        <f t="shared" si="72"/>
        <v>-90.008467892788829</v>
      </c>
      <c r="R293">
        <f t="shared" si="73"/>
        <v>89.991532107211171</v>
      </c>
      <c r="S293">
        <f t="shared" si="74"/>
        <v>2.5712875391107099E-3</v>
      </c>
      <c r="T293">
        <f t="shared" si="57"/>
        <v>85.714852002938699</v>
      </c>
    </row>
    <row r="294" spans="1:20" x14ac:dyDescent="0.25">
      <c r="A294">
        <f t="shared" si="58"/>
        <v>16.217268415402209</v>
      </c>
      <c r="B294">
        <f t="shared" si="75"/>
        <v>2.5810584317593306</v>
      </c>
      <c r="C294" t="str">
        <f t="shared" si="59"/>
        <v>-2.85361457459402-19235.1423023157i</v>
      </c>
      <c r="D294" t="str">
        <f t="shared" si="60"/>
        <v>3.47812499995623-6166.26657699805i</v>
      </c>
      <c r="E294" t="str">
        <f t="shared" si="61"/>
        <v>162.469536188759+0.00121524871274368i</v>
      </c>
      <c r="F294" t="str">
        <f t="shared" si="62"/>
        <v>2.90990990990286-57866.6156638706i</v>
      </c>
      <c r="G294" t="str">
        <f t="shared" si="63"/>
        <v>0.999999999997576-1.55685776787484E-06i</v>
      </c>
      <c r="H294" t="str">
        <f t="shared" si="64"/>
        <v>625.000165169684+0.333792611994036i</v>
      </c>
      <c r="I294" t="str">
        <f t="shared" si="65"/>
        <v>59.6202978907809-102027.607908364i</v>
      </c>
      <c r="K294" t="str">
        <f t="shared" si="66"/>
        <v>0.0191999894496012-0.0000138218997473465i</v>
      </c>
      <c r="L294" t="str">
        <f t="shared" si="67"/>
        <v>0.0001875-81.9982255938735i</v>
      </c>
      <c r="M294" t="str">
        <f t="shared" si="68"/>
        <v>0.0025-39.5273497734571i</v>
      </c>
      <c r="N294">
        <f t="shared" si="69"/>
        <v>89.991499929259064</v>
      </c>
      <c r="O294">
        <f t="shared" si="70"/>
        <v>85.681908167220655</v>
      </c>
      <c r="P294" s="3">
        <f t="shared" si="71"/>
        <v>85.681908167220655</v>
      </c>
      <c r="Q294" s="3">
        <f t="shared" si="72"/>
        <v>-90.008500070740936</v>
      </c>
      <c r="R294">
        <f t="shared" si="73"/>
        <v>89.991499929259064</v>
      </c>
      <c r="S294">
        <f t="shared" si="74"/>
        <v>2.5810584317593308E-3</v>
      </c>
      <c r="T294">
        <f t="shared" si="57"/>
        <v>85.681908167220655</v>
      </c>
    </row>
    <row r="295" spans="1:20" x14ac:dyDescent="0.25">
      <c r="A295">
        <f t="shared" si="58"/>
        <v>16.278894035380738</v>
      </c>
      <c r="B295">
        <f t="shared" si="75"/>
        <v>2.5908664538000159</v>
      </c>
      <c r="C295" t="str">
        <f t="shared" si="59"/>
        <v>-2.85361455790521-19162.3254443851i</v>
      </c>
      <c r="D295" t="str">
        <f t="shared" si="60"/>
        <v>3.4781249999559-6142.92346791394i</v>
      </c>
      <c r="E295" t="str">
        <f t="shared" si="61"/>
        <v>162.469536182873+0.00121986666484573i</v>
      </c>
      <c r="F295" t="str">
        <f t="shared" si="62"/>
        <v>2.90990990990281-57647.5549550759i</v>
      </c>
      <c r="G295" t="str">
        <f t="shared" si="63"/>
        <v>0.999999999997558-1.56277382739273E-06i</v>
      </c>
      <c r="H295" t="str">
        <f t="shared" si="64"/>
        <v>625.000166427358+0.335061023989279i</v>
      </c>
      <c r="I295" t="str">
        <f t="shared" si="65"/>
        <v>59.620297912467-101641.370883511i</v>
      </c>
      <c r="K295" t="str">
        <f t="shared" si="66"/>
        <v>0.0191999893692659-0.0000138744229047465i</v>
      </c>
      <c r="L295" t="str">
        <f t="shared" si="67"/>
        <v>0.0001875-81.6878119086211i</v>
      </c>
      <c r="M295" t="str">
        <f t="shared" si="68"/>
        <v>0.0025-39.3777144585146i</v>
      </c>
      <c r="N295">
        <f t="shared" si="69"/>
        <v>89.991467629031206</v>
      </c>
      <c r="O295">
        <f t="shared" si="70"/>
        <v>85.648964331435621</v>
      </c>
      <c r="P295" s="3">
        <f t="shared" si="71"/>
        <v>85.648964331435621</v>
      </c>
      <c r="Q295" s="3">
        <f t="shared" si="72"/>
        <v>-90.008532370968794</v>
      </c>
      <c r="R295">
        <f t="shared" si="73"/>
        <v>89.991467629031206</v>
      </c>
      <c r="S295">
        <f t="shared" si="74"/>
        <v>2.5908664538000161E-3</v>
      </c>
      <c r="T295">
        <f t="shared" si="57"/>
        <v>85.648964331435621</v>
      </c>
    </row>
    <row r="296" spans="1:20" x14ac:dyDescent="0.25">
      <c r="A296">
        <f t="shared" si="58"/>
        <v>16.340753832715187</v>
      </c>
      <c r="B296">
        <f t="shared" si="75"/>
        <v>2.600711746324456</v>
      </c>
      <c r="C296" t="str">
        <f t="shared" si="59"/>
        <v>-2.85361454108922-19089.7842429388i</v>
      </c>
      <c r="D296" t="str">
        <f t="shared" si="60"/>
        <v>3.47812499995556-6119.66872684621i</v>
      </c>
      <c r="E296" t="str">
        <f t="shared" si="61"/>
        <v>162.469536176941+0.00122450216524599i</v>
      </c>
      <c r="F296" t="str">
        <f t="shared" si="62"/>
        <v>2.90990990990274-57429.3235257127i</v>
      </c>
      <c r="G296" t="str">
        <f t="shared" si="63"/>
        <v>0.999999999997539-0.0000015687123679368i</v>
      </c>
      <c r="H296" t="str">
        <f t="shared" si="64"/>
        <v>625.000167694611+0.336334255950906i</v>
      </c>
      <c r="I296" t="str">
        <f t="shared" si="65"/>
        <v>59.6202979343189-101256.596003902i</v>
      </c>
      <c r="K296" t="str">
        <f t="shared" si="66"/>
        <v>0.0191999892883188-0.0000139271456494392i</v>
      </c>
      <c r="L296" t="str">
        <f t="shared" si="67"/>
        <v>0.0001875-81.3785733299672i</v>
      </c>
      <c r="M296" t="str">
        <f t="shared" si="68"/>
        <v>0.0025-39.2286456052149i</v>
      </c>
      <c r="N296">
        <f t="shared" si="69"/>
        <v>89.991435206062945</v>
      </c>
      <c r="O296">
        <f t="shared" si="70"/>
        <v>85.616020495582887</v>
      </c>
      <c r="P296" s="3">
        <f t="shared" si="71"/>
        <v>85.616020495582887</v>
      </c>
      <c r="Q296" s="3">
        <f t="shared" si="72"/>
        <v>-90.008564793937055</v>
      </c>
      <c r="R296">
        <f t="shared" si="73"/>
        <v>89.991435206062945</v>
      </c>
      <c r="S296">
        <f t="shared" si="74"/>
        <v>2.6007117463244561E-3</v>
      </c>
      <c r="T296">
        <f t="shared" si="57"/>
        <v>85.616020495582887</v>
      </c>
    </row>
    <row r="297" spans="1:20" x14ac:dyDescent="0.25">
      <c r="A297">
        <f t="shared" si="58"/>
        <v>16.402848697279502</v>
      </c>
      <c r="B297">
        <f t="shared" si="75"/>
        <v>2.6105944509604888</v>
      </c>
      <c r="C297" t="str">
        <f t="shared" si="59"/>
        <v>-2.85361452414512-19017.5176544481i</v>
      </c>
      <c r="D297" t="str">
        <f t="shared" si="60"/>
        <v>3.47812499995522-6096.50201926767i</v>
      </c>
      <c r="E297" t="str">
        <f t="shared" si="61"/>
        <v>162.469536170965+0.00122915528062897i</v>
      </c>
      <c r="F297" t="str">
        <f t="shared" si="62"/>
        <v>2.90990990990269-57211.918236449i</v>
      </c>
      <c r="G297" t="str">
        <f t="shared" si="63"/>
        <v>0.99999999999752-1.57467347493493E-06i</v>
      </c>
      <c r="H297" t="str">
        <f t="shared" si="64"/>
        <v>625.000168971512+0.337612326194784i</v>
      </c>
      <c r="I297" t="str">
        <f t="shared" si="65"/>
        <v>59.6202979563358-100873.277734421i</v>
      </c>
      <c r="K297" t="str">
        <f t="shared" si="66"/>
        <v>0.0191999892067554-0.0000139800687398482i</v>
      </c>
      <c r="L297" t="str">
        <f t="shared" si="67"/>
        <v>0.0001875-81.0705054094112i</v>
      </c>
      <c r="M297" t="str">
        <f t="shared" si="68"/>
        <v>0.0025-39.0801410691522i</v>
      </c>
      <c r="N297">
        <f t="shared" si="69"/>
        <v>89.991402659887896</v>
      </c>
      <c r="O297">
        <f t="shared" si="70"/>
        <v>85.583076659662282</v>
      </c>
      <c r="P297" s="3">
        <f t="shared" si="71"/>
        <v>85.583076659662282</v>
      </c>
      <c r="Q297" s="3">
        <f t="shared" si="72"/>
        <v>-90.008597340112104</v>
      </c>
      <c r="R297">
        <f t="shared" si="73"/>
        <v>89.991402659887896</v>
      </c>
      <c r="S297">
        <f t="shared" si="74"/>
        <v>2.6105944509604889E-3</v>
      </c>
      <c r="T297">
        <f t="shared" si="57"/>
        <v>85.583076659662282</v>
      </c>
    </row>
    <row r="298" spans="1:20" x14ac:dyDescent="0.25">
      <c r="A298">
        <f t="shared" si="58"/>
        <v>16.465179522329162</v>
      </c>
      <c r="B298">
        <f t="shared" si="75"/>
        <v>2.6205147098741386</v>
      </c>
      <c r="C298" t="str">
        <f t="shared" si="59"/>
        <v>-2.85361450707214-18945.5246393335i</v>
      </c>
      <c r="D298" t="str">
        <f t="shared" si="60"/>
        <v>3.47812499995487-6073.4230119174i</v>
      </c>
      <c r="E298" t="str">
        <f t="shared" si="61"/>
        <v>162.469536164943+0.00123382607793174i</v>
      </c>
      <c r="F298" t="str">
        <f t="shared" si="62"/>
        <v>2.90990990990263-56995.3359598364i</v>
      </c>
      <c r="G298" t="str">
        <f t="shared" si="63"/>
        <v>0.999999999997502-1.58065723413965E-06i</v>
      </c>
      <c r="H298" t="str">
        <f t="shared" si="64"/>
        <v>625.000170258134+0.338895253106409i</v>
      </c>
      <c r="I298" t="str">
        <f t="shared" si="65"/>
        <v>59.6202979785209-100491.410560905i</v>
      </c>
      <c r="K298" t="str">
        <f t="shared" si="66"/>
        <v>0.019199989124571-0.0000140331929372793i</v>
      </c>
      <c r="L298" t="str">
        <f t="shared" si="67"/>
        <v>0.0001875-80.7636037152934i</v>
      </c>
      <c r="M298" t="str">
        <f t="shared" si="68"/>
        <v>0.0025-38.9321987140388i</v>
      </c>
      <c r="N298">
        <f t="shared" si="69"/>
        <v>89.991369990037825</v>
      </c>
      <c r="O298">
        <f t="shared" si="70"/>
        <v>85.550132823673181</v>
      </c>
      <c r="P298" s="3">
        <f t="shared" si="71"/>
        <v>85.550132823673181</v>
      </c>
      <c r="Q298" s="3">
        <f t="shared" si="72"/>
        <v>-90.008630009962175</v>
      </c>
      <c r="R298">
        <f t="shared" si="73"/>
        <v>89.991369990037825</v>
      </c>
      <c r="S298">
        <f t="shared" si="74"/>
        <v>2.6205147098741386E-3</v>
      </c>
      <c r="T298">
        <f t="shared" si="57"/>
        <v>85.550132823673181</v>
      </c>
    </row>
    <row r="299" spans="1:20" x14ac:dyDescent="0.25">
      <c r="A299">
        <f t="shared" si="58"/>
        <v>16.527747204514014</v>
      </c>
      <c r="B299">
        <f t="shared" si="75"/>
        <v>2.6304726657716602</v>
      </c>
      <c r="C299" t="str">
        <f t="shared" si="59"/>
        <v>-2.85361448986913-18873.8041619512i</v>
      </c>
      <c r="D299" t="str">
        <f t="shared" si="60"/>
        <v>3.47812499995454-6050.43137279618i</v>
      </c>
      <c r="E299" t="str">
        <f t="shared" si="61"/>
        <v>162.469536158875+0.00123851462434724i</v>
      </c>
      <c r="F299" t="str">
        <f t="shared" si="62"/>
        <v>2.90990990990258-56779.5735802665i</v>
      </c>
      <c r="G299" t="str">
        <f t="shared" si="63"/>
        <v>0.999999999997482-1.58666373162936E-06i</v>
      </c>
      <c r="H299" t="str">
        <f t="shared" si="64"/>
        <v>625.000171554556+0.340183055141123i</v>
      </c>
      <c r="I299" t="str">
        <f t="shared" si="65"/>
        <v>59.6202980008752-100110.988990068i</v>
      </c>
      <c r="K299" t="str">
        <f t="shared" si="66"/>
        <v>0.0191999890417607-0.0000140865190059307i</v>
      </c>
      <c r="L299" t="str">
        <f t="shared" si="67"/>
        <v>0.0001875-80.4578638327291i</v>
      </c>
      <c r="M299" t="str">
        <f t="shared" si="68"/>
        <v>0.0025-38.7848164116744i</v>
      </c>
      <c r="N299">
        <f t="shared" si="69"/>
        <v>89.991337196042835</v>
      </c>
      <c r="O299">
        <f t="shared" si="70"/>
        <v>85.517188987614944</v>
      </c>
      <c r="P299" s="3">
        <f t="shared" si="71"/>
        <v>85.517188987614944</v>
      </c>
      <c r="Q299" s="3">
        <f t="shared" si="72"/>
        <v>-90.008662803957165</v>
      </c>
      <c r="R299">
        <f t="shared" si="73"/>
        <v>89.991337196042835</v>
      </c>
      <c r="S299">
        <f t="shared" si="74"/>
        <v>2.63047266577166E-3</v>
      </c>
      <c r="T299">
        <f t="shared" si="57"/>
        <v>85.517188987614944</v>
      </c>
    </row>
    <row r="300" spans="1:20" x14ac:dyDescent="0.25">
      <c r="A300">
        <f t="shared" si="58"/>
        <v>16.590552643891165</v>
      </c>
      <c r="B300">
        <f t="shared" si="75"/>
        <v>2.6404684619015923</v>
      </c>
      <c r="C300" t="str">
        <f t="shared" si="59"/>
        <v>-2.85361447253505-18802.3551905782i</v>
      </c>
      <c r="D300" t="str">
        <f t="shared" si="60"/>
        <v>3.47812499995418-6027.5267711615i</v>
      </c>
      <c r="E300" t="str">
        <f t="shared" si="61"/>
        <v>162.469536152761+0.00124322098732367i</v>
      </c>
      <c r="F300" t="str">
        <f t="shared" si="62"/>
        <v>2.90990990990252-56564.6279939246i</v>
      </c>
      <c r="G300" t="str">
        <f t="shared" si="63"/>
        <v>0.999999999997463-1.59269305380951E-06i</v>
      </c>
      <c r="H300" t="str">
        <f t="shared" si="64"/>
        <v>625.000172860848+0.341475750824403i</v>
      </c>
      <c r="I300" t="str">
        <f t="shared" si="65"/>
        <v>59.6202980233993-99732.0075494172i</v>
      </c>
      <c r="K300" t="str">
        <f t="shared" si="66"/>
        <v>0.0191999889583199-0.0000141400477129048i</v>
      </c>
      <c r="L300" t="str">
        <f t="shared" si="67"/>
        <v>0.0001875-80.1532813635471i</v>
      </c>
      <c r="M300" t="str">
        <f t="shared" si="68"/>
        <v>0.0025-38.6379920419152i</v>
      </c>
      <c r="N300">
        <f t="shared" si="69"/>
        <v>89.991304277431155</v>
      </c>
      <c r="O300">
        <f t="shared" si="70"/>
        <v>85.484245151487173</v>
      </c>
      <c r="P300" s="3">
        <f t="shared" si="71"/>
        <v>85.484245151487173</v>
      </c>
      <c r="Q300" s="3">
        <f t="shared" si="72"/>
        <v>-90.008695722568845</v>
      </c>
      <c r="R300">
        <f t="shared" si="73"/>
        <v>89.991304277431155</v>
      </c>
      <c r="S300">
        <f t="shared" si="74"/>
        <v>2.6404684619015925E-3</v>
      </c>
      <c r="T300">
        <f t="shared" ref="T300:T363" si="76">P300</f>
        <v>85.484245151487173</v>
      </c>
    </row>
    <row r="301" spans="1:20" x14ac:dyDescent="0.25">
      <c r="A301">
        <f t="shared" ref="A301:A364" si="77">2*PI()*B301</f>
        <v>16.653596743937953</v>
      </c>
      <c r="B301">
        <f t="shared" si="75"/>
        <v>2.6505022420568185</v>
      </c>
      <c r="C301" t="str">
        <f t="shared" ref="C301:C364" si="78">IMPRODUCT(D301,E301,$C$40,,K301,$C$41)</f>
        <v>-2.85361445506903-18731.176697397i</v>
      </c>
      <c r="D301" t="str">
        <f t="shared" ref="D301:D364" si="79">IMDIV(IMPRODUCT($C$37,$C$38,COMPLEX(1,A301/$C$38)),IMSUM(-1*A301*A301/$C$39,COMPLEX(0,1*A301)))</f>
        <v>3.47812499995383-6004.70887752303i</v>
      </c>
      <c r="E301" t="str">
        <f t="shared" ref="E301:E364" si="80">IMDIV(IMPRODUCT(IMSUM(F301,G301),$C$29,H301),IMSUM(1,I301))</f>
        <v>162.4695361466+0.0012479452345631i</v>
      </c>
      <c r="F301" t="str">
        <f t="shared" ref="F301:F364" si="81">IMDIV(IMPRODUCT($C$14,$C$15,COMPLEX(1,A301/$C$15)),IMSUM(-1*A301*A301/$C$16,COMPLEX(0,A301)))</f>
        <v>2.90990990990247-56350.4961087466i</v>
      </c>
      <c r="G301" t="str">
        <f t="shared" ref="G301:G364" si="82">IMDIV(1,COMPLEX(1,A301*$C$9*$C$10))</f>
        <v>0.999999999997444-1.59874528741395E-06i</v>
      </c>
      <c r="H301" t="str">
        <f t="shared" ref="H301:H364" si="83">IMDIV($C$3,IMSUM(K301,COMPLEX(0,$C$28*A301)))</f>
        <v>625.000174177084+0.34277335875212i</v>
      </c>
      <c r="I301" t="str">
        <f t="shared" ref="I301:I364" si="84">IMPRODUCT(F301,$C$29,H301,$C$31)</f>
        <v>59.6202980460946-99354.4607871769i</v>
      </c>
      <c r="K301" t="str">
        <f t="shared" ref="K301:K364" si="85">IF($C$26&lt;=0,IMDIV(1,IMSUM(IMDIV(1,L301),1/$C$18)),IMDIV(1,IMSUM(IMDIV(1,L301),1/$C$18,IMDIV(1,M301))))</f>
        <v>0.0191999888742438-0.0000141937798282187i</v>
      </c>
      <c r="L301" t="str">
        <f t="shared" ref="L301:L364" si="86">IMSUM($C$21/$C$22,IMDIV(1,COMPLEX(0,$C$20*$C$22*A301)))</f>
        <v>0.0001875-79.849851926228i</v>
      </c>
      <c r="M301" t="str">
        <f t="shared" ref="M301:M364" si="87">IMSUM($C$25/$C$26,IMDIV(1,COMPLEX(0,$C$24*$C$26*A301)))</f>
        <v>0.0025-38.4917234926431i</v>
      </c>
      <c r="N301">
        <f t="shared" ref="N301:N364" si="88">ABS(R301)</f>
        <v>89.991271233729222</v>
      </c>
      <c r="O301">
        <f t="shared" ref="O301:O364" si="89">ABS(P301)</f>
        <v>85.451301315289271</v>
      </c>
      <c r="P301" s="3">
        <f t="shared" ref="P301:P364" si="90">20*LOG10(IMABS(C301))</f>
        <v>85.451301315289271</v>
      </c>
      <c r="Q301" s="3">
        <f t="shared" ref="Q301:Q364" si="91">IMARGUMENT(C301)*180/PI()</f>
        <v>-90.008728766270778</v>
      </c>
      <c r="R301">
        <f t="shared" ref="R301:R364" si="92">IF(Q301&lt;0,Q301+180,Q301-180)</f>
        <v>89.991271233729222</v>
      </c>
      <c r="S301">
        <f t="shared" ref="S301:S364" si="93">B301/1000</f>
        <v>2.6505022420568185E-3</v>
      </c>
      <c r="T301">
        <f t="shared" si="76"/>
        <v>85.451301315289271</v>
      </c>
    </row>
    <row r="302" spans="1:20" x14ac:dyDescent="0.25">
      <c r="A302">
        <f t="shared" si="77"/>
        <v>16.716880411564915</v>
      </c>
      <c r="B302">
        <f t="shared" ref="B302:B365" si="94">B301*(1+B$42)</f>
        <v>2.6605741505766343</v>
      </c>
      <c r="C302" t="str">
        <f t="shared" si="78"/>
        <v>-2.85361443747009-18660.2676584812i</v>
      </c>
      <c r="D302" t="str">
        <f t="shared" si="79"/>
        <v>3.47812499995349-5981.97736363771i</v>
      </c>
      <c r="E302" t="str">
        <f t="shared" si="80"/>
        <v>162.469536140393+0.00125268743402795i</v>
      </c>
      <c r="F302" t="str">
        <f t="shared" si="81"/>
        <v>2.90990990990242-56137.1748443737i</v>
      </c>
      <c r="G302" t="str">
        <f t="shared" si="82"/>
        <v>0.999999999997425-0.0000016048205195061i</v>
      </c>
      <c r="H302" t="str">
        <f t="shared" si="83"/>
        <v>625.000175503347+0.344075897590823i</v>
      </c>
      <c r="I302" t="str">
        <f t="shared" si="84"/>
        <v>59.6202980689642-98978.343272212i</v>
      </c>
      <c r="K302" t="str">
        <f t="shared" si="85"/>
        <v>0.0191999887895274-0.0000142477161248156i</v>
      </c>
      <c r="L302" t="str">
        <f t="shared" si="86"/>
        <v>0.0001875-79.5475711558356i</v>
      </c>
      <c r="M302" t="str">
        <f t="shared" si="87"/>
        <v>0.0025-38.3460086597361i</v>
      </c>
      <c r="N302">
        <f t="shared" si="88"/>
        <v>89.99123806446174</v>
      </c>
      <c r="O302">
        <f t="shared" si="89"/>
        <v>85.418357479020784</v>
      </c>
      <c r="P302" s="3">
        <f t="shared" si="90"/>
        <v>85.418357479020784</v>
      </c>
      <c r="Q302" s="3">
        <f t="shared" si="91"/>
        <v>-90.00876193553826</v>
      </c>
      <c r="R302">
        <f t="shared" si="92"/>
        <v>89.99123806446174</v>
      </c>
      <c r="S302">
        <f t="shared" si="93"/>
        <v>2.6605741505766342E-3</v>
      </c>
      <c r="T302">
        <f t="shared" si="76"/>
        <v>85.418357479020784</v>
      </c>
    </row>
    <row r="303" spans="1:20" x14ac:dyDescent="0.25">
      <c r="A303">
        <f t="shared" si="77"/>
        <v>16.780404557128861</v>
      </c>
      <c r="B303">
        <f t="shared" si="94"/>
        <v>2.6706843323488254</v>
      </c>
      <c r="C303" t="str">
        <f t="shared" si="78"/>
        <v>-2.85361441973699-18589.6270537802i</v>
      </c>
      <c r="D303" t="str">
        <f t="shared" si="79"/>
        <v>3.47812499995313-5959.33190250502i</v>
      </c>
      <c r="E303" t="str">
        <f t="shared" si="80"/>
        <v>162.469536134138+0.00125744765393777i</v>
      </c>
      <c r="F303" t="str">
        <f t="shared" si="81"/>
        <v>2.90990990990235-55924.661132107i</v>
      </c>
      <c r="G303" t="str">
        <f t="shared" si="82"/>
        <v>0.999999999997405-1.61091883748019E-06i</v>
      </c>
      <c r="H303" t="str">
        <f t="shared" si="83"/>
        <v>625.000176839707+0.345383386077973i</v>
      </c>
      <c r="I303" t="str">
        <f t="shared" si="84"/>
        <v>59.6202980920068-98603.6495939432i</v>
      </c>
      <c r="K303" t="str">
        <f t="shared" si="85"/>
        <v>0.019199988704166-0.0000143018573785757i</v>
      </c>
      <c r="L303" t="str">
        <f t="shared" si="86"/>
        <v>0.0001875-79.2464347039605i</v>
      </c>
      <c r="M303" t="str">
        <f t="shared" si="87"/>
        <v>0.0025-38.2008454470374i</v>
      </c>
      <c r="N303">
        <f t="shared" si="88"/>
        <v>89.99120476915158</v>
      </c>
      <c r="O303">
        <f t="shared" si="89"/>
        <v>85.385413642681016</v>
      </c>
      <c r="P303" s="3">
        <f t="shared" si="90"/>
        <v>85.385413642681016</v>
      </c>
      <c r="Q303" s="3">
        <f t="shared" si="91"/>
        <v>-90.00879523084842</v>
      </c>
      <c r="R303">
        <f t="shared" si="92"/>
        <v>89.99120476915158</v>
      </c>
      <c r="S303">
        <f t="shared" si="93"/>
        <v>2.6706843323488255E-3</v>
      </c>
      <c r="T303">
        <f t="shared" si="76"/>
        <v>85.385413642681016</v>
      </c>
    </row>
    <row r="304" spans="1:20" x14ac:dyDescent="0.25">
      <c r="A304">
        <f t="shared" si="77"/>
        <v>16.844170094445953</v>
      </c>
      <c r="B304">
        <f t="shared" si="94"/>
        <v>2.6808329328117511</v>
      </c>
      <c r="C304" t="str">
        <f t="shared" si="78"/>
        <v>-2.85361440186892-18519.2538671055i</v>
      </c>
      <c r="D304" t="str">
        <f t="shared" si="79"/>
        <v>3.47812499995277-5936.77216836245i</v>
      </c>
      <c r="E304" t="str">
        <f t="shared" si="80"/>
        <v>162.469536127836+0.00126222596277081i</v>
      </c>
      <c r="F304" t="str">
        <f t="shared" si="81"/>
        <v>2.90990990990229-55712.9519148662i</v>
      </c>
      <c r="G304" t="str">
        <f t="shared" si="82"/>
        <v>0.999999999997385-1.61704032906258E-06i</v>
      </c>
      <c r="H304" t="str">
        <f t="shared" si="83"/>
        <v>625.000178186242+0.346695843022245i</v>
      </c>
      <c r="I304" t="str">
        <f t="shared" si="84"/>
        <v>59.6202981152247-98230.3743622778i</v>
      </c>
      <c r="K304" t="str">
        <f t="shared" si="85"/>
        <v>0.0191999886181546-0.0000143562043683275i</v>
      </c>
      <c r="L304" t="str">
        <f t="shared" si="86"/>
        <v>0.0001875-78.9464382386533i</v>
      </c>
      <c r="M304" t="str">
        <f t="shared" si="87"/>
        <v>0.0025-38.0562317663253i</v>
      </c>
      <c r="N304">
        <f t="shared" si="88"/>
        <v>89.991171347319721</v>
      </c>
      <c r="O304">
        <f t="shared" si="89"/>
        <v>85.352469806269639</v>
      </c>
      <c r="P304" s="3">
        <f t="shared" si="90"/>
        <v>85.352469806269639</v>
      </c>
      <c r="Q304" s="3">
        <f t="shared" si="91"/>
        <v>-90.008828652680279</v>
      </c>
      <c r="R304">
        <f t="shared" si="92"/>
        <v>89.991171347319721</v>
      </c>
      <c r="S304">
        <f t="shared" si="93"/>
        <v>2.6808329328117512E-3</v>
      </c>
      <c r="T304">
        <f t="shared" si="76"/>
        <v>85.352469806269639</v>
      </c>
    </row>
    <row r="305" spans="1:20" x14ac:dyDescent="0.25">
      <c r="A305">
        <f t="shared" si="77"/>
        <v>16.908177940804848</v>
      </c>
      <c r="B305">
        <f t="shared" si="94"/>
        <v>2.6910200979564358</v>
      </c>
      <c r="C305" t="str">
        <f t="shared" si="78"/>
        <v>-2.85361438386495-18449.1470861151i</v>
      </c>
      <c r="D305" t="str">
        <f t="shared" si="79"/>
        <v>3.47812499995243-5914.29783668068i</v>
      </c>
      <c r="E305" t="str">
        <f t="shared" si="80"/>
        <v>162.469536121486+0.0012670224292659i</v>
      </c>
      <c r="F305" t="str">
        <f t="shared" si="81"/>
        <v>2.90990990990225-55502.0441471432i</v>
      </c>
      <c r="G305" t="str">
        <f t="shared" si="82"/>
        <v>0.999999999997365-1.62318508231299E-06i</v>
      </c>
      <c r="H305" t="str">
        <f t="shared" si="83"/>
        <v>625.000179543034+0.348013287303794i</v>
      </c>
      <c r="I305" t="str">
        <f t="shared" si="84"/>
        <v>59.6202981386207-97858.5122075272i</v>
      </c>
      <c r="K305" t="str">
        <f t="shared" si="85"/>
        <v>0.0191999885314882-0.000014410757875859i</v>
      </c>
      <c r="L305" t="str">
        <f t="shared" si="86"/>
        <v>0.0001875-78.6475774443653i</v>
      </c>
      <c r="M305" t="str">
        <f t="shared" si="87"/>
        <v>0.0025-37.9121655372836i</v>
      </c>
      <c r="N305">
        <f t="shared" si="88"/>
        <v>89.991137798485425</v>
      </c>
      <c r="O305">
        <f t="shared" si="89"/>
        <v>85.319525969785985</v>
      </c>
      <c r="P305" s="3">
        <f t="shared" si="90"/>
        <v>85.319525969785985</v>
      </c>
      <c r="Q305" s="3">
        <f t="shared" si="91"/>
        <v>-90.008862201514575</v>
      </c>
      <c r="R305">
        <f t="shared" si="92"/>
        <v>89.991137798485425</v>
      </c>
      <c r="S305">
        <f t="shared" si="93"/>
        <v>2.6910200979564356E-3</v>
      </c>
      <c r="T305">
        <f t="shared" si="76"/>
        <v>85.319525969785985</v>
      </c>
    </row>
    <row r="306" spans="1:20" x14ac:dyDescent="0.25">
      <c r="A306">
        <f t="shared" si="77"/>
        <v>16.972429016979905</v>
      </c>
      <c r="B306">
        <f t="shared" si="94"/>
        <v>2.7012459743286703</v>
      </c>
      <c r="C306" t="str">
        <f t="shared" si="78"/>
        <v>-2.85361436572372-18379.3057022992i</v>
      </c>
      <c r="D306" t="str">
        <f t="shared" si="79"/>
        <v>3.47812499995206-5891.90858415882i</v>
      </c>
      <c r="E306" t="str">
        <f t="shared" si="80"/>
        <v>162.469536115087+0.00127183712242349i</v>
      </c>
      <c r="F306" t="str">
        <f t="shared" si="81"/>
        <v>2.90990990990218-55291.9347949582i</v>
      </c>
      <c r="G306" t="str">
        <f t="shared" si="82"/>
        <v>0.999999999997345-1.62935318562574E-06i</v>
      </c>
      <c r="H306" t="str">
        <f t="shared" si="83"/>
        <v>625.000180910152+0.349335737874502i</v>
      </c>
      <c r="I306" t="str">
        <f t="shared" si="84"/>
        <v>59.6202981621936-97488.0577803265i</v>
      </c>
      <c r="K306" t="str">
        <f t="shared" si="85"/>
        <v>0.019199988444162-0.0000144655186859287i</v>
      </c>
      <c r="L306" t="str">
        <f t="shared" si="86"/>
        <v>0.0001875-78.3498480218818i</v>
      </c>
      <c r="M306" t="str">
        <f t="shared" si="87"/>
        <v>0.0025-37.7686446874712i</v>
      </c>
      <c r="N306">
        <f t="shared" si="88"/>
        <v>89.991104122166078</v>
      </c>
      <c r="O306">
        <f t="shared" si="89"/>
        <v>85.286582133229444</v>
      </c>
      <c r="P306" s="3">
        <f t="shared" si="90"/>
        <v>85.286582133229444</v>
      </c>
      <c r="Q306" s="3">
        <f t="shared" si="91"/>
        <v>-90.008895877833922</v>
      </c>
      <c r="R306">
        <f t="shared" si="92"/>
        <v>89.991104122166078</v>
      </c>
      <c r="S306">
        <f t="shared" si="93"/>
        <v>2.7012459743286704E-3</v>
      </c>
      <c r="T306">
        <f t="shared" si="76"/>
        <v>85.286582133229444</v>
      </c>
    </row>
    <row r="307" spans="1:20" x14ac:dyDescent="0.25">
      <c r="A307">
        <f t="shared" si="77"/>
        <v>17.036924247244432</v>
      </c>
      <c r="B307">
        <f t="shared" si="94"/>
        <v>2.7115107090311192</v>
      </c>
      <c r="C307" t="str">
        <f t="shared" si="78"/>
        <v>-2.85361434744434-18309.7287109662i</v>
      </c>
      <c r="D307" t="str">
        <f t="shared" si="79"/>
        <v>3.4781249999517-5869.60408872002i</v>
      </c>
      <c r="E307" t="str">
        <f t="shared" si="80"/>
        <v>162.469536108639+0.00127667011150598i</v>
      </c>
      <c r="F307" t="str">
        <f t="shared" si="81"/>
        <v>2.90990990990213-55082.6208358183i</v>
      </c>
      <c r="G307" t="str">
        <f t="shared" si="82"/>
        <v>0.999999999997325-1.63554472773109E-06i</v>
      </c>
      <c r="H307" t="str">
        <f t="shared" si="83"/>
        <v>625.000182287682+0.350663213758282i</v>
      </c>
      <c r="I307" t="str">
        <f t="shared" si="84"/>
        <v>59.6202981859463-97119.0057515669i</v>
      </c>
      <c r="K307" t="str">
        <f t="shared" si="85"/>
        <v>0.0191999883561708-0.0000145204875862772i</v>
      </c>
      <c r="L307" t="str">
        <f t="shared" si="86"/>
        <v>0.0001875-78.0532456882665i</v>
      </c>
      <c r="M307" t="str">
        <f t="shared" si="87"/>
        <v>0.0025-37.6256671522926i</v>
      </c>
      <c r="N307">
        <f t="shared" si="88"/>
        <v>89.991070317877259</v>
      </c>
      <c r="O307">
        <f t="shared" si="89"/>
        <v>85.253638296599533</v>
      </c>
      <c r="P307" s="3">
        <f t="shared" si="90"/>
        <v>85.253638296599533</v>
      </c>
      <c r="Q307" s="3">
        <f t="shared" si="91"/>
        <v>-90.008929682122741</v>
      </c>
      <c r="R307">
        <f t="shared" si="92"/>
        <v>89.991070317877259</v>
      </c>
      <c r="S307">
        <f t="shared" si="93"/>
        <v>2.7115107090311193E-3</v>
      </c>
      <c r="T307">
        <f t="shared" si="76"/>
        <v>85.253638296599533</v>
      </c>
    </row>
    <row r="308" spans="1:20" x14ac:dyDescent="0.25">
      <c r="A308">
        <f t="shared" si="77"/>
        <v>17.101664559383959</v>
      </c>
      <c r="B308">
        <f t="shared" si="94"/>
        <v>2.7218144497254375</v>
      </c>
      <c r="C308" t="str">
        <f t="shared" si="78"/>
        <v>-2.85361432902585-18240.4151112278i</v>
      </c>
      <c r="D308" t="str">
        <f t="shared" si="79"/>
        <v>3.47812499995132-5847.38402950657i</v>
      </c>
      <c r="E308" t="str">
        <f t="shared" si="80"/>
        <v>162.469536102143+0.0012815214660383i</v>
      </c>
      <c r="F308" t="str">
        <f t="shared" si="81"/>
        <v>2.90990990990205-54874.0992586713i</v>
      </c>
      <c r="G308" t="str">
        <f t="shared" si="82"/>
        <v>0.999999999997305-1.64175979769643E-06i</v>
      </c>
      <c r="H308" t="str">
        <f t="shared" si="83"/>
        <v>625.000183675702+0.351995734051335i</v>
      </c>
      <c r="I308" t="str">
        <f t="shared" si="84"/>
        <v>59.6202982098796-96751.3508123096i</v>
      </c>
      <c r="K308" t="str">
        <f t="shared" si="85"/>
        <v>0.0191999882675096-0.0000145756653676385i</v>
      </c>
      <c r="L308" t="str">
        <f t="shared" si="86"/>
        <v>0.0001875-77.7577661767948i</v>
      </c>
      <c r="M308" t="str">
        <f t="shared" si="87"/>
        <v>0.0025-37.4832308749676i</v>
      </c>
      <c r="N308">
        <f t="shared" si="88"/>
        <v>89.991036385132659</v>
      </c>
      <c r="O308">
        <f t="shared" si="89"/>
        <v>85.220694459895739</v>
      </c>
      <c r="P308" s="3">
        <f t="shared" si="90"/>
        <v>85.220694459895739</v>
      </c>
      <c r="Q308" s="3">
        <f t="shared" si="91"/>
        <v>-90.008963614867341</v>
      </c>
      <c r="R308">
        <f t="shared" si="92"/>
        <v>89.991036385132659</v>
      </c>
      <c r="S308">
        <f t="shared" si="93"/>
        <v>2.7218144497254374E-3</v>
      </c>
      <c r="T308">
        <f t="shared" si="76"/>
        <v>85.220694459895739</v>
      </c>
    </row>
    <row r="309" spans="1:20" x14ac:dyDescent="0.25">
      <c r="A309">
        <f t="shared" si="77"/>
        <v>17.166650884709618</v>
      </c>
      <c r="B309">
        <f t="shared" si="94"/>
        <v>2.7321573446343943</v>
      </c>
      <c r="C309" t="str">
        <f t="shared" si="78"/>
        <v>-2.85361431046708-18171.3639059846i</v>
      </c>
      <c r="D309" t="str">
        <f t="shared" si="79"/>
        <v>3.47812499995096-5825.24808687554i</v>
      </c>
      <c r="E309" t="str">
        <f t="shared" si="80"/>
        <v>162.469536095597+0.00128639125581091i</v>
      </c>
      <c r="F309" t="str">
        <f t="shared" si="81"/>
        <v>2.90990990990201-54666.3670638652i</v>
      </c>
      <c r="G309" t="str">
        <f t="shared" si="82"/>
        <v>0.999999999997284-1.64799848492764E-06i</v>
      </c>
      <c r="H309" t="str">
        <f t="shared" si="83"/>
        <v>625.000185074287+0.353333317922426i</v>
      </c>
      <c r="I309" t="str">
        <f t="shared" si="84"/>
        <v>59.6202982339956-96385.0876737158i</v>
      </c>
      <c r="K309" t="str">
        <f t="shared" si="85"/>
        <v>0.0191999881781734-0.0000146310528237512i</v>
      </c>
      <c r="L309" t="str">
        <f t="shared" si="86"/>
        <v>0.0001875-77.4634052368946i</v>
      </c>
      <c r="M309" t="str">
        <f t="shared" si="87"/>
        <v>0.0025-37.341333806503i</v>
      </c>
      <c r="N309">
        <f t="shared" si="88"/>
        <v>89.991002323444192</v>
      </c>
      <c r="O309">
        <f t="shared" si="89"/>
        <v>85.187750623117481</v>
      </c>
      <c r="P309" s="3">
        <f t="shared" si="90"/>
        <v>85.187750623117481</v>
      </c>
      <c r="Q309" s="3">
        <f t="shared" si="91"/>
        <v>-90.008997676555808</v>
      </c>
      <c r="R309">
        <f t="shared" si="92"/>
        <v>89.991002323444192</v>
      </c>
      <c r="S309">
        <f t="shared" si="93"/>
        <v>2.7321573446343942E-3</v>
      </c>
      <c r="T309">
        <f t="shared" si="76"/>
        <v>85.187750623117481</v>
      </c>
    </row>
    <row r="310" spans="1:20" x14ac:dyDescent="0.25">
      <c r="A310">
        <f t="shared" si="77"/>
        <v>17.231884158071516</v>
      </c>
      <c r="B310">
        <f t="shared" si="94"/>
        <v>2.7425395425440051</v>
      </c>
      <c r="C310" t="str">
        <f t="shared" si="78"/>
        <v>-2.85361429176705-18102.5741019116i</v>
      </c>
      <c r="D310" t="str">
        <f t="shared" si="79"/>
        <v>3.47812499995058-5803.19594239389i</v>
      </c>
      <c r="E310" t="str">
        <f t="shared" si="80"/>
        <v>162.469536089001+0.00129127955087842i</v>
      </c>
      <c r="F310" t="str">
        <f t="shared" si="81"/>
        <v>2.90990990990195-54459.4212631019i</v>
      </c>
      <c r="G310" t="str">
        <f t="shared" si="82"/>
        <v>0.999999999997264-1.65426087917034E-06i</v>
      </c>
      <c r="H310" t="str">
        <f t="shared" si="83"/>
        <v>625.000186483527+0.354675984613165i</v>
      </c>
      <c r="I310" t="str">
        <f t="shared" si="84"/>
        <v>59.6202982582955-96020.2110669674i</v>
      </c>
      <c r="K310" t="str">
        <f t="shared" si="85"/>
        <v>0.0191999880881568-0.0000146866507513699i</v>
      </c>
      <c r="L310" t="str">
        <f t="shared" si="86"/>
        <v>0.0001875-77.1701586340848i</v>
      </c>
      <c r="M310" t="str">
        <f t="shared" si="87"/>
        <v>0.0025-37.1999739056614i</v>
      </c>
      <c r="N310">
        <f t="shared" si="88"/>
        <v>89.990968132321868</v>
      </c>
      <c r="O310">
        <f t="shared" si="89"/>
        <v>85.154806786264089</v>
      </c>
      <c r="P310" s="3">
        <f t="shared" si="90"/>
        <v>85.154806786264089</v>
      </c>
      <c r="Q310" s="3">
        <f t="shared" si="91"/>
        <v>-90.009031867678132</v>
      </c>
      <c r="R310">
        <f t="shared" si="92"/>
        <v>89.990968132321868</v>
      </c>
      <c r="S310">
        <f t="shared" si="93"/>
        <v>2.7425395425440049E-3</v>
      </c>
      <c r="T310">
        <f t="shared" si="76"/>
        <v>85.154806786264089</v>
      </c>
    </row>
    <row r="311" spans="1:20" x14ac:dyDescent="0.25">
      <c r="A311">
        <f t="shared" si="77"/>
        <v>17.297365317872188</v>
      </c>
      <c r="B311">
        <f t="shared" si="94"/>
        <v>2.7529611928056723</v>
      </c>
      <c r="C311" t="str">
        <f t="shared" si="78"/>
        <v>-2.85361427292463-18034.0447094447i</v>
      </c>
      <c r="D311" t="str">
        <f t="shared" si="79"/>
        <v>3.4781249999502-5781.22727883414i</v>
      </c>
      <c r="E311" t="str">
        <f t="shared" si="80"/>
        <v>162.469536082356+0.00129618642156131i</v>
      </c>
      <c r="F311" t="str">
        <f t="shared" si="81"/>
        <v>2.90990990990188-54253.2588793968i</v>
      </c>
      <c r="G311" t="str">
        <f t="shared" si="82"/>
        <v>0.999999999997243-1.66054707051115E-06i</v>
      </c>
      <c r="H311" t="str">
        <f t="shared" si="83"/>
        <v>625.000187903493+0.356023753438267i</v>
      </c>
      <c r="I311" t="str">
        <f t="shared" si="84"/>
        <v>59.6202982827793-95656.7157431908i</v>
      </c>
      <c r="K311" t="str">
        <f t="shared" si="85"/>
        <v>0.0191999879974549-0.0000147424599502769i</v>
      </c>
      <c r="L311" t="str">
        <f t="shared" si="86"/>
        <v>0.0001875-76.8780221499151i</v>
      </c>
      <c r="M311" t="str">
        <f t="shared" si="87"/>
        <v>0.0025-37.0591491389335i</v>
      </c>
      <c r="N311">
        <f t="shared" si="88"/>
        <v>89.99093381127382</v>
      </c>
      <c r="O311">
        <f t="shared" si="89"/>
        <v>85.121862949335153</v>
      </c>
      <c r="P311" s="3">
        <f t="shared" si="90"/>
        <v>85.121862949335153</v>
      </c>
      <c r="Q311" s="3">
        <f t="shared" si="91"/>
        <v>-90.00906618872618</v>
      </c>
      <c r="R311">
        <f t="shared" si="92"/>
        <v>89.99093381127382</v>
      </c>
      <c r="S311">
        <f t="shared" si="93"/>
        <v>2.7529611928056724E-3</v>
      </c>
      <c r="T311">
        <f t="shared" si="76"/>
        <v>85.121862949335153</v>
      </c>
    </row>
    <row r="312" spans="1:20" x14ac:dyDescent="0.25">
      <c r="A312">
        <f t="shared" si="77"/>
        <v>17.363095306080105</v>
      </c>
      <c r="B312">
        <f t="shared" si="94"/>
        <v>2.763422445338334</v>
      </c>
      <c r="C312" t="str">
        <f t="shared" si="78"/>
        <v>-2.85361425393862-17965.7747427653i</v>
      </c>
      <c r="D312" t="str">
        <f t="shared" si="79"/>
        <v>3.47812499994983-5759.34178016971i</v>
      </c>
      <c r="E312" t="str">
        <f t="shared" si="80"/>
        <v>162.469536075659+0.0013011119384497i</v>
      </c>
      <c r="F312" t="str">
        <f t="shared" si="81"/>
        <v>2.90990990990182-54047.8769470349i</v>
      </c>
      <c r="G312" t="str">
        <f t="shared" si="82"/>
        <v>0.999999999997222-1.66685714937906E-06i</v>
      </c>
      <c r="H312" t="str">
        <f t="shared" si="83"/>
        <v>625.000189334273+0.357376643785865i</v>
      </c>
      <c r="I312" t="str">
        <f t="shared" si="84"/>
        <v>59.6202983074502-95294.5964733849i</v>
      </c>
      <c r="K312" t="str">
        <f t="shared" si="85"/>
        <v>0.0191999879060623-0.0000147984812232935i</v>
      </c>
      <c r="L312" t="str">
        <f t="shared" si="86"/>
        <v>0.0001875-76.5869915819042i</v>
      </c>
      <c r="M312" t="str">
        <f t="shared" si="87"/>
        <v>0.0025-36.9188574805075i</v>
      </c>
      <c r="N312">
        <f t="shared" si="88"/>
        <v>89.990899359806335</v>
      </c>
      <c r="O312">
        <f t="shared" si="89"/>
        <v>85.088919112329947</v>
      </c>
      <c r="P312" s="3">
        <f t="shared" si="90"/>
        <v>85.088919112329947</v>
      </c>
      <c r="Q312" s="3">
        <f t="shared" si="91"/>
        <v>-90.009100640193665</v>
      </c>
      <c r="R312">
        <f t="shared" si="92"/>
        <v>89.990899359806335</v>
      </c>
      <c r="S312">
        <f t="shared" si="93"/>
        <v>2.7634224453383341E-3</v>
      </c>
      <c r="T312">
        <f t="shared" si="76"/>
        <v>85.088919112329947</v>
      </c>
    </row>
    <row r="313" spans="1:20" x14ac:dyDescent="0.25">
      <c r="A313">
        <f t="shared" si="77"/>
        <v>17.429075068243208</v>
      </c>
      <c r="B313">
        <f t="shared" si="94"/>
        <v>2.7739234506306198</v>
      </c>
      <c r="C313" t="str">
        <f t="shared" si="78"/>
        <v>-2.85361423480821-17897.7632197872i</v>
      </c>
      <c r="D313" t="str">
        <f t="shared" si="79"/>
        <v>3.47812499994944-5737.53913157034i</v>
      </c>
      <c r="E313" t="str">
        <f t="shared" si="80"/>
        <v>162.469536068911+0.00130605617239944i</v>
      </c>
      <c r="F313" t="str">
        <f t="shared" si="81"/>
        <v>2.90990990990176-53843.272511528i</v>
      </c>
      <c r="G313" t="str">
        <f t="shared" si="82"/>
        <v>0.9999999999972-1.67319120654667E-06i</v>
      </c>
      <c r="H313" t="str">
        <f t="shared" si="83"/>
        <v>625.000190775948+0.358734675117753i</v>
      </c>
      <c r="I313" t="str">
        <f t="shared" si="84"/>
        <v>59.6202983323092-94933.8480483419i</v>
      </c>
      <c r="K313" t="str">
        <f t="shared" si="85"/>
        <v>0.0191999878139738-0.0000148547153762918i</v>
      </c>
      <c r="L313" t="str">
        <f t="shared" si="86"/>
        <v>0.0001875-76.2970627434787i</v>
      </c>
      <c r="M313" t="str">
        <f t="shared" si="87"/>
        <v>0.0025-36.779096912241i</v>
      </c>
      <c r="N313">
        <f t="shared" si="88"/>
        <v>89.99086477742388</v>
      </c>
      <c r="O313">
        <f t="shared" si="89"/>
        <v>85.055975275247988</v>
      </c>
      <c r="P313" s="3">
        <f t="shared" si="90"/>
        <v>85.055975275247988</v>
      </c>
      <c r="Q313" s="3">
        <f t="shared" si="91"/>
        <v>-90.00913522257612</v>
      </c>
      <c r="R313">
        <f t="shared" si="92"/>
        <v>89.99086477742388</v>
      </c>
      <c r="S313">
        <f t="shared" si="93"/>
        <v>2.7739234506306198E-3</v>
      </c>
      <c r="T313">
        <f t="shared" si="76"/>
        <v>85.055975275247988</v>
      </c>
    </row>
    <row r="314" spans="1:20" x14ac:dyDescent="0.25">
      <c r="A314">
        <f t="shared" si="77"/>
        <v>17.495305553502533</v>
      </c>
      <c r="B314">
        <f t="shared" si="94"/>
        <v>2.7844643597430161</v>
      </c>
      <c r="C314" t="str">
        <f t="shared" si="78"/>
        <v>-2.85361421553198-17830.0091621416i</v>
      </c>
      <c r="D314" t="str">
        <f t="shared" si="79"/>
        <v>3.47812499994907-5715.81901939761i</v>
      </c>
      <c r="E314" t="str">
        <f t="shared" si="80"/>
        <v>162.469536062112+0.00131101919453647i</v>
      </c>
      <c r="F314" t="str">
        <f t="shared" si="81"/>
        <v>2.90990990990171-53639.4426295728i</v>
      </c>
      <c r="G314" t="str">
        <f t="shared" si="82"/>
        <v>0.999999999997179-0.0000016795493331315i</v>
      </c>
      <c r="H314" t="str">
        <f t="shared" si="83"/>
        <v>625.0001922286+0.360097866969677i</v>
      </c>
      <c r="I314" t="str">
        <f t="shared" si="84"/>
        <v>59.620298357357-94574.4652785748i</v>
      </c>
      <c r="K314" t="str">
        <f t="shared" si="85"/>
        <v>0.0191999877211841-0.0000149111632182057i</v>
      </c>
      <c r="L314" t="str">
        <f t="shared" si="86"/>
        <v>0.0001875-76.0082314639159i</v>
      </c>
      <c r="M314" t="str">
        <f t="shared" si="87"/>
        <v>0.0025-36.6398654236312i</v>
      </c>
      <c r="N314">
        <f t="shared" si="88"/>
        <v>89.990830063628934</v>
      </c>
      <c r="O314">
        <f t="shared" si="89"/>
        <v>85.023031438088609</v>
      </c>
      <c r="P314" s="3">
        <f t="shared" si="90"/>
        <v>85.023031438088609</v>
      </c>
      <c r="Q314" s="3">
        <f t="shared" si="91"/>
        <v>-90.009169936371066</v>
      </c>
      <c r="R314">
        <f t="shared" si="92"/>
        <v>89.990830063628934</v>
      </c>
      <c r="S314">
        <f t="shared" si="93"/>
        <v>2.7844643597430161E-3</v>
      </c>
      <c r="T314">
        <f t="shared" si="76"/>
        <v>85.023031438088609</v>
      </c>
    </row>
    <row r="315" spans="1:20" x14ac:dyDescent="0.25">
      <c r="A315">
        <f t="shared" si="77"/>
        <v>17.561787714605842</v>
      </c>
      <c r="B315">
        <f t="shared" si="94"/>
        <v>2.7950453243100397</v>
      </c>
      <c r="C315" t="str">
        <f t="shared" si="78"/>
        <v>-2.85361419610916-17762.5115951639i</v>
      </c>
      <c r="D315" t="str">
        <f t="shared" si="79"/>
        <v>3.47812499994868-5694.18113120041i</v>
      </c>
      <c r="E315" t="str">
        <f t="shared" si="80"/>
        <v>162.469536055262+0.00131600107625634i</v>
      </c>
      <c r="F315" t="str">
        <f t="shared" si="81"/>
        <v>2.90990990990165-53436.3843690078i</v>
      </c>
      <c r="G315" t="str">
        <f t="shared" si="82"/>
        <v>0.999999999997158-1.68593162059737E-06i</v>
      </c>
      <c r="H315" t="str">
        <f t="shared" si="83"/>
        <v>625.000193692315+0.361466238951633i</v>
      </c>
      <c r="I315" t="str">
        <f t="shared" si="84"/>
        <v>59.6202983825963-94216.4429942418i</v>
      </c>
      <c r="K315" t="str">
        <f t="shared" si="85"/>
        <v>0.0191999876276878-0.0000149678255610433i</v>
      </c>
      <c r="L315" t="str">
        <f t="shared" si="86"/>
        <v>0.0001875-75.7204935882804i</v>
      </c>
      <c r="M315" t="str">
        <f t="shared" si="87"/>
        <v>0.0025-36.5011610117865i</v>
      </c>
      <c r="N315">
        <f t="shared" si="88"/>
        <v>89.990795217922141</v>
      </c>
      <c r="O315">
        <f t="shared" si="89"/>
        <v>84.990087600851325</v>
      </c>
      <c r="P315" s="3">
        <f t="shared" si="90"/>
        <v>84.990087600851325</v>
      </c>
      <c r="Q315" s="3">
        <f t="shared" si="91"/>
        <v>-90.009204782077859</v>
      </c>
      <c r="R315">
        <f t="shared" si="92"/>
        <v>89.990795217922141</v>
      </c>
      <c r="S315">
        <f t="shared" si="93"/>
        <v>2.7950453243100397E-3</v>
      </c>
      <c r="T315">
        <f t="shared" si="76"/>
        <v>84.990087600851325</v>
      </c>
    </row>
    <row r="316" spans="1:20" x14ac:dyDescent="0.25">
      <c r="A316">
        <f t="shared" si="77"/>
        <v>17.628522507921346</v>
      </c>
      <c r="B316">
        <f t="shared" si="94"/>
        <v>2.8056664965424178</v>
      </c>
      <c r="C316" t="str">
        <f t="shared" si="78"/>
        <v>-2.85361417653813-17695.2695478787i</v>
      </c>
      <c r="D316" t="str">
        <f t="shared" si="79"/>
        <v>3.47812499994829-5672.62515571045i</v>
      </c>
      <c r="E316" t="str">
        <f t="shared" si="80"/>
        <v>162.469536048358+0.0013210018892284i</v>
      </c>
      <c r="F316" t="str">
        <f t="shared" si="81"/>
        <v>2.90990990990159-53234.0948087718i</v>
      </c>
      <c r="G316" t="str">
        <f t="shared" si="82"/>
        <v>0.999999999997136-0.0000016923381607556i</v>
      </c>
      <c r="H316" t="str">
        <f t="shared" si="83"/>
        <v>625.000195167172+0.362839810748115i</v>
      </c>
      <c r="I316" t="str">
        <f t="shared" si="84"/>
        <v>59.6202984080267-93859.7760450715i</v>
      </c>
      <c r="K316" t="str">
        <f t="shared" si="85"/>
        <v>0.0191999875334797-0.000015024703219898i</v>
      </c>
      <c r="L316" t="str">
        <f t="shared" si="86"/>
        <v>0.0001875-75.4338449773661i</v>
      </c>
      <c r="M316" t="str">
        <f t="shared" si="87"/>
        <v>0.0025-36.3629816813971i</v>
      </c>
      <c r="N316">
        <f t="shared" si="88"/>
        <v>89.990760239802242</v>
      </c>
      <c r="O316">
        <f t="shared" si="89"/>
        <v>84.957143763535456</v>
      </c>
      <c r="P316" s="3">
        <f t="shared" si="90"/>
        <v>84.957143763535456</v>
      </c>
      <c r="Q316" s="3">
        <f t="shared" si="91"/>
        <v>-90.009239760197758</v>
      </c>
      <c r="R316">
        <f t="shared" si="92"/>
        <v>89.990760239802242</v>
      </c>
      <c r="S316">
        <f t="shared" si="93"/>
        <v>2.8056664965424179E-3</v>
      </c>
      <c r="T316">
        <f t="shared" si="76"/>
        <v>84.957143763535456</v>
      </c>
    </row>
    <row r="317" spans="1:20" x14ac:dyDescent="0.25">
      <c r="A317">
        <f t="shared" si="77"/>
        <v>17.695510893451445</v>
      </c>
      <c r="B317">
        <f t="shared" si="94"/>
        <v>2.8163280292292789</v>
      </c>
      <c r="C317" t="str">
        <f t="shared" si="78"/>
        <v>-2.85361415681836-17628.2820529868i</v>
      </c>
      <c r="D317" t="str">
        <f t="shared" si="79"/>
        <v>3.4781249999479-5651.1507828378i</v>
      </c>
      <c r="E317" t="str">
        <f t="shared" si="80"/>
        <v>162.469536041403+0.00132602170539032i</v>
      </c>
      <c r="F317" t="str">
        <f t="shared" si="81"/>
        <v>2.90990990990152-53032.5710388616i</v>
      </c>
      <c r="G317" t="str">
        <f t="shared" si="82"/>
        <v>0.999999999997114-1.69876904576644E-06i</v>
      </c>
      <c r="H317" t="str">
        <f t="shared" si="83"/>
        <v>625.00019665326+0.364218602118442i</v>
      </c>
      <c r="I317" t="str">
        <f t="shared" si="84"/>
        <v>59.6202984336517-93504.4593002906i</v>
      </c>
      <c r="K317" t="str">
        <f t="shared" si="85"/>
        <v>0.0191999874385542-0.0000150817970129607i</v>
      </c>
      <c r="L317" t="str">
        <f t="shared" si="86"/>
        <v>0.0001875-75.1482815076373i</v>
      </c>
      <c r="M317" t="str">
        <f t="shared" si="87"/>
        <v>0.0025-36.2253254447072i</v>
      </c>
      <c r="N317">
        <f t="shared" si="88"/>
        <v>89.990725128766087</v>
      </c>
      <c r="O317">
        <f t="shared" si="89"/>
        <v>84.92419992614046</v>
      </c>
      <c r="P317" s="3">
        <f t="shared" si="90"/>
        <v>84.92419992614046</v>
      </c>
      <c r="Q317" s="3">
        <f t="shared" si="91"/>
        <v>-90.009274871233913</v>
      </c>
      <c r="R317">
        <f t="shared" si="92"/>
        <v>89.990725128766087</v>
      </c>
      <c r="S317">
        <f t="shared" si="93"/>
        <v>2.816328029229279E-3</v>
      </c>
      <c r="T317">
        <f t="shared" si="76"/>
        <v>84.92419992614046</v>
      </c>
    </row>
    <row r="318" spans="1:20" x14ac:dyDescent="0.25">
      <c r="A318">
        <f t="shared" si="77"/>
        <v>17.76275383484656</v>
      </c>
      <c r="B318">
        <f t="shared" si="94"/>
        <v>2.8270300757403501</v>
      </c>
      <c r="C318" t="str">
        <f t="shared" si="78"/>
        <v>-2.85361413694833-17561.5481468503i</v>
      </c>
      <c r="D318" t="str">
        <f t="shared" si="79"/>
        <v>3.47812499994748-5629.75770366635i</v>
      </c>
      <c r="E318" t="str">
        <f t="shared" si="80"/>
        <v>162.469536034395+0.00133106059695617i</v>
      </c>
      <c r="F318" t="str">
        <f t="shared" si="81"/>
        <v>2.90990990990144-52831.8101602899i</v>
      </c>
      <c r="G318" t="str">
        <f t="shared" si="82"/>
        <v>0.999999999997092-1.70522436814031E-06i</v>
      </c>
      <c r="H318" t="str">
        <f t="shared" si="83"/>
        <v>625.000198150665+0.365602632896995i</v>
      </c>
      <c r="I318" t="str">
        <f t="shared" si="84"/>
        <v>59.6202984594708-93150.4876485484i</v>
      </c>
      <c r="K318" t="str">
        <f t="shared" si="85"/>
        <v>0.0191999873429059-0.0000151391077615309i</v>
      </c>
      <c r="L318" t="str">
        <f t="shared" si="86"/>
        <v>0.0001875-74.863799071167i</v>
      </c>
      <c r="M318" t="str">
        <f t="shared" si="87"/>
        <v>0.0025-36.0881903214857i</v>
      </c>
      <c r="N318">
        <f t="shared" si="88"/>
        <v>89.990689884308608</v>
      </c>
      <c r="O318">
        <f t="shared" si="89"/>
        <v>84.891256088665642</v>
      </c>
      <c r="P318" s="3">
        <f t="shared" si="90"/>
        <v>84.891256088665642</v>
      </c>
      <c r="Q318" s="3">
        <f t="shared" si="91"/>
        <v>-90.009310115691392</v>
      </c>
      <c r="R318">
        <f t="shared" si="92"/>
        <v>89.990689884308608</v>
      </c>
      <c r="S318">
        <f t="shared" si="93"/>
        <v>2.8270300757403501E-3</v>
      </c>
      <c r="T318">
        <f t="shared" si="76"/>
        <v>84.891256088665642</v>
      </c>
    </row>
    <row r="319" spans="1:20" x14ac:dyDescent="0.25">
      <c r="A319">
        <f t="shared" si="77"/>
        <v>17.830252299418976</v>
      </c>
      <c r="B319">
        <f t="shared" si="94"/>
        <v>2.8377727900281635</v>
      </c>
      <c r="C319" t="str">
        <f t="shared" si="78"/>
        <v>-2.85361411692713-17495.0668694798i</v>
      </c>
      <c r="D319" t="str">
        <f t="shared" si="79"/>
        <v>3.47812499994708-5608.44561044956i</v>
      </c>
      <c r="E319" t="str">
        <f t="shared" si="80"/>
        <v>162.469536027333+0.0013361186364145i</v>
      </c>
      <c r="F319" t="str">
        <f t="shared" si="81"/>
        <v>2.90990990990138-52631.8092850446i</v>
      </c>
      <c r="G319" t="str">
        <f t="shared" si="82"/>
        <v>0.99999999999707-0.0000017117042207392i</v>
      </c>
      <c r="H319" t="str">
        <f t="shared" si="83"/>
        <v>625.000199659474+0.366991922993547i</v>
      </c>
      <c r="I319" t="str">
        <f t="shared" si="84"/>
        <v>59.6202984854876-92797.8559978447i</v>
      </c>
      <c r="K319" t="str">
        <f t="shared" si="85"/>
        <v>0.0191999872465292-0.0000151966362900294i</v>
      </c>
      <c r="L319" t="str">
        <f t="shared" si="86"/>
        <v>0.0001875-74.5803935755796i</v>
      </c>
      <c r="M319" t="str">
        <f t="shared" si="87"/>
        <v>0.0025-35.9515743389974i</v>
      </c>
      <c r="N319">
        <f t="shared" si="88"/>
        <v>89.990654505922805</v>
      </c>
      <c r="O319">
        <f t="shared" si="89"/>
        <v>84.85831225111049</v>
      </c>
      <c r="P319" s="3">
        <f t="shared" si="90"/>
        <v>84.85831225111049</v>
      </c>
      <c r="Q319" s="3">
        <f t="shared" si="91"/>
        <v>-90.009345494077195</v>
      </c>
      <c r="R319">
        <f t="shared" si="92"/>
        <v>89.990654505922805</v>
      </c>
      <c r="S319">
        <f t="shared" si="93"/>
        <v>2.8377727900281637E-3</v>
      </c>
      <c r="T319">
        <f t="shared" si="76"/>
        <v>84.85831225111049</v>
      </c>
    </row>
    <row r="320" spans="1:20" x14ac:dyDescent="0.25">
      <c r="A320">
        <f t="shared" si="77"/>
        <v>17.89800725815677</v>
      </c>
      <c r="B320">
        <f t="shared" si="94"/>
        <v>2.8485563266302707</v>
      </c>
      <c r="C320" t="str">
        <f t="shared" si="78"/>
        <v>-2.85361409675326-17428.8372645197i</v>
      </c>
      <c r="D320" t="str">
        <f t="shared" si="79"/>
        <v>3.47812499994668-5587.21419660575i</v>
      </c>
      <c r="E320" t="str">
        <f t="shared" si="80"/>
        <v>162.469536020217+0.00134119589652826i</v>
      </c>
      <c r="F320" t="str">
        <f t="shared" si="81"/>
        <v>2.90990990990131-52432.5655360455i</v>
      </c>
      <c r="G320" t="str">
        <f t="shared" si="82"/>
        <v>0.999999999997048-1.71820869677798E-06i</v>
      </c>
      <c r="H320" t="str">
        <f t="shared" si="83"/>
        <v>625.000201179768+0.368386492393509i</v>
      </c>
      <c r="I320" t="str">
        <f t="shared" si="84"/>
        <v>59.6202985117016-92446.5592754533i</v>
      </c>
      <c r="K320" t="str">
        <f t="shared" si="85"/>
        <v>0.0191999871494188-0.0000152543834260093i</v>
      </c>
      <c r="L320" t="str">
        <f t="shared" si="86"/>
        <v>0.0001875-74.2980609439925i</v>
      </c>
      <c r="M320" t="str">
        <f t="shared" si="87"/>
        <v>0.0025-35.8154755319759i</v>
      </c>
      <c r="N320">
        <f t="shared" si="88"/>
        <v>89.990618993099744</v>
      </c>
      <c r="O320">
        <f t="shared" si="89"/>
        <v>84.825368413474365</v>
      </c>
      <c r="P320" s="3">
        <f t="shared" si="90"/>
        <v>84.825368413474365</v>
      </c>
      <c r="Q320" s="3">
        <f t="shared" si="91"/>
        <v>-90.009381006900256</v>
      </c>
      <c r="R320">
        <f t="shared" si="92"/>
        <v>89.990618993099744</v>
      </c>
      <c r="S320">
        <f t="shared" si="93"/>
        <v>2.8485563266302705E-3</v>
      </c>
      <c r="T320">
        <f t="shared" si="76"/>
        <v>84.825368413474365</v>
      </c>
    </row>
    <row r="321" spans="1:20" x14ac:dyDescent="0.25">
      <c r="A321">
        <f t="shared" si="77"/>
        <v>17.966019685737766</v>
      </c>
      <c r="B321">
        <f t="shared" si="94"/>
        <v>2.8593808406714656</v>
      </c>
      <c r="C321" t="str">
        <f t="shared" si="78"/>
        <v>-2.85361407642587-17362.8583792351i</v>
      </c>
      <c r="D321" t="str">
        <f t="shared" si="79"/>
        <v>3.47812499994627-5566.06315671393i</v>
      </c>
      <c r="E321" t="str">
        <f t="shared" si="80"/>
        <v>162.469536013048+0.00134629245033637i</v>
      </c>
      <c r="F321" t="str">
        <f t="shared" si="81"/>
        <v>2.90990990990125-52234.0760471046i</v>
      </c>
      <c r="G321" t="str">
        <f t="shared" si="82"/>
        <v>0.999999999997025-0.0000017247378898257i</v>
      </c>
      <c r="H321" t="str">
        <f t="shared" si="83"/>
        <v>625.000202711639+0.36978636115825i</v>
      </c>
      <c r="I321" t="str">
        <f t="shared" si="84"/>
        <v>59.6202985381153-92096.5924278538i</v>
      </c>
      <c r="K321" t="str">
        <f t="shared" si="85"/>
        <v>0.0191999870515689-0.0000153123500001684i</v>
      </c>
      <c r="L321" t="str">
        <f t="shared" si="86"/>
        <v>0.0001875-74.0167971149558i</v>
      </c>
      <c r="M321" t="str">
        <f t="shared" si="87"/>
        <v>0.0025-35.6798919425941i</v>
      </c>
      <c r="N321">
        <f t="shared" si="88"/>
        <v>89.990583345328574</v>
      </c>
      <c r="O321">
        <f t="shared" si="89"/>
        <v>84.792424575756712</v>
      </c>
      <c r="P321" s="3">
        <f t="shared" si="90"/>
        <v>84.792424575756712</v>
      </c>
      <c r="Q321" s="3">
        <f t="shared" si="91"/>
        <v>-90.009416654671426</v>
      </c>
      <c r="R321">
        <f t="shared" si="92"/>
        <v>89.990583345328574</v>
      </c>
      <c r="S321">
        <f t="shared" si="93"/>
        <v>2.8593808406714655E-3</v>
      </c>
      <c r="T321">
        <f t="shared" si="76"/>
        <v>84.792424575756712</v>
      </c>
    </row>
    <row r="322" spans="1:20" x14ac:dyDescent="0.25">
      <c r="A322">
        <f t="shared" si="77"/>
        <v>18.034290560543571</v>
      </c>
      <c r="B322">
        <f t="shared" si="94"/>
        <v>2.8702464878660172</v>
      </c>
      <c r="C322" t="str">
        <f t="shared" si="78"/>
        <v>-2.85361405594372-17297.1292644972i</v>
      </c>
      <c r="D322" t="str">
        <f t="shared" si="79"/>
        <v>3.47812499994586-5544.99218650927i</v>
      </c>
      <c r="E322" t="str">
        <f t="shared" si="80"/>
        <v>162.469536005823+0.00135140837115667i</v>
      </c>
      <c r="F322" t="str">
        <f t="shared" si="81"/>
        <v>2.90990990990118-52036.3379628839i</v>
      </c>
      <c r="G322" t="str">
        <f t="shared" si="82"/>
        <v>0.999999999997003-1.73129189380699E-06i</v>
      </c>
      <c r="H322" t="str">
        <f t="shared" si="83"/>
        <v>625.000204255175+0.371191549425373i</v>
      </c>
      <c r="I322" t="str">
        <f t="shared" si="84"/>
        <v>59.6202985647308-91747.9504206556i</v>
      </c>
      <c r="K322" t="str">
        <f t="shared" si="85"/>
        <v>0.0191999869529739-0.0000153705368463612i</v>
      </c>
      <c r="L322" t="str">
        <f t="shared" si="86"/>
        <v>0.0001875-73.7365980423944i</v>
      </c>
      <c r="M322" t="str">
        <f t="shared" si="87"/>
        <v>0.0025-35.5448216204364i</v>
      </c>
      <c r="N322">
        <f t="shared" si="88"/>
        <v>89.990547562096509</v>
      </c>
      <c r="O322">
        <f t="shared" si="89"/>
        <v>84.75948073795675</v>
      </c>
      <c r="P322" s="3">
        <f t="shared" si="90"/>
        <v>84.75948073795675</v>
      </c>
      <c r="Q322" s="3">
        <f t="shared" si="91"/>
        <v>-90.009452437903491</v>
      </c>
      <c r="R322">
        <f t="shared" si="92"/>
        <v>89.990547562096509</v>
      </c>
      <c r="S322">
        <f t="shared" si="93"/>
        <v>2.870246487866017E-3</v>
      </c>
      <c r="T322">
        <f t="shared" si="76"/>
        <v>84.75948073795675</v>
      </c>
    </row>
    <row r="323" spans="1:20" x14ac:dyDescent="0.25">
      <c r="A323">
        <f t="shared" si="77"/>
        <v>18.102820864673635</v>
      </c>
      <c r="B323">
        <f t="shared" si="94"/>
        <v>2.881153424519908</v>
      </c>
      <c r="C323" t="str">
        <f t="shared" si="78"/>
        <v>-2.85361403530571-17231.648974771i</v>
      </c>
      <c r="D323" t="str">
        <f t="shared" si="79"/>
        <v>3.47812499994546-5524.00098287883i</v>
      </c>
      <c r="E323" t="str">
        <f t="shared" si="80"/>
        <v>162.469535998544+0.00135654373258481i</v>
      </c>
      <c r="F323" t="str">
        <f t="shared" si="81"/>
        <v>2.90990990990113-51839.3484388548i</v>
      </c>
      <c r="G323" t="str">
        <f t="shared" si="82"/>
        <v>0.99999999999698-1.73787080300342E-06i</v>
      </c>
      <c r="H323" t="str">
        <f t="shared" si="83"/>
        <v>625.000205810467+0.372602077408997i</v>
      </c>
      <c r="I323" t="str">
        <f t="shared" si="84"/>
        <v>59.6202985915494-91400.6282385269i</v>
      </c>
      <c r="K323" t="str">
        <f t="shared" si="85"/>
        <v>0.0191999868536281-0.0000154289448016105i</v>
      </c>
      <c r="L323" t="str">
        <f t="shared" si="86"/>
        <v>0.0001875-73.4574596955514i</v>
      </c>
      <c r="M323" t="str">
        <f t="shared" si="87"/>
        <v>0.0025-35.410262622471i</v>
      </c>
      <c r="N323">
        <f t="shared" si="88"/>
        <v>89.990511642888777</v>
      </c>
      <c r="O323">
        <f t="shared" si="89"/>
        <v>84.726536900074024</v>
      </c>
      <c r="P323" s="3">
        <f t="shared" si="90"/>
        <v>84.726536900074024</v>
      </c>
      <c r="Q323" s="3">
        <f t="shared" si="91"/>
        <v>-90.009488357111223</v>
      </c>
      <c r="R323">
        <f t="shared" si="92"/>
        <v>89.990511642888777</v>
      </c>
      <c r="S323">
        <f t="shared" si="93"/>
        <v>2.881153424519908E-3</v>
      </c>
      <c r="T323">
        <f t="shared" si="76"/>
        <v>84.726536900074024</v>
      </c>
    </row>
    <row r="324" spans="1:20" x14ac:dyDescent="0.25">
      <c r="A324">
        <f t="shared" si="77"/>
        <v>18.171611583959397</v>
      </c>
      <c r="B324">
        <f t="shared" si="94"/>
        <v>2.8921018075330838</v>
      </c>
      <c r="C324" t="str">
        <f t="shared" si="78"/>
        <v>-2.85361401451035-17166.4165681004i</v>
      </c>
      <c r="D324" t="str">
        <f t="shared" si="79"/>
        <v>3.47812499994504-5503.08924385704i</v>
      </c>
      <c r="E324" t="str">
        <f t="shared" si="80"/>
        <v>162.469535991209+0.00136169860849692i</v>
      </c>
      <c r="F324" t="str">
        <f t="shared" si="81"/>
        <v>2.90990990990105-51643.1046412564i</v>
      </c>
      <c r="G324" t="str">
        <f t="shared" si="82"/>
        <v>0.999999999996957-1.74447471205479E-06i</v>
      </c>
      <c r="H324" t="str">
        <f t="shared" si="83"/>
        <v>625.000207377596+0.374017965400047i</v>
      </c>
      <c r="I324" t="str">
        <f t="shared" si="84"/>
        <v>59.6202986185706-91054.6208851194i</v>
      </c>
      <c r="K324" t="str">
        <f t="shared" si="85"/>
        <v>0.019199986753526-0.0000154875747061197i</v>
      </c>
      <c r="L324" t="str">
        <f t="shared" si="86"/>
        <v>0.0001875-73.1793780589274i</v>
      </c>
      <c r="M324" t="str">
        <f t="shared" si="87"/>
        <v>0.0025-35.2762130130215i</v>
      </c>
      <c r="N324">
        <f t="shared" si="88"/>
        <v>89.99047558718874</v>
      </c>
      <c r="O324">
        <f t="shared" si="89"/>
        <v>84.693593062107823</v>
      </c>
      <c r="P324" s="3">
        <f t="shared" si="90"/>
        <v>84.693593062107823</v>
      </c>
      <c r="Q324" s="3">
        <f t="shared" si="91"/>
        <v>-90.00952441281126</v>
      </c>
      <c r="R324">
        <f t="shared" si="92"/>
        <v>89.99047558718874</v>
      </c>
      <c r="S324">
        <f t="shared" si="93"/>
        <v>2.8921018075330836E-3</v>
      </c>
      <c r="T324">
        <f t="shared" si="76"/>
        <v>84.693593062107823</v>
      </c>
    </row>
    <row r="325" spans="1:20" x14ac:dyDescent="0.25">
      <c r="A325">
        <f t="shared" si="77"/>
        <v>18.240663707978442</v>
      </c>
      <c r="B325">
        <f t="shared" si="94"/>
        <v>2.9030917944017096</v>
      </c>
      <c r="C325" t="str">
        <f t="shared" si="78"/>
        <v>-2.85361399355678-17101.4311060952i</v>
      </c>
      <c r="D325" t="str">
        <f t="shared" si="79"/>
        <v>3.47812499994463-5482.25666862157i</v>
      </c>
      <c r="E325" t="str">
        <f t="shared" si="80"/>
        <v>162.469535983818+0.00136687307304814i</v>
      </c>
      <c r="F325" t="str">
        <f t="shared" si="81"/>
        <v>2.90990990990099-51447.6037470563i</v>
      </c>
      <c r="G325" t="str">
        <f t="shared" si="82"/>
        <v>0.999999999996934-1.75110371596056E-06i</v>
      </c>
      <c r="H325" t="str">
        <f t="shared" si="83"/>
        <v>625.00020895666+0.375439233766576i</v>
      </c>
      <c r="I325" t="str">
        <f t="shared" si="84"/>
        <v>59.6202986457984-90709.9233830032i</v>
      </c>
      <c r="K325" t="str">
        <f t="shared" si="85"/>
        <v>0.0191999866526616-0.0000155464274032849i</v>
      </c>
      <c r="L325" t="str">
        <f t="shared" si="86"/>
        <v>0.0001875-72.9023491322251i</v>
      </c>
      <c r="M325" t="str">
        <f t="shared" si="87"/>
        <v>0.0025-35.1426708637393i</v>
      </c>
      <c r="N325">
        <f t="shared" si="88"/>
        <v>89.990439394477661</v>
      </c>
      <c r="O325">
        <f t="shared" si="89"/>
        <v>84.66064922405748</v>
      </c>
      <c r="P325" s="3">
        <f t="shared" si="90"/>
        <v>84.66064922405748</v>
      </c>
      <c r="Q325" s="3">
        <f t="shared" si="91"/>
        <v>-90.009560605522339</v>
      </c>
      <c r="R325">
        <f t="shared" si="92"/>
        <v>89.990439394477661</v>
      </c>
      <c r="S325">
        <f t="shared" si="93"/>
        <v>2.9030917944017098E-3</v>
      </c>
      <c r="T325">
        <f t="shared" si="76"/>
        <v>84.66064922405748</v>
      </c>
    </row>
    <row r="326" spans="1:20" x14ac:dyDescent="0.25">
      <c r="A326">
        <f t="shared" si="77"/>
        <v>18.309978230068761</v>
      </c>
      <c r="B326">
        <f t="shared" si="94"/>
        <v>2.9141235432204362</v>
      </c>
      <c r="C326" t="str">
        <f t="shared" si="78"/>
        <v>-2.85361397244352-17036.6916539177i</v>
      </c>
      <c r="D326" t="str">
        <f t="shared" si="79"/>
        <v>3.4781249999442-5461.50295748876i</v>
      </c>
      <c r="E326" t="str">
        <f t="shared" si="80"/>
        <v>162.469535976371+0.00137206720067773i</v>
      </c>
      <c r="F326" t="str">
        <f t="shared" si="81"/>
        <v>2.90990990990091-51252.8429439081i</v>
      </c>
      <c r="G326" t="str">
        <f t="shared" si="82"/>
        <v>0.99999999999691-1.75775791008117E-06i</v>
      </c>
      <c r="H326" t="str">
        <f t="shared" si="83"/>
        <v>625.000210547751+0.376865902954021i</v>
      </c>
      <c r="I326" t="str">
        <f t="shared" si="84"/>
        <v>59.6202986732336-90366.5307735886i</v>
      </c>
      <c r="K326" t="str">
        <f t="shared" si="85"/>
        <v>0.0191999865510291-0.0000156055037397069i</v>
      </c>
      <c r="L326" t="str">
        <f t="shared" si="86"/>
        <v>0.0001875-72.6263689302901i</v>
      </c>
      <c r="M326" t="str">
        <f t="shared" si="87"/>
        <v>0.0025-35.0096342535757i</v>
      </c>
      <c r="N326">
        <f t="shared" si="88"/>
        <v>89.990403064234968</v>
      </c>
      <c r="O326">
        <f t="shared" si="89"/>
        <v>84.627705385922312</v>
      </c>
      <c r="P326" s="3">
        <f t="shared" si="90"/>
        <v>84.627705385922312</v>
      </c>
      <c r="Q326" s="3">
        <f t="shared" si="91"/>
        <v>-90.009596935765032</v>
      </c>
      <c r="R326">
        <f t="shared" si="92"/>
        <v>89.990403064234968</v>
      </c>
      <c r="S326">
        <f t="shared" si="93"/>
        <v>2.9141235432204363E-3</v>
      </c>
      <c r="T326">
        <f t="shared" si="76"/>
        <v>84.627705385922312</v>
      </c>
    </row>
    <row r="327" spans="1:20" x14ac:dyDescent="0.25">
      <c r="A327">
        <f t="shared" si="77"/>
        <v>18.379556147343024</v>
      </c>
      <c r="B327">
        <f t="shared" si="94"/>
        <v>2.9251972126846741</v>
      </c>
      <c r="C327" t="str">
        <f t="shared" si="78"/>
        <v>-2.85361395116968-16972.1972802696i</v>
      </c>
      <c r="D327" t="str">
        <f t="shared" si="79"/>
        <v>3.47812499994378-5440.8278119096i</v>
      </c>
      <c r="E327" t="str">
        <f t="shared" si="80"/>
        <v>162.469535968868+0.00137728106610574i</v>
      </c>
      <c r="F327" t="str">
        <f t="shared" si="81"/>
        <v>2.90990990990086-51058.8194301128i</v>
      </c>
      <c r="G327" t="str">
        <f t="shared" si="82"/>
        <v>0.999999999996887-1.76443739013944E-06i</v>
      </c>
      <c r="H327" t="str">
        <f t="shared" si="83"/>
        <v>625.000212150954+0.378297993485509i</v>
      </c>
      <c r="I327" t="str">
        <f t="shared" si="84"/>
        <v>59.6202987008775-90024.4381170574i</v>
      </c>
      <c r="K327" t="str">
        <f t="shared" si="85"/>
        <v>0.0191999864486228-0.0000156648045652037i</v>
      </c>
      <c r="L327" t="str">
        <f t="shared" si="86"/>
        <v>0.0001875-72.3514334830542i</v>
      </c>
      <c r="M327" t="str">
        <f t="shared" si="87"/>
        <v>0.0025-34.8771012687545i</v>
      </c>
      <c r="N327">
        <f t="shared" si="88"/>
        <v>89.990366595937999</v>
      </c>
      <c r="O327">
        <f t="shared" si="89"/>
        <v>84.594761547701921</v>
      </c>
      <c r="P327" s="3">
        <f t="shared" si="90"/>
        <v>84.594761547701921</v>
      </c>
      <c r="Q327" s="3">
        <f t="shared" si="91"/>
        <v>-90.009633404062001</v>
      </c>
      <c r="R327">
        <f t="shared" si="92"/>
        <v>89.990366595937999</v>
      </c>
      <c r="S327">
        <f t="shared" si="93"/>
        <v>2.9251972126846742E-3</v>
      </c>
      <c r="T327">
        <f t="shared" si="76"/>
        <v>84.594761547701921</v>
      </c>
    </row>
    <row r="328" spans="1:20" x14ac:dyDescent="0.25">
      <c r="A328">
        <f t="shared" si="77"/>
        <v>18.449398460702927</v>
      </c>
      <c r="B328">
        <f t="shared" si="94"/>
        <v>2.9363129620928761</v>
      </c>
      <c r="C328" t="str">
        <f t="shared" si="78"/>
        <v>-2.85361392973369-16907.9470573772i</v>
      </c>
      <c r="D328" t="str">
        <f t="shared" si="79"/>
        <v>3.47812499994336-5420.23093446511i</v>
      </c>
      <c r="E328" t="str">
        <f t="shared" si="80"/>
        <v>162.469535961307+0.0013825147443379i</v>
      </c>
      <c r="F328" t="str">
        <f t="shared" si="81"/>
        <v>2.90990990990078-50865.5304145765i</v>
      </c>
      <c r="G328" t="str">
        <f t="shared" si="82"/>
        <v>0.999999999996863-1.77114225222192E-06i</v>
      </c>
      <c r="H328" t="str">
        <f t="shared" si="83"/>
        <v>625.000213766363+0.379735525962167i</v>
      </c>
      <c r="I328" t="str">
        <f t="shared" si="84"/>
        <v>59.6202987287321-89683.6404922914i</v>
      </c>
      <c r="K328" t="str">
        <f t="shared" si="85"/>
        <v>0.0191999863454368-0.0000157243307328222i</v>
      </c>
      <c r="L328" t="str">
        <f t="shared" si="86"/>
        <v>0.0001875-72.0775388354796i</v>
      </c>
      <c r="M328" t="str">
        <f t="shared" si="87"/>
        <v>0.0025-34.745070002744i</v>
      </c>
      <c r="N328">
        <f t="shared" si="88"/>
        <v>89.990329989062175</v>
      </c>
      <c r="O328">
        <f t="shared" si="89"/>
        <v>84.561817709395427</v>
      </c>
      <c r="P328" s="3">
        <f t="shared" si="90"/>
        <v>84.561817709395427</v>
      </c>
      <c r="Q328" s="3">
        <f t="shared" si="91"/>
        <v>-90.009670010937825</v>
      </c>
      <c r="R328">
        <f t="shared" si="92"/>
        <v>89.990329989062175</v>
      </c>
      <c r="S328">
        <f t="shared" si="93"/>
        <v>2.9363129620928762E-3</v>
      </c>
      <c r="T328">
        <f t="shared" si="76"/>
        <v>84.561817709395427</v>
      </c>
    </row>
    <row r="329" spans="1:20" x14ac:dyDescent="0.25">
      <c r="A329">
        <f t="shared" si="77"/>
        <v>18.5195061748536</v>
      </c>
      <c r="B329">
        <f t="shared" si="94"/>
        <v>2.9474709513488291</v>
      </c>
      <c r="C329" t="str">
        <f t="shared" si="78"/>
        <v>-2.85361390813452-16843.9400609795i</v>
      </c>
      <c r="D329" t="str">
        <f t="shared" si="79"/>
        <v>3.47812499994292-5399.71202886231i</v>
      </c>
      <c r="E329" t="str">
        <f t="shared" si="80"/>
        <v>162.469535953688+0.00138776831066396i</v>
      </c>
      <c r="F329" t="str">
        <f t="shared" si="81"/>
        <v>2.90990990990071-50672.9731167719i</v>
      </c>
      <c r="G329" t="str">
        <f t="shared" si="82"/>
        <v>0.999999999996839-1.77787259278033E-06i</v>
      </c>
      <c r="H329" t="str">
        <f t="shared" si="83"/>
        <v>625.000215394075+0.381178521063394i</v>
      </c>
      <c r="I329" t="str">
        <f t="shared" si="84"/>
        <v>59.6202987567983-89344.1329968031i</v>
      </c>
      <c r="K329" t="str">
        <f t="shared" si="85"/>
        <v>0.019199986241465-0.0000157840830988508i</v>
      </c>
      <c r="L329" t="str">
        <f t="shared" si="86"/>
        <v>0.0001875-71.8046810474992i</v>
      </c>
      <c r="M329" t="str">
        <f t="shared" si="87"/>
        <v>0.0025-34.6135385562304i</v>
      </c>
      <c r="N329">
        <f t="shared" si="88"/>
        <v>89.990293243080913</v>
      </c>
      <c r="O329">
        <f t="shared" si="89"/>
        <v>84.528873871002162</v>
      </c>
      <c r="P329" s="3">
        <f t="shared" si="90"/>
        <v>84.528873871002162</v>
      </c>
      <c r="Q329" s="3">
        <f t="shared" si="91"/>
        <v>-90.009706756919087</v>
      </c>
      <c r="R329">
        <f t="shared" si="92"/>
        <v>89.990293243080913</v>
      </c>
      <c r="S329">
        <f t="shared" si="93"/>
        <v>2.9474709513488289E-3</v>
      </c>
      <c r="T329">
        <f t="shared" si="76"/>
        <v>84.528873871002162</v>
      </c>
    </row>
    <row r="330" spans="1:20" x14ac:dyDescent="0.25">
      <c r="A330">
        <f t="shared" si="77"/>
        <v>18.589880298318043</v>
      </c>
      <c r="B330">
        <f t="shared" si="94"/>
        <v>2.9586713409639547</v>
      </c>
      <c r="C330" t="str">
        <f t="shared" si="78"/>
        <v>-2.85361388637108-16780.1753703147i</v>
      </c>
      <c r="D330" t="str">
        <f t="shared" si="79"/>
        <v>3.47812499994249-5379.27079992988i</v>
      </c>
      <c r="E330" t="str">
        <f t="shared" si="80"/>
        <v>162.469535946012+0.00139304184065957i</v>
      </c>
      <c r="F330" t="str">
        <f t="shared" si="81"/>
        <v>2.90990990990065-50481.144766698i</v>
      </c>
      <c r="G330" t="str">
        <f t="shared" si="82"/>
        <v>0.999999999996815-1.78462850863285E-06i</v>
      </c>
      <c r="H330" t="str">
        <f t="shared" si="83"/>
        <v>625.000217034182+0.382626999547186i</v>
      </c>
      <c r="I330" t="str">
        <f t="shared" si="84"/>
        <v>59.6202987850794-89005.9107466635i</v>
      </c>
      <c r="K330" t="str">
        <f t="shared" si="85"/>
        <v>0.0191999861367015-0.0000158440625228319i</v>
      </c>
      <c r="L330" t="str">
        <f t="shared" si="86"/>
        <v>0.0001875-71.5328561939619i</v>
      </c>
      <c r="M330" t="str">
        <f t="shared" si="87"/>
        <v>0.0025-34.4825050370895i</v>
      </c>
      <c r="N330">
        <f t="shared" si="88"/>
        <v>89.990256357465611</v>
      </c>
      <c r="O330">
        <f t="shared" si="89"/>
        <v>84.495930032521628</v>
      </c>
      <c r="P330" s="3">
        <f t="shared" si="90"/>
        <v>84.495930032521628</v>
      </c>
      <c r="Q330" s="3">
        <f t="shared" si="91"/>
        <v>-90.009743642534389</v>
      </c>
      <c r="R330">
        <f t="shared" si="92"/>
        <v>89.990256357465611</v>
      </c>
      <c r="S330">
        <f t="shared" si="93"/>
        <v>2.9586713409639545E-3</v>
      </c>
      <c r="T330">
        <f t="shared" si="76"/>
        <v>84.495930032521628</v>
      </c>
    </row>
    <row r="331" spans="1:20" x14ac:dyDescent="0.25">
      <c r="A331">
        <f t="shared" si="77"/>
        <v>18.660521843451654</v>
      </c>
      <c r="B331">
        <f t="shared" si="94"/>
        <v>2.969914292059618</v>
      </c>
      <c r="C331" t="str">
        <f t="shared" si="78"/>
        <v>-2.85361386444164-16716.6520681059i</v>
      </c>
      <c r="D331" t="str">
        <f t="shared" si="79"/>
        <v>3.47812499994204-5358.90695361382i</v>
      </c>
      <c r="E331" t="str">
        <f t="shared" si="80"/>
        <v>162.469535938277+0.00139833541018884i</v>
      </c>
      <c r="F331" t="str">
        <f t="shared" si="81"/>
        <v>2.90990990990057-50290.0426048389i</v>
      </c>
      <c r="G331" t="str">
        <f t="shared" si="82"/>
        <v>0.999999999996791-1.79141009696561E-06i</v>
      </c>
      <c r="H331" t="str">
        <f t="shared" si="83"/>
        <v>625.000218686777+0.384080982250397i</v>
      </c>
      <c r="I331" t="str">
        <f t="shared" si="84"/>
        <v>59.6202988135745-88668.9688764306i</v>
      </c>
      <c r="K331" t="str">
        <f t="shared" si="85"/>
        <v>0.0191999860311403-0.0000159042698675735i</v>
      </c>
      <c r="L331" t="str">
        <f t="shared" si="86"/>
        <v>0.0001875-71.2620603645769i</v>
      </c>
      <c r="M331" t="str">
        <f t="shared" si="87"/>
        <v>0.0025-34.35196756036i</v>
      </c>
      <c r="N331">
        <f t="shared" si="88"/>
        <v>89.990219331685651</v>
      </c>
      <c r="O331">
        <f t="shared" si="89"/>
        <v>84.462986193952986</v>
      </c>
      <c r="P331" s="3">
        <f t="shared" si="90"/>
        <v>84.462986193952986</v>
      </c>
      <c r="Q331" s="3">
        <f t="shared" si="91"/>
        <v>-90.009780668314349</v>
      </c>
      <c r="R331">
        <f t="shared" si="92"/>
        <v>89.990219331685651</v>
      </c>
      <c r="S331">
        <f t="shared" si="93"/>
        <v>2.969914292059618E-3</v>
      </c>
      <c r="T331">
        <f t="shared" si="76"/>
        <v>84.462986193952986</v>
      </c>
    </row>
    <row r="332" spans="1:20" x14ac:dyDescent="0.25">
      <c r="A332">
        <f t="shared" si="77"/>
        <v>18.73143182645677</v>
      </c>
      <c r="B332">
        <f t="shared" si="94"/>
        <v>2.9811999663694446</v>
      </c>
      <c r="C332" t="str">
        <f t="shared" si="78"/>
        <v>-2.85361384234542-16653.3692405496i</v>
      </c>
      <c r="D332" t="str">
        <f t="shared" si="79"/>
        <v>3.4781249999416-5338.62019697343i</v>
      </c>
      <c r="E332" t="str">
        <f t="shared" si="80"/>
        <v>162.469535930484+0.00140364909540213i</v>
      </c>
      <c r="F332" t="str">
        <f t="shared" si="81"/>
        <v>2.9099099099005-50099.6638821265i</v>
      </c>
      <c r="G332" t="str">
        <f t="shared" si="82"/>
        <v>0.999999999996766-1.79821745533404E-06i</v>
      </c>
      <c r="H332" t="str">
        <f t="shared" si="83"/>
        <v>625.000220351953+0.385540490089083i</v>
      </c>
      <c r="I332" t="str">
        <f t="shared" si="84"/>
        <v>59.6202988422871-88333.3025390835i</v>
      </c>
      <c r="K332" t="str">
        <f t="shared" si="85"/>
        <v>0.0191999859247754-0.0000159647059991628i</v>
      </c>
      <c r="L332" t="str">
        <f t="shared" si="86"/>
        <v>0.0001875-70.992289663854i</v>
      </c>
      <c r="M332" t="str">
        <f t="shared" si="87"/>
        <v>0.0025-34.2219242482168i</v>
      </c>
      <c r="N332">
        <f t="shared" si="88"/>
        <v>89.990182165208452</v>
      </c>
      <c r="O332">
        <f t="shared" si="89"/>
        <v>84.430042355295797</v>
      </c>
      <c r="P332" s="3">
        <f t="shared" si="90"/>
        <v>84.430042355295797</v>
      </c>
      <c r="Q332" s="3">
        <f t="shared" si="91"/>
        <v>-90.009817834791548</v>
      </c>
      <c r="R332">
        <f t="shared" si="92"/>
        <v>89.990182165208452</v>
      </c>
      <c r="S332">
        <f t="shared" si="93"/>
        <v>2.9811999663694445E-3</v>
      </c>
      <c r="T332">
        <f t="shared" si="76"/>
        <v>84.430042355295797</v>
      </c>
    </row>
    <row r="333" spans="1:20" x14ac:dyDescent="0.25">
      <c r="A333">
        <f t="shared" si="77"/>
        <v>18.802611267397307</v>
      </c>
      <c r="B333">
        <f t="shared" si="94"/>
        <v>2.9925285262416486</v>
      </c>
      <c r="C333" t="str">
        <f t="shared" si="78"/>
        <v>-2.85361382008088-16590.3259773005i</v>
      </c>
      <c r="D333" t="str">
        <f t="shared" si="79"/>
        <v>3.47812499994116-5318.41023817689i</v>
      </c>
      <c r="E333" t="str">
        <f t="shared" si="80"/>
        <v>162.46953592263+0.00140898297274206i</v>
      </c>
      <c r="F333" t="str">
        <f t="shared" si="81"/>
        <v>2.90990990990043-49910.0058598989i</v>
      </c>
      <c r="G333" t="str">
        <f t="shared" si="82"/>
        <v>0.999999999996742-1.80505068166426E-06i</v>
      </c>
      <c r="H333" t="str">
        <f t="shared" si="83"/>
        <v>625.000222029811+0.387005544058774i</v>
      </c>
      <c r="I333" t="str">
        <f t="shared" si="84"/>
        <v>59.620298871219-87998.9069059496i</v>
      </c>
      <c r="K333" t="str">
        <f t="shared" si="85"/>
        <v>0.0191999858176005-0.0000160253717869775i</v>
      </c>
      <c r="L333" t="str">
        <f t="shared" si="86"/>
        <v>0.0001875-70.7235402110519i</v>
      </c>
      <c r="M333" t="str">
        <f t="shared" si="87"/>
        <v>0.0025-34.092373229943i</v>
      </c>
      <c r="N333">
        <f t="shared" si="88"/>
        <v>89.990144857499359</v>
      </c>
      <c r="O333">
        <f t="shared" si="89"/>
        <v>84.397098516549121</v>
      </c>
      <c r="P333" s="3">
        <f t="shared" si="90"/>
        <v>84.397098516549121</v>
      </c>
      <c r="Q333" s="3">
        <f t="shared" si="91"/>
        <v>-90.009855142500641</v>
      </c>
      <c r="R333">
        <f t="shared" si="92"/>
        <v>89.990144857499359</v>
      </c>
      <c r="S333">
        <f t="shared" si="93"/>
        <v>2.9925285262416487E-3</v>
      </c>
      <c r="T333">
        <f t="shared" si="76"/>
        <v>84.397098516549121</v>
      </c>
    </row>
    <row r="334" spans="1:20" x14ac:dyDescent="0.25">
      <c r="A334">
        <f t="shared" si="77"/>
        <v>18.874061190213418</v>
      </c>
      <c r="B334">
        <f t="shared" si="94"/>
        <v>3.0039001346413667</v>
      </c>
      <c r="C334" t="str">
        <f t="shared" si="78"/>
        <v>-2.85361379764679-16527.5213714605i</v>
      </c>
      <c r="D334" t="str">
        <f t="shared" si="79"/>
        <v>3.47812499994072-5298.27678649713i</v>
      </c>
      <c r="E334" t="str">
        <f t="shared" si="80"/>
        <v>162.469535914718+0.00141433711893823i</v>
      </c>
      <c r="F334" t="str">
        <f t="shared" si="81"/>
        <v>2.90990990990036-49721.0658098614i</v>
      </c>
      <c r="G334" t="str">
        <f t="shared" si="82"/>
        <v>0.999999999996717-1.81190987425454E-06i</v>
      </c>
      <c r="H334" t="str">
        <f t="shared" si="83"/>
        <v>625.000223720442+0.388476165234773i</v>
      </c>
      <c r="I334" t="str">
        <f t="shared" si="84"/>
        <v>59.6202989003703-87665.7771666342i</v>
      </c>
      <c r="K334" t="str">
        <f t="shared" si="85"/>
        <v>0.0191999857096096-0.0000160862681036989i</v>
      </c>
      <c r="L334" t="str">
        <f t="shared" si="86"/>
        <v>0.0001875-70.4558081401195i</v>
      </c>
      <c r="M334" t="str">
        <f t="shared" si="87"/>
        <v>0.0025-33.9633126419038i</v>
      </c>
      <c r="N334">
        <f t="shared" si="88"/>
        <v>89.990107408021686</v>
      </c>
      <c r="O334">
        <f t="shared" si="89"/>
        <v>84.364154677712463</v>
      </c>
      <c r="P334" s="3">
        <f t="shared" si="90"/>
        <v>84.364154677712463</v>
      </c>
      <c r="Q334" s="3">
        <f t="shared" si="91"/>
        <v>-90.009892591978314</v>
      </c>
      <c r="R334">
        <f t="shared" si="92"/>
        <v>89.990107408021686</v>
      </c>
      <c r="S334">
        <f t="shared" si="93"/>
        <v>3.003900134641367E-3</v>
      </c>
      <c r="T334">
        <f t="shared" si="76"/>
        <v>84.364154677712463</v>
      </c>
    </row>
    <row r="335" spans="1:20" x14ac:dyDescent="0.25">
      <c r="A335">
        <f t="shared" si="77"/>
        <v>18.945782622736228</v>
      </c>
      <c r="B335">
        <f t="shared" si="94"/>
        <v>3.0153149551530039</v>
      </c>
      <c r="C335" t="str">
        <f t="shared" si="78"/>
        <v>-2.85361377504191-16464.954519564i</v>
      </c>
      <c r="D335" t="str">
        <f t="shared" si="79"/>
        <v>3.47812499994027-5278.21955230771i</v>
      </c>
      <c r="E335" t="str">
        <f t="shared" si="80"/>
        <v>162.469535906745+0.00141971161101515i</v>
      </c>
      <c r="F335" t="str">
        <f t="shared" si="81"/>
        <v>2.90990990990029-49532.8410140482i</v>
      </c>
      <c r="G335" t="str">
        <f t="shared" si="82"/>
        <v>0.999999999996692-1.81879513177666E-06i</v>
      </c>
      <c r="H335" t="str">
        <f t="shared" si="83"/>
        <v>625.000225423951+0.389952374772485i</v>
      </c>
      <c r="I335" t="str">
        <f t="shared" si="84"/>
        <v>59.6202989297439-87333.9085289557i</v>
      </c>
      <c r="K335" t="str">
        <f t="shared" si="85"/>
        <v>0.0191999856007963-0.0000161473958253245i</v>
      </c>
      <c r="L335" t="str">
        <f t="shared" si="86"/>
        <v>0.0001875-70.1890895996411i</v>
      </c>
      <c r="M335" t="str">
        <f t="shared" si="87"/>
        <v>0.0025-33.8347406275192i</v>
      </c>
      <c r="N335">
        <f t="shared" si="88"/>
        <v>89.990069816236726</v>
      </c>
      <c r="O335">
        <f t="shared" si="89"/>
        <v>84.331210838785026</v>
      </c>
      <c r="P335" s="3">
        <f t="shared" si="90"/>
        <v>84.331210838785026</v>
      </c>
      <c r="Q335" s="3">
        <f t="shared" si="91"/>
        <v>-90.009930183763274</v>
      </c>
      <c r="R335">
        <f t="shared" si="92"/>
        <v>89.990069816236726</v>
      </c>
      <c r="S335">
        <f t="shared" si="93"/>
        <v>3.0153149551530038E-3</v>
      </c>
      <c r="T335">
        <f t="shared" si="76"/>
        <v>84.331210838785026</v>
      </c>
    </row>
    <row r="336" spans="1:20" x14ac:dyDescent="0.25">
      <c r="A336">
        <f t="shared" si="77"/>
        <v>19.017776596702625</v>
      </c>
      <c r="B336">
        <f t="shared" si="94"/>
        <v>3.0267731519825856</v>
      </c>
      <c r="C336" t="str">
        <f t="shared" si="78"/>
        <v>-2.85361375226496-16402.624521566i</v>
      </c>
      <c r="D336" t="str">
        <f t="shared" si="79"/>
        <v>3.47812499993981-5258.23824707857i</v>
      </c>
      <c r="E336" t="str">
        <f t="shared" si="80"/>
        <v>162.469535898711+0.00142510652628788i</v>
      </c>
      <c r="F336" t="str">
        <f t="shared" si="81"/>
        <v>2.90990990990022-49345.3287647823i</v>
      </c>
      <c r="G336" t="str">
        <f t="shared" si="82"/>
        <v>0.999999999996667-1.82570655327736E-06i</v>
      </c>
      <c r="H336" t="str">
        <f t="shared" si="83"/>
        <v>625.000227140429+0.391434193907699i</v>
      </c>
      <c r="I336" t="str">
        <f t="shared" si="84"/>
        <v>59.6202989593413-87003.296218871i</v>
      </c>
      <c r="K336" t="str">
        <f t="shared" si="85"/>
        <v>0.0191999854911545-0.0000162087558311804i</v>
      </c>
      <c r="L336" t="str">
        <f t="shared" si="86"/>
        <v>0.0001875-69.9233807527802i</v>
      </c>
      <c r="M336" t="str">
        <f t="shared" si="87"/>
        <v>0.0025-33.7066553372377i</v>
      </c>
      <c r="N336">
        <f t="shared" si="88"/>
        <v>89.990032081603715</v>
      </c>
      <c r="O336">
        <f t="shared" si="89"/>
        <v>84.298266999766156</v>
      </c>
      <c r="P336" s="3">
        <f t="shared" si="90"/>
        <v>84.298266999766156</v>
      </c>
      <c r="Q336" s="3">
        <f t="shared" si="91"/>
        <v>-90.009967918396285</v>
      </c>
      <c r="R336">
        <f t="shared" si="92"/>
        <v>89.990032081603715</v>
      </c>
      <c r="S336">
        <f t="shared" si="93"/>
        <v>3.0267731519825858E-3</v>
      </c>
      <c r="T336">
        <f t="shared" si="76"/>
        <v>84.298266999766156</v>
      </c>
    </row>
    <row r="337" spans="1:20" x14ac:dyDescent="0.25">
      <c r="A337">
        <f t="shared" si="77"/>
        <v>19.090044147770097</v>
      </c>
      <c r="B337">
        <f t="shared" si="94"/>
        <v>3.0382748899601193</v>
      </c>
      <c r="C337" t="str">
        <f t="shared" si="78"/>
        <v>-2.85361372931438-16340.5304808285i</v>
      </c>
      <c r="D337" t="str">
        <f t="shared" si="79"/>
        <v>3.47812499993934-5238.33258337193i</v>
      </c>
      <c r="E337" t="str">
        <f t="shared" si="80"/>
        <v>162.469535890615+0.00143052194236699i</v>
      </c>
      <c r="F337" t="str">
        <f t="shared" si="81"/>
        <v>2.90990990990013-49158.5263646371i</v>
      </c>
      <c r="G337" t="str">
        <f t="shared" si="82"/>
        <v>0.999999999996641-1.83264423817977E-06i</v>
      </c>
      <c r="H337" t="str">
        <f t="shared" si="83"/>
        <v>625.000228869975+0.392921643956893i</v>
      </c>
      <c r="I337" t="str">
        <f t="shared" si="84"/>
        <v>59.6202989891634-86673.9354804113i</v>
      </c>
      <c r="K337" t="str">
        <f t="shared" si="85"/>
        <v>0.0191999853806779-0.0000162703490039338i</v>
      </c>
      <c r="L337" t="str">
        <f t="shared" si="86"/>
        <v>0.0001875-69.658677777227i</v>
      </c>
      <c r="M337" t="str">
        <f t="shared" si="87"/>
        <v>0.0025-33.5790549285093i</v>
      </c>
      <c r="N337">
        <f t="shared" si="88"/>
        <v>89.989994203579869</v>
      </c>
      <c r="O337">
        <f t="shared" si="89"/>
        <v>84.265323160655186</v>
      </c>
      <c r="P337" s="3">
        <f t="shared" si="90"/>
        <v>84.265323160655186</v>
      </c>
      <c r="Q337" s="3">
        <f t="shared" si="91"/>
        <v>-90.010005796420131</v>
      </c>
      <c r="R337">
        <f t="shared" si="92"/>
        <v>89.989994203579869</v>
      </c>
      <c r="S337">
        <f t="shared" si="93"/>
        <v>3.0382748899601192E-3</v>
      </c>
      <c r="T337">
        <f t="shared" si="76"/>
        <v>84.265323160655186</v>
      </c>
    </row>
    <row r="338" spans="1:20" x14ac:dyDescent="0.25">
      <c r="A338">
        <f t="shared" si="77"/>
        <v>19.162586315531623</v>
      </c>
      <c r="B338">
        <f t="shared" si="94"/>
        <v>3.0498203345419679</v>
      </c>
      <c r="C338" t="str">
        <f t="shared" si="78"/>
        <v>-2.85361370618919-16278.6715041079i</v>
      </c>
      <c r="D338" t="str">
        <f t="shared" si="79"/>
        <v>3.47812499993889-5218.50227483815i</v>
      </c>
      <c r="E338" t="str">
        <f t="shared" si="80"/>
        <v>162.469535882459+0.00143595793715569i</v>
      </c>
      <c r="F338" t="str">
        <f t="shared" si="81"/>
        <v>2.90990990990007-48972.4311263974i</v>
      </c>
      <c r="G338" t="str">
        <f t="shared" si="82"/>
        <v>0.999999999996616-1.83960828628481E-06i</v>
      </c>
      <c r="H338" t="str">
        <f t="shared" si="83"/>
        <v>625.000230612693+0.394414746317562i</v>
      </c>
      <c r="I338" t="str">
        <f t="shared" si="84"/>
        <v>59.6202990192129-86345.8215756124i</v>
      </c>
      <c r="K338" t="str">
        <f t="shared" si="85"/>
        <v>0.01919998526936-0.0000163321762296062i</v>
      </c>
      <c r="L338" t="str">
        <f t="shared" si="86"/>
        <v>0.0001875-69.3949768651393i</v>
      </c>
      <c r="M338" t="str">
        <f t="shared" si="87"/>
        <v>0.0025-33.4519375657595i</v>
      </c>
      <c r="N338">
        <f t="shared" si="88"/>
        <v>89.989956181620272</v>
      </c>
      <c r="O338">
        <f t="shared" si="89"/>
        <v>84.232379321451418</v>
      </c>
      <c r="P338" s="3">
        <f t="shared" si="90"/>
        <v>84.232379321451418</v>
      </c>
      <c r="Q338" s="3">
        <f t="shared" si="91"/>
        <v>-90.010043818379728</v>
      </c>
      <c r="R338">
        <f t="shared" si="92"/>
        <v>89.989956181620272</v>
      </c>
      <c r="S338">
        <f t="shared" si="93"/>
        <v>3.0498203345419679E-3</v>
      </c>
      <c r="T338">
        <f t="shared" si="76"/>
        <v>84.232379321451418</v>
      </c>
    </row>
    <row r="339" spans="1:20" x14ac:dyDescent="0.25">
      <c r="A339">
        <f t="shared" si="77"/>
        <v>19.235404143530641</v>
      </c>
      <c r="B339">
        <f t="shared" si="94"/>
        <v>3.0614096518132272</v>
      </c>
      <c r="C339" t="str">
        <f t="shared" si="78"/>
        <v>-2.85361368288784-16217.0467015422i</v>
      </c>
      <c r="D339" t="str">
        <f t="shared" si="79"/>
        <v>3.47812499993843-5198.74703621156i</v>
      </c>
      <c r="E339" t="str">
        <f t="shared" si="80"/>
        <v>162.469535874241+0.00144141458885512i</v>
      </c>
      <c r="F339" t="str">
        <f t="shared" si="81"/>
        <v>2.9099099099-48787.0403730208i</v>
      </c>
      <c r="G339" t="str">
        <f t="shared" si="82"/>
        <v>0.99999999999659-1.84659879777264E-06i</v>
      </c>
      <c r="H339" t="str">
        <f t="shared" si="83"/>
        <v>625.000232368677+0.395913522468502i</v>
      </c>
      <c r="I339" t="str">
        <f t="shared" si="84"/>
        <v>59.6202990494914-86018.9497844449i</v>
      </c>
      <c r="K339" t="str">
        <f t="shared" si="85"/>
        <v>0.0191999851571946-0.0000163942383975856i</v>
      </c>
      <c r="L339" t="str">
        <f t="shared" si="86"/>
        <v>0.0001875-69.1322742230918i</v>
      </c>
      <c r="M339" t="str">
        <f t="shared" si="87"/>
        <v>0.0025-33.3253014203621i</v>
      </c>
      <c r="N339">
        <f t="shared" si="88"/>
        <v>89.989918015178006</v>
      </c>
      <c r="O339">
        <f t="shared" si="89"/>
        <v>84.1994354821542</v>
      </c>
      <c r="P339" s="3">
        <f t="shared" si="90"/>
        <v>84.1994354821542</v>
      </c>
      <c r="Q339" s="3">
        <f t="shared" si="91"/>
        <v>-90.010081984821994</v>
      </c>
      <c r="R339">
        <f t="shared" si="92"/>
        <v>89.989918015178006</v>
      </c>
      <c r="S339">
        <f t="shared" si="93"/>
        <v>3.0614096518132273E-3</v>
      </c>
      <c r="T339">
        <f t="shared" si="76"/>
        <v>84.1994354821542</v>
      </c>
    </row>
    <row r="340" spans="1:20" x14ac:dyDescent="0.25">
      <c r="A340">
        <f t="shared" si="77"/>
        <v>19.30849867927606</v>
      </c>
      <c r="B340">
        <f t="shared" si="94"/>
        <v>3.0730430084901177</v>
      </c>
      <c r="C340" t="str">
        <f t="shared" si="78"/>
        <v>-2.85361365940925-16155.6551866375i</v>
      </c>
      <c r="D340" t="str">
        <f t="shared" si="79"/>
        <v>3.47812499993794-5179.06658330641i</v>
      </c>
      <c r="E340" t="str">
        <f t="shared" si="80"/>
        <v>162.46953586596+0.00144689197596283i</v>
      </c>
      <c r="F340" t="str">
        <f t="shared" si="81"/>
        <v>2.90990990989991-48602.3514375986i</v>
      </c>
      <c r="G340" t="str">
        <f t="shared" si="82"/>
        <v>0.999999999996564-1.85361587320413E-06i</v>
      </c>
      <c r="H340" t="str">
        <f t="shared" si="83"/>
        <v>625.000234138036+0.397417993970135i</v>
      </c>
      <c r="I340" t="str">
        <f t="shared" si="84"/>
        <v>59.6202990800006-85693.3154047487i</v>
      </c>
      <c r="K340" t="str">
        <f t="shared" si="85"/>
        <v>0.019199985044175-0.0000164565364006397i</v>
      </c>
      <c r="L340" t="str">
        <f t="shared" si="86"/>
        <v>0.0001875-68.8705660720179i</v>
      </c>
      <c r="M340" t="str">
        <f t="shared" si="87"/>
        <v>0.0025-33.1991446706137i</v>
      </c>
      <c r="N340">
        <f t="shared" si="88"/>
        <v>89.989879703704005</v>
      </c>
      <c r="O340">
        <f t="shared" si="89"/>
        <v>84.166491642762594</v>
      </c>
      <c r="P340" s="3">
        <f t="shared" si="90"/>
        <v>84.166491642762594</v>
      </c>
      <c r="Q340" s="3">
        <f t="shared" si="91"/>
        <v>-90.010120296295995</v>
      </c>
      <c r="R340">
        <f t="shared" si="92"/>
        <v>89.989879703704005</v>
      </c>
      <c r="S340">
        <f t="shared" si="93"/>
        <v>3.0730430084901176E-3</v>
      </c>
      <c r="T340">
        <f t="shared" si="76"/>
        <v>84.166491642762594</v>
      </c>
    </row>
    <row r="341" spans="1:20" x14ac:dyDescent="0.25">
      <c r="A341">
        <f t="shared" si="77"/>
        <v>19.381870974257307</v>
      </c>
      <c r="B341">
        <f t="shared" si="94"/>
        <v>3.08472057192238</v>
      </c>
      <c r="C341" t="str">
        <f t="shared" si="78"/>
        <v>-2.85361363575162-16094.4960762566i</v>
      </c>
      <c r="D341" t="str">
        <f t="shared" si="79"/>
        <v>3.47812499993748-5159.46063301284i</v>
      </c>
      <c r="E341" t="str">
        <f t="shared" si="80"/>
        <v>162.469535857615+0.00145239017727558i</v>
      </c>
      <c r="F341" t="str">
        <f t="shared" si="81"/>
        <v>2.90990990989984-48418.3616633192i</v>
      </c>
      <c r="G341" t="str">
        <f t="shared" si="82"/>
        <v>0.999999999996538-1.86065961352226E-06i</v>
      </c>
      <c r="H341" t="str">
        <f t="shared" si="83"/>
        <v>625.000235920866+0.398928182464795i</v>
      </c>
      <c r="I341" t="str">
        <f t="shared" si="84"/>
        <v>59.6202991107413-85368.9137521643i</v>
      </c>
      <c r="K341" t="str">
        <f t="shared" si="85"/>
        <v>0.0191999849302949-0.0000165190711349282i</v>
      </c>
      <c r="L341" t="str">
        <f t="shared" si="86"/>
        <v>0.0001875-68.6098486471587i</v>
      </c>
      <c r="M341" t="str">
        <f t="shared" si="87"/>
        <v>0.0025-33.0734655017073i</v>
      </c>
      <c r="N341">
        <f t="shared" si="88"/>
        <v>89.989841246647202</v>
      </c>
      <c r="O341">
        <f t="shared" si="89"/>
        <v>84.133547803276088</v>
      </c>
      <c r="P341" s="3">
        <f t="shared" si="90"/>
        <v>84.133547803276088</v>
      </c>
      <c r="Q341" s="3">
        <f t="shared" si="91"/>
        <v>-90.010158753352798</v>
      </c>
      <c r="R341">
        <f t="shared" si="92"/>
        <v>89.989841246647202</v>
      </c>
      <c r="S341">
        <f t="shared" si="93"/>
        <v>3.0847205719223801E-3</v>
      </c>
      <c r="T341">
        <f t="shared" si="76"/>
        <v>84.133547803276088</v>
      </c>
    </row>
    <row r="342" spans="1:20" x14ac:dyDescent="0.25">
      <c r="A342">
        <f t="shared" si="77"/>
        <v>19.455522083959487</v>
      </c>
      <c r="B342">
        <f t="shared" si="94"/>
        <v>3.0964425100956849</v>
      </c>
      <c r="C342" t="str">
        <f t="shared" si="78"/>
        <v>-2.85361361191397-16033.568490605i</v>
      </c>
      <c r="D342" t="str">
        <f t="shared" si="79"/>
        <v>3.478124999937-5139.92890329261i</v>
      </c>
      <c r="E342" t="str">
        <f t="shared" si="80"/>
        <v>162.469535849207+0.0014579092718885i</v>
      </c>
      <c r="F342" t="str">
        <f t="shared" si="81"/>
        <v>2.90990990989976-48235.0684034273i</v>
      </c>
      <c r="G342" t="str">
        <f t="shared" si="82"/>
        <v>0.999999999996512-1.86773012005359E-06i</v>
      </c>
      <c r="H342" t="str">
        <f t="shared" si="83"/>
        <v>625.000237717272+0.400444109677087i</v>
      </c>
      <c r="I342" t="str">
        <f t="shared" si="84"/>
        <v>59.6202991417167-85045.7401600643i</v>
      </c>
      <c r="K342" t="str">
        <f t="shared" si="85"/>
        <v>0.0191999848155476-0.0000165818435000166i</v>
      </c>
      <c r="L342" t="str">
        <f t="shared" si="86"/>
        <v>0.0001875-68.3501181980065i</v>
      </c>
      <c r="M342" t="str">
        <f t="shared" si="87"/>
        <v>0.0025-32.9482621057056i</v>
      </c>
      <c r="N342">
        <f t="shared" si="88"/>
        <v>89.989802643454368</v>
      </c>
      <c r="O342">
        <f t="shared" si="89"/>
        <v>84.100603963693871</v>
      </c>
      <c r="P342" s="3">
        <f t="shared" si="90"/>
        <v>84.100603963693871</v>
      </c>
      <c r="Q342" s="3">
        <f t="shared" si="91"/>
        <v>-90.010197356545632</v>
      </c>
      <c r="R342">
        <f t="shared" si="92"/>
        <v>89.989802643454368</v>
      </c>
      <c r="S342">
        <f t="shared" si="93"/>
        <v>3.0964425100956849E-3</v>
      </c>
      <c r="T342">
        <f t="shared" si="76"/>
        <v>84.100603963693871</v>
      </c>
    </row>
    <row r="343" spans="1:20" x14ac:dyDescent="0.25">
      <c r="A343">
        <f t="shared" si="77"/>
        <v>19.529453067878531</v>
      </c>
      <c r="B343">
        <f t="shared" si="94"/>
        <v>3.1082089916340485</v>
      </c>
      <c r="C343" t="str">
        <f t="shared" si="78"/>
        <v>-2.85361358789488-15972.8715532192i</v>
      </c>
      <c r="D343" t="str">
        <f t="shared" si="79"/>
        <v>3.47812499993653-5120.47111317527i</v>
      </c>
      <c r="E343" t="str">
        <f t="shared" si="80"/>
        <v>162.469535840736+0.0014634493391969i</v>
      </c>
      <c r="F343" t="str">
        <f t="shared" si="81"/>
        <v>2.90990990989969-48052.4690211883i</v>
      </c>
      <c r="G343" t="str">
        <f t="shared" si="82"/>
        <v>0.999999999996485-1.87482749450975E-06i</v>
      </c>
      <c r="H343" t="str">
        <f t="shared" si="83"/>
        <v>625.000239527357+0.401965797414144i</v>
      </c>
      <c r="I343" t="str">
        <f t="shared" si="84"/>
        <v>59.6202991729279-84723.789979489i</v>
      </c>
      <c r="K343" t="str">
        <f t="shared" si="85"/>
        <v>0.0191999846999266-0.0000166448543988882i</v>
      </c>
      <c r="L343" t="str">
        <f t="shared" si="86"/>
        <v>0.0001875-68.0913709882508i</v>
      </c>
      <c r="M343" t="str">
        <f t="shared" si="87"/>
        <v>0.0025-32.8235326815159i</v>
      </c>
      <c r="N343">
        <f t="shared" si="88"/>
        <v>89.989763893570213</v>
      </c>
      <c r="O343">
        <f t="shared" si="89"/>
        <v>84.067660124015347</v>
      </c>
      <c r="P343" s="3">
        <f t="shared" si="90"/>
        <v>84.067660124015347</v>
      </c>
      <c r="Q343" s="3">
        <f t="shared" si="91"/>
        <v>-90.010236106429787</v>
      </c>
      <c r="R343">
        <f t="shared" si="92"/>
        <v>89.989763893570213</v>
      </c>
      <c r="S343">
        <f t="shared" si="93"/>
        <v>3.1082089916340486E-3</v>
      </c>
      <c r="T343">
        <f t="shared" si="76"/>
        <v>84.067660124015347</v>
      </c>
    </row>
    <row r="344" spans="1:20" x14ac:dyDescent="0.25">
      <c r="A344">
        <f t="shared" si="77"/>
        <v>19.603664989536469</v>
      </c>
      <c r="B344">
        <f t="shared" si="94"/>
        <v>3.1200201858022578</v>
      </c>
      <c r="C344" t="str">
        <f t="shared" si="78"/>
        <v>-2.85361356369273-15912.4043909528i</v>
      </c>
      <c r="D344" t="str">
        <f t="shared" si="79"/>
        <v>3.47812499993603-5101.08698275393i</v>
      </c>
      <c r="E344" t="str">
        <f t="shared" si="80"/>
        <v>162.469535832198+0.00146901045890027i</v>
      </c>
      <c r="F344" t="str">
        <f t="shared" si="81"/>
        <v>2.9099099098996-47870.5608898483i</v>
      </c>
      <c r="G344" t="str">
        <f t="shared" si="82"/>
        <v>0.999999999996458-1.88195183898883E-06i</v>
      </c>
      <c r="H344" t="str">
        <f t="shared" si="83"/>
        <v>625.000241351224+0.403493267565981i</v>
      </c>
      <c r="I344" t="str">
        <f t="shared" si="84"/>
        <v>59.6202992043768-84403.0585790757i</v>
      </c>
      <c r="K344" t="str">
        <f t="shared" si="85"/>
        <v>0.0191999845834252-0.0000167081047379576i</v>
      </c>
      <c r="L344" t="str">
        <f t="shared" si="86"/>
        <v>0.0001875-67.8336032957273i</v>
      </c>
      <c r="M344" t="str">
        <f t="shared" si="87"/>
        <v>0.0025-32.6992754348634i</v>
      </c>
      <c r="N344">
        <f t="shared" si="88"/>
        <v>89.989724996437303</v>
      </c>
      <c r="O344">
        <f t="shared" si="89"/>
        <v>84.034716284239494</v>
      </c>
      <c r="P344" s="3">
        <f t="shared" si="90"/>
        <v>84.034716284239494</v>
      </c>
      <c r="Q344" s="3">
        <f t="shared" si="91"/>
        <v>-90.010275003562697</v>
      </c>
      <c r="R344">
        <f t="shared" si="92"/>
        <v>89.989724996437303</v>
      </c>
      <c r="S344">
        <f t="shared" si="93"/>
        <v>3.120020185802258E-3</v>
      </c>
      <c r="T344">
        <f t="shared" si="76"/>
        <v>84.034716284239494</v>
      </c>
    </row>
    <row r="345" spans="1:20" x14ac:dyDescent="0.25">
      <c r="A345">
        <f t="shared" si="77"/>
        <v>19.678158916496706</v>
      </c>
      <c r="B345">
        <f t="shared" si="94"/>
        <v>3.1318762625083063</v>
      </c>
      <c r="C345" t="str">
        <f t="shared" si="78"/>
        <v>-2.85361353930657-15852.166133966i</v>
      </c>
      <c r="D345" t="str">
        <f t="shared" si="79"/>
        <v>3.47812499993555-5081.77623318142i</v>
      </c>
      <c r="E345" t="str">
        <f t="shared" si="80"/>
        <v>162.469535823597+0.00147459271099741i</v>
      </c>
      <c r="F345" t="str">
        <f t="shared" si="81"/>
        <v>2.90990990989953-47689.3413925982i</v>
      </c>
      <c r="G345" t="str">
        <f t="shared" si="82"/>
        <v>0.999999999996431-1.88910325597694E-06i</v>
      </c>
      <c r="H345" t="str">
        <f t="shared" si="83"/>
        <v>625.000243188979+0.40502654210579i</v>
      </c>
      <c r="I345" t="str">
        <f t="shared" si="84"/>
        <v>59.6202992360658-84083.5413449967i</v>
      </c>
      <c r="K345" t="str">
        <f t="shared" si="85"/>
        <v>0.0191999844660367-0.0000167715954270838i</v>
      </c>
      <c r="L345" t="str">
        <f t="shared" si="86"/>
        <v>0.0001875-67.5768114123604i</v>
      </c>
      <c r="M345" t="str">
        <f t="shared" si="87"/>
        <v>0.0025-32.5754885782659i</v>
      </c>
      <c r="N345">
        <f t="shared" si="88"/>
        <v>89.989685951496099</v>
      </c>
      <c r="O345">
        <f t="shared" si="89"/>
        <v>84.001772444365884</v>
      </c>
      <c r="P345" s="3">
        <f t="shared" si="90"/>
        <v>84.001772444365884</v>
      </c>
      <c r="Q345" s="3">
        <f t="shared" si="91"/>
        <v>-90.010314048503901</v>
      </c>
      <c r="R345">
        <f t="shared" si="92"/>
        <v>89.989685951496099</v>
      </c>
      <c r="S345">
        <f t="shared" si="93"/>
        <v>3.1318762625083063E-3</v>
      </c>
      <c r="T345">
        <f t="shared" si="76"/>
        <v>84.001772444365884</v>
      </c>
    </row>
    <row r="346" spans="1:20" x14ac:dyDescent="0.25">
      <c r="A346">
        <f t="shared" si="77"/>
        <v>19.752935920379397</v>
      </c>
      <c r="B346">
        <f t="shared" si="94"/>
        <v>3.1437773923058381</v>
      </c>
      <c r="C346" t="str">
        <f t="shared" si="78"/>
        <v>-2.85361351473446-15792.155915711i</v>
      </c>
      <c r="D346" t="str">
        <f t="shared" si="79"/>
        <v>3.47812499993506-5062.53858666609i</v>
      </c>
      <c r="E346" t="str">
        <f t="shared" si="80"/>
        <v>162.46953581493+0.00148019617579402i</v>
      </c>
      <c r="F346" t="str">
        <f t="shared" si="81"/>
        <v>2.90990990989945-47508.8079225344i</v>
      </c>
      <c r="G346" t="str">
        <f t="shared" si="82"/>
        <v>0.999999999996404-0.0000018962818483496i</v>
      </c>
      <c r="H346" t="str">
        <f t="shared" si="83"/>
        <v>625.000245040727+0.40656564309025i</v>
      </c>
      <c r="I346" t="str">
        <f t="shared" si="84"/>
        <v>59.6202992679948-83765.2336808885i</v>
      </c>
      <c r="K346" t="str">
        <f t="shared" si="85"/>
        <v>0.0191999843477544-0.0000168353273795825i</v>
      </c>
      <c r="L346" t="str">
        <f t="shared" si="86"/>
        <v>0.0001875-67.3209916441126i</v>
      </c>
      <c r="M346" t="str">
        <f t="shared" si="87"/>
        <v>0.0025-32.4521703310081i</v>
      </c>
      <c r="N346">
        <f t="shared" si="88"/>
        <v>89.989646758184961</v>
      </c>
      <c r="O346">
        <f t="shared" si="89"/>
        <v>83.968828604393636</v>
      </c>
      <c r="P346" s="3">
        <f t="shared" si="90"/>
        <v>83.968828604393636</v>
      </c>
      <c r="Q346" s="3">
        <f t="shared" si="91"/>
        <v>-90.010353241815039</v>
      </c>
      <c r="R346">
        <f t="shared" si="92"/>
        <v>89.989646758184961</v>
      </c>
      <c r="S346">
        <f t="shared" si="93"/>
        <v>3.1437773923058379E-3</v>
      </c>
      <c r="T346">
        <f t="shared" si="76"/>
        <v>83.968828604393636</v>
      </c>
    </row>
    <row r="347" spans="1:20" x14ac:dyDescent="0.25">
      <c r="A347">
        <f t="shared" si="77"/>
        <v>19.827997076876837</v>
      </c>
      <c r="B347">
        <f t="shared" si="94"/>
        <v>3.1557237463966001</v>
      </c>
      <c r="C347" t="str">
        <f t="shared" si="78"/>
        <v>-2.85361348997532-15732.3728729206i</v>
      </c>
      <c r="D347" t="str">
        <f t="shared" si="79"/>
        <v>3.47812499993457-5043.37376646796i</v>
      </c>
      <c r="E347" t="str">
        <f t="shared" si="80"/>
        <v>162.469535806197+0.00148582093390043i</v>
      </c>
      <c r="F347" t="str">
        <f t="shared" si="81"/>
        <v>2.90990990989937-47328.9578826225i</v>
      </c>
      <c r="G347" t="str">
        <f t="shared" si="82"/>
        <v>0.999999999996377-1.90348771937328E-06i</v>
      </c>
      <c r="H347" t="str">
        <f t="shared" si="83"/>
        <v>625.000246906576+0.408110592659881i</v>
      </c>
      <c r="I347" t="str">
        <f t="shared" si="84"/>
        <v>59.6202993001678-83448.1310077891i</v>
      </c>
      <c r="K347" t="str">
        <f t="shared" si="85"/>
        <v>0.0191999842285714-0.0000168993015122406i</v>
      </c>
      <c r="L347" t="str">
        <f t="shared" si="86"/>
        <v>0.0001875-67.066140310931i</v>
      </c>
      <c r="M347" t="str">
        <f t="shared" si="87"/>
        <v>0.0025-32.3293189191155i</v>
      </c>
      <c r="N347">
        <f t="shared" si="88"/>
        <v>89.989607415940057</v>
      </c>
      <c r="O347">
        <f t="shared" si="89"/>
        <v>83.935884764321983</v>
      </c>
      <c r="P347" s="3">
        <f t="shared" si="90"/>
        <v>83.935884764321983</v>
      </c>
      <c r="Q347" s="3">
        <f t="shared" si="91"/>
        <v>-90.010392584059943</v>
      </c>
      <c r="R347">
        <f t="shared" si="92"/>
        <v>89.989607415940057</v>
      </c>
      <c r="S347">
        <f t="shared" si="93"/>
        <v>3.1557237463965999E-3</v>
      </c>
      <c r="T347">
        <f t="shared" si="76"/>
        <v>83.935884764321983</v>
      </c>
    </row>
    <row r="348" spans="1:20" x14ac:dyDescent="0.25">
      <c r="A348">
        <f t="shared" si="77"/>
        <v>19.903343465768966</v>
      </c>
      <c r="B348">
        <f t="shared" si="94"/>
        <v>3.1677154966329071</v>
      </c>
      <c r="C348" t="str">
        <f t="shared" si="78"/>
        <v>-2.85361346502775-15672.8161455957i</v>
      </c>
      <c r="D348" t="str">
        <f t="shared" si="79"/>
        <v>3.47812499993406-5024.28149689461i</v>
      </c>
      <c r="E348" t="str">
        <f t="shared" si="80"/>
        <v>162.469535797398+0.00149146706623106i</v>
      </c>
      <c r="F348" t="str">
        <f t="shared" si="81"/>
        <v>2.90990990989928-47149.788685659i</v>
      </c>
      <c r="G348" t="str">
        <f t="shared" si="82"/>
        <v>0.999999999996349-1.91072097270684E-06i</v>
      </c>
      <c r="H348" t="str">
        <f t="shared" si="83"/>
        <v>625.000248786632+0.409661413039316i</v>
      </c>
      <c r="I348" t="str">
        <f t="shared" si="84"/>
        <v>59.6202993325854-83132.2287640694i</v>
      </c>
      <c r="K348" t="str">
        <f t="shared" si="85"/>
        <v>0.0191999841084809-0.0000169635187453282i</v>
      </c>
      <c r="L348" t="str">
        <f t="shared" si="86"/>
        <v>0.0001875-66.8122537466935i</v>
      </c>
      <c r="M348" t="str">
        <f t="shared" si="87"/>
        <v>0.0025-32.2069325753292i</v>
      </c>
      <c r="N348">
        <f t="shared" si="88"/>
        <v>89.989567924195484</v>
      </c>
      <c r="O348">
        <f t="shared" si="89"/>
        <v>83.902940924150187</v>
      </c>
      <c r="P348" s="3">
        <f t="shared" si="90"/>
        <v>83.902940924150187</v>
      </c>
      <c r="Q348" s="3">
        <f t="shared" si="91"/>
        <v>-90.010432075804516</v>
      </c>
      <c r="R348">
        <f t="shared" si="92"/>
        <v>89.989567924195484</v>
      </c>
      <c r="S348">
        <f t="shared" si="93"/>
        <v>3.1677154966329069E-3</v>
      </c>
      <c r="T348">
        <f t="shared" si="76"/>
        <v>83.902940924150187</v>
      </c>
    </row>
    <row r="349" spans="1:20" x14ac:dyDescent="0.25">
      <c r="A349">
        <f t="shared" si="77"/>
        <v>19.978976170938889</v>
      </c>
      <c r="B349">
        <f t="shared" si="94"/>
        <v>3.179752815520112</v>
      </c>
      <c r="C349" t="str">
        <f t="shared" si="78"/>
        <v>-2.85361343989019-15613.4848769929i</v>
      </c>
      <c r="D349" t="str">
        <f t="shared" si="79"/>
        <v>3.47812499993356-5005.26150329739i</v>
      </c>
      <c r="E349" t="str">
        <f t="shared" si="80"/>
        <v>162.469535788532+0.00149713465401166i</v>
      </c>
      <c r="F349" t="str">
        <f t="shared" si="81"/>
        <v>2.9099099098992-46971.2977542353i</v>
      </c>
      <c r="G349" t="str">
        <f t="shared" si="82"/>
        <v>0.999999999996321-1.91798171240307E-06i</v>
      </c>
      <c r="H349" t="str">
        <f t="shared" si="83"/>
        <v>625.000250681003+0.411218126537651i</v>
      </c>
      <c r="I349" t="str">
        <f t="shared" si="84"/>
        <v>59.6202993652502-82817.5224053703i</v>
      </c>
      <c r="K349" t="str">
        <f t="shared" si="85"/>
        <v>0.019199983987476-0.0000170279800026124i</v>
      </c>
      <c r="L349" t="str">
        <f t="shared" si="86"/>
        <v>0.0001875-66.559328299157i</v>
      </c>
      <c r="M349" t="str">
        <f t="shared" si="87"/>
        <v>0.0025-32.0850095390807i</v>
      </c>
      <c r="N349">
        <f t="shared" si="88"/>
        <v>89.989528282383134</v>
      </c>
      <c r="O349">
        <f t="shared" si="89"/>
        <v>83.86999708387755</v>
      </c>
      <c r="P349" s="3">
        <f t="shared" si="90"/>
        <v>83.86999708387755</v>
      </c>
      <c r="Q349" s="3">
        <f t="shared" si="91"/>
        <v>-90.010471717616866</v>
      </c>
      <c r="R349">
        <f t="shared" si="92"/>
        <v>89.989528282383134</v>
      </c>
      <c r="S349">
        <f t="shared" si="93"/>
        <v>3.179752815520112E-3</v>
      </c>
      <c r="T349">
        <f t="shared" si="76"/>
        <v>83.86999708387755</v>
      </c>
    </row>
    <row r="350" spans="1:20" x14ac:dyDescent="0.25">
      <c r="A350">
        <f t="shared" si="77"/>
        <v>20.054896280388459</v>
      </c>
      <c r="B350">
        <f t="shared" si="94"/>
        <v>3.1918358762190886</v>
      </c>
      <c r="C350" t="str">
        <f t="shared" si="78"/>
        <v>-2.85361341456103-15554.3782136118i</v>
      </c>
      <c r="D350" t="str">
        <f t="shared" si="79"/>
        <v>3.47812499993305-4986.31351206728i</v>
      </c>
      <c r="E350" t="str">
        <f t="shared" si="80"/>
        <v>162.469535779598+0.00150282377877395i</v>
      </c>
      <c r="F350" t="str">
        <f t="shared" si="81"/>
        <v>2.90990990989911-46793.4825206991i</v>
      </c>
      <c r="G350" t="str">
        <f t="shared" si="82"/>
        <v>0.999999999996293-1.92527004291015E-06i</v>
      </c>
      <c r="H350" t="str">
        <f t="shared" si="83"/>
        <v>625.000252589799+0.412780755548747i</v>
      </c>
      <c r="I350" t="str">
        <f t="shared" si="84"/>
        <v>59.6202993981628-82504.0074045347i</v>
      </c>
      <c r="K350" t="str">
        <f t="shared" si="85"/>
        <v>0.0191999838655497-0.0000170926862113701i</v>
      </c>
      <c r="L350" t="str">
        <f t="shared" si="86"/>
        <v>0.0001875-66.3073603299033i</v>
      </c>
      <c r="M350" t="str">
        <f t="shared" si="87"/>
        <v>0.0025-31.9635480564662i</v>
      </c>
      <c r="N350">
        <f t="shared" si="88"/>
        <v>89.989488489932782</v>
      </c>
      <c r="O350">
        <f t="shared" si="89"/>
        <v>83.837053243503192</v>
      </c>
      <c r="P350" s="3">
        <f t="shared" si="90"/>
        <v>83.837053243503192</v>
      </c>
      <c r="Q350" s="3">
        <f t="shared" si="91"/>
        <v>-90.010511510067218</v>
      </c>
      <c r="R350">
        <f t="shared" si="92"/>
        <v>89.989488489932782</v>
      </c>
      <c r="S350">
        <f t="shared" si="93"/>
        <v>3.1918358762190887E-3</v>
      </c>
      <c r="T350">
        <f t="shared" si="76"/>
        <v>83.837053243503192</v>
      </c>
    </row>
    <row r="351" spans="1:20" x14ac:dyDescent="0.25">
      <c r="A351">
        <f t="shared" si="77"/>
        <v>20.131104886253937</v>
      </c>
      <c r="B351">
        <f t="shared" si="94"/>
        <v>3.2039648525487214</v>
      </c>
      <c r="C351" t="str">
        <f t="shared" si="78"/>
        <v>-2.85361338903921-15495.4953051833i</v>
      </c>
      <c r="D351" t="str">
        <f t="shared" si="79"/>
        <v>3.47812499993256-4967.43725063108i</v>
      </c>
      <c r="E351" t="str">
        <f t="shared" si="80"/>
        <v>162.469535770596+0.00150853452235913i</v>
      </c>
      <c r="F351" t="str">
        <f t="shared" si="81"/>
        <v>2.90990990989905-46616.3404271189i</v>
      </c>
      <c r="G351" t="str">
        <f t="shared" si="82"/>
        <v>0.999999999996265-1.93258606907316E-06i</v>
      </c>
      <c r="H351" t="str">
        <f t="shared" si="83"/>
        <v>625.000254513129+0.414349322551582i</v>
      </c>
      <c r="I351" t="str">
        <f t="shared" si="84"/>
        <v>59.6202994313271-82191.6792515446i</v>
      </c>
      <c r="K351" t="str">
        <f t="shared" si="85"/>
        <v>0.019199983742695-0.0000171576383024024i</v>
      </c>
      <c r="L351" t="str">
        <f t="shared" si="86"/>
        <v>0.0001875-66.0563462142887i</v>
      </c>
      <c r="M351" t="str">
        <f t="shared" si="87"/>
        <v>0.0025-31.8425463802214i</v>
      </c>
      <c r="N351">
        <f t="shared" si="88"/>
        <v>89.989448546271959</v>
      </c>
      <c r="O351">
        <f t="shared" si="89"/>
        <v>83.804109403026416</v>
      </c>
      <c r="P351" s="3">
        <f t="shared" si="90"/>
        <v>83.804109403026416</v>
      </c>
      <c r="Q351" s="3">
        <f t="shared" si="91"/>
        <v>-90.010551453728041</v>
      </c>
      <c r="R351">
        <f t="shared" si="92"/>
        <v>89.989448546271959</v>
      </c>
      <c r="S351">
        <f t="shared" si="93"/>
        <v>3.2039648525487214E-3</v>
      </c>
      <c r="T351">
        <f t="shared" si="76"/>
        <v>83.804109403026416</v>
      </c>
    </row>
    <row r="352" spans="1:20" x14ac:dyDescent="0.25">
      <c r="A352">
        <f t="shared" si="77"/>
        <v>20.207603084821702</v>
      </c>
      <c r="B352">
        <f t="shared" si="94"/>
        <v>3.2161399189884068</v>
      </c>
      <c r="C352" t="str">
        <f t="shared" si="78"/>
        <v>-2.85361336332294-15436.835304657i</v>
      </c>
      <c r="D352" t="str">
        <f t="shared" si="79"/>
        <v>3.47812499993204-4948.6324474474i</v>
      </c>
      <c r="E352" t="str">
        <f t="shared" si="80"/>
        <v>162.469535761525+0.00151426696692261i</v>
      </c>
      <c r="F352" t="str">
        <f t="shared" si="81"/>
        <v>2.90990990989896-46439.8689252457i</v>
      </c>
      <c r="G352" t="str">
        <f t="shared" si="82"/>
        <v>0.999999999996237-1.93992989613558E-06i</v>
      </c>
      <c r="H352" t="str">
        <f t="shared" si="83"/>
        <v>625.000256451103+0.415923850110535i</v>
      </c>
      <c r="I352" t="str">
        <f t="shared" si="84"/>
        <v>59.6202994647435-81880.5334534537i</v>
      </c>
      <c r="K352" t="str">
        <f t="shared" si="85"/>
        <v>0.0191999836189049-0.0000172228372100467i</v>
      </c>
      <c r="L352" t="str">
        <f t="shared" si="86"/>
        <v>0.0001875-65.8062823413917i</v>
      </c>
      <c r="M352" t="str">
        <f t="shared" si="87"/>
        <v>0.0025-31.7220027696964i</v>
      </c>
      <c r="N352">
        <f t="shared" si="88"/>
        <v>89.989408450826133</v>
      </c>
      <c r="O352">
        <f t="shared" si="89"/>
        <v>83.771165562446427</v>
      </c>
      <c r="P352" s="3">
        <f t="shared" si="90"/>
        <v>83.771165562446427</v>
      </c>
      <c r="Q352" s="3">
        <f t="shared" si="91"/>
        <v>-90.010591549173867</v>
      </c>
      <c r="R352">
        <f t="shared" si="92"/>
        <v>89.989408450826133</v>
      </c>
      <c r="S352">
        <f t="shared" si="93"/>
        <v>3.2161399189884069E-3</v>
      </c>
      <c r="T352">
        <f t="shared" si="76"/>
        <v>83.771165562446427</v>
      </c>
    </row>
    <row r="353" spans="1:20" x14ac:dyDescent="0.25">
      <c r="A353">
        <f t="shared" si="77"/>
        <v>20.284391976544025</v>
      </c>
      <c r="B353">
        <f t="shared" si="94"/>
        <v>3.228361250680563</v>
      </c>
      <c r="C353" t="str">
        <f t="shared" si="78"/>
        <v>-2.85361333741096-15378.3973681891i</v>
      </c>
      <c r="D353" t="str">
        <f t="shared" si="79"/>
        <v>3.47812499993152-4929.89883200286i</v>
      </c>
      <c r="E353" t="str">
        <f t="shared" si="80"/>
        <v>162.469535752386+0.00152002119492733i</v>
      </c>
      <c r="F353" t="str">
        <f t="shared" si="81"/>
        <v>2.90990990989888-46264.0654764781i</v>
      </c>
      <c r="G353" t="str">
        <f t="shared" si="82"/>
        <v>0.999999999996208-1.94730162974085E-06i</v>
      </c>
      <c r="H353" t="str">
        <f t="shared" si="83"/>
        <v>625.000258403836+0.417504360875737i</v>
      </c>
      <c r="I353" t="str">
        <f t="shared" si="84"/>
        <v>59.6202994984146-81570.5655343262i</v>
      </c>
      <c r="K353" t="str">
        <f t="shared" si="85"/>
        <v>0.0191999834941721-0.0000172882838721907i</v>
      </c>
      <c r="L353" t="str">
        <f t="shared" si="86"/>
        <v>0.0001875-65.5571651139586i</v>
      </c>
      <c r="M353" t="str">
        <f t="shared" si="87"/>
        <v>0.0025-31.6019154908313i</v>
      </c>
      <c r="N353">
        <f t="shared" si="88"/>
        <v>89.989368203018529</v>
      </c>
      <c r="O353">
        <f t="shared" si="89"/>
        <v>83.738221721762443</v>
      </c>
      <c r="P353" s="3">
        <f t="shared" si="90"/>
        <v>83.738221721762443</v>
      </c>
      <c r="Q353" s="3">
        <f t="shared" si="91"/>
        <v>-90.010631796981471</v>
      </c>
      <c r="R353">
        <f t="shared" si="92"/>
        <v>89.989368203018529</v>
      </c>
      <c r="S353">
        <f t="shared" si="93"/>
        <v>3.228361250680563E-3</v>
      </c>
      <c r="T353">
        <f t="shared" si="76"/>
        <v>83.738221721762443</v>
      </c>
    </row>
    <row r="354" spans="1:20" x14ac:dyDescent="0.25">
      <c r="A354">
        <f t="shared" si="77"/>
        <v>20.361472666054894</v>
      </c>
      <c r="B354">
        <f t="shared" si="94"/>
        <v>3.2406290234331494</v>
      </c>
      <c r="C354" t="str">
        <f t="shared" si="78"/>
        <v>-2.85361331130161-15320.1806551301i</v>
      </c>
      <c r="D354" t="str">
        <f t="shared" si="79"/>
        <v>3.478124999931-4911.2361348081i</v>
      </c>
      <c r="E354" t="str">
        <f t="shared" si="80"/>
        <v>162.469535743176+0.0015257972891541i</v>
      </c>
      <c r="F354" t="str">
        <f t="shared" si="81"/>
        <v>2.90990990989879-46088.9275518243i</v>
      </c>
      <c r="G354" t="str">
        <f t="shared" si="82"/>
        <v>0.999999999996179-0.0000019547013759338i</v>
      </c>
      <c r="H354" t="str">
        <f t="shared" si="83"/>
        <v>625.000260371437+0.419090877583389i</v>
      </c>
      <c r="I354" t="str">
        <f t="shared" si="84"/>
        <v>59.6202995323419-81261.771035169i</v>
      </c>
      <c r="K354" t="str">
        <f t="shared" si="85"/>
        <v>0.0191999833684896-0.0000173539792302863i</v>
      </c>
      <c r="L354" t="str">
        <f t="shared" si="86"/>
        <v>0.0001875-65.3089909483547i</v>
      </c>
      <c r="M354" t="str">
        <f t="shared" si="87"/>
        <v>0.0025-31.4822828161301i</v>
      </c>
      <c r="N354">
        <f t="shared" si="88"/>
        <v>89.989327802270125</v>
      </c>
      <c r="O354">
        <f t="shared" si="89"/>
        <v>83.705277880973568</v>
      </c>
      <c r="P354" s="3">
        <f t="shared" si="90"/>
        <v>83.705277880973568</v>
      </c>
      <c r="Q354" s="3">
        <f t="shared" si="91"/>
        <v>-90.010672197729875</v>
      </c>
      <c r="R354">
        <f t="shared" si="92"/>
        <v>89.989327802270125</v>
      </c>
      <c r="S354">
        <f t="shared" si="93"/>
        <v>3.2406290234331496E-3</v>
      </c>
      <c r="T354">
        <f t="shared" si="76"/>
        <v>83.705277880973568</v>
      </c>
    </row>
    <row r="355" spans="1:20" x14ac:dyDescent="0.25">
      <c r="A355">
        <f t="shared" si="77"/>
        <v>20.438846262185905</v>
      </c>
      <c r="B355">
        <f t="shared" si="94"/>
        <v>3.2529434137221953</v>
      </c>
      <c r="C355" t="str">
        <f t="shared" si="78"/>
        <v>-2.85361328499352-15262.1843280135i</v>
      </c>
      <c r="D355" t="str">
        <f t="shared" si="79"/>
        <v>3.47812499993048-4892.64408739397i</v>
      </c>
      <c r="E355" t="str">
        <f t="shared" si="80"/>
        <v>162.469535733898+0.00153159533269468i</v>
      </c>
      <c r="F355" t="str">
        <f t="shared" si="81"/>
        <v>2.90990990989871-45914.4526318665i</v>
      </c>
      <c r="G355" t="str">
        <f t="shared" si="82"/>
        <v>0.99999999999615-0.0000019621292411623i</v>
      </c>
      <c r="H355" t="str">
        <f t="shared" si="83"/>
        <v>625.000262354019+0.420683423056089i</v>
      </c>
      <c r="I355" t="str">
        <f t="shared" si="84"/>
        <v>59.6202995665274-80954.1455138695i</v>
      </c>
      <c r="K355" t="str">
        <f t="shared" si="85"/>
        <v>0.0191999832418501-0.0000174199242293623i</v>
      </c>
      <c r="L355" t="str">
        <f t="shared" si="86"/>
        <v>0.0001875-65.0617562745117i</v>
      </c>
      <c r="M355" t="str">
        <f t="shared" si="87"/>
        <v>0.0025-31.3631030246364i</v>
      </c>
      <c r="N355">
        <f t="shared" si="88"/>
        <v>89.989287247999798</v>
      </c>
      <c r="O355">
        <f t="shared" si="89"/>
        <v>83.672334040079306</v>
      </c>
      <c r="P355" s="3">
        <f t="shared" si="90"/>
        <v>83.672334040079306</v>
      </c>
      <c r="Q355" s="3">
        <f t="shared" si="91"/>
        <v>-90.010712752000202</v>
      </c>
      <c r="R355">
        <f t="shared" si="92"/>
        <v>89.989287247999798</v>
      </c>
      <c r="S355">
        <f t="shared" si="93"/>
        <v>3.2529434137221953E-3</v>
      </c>
      <c r="T355">
        <f t="shared" si="76"/>
        <v>83.672334040079306</v>
      </c>
    </row>
    <row r="356" spans="1:20" x14ac:dyDescent="0.25">
      <c r="A356">
        <f t="shared" si="77"/>
        <v>20.516513877982213</v>
      </c>
      <c r="B356">
        <f t="shared" si="94"/>
        <v>3.2653045986943399</v>
      </c>
      <c r="C356" t="str">
        <f t="shared" si="78"/>
        <v>-2.85361325848502-15204.407552542i</v>
      </c>
      <c r="D356" t="str">
        <f t="shared" si="79"/>
        <v>3.47812499992994-4874.12242230761i</v>
      </c>
      <c r="E356" t="str">
        <f t="shared" si="80"/>
        <v>162.469535724547+0.00153741540895997i</v>
      </c>
      <c r="F356" t="str">
        <f t="shared" si="81"/>
        <v>2.90990990989862-45740.6382067244i</v>
      </c>
      <c r="G356" t="str">
        <f t="shared" si="82"/>
        <v>0.999999999996121-1.96958533227865E-06i</v>
      </c>
      <c r="H356" t="str">
        <f t="shared" si="83"/>
        <v>625.000264351698+0.422282020203162i</v>
      </c>
      <c r="I356" t="str">
        <f t="shared" si="84"/>
        <v>59.6202996009731-80647.6845451316i</v>
      </c>
      <c r="K356" t="str">
        <f t="shared" si="85"/>
        <v>0.0191999831142463-0.0000174861198180387i</v>
      </c>
      <c r="L356" t="str">
        <f t="shared" si="86"/>
        <v>0.0001875-64.8154575358754i</v>
      </c>
      <c r="M356" t="str">
        <f t="shared" si="87"/>
        <v>0.0025-31.2443744019092i</v>
      </c>
      <c r="N356">
        <f t="shared" si="88"/>
        <v>89.98924653962419</v>
      </c>
      <c r="O356">
        <f t="shared" si="89"/>
        <v>83.639390199078406</v>
      </c>
      <c r="P356" s="3">
        <f t="shared" si="90"/>
        <v>83.639390199078406</v>
      </c>
      <c r="Q356" s="3">
        <f t="shared" si="91"/>
        <v>-90.01075346037581</v>
      </c>
      <c r="R356">
        <f t="shared" si="92"/>
        <v>89.98924653962419</v>
      </c>
      <c r="S356">
        <f t="shared" si="93"/>
        <v>3.2653045986943399E-3</v>
      </c>
      <c r="T356">
        <f t="shared" si="76"/>
        <v>83.639390199078406</v>
      </c>
    </row>
    <row r="357" spans="1:20" x14ac:dyDescent="0.25">
      <c r="A357">
        <f t="shared" si="77"/>
        <v>20.594476630718543</v>
      </c>
      <c r="B357">
        <f t="shared" si="94"/>
        <v>3.2777127561693784</v>
      </c>
      <c r="C357" t="str">
        <f t="shared" si="78"/>
        <v>-2.85361323177468-15146.8494975777i</v>
      </c>
      <c r="D357" t="str">
        <f t="shared" si="79"/>
        <v>3.47812499992942-4855.67087310866i</v>
      </c>
      <c r="E357" t="str">
        <f t="shared" si="80"/>
        <v>162.469535715126+0.00154325760167504i</v>
      </c>
      <c r="F357" t="str">
        <f t="shared" si="81"/>
        <v>2.90990990989854-45567.4817760193i</v>
      </c>
      <c r="G357" t="str">
        <f t="shared" si="82"/>
        <v>0.999999999996091-1.97706975654125E-06i</v>
      </c>
      <c r="H357" t="str">
        <f t="shared" si="83"/>
        <v>625.000266364591+0.423886692020993i</v>
      </c>
      <c r="I357" t="str">
        <f t="shared" si="84"/>
        <v>59.6202996356817-80342.3837204119i</v>
      </c>
      <c r="K357" t="str">
        <f t="shared" si="85"/>
        <v>0.0191999829856708-0.00001755256694854i</v>
      </c>
      <c r="L357" t="str">
        <f t="shared" si="86"/>
        <v>0.0001875-64.570091189356i</v>
      </c>
      <c r="M357" t="str">
        <f t="shared" si="87"/>
        <v>0.0025-31.1260952399972i</v>
      </c>
      <c r="N357">
        <f t="shared" si="88"/>
        <v>89.989205676557688</v>
      </c>
      <c r="O357">
        <f t="shared" si="89"/>
        <v>83.60644635797037</v>
      </c>
      <c r="P357" s="3">
        <f t="shared" si="90"/>
        <v>83.60644635797037</v>
      </c>
      <c r="Q357" s="3">
        <f t="shared" si="91"/>
        <v>-90.010794323442312</v>
      </c>
      <c r="R357">
        <f t="shared" si="92"/>
        <v>89.989205676557688</v>
      </c>
      <c r="S357">
        <f t="shared" si="93"/>
        <v>3.2777127561693783E-3</v>
      </c>
      <c r="T357">
        <f t="shared" si="76"/>
        <v>83.60644635797037</v>
      </c>
    </row>
    <row r="358" spans="1:20" x14ac:dyDescent="0.25">
      <c r="A358">
        <f t="shared" si="77"/>
        <v>20.672735641915274</v>
      </c>
      <c r="B358">
        <f t="shared" si="94"/>
        <v>3.2901680646428222</v>
      </c>
      <c r="C358" t="str">
        <f t="shared" si="78"/>
        <v>-2.85361320486103-15089.5093351288i</v>
      </c>
      <c r="D358" t="str">
        <f t="shared" si="79"/>
        <v>3.47812499992887-4837.28917436537i</v>
      </c>
      <c r="E358" t="str">
        <f t="shared" si="80"/>
        <v>162.469535705634+0.00154912199488357i</v>
      </c>
      <c r="F358" t="str">
        <f t="shared" si="81"/>
        <v>2.90990990989844-45394.9808488373i</v>
      </c>
      <c r="G358" t="str">
        <f t="shared" si="82"/>
        <v>0.999999999996061-1.98458262161605E-06i</v>
      </c>
      <c r="H358" t="str">
        <f t="shared" si="83"/>
        <v>625.000268392807+0.42549746159334i</v>
      </c>
      <c r="I358" t="str">
        <f t="shared" si="84"/>
        <v>59.6202996706534-80038.2386478537i</v>
      </c>
      <c r="K358" t="str">
        <f t="shared" si="85"/>
        <v>0.0191999828561164-0.000017619266576709i</v>
      </c>
      <c r="L358" t="str">
        <f t="shared" si="86"/>
        <v>0.0001875-64.3256537052757i</v>
      </c>
      <c r="M358" t="str">
        <f t="shared" si="87"/>
        <v>0.0025-31.008263837415i</v>
      </c>
      <c r="N358">
        <f t="shared" si="88"/>
        <v>89.989164658212474</v>
      </c>
      <c r="O358">
        <f t="shared" si="89"/>
        <v>83.573502516754402</v>
      </c>
      <c r="P358" s="3">
        <f t="shared" si="90"/>
        <v>83.573502516754402</v>
      </c>
      <c r="Q358" s="3">
        <f t="shared" si="91"/>
        <v>-90.010835341787526</v>
      </c>
      <c r="R358">
        <f t="shared" si="92"/>
        <v>89.989164658212474</v>
      </c>
      <c r="S358">
        <f t="shared" si="93"/>
        <v>3.2901680646428223E-3</v>
      </c>
      <c r="T358">
        <f t="shared" si="76"/>
        <v>83.573502516754402</v>
      </c>
    </row>
    <row r="359" spans="1:20" x14ac:dyDescent="0.25">
      <c r="A359">
        <f t="shared" si="77"/>
        <v>20.751292037354553</v>
      </c>
      <c r="B359">
        <f t="shared" si="94"/>
        <v>3.3026707032884648</v>
      </c>
      <c r="C359" t="str">
        <f t="shared" si="78"/>
        <v>-2.85361317774237-15032.3862403373i</v>
      </c>
      <c r="D359" t="str">
        <f t="shared" si="79"/>
        <v>3.47812499992832-4818.97706165086i</v>
      </c>
      <c r="E359" t="str">
        <f t="shared" si="80"/>
        <v>162.469535696068+0.00155500867295169i</v>
      </c>
      <c r="F359" t="str">
        <f t="shared" si="81"/>
        <v>2.90990990989835-45223.1329436952i</v>
      </c>
      <c r="G359" t="str">
        <f t="shared" si="82"/>
        <v>0.999999999996031-1.99212403557813E-06i</v>
      </c>
      <c r="H359" t="str">
        <f t="shared" si="83"/>
        <v>625.00027043647+0.427114352091702i</v>
      </c>
      <c r="I359" t="str">
        <f t="shared" si="84"/>
        <v>59.6202997058925-79735.2449522301i</v>
      </c>
      <c r="K359" t="str">
        <f t="shared" si="85"/>
        <v>0.0191999827255754-0.0000176862196620205i</v>
      </c>
      <c r="L359" t="str">
        <f t="shared" si="86"/>
        <v>0.0001875-64.08214156732i</v>
      </c>
      <c r="M359" t="str">
        <f t="shared" si="87"/>
        <v>0.0025-30.8908784991183i</v>
      </c>
      <c r="N359">
        <f t="shared" si="88"/>
        <v>89.989123483998512</v>
      </c>
      <c r="O359">
        <f t="shared" si="89"/>
        <v>83.540558675429409</v>
      </c>
      <c r="P359" s="3">
        <f t="shared" si="90"/>
        <v>83.540558675429409</v>
      </c>
      <c r="Q359" s="3">
        <f t="shared" si="91"/>
        <v>-90.010876516001488</v>
      </c>
      <c r="R359">
        <f t="shared" si="92"/>
        <v>89.989123483998512</v>
      </c>
      <c r="S359">
        <f t="shared" si="93"/>
        <v>3.302670703288465E-3</v>
      </c>
      <c r="T359">
        <f t="shared" si="76"/>
        <v>83.540558675429409</v>
      </c>
    </row>
    <row r="360" spans="1:20" x14ac:dyDescent="0.25">
      <c r="A360">
        <f t="shared" si="77"/>
        <v>20.830146947096502</v>
      </c>
      <c r="B360">
        <f t="shared" si="94"/>
        <v>3.3152208519609609</v>
      </c>
      <c r="C360" t="str">
        <f t="shared" si="78"/>
        <v>-2.85361315041726-14975.4793914689i</v>
      </c>
      <c r="D360" t="str">
        <f t="shared" si="79"/>
        <v>3.47812499992779-4800.73427153924i</v>
      </c>
      <c r="E360" t="str">
        <f t="shared" si="80"/>
        <v>162.469535686431+0.00156091772056103i</v>
      </c>
      <c r="F360" t="str">
        <f t="shared" si="81"/>
        <v>2.90990990989827-45051.9355885032i</v>
      </c>
      <c r="G360" t="str">
        <f t="shared" si="82"/>
        <v>0.999999999996001-1.99969410691326E-06i</v>
      </c>
      <c r="H360" t="str">
        <f t="shared" si="83"/>
        <v>625.000272495691+0.428737386775605i</v>
      </c>
      <c r="I360" t="str">
        <f t="shared" si="84"/>
        <v>59.6202997413998-79433.398274874i</v>
      </c>
      <c r="K360" t="str">
        <f t="shared" si="85"/>
        <v>0.0191999825940405-0.0000177534271675951i</v>
      </c>
      <c r="L360" t="str">
        <f t="shared" si="86"/>
        <v>0.0001875-63.8395512724844i</v>
      </c>
      <c r="M360" t="str">
        <f t="shared" si="87"/>
        <v>0.0025-30.7739375364797i</v>
      </c>
      <c r="N360">
        <f t="shared" si="88"/>
        <v>89.989082153323508</v>
      </c>
      <c r="O360">
        <f t="shared" si="89"/>
        <v>83.507614833994936</v>
      </c>
      <c r="P360" s="3">
        <f t="shared" si="90"/>
        <v>83.507614833994936</v>
      </c>
      <c r="Q360" s="3">
        <f t="shared" si="91"/>
        <v>-90.010917846676492</v>
      </c>
      <c r="R360">
        <f t="shared" si="92"/>
        <v>89.989082153323508</v>
      </c>
      <c r="S360">
        <f t="shared" si="93"/>
        <v>3.3152208519609608E-3</v>
      </c>
      <c r="T360">
        <f t="shared" si="76"/>
        <v>83.507614833994936</v>
      </c>
    </row>
    <row r="361" spans="1:20" x14ac:dyDescent="0.25">
      <c r="A361">
        <f t="shared" si="77"/>
        <v>20.909301505495467</v>
      </c>
      <c r="B361">
        <f t="shared" si="94"/>
        <v>3.3278186911984129</v>
      </c>
      <c r="C361" t="str">
        <f t="shared" si="78"/>
        <v>-2.85361312288406-14918.7879698989i</v>
      </c>
      <c r="D361" t="str">
        <f t="shared" si="79"/>
        <v>3.47812499992723-4782.56054160182i</v>
      </c>
      <c r="E361" t="str">
        <f t="shared" si="80"/>
        <v>162.469535676719+0.00156684922271973i</v>
      </c>
      <c r="F361" t="str">
        <f t="shared" si="81"/>
        <v>2.90990990989818-44881.3863205294i</v>
      </c>
      <c r="G361" t="str">
        <f t="shared" si="82"/>
        <v>0.999999999995971-2.00729294451948E-06i</v>
      </c>
      <c r="H361" t="str">
        <f t="shared" si="83"/>
        <v>625.000274570594+0.430366588992978i</v>
      </c>
      <c r="I361" t="str">
        <f t="shared" si="84"/>
        <v>59.6202997771771-79132.6942736197i</v>
      </c>
      <c r="K361" t="str">
        <f t="shared" si="85"/>
        <v>0.019199982461504-0.0000178208900602131i</v>
      </c>
      <c r="L361" t="str">
        <f t="shared" si="86"/>
        <v>0.0001875-63.5978793310265i</v>
      </c>
      <c r="M361" t="str">
        <f t="shared" si="87"/>
        <v>0.0025-30.6574392672641i</v>
      </c>
      <c r="N361">
        <f t="shared" si="88"/>
        <v>89.989040665592924</v>
      </c>
      <c r="O361">
        <f t="shared" si="89"/>
        <v>83.474670992449774</v>
      </c>
      <c r="P361" s="3">
        <f t="shared" si="90"/>
        <v>83.474670992449774</v>
      </c>
      <c r="Q361" s="3">
        <f t="shared" si="91"/>
        <v>-90.010959334407076</v>
      </c>
      <c r="R361">
        <f t="shared" si="92"/>
        <v>89.989040665592924</v>
      </c>
      <c r="S361">
        <f t="shared" si="93"/>
        <v>3.3278186911984129E-3</v>
      </c>
      <c r="T361">
        <f t="shared" si="76"/>
        <v>83.474670992449774</v>
      </c>
    </row>
    <row r="362" spans="1:20" x14ac:dyDescent="0.25">
      <c r="A362">
        <f t="shared" si="77"/>
        <v>20.988756851216351</v>
      </c>
      <c r="B362">
        <f t="shared" si="94"/>
        <v>3.340464402224967</v>
      </c>
      <c r="C362" t="str">
        <f t="shared" si="78"/>
        <v>-2.85361309514126-14862.3111601026i</v>
      </c>
      <c r="D362" t="str">
        <f t="shared" si="79"/>
        <v>3.47812499992667-4764.45561040342i</v>
      </c>
      <c r="E362" t="str">
        <f t="shared" si="80"/>
        <v>162.469535666934+0.00157280326475582i</v>
      </c>
      <c r="F362" t="str">
        <f t="shared" si="81"/>
        <v>2.90990990989809-44711.4826863656i</v>
      </c>
      <c r="G362" t="str">
        <f t="shared" si="82"/>
        <v>0.99999999999594-2.01492065770859E-06i</v>
      </c>
      <c r="H362" t="str">
        <f t="shared" si="83"/>
        <v>625.000276661296+0.432001982180466i</v>
      </c>
      <c r="I362" t="str">
        <f t="shared" si="84"/>
        <v>59.6202998132269-78833.1286227392i</v>
      </c>
      <c r="K362" t="str">
        <f t="shared" si="85"/>
        <v>0.0191999823279583-0.0000178886093103283i</v>
      </c>
      <c r="L362" t="str">
        <f t="shared" si="86"/>
        <v>0.0001875-63.3571222664142i</v>
      </c>
      <c r="M362" t="str">
        <f t="shared" si="87"/>
        <v>0.0025-30.5413820156048i</v>
      </c>
      <c r="N362">
        <f t="shared" si="88"/>
        <v>89.98899902020996</v>
      </c>
      <c r="O362">
        <f t="shared" si="89"/>
        <v>83.441727150793326</v>
      </c>
      <c r="P362" s="3">
        <f t="shared" si="90"/>
        <v>83.441727150793326</v>
      </c>
      <c r="Q362" s="3">
        <f t="shared" si="91"/>
        <v>-90.01100097979004</v>
      </c>
      <c r="R362">
        <f t="shared" si="92"/>
        <v>89.98899902020996</v>
      </c>
      <c r="S362">
        <f t="shared" si="93"/>
        <v>3.3404644022249669E-3</v>
      </c>
      <c r="T362">
        <f t="shared" si="76"/>
        <v>83.441727150793326</v>
      </c>
    </row>
    <row r="363" spans="1:20" x14ac:dyDescent="0.25">
      <c r="A363">
        <f t="shared" si="77"/>
        <v>21.068514127250975</v>
      </c>
      <c r="B363">
        <f t="shared" si="94"/>
        <v>3.3531581669534218</v>
      </c>
      <c r="C363" t="str">
        <f t="shared" si="78"/>
        <v>-2.85361306718719-14806.048149642i</v>
      </c>
      <c r="D363" t="str">
        <f t="shared" si="79"/>
        <v>3.47812499992612-4746.41921749853i</v>
      </c>
      <c r="E363" t="str">
        <f t="shared" si="80"/>
        <v>162.469535657074+0.00157877993232327i</v>
      </c>
      <c r="F363" t="str">
        <f t="shared" si="81"/>
        <v>2.909909909898-44542.2222418911i</v>
      </c>
      <c r="G363" t="str">
        <f t="shared" si="82"/>
        <v>0.999999999995909-2.02257735620782E-06i</v>
      </c>
      <c r="H363" t="str">
        <f t="shared" si="83"/>
        <v>625.000278767918+0.433643589863776i</v>
      </c>
      <c r="I363" t="str">
        <f t="shared" si="84"/>
        <v>59.6202998495514-78534.6970128805i</v>
      </c>
      <c r="K363" t="str">
        <f t="shared" si="85"/>
        <v>0.0191999821933957-0.0000179565858920821i</v>
      </c>
      <c r="L363" t="str">
        <f t="shared" si="86"/>
        <v>0.0001875-63.1172766152763i</v>
      </c>
      <c r="M363" t="str">
        <f t="shared" si="87"/>
        <v>0.0025-30.4257641119793i</v>
      </c>
      <c r="N363">
        <f t="shared" si="88"/>
        <v>89.988957216575542</v>
      </c>
      <c r="O363">
        <f t="shared" si="89"/>
        <v>83.408783309024713</v>
      </c>
      <c r="P363" s="3">
        <f t="shared" si="90"/>
        <v>83.408783309024713</v>
      </c>
      <c r="Q363" s="3">
        <f t="shared" si="91"/>
        <v>-90.011042783424458</v>
      </c>
      <c r="R363">
        <f t="shared" si="92"/>
        <v>89.988957216575542</v>
      </c>
      <c r="S363">
        <f t="shared" si="93"/>
        <v>3.3531581669534218E-3</v>
      </c>
      <c r="T363">
        <f t="shared" si="76"/>
        <v>83.408783309024713</v>
      </c>
    </row>
    <row r="364" spans="1:20" x14ac:dyDescent="0.25">
      <c r="A364">
        <f t="shared" si="77"/>
        <v>21.148574480934528</v>
      </c>
      <c r="B364">
        <f t="shared" si="94"/>
        <v>3.3659001679878449</v>
      </c>
      <c r="C364" t="str">
        <f t="shared" si="78"/>
        <v>-2.85361303902019-14749.9981291546i</v>
      </c>
      <c r="D364" t="str">
        <f t="shared" si="79"/>
        <v>3.47812499992557-4728.45110342757i</v>
      </c>
      <c r="E364" t="str">
        <f t="shared" si="80"/>
        <v>162.469535647138+0.00158477931140181i</v>
      </c>
      <c r="F364" t="str">
        <f t="shared" si="81"/>
        <v>2.90990990989792-44373.6025522376i</v>
      </c>
      <c r="G364" t="str">
        <f t="shared" si="82"/>
        <v>0.999999999995878-2.03026315016134E-06i</v>
      </c>
      <c r="H364" t="str">
        <f t="shared" si="83"/>
        <v>625.000280890581+0.435291435658012i</v>
      </c>
      <c r="I364" t="str">
        <f t="shared" si="84"/>
        <v>59.6202998861529-78237.3951510046i</v>
      </c>
      <c r="K364" t="str">
        <f t="shared" si="85"/>
        <v>0.0191999820578085-0.0000180248207833175i</v>
      </c>
      <c r="L364" t="str">
        <f t="shared" si="86"/>
        <v>0.0001875-62.8783389273521i</v>
      </c>
      <c r="M364" t="str">
        <f t="shared" si="87"/>
        <v>0.0025-30.3105838931851i</v>
      </c>
      <c r="N364">
        <f t="shared" si="88"/>
        <v>89.988915254088312</v>
      </c>
      <c r="O364">
        <f t="shared" si="89"/>
        <v>83.37583946714291</v>
      </c>
      <c r="P364" s="3">
        <f t="shared" si="90"/>
        <v>83.37583946714291</v>
      </c>
      <c r="Q364" s="3">
        <f t="shared" si="91"/>
        <v>-90.011084745911688</v>
      </c>
      <c r="R364">
        <f t="shared" si="92"/>
        <v>89.988915254088312</v>
      </c>
      <c r="S364">
        <f t="shared" si="93"/>
        <v>3.3659001679878448E-3</v>
      </c>
      <c r="T364">
        <f t="shared" ref="T364:T427" si="95">P364</f>
        <v>83.37583946714291</v>
      </c>
    </row>
    <row r="365" spans="1:20" x14ac:dyDescent="0.25">
      <c r="A365">
        <f t="shared" ref="A365:A428" si="96">2*PI()*B365</f>
        <v>21.228939063962081</v>
      </c>
      <c r="B365">
        <f t="shared" si="94"/>
        <v>3.3786905886261986</v>
      </c>
      <c r="C365" t="str">
        <f t="shared" ref="C365:C428" si="97">IMPRODUCT(D365,E365,$C$40,,K365,$C$41)</f>
        <v>-2.85361301063878-14694.1602923424i</v>
      </c>
      <c r="D365" t="str">
        <f t="shared" ref="D365:D428" si="98">IMDIV(IMPRODUCT($C$37,$C$38,COMPLEX(1,A365/$C$38)),IMSUM(-1*A365*A365/$C$39,COMPLEX(0,1*A365)))</f>
        <v>3.47812499992499-4710.55100971317i</v>
      </c>
      <c r="E365" t="str">
        <f t="shared" ref="E365:E428" si="99">IMDIV(IMPRODUCT(IMSUM(F365,G365),$C$29,H365),IMSUM(1,I365))</f>
        <v>162.469535637128+0.00159080148829541i</v>
      </c>
      <c r="F365" t="str">
        <f t="shared" ref="F365:F428" si="100">IMDIV(IMPRODUCT($C$14,$C$15,COMPLEX(1,A365/$C$15)),IMSUM(-1*A365*A365/$C$16,COMPLEX(0,A365)))</f>
        <v>2.90990990989782-44205.6211917538i</v>
      </c>
      <c r="G365" t="str">
        <f t="shared" ref="G365:G428" si="101">IMDIV(1,COMPLEX(1,A365*$C$9*$C$10))</f>
        <v>0.999999999995847-0.0000020379781501319i</v>
      </c>
      <c r="H365" t="str">
        <f t="shared" ref="H365:H428" si="102">IMDIV($C$3,IMSUM(K365,COMPLEX(0,$C$28*A365)))</f>
        <v>625.000283029406+0.43694554326801i</v>
      </c>
      <c r="I365" t="str">
        <f t="shared" ref="I365:I428" si="103">IMPRODUCT(F365,$C$29,H365,$C$31)</f>
        <v>59.6202999230321-77941.2187603234i</v>
      </c>
      <c r="K365" t="str">
        <f t="shared" ref="K365:K428" si="104">IF($C$26&lt;=0,IMDIV(1,IMSUM(IMDIV(1,L365),1/$C$18)),IMDIV(1,IMSUM(IMDIV(1,L365),1/$C$18,IMDIV(1,M365))))</f>
        <v>0.0191999819211889-0.0000180933149655929i</v>
      </c>
      <c r="L365" t="str">
        <f t="shared" ref="L365:L428" si="105">IMSUM($C$21/$C$22,IMDIV(1,COMPLEX(0,$C$20*$C$22*A365)))</f>
        <v>0.0001875-62.6403057654435i</v>
      </c>
      <c r="M365" t="str">
        <f t="shared" ref="M365:M428" si="106">IMSUM($C$25/$C$26,IMDIV(1,COMPLEX(0,$C$24*$C$26*A365)))</f>
        <v>0.0025-30.1958397023164i</v>
      </c>
      <c r="N365">
        <f t="shared" ref="N365:N428" si="107">ABS(R365)</f>
        <v>89.988873132144676</v>
      </c>
      <c r="O365">
        <f t="shared" ref="O365:O428" si="108">ABS(P365)</f>
        <v>83.342895625147321</v>
      </c>
      <c r="P365" s="3">
        <f t="shared" ref="P365:P428" si="109">20*LOG10(IMABS(C365))</f>
        <v>83.342895625147321</v>
      </c>
      <c r="Q365" s="3">
        <f t="shared" ref="Q365:Q428" si="110">IMARGUMENT(C365)*180/PI()</f>
        <v>-90.011126867855324</v>
      </c>
      <c r="R365">
        <f t="shared" ref="R365:R428" si="111">IF(Q365&lt;0,Q365+180,Q365-180)</f>
        <v>89.988873132144676</v>
      </c>
      <c r="S365">
        <f t="shared" ref="S365:S428" si="112">B365/1000</f>
        <v>3.3786905886261987E-3</v>
      </c>
      <c r="T365">
        <f t="shared" si="95"/>
        <v>83.342895625147321</v>
      </c>
    </row>
    <row r="366" spans="1:20" x14ac:dyDescent="0.25">
      <c r="A366">
        <f t="shared" si="96"/>
        <v>21.309609032405135</v>
      </c>
      <c r="B366">
        <f t="shared" ref="B366:B429" si="113">B365*(1+B$42)</f>
        <v>3.3915296128629784</v>
      </c>
      <c r="C366" t="str">
        <f t="shared" si="97"/>
        <v>-2.85361298204126-14638.5338359591i</v>
      </c>
      <c r="D366" t="str">
        <f t="shared" si="98"/>
        <v>3.47812499992443-4692.71867885652i</v>
      </c>
      <c r="E366" t="str">
        <f t="shared" si="99"/>
        <v>162.469535627041+0.00159684654963868i</v>
      </c>
      <c r="F366" t="str">
        <f t="shared" si="100"/>
        <v>2.90990990989774-44038.275743972i</v>
      </c>
      <c r="G366" t="str">
        <f t="shared" si="101"/>
        <v>0.999999999995815-2.04572246710233E-06i</v>
      </c>
      <c r="H366" t="str">
        <f t="shared" si="102"/>
        <v>625.000285184517+0.438605936488697i</v>
      </c>
      <c r="I366" t="str">
        <f t="shared" si="103"/>
        <v>59.6202999601929-77646.1635802414i</v>
      </c>
      <c r="K366" t="str">
        <f t="shared" si="104"/>
        <v>0.019199981783529-0.0000181620694241966i</v>
      </c>
      <c r="L366" t="str">
        <f t="shared" si="105"/>
        <v>0.0001875-62.403173705363i</v>
      </c>
      <c r="M366" t="str">
        <f t="shared" si="106"/>
        <v>0.0025-30.0815298887392i</v>
      </c>
      <c r="N366">
        <f t="shared" si="107"/>
        <v>89.988830850138697</v>
      </c>
      <c r="O366">
        <f t="shared" si="108"/>
        <v>83.30995178303688</v>
      </c>
      <c r="P366" s="3">
        <f t="shared" si="109"/>
        <v>83.30995178303688</v>
      </c>
      <c r="Q366" s="3">
        <f t="shared" si="110"/>
        <v>-90.011169149861303</v>
      </c>
      <c r="R366">
        <f t="shared" si="111"/>
        <v>89.988830850138697</v>
      </c>
      <c r="S366">
        <f t="shared" si="112"/>
        <v>3.3915296128629786E-3</v>
      </c>
      <c r="T366">
        <f t="shared" si="95"/>
        <v>83.30995178303688</v>
      </c>
    </row>
    <row r="367" spans="1:20" x14ac:dyDescent="0.25">
      <c r="A367">
        <f t="shared" si="96"/>
        <v>21.390585546728275</v>
      </c>
      <c r="B367">
        <f t="shared" si="113"/>
        <v>3.4044174253918578</v>
      </c>
      <c r="C367" t="str">
        <f t="shared" si="97"/>
        <v>-2.85361295322598-14583.1179597997i</v>
      </c>
      <c r="D367" t="str">
        <f t="shared" si="98"/>
        <v>3.47812499992384-4674.95385433349i</v>
      </c>
      <c r="E367" t="str">
        <f t="shared" si="99"/>
        <v>162.469535616878+0.0016029145823949i</v>
      </c>
      <c r="F367" t="str">
        <f t="shared" si="100"/>
        <v>2.90990990989763-43871.5638015712i</v>
      </c>
      <c r="G367" t="str">
        <f t="shared" si="101"/>
        <v>0.999999999995783-2.05349621247725E-06i</v>
      </c>
      <c r="H367" t="str">
        <f t="shared" si="102"/>
        <v>625.000287356035+0.440272639205408i</v>
      </c>
      <c r="I367" t="str">
        <f t="shared" si="103"/>
        <v>59.6202999976359-77352.2253662892i</v>
      </c>
      <c r="K367" t="str">
        <f t="shared" si="104"/>
        <v>0.019199981644821-0.0000182310851481609i</v>
      </c>
      <c r="L367" t="str">
        <f t="shared" si="105"/>
        <v>0.0001875-62.1669393358866i</v>
      </c>
      <c r="M367" t="str">
        <f t="shared" si="106"/>
        <v>0.0025-29.9676528080685i</v>
      </c>
      <c r="N367">
        <f t="shared" si="107"/>
        <v>89.988788407462138</v>
      </c>
      <c r="O367">
        <f t="shared" si="108"/>
        <v>83.277007940810876</v>
      </c>
      <c r="P367" s="3">
        <f t="shared" si="109"/>
        <v>83.277007940810876</v>
      </c>
      <c r="Q367" s="3">
        <f t="shared" si="110"/>
        <v>-90.011211592537862</v>
      </c>
      <c r="R367">
        <f t="shared" si="111"/>
        <v>89.988788407462138</v>
      </c>
      <c r="S367">
        <f t="shared" si="112"/>
        <v>3.4044174253918579E-3</v>
      </c>
      <c r="T367">
        <f t="shared" si="95"/>
        <v>83.277007940810876</v>
      </c>
    </row>
    <row r="368" spans="1:20" x14ac:dyDescent="0.25">
      <c r="A368">
        <f t="shared" si="96"/>
        <v>21.471869771805842</v>
      </c>
      <c r="B368">
        <f t="shared" si="113"/>
        <v>3.4173542116083468</v>
      </c>
      <c r="C368" t="str">
        <f t="shared" si="97"/>
        <v>-2.85361292419129-14527.9118666879i</v>
      </c>
      <c r="D368" t="str">
        <f t="shared" si="98"/>
        <v>3.47812499992328-4657.25628059118i</v>
      </c>
      <c r="E368" t="str">
        <f t="shared" si="99"/>
        <v>162.469535606636+0.00160900567385718i</v>
      </c>
      <c r="F368" t="str">
        <f t="shared" si="100"/>
        <v>2.90990990989755-43705.4829663447i</v>
      </c>
      <c r="G368" t="str">
        <f t="shared" si="101"/>
        <v>0.999999999995751-0.0000020612994980846i</v>
      </c>
      <c r="H368" t="str">
        <f t="shared" si="102"/>
        <v>625.000289544092+0.441945675394255i</v>
      </c>
      <c r="I368" t="str">
        <f t="shared" si="103"/>
        <v>59.6203000353648-77059.399890069i</v>
      </c>
      <c r="K368" t="str">
        <f t="shared" si="104"/>
        <v>0.0191999815050567-0.0000183003631302759i</v>
      </c>
      <c r="L368" t="str">
        <f t="shared" si="105"/>
        <v>0.0001875-61.9315992587037i</v>
      </c>
      <c r="M368" t="str">
        <f t="shared" si="106"/>
        <v>0.0025-29.8542068221444i</v>
      </c>
      <c r="N368">
        <f t="shared" si="107"/>
        <v>89.988745803504472</v>
      </c>
      <c r="O368">
        <f t="shared" si="108"/>
        <v>83.244064098468229</v>
      </c>
      <c r="P368" s="3">
        <f t="shared" si="109"/>
        <v>83.244064098468229</v>
      </c>
      <c r="Q368" s="3">
        <f t="shared" si="110"/>
        <v>-90.011254196495528</v>
      </c>
      <c r="R368">
        <f t="shared" si="111"/>
        <v>89.988745803504472</v>
      </c>
      <c r="S368">
        <f t="shared" si="112"/>
        <v>3.4173542116083468E-3</v>
      </c>
      <c r="T368">
        <f t="shared" si="95"/>
        <v>83.244064098468229</v>
      </c>
    </row>
    <row r="369" spans="1:20" x14ac:dyDescent="0.25">
      <c r="A369">
        <f t="shared" si="96"/>
        <v>21.553462876938706</v>
      </c>
      <c r="B369">
        <f t="shared" si="113"/>
        <v>3.4303401576124588</v>
      </c>
      <c r="C369" t="str">
        <f t="shared" si="97"/>
        <v>-2.85361289493566-14472.9147624658i</v>
      </c>
      <c r="D369" t="str">
        <f t="shared" si="98"/>
        <v>3.47812499992269-4639.625703044i</v>
      </c>
      <c r="E369" t="str">
        <f t="shared" si="99"/>
        <v>162.469535596319+0.00161511991164971i</v>
      </c>
      <c r="F369" t="str">
        <f t="shared" si="100"/>
        <v>2.90990990989745-43540.0308491635i</v>
      </c>
      <c r="G369" t="str">
        <f t="shared" si="101"/>
        <v>0.999999999995719-2.06913243617726E-06i</v>
      </c>
      <c r="H369" t="str">
        <f t="shared" si="102"/>
        <v>625.000291748809+0.44362506912245i</v>
      </c>
      <c r="I369" t="str">
        <f t="shared" si="103"/>
        <v>59.6203000733809-76767.6829391865i</v>
      </c>
      <c r="K369" t="str">
        <f t="shared" si="104"/>
        <v>0.0191999813642282-0.0000183699043671043i</v>
      </c>
      <c r="L369" t="str">
        <f t="shared" si="105"/>
        <v>0.0001875-61.6971500883679i</v>
      </c>
      <c r="M369" t="str">
        <f t="shared" si="106"/>
        <v>0.0025-29.7411902990081i</v>
      </c>
      <c r="N369">
        <f t="shared" si="107"/>
        <v>89.98870303765284</v>
      </c>
      <c r="O369">
        <f t="shared" si="108"/>
        <v>83.211120256008229</v>
      </c>
      <c r="P369" s="3">
        <f t="shared" si="109"/>
        <v>83.211120256008229</v>
      </c>
      <c r="Q369" s="3">
        <f t="shared" si="110"/>
        <v>-90.01129696234716</v>
      </c>
      <c r="R369">
        <f t="shared" si="111"/>
        <v>89.98870303765284</v>
      </c>
      <c r="S369">
        <f t="shared" si="112"/>
        <v>3.4303401576124587E-3</v>
      </c>
      <c r="T369">
        <f t="shared" si="95"/>
        <v>83.211120256008229</v>
      </c>
    </row>
    <row r="370" spans="1:20" x14ac:dyDescent="0.25">
      <c r="A370">
        <f t="shared" si="96"/>
        <v>21.635366035871073</v>
      </c>
      <c r="B370">
        <f t="shared" si="113"/>
        <v>3.443375450211386</v>
      </c>
      <c r="C370" t="str">
        <f t="shared" si="97"/>
        <v>-2.85361286545707-14418.1258559814i</v>
      </c>
      <c r="D370" t="str">
        <f t="shared" si="98"/>
        <v>3.47812499992209-4622.06186807019i</v>
      </c>
      <c r="E370" t="str">
        <f t="shared" si="99"/>
        <v>162.469535585921+0.00162125738373254i</v>
      </c>
      <c r="F370" t="str">
        <f t="shared" si="100"/>
        <v>2.90990990989735-43375.2050699435i</v>
      </c>
      <c r="G370" t="str">
        <f t="shared" si="101"/>
        <v>0.999999999995686-2.07699513943466E-06i</v>
      </c>
      <c r="H370" t="str">
        <f t="shared" si="102"/>
        <v>625.000293970313+0.445310844548658i</v>
      </c>
      <c r="I370" t="str">
        <f t="shared" si="103"/>
        <v>59.6203001116859-76477.0703171957i</v>
      </c>
      <c r="K370" t="str">
        <f t="shared" si="104"/>
        <v>0.0191999812223274-0.0000184397098589954i</v>
      </c>
      <c r="L370" t="str">
        <f t="shared" si="105"/>
        <v>0.0001875-61.4635884522495i</v>
      </c>
      <c r="M370" t="str">
        <f t="shared" si="106"/>
        <v>0.0025-29.6286016128792i</v>
      </c>
      <c r="N370">
        <f t="shared" si="107"/>
        <v>89.98866010929207</v>
      </c>
      <c r="O370">
        <f t="shared" si="108"/>
        <v>83.178176413429867</v>
      </c>
      <c r="P370" s="3">
        <f t="shared" si="109"/>
        <v>83.178176413429867</v>
      </c>
      <c r="Q370" s="3">
        <f t="shared" si="110"/>
        <v>-90.01133989070793</v>
      </c>
      <c r="R370">
        <f t="shared" si="111"/>
        <v>89.98866010929207</v>
      </c>
      <c r="S370">
        <f t="shared" si="112"/>
        <v>3.4433754502113862E-3</v>
      </c>
      <c r="T370">
        <f t="shared" si="95"/>
        <v>83.178176413429867</v>
      </c>
    </row>
    <row r="371" spans="1:20" x14ac:dyDescent="0.25">
      <c r="A371">
        <f t="shared" si="96"/>
        <v>21.717580426807384</v>
      </c>
      <c r="B371">
        <f t="shared" si="113"/>
        <v>3.4564602769221895</v>
      </c>
      <c r="C371" t="str">
        <f t="shared" si="97"/>
        <v>-2.8536128357541-14363.5443590779i</v>
      </c>
      <c r="D371" t="str">
        <f t="shared" si="98"/>
        <v>3.4781249999215-4604.56452300811i</v>
      </c>
      <c r="E371" t="str">
        <f t="shared" si="99"/>
        <v>162.469535575444+0.00162741817839737i</v>
      </c>
      <c r="F371" t="str">
        <f t="shared" si="100"/>
        <v>2.90990990989726-43211.0032576106i</v>
      </c>
      <c r="G371" t="str">
        <f t="shared" si="101"/>
        <v>0.999999999995653-2.08488772096445E-06i</v>
      </c>
      <c r="H371" t="str">
        <f t="shared" si="102"/>
        <v>625.000296208733+0.44700302592336i</v>
      </c>
      <c r="I371" t="str">
        <f t="shared" si="103"/>
        <v>59.6203001502831-76187.5578435368i</v>
      </c>
      <c r="K371" t="str">
        <f t="shared" si="104"/>
        <v>0.0191999810793461-0.0000185097806100999i</v>
      </c>
      <c r="L371" t="str">
        <f t="shared" si="105"/>
        <v>0.0001875-61.2309109904853i</v>
      </c>
      <c r="M371" t="str">
        <f t="shared" si="106"/>
        <v>0.0025-29.5164391441315i</v>
      </c>
      <c r="N371">
        <f t="shared" si="107"/>
        <v>89.988617017804614</v>
      </c>
      <c r="O371">
        <f t="shared" si="108"/>
        <v>83.145232570732247</v>
      </c>
      <c r="P371" s="3">
        <f t="shared" si="109"/>
        <v>83.145232570732247</v>
      </c>
      <c r="Q371" s="3">
        <f t="shared" si="110"/>
        <v>-90.011382982195386</v>
      </c>
      <c r="R371">
        <f t="shared" si="111"/>
        <v>89.988617017804614</v>
      </c>
      <c r="S371">
        <f t="shared" si="112"/>
        <v>3.4564602769221893E-3</v>
      </c>
      <c r="T371">
        <f t="shared" si="95"/>
        <v>83.145232570732247</v>
      </c>
    </row>
    <row r="372" spans="1:20" x14ac:dyDescent="0.25">
      <c r="A372">
        <f t="shared" si="96"/>
        <v>21.800107232429255</v>
      </c>
      <c r="B372">
        <f t="shared" si="113"/>
        <v>3.469594825974494</v>
      </c>
      <c r="C372" t="str">
        <f t="shared" si="97"/>
        <v>-2.85361280582494-14309.1694865822i</v>
      </c>
      <c r="D372" t="str">
        <f t="shared" si="98"/>
        <v>3.4781249999209-4587.13341615254i</v>
      </c>
      <c r="E372" t="str">
        <f t="shared" si="99"/>
        <v>162.469535564888+0.00163360238427114i</v>
      </c>
      <c r="F372" t="str">
        <f t="shared" si="100"/>
        <v>2.90990990989716-43047.4230500665i</v>
      </c>
      <c r="G372" t="str">
        <f t="shared" si="101"/>
        <v>0.99999999999562-2.09281029430404E-06i</v>
      </c>
      <c r="H372" t="str">
        <f t="shared" si="102"/>
        <v>625.000298464199+0.448701637589178i</v>
      </c>
      <c r="I372" t="str">
        <f t="shared" si="103"/>
        <v>59.620300189174-75899.1413534757i</v>
      </c>
      <c r="K372" t="str">
        <f t="shared" si="104"/>
        <v>0.019199980935276-0.0000185801176283836i</v>
      </c>
      <c r="L372" t="str">
        <f t="shared" si="105"/>
        <v>0.0001875-60.999114355933i</v>
      </c>
      <c r="M372" t="str">
        <f t="shared" si="106"/>
        <v>0.0025-29.4047012792703i</v>
      </c>
      <c r="N372">
        <f t="shared" si="107"/>
        <v>89.988573762570638</v>
      </c>
      <c r="O372">
        <f t="shared" si="108"/>
        <v>83.112288727914489</v>
      </c>
      <c r="P372" s="3">
        <f t="shared" si="109"/>
        <v>83.112288727914489</v>
      </c>
      <c r="Q372" s="3">
        <f t="shared" si="110"/>
        <v>-90.011426237429362</v>
      </c>
      <c r="R372">
        <f t="shared" si="111"/>
        <v>89.988573762570638</v>
      </c>
      <c r="S372">
        <f t="shared" si="112"/>
        <v>3.469594825974494E-3</v>
      </c>
      <c r="T372">
        <f t="shared" si="95"/>
        <v>83.112288727914489</v>
      </c>
    </row>
    <row r="373" spans="1:20" x14ac:dyDescent="0.25">
      <c r="A373">
        <f t="shared" si="96"/>
        <v>21.882947639912484</v>
      </c>
      <c r="B373">
        <f t="shared" si="113"/>
        <v>3.482779286313197</v>
      </c>
      <c r="C373" t="str">
        <f t="shared" si="97"/>
        <v>-2.85361277566789-14255.0004562937i</v>
      </c>
      <c r="D373" t="str">
        <f t="shared" si="98"/>
        <v>3.4781249999203-4569.76829675119i</v>
      </c>
      <c r="E373" t="str">
        <f t="shared" si="99"/>
        <v>162.469535554252+0.00163981009031952i</v>
      </c>
      <c r="F373" t="str">
        <f t="shared" si="100"/>
        <v>2.90990990989706-42884.4620941551i</v>
      </c>
      <c r="G373" t="str">
        <f t="shared" si="101"/>
        <v>0.999999999995587-2.10076297342233E-06i</v>
      </c>
      <c r="H373" t="str">
        <f t="shared" si="102"/>
        <v>625.000300736836+0.450406703981237i</v>
      </c>
      <c r="I373" t="str">
        <f t="shared" si="103"/>
        <v>59.6203002283606-75611.8166980438i</v>
      </c>
      <c r="K373" t="str">
        <f t="shared" si="104"/>
        <v>0.019199980790109-0.0000186507219256428i</v>
      </c>
      <c r="L373" t="str">
        <f t="shared" si="105"/>
        <v>0.0001875-60.7681952141193i</v>
      </c>
      <c r="M373" t="str">
        <f t="shared" si="106"/>
        <v>0.0025-29.2933864109088i</v>
      </c>
      <c r="N373">
        <f t="shared" si="107"/>
        <v>89.988530342967891</v>
      </c>
      <c r="O373">
        <f t="shared" si="108"/>
        <v>83.079344884975825</v>
      </c>
      <c r="P373" s="3">
        <f t="shared" si="109"/>
        <v>83.079344884975825</v>
      </c>
      <c r="Q373" s="3">
        <f t="shared" si="110"/>
        <v>-90.011469657032109</v>
      </c>
      <c r="R373">
        <f t="shared" si="111"/>
        <v>89.988530342967891</v>
      </c>
      <c r="S373">
        <f t="shared" si="112"/>
        <v>3.4827792863131972E-3</v>
      </c>
      <c r="T373">
        <f t="shared" si="95"/>
        <v>83.079344884975825</v>
      </c>
    </row>
    <row r="374" spans="1:20" x14ac:dyDescent="0.25">
      <c r="A374">
        <f t="shared" si="96"/>
        <v>21.966102840944153</v>
      </c>
      <c r="B374">
        <f t="shared" si="113"/>
        <v>3.4960138476011871</v>
      </c>
      <c r="C374" t="str">
        <f t="shared" si="97"/>
        <v>-2.85361274528118-14201.0364889721i</v>
      </c>
      <c r="D374" t="str">
        <f t="shared" si="98"/>
        <v>3.47812499991969-4552.46891500095i</v>
      </c>
      <c r="E374" t="str">
        <f t="shared" si="99"/>
        <v>162.469535543532+0.00164604138584656i</v>
      </c>
      <c r="F374" t="str">
        <f t="shared" si="100"/>
        <v>2.90990990989697-42722.1180456282i</v>
      </c>
      <c r="G374" t="str">
        <f t="shared" si="101"/>
        <v>0.999999999995553-2.10874587272126E-06i</v>
      </c>
      <c r="H374" t="str">
        <f t="shared" si="102"/>
        <v>625.000303026779+0.452118249627529i</v>
      </c>
      <c r="I374" t="str">
        <f t="shared" si="103"/>
        <v>59.6203002678464-75325.5797439799i</v>
      </c>
      <c r="K374" t="str">
        <f t="shared" si="104"/>
        <v>0.0191999806438366-0.0000187215945175184i</v>
      </c>
      <c r="L374" t="str">
        <f t="shared" si="105"/>
        <v>0.0001875-60.5381502431952i</v>
      </c>
      <c r="M374" t="str">
        <f t="shared" si="106"/>
        <v>0.0025-29.1824929377453i</v>
      </c>
      <c r="N374">
        <f t="shared" si="107"/>
        <v>89.988486758371778</v>
      </c>
      <c r="O374">
        <f t="shared" si="108"/>
        <v>83.046401041914933</v>
      </c>
      <c r="P374" s="3">
        <f t="shared" si="109"/>
        <v>83.046401041914933</v>
      </c>
      <c r="Q374" s="3">
        <f t="shared" si="110"/>
        <v>-90.011513241628222</v>
      </c>
      <c r="R374">
        <f t="shared" si="111"/>
        <v>89.988486758371778</v>
      </c>
      <c r="S374">
        <f t="shared" si="112"/>
        <v>3.4960138476011872E-3</v>
      </c>
      <c r="T374">
        <f t="shared" si="95"/>
        <v>83.046401041914933</v>
      </c>
    </row>
    <row r="375" spans="1:20" x14ac:dyDescent="0.25">
      <c r="A375">
        <f t="shared" si="96"/>
        <v>22.049574031739741</v>
      </c>
      <c r="B375">
        <f t="shared" si="113"/>
        <v>3.5092987002220717</v>
      </c>
      <c r="C375" t="str">
        <f t="shared" si="97"/>
        <v>-2.85361271466306-14147.2768083284i</v>
      </c>
      <c r="D375" t="str">
        <f t="shared" si="98"/>
        <v>3.47812499991909-4535.23502204446i</v>
      </c>
      <c r="E375" t="str">
        <f t="shared" si="99"/>
        <v>162.469535532733+0.00165229636049222i</v>
      </c>
      <c r="F375" t="str">
        <f t="shared" si="100"/>
        <v>2.90990990989688-42560.3885691125i</v>
      </c>
      <c r="G375" t="str">
        <f t="shared" si="101"/>
        <v>0.999999999995519-2.11675910703754E-06i</v>
      </c>
      <c r="H375" t="str">
        <f t="shared" si="102"/>
        <v>625.000305334159+0.453836299149229i</v>
      </c>
      <c r="I375" t="str">
        <f t="shared" si="103"/>
        <v>59.6203003076323-75040.4263736697i</v>
      </c>
      <c r="K375" t="str">
        <f t="shared" si="104"/>
        <v>0.0191999804964504-0.0000187927364235098i</v>
      </c>
      <c r="L375" t="str">
        <f t="shared" si="105"/>
        <v>0.0001875-60.3089761338863i</v>
      </c>
      <c r="M375" t="str">
        <f t="shared" si="106"/>
        <v>0.0025-29.0720192645401i</v>
      </c>
      <c r="N375">
        <f t="shared" si="107"/>
        <v>89.988443008155372</v>
      </c>
      <c r="O375">
        <f t="shared" si="108"/>
        <v>83.013457198731388</v>
      </c>
      <c r="P375" s="3">
        <f t="shared" si="109"/>
        <v>83.013457198731388</v>
      </c>
      <c r="Q375" s="3">
        <f t="shared" si="110"/>
        <v>-90.011556991844628</v>
      </c>
      <c r="R375">
        <f t="shared" si="111"/>
        <v>89.988443008155372</v>
      </c>
      <c r="S375">
        <f t="shared" si="112"/>
        <v>3.5092987002220718E-3</v>
      </c>
      <c r="T375">
        <f t="shared" si="95"/>
        <v>83.013457198731388</v>
      </c>
    </row>
    <row r="376" spans="1:20" x14ac:dyDescent="0.25">
      <c r="A376">
        <f t="shared" si="96"/>
        <v>22.133362413060354</v>
      </c>
      <c r="B376">
        <f t="shared" si="113"/>
        <v>3.5226340352829157</v>
      </c>
      <c r="C376" t="str">
        <f t="shared" si="97"/>
        <v>-2.8536126838119-14093.720641011i</v>
      </c>
      <c r="D376" t="str">
        <f t="shared" si="98"/>
        <v>3.47812499991846-4518.06636996631i</v>
      </c>
      <c r="E376" t="str">
        <f t="shared" si="99"/>
        <v>162.469535521852+0.0016585751042405i</v>
      </c>
      <c r="F376" t="str">
        <f t="shared" si="100"/>
        <v>2.90990990989676-42399.2713380745i</v>
      </c>
      <c r="G376" t="str">
        <f t="shared" si="101"/>
        <v>0.999999999995485-0.0000021248027916442i</v>
      </c>
      <c r="H376" t="str">
        <f t="shared" si="102"/>
        <v>625.00030765911+0.455560877261096i</v>
      </c>
      <c r="I376" t="str">
        <f t="shared" si="103"/>
        <v>59.620300347721-74756.3524850852i</v>
      </c>
      <c r="K376" t="str">
        <f t="shared" si="104"/>
        <v>0.0191999803479419-0.0000188641486669913i</v>
      </c>
      <c r="L376" t="str">
        <f t="shared" si="105"/>
        <v>0.0001875-60.0806695894464i</v>
      </c>
      <c r="M376" t="str">
        <f t="shared" si="106"/>
        <v>0.0025-28.9619638020922i</v>
      </c>
      <c r="N376">
        <f t="shared" si="107"/>
        <v>89.988399091689288</v>
      </c>
      <c r="O376">
        <f t="shared" si="108"/>
        <v>82.980513355423895</v>
      </c>
      <c r="P376" s="3">
        <f t="shared" si="109"/>
        <v>82.980513355423895</v>
      </c>
      <c r="Q376" s="3">
        <f t="shared" si="110"/>
        <v>-90.011600908310712</v>
      </c>
      <c r="R376">
        <f t="shared" si="111"/>
        <v>89.988399091689288</v>
      </c>
      <c r="S376">
        <f t="shared" si="112"/>
        <v>3.5226340352829157E-3</v>
      </c>
      <c r="T376">
        <f t="shared" si="95"/>
        <v>82.980513355423895</v>
      </c>
    </row>
    <row r="377" spans="1:20" x14ac:dyDescent="0.25">
      <c r="A377">
        <f t="shared" si="96"/>
        <v>22.217469190229981</v>
      </c>
      <c r="B377">
        <f t="shared" si="113"/>
        <v>3.5360200446169907</v>
      </c>
      <c r="C377" t="str">
        <f t="shared" si="97"/>
        <v>-2.85361265272579-14040.3672165967i</v>
      </c>
      <c r="D377" t="str">
        <f t="shared" si="98"/>
        <v>3.47812499991784-4500.96271178974i</v>
      </c>
      <c r="E377" t="str">
        <f t="shared" si="99"/>
        <v>162.469535510887+0.00166487770741641i</v>
      </c>
      <c r="F377" t="str">
        <f t="shared" si="100"/>
        <v>2.90990990989667-42238.7640347895i</v>
      </c>
      <c r="G377" t="str">
        <f t="shared" si="101"/>
        <v>0.999999999995451-2.13287704225238E-06i</v>
      </c>
      <c r="H377" t="str">
        <f t="shared" si="102"/>
        <v>625.000310001761+0.457292008771792i</v>
      </c>
      <c r="I377" t="str">
        <f t="shared" si="103"/>
        <v>59.6203003881155-74473.353991729i</v>
      </c>
      <c r="K377" t="str">
        <f t="shared" si="104"/>
        <v>0.0191999801983027-0.0000189358322752252i</v>
      </c>
      <c r="L377" t="str">
        <f t="shared" si="105"/>
        <v>0.0001875-59.8532273256094i</v>
      </c>
      <c r="M377" t="str">
        <f t="shared" si="106"/>
        <v>0.0025-28.8523249672167i</v>
      </c>
      <c r="N377">
        <f t="shared" si="107"/>
        <v>89.988355008341827</v>
      </c>
      <c r="O377">
        <f t="shared" si="108"/>
        <v>82.947569511991674</v>
      </c>
      <c r="P377" s="3">
        <f t="shared" si="109"/>
        <v>82.947569511991674</v>
      </c>
      <c r="Q377" s="3">
        <f t="shared" si="110"/>
        <v>-90.011644991658173</v>
      </c>
      <c r="R377">
        <f t="shared" si="111"/>
        <v>89.988355008341827</v>
      </c>
      <c r="S377">
        <f t="shared" si="112"/>
        <v>3.5360200446169906E-3</v>
      </c>
      <c r="T377">
        <f t="shared" si="95"/>
        <v>82.947569511991674</v>
      </c>
    </row>
    <row r="378" spans="1:20" x14ac:dyDescent="0.25">
      <c r="A378">
        <f t="shared" si="96"/>
        <v>22.301895573152855</v>
      </c>
      <c r="B378">
        <f t="shared" si="113"/>
        <v>3.5494569207865352</v>
      </c>
      <c r="C378" t="str">
        <f t="shared" si="97"/>
        <v>-2.85361262140293-13987.2157675784i</v>
      </c>
      <c r="D378" t="str">
        <f t="shared" si="98"/>
        <v>3.47812499991721-4483.92380147285i</v>
      </c>
      <c r="E378" t="str">
        <f t="shared" si="99"/>
        <v>162.469535499839+0.00167120426068805i</v>
      </c>
      <c r="F378" t="str">
        <f t="shared" si="100"/>
        <v>2.90990990989656-42078.8643503055i</v>
      </c>
      <c r="G378" t="str">
        <f t="shared" si="101"/>
        <v>0.999999999995416-2.14098197501286E-06i</v>
      </c>
      <c r="H378" t="str">
        <f t="shared" si="102"/>
        <v>625.000312362253+0.459029718584256i</v>
      </c>
      <c r="I378" t="str">
        <f t="shared" si="103"/>
        <v>59.6203004288174-74191.4268225724i</v>
      </c>
      <c r="K378" t="str">
        <f t="shared" si="104"/>
        <v>0.019199980047524-0.0000190077882793771i</v>
      </c>
      <c r="L378" t="str">
        <f t="shared" si="105"/>
        <v>0.0001875-59.6266460705413i</v>
      </c>
      <c r="M378" t="str">
        <f t="shared" si="106"/>
        <v>0.0025-28.7431011827223i</v>
      </c>
      <c r="N378">
        <f t="shared" si="107"/>
        <v>89.988310757478828</v>
      </c>
      <c r="O378">
        <f t="shared" si="108"/>
        <v>82.914625668433644</v>
      </c>
      <c r="P378" s="3">
        <f t="shared" si="109"/>
        <v>82.914625668433644</v>
      </c>
      <c r="Q378" s="3">
        <f t="shared" si="110"/>
        <v>-90.011689242521172</v>
      </c>
      <c r="R378">
        <f t="shared" si="111"/>
        <v>89.988310757478828</v>
      </c>
      <c r="S378">
        <f t="shared" si="112"/>
        <v>3.549456920786535E-3</v>
      </c>
      <c r="T378">
        <f t="shared" si="95"/>
        <v>82.914625668433644</v>
      </c>
    </row>
    <row r="379" spans="1:20" x14ac:dyDescent="0.25">
      <c r="A379">
        <f t="shared" si="96"/>
        <v>22.386642776330838</v>
      </c>
      <c r="B379">
        <f t="shared" si="113"/>
        <v>3.5629448570855242</v>
      </c>
      <c r="C379" t="str">
        <f t="shared" si="97"/>
        <v>-2.85361258984168-13934.265529355i</v>
      </c>
      <c r="D379" t="str">
        <f t="shared" si="98"/>
        <v>3.47812499991659-4466.94939390523i</v>
      </c>
      <c r="E379" t="str">
        <f t="shared" si="99"/>
        <v>162.469535488707+0.00167755485506734i</v>
      </c>
      <c r="F379" t="str">
        <f t="shared" si="100"/>
        <v>2.90990990989647-41919.5699844124i</v>
      </c>
      <c r="G379" t="str">
        <f t="shared" si="101"/>
        <v>0.999999999995381-2.14911770651783E-06i</v>
      </c>
      <c r="H379" t="str">
        <f t="shared" si="102"/>
        <v>625.000314740715+0.460774031696055i</v>
      </c>
      <c r="I379" t="str">
        <f t="shared" si="103"/>
        <v>59.6203004698293-73910.5669219986i</v>
      </c>
      <c r="K379" t="str">
        <f t="shared" si="104"/>
        <v>0.0191999798955973-0.0000190800177145312i</v>
      </c>
      <c r="L379" t="str">
        <f t="shared" si="105"/>
        <v>0.0001875-59.4009225647949i</v>
      </c>
      <c r="M379" t="str">
        <f t="shared" si="106"/>
        <v>0.0025-28.6342908773883i</v>
      </c>
      <c r="N379">
        <f t="shared" si="107"/>
        <v>89.988266338463745</v>
      </c>
      <c r="O379">
        <f t="shared" si="108"/>
        <v>82.881681824749109</v>
      </c>
      <c r="P379" s="3">
        <f t="shared" si="109"/>
        <v>82.881681824749109</v>
      </c>
      <c r="Q379" s="3">
        <f t="shared" si="110"/>
        <v>-90.011733661536255</v>
      </c>
      <c r="R379">
        <f t="shared" si="111"/>
        <v>89.988266338463745</v>
      </c>
      <c r="S379">
        <f t="shared" si="112"/>
        <v>3.5629448570855243E-3</v>
      </c>
      <c r="T379">
        <f t="shared" si="95"/>
        <v>82.881681824749109</v>
      </c>
    </row>
    <row r="380" spans="1:20" x14ac:dyDescent="0.25">
      <c r="A380">
        <f t="shared" si="96"/>
        <v>22.471712018880893</v>
      </c>
      <c r="B380">
        <f t="shared" si="113"/>
        <v>3.5764840475424493</v>
      </c>
      <c r="C380" t="str">
        <f t="shared" si="97"/>
        <v>-2.85361255804005-13881.5157402191i</v>
      </c>
      <c r="D380" t="str">
        <f t="shared" si="98"/>
        <v>3.47812499991595-4450.03924490428i</v>
      </c>
      <c r="E380" t="str">
        <f t="shared" si="99"/>
        <v>162.46953547749+0.00168392958191302i</v>
      </c>
      <c r="F380" t="str">
        <f t="shared" si="100"/>
        <v>2.90990990989636-41760.8786456066i</v>
      </c>
      <c r="G380" t="str">
        <f t="shared" si="101"/>
        <v>0.999999999995346-2.15728435380253E-06i</v>
      </c>
      <c r="H380" t="str">
        <f t="shared" si="102"/>
        <v>625.00031713729+0.462524973199753i</v>
      </c>
      <c r="I380" t="str">
        <f t="shared" si="103"/>
        <v>59.6203005111532-73630.7702497433i</v>
      </c>
      <c r="K380" t="str">
        <f t="shared" si="104"/>
        <v>0.0191999797425137-0.0000191525216197043i</v>
      </c>
      <c r="L380" t="str">
        <f t="shared" si="105"/>
        <v>0.0001875-59.1760535612622i</v>
      </c>
      <c r="M380" t="str">
        <f t="shared" si="106"/>
        <v>0.0025-28.5258924859417i</v>
      </c>
      <c r="N380">
        <f t="shared" si="107"/>
        <v>89.988221750657658</v>
      </c>
      <c r="O380">
        <f t="shared" si="108"/>
        <v>82.848737980936761</v>
      </c>
      <c r="P380" s="3">
        <f t="shared" si="109"/>
        <v>82.848737980936761</v>
      </c>
      <c r="Q380" s="3">
        <f t="shared" si="110"/>
        <v>-90.011778249342342</v>
      </c>
      <c r="R380">
        <f t="shared" si="111"/>
        <v>89.988221750657658</v>
      </c>
      <c r="S380">
        <f t="shared" si="112"/>
        <v>3.5764840475424491E-3</v>
      </c>
      <c r="T380">
        <f t="shared" si="95"/>
        <v>82.848737980936761</v>
      </c>
    </row>
    <row r="381" spans="1:20" x14ac:dyDescent="0.25">
      <c r="A381">
        <f t="shared" si="96"/>
        <v>22.557104524552642</v>
      </c>
      <c r="B381">
        <f t="shared" si="113"/>
        <v>3.5900746869231108</v>
      </c>
      <c r="C381" t="str">
        <f t="shared" si="97"/>
        <v>-2.85361252599628-13828.9656413476i</v>
      </c>
      <c r="D381" t="str">
        <f t="shared" si="98"/>
        <v>3.47812499991532-4433.19311121187i</v>
      </c>
      <c r="E381" t="str">
        <f t="shared" si="99"/>
        <v>162.469535466188+0.00169032853293178i</v>
      </c>
      <c r="F381" t="str">
        <f t="shared" si="100"/>
        <v>2.90990990989627-41602.7880510604i</v>
      </c>
      <c r="G381" t="str">
        <f t="shared" si="101"/>
        <v>0.999999999995311-0.0000021654820343469i</v>
      </c>
      <c r="H381" t="str">
        <f t="shared" si="102"/>
        <v>625.000319552113+0.464282568283261i</v>
      </c>
      <c r="I381" t="str">
        <f t="shared" si="103"/>
        <v>59.6203005527918-73352.0327808378i</v>
      </c>
      <c r="K381" t="str">
        <f t="shared" si="104"/>
        <v>0.0191999795882645-0.0000192253010378617i</v>
      </c>
      <c r="L381" t="str">
        <f t="shared" si="105"/>
        <v>0.0001875-58.9520358251266i</v>
      </c>
      <c r="M381" t="str">
        <f t="shared" si="106"/>
        <v>0.0025-28.4179044490354i</v>
      </c>
      <c r="N381">
        <f t="shared" si="107"/>
        <v>89.988176993419117</v>
      </c>
      <c r="O381">
        <f t="shared" si="108"/>
        <v>82.815794136995891</v>
      </c>
      <c r="P381" s="3">
        <f t="shared" si="109"/>
        <v>82.815794136995891</v>
      </c>
      <c r="Q381" s="3">
        <f t="shared" si="110"/>
        <v>-90.011823006580883</v>
      </c>
      <c r="R381">
        <f t="shared" si="111"/>
        <v>89.988176993419117</v>
      </c>
      <c r="S381">
        <f t="shared" si="112"/>
        <v>3.5900746869231108E-3</v>
      </c>
      <c r="T381">
        <f t="shared" si="95"/>
        <v>82.815794136995891</v>
      </c>
    </row>
    <row r="382" spans="1:20" x14ac:dyDescent="0.25">
      <c r="A382">
        <f t="shared" si="96"/>
        <v>22.642821521745944</v>
      </c>
      <c r="B382">
        <f t="shared" si="113"/>
        <v>3.6037169707334189</v>
      </c>
      <c r="C382" t="str">
        <f t="shared" si="97"/>
        <v>-2.85361249370843-13776.6144767895i</v>
      </c>
      <c r="D382" t="str">
        <f t="shared" si="98"/>
        <v>3.47812499991468-4416.41075049069i</v>
      </c>
      <c r="E382" t="str">
        <f t="shared" si="99"/>
        <v>162.469535454799+0.00169675180017771i</v>
      </c>
      <c r="F382" t="str">
        <f t="shared" si="100"/>
        <v>2.90990990989616-41445.2959265874i</v>
      </c>
      <c r="G382" t="str">
        <f t="shared" si="101"/>
        <v>0.999999999995275-2.17371086607734E-06i</v>
      </c>
      <c r="H382" t="str">
        <f t="shared" si="102"/>
        <v>625.000321985325+0.46604684223021i</v>
      </c>
      <c r="I382" t="str">
        <f t="shared" si="103"/>
        <v>59.6203005947478-73074.3505055501i</v>
      </c>
      <c r="K382" t="str">
        <f t="shared" si="104"/>
        <v>0.0191999794328407-0.0000192983570159313i</v>
      </c>
      <c r="L382" t="str">
        <f t="shared" si="105"/>
        <v>0.0001875-58.7288661338183i</v>
      </c>
      <c r="M382" t="str">
        <f t="shared" si="106"/>
        <v>0.0025-28.3103252132251i</v>
      </c>
      <c r="N382">
        <f t="shared" si="107"/>
        <v>89.988132066104313</v>
      </c>
      <c r="O382">
        <f t="shared" si="108"/>
        <v>82.78285029292536</v>
      </c>
      <c r="P382" s="3">
        <f t="shared" si="109"/>
        <v>82.78285029292536</v>
      </c>
      <c r="Q382" s="3">
        <f t="shared" si="110"/>
        <v>-90.011867933895687</v>
      </c>
      <c r="R382">
        <f t="shared" si="111"/>
        <v>89.988132066104313</v>
      </c>
      <c r="S382">
        <f t="shared" si="112"/>
        <v>3.6037169707334189E-3</v>
      </c>
      <c r="T382">
        <f t="shared" si="95"/>
        <v>82.78285029292536</v>
      </c>
    </row>
    <row r="383" spans="1:20" x14ac:dyDescent="0.25">
      <c r="A383">
        <f t="shared" si="96"/>
        <v>22.72886424352858</v>
      </c>
      <c r="B383">
        <f t="shared" si="113"/>
        <v>3.6174110952222058</v>
      </c>
      <c r="C383" t="str">
        <f t="shared" si="97"/>
        <v>-2.85361246117477-13724.4614934558i</v>
      </c>
      <c r="D383" t="str">
        <f t="shared" si="98"/>
        <v>3.47812499991402-4399.69192132084i</v>
      </c>
      <c r="E383" t="str">
        <f t="shared" si="99"/>
        <v>162.469535443324+0.00170319947605459i</v>
      </c>
      <c r="F383" t="str">
        <f t="shared" si="100"/>
        <v>2.90990990989606-41288.4000066103i</v>
      </c>
      <c r="G383" t="str">
        <f t="shared" si="101"/>
        <v>0.999999999995239-2.18197096736835E-06i</v>
      </c>
      <c r="H383" t="str">
        <f t="shared" si="102"/>
        <v>625.000324437063+0.467817820420301i</v>
      </c>
      <c r="I383" t="str">
        <f t="shared" si="103"/>
        <v>59.6203006370228-72797.7194293268i</v>
      </c>
      <c r="K383" t="str">
        <f t="shared" si="104"/>
        <v>0.0191999792762335-0.0000193716906048195i</v>
      </c>
      <c r="L383" t="str">
        <f t="shared" si="105"/>
        <v>0.0001875-58.5065412769656i</v>
      </c>
      <c r="M383" t="str">
        <f t="shared" si="106"/>
        <v>0.0025-28.2031532309475i</v>
      </c>
      <c r="N383">
        <f t="shared" si="107"/>
        <v>89.988086968066966</v>
      </c>
      <c r="O383">
        <f t="shared" si="108"/>
        <v>82.749906448724261</v>
      </c>
      <c r="P383" s="3">
        <f t="shared" si="109"/>
        <v>82.749906448724261</v>
      </c>
      <c r="Q383" s="3">
        <f t="shared" si="110"/>
        <v>-90.011913031933034</v>
      </c>
      <c r="R383">
        <f t="shared" si="111"/>
        <v>89.988086968066966</v>
      </c>
      <c r="S383">
        <f t="shared" si="112"/>
        <v>3.6174110952222056E-3</v>
      </c>
      <c r="T383">
        <f t="shared" si="95"/>
        <v>82.749906448724261</v>
      </c>
    </row>
    <row r="384" spans="1:20" x14ac:dyDescent="0.25">
      <c r="A384">
        <f t="shared" si="96"/>
        <v>22.815233927653988</v>
      </c>
      <c r="B384">
        <f t="shared" si="113"/>
        <v>3.6311572573840505</v>
      </c>
      <c r="C384" t="str">
        <f t="shared" si="97"/>
        <v>-2.85361242839341-13672.5059411083i</v>
      </c>
      <c r="D384" t="str">
        <f t="shared" si="98"/>
        <v>3.47812499991337-4383.03638319637i</v>
      </c>
      <c r="E384" t="str">
        <f t="shared" si="99"/>
        <v>162.469535431762+0.00170967165331657i</v>
      </c>
      <c r="F384" t="str">
        <f t="shared" si="100"/>
        <v>2.90990990989595-41132.098034129i</v>
      </c>
      <c r="G384" t="str">
        <f t="shared" si="101"/>
        <v>0.999999999995203-2.19026245704427E-06i</v>
      </c>
      <c r="H384" t="str">
        <f t="shared" si="102"/>
        <v>625.000326907471+0.469595528329682i</v>
      </c>
      <c r="I384" t="str">
        <f t="shared" si="103"/>
        <v>59.6203006796197-72522.1355727379i</v>
      </c>
      <c r="K384" t="str">
        <f t="shared" si="104"/>
        <v>0.0191999791184338-0.0000194453028594255i</v>
      </c>
      <c r="L384" t="str">
        <f t="shared" si="105"/>
        <v>0.0001875-58.2850580563515i</v>
      </c>
      <c r="M384" t="str">
        <f t="shared" si="106"/>
        <v>0.0025-28.0963869604977i</v>
      </c>
      <c r="N384">
        <f t="shared" si="107"/>
        <v>89.988041698658378</v>
      </c>
      <c r="O384">
        <f t="shared" si="108"/>
        <v>82.716962604391568</v>
      </c>
      <c r="P384" s="3">
        <f t="shared" si="109"/>
        <v>82.716962604391568</v>
      </c>
      <c r="Q384" s="3">
        <f t="shared" si="110"/>
        <v>-90.011958301341622</v>
      </c>
      <c r="R384">
        <f t="shared" si="111"/>
        <v>89.988041698658378</v>
      </c>
      <c r="S384">
        <f t="shared" si="112"/>
        <v>3.6311572573840506E-3</v>
      </c>
      <c r="T384">
        <f t="shared" si="95"/>
        <v>82.716962604391568</v>
      </c>
    </row>
    <row r="385" spans="1:20" x14ac:dyDescent="0.25">
      <c r="A385">
        <f t="shared" si="96"/>
        <v>22.901931816579072</v>
      </c>
      <c r="B385">
        <f t="shared" si="113"/>
        <v>3.6449556549621098</v>
      </c>
      <c r="C385" t="str">
        <f t="shared" si="97"/>
        <v>-2.85361239536248-13620.747072349i</v>
      </c>
      <c r="D385" t="str">
        <f t="shared" si="98"/>
        <v>3.4781249999127-4366.44389652176i</v>
      </c>
      <c r="E385" t="str">
        <f t="shared" si="99"/>
        <v>162.469535420112+0.00171616842507314i</v>
      </c>
      <c r="F385" t="str">
        <f t="shared" si="100"/>
        <v>2.90990990989584-40976.3877606869i</v>
      </c>
      <c r="G385" t="str">
        <f t="shared" si="101"/>
        <v>0.999999999995166-2.19858545438096E-06i</v>
      </c>
      <c r="H385" t="str">
        <f t="shared" si="102"/>
        <v>625.00032939669+0.471379991531318i</v>
      </c>
      <c r="I385" t="str">
        <f t="shared" si="103"/>
        <v>59.6203007225415-72247.5949714166i</v>
      </c>
      <c r="K385" t="str">
        <f t="shared" si="104"/>
        <v>0.0191999789594325-0.0000195191948386572i</v>
      </c>
      <c r="L385" t="str">
        <f t="shared" si="105"/>
        <v>0.0001875-58.0644132858651i</v>
      </c>
      <c r="M385" t="str">
        <f t="shared" si="106"/>
        <v>0.0025-27.9900248660068i</v>
      </c>
      <c r="N385">
        <f t="shared" si="107"/>
        <v>89.987996257227323</v>
      </c>
      <c r="O385">
        <f t="shared" si="108"/>
        <v>82.684018759926317</v>
      </c>
      <c r="P385" s="3">
        <f t="shared" si="109"/>
        <v>82.684018759926317</v>
      </c>
      <c r="Q385" s="3">
        <f t="shared" si="110"/>
        <v>-90.012003742772677</v>
      </c>
      <c r="R385">
        <f t="shared" si="111"/>
        <v>89.987996257227323</v>
      </c>
      <c r="S385">
        <f t="shared" si="112"/>
        <v>3.6449556549621098E-3</v>
      </c>
      <c r="T385">
        <f t="shared" si="95"/>
        <v>82.684018759926317</v>
      </c>
    </row>
    <row r="386" spans="1:20" x14ac:dyDescent="0.25">
      <c r="A386">
        <f t="shared" si="96"/>
        <v>22.988959157482075</v>
      </c>
      <c r="B386">
        <f t="shared" si="113"/>
        <v>3.658806486450966</v>
      </c>
      <c r="C386" t="str">
        <f t="shared" si="97"/>
        <v>-2.85361236207987-13569.184142609i</v>
      </c>
      <c r="D386" t="str">
        <f t="shared" si="98"/>
        <v>3.47812499991204-4349.91422260853i</v>
      </c>
      <c r="E386" t="str">
        <f t="shared" si="99"/>
        <v>162.469535408371+0.00172268988478578i</v>
      </c>
      <c r="F386" t="str">
        <f t="shared" si="100"/>
        <v>2.90990990989573-40821.2669463395i</v>
      </c>
      <c r="G386" t="str">
        <f t="shared" si="101"/>
        <v>0.999999999995129-2.20694007910753E-06i</v>
      </c>
      <c r="H386" t="str">
        <f t="shared" si="102"/>
        <v>625.000331904861+0.473171235695334i</v>
      </c>
      <c r="I386" t="str">
        <f t="shared" si="103"/>
        <v>59.6203007657893-71974.093676004i</v>
      </c>
      <c r="K386" t="str">
        <f t="shared" si="104"/>
        <v>0.0191999787992206-0.0000195933676054459i</v>
      </c>
      <c r="L386" t="str">
        <f t="shared" si="105"/>
        <v>0.0001875-57.8446037914577i</v>
      </c>
      <c r="M386" t="str">
        <f t="shared" si="106"/>
        <v>0.0025-27.8840654174207i</v>
      </c>
      <c r="N386">
        <f t="shared" si="107"/>
        <v>89.987950643120115</v>
      </c>
      <c r="O386">
        <f t="shared" si="108"/>
        <v>82.651074915327385</v>
      </c>
      <c r="P386" s="3">
        <f t="shared" si="109"/>
        <v>82.651074915327385</v>
      </c>
      <c r="Q386" s="3">
        <f t="shared" si="110"/>
        <v>-90.012049356879885</v>
      </c>
      <c r="R386">
        <f t="shared" si="111"/>
        <v>89.987950643120115</v>
      </c>
      <c r="S386">
        <f t="shared" si="112"/>
        <v>3.658806486450966E-3</v>
      </c>
      <c r="T386">
        <f t="shared" si="95"/>
        <v>82.651074915327385</v>
      </c>
    </row>
    <row r="387" spans="1:20" x14ac:dyDescent="0.25">
      <c r="A387">
        <f t="shared" si="96"/>
        <v>23.07631720228051</v>
      </c>
      <c r="B387">
        <f t="shared" si="113"/>
        <v>3.6727099510994798</v>
      </c>
      <c r="C387" t="str">
        <f t="shared" si="97"/>
        <v>-2.85361232854406-13517.8164101387i</v>
      </c>
      <c r="D387" t="str">
        <f t="shared" si="98"/>
        <v>3.47812499991137-4333.44712367177i</v>
      </c>
      <c r="E387" t="str">
        <f t="shared" si="99"/>
        <v>162.469535396544+0.00172923612626991i</v>
      </c>
      <c r="F387" t="str">
        <f t="shared" si="100"/>
        <v>2.90990990989563-40666.7333596219i</v>
      </c>
      <c r="G387" t="str">
        <f t="shared" si="101"/>
        <v>0.999999999995092-2.21532645140806E-06i</v>
      </c>
      <c r="H387" t="str">
        <f t="shared" si="102"/>
        <v>625.000334432132+0.474969286589426i</v>
      </c>
      <c r="I387" t="str">
        <f t="shared" si="103"/>
        <v>59.6203008093674-71701.6277520927i</v>
      </c>
      <c r="K387" t="str">
        <f t="shared" si="104"/>
        <v>0.0191999786377887-0.0000196678222267619i</v>
      </c>
      <c r="L387" t="str">
        <f t="shared" si="105"/>
        <v>0.0001875-57.6256264110957i</v>
      </c>
      <c r="M387" t="str">
        <f t="shared" si="106"/>
        <v>0.0025-27.7785070904768i</v>
      </c>
      <c r="N387">
        <f t="shared" si="107"/>
        <v>89.98790485568064</v>
      </c>
      <c r="O387">
        <f t="shared" si="108"/>
        <v>82.618131070594046</v>
      </c>
      <c r="P387" s="3">
        <f t="shared" si="109"/>
        <v>82.618131070594046</v>
      </c>
      <c r="Q387" s="3">
        <f t="shared" si="110"/>
        <v>-90.01209514431936</v>
      </c>
      <c r="R387">
        <f t="shared" si="111"/>
        <v>89.98790485568064</v>
      </c>
      <c r="S387">
        <f t="shared" si="112"/>
        <v>3.6727099510994797E-3</v>
      </c>
      <c r="T387">
        <f t="shared" si="95"/>
        <v>82.618131070594046</v>
      </c>
    </row>
    <row r="388" spans="1:20" x14ac:dyDescent="0.25">
      <c r="A388">
        <f t="shared" si="96"/>
        <v>23.164007207649174</v>
      </c>
      <c r="B388">
        <f t="shared" si="113"/>
        <v>3.6866662489136579</v>
      </c>
      <c r="C388" t="str">
        <f t="shared" si="97"/>
        <v>-2.85361229475285-13466.6431359955i</v>
      </c>
      <c r="D388" t="str">
        <f t="shared" si="98"/>
        <v>3.47812499991069-4317.04236282671i</v>
      </c>
      <c r="E388" t="str">
        <f t="shared" si="99"/>
        <v>162.469535384625+0.00173580724369917i</v>
      </c>
      <c r="F388" t="str">
        <f t="shared" si="100"/>
        <v>2.90990990989552-40512.7847775164i</v>
      </c>
      <c r="G388" t="str">
        <f t="shared" si="101"/>
        <v>0.999999999995055-2.22374469192332E-06i</v>
      </c>
      <c r="H388" t="str">
        <f t="shared" si="102"/>
        <v>625.000336978647+0.476774170079184i</v>
      </c>
      <c r="I388" t="str">
        <f t="shared" si="103"/>
        <v>59.620300853277-71430.1932801684i</v>
      </c>
      <c r="K388" t="str">
        <f t="shared" si="104"/>
        <v>0.0191999784751276-0.0000197425597736296i</v>
      </c>
      <c r="L388" t="str">
        <f t="shared" si="105"/>
        <v>0.0001875-57.4074779947155i</v>
      </c>
      <c r="M388" t="str">
        <f t="shared" si="106"/>
        <v>0.0025-27.6733483666834i</v>
      </c>
      <c r="N388">
        <f t="shared" si="107"/>
        <v>89.987858894250209</v>
      </c>
      <c r="O388">
        <f t="shared" si="108"/>
        <v>82.585187225724908</v>
      </c>
      <c r="P388" s="3">
        <f t="shared" si="109"/>
        <v>82.585187225724908</v>
      </c>
      <c r="Q388" s="3">
        <f t="shared" si="110"/>
        <v>-90.012141105749791</v>
      </c>
      <c r="R388">
        <f t="shared" si="111"/>
        <v>89.987858894250209</v>
      </c>
      <c r="S388">
        <f t="shared" si="112"/>
        <v>3.6866662489136578E-3</v>
      </c>
      <c r="T388">
        <f t="shared" si="95"/>
        <v>82.585187225724908</v>
      </c>
    </row>
    <row r="389" spans="1:20" x14ac:dyDescent="0.25">
      <c r="A389">
        <f t="shared" si="96"/>
        <v>23.25203043503824</v>
      </c>
      <c r="B389">
        <f t="shared" si="113"/>
        <v>3.7006755806595297</v>
      </c>
      <c r="C389" t="str">
        <f t="shared" si="97"/>
        <v>-2.85361226070428-13415.663584035i</v>
      </c>
      <c r="D389" t="str">
        <f t="shared" si="98"/>
        <v>3.47812499991002-4300.69970408539i</v>
      </c>
      <c r="E389" t="str">
        <f t="shared" si="99"/>
        <v>162.469535372616+0.00174240333160623i</v>
      </c>
      <c r="F389" t="str">
        <f t="shared" si="100"/>
        <v>2.90990990989542-40359.4189854212i</v>
      </c>
      <c r="G389" t="str">
        <f t="shared" si="101"/>
        <v>0.999999999995017-2.23219492175255E-06i</v>
      </c>
      <c r="H389" t="str">
        <f t="shared" si="102"/>
        <v>625.00033954455+0.478585912128498i</v>
      </c>
      <c r="I389" t="str">
        <f t="shared" si="103"/>
        <v>59.6203008975209-71159.7863555554i</v>
      </c>
      <c r="K389" t="str">
        <f t="shared" si="104"/>
        <v>0.019199978311228-0.0000198175813211432i</v>
      </c>
      <c r="L389" t="str">
        <f t="shared" si="105"/>
        <v>0.0001875-57.1901554041796i</v>
      </c>
      <c r="M389" t="str">
        <f t="shared" si="106"/>
        <v>0.0025-27.5685877332969i</v>
      </c>
      <c r="N389">
        <f t="shared" si="107"/>
        <v>89.987812758167721</v>
      </c>
      <c r="O389">
        <f t="shared" si="108"/>
        <v>82.552243380719204</v>
      </c>
      <c r="P389" s="3">
        <f t="shared" si="109"/>
        <v>82.552243380719204</v>
      </c>
      <c r="Q389" s="3">
        <f t="shared" si="110"/>
        <v>-90.012187241832279</v>
      </c>
      <c r="R389">
        <f t="shared" si="111"/>
        <v>89.987812758167721</v>
      </c>
      <c r="S389">
        <f t="shared" si="112"/>
        <v>3.7006755806595296E-3</v>
      </c>
      <c r="T389">
        <f t="shared" si="95"/>
        <v>82.552243380719204</v>
      </c>
    </row>
    <row r="390" spans="1:20" x14ac:dyDescent="0.25">
      <c r="A390">
        <f t="shared" si="96"/>
        <v>23.340388150691386</v>
      </c>
      <c r="B390">
        <f t="shared" si="113"/>
        <v>3.714738147866036</v>
      </c>
      <c r="C390" t="str">
        <f t="shared" si="97"/>
        <v>-2.8536122263964-13364.877020899i</v>
      </c>
      <c r="D390" t="str">
        <f t="shared" si="98"/>
        <v>3.47812499990933-4284.41891235315i</v>
      </c>
      <c r="E390" t="str">
        <f t="shared" si="99"/>
        <v>162.469535360515+0.00174902448488071i</v>
      </c>
      <c r="F390" t="str">
        <f t="shared" si="100"/>
        <v>2.9099099098953-40206.6337771175i</v>
      </c>
      <c r="G390" t="str">
        <f t="shared" si="101"/>
        <v>0.999999999994979-2.24067726245512E-06i</v>
      </c>
      <c r="H390" t="str">
        <f t="shared" si="102"/>
        <v>625.000342129994+0.480404538799924i</v>
      </c>
      <c r="I390" t="str">
        <f t="shared" si="103"/>
        <v>59.6203009421015-70890.403088359i</v>
      </c>
      <c r="K390" t="str">
        <f t="shared" si="104"/>
        <v>0.0191999781460803-0.0000198928879484817i</v>
      </c>
      <c r="L390" t="str">
        <f t="shared" si="105"/>
        <v>0.0001875-56.9736555132295i</v>
      </c>
      <c r="M390" t="str">
        <f t="shared" si="106"/>
        <v>0.0025-27.4642236833003i</v>
      </c>
      <c r="N390">
        <f t="shared" si="107"/>
        <v>89.987766446769456</v>
      </c>
      <c r="O390">
        <f t="shared" si="108"/>
        <v>82.519299535575698</v>
      </c>
      <c r="P390" s="3">
        <f t="shared" si="109"/>
        <v>82.519299535575698</v>
      </c>
      <c r="Q390" s="3">
        <f t="shared" si="110"/>
        <v>-90.012233553230544</v>
      </c>
      <c r="R390">
        <f t="shared" si="111"/>
        <v>89.987766446769456</v>
      </c>
      <c r="S390">
        <f t="shared" si="112"/>
        <v>3.7147381478660358E-3</v>
      </c>
      <c r="T390">
        <f t="shared" si="95"/>
        <v>82.519299535575698</v>
      </c>
    </row>
    <row r="391" spans="1:20" x14ac:dyDescent="0.25">
      <c r="A391">
        <f t="shared" si="96"/>
        <v>23.429081625664015</v>
      </c>
      <c r="B391">
        <f t="shared" si="113"/>
        <v>3.7288541528279269</v>
      </c>
      <c r="C391" t="str">
        <f t="shared" si="97"/>
        <v>-2.85361219182728-13314.282716006i</v>
      </c>
      <c r="D391" t="str">
        <f t="shared" si="98"/>
        <v>3.47812499990865-4268.19975342536i</v>
      </c>
      <c r="E391" t="str">
        <f t="shared" si="99"/>
        <v>162.469535348322+0.00175567079877339i</v>
      </c>
      <c r="F391" t="str">
        <f t="shared" si="100"/>
        <v>2.90990990989519-40054.4269547392i</v>
      </c>
      <c r="G391" t="str">
        <f t="shared" si="101"/>
        <v>0.999999999994941-2.24919183605237E-06i</v>
      </c>
      <c r="H391" t="str">
        <f t="shared" si="102"/>
        <v>625.000344735121+0.482230076255047i</v>
      </c>
      <c r="I391" t="str">
        <f t="shared" si="103"/>
        <v>59.6203009870213-70622.0396034107i</v>
      </c>
      <c r="K391" t="str">
        <f t="shared" si="104"/>
        <v>0.0191999779796752-0.0000199684807389251i</v>
      </c>
      <c r="L391" t="str">
        <f t="shared" si="105"/>
        <v>0.0001875-56.7579752074413i</v>
      </c>
      <c r="M391" t="str">
        <f t="shared" si="106"/>
        <v>0.0025-27.3602547153819i</v>
      </c>
      <c r="N391">
        <f t="shared" si="107"/>
        <v>89.987719959389267</v>
      </c>
      <c r="O391">
        <f t="shared" si="108"/>
        <v>82.486355690293536</v>
      </c>
      <c r="P391" s="3">
        <f t="shared" si="109"/>
        <v>82.486355690293536</v>
      </c>
      <c r="Q391" s="3">
        <f t="shared" si="110"/>
        <v>-90.012280040610733</v>
      </c>
      <c r="R391">
        <f t="shared" si="111"/>
        <v>89.987719959389267</v>
      </c>
      <c r="S391">
        <f t="shared" si="112"/>
        <v>3.7288541528279267E-3</v>
      </c>
      <c r="T391">
        <f t="shared" si="95"/>
        <v>82.486355690293536</v>
      </c>
    </row>
    <row r="392" spans="1:20" x14ac:dyDescent="0.25">
      <c r="A392">
        <f t="shared" si="96"/>
        <v>23.518112135841537</v>
      </c>
      <c r="B392">
        <f t="shared" si="113"/>
        <v>3.743023798608673</v>
      </c>
      <c r="C392" t="str">
        <f t="shared" si="97"/>
        <v>-2.85361215699505-13263.8799415396i</v>
      </c>
      <c r="D392" t="str">
        <f t="shared" si="98"/>
        <v>3.47812499990795-4252.04199398395i</v>
      </c>
      <c r="E392" t="str">
        <f t="shared" si="99"/>
        <v>162.469535336036+0.00176234236889669i</v>
      </c>
      <c r="F392" t="str">
        <f t="shared" si="100"/>
        <v>2.90990990989508-39902.7963287398i</v>
      </c>
      <c r="G392" t="str">
        <f t="shared" si="101"/>
        <v>0.999999999994903-2.25773876502928E-06i</v>
      </c>
      <c r="H392" t="str">
        <f t="shared" si="102"/>
        <v>625.000347360089+0.484062550754884i</v>
      </c>
      <c r="I392" t="str">
        <f t="shared" si="103"/>
        <v>59.620301032284-70354.6920402118i</v>
      </c>
      <c r="K392" t="str">
        <f t="shared" si="104"/>
        <v>0.0191999778120029-0.0000200443607798693i</v>
      </c>
      <c r="L392" t="str">
        <f t="shared" si="105"/>
        <v>0.0001875-56.5431113841814i</v>
      </c>
      <c r="M392" t="str">
        <f t="shared" si="106"/>
        <v>0.0025-27.256679333913i</v>
      </c>
      <c r="N392">
        <f t="shared" si="107"/>
        <v>89.987673295358448</v>
      </c>
      <c r="O392">
        <f t="shared" si="108"/>
        <v>82.453411844871439</v>
      </c>
      <c r="P392" s="3">
        <f t="shared" si="109"/>
        <v>82.453411844871439</v>
      </c>
      <c r="Q392" s="3">
        <f t="shared" si="110"/>
        <v>-90.012326704641552</v>
      </c>
      <c r="R392">
        <f t="shared" si="111"/>
        <v>89.987673295358448</v>
      </c>
      <c r="S392">
        <f t="shared" si="112"/>
        <v>3.743023798608673E-3</v>
      </c>
      <c r="T392">
        <f t="shared" si="95"/>
        <v>82.453411844871439</v>
      </c>
    </row>
    <row r="393" spans="1:20" x14ac:dyDescent="0.25">
      <c r="A393">
        <f t="shared" si="96"/>
        <v>23.607480961957737</v>
      </c>
      <c r="B393">
        <f t="shared" si="113"/>
        <v>3.7572472890433861</v>
      </c>
      <c r="C393" t="str">
        <f t="shared" si="97"/>
        <v>-2.85361212189756-13213.6679724393i</v>
      </c>
      <c r="D393" t="str">
        <f t="shared" si="98"/>
        <v>3.47812499990725-4235.94540159415i</v>
      </c>
      <c r="E393" t="str">
        <f t="shared" si="99"/>
        <v>162.469535323657+0.00176903929122855i</v>
      </c>
      <c r="F393" t="str">
        <f t="shared" si="100"/>
        <v>2.90990990989497-39751.739717862i</v>
      </c>
      <c r="G393" t="str">
        <f t="shared" si="101"/>
        <v>0.999999999994864-0.0000022663181723363i</v>
      </c>
      <c r="H393" t="str">
        <f t="shared" si="102"/>
        <v>625.000350005043+0.485901988660219i</v>
      </c>
      <c r="I393" t="str">
        <f t="shared" si="103"/>
        <v>59.6203010778908-70088.3565528777i</v>
      </c>
      <c r="K393" t="str">
        <f t="shared" si="104"/>
        <v>0.0191999776430539-0.0000201205291628422i</v>
      </c>
      <c r="L393" t="str">
        <f t="shared" si="105"/>
        <v>0.0001875-56.3290609525616i</v>
      </c>
      <c r="M393" t="str">
        <f t="shared" si="106"/>
        <v>0.0025-27.1534960489271i</v>
      </c>
      <c r="N393">
        <f t="shared" si="107"/>
        <v>89.987626454005706</v>
      </c>
      <c r="O393">
        <f t="shared" si="108"/>
        <v>82.420467999308528</v>
      </c>
      <c r="P393" s="3">
        <f t="shared" si="109"/>
        <v>82.420467999308528</v>
      </c>
      <c r="Q393" s="3">
        <f t="shared" si="110"/>
        <v>-90.012373545994294</v>
      </c>
      <c r="R393">
        <f t="shared" si="111"/>
        <v>89.987626454005706</v>
      </c>
      <c r="S393">
        <f t="shared" si="112"/>
        <v>3.757247289043386E-3</v>
      </c>
      <c r="T393">
        <f t="shared" si="95"/>
        <v>82.420467999308528</v>
      </c>
    </row>
    <row r="394" spans="1:20" x14ac:dyDescent="0.25">
      <c r="A394">
        <f t="shared" si="96"/>
        <v>23.697189389613175</v>
      </c>
      <c r="B394">
        <f t="shared" si="113"/>
        <v>3.7715248287417511</v>
      </c>
      <c r="C394" t="str">
        <f t="shared" si="97"/>
        <v>-2.85361208653279-13163.6460863889i</v>
      </c>
      <c r="D394" t="str">
        <f t="shared" si="98"/>
        <v>3.47812499990653-4219.90974470104i</v>
      </c>
      <c r="E394" t="str">
        <f t="shared" si="99"/>
        <v>162.469535311183+0.00177576166210922i</v>
      </c>
      <c r="F394" t="str">
        <f t="shared" si="100"/>
        <v>2.90990990989485-39601.2549491055i</v>
      </c>
      <c r="G394" t="str">
        <f t="shared" si="101"/>
        <v>0.999999999994825-2.27493018139109E-06i</v>
      </c>
      <c r="H394" t="str">
        <f t="shared" si="102"/>
        <v>625.000352670136+0.487748416432027i</v>
      </c>
      <c r="I394" t="str">
        <f t="shared" si="103"/>
        <v>59.6203011238448-69823.0293100826i</v>
      </c>
      <c r="K394" t="str">
        <f t="shared" si="104"/>
        <v>0.0191999774728185-0.0000201969869835192i</v>
      </c>
      <c r="L394" t="str">
        <f t="shared" si="105"/>
        <v>0.0001875-56.1158208333947i</v>
      </c>
      <c r="M394" t="str">
        <f t="shared" si="106"/>
        <v>0.0025-27.0507033760979i</v>
      </c>
      <c r="N394">
        <f t="shared" si="107"/>
        <v>89.987579434657249</v>
      </c>
      <c r="O394">
        <f t="shared" si="108"/>
        <v>82.387524153603664</v>
      </c>
      <c r="P394" s="3">
        <f t="shared" si="109"/>
        <v>82.387524153603664</v>
      </c>
      <c r="Q394" s="3">
        <f t="shared" si="110"/>
        <v>-90.012420565342751</v>
      </c>
      <c r="R394">
        <f t="shared" si="111"/>
        <v>89.987579434657249</v>
      </c>
      <c r="S394">
        <f t="shared" si="112"/>
        <v>3.7715248287417511E-3</v>
      </c>
      <c r="T394">
        <f t="shared" si="95"/>
        <v>82.387524153603664</v>
      </c>
    </row>
    <row r="395" spans="1:20" x14ac:dyDescent="0.25">
      <c r="A395">
        <f t="shared" si="96"/>
        <v>23.787238709293707</v>
      </c>
      <c r="B395">
        <f t="shared" si="113"/>
        <v>3.7858566230909698</v>
      </c>
      <c r="C395" t="str">
        <f t="shared" si="97"/>
        <v>-2.8536120508987-13113.8135638068i</v>
      </c>
      <c r="D395" t="str">
        <f t="shared" si="98"/>
        <v>3.47812499990583-4203.93479262635i</v>
      </c>
      <c r="E395" t="str">
        <f t="shared" si="99"/>
        <v>162.469535298614+0.00178250957824592i</v>
      </c>
      <c r="F395" t="str">
        <f t="shared" si="100"/>
        <v>2.90990990989474-39451.3398576967i</v>
      </c>
      <c r="G395" t="str">
        <f t="shared" si="101"/>
        <v>0.999999999994785-2.28357491608029E-06i</v>
      </c>
      <c r="H395" t="str">
        <f t="shared" si="102"/>
        <v>625.000355355521+0.489601860631825i</v>
      </c>
      <c r="I395" t="str">
        <f t="shared" si="103"/>
        <v>59.6203011701487-69558.7064950056i</v>
      </c>
      <c r="K395" t="str">
        <f t="shared" si="104"/>
        <v>0.0191999773012869-0.0000202737353417389i</v>
      </c>
      <c r="L395" t="str">
        <f t="shared" si="105"/>
        <v>0.0001875-55.9033879591498i</v>
      </c>
      <c r="M395" t="str">
        <f t="shared" si="106"/>
        <v>0.0025-26.9482998367184i</v>
      </c>
      <c r="N395">
        <f t="shared" si="107"/>
        <v>89.987532236636753</v>
      </c>
      <c r="O395">
        <f t="shared" si="108"/>
        <v>82.354580307755754</v>
      </c>
      <c r="P395" s="3">
        <f t="shared" si="109"/>
        <v>82.354580307755754</v>
      </c>
      <c r="Q395" s="3">
        <f t="shared" si="110"/>
        <v>-90.012467763363247</v>
      </c>
      <c r="R395">
        <f t="shared" si="111"/>
        <v>89.987532236636753</v>
      </c>
      <c r="S395">
        <f t="shared" si="112"/>
        <v>3.7858566230909696E-3</v>
      </c>
      <c r="T395">
        <f t="shared" si="95"/>
        <v>82.354580307755754</v>
      </c>
    </row>
    <row r="396" spans="1:20" x14ac:dyDescent="0.25">
      <c r="A396">
        <f t="shared" si="96"/>
        <v>23.877630216389022</v>
      </c>
      <c r="B396">
        <f t="shared" si="113"/>
        <v>3.8002428782587154</v>
      </c>
      <c r="C396" t="str">
        <f t="shared" si="97"/>
        <v>-2.85361201499327-13064.1696878355i</v>
      </c>
      <c r="D396" t="str">
        <f t="shared" si="98"/>
        <v>3.47812499990511-4188.02031556501i</v>
      </c>
      <c r="E396" t="str">
        <f t="shared" si="99"/>
        <v>162.46953528595+0.00178928313671429i</v>
      </c>
      <c r="F396" t="str">
        <f t="shared" si="100"/>
        <v>2.90990990989462-39301.9922870565i</v>
      </c>
      <c r="G396" t="str">
        <f t="shared" si="101"/>
        <v>0.999999999994746-2.29225250076131E-06i</v>
      </c>
      <c r="H396" t="str">
        <f t="shared" si="102"/>
        <v>625.000358061356+0.491462347922069i</v>
      </c>
      <c r="I396" t="str">
        <f t="shared" si="103"/>
        <v>59.6203012168051-69295.3843052742i</v>
      </c>
      <c r="K396" t="str">
        <f t="shared" si="104"/>
        <v>0.0191999771284491-0.000020350775341519i</v>
      </c>
      <c r="L396" t="str">
        <f t="shared" si="105"/>
        <v>0.0001875-55.6917592739091i</v>
      </c>
      <c r="M396" t="str">
        <f t="shared" si="106"/>
        <v>0.0025-26.8462839576792i</v>
      </c>
      <c r="N396">
        <f t="shared" si="107"/>
        <v>89.987484859265194</v>
      </c>
      <c r="O396">
        <f t="shared" si="108"/>
        <v>82.321636461763774</v>
      </c>
      <c r="P396" s="3">
        <f t="shared" si="109"/>
        <v>82.321636461763774</v>
      </c>
      <c r="Q396" s="3">
        <f t="shared" si="110"/>
        <v>-90.012515140734806</v>
      </c>
      <c r="R396">
        <f t="shared" si="111"/>
        <v>89.987484859265194</v>
      </c>
      <c r="S396">
        <f t="shared" si="112"/>
        <v>3.8002428782587154E-3</v>
      </c>
      <c r="T396">
        <f t="shared" si="95"/>
        <v>82.321636461763774</v>
      </c>
    </row>
    <row r="397" spans="1:20" x14ac:dyDescent="0.25">
      <c r="A397">
        <f t="shared" si="96"/>
        <v>23.968365211211303</v>
      </c>
      <c r="B397">
        <f t="shared" si="113"/>
        <v>3.8146838011960988</v>
      </c>
      <c r="C397" t="str">
        <f t="shared" si="97"/>
        <v>-2.85361197881452-13014.713744331i</v>
      </c>
      <c r="D397" t="str">
        <f t="shared" si="98"/>
        <v>3.47812499990439-4172.16608458193i</v>
      </c>
      <c r="E397" t="str">
        <f t="shared" si="99"/>
        <v>162.469535273189+0.0017960824349562i</v>
      </c>
      <c r="F397" t="str">
        <f t="shared" si="100"/>
        <v>2.9099099098945-39153.2100887699i</v>
      </c>
      <c r="G397" t="str">
        <f t="shared" si="101"/>
        <v>0.999999999994706-2.30096306026411E-06i</v>
      </c>
      <c r="H397" t="str">
        <f t="shared" si="102"/>
        <v>625.000360787793+0.493329905066533i</v>
      </c>
      <c r="I397" t="str">
        <f t="shared" si="103"/>
        <v>59.6203012638168-69033.0589529099i</v>
      </c>
      <c r="K397" t="str">
        <f t="shared" si="104"/>
        <v>0.0191999769542953-0.0000204281080910724i</v>
      </c>
      <c r="L397" t="str">
        <f t="shared" si="105"/>
        <v>0.0001875-55.4809317333224i</v>
      </c>
      <c r="M397" t="str">
        <f t="shared" si="106"/>
        <v>0.0025-26.7446542714477i</v>
      </c>
      <c r="N397">
        <f t="shared" si="107"/>
        <v>89.987437301861121</v>
      </c>
      <c r="O397">
        <f t="shared" si="108"/>
        <v>82.288692615626502</v>
      </c>
      <c r="P397" s="3">
        <f t="shared" si="109"/>
        <v>82.288692615626502</v>
      </c>
      <c r="Q397" s="3">
        <f t="shared" si="110"/>
        <v>-90.012562698138879</v>
      </c>
      <c r="R397">
        <f t="shared" si="111"/>
        <v>89.987437301861121</v>
      </c>
      <c r="S397">
        <f t="shared" si="112"/>
        <v>3.8146838011960988E-3</v>
      </c>
      <c r="T397">
        <f t="shared" si="95"/>
        <v>82.288692615626502</v>
      </c>
    </row>
    <row r="398" spans="1:20" x14ac:dyDescent="0.25">
      <c r="A398">
        <f t="shared" si="96"/>
        <v>24.059444999013905</v>
      </c>
      <c r="B398">
        <f t="shared" si="113"/>
        <v>3.8291795996406441</v>
      </c>
      <c r="C398" t="str">
        <f t="shared" si="97"/>
        <v>-2.85361194236022-12965.4450218531i</v>
      </c>
      <c r="D398" t="str">
        <f t="shared" si="98"/>
        <v>3.47812499990366-4156.37187160868i</v>
      </c>
      <c r="E398" t="str">
        <f t="shared" si="99"/>
        <v>162.46953526033+0.00180290757078841i</v>
      </c>
      <c r="F398" t="str">
        <f t="shared" si="100"/>
        <v>2.90990990989439-39004.9911225552i</v>
      </c>
      <c r="G398" t="str">
        <f t="shared" si="101"/>
        <v>0.999999999994665-2.30970671989302E-06i</v>
      </c>
      <c r="H398" t="str">
        <f t="shared" si="102"/>
        <v>625.00036353499+0.495204558930691i</v>
      </c>
      <c r="I398" t="str">
        <f t="shared" si="103"/>
        <v>59.6203013111866-68771.7266642748i</v>
      </c>
      <c r="K398" t="str">
        <f t="shared" si="104"/>
        <v>0.0191999767788154-0.0000205057347028227i</v>
      </c>
      <c r="L398" t="str">
        <f t="shared" si="105"/>
        <v>0.0001875-55.2709023045649i</v>
      </c>
      <c r="M398" t="str">
        <f t="shared" si="106"/>
        <v>0.0025-26.6434093160467i</v>
      </c>
      <c r="N398">
        <f t="shared" si="107"/>
        <v>89.987389563740408</v>
      </c>
      <c r="O398">
        <f t="shared" si="108"/>
        <v>82.255748769342915</v>
      </c>
      <c r="P398" s="3">
        <f t="shared" si="109"/>
        <v>82.255748769342915</v>
      </c>
      <c r="Q398" s="3">
        <f t="shared" si="110"/>
        <v>-90.012610436259592</v>
      </c>
      <c r="R398">
        <f t="shared" si="111"/>
        <v>89.987389563740408</v>
      </c>
      <c r="S398">
        <f t="shared" si="112"/>
        <v>3.8291795996406443E-3</v>
      </c>
      <c r="T398">
        <f t="shared" si="95"/>
        <v>82.255748769342915</v>
      </c>
    </row>
    <row r="399" spans="1:20" x14ac:dyDescent="0.25">
      <c r="A399">
        <f t="shared" si="96"/>
        <v>24.150870890010157</v>
      </c>
      <c r="B399">
        <f t="shared" si="113"/>
        <v>3.8437304821192786</v>
      </c>
      <c r="C399" t="str">
        <f t="shared" si="97"/>
        <v>-2.85361190562839-12916.3628116548i</v>
      </c>
      <c r="D399" t="str">
        <f t="shared" si="98"/>
        <v>3.47812499990292-4140.63744944018i</v>
      </c>
      <c r="E399" t="str">
        <f t="shared" si="99"/>
        <v>162.469535247375+0.00180975864239388i</v>
      </c>
      <c r="F399" t="str">
        <f t="shared" si="100"/>
        <v>2.90990990989426-38857.3332562326i</v>
      </c>
      <c r="G399" t="str">
        <f t="shared" si="101"/>
        <v>0.999999999994625-2.31848360542852E-06i</v>
      </c>
      <c r="H399" t="str">
        <f t="shared" si="102"/>
        <v>625.000366303107+0.497086336482109i</v>
      </c>
      <c r="I399" t="str">
        <f t="shared" si="103"/>
        <v>59.6203013589172-68511.3836800161i</v>
      </c>
      <c r="K399" t="str">
        <f t="shared" si="104"/>
        <v>0.0191999766019993-0.0000205836562934204i</v>
      </c>
      <c r="L399" t="str">
        <f t="shared" si="105"/>
        <v>0.0001875-55.0616679662932i</v>
      </c>
      <c r="M399" t="str">
        <f t="shared" si="106"/>
        <v>0.0025-26.5425476350336i</v>
      </c>
      <c r="N399">
        <f t="shared" si="107"/>
        <v>89.987341644216357</v>
      </c>
      <c r="O399">
        <f t="shared" si="108"/>
        <v>82.22280492291199</v>
      </c>
      <c r="P399" s="3">
        <f t="shared" si="109"/>
        <v>82.22280492291199</v>
      </c>
      <c r="Q399" s="3">
        <f t="shared" si="110"/>
        <v>-90.012658355783643</v>
      </c>
      <c r="R399">
        <f t="shared" si="111"/>
        <v>89.987341644216357</v>
      </c>
      <c r="S399">
        <f t="shared" si="112"/>
        <v>3.8437304821192786E-3</v>
      </c>
      <c r="T399">
        <f t="shared" si="95"/>
        <v>82.22280492291199</v>
      </c>
    </row>
    <row r="400" spans="1:20" x14ac:dyDescent="0.25">
      <c r="A400">
        <f t="shared" si="96"/>
        <v>24.242644199392199</v>
      </c>
      <c r="B400">
        <f t="shared" si="113"/>
        <v>3.8583366579513321</v>
      </c>
      <c r="C400" t="str">
        <f t="shared" si="97"/>
        <v>-2.85361186861685-12867.4664076718i</v>
      </c>
      <c r="D400" t="str">
        <f t="shared" si="98"/>
        <v>3.47812499990219-4124.96259173152i</v>
      </c>
      <c r="E400" t="str">
        <f t="shared" si="99"/>
        <v>162.469535234321+0.00181663574833318i</v>
      </c>
      <c r="F400" t="str">
        <f t="shared" si="100"/>
        <v>2.90990990989415-38710.2343656944i</v>
      </c>
      <c r="G400" t="str">
        <f t="shared" si="101"/>
        <v>0.999999999994584-2.32729384312904E-06i</v>
      </c>
      <c r="H400" t="str">
        <f t="shared" si="102"/>
        <v>625.000369092303+0.498975264790822i</v>
      </c>
      <c r="I400" t="str">
        <f t="shared" si="103"/>
        <v>59.6203014070112-68252.026255013i</v>
      </c>
      <c r="K400" t="str">
        <f t="shared" si="104"/>
        <v>0.0191999764238368-0.0000206618739837591i</v>
      </c>
      <c r="L400" t="str">
        <f t="shared" si="105"/>
        <v>0.0001875-54.8532257086005i</v>
      </c>
      <c r="M400" t="str">
        <f t="shared" si="106"/>
        <v>0.0025-26.4420677774792i</v>
      </c>
      <c r="N400">
        <f t="shared" si="107"/>
        <v>89.987293542599645</v>
      </c>
      <c r="O400">
        <f t="shared" si="108"/>
        <v>82.189861076332477</v>
      </c>
      <c r="P400" s="3">
        <f t="shared" si="109"/>
        <v>82.189861076332477</v>
      </c>
      <c r="Q400" s="3">
        <f t="shared" si="110"/>
        <v>-90.012706457400355</v>
      </c>
      <c r="R400">
        <f t="shared" si="111"/>
        <v>89.987293542599645</v>
      </c>
      <c r="S400">
        <f t="shared" si="112"/>
        <v>3.8583366579513323E-3</v>
      </c>
      <c r="T400">
        <f t="shared" si="95"/>
        <v>82.189861076332477</v>
      </c>
    </row>
    <row r="401" spans="1:20" x14ac:dyDescent="0.25">
      <c r="A401">
        <f t="shared" si="96"/>
        <v>24.33476624734989</v>
      </c>
      <c r="B401">
        <f t="shared" si="113"/>
        <v>3.8729983372515471</v>
      </c>
      <c r="C401" t="str">
        <f t="shared" si="97"/>
        <v>-2.85361183132356-12818.755106513i</v>
      </c>
      <c r="D401" t="str">
        <f t="shared" si="98"/>
        <v>3.47812499990144-4109.34707299459i</v>
      </c>
      <c r="E401" t="str">
        <f t="shared" si="99"/>
        <v>162.469535221167+0.00182353898753892i</v>
      </c>
      <c r="F401" t="str">
        <f t="shared" si="100"/>
        <v>2.90990990989403-38563.6923348734i</v>
      </c>
      <c r="G401" t="str">
        <f t="shared" si="101"/>
        <v>0.999999999994542-2.33613755973284E-06i</v>
      </c>
      <c r="H401" t="str">
        <f t="shared" si="102"/>
        <v>625.000371902734+0.500871371029741i</v>
      </c>
      <c r="I401" t="str">
        <f t="shared" si="103"/>
        <v>59.6203014554712-67993.6506583209i</v>
      </c>
      <c r="K401" t="str">
        <f t="shared" si="104"/>
        <v>0.0191999762443178-0.0000207403888989916i</v>
      </c>
      <c r="L401" t="str">
        <f t="shared" si="105"/>
        <v>0.0001875-54.6455725329752i</v>
      </c>
      <c r="M401" t="str">
        <f t="shared" si="106"/>
        <v>0.0025-26.341968297947i</v>
      </c>
      <c r="N401">
        <f t="shared" si="107"/>
        <v>89.987245258198314</v>
      </c>
      <c r="O401">
        <f t="shared" si="108"/>
        <v>82.156917229603238</v>
      </c>
      <c r="P401" s="3">
        <f t="shared" si="109"/>
        <v>82.156917229603238</v>
      </c>
      <c r="Q401" s="3">
        <f t="shared" si="110"/>
        <v>-90.012754741801686</v>
      </c>
      <c r="R401">
        <f t="shared" si="111"/>
        <v>89.987245258198314</v>
      </c>
      <c r="S401">
        <f t="shared" si="112"/>
        <v>3.8729983372515469E-3</v>
      </c>
      <c r="T401">
        <f t="shared" si="95"/>
        <v>82.156917229603238</v>
      </c>
    </row>
    <row r="402" spans="1:20" x14ac:dyDescent="0.25">
      <c r="A402">
        <f t="shared" si="96"/>
        <v>24.427238359089817</v>
      </c>
      <c r="B402">
        <f t="shared" si="113"/>
        <v>3.887715730933103</v>
      </c>
      <c r="C402" t="str">
        <f t="shared" si="97"/>
        <v>-2.85361179374627-12770.2282074499i</v>
      </c>
      <c r="D402" t="str">
        <f t="shared" si="98"/>
        <v>3.47812499990069-4093.79066859491i</v>
      </c>
      <c r="E402" t="str">
        <f t="shared" si="99"/>
        <v>162.469535207913+0.00183046845932146i</v>
      </c>
      <c r="F402" t="str">
        <f t="shared" si="100"/>
        <v>2.90990990989391-38417.7050557136i</v>
      </c>
      <c r="G402" t="str">
        <f t="shared" si="101"/>
        <v>0.999999999994501-2.34501488245972E-06i</v>
      </c>
      <c r="H402" t="str">
        <f t="shared" si="102"/>
        <v>625.000374734567+0.502774682475033i</v>
      </c>
      <c r="I402" t="str">
        <f t="shared" si="103"/>
        <v>59.6203015043006-67736.2531731213i</v>
      </c>
      <c r="K402" t="str">
        <f t="shared" si="104"/>
        <v>0.0191999760634318-0.0000208192021685457i</v>
      </c>
      <c r="L402" t="str">
        <f t="shared" si="105"/>
        <v>0.0001875-54.4387054522567i</v>
      </c>
      <c r="M402" t="str">
        <f t="shared" si="106"/>
        <v>0.0025-26.2422477564724i</v>
      </c>
      <c r="N402">
        <f t="shared" si="107"/>
        <v>89.987196790317839</v>
      </c>
      <c r="O402">
        <f t="shared" si="108"/>
        <v>82.123973382723136</v>
      </c>
      <c r="P402" s="3">
        <f t="shared" si="109"/>
        <v>82.123973382723136</v>
      </c>
      <c r="Q402" s="3">
        <f t="shared" si="110"/>
        <v>-90.012803209682161</v>
      </c>
      <c r="R402">
        <f t="shared" si="111"/>
        <v>89.987196790317839</v>
      </c>
      <c r="S402">
        <f t="shared" si="112"/>
        <v>3.887715730933103E-3</v>
      </c>
      <c r="T402">
        <f t="shared" si="95"/>
        <v>82.123973382723136</v>
      </c>
    </row>
    <row r="403" spans="1:20" x14ac:dyDescent="0.25">
      <c r="A403">
        <f t="shared" si="96"/>
        <v>24.520061864854359</v>
      </c>
      <c r="B403">
        <f t="shared" si="113"/>
        <v>3.9024890507106487</v>
      </c>
      <c r="C403" t="str">
        <f t="shared" si="97"/>
        <v>-2.85361175588273-12721.8850124068i</v>
      </c>
      <c r="D403" t="str">
        <f t="shared" si="98"/>
        <v>3.47812499989993-4078.29315474837i</v>
      </c>
      <c r="E403" t="str">
        <f t="shared" si="99"/>
        <v>162.469535194557+0.00183742426336763i</v>
      </c>
      <c r="F403" t="str">
        <f t="shared" si="100"/>
        <v>2.90990990989378-38272.2704281385i</v>
      </c>
      <c r="G403" t="str">
        <f t="shared" si="101"/>
        <v>0.999999999994459-2.35392593901298E-06i</v>
      </c>
      <c r="H403" t="str">
        <f t="shared" si="102"/>
        <v>625.000377587961+0.50468522650651i</v>
      </c>
      <c r="I403" t="str">
        <f t="shared" si="103"/>
        <v>59.6203015535015-67479.8300966635i</v>
      </c>
      <c r="K403" t="str">
        <f t="shared" si="104"/>
        <v>0.0191999758811685-0.0000208983149261409i</v>
      </c>
      <c r="L403" t="str">
        <f t="shared" si="105"/>
        <v>0.0001875-54.2326214905922i</v>
      </c>
      <c r="M403" t="str">
        <f t="shared" si="106"/>
        <v>0.0025-26.1429047185419i</v>
      </c>
      <c r="N403">
        <f t="shared" si="107"/>
        <v>89.987148138261006</v>
      </c>
      <c r="O403">
        <f t="shared" si="108"/>
        <v>82.091029535691035</v>
      </c>
      <c r="P403" s="3">
        <f t="shared" si="109"/>
        <v>82.091029535691035</v>
      </c>
      <c r="Q403" s="3">
        <f t="shared" si="110"/>
        <v>-90.012851861738994</v>
      </c>
      <c r="R403">
        <f t="shared" si="111"/>
        <v>89.987148138261006</v>
      </c>
      <c r="S403">
        <f t="shared" si="112"/>
        <v>3.9024890507106487E-3</v>
      </c>
      <c r="T403">
        <f t="shared" si="95"/>
        <v>82.091029535691035</v>
      </c>
    </row>
    <row r="404" spans="1:20" x14ac:dyDescent="0.25">
      <c r="A404">
        <f t="shared" si="96"/>
        <v>24.613238099940805</v>
      </c>
      <c r="B404">
        <f t="shared" si="113"/>
        <v>3.9173185091033491</v>
      </c>
      <c r="C404" t="str">
        <f t="shared" si="97"/>
        <v>-2.85361171773099-12673.7248259508i</v>
      </c>
      <c r="D404" t="str">
        <f t="shared" si="98"/>
        <v>3.47812499989917-4062.85430851807i</v>
      </c>
      <c r="E404" t="str">
        <f t="shared" si="99"/>
        <v>162.4695351811+0.00184440649974258i</v>
      </c>
      <c r="F404" t="str">
        <f t="shared" si="100"/>
        <v>2.90990990989366-38127.3863600226i</v>
      </c>
      <c r="G404" t="str">
        <f t="shared" si="101"/>
        <v>0.999999999994417-2.36287085758113E-06i</v>
      </c>
      <c r="H404" t="str">
        <f t="shared" si="102"/>
        <v>625.000380463081+0.50660303060803i</v>
      </c>
      <c r="I404" t="str">
        <f t="shared" si="103"/>
        <v>59.620301603077-67224.3777402164i</v>
      </c>
      <c r="K404" t="str">
        <f t="shared" si="104"/>
        <v>0.0191999756975174-0.0000209777283098045i</v>
      </c>
      <c r="L404" t="str">
        <f t="shared" si="105"/>
        <v>0.0001875-54.0273176833954i</v>
      </c>
      <c r="M404" t="str">
        <f t="shared" si="106"/>
        <v>0.0025-26.0439377550726i</v>
      </c>
      <c r="N404">
        <f t="shared" si="107"/>
        <v>89.987099301327959</v>
      </c>
      <c r="O404">
        <f t="shared" si="108"/>
        <v>82.058085688505884</v>
      </c>
      <c r="P404" s="3">
        <f t="shared" si="109"/>
        <v>82.058085688505884</v>
      </c>
      <c r="Q404" s="3">
        <f t="shared" si="110"/>
        <v>-90.012900698672041</v>
      </c>
      <c r="R404">
        <f t="shared" si="111"/>
        <v>89.987099301327959</v>
      </c>
      <c r="S404">
        <f t="shared" si="112"/>
        <v>3.9173185091033492E-3</v>
      </c>
      <c r="T404">
        <f t="shared" si="95"/>
        <v>82.058085688505884</v>
      </c>
    </row>
    <row r="405" spans="1:20" x14ac:dyDescent="0.25">
      <c r="A405">
        <f t="shared" si="96"/>
        <v>24.706768404720581</v>
      </c>
      <c r="B405">
        <f t="shared" si="113"/>
        <v>3.9322043194379419</v>
      </c>
      <c r="C405" t="str">
        <f t="shared" si="97"/>
        <v>-2.85361167928877-12625.7469552813i</v>
      </c>
      <c r="D405" t="str">
        <f t="shared" si="98"/>
        <v>3.4781249998984-4047.47390781097i</v>
      </c>
      <c r="E405" t="str">
        <f t="shared" si="99"/>
        <v>162.469535167542+0.00185141526889106i</v>
      </c>
      <c r="F405" t="str">
        <f t="shared" si="100"/>
        <v>2.90990990989354-37983.0507671597i</v>
      </c>
      <c r="G405" t="str">
        <f t="shared" si="101"/>
        <v>0.999999999994374-2.37184976683984E-06i</v>
      </c>
      <c r="H405" t="str">
        <f t="shared" si="102"/>
        <v>625.000383360097+0.508528122367893i</v>
      </c>
      <c r="I405" t="str">
        <f t="shared" si="103"/>
        <v>59.6203016530302-66969.8924290123i</v>
      </c>
      <c r="K405" t="str">
        <f t="shared" si="104"/>
        <v>0.0191999755124678-0.0000210574434618878i</v>
      </c>
      <c r="L405" t="str">
        <f t="shared" si="105"/>
        <v>0.0001875-53.8227910773016i</v>
      </c>
      <c r="M405" t="str">
        <f t="shared" si="106"/>
        <v>0.0025-25.9453454423916i</v>
      </c>
      <c r="N405">
        <f t="shared" si="107"/>
        <v>89.987050278816184</v>
      </c>
      <c r="O405">
        <f t="shared" si="108"/>
        <v>82.025141841166459</v>
      </c>
      <c r="P405" s="3">
        <f t="shared" si="109"/>
        <v>82.025141841166459</v>
      </c>
      <c r="Q405" s="3">
        <f t="shared" si="110"/>
        <v>-90.012949721183816</v>
      </c>
      <c r="R405">
        <f t="shared" si="111"/>
        <v>89.987050278816184</v>
      </c>
      <c r="S405">
        <f t="shared" si="112"/>
        <v>3.9322043194379422E-3</v>
      </c>
      <c r="T405">
        <f t="shared" si="95"/>
        <v>82.025141841166459</v>
      </c>
    </row>
    <row r="406" spans="1:20" x14ac:dyDescent="0.25">
      <c r="A406">
        <f t="shared" si="96"/>
        <v>24.800654124658518</v>
      </c>
      <c r="B406">
        <f t="shared" si="113"/>
        <v>3.947146695851806</v>
      </c>
      <c r="C406" t="str">
        <f t="shared" si="97"/>
        <v>-2.85361164055385-12577.9507102205i</v>
      </c>
      <c r="D406" t="str">
        <f t="shared" si="98"/>
        <v>3.47812499989763-4032.15173137489i</v>
      </c>
      <c r="E406" t="str">
        <f t="shared" si="99"/>
        <v>162.46953515388+0.00185845067164317i</v>
      </c>
      <c r="F406" t="str">
        <f t="shared" si="100"/>
        <v>2.90990990989342-37839.2615732341i</v>
      </c>
      <c r="G406" t="str">
        <f t="shared" si="101"/>
        <v>0.999999999994331-2.38086279595372E-06i</v>
      </c>
      <c r="H406" t="str">
        <f t="shared" si="102"/>
        <v>625.000386279171+0.51046052947923i</v>
      </c>
      <c r="I406" t="str">
        <f t="shared" si="103"/>
        <v>59.6203017033639-66716.3705021943i</v>
      </c>
      <c r="K406" t="str">
        <f t="shared" si="104"/>
        <v>0.0191999753260092-0.0000211374615290832i</v>
      </c>
      <c r="L406" t="str">
        <f t="shared" si="105"/>
        <v>0.0001875-53.6190387301272i</v>
      </c>
      <c r="M406" t="str">
        <f t="shared" si="106"/>
        <v>0.0025-25.8471263622151i</v>
      </c>
      <c r="N406">
        <f t="shared" si="107"/>
        <v>89.987001070020497</v>
      </c>
      <c r="O406">
        <f t="shared" si="108"/>
        <v>81.992197993671539</v>
      </c>
      <c r="P406" s="3">
        <f t="shared" si="109"/>
        <v>81.992197993671539</v>
      </c>
      <c r="Q406" s="3">
        <f t="shared" si="110"/>
        <v>-90.012998929979503</v>
      </c>
      <c r="R406">
        <f t="shared" si="111"/>
        <v>89.987001070020497</v>
      </c>
      <c r="S406">
        <f t="shared" si="112"/>
        <v>3.9471466958518062E-3</v>
      </c>
      <c r="T406">
        <f t="shared" si="95"/>
        <v>81.992197993671539</v>
      </c>
    </row>
    <row r="407" spans="1:20" x14ac:dyDescent="0.25">
      <c r="A407">
        <f t="shared" si="96"/>
        <v>24.894896610332221</v>
      </c>
      <c r="B407">
        <f t="shared" si="113"/>
        <v>3.9621458532960427</v>
      </c>
      <c r="C407" t="str">
        <f t="shared" si="97"/>
        <v>-2.85361160152388-12530.3354032034i</v>
      </c>
      <c r="D407" t="str">
        <f t="shared" si="98"/>
        <v>3.47812499989686-4016.88755879515i</v>
      </c>
      <c r="E407" t="str">
        <f t="shared" si="99"/>
        <v>162.469535140114+0.00186551280920861i</v>
      </c>
      <c r="F407" t="str">
        <f t="shared" si="100"/>
        <v>2.90990990989329-37696.0167097896i</v>
      </c>
      <c r="G407" t="str">
        <f t="shared" si="101"/>
        <v>0.999999999994288-2.38991007457824E-06i</v>
      </c>
      <c r="H407" t="str">
        <f t="shared" si="102"/>
        <v>625.00038922047+0.512400279740406i</v>
      </c>
      <c r="I407" t="str">
        <f t="shared" si="103"/>
        <v>59.6203017540802-66463.8083127638i</v>
      </c>
      <c r="K407" t="str">
        <f t="shared" si="104"/>
        <v>0.0191999751381309-0.0000212177836624397i</v>
      </c>
      <c r="L407" t="str">
        <f t="shared" si="105"/>
        <v>0.0001875-53.4160577108261i</v>
      </c>
      <c r="M407" t="str">
        <f t="shared" si="106"/>
        <v>0.0025-25.7492791016289i</v>
      </c>
      <c r="N407">
        <f t="shared" si="107"/>
        <v>89.98695167423304</v>
      </c>
      <c r="O407">
        <f t="shared" si="108"/>
        <v>81.959254146019944</v>
      </c>
      <c r="P407" s="3">
        <f t="shared" si="109"/>
        <v>81.959254146019944</v>
      </c>
      <c r="Q407" s="3">
        <f t="shared" si="110"/>
        <v>-90.01304832576696</v>
      </c>
      <c r="R407">
        <f t="shared" si="111"/>
        <v>89.98695167423304</v>
      </c>
      <c r="S407">
        <f t="shared" si="112"/>
        <v>3.9621458532960426E-3</v>
      </c>
      <c r="T407">
        <f t="shared" si="95"/>
        <v>81.959254146019944</v>
      </c>
    </row>
    <row r="408" spans="1:20" x14ac:dyDescent="0.25">
      <c r="A408">
        <f t="shared" si="96"/>
        <v>24.989497217451483</v>
      </c>
      <c r="B408">
        <f t="shared" si="113"/>
        <v>3.9772020075385677</v>
      </c>
      <c r="C408" t="str">
        <f t="shared" si="97"/>
        <v>-2.85361156219672-12482.9003492677i</v>
      </c>
      <c r="D408" t="str">
        <f t="shared" si="98"/>
        <v>3.47812499989606-4001.6811704915i</v>
      </c>
      <c r="E408" t="str">
        <f t="shared" si="99"/>
        <v>162.469535126242+0.00187260178318309i</v>
      </c>
      <c r="F408" t="str">
        <f t="shared" si="100"/>
        <v>2.90990990989316-37553.314116201i</v>
      </c>
      <c r="G408" t="str">
        <f t="shared" si="101"/>
        <v>0.999999999994245-2.39899173286153E-06i</v>
      </c>
      <c r="H408" t="str">
        <f t="shared" si="102"/>
        <v>625.000392184168+0.514347401055428i</v>
      </c>
      <c r="I408" t="str">
        <f t="shared" si="103"/>
        <v>59.6203018051832-66212.2022275298i</v>
      </c>
      <c r="K408" t="str">
        <f t="shared" si="104"/>
        <v>0.0191999749488219-0.0000212984110173801i</v>
      </c>
      <c r="L408" t="str">
        <f t="shared" si="105"/>
        <v>0.0001875-53.2138450994482i</v>
      </c>
      <c r="M408" t="str">
        <f t="shared" si="106"/>
        <v>0.0025-25.6518022530673i</v>
      </c>
      <c r="N408">
        <f t="shared" si="107"/>
        <v>89.986902090743271</v>
      </c>
      <c r="O408">
        <f t="shared" si="108"/>
        <v>81.926310298210424</v>
      </c>
      <c r="P408" s="3">
        <f t="shared" si="109"/>
        <v>81.926310298210424</v>
      </c>
      <c r="Q408" s="3">
        <f t="shared" si="110"/>
        <v>-90.013097909256729</v>
      </c>
      <c r="R408">
        <f t="shared" si="111"/>
        <v>89.986902090743271</v>
      </c>
      <c r="S408">
        <f t="shared" si="112"/>
        <v>3.9772020075385679E-3</v>
      </c>
      <c r="T408">
        <f t="shared" si="95"/>
        <v>81.926310298210424</v>
      </c>
    </row>
    <row r="409" spans="1:20" x14ac:dyDescent="0.25">
      <c r="A409">
        <f t="shared" si="96"/>
        <v>25.084457306877798</v>
      </c>
      <c r="B409">
        <f t="shared" si="113"/>
        <v>3.9923153751672142</v>
      </c>
      <c r="C409" t="str">
        <f t="shared" si="97"/>
        <v>-2.85361152257021-12435.6448660444i</v>
      </c>
      <c r="D409" t="str">
        <f t="shared" si="98"/>
        <v>3.47812499989527-3986.53234771496i</v>
      </c>
      <c r="E409" t="str">
        <f t="shared" si="99"/>
        <v>162.469535112265+0.0018797176955484i</v>
      </c>
      <c r="F409" t="str">
        <f t="shared" si="100"/>
        <v>2.90990990989304-37411.1517396435i</v>
      </c>
      <c r="G409" t="str">
        <f t="shared" si="101"/>
        <v>0.999999999994201-2.40810790144631E-06i</v>
      </c>
      <c r="H409" t="str">
        <f t="shared" si="102"/>
        <v>625.000395170431+0.516301921434333i</v>
      </c>
      <c r="I409" t="str">
        <f t="shared" si="103"/>
        <v>59.6203018566754-65961.5486270536i</v>
      </c>
      <c r="K409" t="str">
        <f t="shared" si="104"/>
        <v>0.0191999747580715-0.0000213793447537179i</v>
      </c>
      <c r="L409" t="str">
        <f t="shared" si="105"/>
        <v>0.0001875-53.0123979870972i</v>
      </c>
      <c r="M409" t="str">
        <f t="shared" si="106"/>
        <v>0.0025-25.554694414293i</v>
      </c>
      <c r="N409">
        <f t="shared" si="107"/>
        <v>89.986852318837933</v>
      </c>
      <c r="O409">
        <f t="shared" si="108"/>
        <v>81.893366450241899</v>
      </c>
      <c r="P409" s="3">
        <f t="shared" si="109"/>
        <v>81.893366450241899</v>
      </c>
      <c r="Q409" s="3">
        <f t="shared" si="110"/>
        <v>-90.013147681162067</v>
      </c>
      <c r="R409">
        <f t="shared" si="111"/>
        <v>89.986852318837933</v>
      </c>
      <c r="S409">
        <f t="shared" si="112"/>
        <v>3.9923153751672139E-3</v>
      </c>
      <c r="T409">
        <f t="shared" si="95"/>
        <v>81.893366450241899</v>
      </c>
    </row>
    <row r="410" spans="1:20" x14ac:dyDescent="0.25">
      <c r="A410">
        <f t="shared" si="96"/>
        <v>25.179778244643934</v>
      </c>
      <c r="B410">
        <f t="shared" si="113"/>
        <v>4.0074861735928495</v>
      </c>
      <c r="C410" t="str">
        <f t="shared" si="97"/>
        <v>-2.85361148264187-12388.5682737475i</v>
      </c>
      <c r="D410" t="str">
        <f t="shared" si="98"/>
        <v>3.47812499989448-3971.44087254462i</v>
      </c>
      <c r="E410" t="str">
        <f t="shared" si="99"/>
        <v>162.469535098182+0.00188686064867345i</v>
      </c>
      <c r="F410" t="str">
        <f t="shared" si="100"/>
        <v>2.90990990989291-37269.5275350637i</v>
      </c>
      <c r="G410" t="str">
        <f t="shared" si="101"/>
        <v>0.999999999994157-0.0000024172587114717i</v>
      </c>
      <c r="H410" t="str">
        <f t="shared" si="102"/>
        <v>625.000398179435+0.51826386899359i</v>
      </c>
      <c r="I410" t="str">
        <f t="shared" si="103"/>
        <v>59.6203019085593-65711.8439055997i</v>
      </c>
      <c r="K410" t="str">
        <f t="shared" si="104"/>
        <v>0.0191999745658686-0.0000214605860356728i</v>
      </c>
      <c r="L410" t="str">
        <f t="shared" si="105"/>
        <v>0.0001875-52.8117134758889i</v>
      </c>
      <c r="M410" t="str">
        <f t="shared" si="106"/>
        <v>0.0025-25.4579541883772i</v>
      </c>
      <c r="N410">
        <f t="shared" si="107"/>
        <v>89.986802357801082</v>
      </c>
      <c r="O410">
        <f t="shared" si="108"/>
        <v>81.860422602113118</v>
      </c>
      <c r="P410" s="3">
        <f t="shared" si="109"/>
        <v>81.860422602113118</v>
      </c>
      <c r="Q410" s="3">
        <f t="shared" si="110"/>
        <v>-90.013197642198918</v>
      </c>
      <c r="R410">
        <f t="shared" si="111"/>
        <v>89.986802357801082</v>
      </c>
      <c r="S410">
        <f t="shared" si="112"/>
        <v>4.0074861735928495E-3</v>
      </c>
      <c r="T410">
        <f t="shared" si="95"/>
        <v>81.860422602113118</v>
      </c>
    </row>
    <row r="411" spans="1:20" x14ac:dyDescent="0.25">
      <c r="A411">
        <f t="shared" si="96"/>
        <v>25.27546140197358</v>
      </c>
      <c r="B411">
        <f t="shared" si="113"/>
        <v>4.0227146210525024</v>
      </c>
      <c r="C411" t="str">
        <f t="shared" si="97"/>
        <v>-2.8536114424095-12341.6698951642i</v>
      </c>
      <c r="D411" t="str">
        <f t="shared" si="98"/>
        <v>3.47812499989367-3956.40652788453i</v>
      </c>
      <c r="E411" t="str">
        <f t="shared" si="99"/>
        <v>162.46953508399+0.00189403074531684i</v>
      </c>
      <c r="F411" t="str">
        <f t="shared" si="100"/>
        <v>2.90990990989277-37128.4394651496i</v>
      </c>
      <c r="G411" t="str">
        <f t="shared" si="101"/>
        <v>0.999999999994112-2.42644429457517E-06i</v>
      </c>
      <c r="H411" t="str">
        <f t="shared" si="102"/>
        <v>625.00040121135+0.520233271956527i</v>
      </c>
      <c r="I411" t="str">
        <f t="shared" si="103"/>
        <v>59.6203019608385-65463.084471081i</v>
      </c>
      <c r="K411" t="str">
        <f t="shared" si="104"/>
        <v>0.0191999743722022-0.0000215421360318889i</v>
      </c>
      <c r="L411" t="str">
        <f t="shared" si="105"/>
        <v>0.0001875-52.611788678909i</v>
      </c>
      <c r="M411" t="str">
        <f t="shared" si="106"/>
        <v>0.0025-25.3615801836792i</v>
      </c>
      <c r="N411">
        <f t="shared" si="107"/>
        <v>89.986752206914019</v>
      </c>
      <c r="O411">
        <f t="shared" si="108"/>
        <v>81.827478753822774</v>
      </c>
      <c r="P411" s="3">
        <f t="shared" si="109"/>
        <v>81.827478753822774</v>
      </c>
      <c r="Q411" s="3">
        <f t="shared" si="110"/>
        <v>-90.013247793085981</v>
      </c>
      <c r="R411">
        <f t="shared" si="111"/>
        <v>89.986752206914019</v>
      </c>
      <c r="S411">
        <f t="shared" si="112"/>
        <v>4.0227146210525021E-3</v>
      </c>
      <c r="T411">
        <f t="shared" si="95"/>
        <v>81.827478753822774</v>
      </c>
    </row>
    <row r="412" spans="1:20" x14ac:dyDescent="0.25">
      <c r="A412">
        <f t="shared" si="96"/>
        <v>25.371508155301083</v>
      </c>
      <c r="B412">
        <f t="shared" si="113"/>
        <v>4.0380009366125025</v>
      </c>
      <c r="C412" t="str">
        <f t="shared" si="97"/>
        <v>-2.85361140187084-12294.9490556459i</v>
      </c>
      <c r="D412" t="str">
        <f t="shared" si="98"/>
        <v>3.47812499989286-3941.42909746061i</v>
      </c>
      <c r="E412" t="str">
        <f t="shared" si="99"/>
        <v>162.469535069692+0.0019012280886264i</v>
      </c>
      <c r="F412" t="str">
        <f t="shared" si="100"/>
        <v>2.90990990989264-36987.8855003022i</v>
      </c>
      <c r="G412" t="str">
        <f t="shared" si="101"/>
        <v>0.999999999994068-2.43566478289445E-06i</v>
      </c>
      <c r="H412" t="str">
        <f t="shared" si="102"/>
        <v>625.000404266349+0.522210158653705i</v>
      </c>
      <c r="I412" t="str">
        <f t="shared" si="103"/>
        <v>59.6203020135157-65215.2667450099i</v>
      </c>
      <c r="K412" t="str">
        <f t="shared" si="104"/>
        <v>0.0191999741770612-0.0000216239959154504i</v>
      </c>
      <c r="L412" t="str">
        <f t="shared" si="105"/>
        <v>0.0001875-52.4126207201723i</v>
      </c>
      <c r="M412" t="str">
        <f t="shared" si="106"/>
        <v>0.0025-25.2655710138266i</v>
      </c>
      <c r="N412">
        <f t="shared" si="107"/>
        <v>89.986701865455331</v>
      </c>
      <c r="O412">
        <f t="shared" si="108"/>
        <v>81.794534905369801</v>
      </c>
      <c r="P412" s="3">
        <f t="shared" si="109"/>
        <v>81.794534905369801</v>
      </c>
      <c r="Q412" s="3">
        <f t="shared" si="110"/>
        <v>-90.013298134544669</v>
      </c>
      <c r="R412">
        <f t="shared" si="111"/>
        <v>89.986701865455331</v>
      </c>
      <c r="S412">
        <f t="shared" si="112"/>
        <v>4.0380009366125028E-3</v>
      </c>
      <c r="T412">
        <f t="shared" si="95"/>
        <v>81.794534905369801</v>
      </c>
    </row>
    <row r="413" spans="1:20" x14ac:dyDescent="0.25">
      <c r="A413">
        <f t="shared" si="96"/>
        <v>25.467919886291227</v>
      </c>
      <c r="B413">
        <f t="shared" si="113"/>
        <v>4.0533453401716297</v>
      </c>
      <c r="C413" t="str">
        <f t="shared" si="97"/>
        <v>-2.85361136102346-12248.4050830974i</v>
      </c>
      <c r="D413" t="str">
        <f t="shared" si="98"/>
        <v>3.47812499989205-3926.50836581749i</v>
      </c>
      <c r="E413" t="str">
        <f t="shared" si="99"/>
        <v>162.469535055285+0.00190845278214357i</v>
      </c>
      <c r="F413" t="str">
        <f t="shared" si="100"/>
        <v>2.90990990989252-36847.8636186055i</v>
      </c>
      <c r="G413" t="str">
        <f t="shared" si="101"/>
        <v>0.999999999994022-2.44492030906935E-06i</v>
      </c>
      <c r="H413" t="str">
        <f t="shared" si="102"/>
        <v>625.000407344614+0.524194557523349i</v>
      </c>
      <c r="I413" t="str">
        <f t="shared" si="103"/>
        <v>59.620302066594-64968.3871624458i</v>
      </c>
      <c r="K413" t="str">
        <f t="shared" si="104"/>
        <v>0.0191999739804342-0.0000217061668638989i</v>
      </c>
      <c r="L413" t="str">
        <f t="shared" si="105"/>
        <v>0.0001875-52.2142067345809i</v>
      </c>
      <c r="M413" t="str">
        <f t="shared" si="106"/>
        <v>0.0025-25.1699252976954i</v>
      </c>
      <c r="N413">
        <f t="shared" si="107"/>
        <v>89.986651332700902</v>
      </c>
      <c r="O413">
        <f t="shared" si="108"/>
        <v>81.761591056752835</v>
      </c>
      <c r="P413" s="3">
        <f t="shared" si="109"/>
        <v>81.761591056752835</v>
      </c>
      <c r="Q413" s="3">
        <f t="shared" si="110"/>
        <v>-90.013348667299098</v>
      </c>
      <c r="R413">
        <f t="shared" si="111"/>
        <v>89.986651332700902</v>
      </c>
      <c r="S413">
        <f t="shared" si="112"/>
        <v>4.0533453401716294E-3</v>
      </c>
      <c r="T413">
        <f t="shared" si="95"/>
        <v>81.761591056752835</v>
      </c>
    </row>
    <row r="414" spans="1:20" x14ac:dyDescent="0.25">
      <c r="A414">
        <f t="shared" si="96"/>
        <v>25.564697981859133</v>
      </c>
      <c r="B414">
        <f t="shared" si="113"/>
        <v>4.0687480524642821</v>
      </c>
      <c r="C414" t="str">
        <f t="shared" si="97"/>
        <v>-2.85361131986515-12202.0373079681i</v>
      </c>
      <c r="D414" t="str">
        <f t="shared" si="98"/>
        <v>3.47812499989123-3911.64411831544i</v>
      </c>
      <c r="E414" t="str">
        <f t="shared" si="99"/>
        <v>162.469535040767+0.00191570492980276i</v>
      </c>
      <c r="F414" t="str">
        <f t="shared" si="100"/>
        <v>2.90990990989239-36708.3718057977i</v>
      </c>
      <c r="G414" t="str">
        <f t="shared" si="101"/>
        <v>0.999999999993977-0.0000024542110062437i</v>
      </c>
      <c r="H414" t="str">
        <f t="shared" si="102"/>
        <v>625.000410446315+0.526186497111757i</v>
      </c>
      <c r="I414" t="str">
        <f t="shared" si="103"/>
        <v>59.6203021200771-64722.4421719422i</v>
      </c>
      <c r="K414" t="str">
        <f t="shared" si="104"/>
        <v>0.0191999737823101-0.0000217886500592508i</v>
      </c>
      <c r="L414" t="str">
        <f t="shared" si="105"/>
        <v>0.0001875-52.0165438678828i</v>
      </c>
      <c r="M414" t="str">
        <f t="shared" si="106"/>
        <v>0.0025-25.0746416593897i</v>
      </c>
      <c r="N414">
        <f t="shared" si="107"/>
        <v>89.986600607923776</v>
      </c>
      <c r="O414">
        <f t="shared" si="108"/>
        <v>81.728647207970653</v>
      </c>
      <c r="P414" s="3">
        <f t="shared" si="109"/>
        <v>81.728647207970653</v>
      </c>
      <c r="Q414" s="3">
        <f t="shared" si="110"/>
        <v>-90.013399392076224</v>
      </c>
      <c r="R414">
        <f t="shared" si="111"/>
        <v>89.986600607923776</v>
      </c>
      <c r="S414">
        <f t="shared" si="112"/>
        <v>4.0687480524642817E-3</v>
      </c>
      <c r="T414">
        <f t="shared" si="95"/>
        <v>81.728647207970653</v>
      </c>
    </row>
    <row r="415" spans="1:20" x14ac:dyDescent="0.25">
      <c r="A415">
        <f t="shared" si="96"/>
        <v>25.661843834190201</v>
      </c>
      <c r="B415">
        <f t="shared" si="113"/>
        <v>4.0842092950636468</v>
      </c>
      <c r="C415" t="str">
        <f t="shared" si="97"/>
        <v>-2.85361127839334-12155.8450632421i</v>
      </c>
      <c r="D415" t="str">
        <f t="shared" si="98"/>
        <v>3.4781249998904-3896.83614112726i</v>
      </c>
      <c r="E415" t="str">
        <f t="shared" si="99"/>
        <v>162.46953502614+0.00192298463593255i</v>
      </c>
      <c r="F415" t="str">
        <f t="shared" si="100"/>
        <v>2.90990990989225-36569.4080552421i</v>
      </c>
      <c r="G415" t="str">
        <f t="shared" si="101"/>
        <v>0.999999999993931-2.46353700806731E-06i</v>
      </c>
      <c r="H415" t="str">
        <f t="shared" si="102"/>
        <v>625.000413571637+0.528186006073682i</v>
      </c>
      <c r="I415" t="str">
        <f t="shared" si="103"/>
        <v>59.6203021739666-64477.4282354982i</v>
      </c>
      <c r="K415" t="str">
        <f t="shared" si="104"/>
        <v>0.0191999735826773-0.0000218714466880128i</v>
      </c>
      <c r="L415" t="str">
        <f t="shared" si="105"/>
        <v>0.0001875-51.8196292766318i</v>
      </c>
      <c r="M415" t="str">
        <f t="shared" si="106"/>
        <v>0.0025-24.9797187282225i</v>
      </c>
      <c r="N415">
        <f t="shared" si="107"/>
        <v>89.986549690394313</v>
      </c>
      <c r="O415">
        <f t="shared" si="108"/>
        <v>81.695703359022076</v>
      </c>
      <c r="P415" s="3">
        <f t="shared" si="109"/>
        <v>81.695703359022076</v>
      </c>
      <c r="Q415" s="3">
        <f t="shared" si="110"/>
        <v>-90.013450309605687</v>
      </c>
      <c r="R415">
        <f t="shared" si="111"/>
        <v>89.986549690394313</v>
      </c>
      <c r="S415">
        <f t="shared" si="112"/>
        <v>4.0842092950636472E-3</v>
      </c>
      <c r="T415">
        <f t="shared" si="95"/>
        <v>81.695703359022076</v>
      </c>
    </row>
    <row r="416" spans="1:20" x14ac:dyDescent="0.25">
      <c r="A416">
        <f t="shared" si="96"/>
        <v>25.759358840760122</v>
      </c>
      <c r="B416">
        <f t="shared" si="113"/>
        <v>4.0997292903848885</v>
      </c>
      <c r="C416" t="str">
        <f t="shared" si="97"/>
        <v>-2.8536112366057-12109.8276844282i</v>
      </c>
      <c r="D416" t="str">
        <f t="shared" si="98"/>
        <v>3.47812499988957-3882.08422123523i</v>
      </c>
      <c r="E416" t="str">
        <f t="shared" si="99"/>
        <v>162.4695350114+0.00193029200526031i</v>
      </c>
      <c r="F416" t="str">
        <f t="shared" si="100"/>
        <v>2.90990990989212-36430.9703678987i</v>
      </c>
      <c r="G416" t="str">
        <f t="shared" si="101"/>
        <v>0.999999999993885-2.47289844869785E-06i</v>
      </c>
      <c r="H416" t="str">
        <f t="shared" si="102"/>
        <v>625.000416720754+0.530193113172787i</v>
      </c>
      <c r="I416" t="str">
        <f t="shared" si="103"/>
        <v>59.6203022282668-64233.3418285059i</v>
      </c>
      <c r="K416" t="str">
        <f t="shared" si="104"/>
        <v>0.0191999733815245-0.0000219545579412012i</v>
      </c>
      <c r="L416" t="str">
        <f t="shared" si="105"/>
        <v>0.0001875-51.6234601281448i</v>
      </c>
      <c r="M416" t="str">
        <f t="shared" si="106"/>
        <v>0.0025-24.8851551386954i</v>
      </c>
      <c r="N416">
        <f t="shared" si="107"/>
        <v>89.986498579380068</v>
      </c>
      <c r="O416">
        <f t="shared" si="108"/>
        <v>81.662759509905669</v>
      </c>
      <c r="P416" s="3">
        <f t="shared" si="109"/>
        <v>81.662759509905669</v>
      </c>
      <c r="Q416" s="3">
        <f t="shared" si="110"/>
        <v>-90.013501420619932</v>
      </c>
      <c r="R416">
        <f t="shared" si="111"/>
        <v>89.986498579380068</v>
      </c>
      <c r="S416">
        <f t="shared" si="112"/>
        <v>4.0997292903848888E-3</v>
      </c>
      <c r="T416">
        <f t="shared" si="95"/>
        <v>81.662759509905669</v>
      </c>
    </row>
    <row r="417" spans="1:20" x14ac:dyDescent="0.25">
      <c r="A417">
        <f t="shared" si="96"/>
        <v>25.857244404355015</v>
      </c>
      <c r="B417">
        <f t="shared" si="113"/>
        <v>4.1153082616883516</v>
      </c>
      <c r="C417" t="str">
        <f t="shared" si="97"/>
        <v>-2.85361119450011-12063.9845095513i</v>
      </c>
      <c r="D417" t="str">
        <f t="shared" si="98"/>
        <v>3.47812499988873-3867.38814642804i</v>
      </c>
      <c r="E417" t="str">
        <f t="shared" si="99"/>
        <v>162.46953499655+0.00193762714290661i</v>
      </c>
      <c r="F417" t="str">
        <f t="shared" si="100"/>
        <v>2.90990990989198-36293.0567522947i</v>
      </c>
      <c r="G417" t="str">
        <f t="shared" si="101"/>
        <v>0.999999999993838-2.48229546280278E-06i</v>
      </c>
      <c r="H417" t="str">
        <f t="shared" si="102"/>
        <v>625.000419893851+0.532207847282028i</v>
      </c>
      <c r="I417" t="str">
        <f t="shared" si="103"/>
        <v>59.6203022829804-63990.1794397005i</v>
      </c>
      <c r="K417" t="str">
        <f t="shared" si="104"/>
        <v>0.01919997317884-0.0000220379850143569i</v>
      </c>
      <c r="L417" t="str">
        <f t="shared" si="105"/>
        <v>0.0001875-51.4280336004629i</v>
      </c>
      <c r="M417" t="str">
        <f t="shared" si="106"/>
        <v>0.0025-24.7909495304796i</v>
      </c>
      <c r="N417">
        <f t="shared" si="107"/>
        <v>89.986447274145846</v>
      </c>
      <c r="O417">
        <f t="shared" si="108"/>
        <v>81.629815660620409</v>
      </c>
      <c r="P417" s="3">
        <f t="shared" si="109"/>
        <v>81.629815660620409</v>
      </c>
      <c r="Q417" s="3">
        <f t="shared" si="110"/>
        <v>-90.013552725854154</v>
      </c>
      <c r="R417">
        <f t="shared" si="111"/>
        <v>89.986447274145846</v>
      </c>
      <c r="S417">
        <f t="shared" si="112"/>
        <v>4.1153082616883514E-3</v>
      </c>
      <c r="T417">
        <f t="shared" si="95"/>
        <v>81.629815660620409</v>
      </c>
    </row>
    <row r="418" spans="1:20" x14ac:dyDescent="0.25">
      <c r="A418">
        <f t="shared" si="96"/>
        <v>25.955501933091565</v>
      </c>
      <c r="B418">
        <f t="shared" si="113"/>
        <v>4.1309464330827677</v>
      </c>
      <c r="C418" t="str">
        <f t="shared" si="97"/>
        <v>-2.85361115207372-12018.3148791416i</v>
      </c>
      <c r="D418" t="str">
        <f t="shared" si="98"/>
        <v>3.47812499988787-3852.7477052977i</v>
      </c>
      <c r="E418" t="str">
        <f t="shared" si="99"/>
        <v>162.469534981586+0.00194499015439815i</v>
      </c>
      <c r="F418" t="str">
        <f t="shared" si="100"/>
        <v>2.90990990989184-36155.6652244966i</v>
      </c>
      <c r="G418" t="str">
        <f t="shared" si="101"/>
        <v>0.999999999993791-2.49172818556132E-06i</v>
      </c>
      <c r="H418" t="str">
        <f t="shared" si="102"/>
        <v>625.000423091109+0.534230237384078i</v>
      </c>
      <c r="I418" t="str">
        <f t="shared" si="103"/>
        <v>59.6203023381105-63747.9375711094i</v>
      </c>
      <c r="K418" t="str">
        <f t="shared" si="104"/>
        <v>0.0191999729746122-0.0000221217291075638i</v>
      </c>
      <c r="L418" t="str">
        <f t="shared" si="105"/>
        <v>0.0001875-51.2333468823101i</v>
      </c>
      <c r="M418" t="str">
        <f t="shared" si="106"/>
        <v>0.0025-24.6971005483957i</v>
      </c>
      <c r="N418">
        <f t="shared" si="107"/>
        <v>89.986395773953603</v>
      </c>
      <c r="O418">
        <f t="shared" si="108"/>
        <v>81.596871811164732</v>
      </c>
      <c r="P418" s="3">
        <f t="shared" si="109"/>
        <v>81.596871811164732</v>
      </c>
      <c r="Q418" s="3">
        <f t="shared" si="110"/>
        <v>-90.013604226046397</v>
      </c>
      <c r="R418">
        <f t="shared" si="111"/>
        <v>89.986395773953603</v>
      </c>
      <c r="S418">
        <f t="shared" si="112"/>
        <v>4.1309464330827675E-3</v>
      </c>
      <c r="T418">
        <f t="shared" si="95"/>
        <v>81.596871811164732</v>
      </c>
    </row>
    <row r="419" spans="1:20" x14ac:dyDescent="0.25">
      <c r="A419">
        <f t="shared" si="96"/>
        <v>26.054132840437312</v>
      </c>
      <c r="B419">
        <f t="shared" si="113"/>
        <v>4.1466440295284821</v>
      </c>
      <c r="C419" t="str">
        <f t="shared" si="97"/>
        <v>-2.85361110932424-11972.8181362262i</v>
      </c>
      <c r="D419" t="str">
        <f t="shared" si="98"/>
        <v>3.47812499988702-3838.16268723658i</v>
      </c>
      <c r="E419" t="str">
        <f t="shared" si="99"/>
        <v>162.469534966506+0.00195238114565838i</v>
      </c>
      <c r="F419" t="str">
        <f t="shared" si="100"/>
        <v>2.90990990989171-36018.7938080811i</v>
      </c>
      <c r="G419" t="str">
        <f t="shared" si="101"/>
        <v>0.999999999993744-2.50119675266633E-06i</v>
      </c>
      <c r="H419" t="str">
        <f t="shared" si="102"/>
        <v>625.000426312709+0.536260312571743i</v>
      </c>
      <c r="I419" t="str">
        <f t="shared" si="103"/>
        <v>59.6203023936601-63506.6127380017i</v>
      </c>
      <c r="K419" t="str">
        <f t="shared" si="104"/>
        <v>0.0191999727688294-0.0000222057914254659i</v>
      </c>
      <c r="L419" t="str">
        <f t="shared" si="105"/>
        <v>0.0001875-51.0393971730525i</v>
      </c>
      <c r="M419" t="str">
        <f t="shared" si="106"/>
        <v>0.0025-24.6036068423946i</v>
      </c>
      <c r="N419">
        <f t="shared" si="107"/>
        <v>89.98634407806253</v>
      </c>
      <c r="O419">
        <f t="shared" si="108"/>
        <v>81.563927961537402</v>
      </c>
      <c r="P419" s="3">
        <f t="shared" si="109"/>
        <v>81.563927961537402</v>
      </c>
      <c r="Q419" s="3">
        <f t="shared" si="110"/>
        <v>-90.01365592193747</v>
      </c>
      <c r="R419">
        <f t="shared" si="111"/>
        <v>89.98634407806253</v>
      </c>
      <c r="S419">
        <f t="shared" si="112"/>
        <v>4.1466440295284818E-3</v>
      </c>
      <c r="T419">
        <f t="shared" si="95"/>
        <v>81.563927961537402</v>
      </c>
    </row>
    <row r="420" spans="1:20" x14ac:dyDescent="0.25">
      <c r="A420">
        <f t="shared" si="96"/>
        <v>26.153138545230977</v>
      </c>
      <c r="B420">
        <f t="shared" si="113"/>
        <v>4.1624012768406908</v>
      </c>
      <c r="C420" t="str">
        <f t="shared" si="97"/>
        <v>-2.85361106624934-11927.4936263194i</v>
      </c>
      <c r="D420" t="str">
        <f t="shared" si="98"/>
        <v>3.47812499988616-3823.63288243427i</v>
      </c>
      <c r="E420" t="str">
        <f t="shared" si="99"/>
        <v>162.469534951314+0.00195980022301224i</v>
      </c>
      <c r="F420" t="str">
        <f t="shared" si="100"/>
        <v>2.90990990989156-35882.4405341069i</v>
      </c>
      <c r="G420" t="str">
        <f t="shared" si="101"/>
        <v>0.999999999993696-2.51070130032634E-06i</v>
      </c>
      <c r="H420" t="str">
        <f t="shared" si="102"/>
        <v>625.000429558846+0.538298102048395i</v>
      </c>
      <c r="I420" t="str">
        <f t="shared" si="103"/>
        <v>59.6203024496332-63266.2014688396i</v>
      </c>
      <c r="K420" t="str">
        <f t="shared" si="104"/>
        <v>0.0191999725614795-0.000022290173177284i</v>
      </c>
      <c r="L420" t="str">
        <f t="shared" si="105"/>
        <v>0.0001875-50.8461816826585i</v>
      </c>
      <c r="M420" t="str">
        <f t="shared" si="106"/>
        <v>0.0025-24.510467067538i</v>
      </c>
      <c r="N420">
        <f t="shared" si="107"/>
        <v>89.986292185728985</v>
      </c>
      <c r="O420">
        <f t="shared" si="108"/>
        <v>81.530984111737297</v>
      </c>
      <c r="P420" s="3">
        <f t="shared" si="109"/>
        <v>81.530984111737297</v>
      </c>
      <c r="Q420" s="3">
        <f t="shared" si="110"/>
        <v>-90.013707814271015</v>
      </c>
      <c r="R420">
        <f t="shared" si="111"/>
        <v>89.986292185728985</v>
      </c>
      <c r="S420">
        <f t="shared" si="112"/>
        <v>4.1624012768406906E-3</v>
      </c>
      <c r="T420">
        <f t="shared" si="95"/>
        <v>81.530984111737297</v>
      </c>
    </row>
    <row r="421" spans="1:20" x14ac:dyDescent="0.25">
      <c r="A421">
        <f t="shared" si="96"/>
        <v>26.252520471702855</v>
      </c>
      <c r="B421">
        <f t="shared" si="113"/>
        <v>4.1782184016926855</v>
      </c>
      <c r="C421" t="str">
        <f t="shared" si="97"/>
        <v>-2.85361102284636-11882.3406974127i</v>
      </c>
      <c r="D421" t="str">
        <f t="shared" si="98"/>
        <v>3.47812499988529-3809.15808187465i</v>
      </c>
      <c r="E421" t="str">
        <f t="shared" si="99"/>
        <v>162.469534936004+0.00196724749319275i</v>
      </c>
      <c r="F421" t="str">
        <f t="shared" si="100"/>
        <v>2.90990990989142-35746.6034410864i</v>
      </c>
      <c r="G421" t="str">
        <f t="shared" si="101"/>
        <v>0.999999999993648-2.52024196526746E-06i</v>
      </c>
      <c r="H421" t="str">
        <f t="shared" si="102"/>
        <v>625.000432829696+0.540343635128362i</v>
      </c>
      <c r="I421" t="str">
        <f t="shared" si="103"/>
        <v>59.6203025060322-63026.7003052251i</v>
      </c>
      <c r="K421" t="str">
        <f t="shared" si="104"/>
        <v>0.0191999723525509-0.0000223748755768343i</v>
      </c>
      <c r="L421" t="str">
        <f t="shared" si="105"/>
        <v>0.0001875-50.6536976316583i</v>
      </c>
      <c r="M421" t="str">
        <f t="shared" si="106"/>
        <v>0.0025-24.4176798839788i</v>
      </c>
      <c r="N421">
        <f t="shared" si="107"/>
        <v>89.986240096206515</v>
      </c>
      <c r="O421">
        <f t="shared" si="108"/>
        <v>81.498040261762952</v>
      </c>
      <c r="P421" s="3">
        <f t="shared" si="109"/>
        <v>81.498040261762952</v>
      </c>
      <c r="Q421" s="3">
        <f t="shared" si="110"/>
        <v>-90.013759903793485</v>
      </c>
      <c r="R421">
        <f t="shared" si="111"/>
        <v>89.986240096206515</v>
      </c>
      <c r="S421">
        <f t="shared" si="112"/>
        <v>4.1782184016926852E-3</v>
      </c>
      <c r="T421">
        <f t="shared" si="95"/>
        <v>81.498040261762952</v>
      </c>
    </row>
    <row r="422" spans="1:20" x14ac:dyDescent="0.25">
      <c r="A422">
        <f t="shared" si="96"/>
        <v>26.352280049495327</v>
      </c>
      <c r="B422">
        <f t="shared" si="113"/>
        <v>4.1940956316191178</v>
      </c>
      <c r="C422" t="str">
        <f t="shared" si="97"/>
        <v>-2.85361097911305-11837.3586999662i</v>
      </c>
      <c r="D422" t="str">
        <f t="shared" si="98"/>
        <v>3.47812499988442-3794.73807733289i</v>
      </c>
      <c r="E422" t="str">
        <f t="shared" si="99"/>
        <v>162.469534920579+0.00197472306333482i</v>
      </c>
      <c r="F422" t="str">
        <f t="shared" si="100"/>
        <v>2.90990990989129-35611.2805749575i</v>
      </c>
      <c r="G422" t="str">
        <f t="shared" si="101"/>
        <v>0.9999999999936-2.52981888473536E-06i</v>
      </c>
      <c r="H422" t="str">
        <f t="shared" si="102"/>
        <v>625.000436125453+0.542396941237376i</v>
      </c>
      <c r="I422" t="str">
        <f t="shared" si="103"/>
        <v>59.6203025628609-62788.1058018544i</v>
      </c>
      <c r="K422" t="str">
        <f t="shared" si="104"/>
        <v>0.0191999721420314-0.0000224598998425445i</v>
      </c>
      <c r="L422" t="str">
        <f t="shared" si="105"/>
        <v>0.0001875-50.461942251104i</v>
      </c>
      <c r="M422" t="str">
        <f t="shared" si="106"/>
        <v>0.0025-24.3252439569424i</v>
      </c>
      <c r="N422">
        <f t="shared" si="107"/>
        <v>89.986187808745839</v>
      </c>
      <c r="O422">
        <f t="shared" si="108"/>
        <v>81.465096411613089</v>
      </c>
      <c r="P422" s="3">
        <f t="shared" si="109"/>
        <v>81.465096411613089</v>
      </c>
      <c r="Q422" s="3">
        <f t="shared" si="110"/>
        <v>-90.013812191254161</v>
      </c>
      <c r="R422">
        <f t="shared" si="111"/>
        <v>89.986187808745839</v>
      </c>
      <c r="S422">
        <f t="shared" si="112"/>
        <v>4.1940956316191182E-3</v>
      </c>
      <c r="T422">
        <f t="shared" si="95"/>
        <v>81.465096411613089</v>
      </c>
    </row>
    <row r="423" spans="1:20" x14ac:dyDescent="0.25">
      <c r="A423">
        <f t="shared" si="96"/>
        <v>26.452418713683407</v>
      </c>
      <c r="B423">
        <f t="shared" si="113"/>
        <v>4.2100331950192702</v>
      </c>
      <c r="C423" t="str">
        <f t="shared" si="97"/>
        <v>-2.85361093504665-11792.5469868987i</v>
      </c>
      <c r="D423" t="str">
        <f t="shared" si="98"/>
        <v>3.47812499988354-3780.37266137234i</v>
      </c>
      <c r="E423" t="str">
        <f t="shared" si="99"/>
        <v>162.469534905037+0.00198222704098306i</v>
      </c>
      <c r="F423" t="str">
        <f t="shared" si="100"/>
        <v>2.90990990989114-35476.4699890551i</v>
      </c>
      <c r="G423" t="str">
        <f t="shared" si="101"/>
        <v>0.999999999993551-2.53943219649723E-06i</v>
      </c>
      <c r="H423" t="str">
        <f t="shared" si="102"/>
        <v>625.000439446305+0.544458049912985i</v>
      </c>
      <c r="I423" t="str">
        <f t="shared" si="103"/>
        <v>59.6203026201219-62550.4145264649i</v>
      </c>
      <c r="K423" t="str">
        <f t="shared" si="104"/>
        <v>0.0191999719299089-0.0000225452471974721i</v>
      </c>
      <c r="L423" t="str">
        <f t="shared" si="105"/>
        <v>0.0001875-50.2709127825304i</v>
      </c>
      <c r="M423" t="str">
        <f t="shared" si="106"/>
        <v>0.0025-24.233157956707i</v>
      </c>
      <c r="N423">
        <f t="shared" si="107"/>
        <v>89.986135322594777</v>
      </c>
      <c r="O423">
        <f t="shared" si="108"/>
        <v>81.432152561286358</v>
      </c>
      <c r="P423" s="3">
        <f t="shared" si="109"/>
        <v>81.432152561286358</v>
      </c>
      <c r="Q423" s="3">
        <f t="shared" si="110"/>
        <v>-90.013864677405223</v>
      </c>
      <c r="R423">
        <f t="shared" si="111"/>
        <v>89.986135322594777</v>
      </c>
      <c r="S423">
        <f t="shared" si="112"/>
        <v>4.21003319501927E-3</v>
      </c>
      <c r="T423">
        <f t="shared" si="95"/>
        <v>81.432152561286358</v>
      </c>
    </row>
    <row r="424" spans="1:20" x14ac:dyDescent="0.25">
      <c r="A424">
        <f t="shared" si="96"/>
        <v>26.552937904795407</v>
      </c>
      <c r="B424">
        <f t="shared" si="113"/>
        <v>4.2260313211603435</v>
      </c>
      <c r="C424" t="str">
        <f t="shared" si="97"/>
        <v>-2.85361089064463-11747.9049135785i</v>
      </c>
      <c r="D424" t="str">
        <f t="shared" si="98"/>
        <v>3.47812499988265-3766.06162734169i</v>
      </c>
      <c r="E424" t="str">
        <f t="shared" si="99"/>
        <v>162.469534889375+0.00198975953409049i</v>
      </c>
      <c r="F424" t="str">
        <f t="shared" si="100"/>
        <v>2.90990990989101-35342.1697440838i</v>
      </c>
      <c r="G424" t="str">
        <f t="shared" si="101"/>
        <v>0.999999999993502-0.0000025490820388438i</v>
      </c>
      <c r="H424" t="str">
        <f t="shared" si="102"/>
        <v>625.000442792444+0.546526990804983i</v>
      </c>
      <c r="I424" t="str">
        <f t="shared" si="103"/>
        <v>59.6203026778191-62313.6230597882i</v>
      </c>
      <c r="K424" t="str">
        <f t="shared" si="104"/>
        <v>0.0191999717161712-0.0000226309188693219i</v>
      </c>
      <c r="L424" t="str">
        <f t="shared" si="105"/>
        <v>0.0001875-50.0806064779144i</v>
      </c>
      <c r="M424" t="str">
        <f t="shared" si="106"/>
        <v>0.0025-24.1414205585844i</v>
      </c>
      <c r="N424">
        <f t="shared" si="107"/>
        <v>89.98608263699839</v>
      </c>
      <c r="O424">
        <f t="shared" si="108"/>
        <v>81.399208710781323</v>
      </c>
      <c r="P424" s="3">
        <f t="shared" si="109"/>
        <v>81.399208710781323</v>
      </c>
      <c r="Q424" s="3">
        <f t="shared" si="110"/>
        <v>-90.01391736300161</v>
      </c>
      <c r="R424">
        <f t="shared" si="111"/>
        <v>89.98608263699839</v>
      </c>
      <c r="S424">
        <f t="shared" si="112"/>
        <v>4.2260313211603439E-3</v>
      </c>
      <c r="T424">
        <f t="shared" si="95"/>
        <v>81.399208710781323</v>
      </c>
    </row>
    <row r="425" spans="1:20" x14ac:dyDescent="0.25">
      <c r="A425">
        <f t="shared" si="96"/>
        <v>26.653839068833626</v>
      </c>
      <c r="B425">
        <f t="shared" si="113"/>
        <v>4.2420902401807528</v>
      </c>
      <c r="C425" t="str">
        <f t="shared" si="97"/>
        <v>-2.85361084590469-11703.4318378147i</v>
      </c>
      <c r="D425" t="str">
        <f t="shared" si="98"/>
        <v>3.47812499988176-3751.80476937191i</v>
      </c>
      <c r="E425" t="str">
        <f t="shared" si="99"/>
        <v>162.469534873595+0.00199732065101813i</v>
      </c>
      <c r="F425" t="str">
        <f t="shared" si="100"/>
        <v>2.90990990989086-35208.3779080896i</v>
      </c>
      <c r="G425" t="str">
        <f t="shared" si="101"/>
        <v>0.999999999993453-2.55876855059128E-06i</v>
      </c>
      <c r="H425" t="str">
        <f t="shared" si="102"/>
        <v>625.000446164063+0.548603793675836i</v>
      </c>
      <c r="I425" t="str">
        <f t="shared" si="103"/>
        <v>59.6203027359563-62077.7279954996i</v>
      </c>
      <c r="K425" t="str">
        <f t="shared" si="104"/>
        <v>0.019199971500806-0.0000227169160904638i</v>
      </c>
      <c r="L425" t="str">
        <f t="shared" si="105"/>
        <v>0.0001875-49.8910205996357i</v>
      </c>
      <c r="M425" t="str">
        <f t="shared" si="106"/>
        <v>0.0025-24.0500304429013i</v>
      </c>
      <c r="N425">
        <f t="shared" si="107"/>
        <v>89.986029751198743</v>
      </c>
      <c r="O425">
        <f t="shared" si="108"/>
        <v>81.366264860096805</v>
      </c>
      <c r="P425" s="3">
        <f t="shared" si="109"/>
        <v>81.366264860096805</v>
      </c>
      <c r="Q425" s="3">
        <f t="shared" si="110"/>
        <v>-90.013970248801257</v>
      </c>
      <c r="R425">
        <f t="shared" si="111"/>
        <v>89.986029751198743</v>
      </c>
      <c r="S425">
        <f t="shared" si="112"/>
        <v>4.2420902401807525E-3</v>
      </c>
      <c r="T425">
        <f t="shared" si="95"/>
        <v>81.366264860096805</v>
      </c>
    </row>
    <row r="426" spans="1:20" x14ac:dyDescent="0.25">
      <c r="A426">
        <f t="shared" si="96"/>
        <v>26.755123657295197</v>
      </c>
      <c r="B426">
        <f t="shared" si="113"/>
        <v>4.25821018309344</v>
      </c>
      <c r="C426" t="str">
        <f t="shared" si="97"/>
        <v>-2.8536108008239-11659.1271198469i</v>
      </c>
      <c r="D426" t="str">
        <f t="shared" si="98"/>
        <v>3.47812499988086-3737.6018823733i</v>
      </c>
      <c r="E426" t="str">
        <f t="shared" si="99"/>
        <v>162.469534857694+0.00200491050054185i</v>
      </c>
      <c r="F426" t="str">
        <f t="shared" si="100"/>
        <v>2.90990990989071-35075.0925564318i</v>
      </c>
      <c r="G426" t="str">
        <f t="shared" si="101"/>
        <v>0.999999999993403-2.56849187108339E-06i</v>
      </c>
      <c r="H426" t="str">
        <f t="shared" si="102"/>
        <v>625.000449561352+0.55068848840109i</v>
      </c>
      <c r="I426" t="str">
        <f t="shared" si="103"/>
        <v>59.6203027945353-61842.7259401687i</v>
      </c>
      <c r="K426" t="str">
        <f t="shared" si="104"/>
        <v>0.019199971283801-0.0000228032400979498i</v>
      </c>
      <c r="L426" t="str">
        <f t="shared" si="105"/>
        <v>0.0001875-49.702152420438i</v>
      </c>
      <c r="M426" t="str">
        <f t="shared" si="106"/>
        <v>0.0025-23.9589862949804i</v>
      </c>
      <c r="N426">
        <f t="shared" si="107"/>
        <v>89.9859766644351</v>
      </c>
      <c r="O426">
        <f t="shared" si="108"/>
        <v>81.333321009231256</v>
      </c>
      <c r="P426" s="3">
        <f t="shared" si="109"/>
        <v>81.333321009231256</v>
      </c>
      <c r="Q426" s="3">
        <f t="shared" si="110"/>
        <v>-90.0140233355649</v>
      </c>
      <c r="R426">
        <f t="shared" si="111"/>
        <v>89.9859766644351</v>
      </c>
      <c r="S426">
        <f t="shared" si="112"/>
        <v>4.2582101830934398E-3</v>
      </c>
      <c r="T426">
        <f t="shared" si="95"/>
        <v>81.333321009231256</v>
      </c>
    </row>
    <row r="427" spans="1:20" x14ac:dyDescent="0.25">
      <c r="A427">
        <f t="shared" si="96"/>
        <v>26.856793127192923</v>
      </c>
      <c r="B427">
        <f t="shared" si="113"/>
        <v>4.2743913817891954</v>
      </c>
      <c r="C427" t="str">
        <f t="shared" si="97"/>
        <v>-2.85361075539991-11614.990122337i</v>
      </c>
      <c r="D427" t="str">
        <f t="shared" si="98"/>
        <v>3.47812499987996-3723.45276203258i</v>
      </c>
      <c r="E427" t="str">
        <f t="shared" si="99"/>
        <v>162.469534841672+0.00201252919184963i</v>
      </c>
      <c r="F427" t="str">
        <f t="shared" si="100"/>
        <v>2.90990990989057-34942.3117717561i</v>
      </c>
      <c r="G427" t="str">
        <f t="shared" si="101"/>
        <v>0.999999999993353-2.57825214019338E-06i</v>
      </c>
      <c r="H427" t="str">
        <f t="shared" si="102"/>
        <v>625.000452984514+0.552781104969846i</v>
      </c>
      <c r="I427" t="str">
        <f t="shared" si="103"/>
        <v>59.6203028535612-61608.6135132133i</v>
      </c>
      <c r="K427" t="str">
        <f t="shared" si="104"/>
        <v>0.0191999710651435-0.0000228898921335327i</v>
      </c>
      <c r="L427" t="str">
        <f t="shared" si="105"/>
        <v>0.0001875-49.5139992233891i</v>
      </c>
      <c r="M427" t="str">
        <f t="shared" si="106"/>
        <v>0.0025-23.8682868051209i</v>
      </c>
      <c r="N427">
        <f t="shared" si="107"/>
        <v>89.985923375943855</v>
      </c>
      <c r="O427">
        <f t="shared" si="108"/>
        <v>81.300377158183409</v>
      </c>
      <c r="P427" s="3">
        <f t="shared" si="109"/>
        <v>81.300377158183409</v>
      </c>
      <c r="Q427" s="3">
        <f t="shared" si="110"/>
        <v>-90.014076624056145</v>
      </c>
      <c r="R427">
        <f t="shared" si="111"/>
        <v>89.985923375943855</v>
      </c>
      <c r="S427">
        <f t="shared" si="112"/>
        <v>4.2743913817891955E-3</v>
      </c>
      <c r="T427">
        <f t="shared" si="95"/>
        <v>81.300377158183409</v>
      </c>
    </row>
    <row r="428" spans="1:20" x14ac:dyDescent="0.25">
      <c r="A428">
        <f t="shared" si="96"/>
        <v>26.958848941076258</v>
      </c>
      <c r="B428">
        <f t="shared" si="113"/>
        <v>4.2906340690399949</v>
      </c>
      <c r="C428" t="str">
        <f t="shared" si="97"/>
        <v>-2.85361070963011-11571.0202103595i</v>
      </c>
      <c r="D428" t="str">
        <f t="shared" si="98"/>
        <v>3.47812499987903-3709.35720480989i</v>
      </c>
      <c r="E428" t="str">
        <f t="shared" si="99"/>
        <v>162.469534825529+0.00202017683454239i</v>
      </c>
      <c r="F428" t="str">
        <f t="shared" si="100"/>
        <v>2.90990990989042-34810.0336439661i</v>
      </c>
      <c r="G428" t="str">
        <f t="shared" si="101"/>
        <v>0.999999999993302-2.58804949832599E-06i</v>
      </c>
      <c r="H428" t="str">
        <f t="shared" si="102"/>
        <v>625.000456433736+0.554881673485132i</v>
      </c>
      <c r="I428" t="str">
        <f t="shared" si="103"/>
        <v>59.6203029130353-61375.3873468459i</v>
      </c>
      <c r="K428" t="str">
        <f t="shared" si="104"/>
        <v>0.0191999708448212-0.0000229768734436834i</v>
      </c>
      <c r="L428" t="str">
        <f t="shared" si="105"/>
        <v>0.0001875-49.3265583018422i</v>
      </c>
      <c r="M428" t="str">
        <f t="shared" si="106"/>
        <v>0.0025-23.7779306685803i</v>
      </c>
      <c r="N428">
        <f t="shared" si="107"/>
        <v>89.985869884958447</v>
      </c>
      <c r="O428">
        <f t="shared" si="108"/>
        <v>81.267433306951887</v>
      </c>
      <c r="P428" s="3">
        <f t="shared" si="109"/>
        <v>81.267433306951887</v>
      </c>
      <c r="Q428" s="3">
        <f t="shared" si="110"/>
        <v>-90.014130115041553</v>
      </c>
      <c r="R428">
        <f t="shared" si="111"/>
        <v>89.985869884958447</v>
      </c>
      <c r="S428">
        <f t="shared" si="112"/>
        <v>4.2906340690399948E-3</v>
      </c>
      <c r="T428">
        <f t="shared" ref="T428:T491" si="114">P428</f>
        <v>81.267433306951887</v>
      </c>
    </row>
    <row r="429" spans="1:20" x14ac:dyDescent="0.25">
      <c r="A429">
        <f t="shared" ref="A429:A492" si="115">2*PI()*B429</f>
        <v>27.061292567052348</v>
      </c>
      <c r="B429">
        <f t="shared" si="113"/>
        <v>4.3069384785023468</v>
      </c>
      <c r="C429" t="str">
        <f t="shared" ref="C429:C492" si="116">IMPRODUCT(D429,E429,$C$40,,K429,$C$41)</f>
        <v>-2.85361066351177-11527.2167513924i</v>
      </c>
      <c r="D429" t="str">
        <f t="shared" ref="D429:D492" si="117">IMDIV(IMPRODUCT($C$37,$C$38,COMPLEX(1,A429/$C$38)),IMSUM(-1*A429*A429/$C$39,COMPLEX(0,1*A429)))</f>
        <v>3.47812499987812-3695.31500793593i</v>
      </c>
      <c r="E429" t="str">
        <f t="shared" ref="E429:E492" si="118">IMDIV(IMPRODUCT(IMSUM(F429,G429),$C$29,H429),IMSUM(1,I429))</f>
        <v>162.469534809262+0.00202785353864193i</v>
      </c>
      <c r="F429" t="str">
        <f t="shared" ref="F429:F492" si="119">IMDIV(IMPRODUCT($C$14,$C$15,COMPLEX(1,A429/$C$15)),IMSUM(-1*A429*A429/$C$16,COMPLEX(0,A429)))</f>
        <v>2.90990990989028-34678.2562701968i</v>
      </c>
      <c r="G429" t="str">
        <f t="shared" ref="G429:G492" si="120">IMDIV(1,COMPLEX(1,A429*$C$9*$C$10))</f>
        <v>0.999999999993251-0.0000025978840864195i</v>
      </c>
      <c r="H429" t="str">
        <f t="shared" ref="H429:H492" si="121">IMDIV($C$3,IMSUM(K429,COMPLEX(0,$C$28*A429)))</f>
        <v>625.000459909225+0.556990224164407i</v>
      </c>
      <c r="I429" t="str">
        <f t="shared" ref="I429:I492" si="122">IMPRODUCT(F429,$C$29,H429,$C$31)</f>
        <v>59.6203029729634-61143.0440860314i</v>
      </c>
      <c r="K429" t="str">
        <f t="shared" ref="K429:K492" si="123">IF($C$26&lt;=0,IMDIV(1,IMSUM(IMDIV(1,L429),1/$C$18)),IMDIV(1,IMSUM(IMDIV(1,L429),1/$C$18,IMDIV(1,M429))))</f>
        <v>0.0191999706228212-0.0000230641852796091i</v>
      </c>
      <c r="L429" t="str">
        <f t="shared" ref="L429:L492" si="124">IMSUM($C$21/$C$22,IMDIV(1,COMPLEX(0,$C$20*$C$22*A429)))</f>
        <v>0.0001875-49.1398269593964i</v>
      </c>
      <c r="M429" t="str">
        <f t="shared" ref="M429:M492" si="125">IMSUM($C$25/$C$26,IMDIV(1,COMPLEX(0,$C$24*$C$26*A429)))</f>
        <v>0.0025-23.6879165855552i</v>
      </c>
      <c r="N429">
        <f t="shared" ref="N429:N492" si="126">ABS(R429)</f>
        <v>89.985816190709414</v>
      </c>
      <c r="O429">
        <f t="shared" ref="O429:O492" si="127">ABS(P429)</f>
        <v>81.234489455535254</v>
      </c>
      <c r="P429" s="3">
        <f t="shared" ref="P429:P492" si="128">20*LOG10(IMABS(C429))</f>
        <v>81.234489455535254</v>
      </c>
      <c r="Q429" s="3">
        <f t="shared" ref="Q429:Q492" si="129">IMARGUMENT(C429)*180/PI()</f>
        <v>-90.014183809290586</v>
      </c>
      <c r="R429">
        <f t="shared" ref="R429:R492" si="130">IF(Q429&lt;0,Q429+180,Q429-180)</f>
        <v>89.985816190709414</v>
      </c>
      <c r="S429">
        <f t="shared" ref="S429:S492" si="131">B429/1000</f>
        <v>4.3069384785023469E-3</v>
      </c>
      <c r="T429">
        <f t="shared" si="114"/>
        <v>81.234489455535254</v>
      </c>
    </row>
    <row r="430" spans="1:20" x14ac:dyDescent="0.25">
      <c r="A430">
        <f t="shared" si="115"/>
        <v>27.164125478807144</v>
      </c>
      <c r="B430">
        <f t="shared" ref="B430:B493" si="132">B429*(1+B$42)</f>
        <v>4.3233048447206555</v>
      </c>
      <c r="C430" t="str">
        <f t="shared" si="116"/>
        <v>-2.8536106170422-11483.5791153082i</v>
      </c>
      <c r="D430" t="str">
        <f t="shared" si="117"/>
        <v>3.4781249998772-3681.32596940895i</v>
      </c>
      <c r="E430" t="str">
        <f t="shared" si="118"/>
        <v>162.469534792872+0.00203555941458428i</v>
      </c>
      <c r="F430" t="str">
        <f t="shared" si="119"/>
        <v>2.90990990989012-34546.9777547861i</v>
      </c>
      <c r="G430" t="str">
        <f t="shared" si="120"/>
        <v>0.9999999999932-2.60775604594776E-06i</v>
      </c>
      <c r="H430" t="str">
        <f t="shared" si="121"/>
        <v>625.000463411178+0.559106787339918i</v>
      </c>
      <c r="I430" t="str">
        <f t="shared" si="122"/>
        <v>59.6203030333469-60911.5803884329i</v>
      </c>
      <c r="K430" t="str">
        <f t="shared" si="123"/>
        <v>0.0191999703991308-0.0000231518288972709i</v>
      </c>
      <c r="L430" t="str">
        <f t="shared" si="124"/>
        <v>0.0001875-48.9538025098589i</v>
      </c>
      <c r="M430" t="str">
        <f t="shared" si="125"/>
        <v>0.0025-23.5982432611628i</v>
      </c>
      <c r="N430">
        <f t="shared" si="126"/>
        <v>89.985762292424411</v>
      </c>
      <c r="O430">
        <f t="shared" si="127"/>
        <v>81.201545603932061</v>
      </c>
      <c r="P430" s="3">
        <f t="shared" si="128"/>
        <v>81.201545603932061</v>
      </c>
      <c r="Q430" s="3">
        <f t="shared" si="129"/>
        <v>-90.014237707575589</v>
      </c>
      <c r="R430">
        <f t="shared" si="130"/>
        <v>89.985762292424411</v>
      </c>
      <c r="S430">
        <f t="shared" si="131"/>
        <v>4.3233048447206554E-3</v>
      </c>
      <c r="T430">
        <f t="shared" si="114"/>
        <v>81.201545603932061</v>
      </c>
    </row>
    <row r="431" spans="1:20" x14ac:dyDescent="0.25">
      <c r="A431">
        <f t="shared" si="115"/>
        <v>27.267349155626611</v>
      </c>
      <c r="B431">
        <f t="shared" si="132"/>
        <v>4.3397334031305936</v>
      </c>
      <c r="C431" t="str">
        <f t="shared" si="116"/>
        <v>-2.85361057021885-11440.1066743649i</v>
      </c>
      <c r="D431" t="str">
        <f t="shared" si="117"/>
        <v>3.47812499987626-3667.38988799195i</v>
      </c>
      <c r="E431" t="str">
        <f t="shared" si="118"/>
        <v>162.469534776357+0.00204329457322739i</v>
      </c>
      <c r="F431" t="str">
        <f t="shared" si="119"/>
        <v>2.90990990988997-34416.1962092487i</v>
      </c>
      <c r="G431" t="str">
        <f t="shared" si="120"/>
        <v>0.999999999993148-2.61766551892221E-06i</v>
      </c>
      <c r="H431" t="str">
        <f t="shared" si="121"/>
        <v>625.000466939797+0.561231393459209i</v>
      </c>
      <c r="I431" t="str">
        <f t="shared" si="122"/>
        <v>59.6203030941911-60680.992924368i</v>
      </c>
      <c r="K431" t="str">
        <f t="shared" si="123"/>
        <v>0.0191999701737371-0.0000232398055574025i</v>
      </c>
      <c r="L431" t="str">
        <f t="shared" si="124"/>
        <v>0.0001875-48.7684822772056i</v>
      </c>
      <c r="M431" t="str">
        <f t="shared" si="125"/>
        <v>0.0025-23.5089094054222i</v>
      </c>
      <c r="N431">
        <f t="shared" si="126"/>
        <v>89.985708189328093</v>
      </c>
      <c r="O431">
        <f t="shared" si="127"/>
        <v>81.168601752140944</v>
      </c>
      <c r="P431" s="3">
        <f t="shared" si="128"/>
        <v>81.168601752140944</v>
      </c>
      <c r="Q431" s="3">
        <f t="shared" si="129"/>
        <v>-90.014291810671907</v>
      </c>
      <c r="R431">
        <f t="shared" si="130"/>
        <v>89.985708189328093</v>
      </c>
      <c r="S431">
        <f t="shared" si="131"/>
        <v>4.3397334031305933E-3</v>
      </c>
      <c r="T431">
        <f t="shared" si="114"/>
        <v>81.168601752140944</v>
      </c>
    </row>
    <row r="432" spans="1:20" x14ac:dyDescent="0.25">
      <c r="A432">
        <f t="shared" si="115"/>
        <v>27.370965082417992</v>
      </c>
      <c r="B432">
        <f t="shared" si="132"/>
        <v>4.35622439006249</v>
      </c>
      <c r="C432" t="str">
        <f t="shared" si="116"/>
        <v>-2.85361052303898-11396.7988031968i</v>
      </c>
      <c r="D432" t="str">
        <f t="shared" si="117"/>
        <v>3.47812499987531-3653.50656320972i</v>
      </c>
      <c r="E432" t="str">
        <f t="shared" si="118"/>
        <v>162.469534759716+0.00205105912584897i</v>
      </c>
      <c r="F432" t="str">
        <f t="shared" si="119"/>
        <v>2.90990990988982-34285.9097522482i</v>
      </c>
      <c r="G432" t="str">
        <f t="shared" si="120"/>
        <v>0.999999999993096-2.62761264789399E-06i</v>
      </c>
      <c r="H432" t="str">
        <f t="shared" si="121"/>
        <v>625.000470495283+0.563364073085491i</v>
      </c>
      <c r="I432" t="str">
        <f t="shared" si="122"/>
        <v>59.6203031554979-60451.2783767583i</v>
      </c>
      <c r="K432" t="str">
        <f t="shared" si="123"/>
        <v>0.0191999699466272-0.0000233281165255277i</v>
      </c>
      <c r="L432" t="str">
        <f t="shared" si="124"/>
        <v>0.0001875-48.5838635955426i</v>
      </c>
      <c r="M432" t="str">
        <f t="shared" si="125"/>
        <v>0.0025-23.4199137332359i</v>
      </c>
      <c r="N432">
        <f t="shared" si="126"/>
        <v>89.985653880642204</v>
      </c>
      <c r="O432">
        <f t="shared" si="127"/>
        <v>81.135657900160425</v>
      </c>
      <c r="P432" s="3">
        <f t="shared" si="128"/>
        <v>81.135657900160425</v>
      </c>
      <c r="Q432" s="3">
        <f t="shared" si="129"/>
        <v>-90.014346119357796</v>
      </c>
      <c r="R432">
        <f t="shared" si="130"/>
        <v>89.985653880642204</v>
      </c>
      <c r="S432">
        <f t="shared" si="131"/>
        <v>4.3562243900624898E-3</v>
      </c>
      <c r="T432">
        <f t="shared" si="114"/>
        <v>81.135657900160425</v>
      </c>
    </row>
    <row r="433" spans="1:20" x14ac:dyDescent="0.25">
      <c r="A433">
        <f t="shared" si="115"/>
        <v>27.474974749731178</v>
      </c>
      <c r="B433">
        <f t="shared" si="132"/>
        <v>4.3727780427447271</v>
      </c>
      <c r="C433" t="str">
        <f t="shared" si="116"/>
        <v>-2.85361047549976-11353.6548788056i</v>
      </c>
      <c r="D433" t="str">
        <f t="shared" si="117"/>
        <v>3.47812499987436-3639.67579534597i</v>
      </c>
      <c r="E433" t="str">
        <f t="shared" si="118"/>
        <v>162.469534742948+0.0020588531841514i</v>
      </c>
      <c r="F433" t="str">
        <f t="shared" si="119"/>
        <v>2.90990990988966-34156.11650957i</v>
      </c>
      <c r="G433" t="str">
        <f t="shared" si="120"/>
        <v>0.999999999993043-2.63759757595584E-06i</v>
      </c>
      <c r="H433" t="str">
        <f t="shared" si="121"/>
        <v>625.000474077842+0.565504856898143i</v>
      </c>
      <c r="I433" t="str">
        <f t="shared" si="122"/>
        <v>59.6203032172714-60222.4334410829i</v>
      </c>
      <c r="K433" t="str">
        <f t="shared" si="123"/>
        <v>0.019199969717788-0.0000234167630719789i</v>
      </c>
      <c r="L433" t="str">
        <f t="shared" si="124"/>
        <v>0.0001875-48.3999438090682i</v>
      </c>
      <c r="M433" t="str">
        <f t="shared" si="125"/>
        <v>0.0025-23.3312549643713i</v>
      </c>
      <c r="N433">
        <f t="shared" si="126"/>
        <v>89.985599365585543</v>
      </c>
      <c r="O433">
        <f t="shared" si="127"/>
        <v>81.102714047989053</v>
      </c>
      <c r="P433" s="3">
        <f t="shared" si="128"/>
        <v>81.102714047989053</v>
      </c>
      <c r="Q433" s="3">
        <f t="shared" si="129"/>
        <v>-90.014400634414457</v>
      </c>
      <c r="R433">
        <f t="shared" si="130"/>
        <v>89.985599365585543</v>
      </c>
      <c r="S433">
        <f t="shared" si="131"/>
        <v>4.3727780427447269E-3</v>
      </c>
      <c r="T433">
        <f t="shared" si="114"/>
        <v>81.102714047989053</v>
      </c>
    </row>
    <row r="434" spans="1:20" x14ac:dyDescent="0.25">
      <c r="A434">
        <f t="shared" si="115"/>
        <v>27.579379653780155</v>
      </c>
      <c r="B434">
        <f t="shared" si="132"/>
        <v>4.389394599307157</v>
      </c>
      <c r="C434" t="str">
        <f t="shared" si="116"/>
        <v>-2.85361042759871-11310.6742805516i</v>
      </c>
      <c r="D434" t="str">
        <f t="shared" si="117"/>
        <v>3.4781249998734-3625.89738544047i</v>
      </c>
      <c r="E434" t="str">
        <f t="shared" si="118"/>
        <v>162.469534726052+0.00206667686025984i</v>
      </c>
      <c r="F434" t="str">
        <f t="shared" si="119"/>
        <v>2.90990990988951-34026.8146140949i</v>
      </c>
      <c r="G434" t="str">
        <f t="shared" si="120"/>
        <v>0.99999999999299-2.64762044674433E-06i</v>
      </c>
      <c r="H434" t="str">
        <f t="shared" si="121"/>
        <v>625.000477687681+0.567653775693125i</v>
      </c>
      <c r="I434" t="str">
        <f t="shared" si="122"/>
        <v>59.6203032795163-59994.4548253308i</v>
      </c>
      <c r="K434" t="str">
        <f t="shared" si="123"/>
        <v>0.0191999694872063-0.0000235057464719156i</v>
      </c>
      <c r="L434" t="str">
        <f t="shared" si="124"/>
        <v>0.0001875-48.2167202720343i</v>
      </c>
      <c r="M434" t="str">
        <f t="shared" si="125"/>
        <v>0.0025-23.2429318234422i</v>
      </c>
      <c r="N434">
        <f t="shared" si="126"/>
        <v>89.985544643373913</v>
      </c>
      <c r="O434">
        <f t="shared" si="127"/>
        <v>81.069770195625466</v>
      </c>
      <c r="P434" s="3">
        <f t="shared" si="128"/>
        <v>81.069770195625466</v>
      </c>
      <c r="Q434" s="3">
        <f t="shared" si="129"/>
        <v>-90.014455356626087</v>
      </c>
      <c r="R434">
        <f t="shared" si="130"/>
        <v>89.985544643373913</v>
      </c>
      <c r="S434">
        <f t="shared" si="131"/>
        <v>4.3893945993071573E-3</v>
      </c>
      <c r="T434">
        <f t="shared" si="114"/>
        <v>81.069770195625466</v>
      </c>
    </row>
    <row r="435" spans="1:20" x14ac:dyDescent="0.25">
      <c r="A435">
        <f t="shared" si="115"/>
        <v>27.684181296464523</v>
      </c>
      <c r="B435">
        <f t="shared" si="132"/>
        <v>4.4060742987845245</v>
      </c>
      <c r="C435" t="str">
        <f t="shared" si="116"/>
        <v>-2.85361037933286-11267.8563901445i</v>
      </c>
      <c r="D435" t="str">
        <f t="shared" si="117"/>
        <v>3.47812499987245-3612.17113528617i</v>
      </c>
      <c r="E435" t="str">
        <f t="shared" si="118"/>
        <v>162.469534709029+0.00207453026672682i</v>
      </c>
      <c r="F435" t="str">
        <f t="shared" si="119"/>
        <v>2.90990990988936-33898.0022057717i</v>
      </c>
      <c r="G435" t="str">
        <f t="shared" si="120"/>
        <v>0.999999999992937-2.65768140444182E-06i</v>
      </c>
      <c r="H435" t="str">
        <f t="shared" si="121"/>
        <v>625.000481325009+0.569810860383399i</v>
      </c>
      <c r="I435" t="str">
        <f t="shared" si="122"/>
        <v>59.6203033422347-59767.3392499533i</v>
      </c>
      <c r="K435" t="str">
        <f t="shared" si="123"/>
        <v>0.0191999692548688-0.0000235950680053419i</v>
      </c>
      <c r="L435" t="str">
        <f t="shared" si="124"/>
        <v>0.0001875-48.0341903487093i</v>
      </c>
      <c r="M435" t="str">
        <f t="shared" si="125"/>
        <v>0.0025-23.1549430398906i</v>
      </c>
      <c r="N435">
        <f t="shared" si="126"/>
        <v>89.985489713220161</v>
      </c>
      <c r="O435">
        <f t="shared" si="127"/>
        <v>81.036826343068213</v>
      </c>
      <c r="P435" s="3">
        <f t="shared" si="128"/>
        <v>81.036826343068213</v>
      </c>
      <c r="Q435" s="3">
        <f t="shared" si="129"/>
        <v>-90.014510286779839</v>
      </c>
      <c r="R435">
        <f t="shared" si="130"/>
        <v>89.985489713220161</v>
      </c>
      <c r="S435">
        <f t="shared" si="131"/>
        <v>4.4060742987845243E-3</v>
      </c>
      <c r="T435">
        <f t="shared" si="114"/>
        <v>81.036826343068213</v>
      </c>
    </row>
    <row r="436" spans="1:20" x14ac:dyDescent="0.25">
      <c r="A436">
        <f t="shared" si="115"/>
        <v>27.789381185391086</v>
      </c>
      <c r="B436">
        <f t="shared" si="132"/>
        <v>4.4228173811199056</v>
      </c>
      <c r="C436" t="str">
        <f t="shared" si="116"/>
        <v>-2.85361033069943-11225.2005916344i</v>
      </c>
      <c r="D436" t="str">
        <f t="shared" si="117"/>
        <v>3.47812499987147-3598.49684742633i</v>
      </c>
      <c r="E436" t="str">
        <f t="shared" si="118"/>
        <v>162.469534691875+0.00208241351653215i</v>
      </c>
      <c r="F436" t="str">
        <f t="shared" si="119"/>
        <v>2.9099099098892-33769.6774315905i</v>
      </c>
      <c r="G436" t="str">
        <f t="shared" si="120"/>
        <v>0.999999999992883-2.66778059377855E-06i</v>
      </c>
      <c r="H436" t="str">
        <f t="shared" si="121"/>
        <v>625.000484990029+0.571976141999413i</v>
      </c>
      <c r="I436" t="str">
        <f t="shared" si="122"/>
        <v>59.62030340543-59541.0834478157i</v>
      </c>
      <c r="K436" t="str">
        <f t="shared" si="123"/>
        <v>0.0191999690207623-0.000023684728957126i</v>
      </c>
      <c r="L436" t="str">
        <f t="shared" si="124"/>
        <v>0.0001875-47.8523514133386i</v>
      </c>
      <c r="M436" t="str">
        <f t="shared" si="125"/>
        <v>0.0025-23.0672873479683i</v>
      </c>
      <c r="N436">
        <f t="shared" si="126"/>
        <v>89.985434574334136</v>
      </c>
      <c r="O436">
        <f t="shared" si="127"/>
        <v>81.003882490315689</v>
      </c>
      <c r="P436" s="3">
        <f t="shared" si="128"/>
        <v>81.003882490315689</v>
      </c>
      <c r="Q436" s="3">
        <f t="shared" si="129"/>
        <v>-90.014565425665864</v>
      </c>
      <c r="R436">
        <f t="shared" si="130"/>
        <v>89.985434574334136</v>
      </c>
      <c r="S436">
        <f t="shared" si="131"/>
        <v>4.4228173811199055E-3</v>
      </c>
      <c r="T436">
        <f t="shared" si="114"/>
        <v>81.003882490315689</v>
      </c>
    </row>
    <row r="437" spans="1:20" x14ac:dyDescent="0.25">
      <c r="A437">
        <f t="shared" si="115"/>
        <v>27.894980833895577</v>
      </c>
      <c r="B437">
        <f t="shared" si="132"/>
        <v>4.4396240871681618</v>
      </c>
      <c r="C437" t="str">
        <f t="shared" si="116"/>
        <v>-2.85361028169575-11182.7062714032i</v>
      </c>
      <c r="D437" t="str">
        <f t="shared" si="117"/>
        <v>3.47812499987049-3584.87432515174i</v>
      </c>
      <c r="E437" t="str">
        <f t="shared" si="118"/>
        <v>162.46953467459+0.00209032672308466i</v>
      </c>
      <c r="F437" t="str">
        <f t="shared" si="119"/>
        <v>2.90990990988904-33641.8384455565i</v>
      </c>
      <c r="G437" t="str">
        <f t="shared" si="120"/>
        <v>0.999999999992829-2.67791816003478E-06i</v>
      </c>
      <c r="H437" t="str">
        <f t="shared" si="121"/>
        <v>625.000488682961+0.574149651689542i</v>
      </c>
      <c r="I437" t="str">
        <f t="shared" si="122"/>
        <v>59.6203034691075-59315.6841641534i</v>
      </c>
      <c r="K437" t="str">
        <f t="shared" si="123"/>
        <v>0.0191999687848731-0.000023774730617018i</v>
      </c>
      <c r="L437" t="str">
        <f t="shared" si="124"/>
        <v>0.0001875-47.6712008501081i</v>
      </c>
      <c r="M437" t="str">
        <f t="shared" si="125"/>
        <v>0.0025-22.9799634867188i</v>
      </c>
      <c r="N437">
        <f t="shared" si="126"/>
        <v>89.985379225922657</v>
      </c>
      <c r="O437">
        <f t="shared" si="127"/>
        <v>80.970938637366345</v>
      </c>
      <c r="P437" s="3">
        <f t="shared" si="128"/>
        <v>80.970938637366345</v>
      </c>
      <c r="Q437" s="3">
        <f t="shared" si="129"/>
        <v>-90.014620774077343</v>
      </c>
      <c r="R437">
        <f t="shared" si="130"/>
        <v>89.985379225922657</v>
      </c>
      <c r="S437">
        <f t="shared" si="131"/>
        <v>4.4396240871681621E-3</v>
      </c>
      <c r="T437">
        <f t="shared" si="114"/>
        <v>80.970938637366345</v>
      </c>
    </row>
    <row r="438" spans="1:20" x14ac:dyDescent="0.25">
      <c r="A438">
        <f t="shared" si="115"/>
        <v>28.000981761064381</v>
      </c>
      <c r="B438">
        <f t="shared" si="132"/>
        <v>4.456494658699401</v>
      </c>
      <c r="C438" t="str">
        <f t="shared" si="116"/>
        <v>-2.85361023231895-11140.3728181563i</v>
      </c>
      <c r="D438" t="str">
        <f t="shared" si="117"/>
        <v>3.4781249998695-3571.30337249786i</v>
      </c>
      <c r="E438" t="str">
        <f t="shared" si="118"/>
        <v>162.469534657175+0.00209827000022474i</v>
      </c>
      <c r="F438" t="str">
        <f t="shared" si="119"/>
        <v>2.90990990988888-33514.4834086629i</v>
      </c>
      <c r="G438" t="str">
        <f t="shared" si="120"/>
        <v>0.999999999992774-2.68809424904276E-06i</v>
      </c>
      <c r="H438" t="str">
        <f t="shared" si="121"/>
        <v>625.000492404009+0.576331420720496i</v>
      </c>
      <c r="I438" t="str">
        <f t="shared" si="122"/>
        <v>59.620303533269-59091.1381565211i</v>
      </c>
      <c r="K438" t="str">
        <f t="shared" si="123"/>
        <v>0.0191999685471878-0.0000238650742796684i</v>
      </c>
      <c r="L438" t="str">
        <f t="shared" si="124"/>
        <v>0.0001875-47.4907360531064i</v>
      </c>
      <c r="M438" t="str">
        <f t="shared" si="125"/>
        <v>0.0025-22.892970199959i</v>
      </c>
      <c r="N438">
        <f t="shared" si="126"/>
        <v>89.98532366718959</v>
      </c>
      <c r="O438">
        <f t="shared" si="127"/>
        <v>80.937994784219029</v>
      </c>
      <c r="P438" s="3">
        <f t="shared" si="128"/>
        <v>80.937994784219029</v>
      </c>
      <c r="Q438" s="3">
        <f t="shared" si="129"/>
        <v>-90.01467633281041</v>
      </c>
      <c r="R438">
        <f t="shared" si="130"/>
        <v>89.98532366718959</v>
      </c>
      <c r="S438">
        <f t="shared" si="131"/>
        <v>4.4564946586994007E-3</v>
      </c>
      <c r="T438">
        <f t="shared" si="114"/>
        <v>80.937994784219029</v>
      </c>
    </row>
    <row r="439" spans="1:20" x14ac:dyDescent="0.25">
      <c r="A439">
        <f t="shared" si="115"/>
        <v>28.107385491756425</v>
      </c>
      <c r="B439">
        <f t="shared" si="132"/>
        <v>4.4734293384024584</v>
      </c>
      <c r="C439" t="str">
        <f t="shared" si="116"/>
        <v>-2.8536101825661-11098.1996229123i</v>
      </c>
      <c r="D439" t="str">
        <f t="shared" si="117"/>
        <v>3.47812499986852-3557.78379424196i</v>
      </c>
      <c r="E439" t="str">
        <f t="shared" si="118"/>
        <v>162.469534639626+0.00210624346222566i</v>
      </c>
      <c r="F439" t="str">
        <f t="shared" si="119"/>
        <v>2.90990990988872-33387.6104888648i</v>
      </c>
      <c r="G439" t="str">
        <f t="shared" si="120"/>
        <v>0.999999999992719-2.69830900718897E-06i</v>
      </c>
      <c r="H439" t="str">
        <f t="shared" si="121"/>
        <v>625.000496153391+0.578521480477831i</v>
      </c>
      <c r="I439" t="str">
        <f t="shared" si="122"/>
        <v>59.6203035979196-58867.4421947497i</v>
      </c>
      <c r="K439" t="str">
        <f t="shared" si="123"/>
        <v>0.0191999683076927-0.0000239557612446473i</v>
      </c>
      <c r="L439" t="str">
        <f t="shared" si="124"/>
        <v>0.0001875-47.3109544262865i</v>
      </c>
      <c r="M439" t="str">
        <f t="shared" si="125"/>
        <v>0.0025-22.8063062362612i</v>
      </c>
      <c r="N439">
        <f t="shared" si="126"/>
        <v>89.985267897335717</v>
      </c>
      <c r="O439">
        <f t="shared" si="127"/>
        <v>80.90505093087188</v>
      </c>
      <c r="P439" s="3">
        <f t="shared" si="128"/>
        <v>80.90505093087188</v>
      </c>
      <c r="Q439" s="3">
        <f t="shared" si="129"/>
        <v>-90.014732102664283</v>
      </c>
      <c r="R439">
        <f t="shared" si="130"/>
        <v>89.985267897335717</v>
      </c>
      <c r="S439">
        <f t="shared" si="131"/>
        <v>4.4734293384024581E-3</v>
      </c>
      <c r="T439">
        <f t="shared" si="114"/>
        <v>80.90505093087188</v>
      </c>
    </row>
    <row r="440" spans="1:20" x14ac:dyDescent="0.25">
      <c r="A440">
        <f t="shared" si="115"/>
        <v>28.214193556625101</v>
      </c>
      <c r="B440">
        <f t="shared" si="132"/>
        <v>4.490428369888388</v>
      </c>
      <c r="C440" t="str">
        <f t="shared" si="116"/>
        <v>-2.85361013243449-11056.1860789959i</v>
      </c>
      <c r="D440" t="str">
        <f t="shared" si="117"/>
        <v>3.47812499986751-3544.31539590037i</v>
      </c>
      <c r="E440" t="str">
        <f t="shared" si="118"/>
        <v>162.469534621944+0.00211424722379351i</v>
      </c>
      <c r="F440" t="str">
        <f t="shared" si="119"/>
        <v>2.90990990988856-33261.2178610526i</v>
      </c>
      <c r="G440" t="str">
        <f t="shared" si="120"/>
        <v>0.999999999992664-2.70856258141614E-06i</v>
      </c>
      <c r="H440" t="str">
        <f t="shared" si="121"/>
        <v>625.000499931321+0.580719862466344i</v>
      </c>
      <c r="I440" t="str">
        <f t="shared" si="122"/>
        <v>59.6203036630623-58644.5930608973i</v>
      </c>
      <c r="K440" t="str">
        <f t="shared" si="123"/>
        <v>0.019199968066374-0.0000240467928164623i</v>
      </c>
      <c r="L440" t="str">
        <f t="shared" si="124"/>
        <v>0.0001875-47.1318533834294i</v>
      </c>
      <c r="M440" t="str">
        <f t="shared" si="125"/>
        <v>0.0025-22.7199703489352i</v>
      </c>
      <c r="N440">
        <f t="shared" si="126"/>
        <v>89.985211915558807</v>
      </c>
      <c r="O440">
        <f t="shared" si="127"/>
        <v>80.872107077323562</v>
      </c>
      <c r="P440" s="3">
        <f t="shared" si="128"/>
        <v>80.872107077323562</v>
      </c>
      <c r="Q440" s="3">
        <f t="shared" si="129"/>
        <v>-90.014788084441193</v>
      </c>
      <c r="R440">
        <f t="shared" si="130"/>
        <v>89.985211915558807</v>
      </c>
      <c r="S440">
        <f t="shared" si="131"/>
        <v>4.4904283698883876E-3</v>
      </c>
      <c r="T440">
        <f t="shared" si="114"/>
        <v>80.872107077323562</v>
      </c>
    </row>
    <row r="441" spans="1:20" x14ac:dyDescent="0.25">
      <c r="A441">
        <f t="shared" si="115"/>
        <v>28.321407492140274</v>
      </c>
      <c r="B441">
        <f t="shared" si="132"/>
        <v>4.5074919976939638</v>
      </c>
      <c r="C441" t="str">
        <f t="shared" si="116"/>
        <v>-2.8536100819211-11014.331582028i</v>
      </c>
      <c r="D441" t="str">
        <f t="shared" si="117"/>
        <v>3.4781249998665-3530.89798372567i</v>
      </c>
      <c r="E441" t="str">
        <f t="shared" si="118"/>
        <v>162.469534604127+0.00212228140007244i</v>
      </c>
      <c r="F441" t="str">
        <f t="shared" si="119"/>
        <v>2.9099099098884-33135.3037070259i</v>
      </c>
      <c r="G441" t="str">
        <f t="shared" si="120"/>
        <v>0.999999999992608-2.71885511922537E-06i</v>
      </c>
      <c r="H441" t="str">
        <f t="shared" si="121"/>
        <v>625.000503738022+0.582926598310563i</v>
      </c>
      <c r="I441" t="str">
        <f t="shared" si="122"/>
        <v>59.6203037287008-58422.5875492048i</v>
      </c>
      <c r="K441" t="str">
        <f t="shared" si="123"/>
        <v>0.0191999678232177-0.0000241381703045777i</v>
      </c>
      <c r="L441" t="str">
        <f t="shared" si="124"/>
        <v>0.0001875-46.9534303481066i</v>
      </c>
      <c r="M441" t="str">
        <f t="shared" si="125"/>
        <v>0.0025-22.6339612960104i</v>
      </c>
      <c r="N441">
        <f t="shared" si="126"/>
        <v>89.985155721053587</v>
      </c>
      <c r="O441">
        <f t="shared" si="127"/>
        <v>80.839163223572427</v>
      </c>
      <c r="P441" s="3">
        <f t="shared" si="128"/>
        <v>80.839163223572427</v>
      </c>
      <c r="Q441" s="3">
        <f t="shared" si="129"/>
        <v>-90.014844278946413</v>
      </c>
      <c r="R441">
        <f t="shared" si="130"/>
        <v>89.985155721053587</v>
      </c>
      <c r="S441">
        <f t="shared" si="131"/>
        <v>4.5074919976939637E-3</v>
      </c>
      <c r="T441">
        <f t="shared" si="114"/>
        <v>80.839163223572427</v>
      </c>
    </row>
    <row r="442" spans="1:20" x14ac:dyDescent="0.25">
      <c r="A442">
        <f t="shared" si="115"/>
        <v>28.42902884061041</v>
      </c>
      <c r="B442">
        <f t="shared" si="132"/>
        <v>4.5246204672852013</v>
      </c>
      <c r="C442" t="str">
        <f t="shared" si="116"/>
        <v>-2.85361003102306-10972.6355299178i</v>
      </c>
      <c r="D442" t="str">
        <f t="shared" si="117"/>
        <v>3.47812499986549-3517.53136470388i</v>
      </c>
      <c r="E442" t="str">
        <f t="shared" si="118"/>
        <v>162.469534586175+0.00213034610664245i</v>
      </c>
      <c r="F442" t="str">
        <f t="shared" si="119"/>
        <v>2.90990990988824-33009.8662154674i</v>
      </c>
      <c r="G442" t="str">
        <f t="shared" si="120"/>
        <v>0.999999999992552-2.72918676867827E-06i</v>
      </c>
      <c r="H442" t="str">
        <f t="shared" si="121"/>
        <v>625.000507573705+0.585141719755186i</v>
      </c>
      <c r="I442" t="str">
        <f t="shared" si="122"/>
        <v>59.620303794839-58201.4224660478i</v>
      </c>
      <c r="K442" t="str">
        <f t="shared" si="123"/>
        <v>0.01919996757821-0.0000242298950234336i</v>
      </c>
      <c r="L442" t="str">
        <f t="shared" si="124"/>
        <v>0.0001875-46.7756827536428i</v>
      </c>
      <c r="M442" t="str">
        <f t="shared" si="125"/>
        <v>0.0025-22.5482778402176i</v>
      </c>
      <c r="N442">
        <f t="shared" si="126"/>
        <v>89.98509931301173</v>
      </c>
      <c r="O442">
        <f t="shared" si="127"/>
        <v>80.806219369617111</v>
      </c>
      <c r="P442" s="3">
        <f t="shared" si="128"/>
        <v>80.806219369617111</v>
      </c>
      <c r="Q442" s="3">
        <f t="shared" si="129"/>
        <v>-90.01490068698827</v>
      </c>
      <c r="R442">
        <f t="shared" si="130"/>
        <v>89.98509931301173</v>
      </c>
      <c r="S442">
        <f t="shared" si="131"/>
        <v>4.524620467285201E-3</v>
      </c>
      <c r="T442">
        <f t="shared" si="114"/>
        <v>80.806219369617111</v>
      </c>
    </row>
    <row r="443" spans="1:20" x14ac:dyDescent="0.25">
      <c r="A443">
        <f t="shared" si="115"/>
        <v>28.537059150204733</v>
      </c>
      <c r="B443">
        <f t="shared" si="132"/>
        <v>4.5418140250608854</v>
      </c>
      <c r="C443" t="str">
        <f t="shared" si="116"/>
        <v>-2.85360997973756-10931.0973228535i</v>
      </c>
      <c r="D443" t="str">
        <f t="shared" si="117"/>
        <v>3.47812499986447-3504.21534655168i</v>
      </c>
      <c r="E443" t="str">
        <f t="shared" si="118"/>
        <v>162.469534568086+0.00213844145952355i</v>
      </c>
      <c r="F443" t="str">
        <f t="shared" si="119"/>
        <v>2.90990990988807-32884.9035819166i</v>
      </c>
      <c r="G443" t="str">
        <f t="shared" si="120"/>
        <v>0.999999999992495-2.73955767839909E-06i</v>
      </c>
      <c r="H443" t="str">
        <f t="shared" si="121"/>
        <v>625.000511438596+0.587365258665552i</v>
      </c>
      <c r="I443" t="str">
        <f t="shared" si="122"/>
        <v>59.6203038614815-57981.0946298927i</v>
      </c>
      <c r="K443" t="str">
        <f t="shared" si="123"/>
        <v>0.0191999673313367-0.0000243219682924645i</v>
      </c>
      <c r="L443" t="str">
        <f t="shared" si="124"/>
        <v>0.0001875-46.598608043079i</v>
      </c>
      <c r="M443" t="str">
        <f t="shared" si="125"/>
        <v>0.0025-22.4629187489714i</v>
      </c>
      <c r="N443">
        <f t="shared" si="126"/>
        <v>89.985042690621782</v>
      </c>
      <c r="O443">
        <f t="shared" si="127"/>
        <v>80.773275515455936</v>
      </c>
      <c r="P443" s="3">
        <f t="shared" si="128"/>
        <v>80.773275515455936</v>
      </c>
      <c r="Q443" s="3">
        <f t="shared" si="129"/>
        <v>-90.014957309378218</v>
      </c>
      <c r="R443">
        <f t="shared" si="130"/>
        <v>89.985042690621782</v>
      </c>
      <c r="S443">
        <f t="shared" si="131"/>
        <v>4.5418140250608856E-3</v>
      </c>
      <c r="T443">
        <f t="shared" si="114"/>
        <v>80.773275515455936</v>
      </c>
    </row>
    <row r="444" spans="1:20" x14ac:dyDescent="0.25">
      <c r="A444">
        <f t="shared" si="115"/>
        <v>28.645499974975511</v>
      </c>
      <c r="B444">
        <f t="shared" si="132"/>
        <v>4.5590729183561169</v>
      </c>
      <c r="C444" t="str">
        <f t="shared" si="116"/>
        <v>-2.85360992806157-10889.7163632938i</v>
      </c>
      <c r="D444" t="str">
        <f t="shared" si="117"/>
        <v>3.47812499986342-3490.94973771369i</v>
      </c>
      <c r="E444" t="str">
        <f t="shared" si="118"/>
        <v>162.469534549858+0.00214656757517741i</v>
      </c>
      <c r="F444" t="str">
        <f t="shared" si="119"/>
        <v>2.9099099098879-32760.414008744i</v>
      </c>
      <c r="G444" t="str">
        <f t="shared" si="120"/>
        <v>0.999999999992438-2.74996799757685E-06i</v>
      </c>
      <c r="H444" t="str">
        <f t="shared" si="121"/>
        <v>625.000515332919+0.589597247028075i</v>
      </c>
      <c r="I444" t="str">
        <f t="shared" si="122"/>
        <v>59.6203039286315-57761.6008712497i</v>
      </c>
      <c r="K444" t="str">
        <f t="shared" si="123"/>
        <v>0.0191999670825835-0.0000244143914361178i</v>
      </c>
      <c r="L444" t="str">
        <f t="shared" si="124"/>
        <v>0.0001875-46.4222036691363i</v>
      </c>
      <c r="M444" t="str">
        <f t="shared" si="125"/>
        <v>0.0025-22.3778827943529i</v>
      </c>
      <c r="N444">
        <f t="shared" si="126"/>
        <v>89.98498585306929</v>
      </c>
      <c r="O444">
        <f t="shared" si="127"/>
        <v>80.740331661087168</v>
      </c>
      <c r="P444" s="3">
        <f t="shared" si="128"/>
        <v>80.740331661087168</v>
      </c>
      <c r="Q444" s="3">
        <f t="shared" si="129"/>
        <v>-90.01501414693071</v>
      </c>
      <c r="R444">
        <f t="shared" si="130"/>
        <v>89.98498585306929</v>
      </c>
      <c r="S444">
        <f t="shared" si="131"/>
        <v>4.5590729183561168E-3</v>
      </c>
      <c r="T444">
        <f t="shared" si="114"/>
        <v>80.740331661087168</v>
      </c>
    </row>
    <row r="445" spans="1:20" x14ac:dyDescent="0.25">
      <c r="A445">
        <f t="shared" si="115"/>
        <v>28.754352874880418</v>
      </c>
      <c r="B445">
        <f t="shared" si="132"/>
        <v>4.5763973954458699</v>
      </c>
      <c r="C445" t="str">
        <f t="shared" si="116"/>
        <v>-2.853609875992-10848.4920559601i</v>
      </c>
      <c r="D445" t="str">
        <f t="shared" si="117"/>
        <v>3.47812499986238-3477.73434735968i</v>
      </c>
      <c r="E445" t="str">
        <f t="shared" si="118"/>
        <v>162.469534531493+0.00215472457050623i</v>
      </c>
      <c r="F445" t="str">
        <f t="shared" si="119"/>
        <v>2.90990990988774-32636.3957051255i</v>
      </c>
      <c r="G445" t="str">
        <f t="shared" si="120"/>
        <v>0.99999999999238-2.76041787596749E-06i</v>
      </c>
      <c r="H445" t="str">
        <f t="shared" si="121"/>
        <v>625.000519256891+0.591837716950708i</v>
      </c>
      <c r="I445" t="str">
        <f t="shared" si="122"/>
        <v>59.620303996292-57542.938032627i</v>
      </c>
      <c r="K445" t="str">
        <f t="shared" si="123"/>
        <v>0.0191999668319363-0.0000245071657838735i</v>
      </c>
      <c r="L445" t="str">
        <f t="shared" si="124"/>
        <v>0.0001875-46.2464670941784i</v>
      </c>
      <c r="M445" t="str">
        <f t="shared" si="125"/>
        <v>0.0025-22.2931687530911i</v>
      </c>
      <c r="N445">
        <f t="shared" si="126"/>
        <v>89.984928799536675</v>
      </c>
      <c r="O445">
        <f t="shared" si="127"/>
        <v>80.70738780650953</v>
      </c>
      <c r="P445" s="3">
        <f t="shared" si="128"/>
        <v>80.70738780650953</v>
      </c>
      <c r="Q445" s="3">
        <f t="shared" si="129"/>
        <v>-90.015071200463325</v>
      </c>
      <c r="R445">
        <f t="shared" si="130"/>
        <v>89.984928799536675</v>
      </c>
      <c r="S445">
        <f t="shared" si="131"/>
        <v>4.5763973954458699E-3</v>
      </c>
      <c r="T445">
        <f t="shared" si="114"/>
        <v>80.70738780650953</v>
      </c>
    </row>
    <row r="446" spans="1:20" x14ac:dyDescent="0.25">
      <c r="A446">
        <f t="shared" si="115"/>
        <v>28.863619415804962</v>
      </c>
      <c r="B446">
        <f t="shared" si="132"/>
        <v>4.5937877055485643</v>
      </c>
      <c r="C446" t="str">
        <f t="shared" si="116"/>
        <v>-2.85360982352599-10807.4238078266i</v>
      </c>
      <c r="D446" t="str">
        <f t="shared" si="117"/>
        <v>3.47812499986133-3464.56898538181i</v>
      </c>
      <c r="E446" t="str">
        <f t="shared" si="118"/>
        <v>162.469534512987+0.00216291256285821i</v>
      </c>
      <c r="F446" t="str">
        <f t="shared" si="119"/>
        <v>2.90990990988756-32512.8468870159i</v>
      </c>
      <c r="G446" t="str">
        <f t="shared" si="120"/>
        <v>0.999999999992322-2.77090746389601E-06i</v>
      </c>
      <c r="H446" t="str">
        <f t="shared" si="121"/>
        <v>625.000523210745+0.594086700663447i</v>
      </c>
      <c r="I446" t="str">
        <f t="shared" si="122"/>
        <v>59.6203040644681-57325.1029684864i</v>
      </c>
      <c r="K446" t="str">
        <f t="shared" si="123"/>
        <v>0.0191999665793805-0.0000246002926702634i</v>
      </c>
      <c r="L446" t="str">
        <f t="shared" si="124"/>
        <v>0.0001875-46.0713957901759i</v>
      </c>
      <c r="M446" t="str">
        <f t="shared" si="125"/>
        <v>0.0025-22.2087754065463i</v>
      </c>
      <c r="N446">
        <f t="shared" si="126"/>
        <v>89.98487152920319</v>
      </c>
      <c r="O446">
        <f t="shared" si="127"/>
        <v>80.674443951721202</v>
      </c>
      <c r="P446" s="3">
        <f t="shared" si="128"/>
        <v>80.674443951721202</v>
      </c>
      <c r="Q446" s="3">
        <f t="shared" si="129"/>
        <v>-90.01512847079681</v>
      </c>
      <c r="R446">
        <f t="shared" si="130"/>
        <v>89.98487152920319</v>
      </c>
      <c r="S446">
        <f t="shared" si="131"/>
        <v>4.5937877055485642E-3</v>
      </c>
      <c r="T446">
        <f t="shared" si="114"/>
        <v>80.674443951721202</v>
      </c>
    </row>
    <row r="447" spans="1:20" x14ac:dyDescent="0.25">
      <c r="A447">
        <f t="shared" si="115"/>
        <v>28.973301169585021</v>
      </c>
      <c r="B447">
        <f t="shared" si="132"/>
        <v>4.6112440988296486</v>
      </c>
      <c r="C447" t="str">
        <f t="shared" si="116"/>
        <v>-2.85360977066037-10766.5110281131i</v>
      </c>
      <c r="D447" t="str">
        <f t="shared" si="117"/>
        <v>3.4781249998603-3451.45346239194i</v>
      </c>
      <c r="E447" t="str">
        <f t="shared" si="118"/>
        <v>162.469534494341+0.00217113167002768i</v>
      </c>
      <c r="F447" t="str">
        <f t="shared" si="119"/>
        <v>2.9099099098874-32389.7657771243i</v>
      </c>
      <c r="G447" t="str">
        <f t="shared" si="120"/>
        <v>0.999999999992264-2.78143691225864E-06i</v>
      </c>
      <c r="H447" t="str">
        <f t="shared" si="121"/>
        <v>625.000527194703+0.596344230518735i</v>
      </c>
      <c r="I447" t="str">
        <f t="shared" si="122"/>
        <v>59.6203041331633-57108.0925451976i</v>
      </c>
      <c r="K447" t="str">
        <f t="shared" si="123"/>
        <v>0.0191999663249017-0.0000246937734348898i</v>
      </c>
      <c r="L447" t="str">
        <f t="shared" si="124"/>
        <v>0.0001875-45.8969872386689i</v>
      </c>
      <c r="M447" t="str">
        <f t="shared" si="125"/>
        <v>0.0025-22.1247015406917i</v>
      </c>
      <c r="N447">
        <f t="shared" si="126"/>
        <v>89.984814041245045</v>
      </c>
      <c r="O447">
        <f t="shared" si="127"/>
        <v>80.641500096720847</v>
      </c>
      <c r="P447" s="3">
        <f t="shared" si="128"/>
        <v>80.641500096720847</v>
      </c>
      <c r="Q447" s="3">
        <f t="shared" si="129"/>
        <v>-90.015185958754955</v>
      </c>
      <c r="R447">
        <f t="shared" si="130"/>
        <v>89.984814041245045</v>
      </c>
      <c r="S447">
        <f t="shared" si="131"/>
        <v>4.6112440988296489E-3</v>
      </c>
      <c r="T447">
        <f t="shared" si="114"/>
        <v>80.641500096720847</v>
      </c>
    </row>
    <row r="448" spans="1:20" x14ac:dyDescent="0.25">
      <c r="A448">
        <f t="shared" si="115"/>
        <v>29.083399714029447</v>
      </c>
      <c r="B448">
        <f t="shared" si="132"/>
        <v>4.6287668264052018</v>
      </c>
      <c r="C448" t="str">
        <f t="shared" si="116"/>
        <v>-2.85360971739227-10725.7531282752i</v>
      </c>
      <c r="D448" t="str">
        <f t="shared" si="117"/>
        <v>3.47812499985923-3438.38758971887i</v>
      </c>
      <c r="E448" t="str">
        <f t="shared" si="118"/>
        <v>162.469534475552+0.0021793820102559i</v>
      </c>
      <c r="F448" t="str">
        <f t="shared" si="119"/>
        <v>2.90990990988723-32267.1506048874i</v>
      </c>
      <c r="G448" t="str">
        <f t="shared" si="120"/>
        <v>0.999999999992205-2.79200637252507E-06i</v>
      </c>
      <c r="H448" t="str">
        <f t="shared" si="121"/>
        <v>625.000531208996+0.598610338991964i</v>
      </c>
      <c r="I448" t="str">
        <f t="shared" si="122"/>
        <v>59.6203042023811-56891.9036409926i</v>
      </c>
      <c r="K448" t="str">
        <f t="shared" si="123"/>
        <v>0.0191999660684852-0.0000247876094224449i</v>
      </c>
      <c r="L448" t="str">
        <f t="shared" si="124"/>
        <v>0.0001875-45.7232389307322i</v>
      </c>
      <c r="M448" t="str">
        <f t="shared" si="125"/>
        <v>0.0025-22.0409459460965i</v>
      </c>
      <c r="N448">
        <f t="shared" si="126"/>
        <v>89.984756334835325</v>
      </c>
      <c r="O448">
        <f t="shared" si="127"/>
        <v>80.608556241506591</v>
      </c>
      <c r="P448" s="3">
        <f t="shared" si="128"/>
        <v>80.608556241506591</v>
      </c>
      <c r="Q448" s="3">
        <f t="shared" si="129"/>
        <v>-90.015243665164675</v>
      </c>
      <c r="R448">
        <f t="shared" si="130"/>
        <v>89.984756334835325</v>
      </c>
      <c r="S448">
        <f t="shared" si="131"/>
        <v>4.6287668264052015E-3</v>
      </c>
      <c r="T448">
        <f t="shared" si="114"/>
        <v>80.608556241506591</v>
      </c>
    </row>
    <row r="449" spans="1:20" x14ac:dyDescent="0.25">
      <c r="A449">
        <f t="shared" si="115"/>
        <v>29.193916632942756</v>
      </c>
      <c r="B449">
        <f t="shared" si="132"/>
        <v>4.6463561403455413</v>
      </c>
      <c r="C449" t="str">
        <f t="shared" si="116"/>
        <v>-2.85360966371861-10685.1495219969i</v>
      </c>
      <c r="D449" t="str">
        <f t="shared" si="117"/>
        <v>3.47812499985816-3425.37117940561i</v>
      </c>
      <c r="E449" t="str">
        <f t="shared" si="118"/>
        <v>162.469534456621+0.00218766370223251i</v>
      </c>
      <c r="F449" t="str">
        <f t="shared" si="119"/>
        <v>2.90990990988705-32144.9996064447i</v>
      </c>
      <c r="G449" t="str">
        <f t="shared" si="120"/>
        <v>0.999999999992145-2.80261599674049E-06i</v>
      </c>
      <c r="H449" t="str">
        <f t="shared" si="121"/>
        <v>625.000535253857+0.600885058681944i</v>
      </c>
      <c r="I449" t="str">
        <f t="shared" si="122"/>
        <v>59.6203042721265-56676.5331459213i</v>
      </c>
      <c r="K449" t="str">
        <f t="shared" si="123"/>
        <v>0.0191999658101162-0.0000248818019827305i</v>
      </c>
      <c r="L449" t="str">
        <f t="shared" si="124"/>
        <v>0.0001875-45.5501483669376i</v>
      </c>
      <c r="M449" t="str">
        <f t="shared" si="125"/>
        <v>0.0025-21.9575074179084i</v>
      </c>
      <c r="N449">
        <f t="shared" si="126"/>
        <v>89.984698409143917</v>
      </c>
      <c r="O449">
        <f t="shared" si="127"/>
        <v>80.575612386076841</v>
      </c>
      <c r="P449" s="3">
        <f t="shared" si="128"/>
        <v>80.575612386076841</v>
      </c>
      <c r="Q449" s="3">
        <f t="shared" si="129"/>
        <v>-90.015301590856083</v>
      </c>
      <c r="R449">
        <f t="shared" si="130"/>
        <v>89.984698409143917</v>
      </c>
      <c r="S449">
        <f t="shared" si="131"/>
        <v>4.6463561403455415E-3</v>
      </c>
      <c r="T449">
        <f t="shared" si="114"/>
        <v>80.575612386076841</v>
      </c>
    </row>
    <row r="450" spans="1:20" x14ac:dyDescent="0.25">
      <c r="A450">
        <f t="shared" si="115"/>
        <v>29.304853516147936</v>
      </c>
      <c r="B450">
        <f t="shared" si="132"/>
        <v>4.6640122936788542</v>
      </c>
      <c r="C450" t="str">
        <f t="shared" si="116"/>
        <v>-2.85360960963632-10644.6996251819i</v>
      </c>
      <c r="D450" t="str">
        <f t="shared" si="117"/>
        <v>3.47812499985708-3412.40404420676i</v>
      </c>
      <c r="E450" t="str">
        <f t="shared" si="118"/>
        <v>162.469534437546+0.00219597686510046i</v>
      </c>
      <c r="F450" t="str">
        <f t="shared" si="119"/>
        <v>2.90990990988688-32023.3110246133i</v>
      </c>
      <c r="G450" t="str">
        <f t="shared" si="120"/>
        <v>0.999999999992085-2.81326593752793E-06i</v>
      </c>
      <c r="H450" t="str">
        <f t="shared" si="121"/>
        <v>625.000539329517+0.603168422311345i</v>
      </c>
      <c r="I450" t="str">
        <f t="shared" si="122"/>
        <v>59.6203043424032-56461.9779618071i</v>
      </c>
      <c r="K450" t="str">
        <f t="shared" si="123"/>
        <v>0.0191999655497799-0.0000249763524706769i</v>
      </c>
      <c r="L450" t="str">
        <f t="shared" si="124"/>
        <v>0.0001875-45.37771305732i</v>
      </c>
      <c r="M450" t="str">
        <f t="shared" si="125"/>
        <v>0.0025-21.8743847558362i</v>
      </c>
      <c r="N450">
        <f t="shared" si="126"/>
        <v>89.984640263337582</v>
      </c>
      <c r="O450">
        <f t="shared" si="127"/>
        <v>80.542668530430163</v>
      </c>
      <c r="P450" s="3">
        <f t="shared" si="128"/>
        <v>80.542668530430163</v>
      </c>
      <c r="Q450" s="3">
        <f t="shared" si="129"/>
        <v>-90.015359736662418</v>
      </c>
      <c r="R450">
        <f t="shared" si="130"/>
        <v>89.984640263337582</v>
      </c>
      <c r="S450">
        <f t="shared" si="131"/>
        <v>4.6640122936788542E-3</v>
      </c>
      <c r="T450">
        <f t="shared" si="114"/>
        <v>80.542668530430163</v>
      </c>
    </row>
    <row r="451" spans="1:20" x14ac:dyDescent="0.25">
      <c r="A451">
        <f t="shared" si="115"/>
        <v>29.416211959509297</v>
      </c>
      <c r="B451">
        <f t="shared" si="132"/>
        <v>4.6817355403948335</v>
      </c>
      <c r="C451" t="str">
        <f t="shared" si="116"/>
        <v>-2.85360955514201-10604.4028559445i</v>
      </c>
      <c r="D451" t="str">
        <f t="shared" si="117"/>
        <v>3.478124999856-3399.4859975857i</v>
      </c>
      <c r="E451" t="str">
        <f t="shared" si="118"/>
        <v>162.469534418324+0.00220432161845491i</v>
      </c>
      <c r="F451" t="str">
        <f t="shared" si="119"/>
        <v>2.9099099098867-31902.0831088619i</v>
      </c>
      <c r="G451" t="str">
        <f t="shared" si="120"/>
        <v>0.999999999992025-2.82395634809037E-06i</v>
      </c>
      <c r="H451" t="str">
        <f t="shared" si="121"/>
        <v>625.000543436214+0.605460462727186i</v>
      </c>
      <c r="I451" t="str">
        <f t="shared" si="122"/>
        <v>59.6203044132146-56248.2350022018i</v>
      </c>
      <c r="K451" t="str">
        <f t="shared" si="123"/>
        <v>0.0191999652874612-0.0000250712622463624i</v>
      </c>
      <c r="L451" t="str">
        <f t="shared" si="124"/>
        <v>0.0001875-45.2059305213388i</v>
      </c>
      <c r="M451" t="str">
        <f t="shared" si="125"/>
        <v>0.0025-21.7915767641326i</v>
      </c>
      <c r="N451">
        <f t="shared" si="126"/>
        <v>89.984581896579911</v>
      </c>
      <c r="O451">
        <f t="shared" si="127"/>
        <v>80.509724674564595</v>
      </c>
      <c r="P451" s="3">
        <f t="shared" si="128"/>
        <v>80.509724674564595</v>
      </c>
      <c r="Q451" s="3">
        <f t="shared" si="129"/>
        <v>-90.015418103420089</v>
      </c>
      <c r="R451">
        <f t="shared" si="130"/>
        <v>89.984581896579911</v>
      </c>
      <c r="S451">
        <f t="shared" si="131"/>
        <v>4.6817355403948333E-3</v>
      </c>
      <c r="T451">
        <f t="shared" si="114"/>
        <v>80.509724674564595</v>
      </c>
    </row>
    <row r="452" spans="1:20" x14ac:dyDescent="0.25">
      <c r="A452">
        <f t="shared" si="115"/>
        <v>29.527993564955434</v>
      </c>
      <c r="B452">
        <f t="shared" si="132"/>
        <v>4.699526135448334</v>
      </c>
      <c r="C452" t="str">
        <f t="shared" si="116"/>
        <v>-2.85360950023304-10564.2586346024i</v>
      </c>
      <c r="D452" t="str">
        <f t="shared" si="117"/>
        <v>3.47812499985489-3386.61685371202i</v>
      </c>
      <c r="E452" t="str">
        <f t="shared" si="118"/>
        <v>162.469534398957+0.00221269808234363i</v>
      </c>
      <c r="F452" t="str">
        <f t="shared" si="119"/>
        <v>2.90990990988653-31781.3141152865i</v>
      </c>
      <c r="G452" t="str">
        <f t="shared" si="120"/>
        <v>0.999999999991965-2.83468738221294E-06i</v>
      </c>
      <c r="H452" t="str">
        <f t="shared" si="121"/>
        <v>625.000547574177+0.607761212901311i</v>
      </c>
      <c r="I452" t="str">
        <f t="shared" si="122"/>
        <v>59.6203044845655-56035.3011923407i</v>
      </c>
      <c r="K452" t="str">
        <f t="shared" si="123"/>
        <v>0.0191999650231452-0.0000251665326750338i</v>
      </c>
      <c r="L452" t="str">
        <f t="shared" si="124"/>
        <v>0.0001875-45.034798287845i</v>
      </c>
      <c r="M452" t="str">
        <f t="shared" si="125"/>
        <v>0.0025-21.7090822515766i</v>
      </c>
      <c r="N452">
        <f t="shared" si="126"/>
        <v>89.984523308031314</v>
      </c>
      <c r="O452">
        <f t="shared" si="127"/>
        <v>80.476780818478659</v>
      </c>
      <c r="P452" s="3">
        <f t="shared" si="128"/>
        <v>80.476780818478659</v>
      </c>
      <c r="Q452" s="3">
        <f t="shared" si="129"/>
        <v>-90.015476691968686</v>
      </c>
      <c r="R452">
        <f t="shared" si="130"/>
        <v>89.984523308031314</v>
      </c>
      <c r="S452">
        <f t="shared" si="131"/>
        <v>4.6995261354483338E-3</v>
      </c>
      <c r="T452">
        <f t="shared" si="114"/>
        <v>80.476780818478659</v>
      </c>
    </row>
    <row r="453" spans="1:20" x14ac:dyDescent="0.25">
      <c r="A453">
        <f t="shared" si="115"/>
        <v>29.640199940502267</v>
      </c>
      <c r="B453">
        <f t="shared" si="132"/>
        <v>4.7173843347630378</v>
      </c>
      <c r="C453" t="str">
        <f t="shared" si="116"/>
        <v>-2.85360944490585-10524.2663836675i</v>
      </c>
      <c r="D453" t="str">
        <f t="shared" si="117"/>
        <v>3.47812499985378-3373.79642745874i</v>
      </c>
      <c r="E453" t="str">
        <f t="shared" si="118"/>
        <v>162.469534379443+0.00222110637727268i</v>
      </c>
      <c r="F453" t="str">
        <f t="shared" si="119"/>
        <v>2.90990990988635-31661.0023065842i</v>
      </c>
      <c r="G453" t="str">
        <f t="shared" si="120"/>
        <v>0.999999999991903-2.84545919426518E-06i</v>
      </c>
      <c r="H453" t="str">
        <f t="shared" si="121"/>
        <v>625.000551743652+0.610070705930856i</v>
      </c>
      <c r="I453" t="str">
        <f t="shared" si="122"/>
        <v>59.6203045564595-55823.1734690997i</v>
      </c>
      <c r="K453" t="str">
        <f t="shared" si="123"/>
        <v>0.0191999647568165-0.0000252621651271243i</v>
      </c>
      <c r="L453" t="str">
        <f t="shared" si="124"/>
        <v>0.0001875-44.8643138950438i</v>
      </c>
      <c r="M453" t="str">
        <f t="shared" si="125"/>
        <v>0.0025-21.626900031457i</v>
      </c>
      <c r="N453">
        <f t="shared" si="126"/>
        <v>89.984464496849057</v>
      </c>
      <c r="O453">
        <f t="shared" si="127"/>
        <v>80.443836962170735</v>
      </c>
      <c r="P453" s="3">
        <f t="shared" si="128"/>
        <v>80.443836962170735</v>
      </c>
      <c r="Q453" s="3">
        <f t="shared" si="129"/>
        <v>-90.015535503150943</v>
      </c>
      <c r="R453">
        <f t="shared" si="130"/>
        <v>89.984464496849057</v>
      </c>
      <c r="S453">
        <f t="shared" si="131"/>
        <v>4.7173843347630374E-3</v>
      </c>
      <c r="T453">
        <f t="shared" si="114"/>
        <v>80.443836962170735</v>
      </c>
    </row>
    <row r="454" spans="1:20" x14ac:dyDescent="0.25">
      <c r="A454">
        <f t="shared" si="115"/>
        <v>29.752832700276173</v>
      </c>
      <c r="B454">
        <f t="shared" si="132"/>
        <v>4.7353103952351372</v>
      </c>
      <c r="C454" t="str">
        <f t="shared" si="116"/>
        <v>-2.85360938915728-10484.4255278377i</v>
      </c>
      <c r="D454" t="str">
        <f t="shared" si="117"/>
        <v>3.47812499985268-3361.02453439974i</v>
      </c>
      <c r="E454" t="str">
        <f t="shared" si="118"/>
        <v>162.469534359779+0.00222954662420584i</v>
      </c>
      <c r="F454" t="str">
        <f t="shared" si="119"/>
        <v>2.90990990988617-31541.1459520295i</v>
      </c>
      <c r="G454" t="str">
        <f t="shared" si="120"/>
        <v>0.999999999991842-2.85627193920321E-06i</v>
      </c>
      <c r="H454" t="str">
        <f t="shared" si="121"/>
        <v>625.00055594487+0.612388975038719i</v>
      </c>
      <c r="I454" t="str">
        <f t="shared" si="122"/>
        <v>59.6203046289003-55611.8487809498i</v>
      </c>
      <c r="K454" t="str">
        <f t="shared" si="123"/>
        <v>0.01919996448846-0.0000253581609782751i</v>
      </c>
      <c r="L454" t="str">
        <f t="shared" si="124"/>
        <v>0.0001875-44.6944748904601i</v>
      </c>
      <c r="M454" t="str">
        <f t="shared" si="125"/>
        <v>0.0025-21.5450289215551i</v>
      </c>
      <c r="N454">
        <f t="shared" si="126"/>
        <v>89.984405462187112</v>
      </c>
      <c r="O454">
        <f t="shared" si="127"/>
        <v>80.410893105638934</v>
      </c>
      <c r="P454" s="3">
        <f t="shared" si="128"/>
        <v>80.410893105638934</v>
      </c>
      <c r="Q454" s="3">
        <f t="shared" si="129"/>
        <v>-90.015594537812888</v>
      </c>
      <c r="R454">
        <f t="shared" si="130"/>
        <v>89.984405462187112</v>
      </c>
      <c r="S454">
        <f t="shared" si="131"/>
        <v>4.7353103952351375E-3</v>
      </c>
      <c r="T454">
        <f t="shared" si="114"/>
        <v>80.410893105638934</v>
      </c>
    </row>
    <row r="455" spans="1:20" x14ac:dyDescent="0.25">
      <c r="A455">
        <f t="shared" si="115"/>
        <v>29.865893464537226</v>
      </c>
      <c r="B455">
        <f t="shared" si="132"/>
        <v>4.7533045747370313</v>
      </c>
      <c r="C455" t="str">
        <f t="shared" si="116"/>
        <v>-2.85360933298432-10444.7354939891i</v>
      </c>
      <c r="D455" t="str">
        <f t="shared" si="117"/>
        <v>3.47812499985154-3348.30099080704i</v>
      </c>
      <c r="E455" t="str">
        <f t="shared" si="118"/>
        <v>162.469534339966+0.00223801894456622i</v>
      </c>
      <c r="F455" t="str">
        <f t="shared" si="119"/>
        <v>2.90990990988599-31421.7433274486i</v>
      </c>
      <c r="G455" t="str">
        <f t="shared" si="120"/>
        <v>0.99999999999178-0.000002867125772572i</v>
      </c>
      <c r="H455" t="str">
        <f t="shared" si="121"/>
        <v>625.000560178083+0.614716053574067i</v>
      </c>
      <c r="I455" t="str">
        <f t="shared" si="122"/>
        <v>59.6203047018938-55401.3240879157i</v>
      </c>
      <c r="K455" t="str">
        <f t="shared" si="123"/>
        <v>0.01919996421806-0.0000254545216093537i</v>
      </c>
      <c r="L455" t="str">
        <f t="shared" si="124"/>
        <v>0.0001875-44.5252788309026i</v>
      </c>
      <c r="M455" t="str">
        <f t="shared" si="125"/>
        <v>0.0025-21.4634677441274i</v>
      </c>
      <c r="N455">
        <f t="shared" si="126"/>
        <v>89.984346203196324</v>
      </c>
      <c r="O455">
        <f t="shared" si="127"/>
        <v>80.377949248881777</v>
      </c>
      <c r="P455" s="3">
        <f t="shared" si="128"/>
        <v>80.377949248881777</v>
      </c>
      <c r="Q455" s="3">
        <f t="shared" si="129"/>
        <v>-90.015653796803676</v>
      </c>
      <c r="R455">
        <f t="shared" si="130"/>
        <v>89.984346203196324</v>
      </c>
      <c r="S455">
        <f t="shared" si="131"/>
        <v>4.7533045747370313E-3</v>
      </c>
      <c r="T455">
        <f t="shared" si="114"/>
        <v>80.377949248881777</v>
      </c>
    </row>
    <row r="456" spans="1:20" x14ac:dyDescent="0.25">
      <c r="A456">
        <f t="shared" si="115"/>
        <v>29.97938385970247</v>
      </c>
      <c r="B456">
        <f t="shared" si="132"/>
        <v>4.771367132121032</v>
      </c>
      <c r="C456" t="str">
        <f t="shared" si="116"/>
        <v>-2.85360927638368-10405.195711167i</v>
      </c>
      <c r="D456" t="str">
        <f t="shared" si="117"/>
        <v>3.47812499985042-3335.6256136482i</v>
      </c>
      <c r="E456" t="str">
        <f t="shared" si="118"/>
        <v>162.469534320002+0.00224652346023765i</v>
      </c>
      <c r="F456" t="str">
        <f t="shared" si="119"/>
        <v>2.9099099098858-31302.7927151943i</v>
      </c>
      <c r="G456" t="str">
        <f t="shared" si="120"/>
        <v>0.999999999991717-0.0000028780208505076i</v>
      </c>
      <c r="H456" t="str">
        <f t="shared" si="121"/>
        <v>625.000564443528+0.617051975012776i</v>
      </c>
      <c r="I456" t="str">
        <f t="shared" si="122"/>
        <v>59.620304775443-55191.5963615276i</v>
      </c>
      <c r="K456" t="str">
        <f t="shared" si="123"/>
        <v>0.0191999639456011-0.0000255512484064748i</v>
      </c>
      <c r="L456" t="str">
        <f t="shared" si="124"/>
        <v>0.0001875-44.3567232824293i</v>
      </c>
      <c r="M456" t="str">
        <f t="shared" si="125"/>
        <v>0.0025-21.382215325889i</v>
      </c>
      <c r="N456">
        <f t="shared" si="126"/>
        <v>89.984286719024269</v>
      </c>
      <c r="O456">
        <f t="shared" si="127"/>
        <v>80.345005391897331</v>
      </c>
      <c r="P456" s="3">
        <f t="shared" si="128"/>
        <v>80.345005391897331</v>
      </c>
      <c r="Q456" s="3">
        <f t="shared" si="129"/>
        <v>-90.015713280975731</v>
      </c>
      <c r="R456">
        <f t="shared" si="130"/>
        <v>89.984286719024269</v>
      </c>
      <c r="S456">
        <f t="shared" si="131"/>
        <v>4.7713671321210323E-3</v>
      </c>
      <c r="T456">
        <f t="shared" si="114"/>
        <v>80.345005391897331</v>
      </c>
    </row>
    <row r="457" spans="1:20" x14ac:dyDescent="0.25">
      <c r="A457">
        <f t="shared" si="115"/>
        <v>30.093305518369338</v>
      </c>
      <c r="B457">
        <f t="shared" si="132"/>
        <v>4.7894983272230922</v>
      </c>
      <c r="C457" t="str">
        <f t="shared" si="116"/>
        <v>-2.85360921935192-10365.8056105786i</v>
      </c>
      <c r="D457" t="str">
        <f t="shared" si="117"/>
        <v>3.47812499984929-3322.99822058367i</v>
      </c>
      <c r="E457" t="str">
        <f t="shared" si="118"/>
        <v>162.469534299887+0.00225506029356917i</v>
      </c>
      <c r="F457" t="str">
        <f t="shared" si="119"/>
        <v>2.90990990988563-31184.2924041225i</v>
      </c>
      <c r="G457" t="str">
        <f t="shared" si="120"/>
        <v>0.999999999991654-2.88895732973935E-06i</v>
      </c>
      <c r="H457" t="str">
        <f t="shared" si="121"/>
        <v>625.000568741451+0.619396772957922i</v>
      </c>
      <c r="I457" t="str">
        <f t="shared" si="122"/>
        <v>59.6203048495517-54982.6625847826i</v>
      </c>
      <c r="K457" t="str">
        <f t="shared" si="123"/>
        <v>0.0191999636710676-0.0000256483427610191i</v>
      </c>
      <c r="L457" t="str">
        <f t="shared" si="124"/>
        <v>0.0001875-44.1888058203123i</v>
      </c>
      <c r="M457" t="str">
        <f t="shared" si="125"/>
        <v>0.0025-21.3012704979967i</v>
      </c>
      <c r="N457">
        <f t="shared" si="126"/>
        <v>89.984227008815282</v>
      </c>
      <c r="O457">
        <f t="shared" si="127"/>
        <v>80.312061534684048</v>
      </c>
      <c r="P457" s="3">
        <f t="shared" si="128"/>
        <v>80.312061534684048</v>
      </c>
      <c r="Q457" s="3">
        <f t="shared" si="129"/>
        <v>-90.015772991184718</v>
      </c>
      <c r="R457">
        <f t="shared" si="130"/>
        <v>89.984227008815282</v>
      </c>
      <c r="S457">
        <f t="shared" si="131"/>
        <v>4.789498327223092E-3</v>
      </c>
      <c r="T457">
        <f t="shared" si="114"/>
        <v>80.312061534684048</v>
      </c>
    </row>
    <row r="458" spans="1:20" x14ac:dyDescent="0.25">
      <c r="A458">
        <f t="shared" si="115"/>
        <v>30.207660079339142</v>
      </c>
      <c r="B458">
        <f t="shared" si="132"/>
        <v>4.8076984208665401</v>
      </c>
      <c r="C458" t="str">
        <f t="shared" si="116"/>
        <v>-2.85360916188605-10326.5646255839i</v>
      </c>
      <c r="D458" t="str">
        <f t="shared" si="117"/>
        <v>3.47812499984813-3310.41862996415i</v>
      </c>
      <c r="E458" t="str">
        <f t="shared" si="118"/>
        <v>162.469534279617+0.00226362956737218i</v>
      </c>
      <c r="F458" t="str">
        <f t="shared" si="119"/>
        <v>2.90990990988544-31066.2406895661i</v>
      </c>
      <c r="G458" t="str">
        <f t="shared" si="120"/>
        <v>0.99999999999159-2.89993536759217E-06i</v>
      </c>
      <c r="H458" t="str">
        <f t="shared" si="121"/>
        <v>625.000573072101+0.621750481140299i</v>
      </c>
      <c r="I458" t="str">
        <f t="shared" si="122"/>
        <v>59.6203049242248-54774.5197520976i</v>
      </c>
      <c r="K458" t="str">
        <f t="shared" si="123"/>
        <v>0.0191999633944437-0.0000257458060696548i</v>
      </c>
      <c r="L458" t="str">
        <f t="shared" si="124"/>
        <v>0.0001875-44.0215240290021i</v>
      </c>
      <c r="M458" t="str">
        <f t="shared" si="125"/>
        <v>0.0025-21.2206320960317i</v>
      </c>
      <c r="N458">
        <f t="shared" si="126"/>
        <v>89.984167071710459</v>
      </c>
      <c r="O458">
        <f t="shared" si="127"/>
        <v>80.279117677240052</v>
      </c>
      <c r="P458" s="3">
        <f t="shared" si="128"/>
        <v>80.279117677240052</v>
      </c>
      <c r="Q458" s="3">
        <f t="shared" si="129"/>
        <v>-90.015832928289541</v>
      </c>
      <c r="R458">
        <f t="shared" si="130"/>
        <v>89.984167071710459</v>
      </c>
      <c r="S458">
        <f t="shared" si="131"/>
        <v>4.8076984208665404E-3</v>
      </c>
      <c r="T458">
        <f t="shared" si="114"/>
        <v>80.279117677240052</v>
      </c>
    </row>
    <row r="459" spans="1:20" x14ac:dyDescent="0.25">
      <c r="A459">
        <f t="shared" si="115"/>
        <v>30.322449187640633</v>
      </c>
      <c r="B459">
        <f t="shared" si="132"/>
        <v>4.8259676748658329</v>
      </c>
      <c r="C459" t="str">
        <f t="shared" si="116"/>
        <v>-2.85360910398248-10287.4721916883i</v>
      </c>
      <c r="D459" t="str">
        <f t="shared" si="117"/>
        <v>3.47812499984697-3297.886660828i</v>
      </c>
      <c r="E459" t="str">
        <f t="shared" si="118"/>
        <v>162.469534259194+0.00227223140492749i</v>
      </c>
      <c r="F459" t="str">
        <f t="shared" si="119"/>
        <v>2.90990990988525-30948.6358733118i</v>
      </c>
      <c r="G459" t="str">
        <f t="shared" si="120"/>
        <v>0.999999999991526-2.91095512198883E-06i</v>
      </c>
      <c r="H459" t="str">
        <f t="shared" si="121"/>
        <v>625.000577435725+0.624113133418861i</v>
      </c>
      <c r="I459" t="str">
        <f t="shared" si="122"/>
        <v>59.6203049994664-54567.1648692685i</v>
      </c>
      <c r="K459" t="str">
        <f t="shared" si="123"/>
        <v>0.0191999631157135-0.0000258436397343562i</v>
      </c>
      <c r="L459" t="str">
        <f t="shared" si="124"/>
        <v>0.0001875-43.854875502094i</v>
      </c>
      <c r="M459" t="str">
        <f t="shared" si="125"/>
        <v>0.0025-21.1402989599838i</v>
      </c>
      <c r="N459">
        <f t="shared" si="126"/>
        <v>89.984106906847643</v>
      </c>
      <c r="O459">
        <f t="shared" si="127"/>
        <v>80.246173819563722</v>
      </c>
      <c r="P459" s="3">
        <f t="shared" si="128"/>
        <v>80.246173819563722</v>
      </c>
      <c r="Q459" s="3">
        <f t="shared" si="129"/>
        <v>-90.015893093152357</v>
      </c>
      <c r="R459">
        <f t="shared" si="130"/>
        <v>89.984106906847643</v>
      </c>
      <c r="S459">
        <f t="shared" si="131"/>
        <v>4.8259676748658329E-3</v>
      </c>
      <c r="T459">
        <f t="shared" si="114"/>
        <v>80.246173819563722</v>
      </c>
    </row>
    <row r="460" spans="1:20" x14ac:dyDescent="0.25">
      <c r="A460">
        <f t="shared" si="115"/>
        <v>30.437674494553669</v>
      </c>
      <c r="B460">
        <f t="shared" si="132"/>
        <v>4.8443063520303236</v>
      </c>
      <c r="C460" t="str">
        <f t="shared" si="116"/>
        <v>-2.85360904563805-10248.5277465338i</v>
      </c>
      <c r="D460" t="str">
        <f t="shared" si="117"/>
        <v>3.47812499984581-3285.40213289865i</v>
      </c>
      <c r="E460" t="str">
        <f t="shared" si="118"/>
        <v>162.469534238615+0.00228086592998252i</v>
      </c>
      <c r="F460" t="str">
        <f t="shared" si="119"/>
        <v>2.90990990988506-30831.4762635746i</v>
      </c>
      <c r="G460" t="str">
        <f t="shared" si="120"/>
        <v>0.999999999991462-0.0000029220167514522i</v>
      </c>
      <c r="H460" t="str">
        <f t="shared" si="121"/>
        <v>625.00058183258+0.626484763781239i</v>
      </c>
      <c r="I460" t="str">
        <f t="shared" si="122"/>
        <v>59.6203050752812-54360.5949534256i</v>
      </c>
      <c r="K460" t="str">
        <f t="shared" si="123"/>
        <v>0.0191999628348608-0.0000259418451624248i</v>
      </c>
      <c r="L460" t="str">
        <f t="shared" si="124"/>
        <v>0.0001875-43.6888578422933i</v>
      </c>
      <c r="M460" t="str">
        <f t="shared" si="125"/>
        <v>0.0025-21.0602699342337i</v>
      </c>
      <c r="N460">
        <f t="shared" si="126"/>
        <v>89.984046513361363</v>
      </c>
      <c r="O460">
        <f t="shared" si="127"/>
        <v>80.213229961653084</v>
      </c>
      <c r="P460" s="3">
        <f t="shared" si="128"/>
        <v>80.213229961653084</v>
      </c>
      <c r="Q460" s="3">
        <f t="shared" si="129"/>
        <v>-90.015953486638637</v>
      </c>
      <c r="R460">
        <f t="shared" si="130"/>
        <v>89.984046513361363</v>
      </c>
      <c r="S460">
        <f t="shared" si="131"/>
        <v>4.8443063520303238E-3</v>
      </c>
      <c r="T460">
        <f t="shared" si="114"/>
        <v>80.213229961653084</v>
      </c>
    </row>
    <row r="461" spans="1:20" x14ac:dyDescent="0.25">
      <c r="A461">
        <f t="shared" si="115"/>
        <v>30.553337657632976</v>
      </c>
      <c r="B461">
        <f t="shared" si="132"/>
        <v>4.8627147161680391</v>
      </c>
      <c r="C461" t="str">
        <f t="shared" si="116"/>
        <v>-2.85360898684938-10209.7307298917i</v>
      </c>
      <c r="D461" t="str">
        <f t="shared" si="117"/>
        <v>3.47812499984462-3272.96486658198i</v>
      </c>
      <c r="E461" t="str">
        <f t="shared" si="118"/>
        <v>162.469534217879+0.00228953326675603i</v>
      </c>
      <c r="F461" t="str">
        <f t="shared" si="119"/>
        <v>2.90990990988487-30714.7601749745i</v>
      </c>
      <c r="G461" t="str">
        <f t="shared" si="120"/>
        <v>0.999999999991397-2.93312041510754E-06i</v>
      </c>
      <c r="H461" t="str">
        <f t="shared" si="121"/>
        <v>625.00058626291+0.628865406344199i</v>
      </c>
      <c r="I461" t="str">
        <f t="shared" si="122"/>
        <v>59.620305151673-54154.8070329912i</v>
      </c>
      <c r="K461" t="str">
        <f t="shared" si="123"/>
        <v>0.0191999625518697-0.0000260404237665093i</v>
      </c>
      <c r="L461" t="str">
        <f t="shared" si="124"/>
        <v>0.0001875-43.5234686613801i</v>
      </c>
      <c r="M461" t="str">
        <f t="shared" si="125"/>
        <v>0.0025-20.9805438675371i</v>
      </c>
      <c r="N461">
        <f t="shared" si="126"/>
        <v>89.983985890382911</v>
      </c>
      <c r="O461">
        <f t="shared" si="127"/>
        <v>80.180286103506546</v>
      </c>
      <c r="P461" s="3">
        <f t="shared" si="128"/>
        <v>80.180286103506546</v>
      </c>
      <c r="Q461" s="3">
        <f t="shared" si="129"/>
        <v>-90.016014109617089</v>
      </c>
      <c r="R461">
        <f t="shared" si="130"/>
        <v>89.983985890382911</v>
      </c>
      <c r="S461">
        <f t="shared" si="131"/>
        <v>4.8627147161680387E-3</v>
      </c>
      <c r="T461">
        <f t="shared" si="114"/>
        <v>80.180286103506546</v>
      </c>
    </row>
    <row r="462" spans="1:20" x14ac:dyDescent="0.25">
      <c r="A462">
        <f t="shared" si="115"/>
        <v>30.669440340731978</v>
      </c>
      <c r="B462">
        <f t="shared" si="132"/>
        <v>4.8811930320894774</v>
      </c>
      <c r="C462" t="str">
        <f t="shared" si="116"/>
        <v>-2.85360892761305-10171.0805836538i</v>
      </c>
      <c r="D462" t="str">
        <f t="shared" si="117"/>
        <v>3.47812499984345-3260.57468296372i</v>
      </c>
      <c r="E462" t="str">
        <f t="shared" si="118"/>
        <v>162.469534196986+0.00229823353993875i</v>
      </c>
      <c r="F462" t="str">
        <f t="shared" si="119"/>
        <v>2.90990990988468-30598.4859285111i</v>
      </c>
      <c r="G462" t="str">
        <f t="shared" si="120"/>
        <v>0.999999999991331-2.94426627268475E-06i</v>
      </c>
      <c r="H462" t="str">
        <f t="shared" si="121"/>
        <v>625.000590726975+0.631255095354173i</v>
      </c>
      <c r="I462" t="str">
        <f t="shared" si="122"/>
        <v>59.6203052286466-53949.798147637i</v>
      </c>
      <c r="K462" t="str">
        <f t="shared" si="123"/>
        <v>0.0191999622667238-0.000026139376964626i</v>
      </c>
      <c r="L462" t="str">
        <f t="shared" si="124"/>
        <v>0.0001875-43.3587055801755i</v>
      </c>
      <c r="M462" t="str">
        <f t="shared" si="125"/>
        <v>0.0025-20.9011196130076i</v>
      </c>
      <c r="N462">
        <f t="shared" si="126"/>
        <v>89.983925037040237</v>
      </c>
      <c r="O462">
        <f t="shared" si="127"/>
        <v>80.147342245122232</v>
      </c>
      <c r="P462" s="3">
        <f t="shared" si="128"/>
        <v>80.147342245122232</v>
      </c>
      <c r="Q462" s="3">
        <f t="shared" si="129"/>
        <v>-90.016074962959763</v>
      </c>
      <c r="R462">
        <f t="shared" si="130"/>
        <v>89.983925037040237</v>
      </c>
      <c r="S462">
        <f t="shared" si="131"/>
        <v>4.8811930320894776E-3</v>
      </c>
      <c r="T462">
        <f t="shared" si="114"/>
        <v>80.147342245122232</v>
      </c>
    </row>
    <row r="463" spans="1:20" x14ac:dyDescent="0.25">
      <c r="A463">
        <f t="shared" si="115"/>
        <v>30.785984214026762</v>
      </c>
      <c r="B463">
        <f t="shared" si="132"/>
        <v>4.8997415656114178</v>
      </c>
      <c r="C463" t="str">
        <f t="shared" si="116"/>
        <v>-2.85360886792568-10132.5767518248i</v>
      </c>
      <c r="D463" t="str">
        <f t="shared" si="117"/>
        <v>3.47812499984226-3248.23140380693i</v>
      </c>
      <c r="E463" t="str">
        <f t="shared" si="118"/>
        <v>162.469534175934+0.0023069668746939i</v>
      </c>
      <c r="F463" t="str">
        <f t="shared" si="119"/>
        <v>2.90990990988449-30482.6518515405i</v>
      </c>
      <c r="G463" t="str">
        <f t="shared" si="120"/>
        <v>0.999999999991265-2.95545448452075E-06i</v>
      </c>
      <c r="H463" t="str">
        <f t="shared" si="121"/>
        <v>625.000595225034+0.633653865187713i</v>
      </c>
      <c r="I463" t="str">
        <f t="shared" si="122"/>
        <v>59.6203053062063-53745.5653482416i</v>
      </c>
      <c r="K463" t="str">
        <f t="shared" si="123"/>
        <v>0.0191999619794066-0.0000262387061801784i</v>
      </c>
      <c r="L463" t="str">
        <f t="shared" si="124"/>
        <v>0.0001875-43.1945662285071i</v>
      </c>
      <c r="M463" t="str">
        <f t="shared" si="125"/>
        <v>0.0025-20.8219960281009i</v>
      </c>
      <c r="N463">
        <f t="shared" si="126"/>
        <v>89.983863952457995</v>
      </c>
      <c r="O463">
        <f t="shared" si="127"/>
        <v>80.114398386498365</v>
      </c>
      <c r="P463" s="3">
        <f t="shared" si="128"/>
        <v>80.114398386498365</v>
      </c>
      <c r="Q463" s="3">
        <f t="shared" si="129"/>
        <v>-90.016136047542005</v>
      </c>
      <c r="R463">
        <f t="shared" si="130"/>
        <v>89.983863952457995</v>
      </c>
      <c r="S463">
        <f t="shared" si="131"/>
        <v>4.8997415656114179E-3</v>
      </c>
      <c r="T463">
        <f t="shared" si="114"/>
        <v>80.114398386498365</v>
      </c>
    </row>
    <row r="464" spans="1:20" x14ac:dyDescent="0.25">
      <c r="A464">
        <f t="shared" si="115"/>
        <v>30.902970954040065</v>
      </c>
      <c r="B464">
        <f t="shared" si="132"/>
        <v>4.9183605835607409</v>
      </c>
      <c r="C464" t="str">
        <f t="shared" si="116"/>
        <v>-2.85360880778377-10094.218680514i</v>
      </c>
      <c r="D464" t="str">
        <f t="shared" si="117"/>
        <v>3.47812499984105-3235.9348515494i</v>
      </c>
      <c r="E464" t="str">
        <f t="shared" si="118"/>
        <v>162.46953415472+0.00231573339666318i</v>
      </c>
      <c r="F464" t="str">
        <f t="shared" si="119"/>
        <v>2.9099099098843-30367.2562777505i</v>
      </c>
      <c r="G464" t="str">
        <f t="shared" si="120"/>
        <v>0.999999999991199-2.96668521156174E-06i</v>
      </c>
      <c r="H464" t="str">
        <f t="shared" si="121"/>
        <v>625.000599757341+0.636061750352011i</v>
      </c>
      <c r="I464" t="str">
        <f t="shared" si="122"/>
        <v>59.6203053843563-53542.1056968473i</v>
      </c>
      <c r="K464" t="str">
        <f t="shared" si="123"/>
        <v>0.0191999616899017-0.000026338412841979i</v>
      </c>
      <c r="L464" t="str">
        <f t="shared" si="124"/>
        <v>0.0001875-43.0310482451755i</v>
      </c>
      <c r="M464" t="str">
        <f t="shared" si="125"/>
        <v>0.0025-20.7431719745974i</v>
      </c>
      <c r="N464">
        <f t="shared" si="126"/>
        <v>89.983802635757499</v>
      </c>
      <c r="O464">
        <f t="shared" si="127"/>
        <v>80.081454527633014</v>
      </c>
      <c r="P464" s="3">
        <f t="shared" si="128"/>
        <v>80.081454527633014</v>
      </c>
      <c r="Q464" s="3">
        <f t="shared" si="129"/>
        <v>-90.016197364242501</v>
      </c>
      <c r="R464">
        <f t="shared" si="130"/>
        <v>89.983802635757499</v>
      </c>
      <c r="S464">
        <f t="shared" si="131"/>
        <v>4.9183605835607406E-3</v>
      </c>
      <c r="T464">
        <f t="shared" si="114"/>
        <v>80.081454527633014</v>
      </c>
    </row>
    <row r="465" spans="1:20" x14ac:dyDescent="0.25">
      <c r="A465">
        <f t="shared" si="115"/>
        <v>31.020402243665416</v>
      </c>
      <c r="B465">
        <f t="shared" si="132"/>
        <v>4.9370503537782717</v>
      </c>
      <c r="C465" t="str">
        <f t="shared" si="116"/>
        <v>-2.85360874718397-10056.0058179279i</v>
      </c>
      <c r="D465" t="str">
        <f t="shared" si="117"/>
        <v>3.47812499983985-3223.68484930109i</v>
      </c>
      <c r="E465" t="str">
        <f t="shared" si="118"/>
        <v>162.469534133346+0.00232453323196304i</v>
      </c>
      <c r="F465" t="str">
        <f t="shared" si="119"/>
        <v>2.9099099098841-30252.2975471372i</v>
      </c>
      <c r="G465" t="str">
        <f t="shared" si="120"/>
        <v>0.999999999991132-2.97795861536547E-06i</v>
      </c>
      <c r="H465" t="str">
        <f t="shared" si="121"/>
        <v>625.00060432416+0.638478785485389i</v>
      </c>
      <c r="I465" t="str">
        <f t="shared" si="122"/>
        <v>59.6203054631017-53339.416266619i</v>
      </c>
      <c r="K465" t="str">
        <f t="shared" si="123"/>
        <v>0.0191999613981924-0.0000264384983842691i</v>
      </c>
      <c r="L465" t="str">
        <f t="shared" si="124"/>
        <v>0.0001875-42.8681492779193i</v>
      </c>
      <c r="M465" t="str">
        <f t="shared" si="125"/>
        <v>0.0025-20.6646463185868i</v>
      </c>
      <c r="N465">
        <f t="shared" si="126"/>
        <v>89.983741086056753</v>
      </c>
      <c r="O465">
        <f t="shared" si="127"/>
        <v>80.048510668524472</v>
      </c>
      <c r="P465" s="3">
        <f t="shared" si="128"/>
        <v>80.048510668524472</v>
      </c>
      <c r="Q465" s="3">
        <f t="shared" si="129"/>
        <v>-90.016258913943247</v>
      </c>
      <c r="R465">
        <f t="shared" si="130"/>
        <v>89.983741086056753</v>
      </c>
      <c r="S465">
        <f t="shared" si="131"/>
        <v>4.9370503537782716E-3</v>
      </c>
      <c r="T465">
        <f t="shared" si="114"/>
        <v>80.048510668524472</v>
      </c>
    </row>
    <row r="466" spans="1:20" x14ac:dyDescent="0.25">
      <c r="A466">
        <f t="shared" si="115"/>
        <v>31.138279772191343</v>
      </c>
      <c r="B466">
        <f t="shared" si="132"/>
        <v>4.9558111451226292</v>
      </c>
      <c r="C466" t="str">
        <f t="shared" si="116"/>
        <v>-2.85360868612279-10017.9376143615i</v>
      </c>
      <c r="D466" t="str">
        <f t="shared" si="117"/>
        <v>3.47812499983864-3211.48122084161i</v>
      </c>
      <c r="E466" t="str">
        <f t="shared" si="118"/>
        <v>162.469534111809+0.00233336650719115i</v>
      </c>
      <c r="F466" t="str">
        <f t="shared" si="119"/>
        <v>2.90990990988391-30137.7740059805i</v>
      </c>
      <c r="G466" t="str">
        <f t="shared" si="120"/>
        <v>0.999999999991064-2.98927485810366E-06i</v>
      </c>
      <c r="H466" t="str">
        <f t="shared" si="121"/>
        <v>625.000608925755+0.640905005357798i</v>
      </c>
      <c r="I466" t="str">
        <f t="shared" si="122"/>
        <v>59.6203055424474-53137.4941418013i</v>
      </c>
      <c r="K466" t="str">
        <f t="shared" si="123"/>
        <v>0.0191999611042618-0.0000265389642467392i</v>
      </c>
      <c r="L466" t="str">
        <f t="shared" si="124"/>
        <v>0.0001875-42.7058669833825i</v>
      </c>
      <c r="M466" t="str">
        <f t="shared" si="125"/>
        <v>0.0025-20.586417930451i</v>
      </c>
      <c r="N466">
        <f t="shared" si="126"/>
        <v>89.983679302470392</v>
      </c>
      <c r="O466">
        <f t="shared" si="127"/>
        <v>80.015566809170849</v>
      </c>
      <c r="P466" s="3">
        <f t="shared" si="128"/>
        <v>80.015566809170849</v>
      </c>
      <c r="Q466" s="3">
        <f t="shared" si="129"/>
        <v>-90.016320697529608</v>
      </c>
      <c r="R466">
        <f t="shared" si="130"/>
        <v>89.983679302470392</v>
      </c>
      <c r="S466">
        <f t="shared" si="131"/>
        <v>4.9558111451226293E-3</v>
      </c>
      <c r="T466">
        <f t="shared" si="114"/>
        <v>80.015566809170849</v>
      </c>
    </row>
    <row r="467" spans="1:20" x14ac:dyDescent="0.25">
      <c r="A467">
        <f t="shared" si="115"/>
        <v>31.256605235325669</v>
      </c>
      <c r="B467">
        <f t="shared" si="132"/>
        <v>4.974643227474095</v>
      </c>
      <c r="C467" t="str">
        <f t="shared" si="116"/>
        <v>-2.85360862459661-9980.01352219101i</v>
      </c>
      <c r="D467" t="str">
        <f t="shared" si="117"/>
        <v>3.4781249998374-3199.32379061765i</v>
      </c>
      <c r="E467" t="str">
        <f t="shared" si="118"/>
        <v>162.469534090108+0.00234223334942492i</v>
      </c>
      <c r="F467" t="str">
        <f t="shared" si="119"/>
        <v>2.90990990988371-30023.6840068207i</v>
      </c>
      <c r="G467" t="str">
        <f t="shared" si="120"/>
        <v>0.999999999990996-3.00063410256424E-06i</v>
      </c>
      <c r="H467" t="str">
        <f t="shared" si="121"/>
        <v>625.000613562386+0.643340444871291i</v>
      </c>
      <c r="I467" t="str">
        <f t="shared" si="122"/>
        <v>59.620305622396-52936.3364176757i</v>
      </c>
      <c r="K467" t="str">
        <f t="shared" si="123"/>
        <v>0.0191999608080932-0.0000266398118745501i</v>
      </c>
      <c r="L467" t="str">
        <f t="shared" si="124"/>
        <v>0.0001875-42.5441990270796i</v>
      </c>
      <c r="M467" t="str">
        <f t="shared" si="125"/>
        <v>0.0025-20.5084856848486i</v>
      </c>
      <c r="N467">
        <f t="shared" si="126"/>
        <v>89.98361728410967</v>
      </c>
      <c r="O467">
        <f t="shared" si="127"/>
        <v>79.982622949570299</v>
      </c>
      <c r="P467" s="3">
        <f t="shared" si="128"/>
        <v>79.982622949570299</v>
      </c>
      <c r="Q467" s="3">
        <f t="shared" si="129"/>
        <v>-90.01638271589033</v>
      </c>
      <c r="R467">
        <f t="shared" si="130"/>
        <v>89.98361728410967</v>
      </c>
      <c r="S467">
        <f t="shared" si="131"/>
        <v>4.9746432274740951E-3</v>
      </c>
      <c r="T467">
        <f t="shared" si="114"/>
        <v>79.982622949570299</v>
      </c>
    </row>
    <row r="468" spans="1:20" x14ac:dyDescent="0.25">
      <c r="A468">
        <f t="shared" si="115"/>
        <v>31.375380335219909</v>
      </c>
      <c r="B468">
        <f t="shared" si="132"/>
        <v>4.9935468717384968</v>
      </c>
      <c r="C468" t="str">
        <f t="shared" si="116"/>
        <v>-2.8536085626019-9942.23299586554i</v>
      </c>
      <c r="D468" t="str">
        <f t="shared" si="117"/>
        <v>3.47812499983617-3187.21238374052i</v>
      </c>
      <c r="E468" t="str">
        <f t="shared" si="118"/>
        <v>162.469534068241+0.00235113388622588i</v>
      </c>
      <c r="F468" t="str">
        <f t="shared" si="119"/>
        <v>2.90990990988351-29910.0259084352i</v>
      </c>
      <c r="G468" t="str">
        <f t="shared" si="120"/>
        <v>0.999999999990928-3.01203651215378E-06i</v>
      </c>
      <c r="H468" t="str">
        <f t="shared" si="121"/>
        <v>625.00061823432+0.645785139060579i</v>
      </c>
      <c r="I468" t="str">
        <f t="shared" si="122"/>
        <v>59.6203057029538-52735.9402005217i</v>
      </c>
      <c r="K468" t="str">
        <f t="shared" si="123"/>
        <v>0.0191999605096695-0.0000267410427183537i</v>
      </c>
      <c r="L468" t="str">
        <f t="shared" si="124"/>
        <v>0.0001875-42.3831430833628i</v>
      </c>
      <c r="M468" t="str">
        <f t="shared" si="125"/>
        <v>0.0025-20.430848460698i</v>
      </c>
      <c r="N468">
        <f t="shared" si="126"/>
        <v>89.983555030082499</v>
      </c>
      <c r="O468">
        <f t="shared" si="127"/>
        <v>79.949679089720888</v>
      </c>
      <c r="P468" s="3">
        <f t="shared" si="128"/>
        <v>79.949679089720888</v>
      </c>
      <c r="Q468" s="3">
        <f t="shared" si="129"/>
        <v>-90.016444969917501</v>
      </c>
      <c r="R468">
        <f t="shared" si="130"/>
        <v>89.983555030082499</v>
      </c>
      <c r="S468">
        <f t="shared" si="131"/>
        <v>4.9935468717384971E-3</v>
      </c>
      <c r="T468">
        <f t="shared" si="114"/>
        <v>79.949679089720888</v>
      </c>
    </row>
    <row r="469" spans="1:20" x14ac:dyDescent="0.25">
      <c r="A469">
        <f t="shared" si="115"/>
        <v>31.494606780493747</v>
      </c>
      <c r="B469">
        <f t="shared" si="132"/>
        <v>5.0125223498511033</v>
      </c>
      <c r="C469" t="str">
        <f t="shared" si="116"/>
        <v>-2.85360850013522-9904.59549189957i</v>
      </c>
      <c r="D469" t="str">
        <f t="shared" si="117"/>
        <v>3.47812499983491-3175.14682598356i</v>
      </c>
      <c r="E469" t="str">
        <f t="shared" si="118"/>
        <v>162.469534046208+0.00236006824564i</v>
      </c>
      <c r="F469" t="str">
        <f t="shared" si="119"/>
        <v>2.9099099098833-29796.7980758139i</v>
      </c>
      <c r="G469" t="str">
        <f t="shared" si="120"/>
        <v>0.999999999990859-3.02348225089976E-06i</v>
      </c>
      <c r="H469" t="str">
        <f t="shared" si="121"/>
        <v>625.000622941831+0.648239123093498i</v>
      </c>
      <c r="I469" t="str">
        <f t="shared" si="122"/>
        <v>59.6203057841252-52536.3026075725i</v>
      </c>
      <c r="K469" t="str">
        <f t="shared" si="123"/>
        <v>0.0191999602089734-0.0000268426582343135i</v>
      </c>
      <c r="L469" t="str">
        <f t="shared" si="124"/>
        <v>0.0001875-42.2226968353883i</v>
      </c>
      <c r="M469" t="str">
        <f t="shared" si="125"/>
        <v>0.0025-20.3535051411616i</v>
      </c>
      <c r="N469">
        <f t="shared" si="126"/>
        <v>89.983492539493383</v>
      </c>
      <c r="O469">
        <f t="shared" si="127"/>
        <v>79.916735229620755</v>
      </c>
      <c r="P469" s="3">
        <f t="shared" si="128"/>
        <v>79.916735229620755</v>
      </c>
      <c r="Q469" s="3">
        <f t="shared" si="129"/>
        <v>-90.016507460506617</v>
      </c>
      <c r="R469">
        <f t="shared" si="130"/>
        <v>89.983492539493383</v>
      </c>
      <c r="S469">
        <f t="shared" si="131"/>
        <v>5.0125223498511031E-3</v>
      </c>
      <c r="T469">
        <f t="shared" si="114"/>
        <v>79.916735229620755</v>
      </c>
    </row>
    <row r="470" spans="1:20" x14ac:dyDescent="0.25">
      <c r="A470">
        <f t="shared" si="115"/>
        <v>31.614286286259624</v>
      </c>
      <c r="B470">
        <f t="shared" si="132"/>
        <v>5.0315699347805376</v>
      </c>
      <c r="C470" t="str">
        <f t="shared" si="116"/>
        <v>-2.8536084371928-9867.10046886497i</v>
      </c>
      <c r="D470" t="str">
        <f t="shared" si="117"/>
        <v>3.47812499983367-3163.12694377965i</v>
      </c>
      <c r="E470" t="str">
        <f t="shared" si="118"/>
        <v>162.469534024008+0.00236903655619869i</v>
      </c>
      <c r="F470" t="str">
        <f t="shared" si="119"/>
        <v>2.90990990988312-29683.9988801363i</v>
      </c>
      <c r="G470" t="str">
        <f t="shared" si="120"/>
        <v>0.999999999990789-3.03497148345296E-06i</v>
      </c>
      <c r="H470" t="str">
        <f t="shared" si="121"/>
        <v>625.000627685187+0.650702432271512i</v>
      </c>
      <c r="I470" t="str">
        <f t="shared" si="122"/>
        <v>59.6203058659144-52337.4207669737i</v>
      </c>
      <c r="K470" t="str">
        <f t="shared" si="123"/>
        <v>0.0191999599059877-0.000026944659884126i</v>
      </c>
      <c r="L470" t="str">
        <f t="shared" si="124"/>
        <v>0.0001875-42.0628579750831i</v>
      </c>
      <c r="M470" t="str">
        <f t="shared" si="125"/>
        <v>0.0025-20.2764546136298i</v>
      </c>
      <c r="N470">
        <f t="shared" si="126"/>
        <v>89.983429811443429</v>
      </c>
      <c r="O470">
        <f t="shared" si="127"/>
        <v>79.883791369267968</v>
      </c>
      <c r="P470" s="3">
        <f t="shared" si="128"/>
        <v>79.883791369267968</v>
      </c>
      <c r="Q470" s="3">
        <f t="shared" si="129"/>
        <v>-90.016570188556571</v>
      </c>
      <c r="R470">
        <f t="shared" si="130"/>
        <v>89.983429811443429</v>
      </c>
      <c r="S470">
        <f t="shared" si="131"/>
        <v>5.0315699347805373E-3</v>
      </c>
      <c r="T470">
        <f t="shared" si="114"/>
        <v>79.883791369267968</v>
      </c>
    </row>
    <row r="471" spans="1:20" x14ac:dyDescent="0.25">
      <c r="A471">
        <f t="shared" si="115"/>
        <v>31.734420574147411</v>
      </c>
      <c r="B471">
        <f t="shared" si="132"/>
        <v>5.0506899005327037</v>
      </c>
      <c r="C471" t="str">
        <f t="shared" si="116"/>
        <v>-2.85360837377125-9829.74738738319i</v>
      </c>
      <c r="D471" t="str">
        <f t="shared" si="117"/>
        <v>3.47812499983239-3151.15256421877i</v>
      </c>
      <c r="E471" t="str">
        <f t="shared" si="118"/>
        <v>162.469534001638+0.00237803894692439i</v>
      </c>
      <c r="F471" t="str">
        <f t="shared" si="119"/>
        <v>2.90990990988289-29571.6266987483i</v>
      </c>
      <c r="G471" t="str">
        <f t="shared" si="120"/>
        <v>0.999999999990719-3.04650437508987E-06i</v>
      </c>
      <c r="H471" t="str">
        <f t="shared" si="121"/>
        <v>625.000632464662+0.65317510203025i</v>
      </c>
      <c r="I471" t="str">
        <f t="shared" si="122"/>
        <v>59.620305948327-52139.2918177438i</v>
      </c>
      <c r="K471" t="str">
        <f t="shared" si="123"/>
        <v>0.0191999596006949-0.0000270470491350415i</v>
      </c>
      <c r="L471" t="str">
        <f t="shared" si="124"/>
        <v>0.0001875-41.9036242031111i</v>
      </c>
      <c r="M471" t="str">
        <f t="shared" si="125"/>
        <v>0.0025-20.1996957697049i</v>
      </c>
      <c r="N471">
        <f t="shared" si="126"/>
        <v>89.983366845030318</v>
      </c>
      <c r="O471">
        <f t="shared" si="127"/>
        <v>79.850847508660593</v>
      </c>
      <c r="P471" s="3">
        <f t="shared" si="128"/>
        <v>79.850847508660593</v>
      </c>
      <c r="Q471" s="3">
        <f t="shared" si="129"/>
        <v>-90.016633154969682</v>
      </c>
      <c r="R471">
        <f t="shared" si="130"/>
        <v>89.983366845030318</v>
      </c>
      <c r="S471">
        <f t="shared" si="131"/>
        <v>5.0506899005327037E-3</v>
      </c>
      <c r="T471">
        <f t="shared" si="114"/>
        <v>79.850847508660593</v>
      </c>
    </row>
    <row r="472" spans="1:20" x14ac:dyDescent="0.25">
      <c r="A472">
        <f t="shared" si="115"/>
        <v>31.855011372329169</v>
      </c>
      <c r="B472">
        <f t="shared" si="132"/>
        <v>5.0698825221547281</v>
      </c>
      <c r="C472" t="str">
        <f t="shared" si="116"/>
        <v>-2.85360830986669-9792.5357101177i</v>
      </c>
      <c r="D472" t="str">
        <f t="shared" si="117"/>
        <v>3.47812499983111-3139.22351504545i</v>
      </c>
      <c r="E472" t="str">
        <f t="shared" si="118"/>
        <v>162.469533979098+0.00238707554732784i</v>
      </c>
      <c r="F472" t="str">
        <f t="shared" si="119"/>
        <v>2.9099099098827-29459.6799151383i</v>
      </c>
      <c r="G472" t="str">
        <f t="shared" si="120"/>
        <v>0.999999999990648-0.000003058081091715i</v>
      </c>
      <c r="H472" t="str">
        <f t="shared" si="121"/>
        <v>625.000637280529+0.655657167939969i</v>
      </c>
      <c r="I472" t="str">
        <f t="shared" si="122"/>
        <v>59.6203060313666-51941.9129097311i</v>
      </c>
      <c r="K472" t="str">
        <f t="shared" si="123"/>
        <v>0.0191999592930775-0.0000271498274598848i</v>
      </c>
      <c r="L472" t="str">
        <f t="shared" si="124"/>
        <v>0.0001875-41.7449932288417i</v>
      </c>
      <c r="M472" t="str">
        <f t="shared" si="125"/>
        <v>0.0025-20.1232275051852i</v>
      </c>
      <c r="N472">
        <f t="shared" si="126"/>
        <v>89.983303639348307</v>
      </c>
      <c r="O472">
        <f t="shared" si="127"/>
        <v>79.817903647796726</v>
      </c>
      <c r="P472" s="3">
        <f t="shared" si="128"/>
        <v>79.817903647796726</v>
      </c>
      <c r="Q472" s="3">
        <f t="shared" si="129"/>
        <v>-90.016696360651693</v>
      </c>
      <c r="R472">
        <f t="shared" si="130"/>
        <v>89.983303639348307</v>
      </c>
      <c r="S472">
        <f t="shared" si="131"/>
        <v>5.0698825221547278E-3</v>
      </c>
      <c r="T472">
        <f t="shared" si="114"/>
        <v>79.817903647796726</v>
      </c>
    </row>
    <row r="473" spans="1:20" x14ac:dyDescent="0.25">
      <c r="A473">
        <f t="shared" si="115"/>
        <v>31.976060415544023</v>
      </c>
      <c r="B473">
        <f t="shared" si="132"/>
        <v>5.0891480757389163</v>
      </c>
      <c r="C473" t="str">
        <f t="shared" si="116"/>
        <v>-2.85360824547557-9755.464901766i</v>
      </c>
      <c r="D473" t="str">
        <f t="shared" si="117"/>
        <v>3.47812499982983-3127.33962465631i</v>
      </c>
      <c r="E473" t="str">
        <f t="shared" si="118"/>
        <v>162.469533956386+0.00239614648741164i</v>
      </c>
      <c r="F473" t="str">
        <f t="shared" si="119"/>
        <v>2.90990990988249-29348.1569189142i</v>
      </c>
      <c r="G473" t="str">
        <f t="shared" si="120"/>
        <v>0.999999999990577-0.0000030697017998633i</v>
      </c>
      <c r="H473" t="str">
        <f t="shared" si="121"/>
        <v>625.000642133066+0.658148665706118i</v>
      </c>
      <c r="I473" t="str">
        <f t="shared" si="122"/>
        <v>59.6203061150385-51745.2812035737i</v>
      </c>
      <c r="K473" t="str">
        <f t="shared" si="123"/>
        <v>0.0191999589831178-0.0000272529963370772i</v>
      </c>
      <c r="L473" t="str">
        <f t="shared" si="124"/>
        <v>0.0001875-41.5869627703144i</v>
      </c>
      <c r="M473" t="str">
        <f t="shared" si="125"/>
        <v>0.0025-20.047048720049i</v>
      </c>
      <c r="N473">
        <f t="shared" si="126"/>
        <v>89.983240193488214</v>
      </c>
      <c r="O473">
        <f t="shared" si="127"/>
        <v>79.78495978667442</v>
      </c>
      <c r="P473" s="3">
        <f t="shared" si="128"/>
        <v>79.78495978667442</v>
      </c>
      <c r="Q473" s="3">
        <f t="shared" si="129"/>
        <v>-90.016759806511786</v>
      </c>
      <c r="R473">
        <f t="shared" si="130"/>
        <v>89.983240193488214</v>
      </c>
      <c r="S473">
        <f t="shared" si="131"/>
        <v>5.0891480757389159E-3</v>
      </c>
      <c r="T473">
        <f t="shared" si="114"/>
        <v>79.78495978667442</v>
      </c>
    </row>
    <row r="474" spans="1:20" x14ac:dyDescent="0.25">
      <c r="A474">
        <f t="shared" si="115"/>
        <v>32.097569445123092</v>
      </c>
      <c r="B474">
        <f t="shared" si="132"/>
        <v>5.1084868384267246</v>
      </c>
      <c r="C474" t="str">
        <f t="shared" si="116"/>
        <v>-2.85360818059413-9718.53442905205i</v>
      </c>
      <c r="D474" t="str">
        <f t="shared" si="117"/>
        <v>3.47812499982854-3115.50072209758i</v>
      </c>
      <c r="E474" t="str">
        <f t="shared" si="118"/>
        <v>162.469533933502+0.00240525189767477i</v>
      </c>
      <c r="F474" t="str">
        <f t="shared" si="119"/>
        <v>2.90990990988229-29237.0561057802i</v>
      </c>
      <c r="G474" t="str">
        <f t="shared" si="120"/>
        <v>0.999999999990505-3.08136666670256E-06i</v>
      </c>
      <c r="H474" t="str">
        <f t="shared" si="121"/>
        <v>625.000647022553+0.660649631169826i</v>
      </c>
      <c r="I474" t="str">
        <f t="shared" si="122"/>
        <v>59.6203061993478-51549.3938706585i</v>
      </c>
      <c r="K474" t="str">
        <f t="shared" si="123"/>
        <v>0.0191999586707979-0.0000273565572506572i</v>
      </c>
      <c r="L474" t="str">
        <f t="shared" si="124"/>
        <v>0.0001875-41.4295305542083i</v>
      </c>
      <c r="M474" t="str">
        <f t="shared" si="125"/>
        <v>0.0025-19.9711583184389i</v>
      </c>
      <c r="N474">
        <f t="shared" si="126"/>
        <v>89.98317650653739</v>
      </c>
      <c r="O474">
        <f t="shared" si="127"/>
        <v>79.752015925291687</v>
      </c>
      <c r="P474" s="3">
        <f t="shared" si="128"/>
        <v>79.752015925291687</v>
      </c>
      <c r="Q474" s="3">
        <f t="shared" si="129"/>
        <v>-90.01682349346261</v>
      </c>
      <c r="R474">
        <f t="shared" si="130"/>
        <v>89.98317650653739</v>
      </c>
      <c r="S474">
        <f t="shared" si="131"/>
        <v>5.1084868384267245E-3</v>
      </c>
      <c r="T474">
        <f t="shared" si="114"/>
        <v>79.752015925291687</v>
      </c>
    </row>
    <row r="475" spans="1:20" x14ac:dyDescent="0.25">
      <c r="A475">
        <f t="shared" si="115"/>
        <v>32.219540209014561</v>
      </c>
      <c r="B475">
        <f t="shared" si="132"/>
        <v>5.1278990884127467</v>
      </c>
      <c r="C475" t="str">
        <f t="shared" si="116"/>
        <v>-2.85360811521865-9681.74376071859i</v>
      </c>
      <c r="D475" t="str">
        <f t="shared" si="117"/>
        <v>3.47812499982722-3103.70663706269i</v>
      </c>
      <c r="E475" t="str">
        <f t="shared" si="118"/>
        <v>162.469533910443+0.00241439190911053i</v>
      </c>
      <c r="F475" t="str">
        <f t="shared" si="119"/>
        <v>2.90990990988207-29126.3758775139i</v>
      </c>
      <c r="G475" t="str">
        <f t="shared" si="120"/>
        <v>0.999999999990433-3.09307586003581E-06i</v>
      </c>
      <c r="H475" t="str">
        <f t="shared" si="121"/>
        <v>625.000651949271+0.663160100308403i</v>
      </c>
      <c r="I475" t="str">
        <f t="shared" si="122"/>
        <v>59.6203062842988-51354.2480930806i</v>
      </c>
      <c r="K475" t="str">
        <f t="shared" si="123"/>
        <v>0.0191999583560999-0.0000274605116903017i</v>
      </c>
      <c r="L475" t="str">
        <f t="shared" si="124"/>
        <v>0.0001875-41.2726943158084i</v>
      </c>
      <c r="M475" t="str">
        <f t="shared" si="125"/>
        <v>0.0025-19.8955552086461i</v>
      </c>
      <c r="N475">
        <f t="shared" si="126"/>
        <v>89.98311257757976</v>
      </c>
      <c r="O475">
        <f t="shared" si="127"/>
        <v>79.719072063646507</v>
      </c>
      <c r="P475" s="3">
        <f t="shared" si="128"/>
        <v>79.719072063646507</v>
      </c>
      <c r="Q475" s="3">
        <f t="shared" si="129"/>
        <v>-90.01688742242024</v>
      </c>
      <c r="R475">
        <f t="shared" si="130"/>
        <v>89.98311257757976</v>
      </c>
      <c r="S475">
        <f t="shared" si="131"/>
        <v>5.1278990884127467E-3</v>
      </c>
      <c r="T475">
        <f t="shared" si="114"/>
        <v>79.719072063646507</v>
      </c>
    </row>
    <row r="476" spans="1:20" x14ac:dyDescent="0.25">
      <c r="A476">
        <f t="shared" si="115"/>
        <v>32.341974461808817</v>
      </c>
      <c r="B476">
        <f t="shared" si="132"/>
        <v>5.1473851049487154</v>
      </c>
      <c r="C476" t="str">
        <f t="shared" si="116"/>
        <v>-2.85360804934532-9645.09236751957i</v>
      </c>
      <c r="D476" t="str">
        <f t="shared" si="117"/>
        <v>3.47812499982592-3091.95719988978i</v>
      </c>
      <c r="E476" t="str">
        <f t="shared" si="118"/>
        <v>162.469533887208+0.00242356665321029i</v>
      </c>
      <c r="F476" t="str">
        <f t="shared" si="119"/>
        <v>2.90990990988185-29016.1146419431i</v>
      </c>
      <c r="G476" t="str">
        <f t="shared" si="120"/>
        <v>0.99999999999036-3.10482954830372E-06i</v>
      </c>
      <c r="H476" t="str">
        <f t="shared" si="121"/>
        <v>625.000656913501+0.665680109235885i</v>
      </c>
      <c r="I476" t="str">
        <f t="shared" si="122"/>
        <v>59.6203063698965-51159.8410636023i</v>
      </c>
      <c r="K476" t="str">
        <f t="shared" si="123"/>
        <v>0.0191999580390057-0.000027564861151348i</v>
      </c>
      <c r="L476" t="str">
        <f t="shared" si="124"/>
        <v>0.0001875-41.1164517989723i</v>
      </c>
      <c r="M476" t="str">
        <f t="shared" si="125"/>
        <v>0.0025-19.8202383030943i</v>
      </c>
      <c r="N476">
        <f t="shared" si="126"/>
        <v>89.983048405695726</v>
      </c>
      <c r="O476">
        <f t="shared" si="127"/>
        <v>79.686128201736977</v>
      </c>
      <c r="P476" s="3">
        <f t="shared" si="128"/>
        <v>79.686128201736977</v>
      </c>
      <c r="Q476" s="3">
        <f t="shared" si="129"/>
        <v>-90.016951594304274</v>
      </c>
      <c r="R476">
        <f t="shared" si="130"/>
        <v>89.983048405695726</v>
      </c>
      <c r="S476">
        <f t="shared" si="131"/>
        <v>5.1473851049487155E-3</v>
      </c>
      <c r="T476">
        <f t="shared" si="114"/>
        <v>79.686128201736977</v>
      </c>
    </row>
    <row r="477" spans="1:20" x14ac:dyDescent="0.25">
      <c r="A477">
        <f t="shared" si="115"/>
        <v>32.464873964763697</v>
      </c>
      <c r="B477">
        <f t="shared" si="132"/>
        <v>5.1669451683475209</v>
      </c>
      <c r="C477" t="str">
        <f t="shared" si="116"/>
        <v>-2.85360798297048-9608.57972221235i</v>
      </c>
      <c r="D477" t="str">
        <f t="shared" si="117"/>
        <v>3.47812499982459-3080.25224155922i</v>
      </c>
      <c r="E477" t="str">
        <f t="shared" si="118"/>
        <v>162.469533863797+0.00243277626196495i</v>
      </c>
      <c r="F477" t="str">
        <f t="shared" si="119"/>
        <v>2.90990990988166-28906.2708129228i</v>
      </c>
      <c r="G477" t="str">
        <f t="shared" si="120"/>
        <v>0.999999999990287-3.11662790058704E-06i</v>
      </c>
      <c r="H477" t="str">
        <f t="shared" si="121"/>
        <v>625.000661915532+0.668209694203545i</v>
      </c>
      <c r="I477" t="str">
        <f t="shared" si="122"/>
        <v>59.6203064561462-50966.1699856134i</v>
      </c>
      <c r="K477" t="str">
        <f t="shared" si="123"/>
        <v>0.019199957719497-0.0000276696071348149i</v>
      </c>
      <c r="L477" t="str">
        <f t="shared" si="124"/>
        <v>0.0001875-40.960800756099i</v>
      </c>
      <c r="M477" t="str">
        <f t="shared" si="125"/>
        <v>0.0025-19.7452065183247i</v>
      </c>
      <c r="N477">
        <f t="shared" si="126"/>
        <v>89.982983989962207</v>
      </c>
      <c r="O477">
        <f t="shared" si="127"/>
        <v>79.653184339561022</v>
      </c>
      <c r="P477" s="3">
        <f t="shared" si="128"/>
        <v>79.653184339561022</v>
      </c>
      <c r="Q477" s="3">
        <f t="shared" si="129"/>
        <v>-90.017016010037793</v>
      </c>
      <c r="R477">
        <f t="shared" si="130"/>
        <v>89.982983989962207</v>
      </c>
      <c r="S477">
        <f t="shared" si="131"/>
        <v>5.1669451683475209E-3</v>
      </c>
      <c r="T477">
        <f t="shared" si="114"/>
        <v>79.653184339561022</v>
      </c>
    </row>
    <row r="478" spans="1:20" x14ac:dyDescent="0.25">
      <c r="A478">
        <f t="shared" si="115"/>
        <v>32.5882404858298</v>
      </c>
      <c r="B478">
        <f t="shared" si="132"/>
        <v>5.1865795599872415</v>
      </c>
      <c r="C478" t="str">
        <f t="shared" si="116"/>
        <v>-2.85360791609032-9572.20529955021i</v>
      </c>
      <c r="D478" t="str">
        <f t="shared" si="117"/>
        <v>3.47812499982324-3068.59159369127i</v>
      </c>
      <c r="E478" t="str">
        <f t="shared" si="118"/>
        <v>162.469533840208+0.00244202086786784i</v>
      </c>
      <c r="F478" t="str">
        <f t="shared" si="119"/>
        <v>2.90990990988144-28796.8428103126i</v>
      </c>
      <c r="G478" t="str">
        <f t="shared" si="120"/>
        <v>0.999999999990213-3.12847108660904E-06i</v>
      </c>
      <c r="H478" t="str">
        <f t="shared" si="121"/>
        <v>625.000666955654+0.670748891600412i</v>
      </c>
      <c r="I478" t="str">
        <f t="shared" si="122"/>
        <v>59.620306543053-50773.2320730904i</v>
      </c>
      <c r="K478" t="str">
        <f t="shared" si="123"/>
        <v>0.0191999573975553-0.0000277747511474242i</v>
      </c>
      <c r="L478" t="str">
        <f t="shared" si="124"/>
        <v>0.0001875-40.8057389480963i</v>
      </c>
      <c r="M478" t="str">
        <f t="shared" si="125"/>
        <v>0.0025-19.6704587749797i</v>
      </c>
      <c r="N478">
        <f t="shared" si="126"/>
        <v>89.982919329452614</v>
      </c>
      <c r="O478">
        <f t="shared" si="127"/>
        <v>79.620240477116567</v>
      </c>
      <c r="P478" s="3">
        <f t="shared" si="128"/>
        <v>79.620240477116567</v>
      </c>
      <c r="Q478" s="3">
        <f t="shared" si="129"/>
        <v>-90.017080670547386</v>
      </c>
      <c r="R478">
        <f t="shared" si="130"/>
        <v>89.982919329452614</v>
      </c>
      <c r="S478">
        <f t="shared" si="131"/>
        <v>5.1865795599872417E-3</v>
      </c>
      <c r="T478">
        <f t="shared" si="114"/>
        <v>79.620240477116567</v>
      </c>
    </row>
    <row r="479" spans="1:20" x14ac:dyDescent="0.25">
      <c r="A479">
        <f t="shared" si="115"/>
        <v>32.712075799675951</v>
      </c>
      <c r="B479">
        <f t="shared" si="132"/>
        <v>5.2062885623151933</v>
      </c>
      <c r="C479" t="str">
        <f t="shared" si="116"/>
        <v>-2.85360784870069-9535.96857627496i</v>
      </c>
      <c r="D479" t="str">
        <f t="shared" si="117"/>
        <v>3.4781249998219-3056.9750885436i</v>
      </c>
      <c r="E479" t="str">
        <f t="shared" si="118"/>
        <v>162.469533816438+0.00245130060391534i</v>
      </c>
      <c r="F479" t="str">
        <f t="shared" si="119"/>
        <v>2.90990990988121-28687.8290599541i</v>
      </c>
      <c r="G479" t="str">
        <f t="shared" si="120"/>
        <v>0.999999999990138-3.14035927673792E-06i</v>
      </c>
      <c r="H479" t="str">
        <f t="shared" si="121"/>
        <v>625.000672034149+0.673297737953771i</v>
      </c>
      <c r="I479" t="str">
        <f t="shared" si="122"/>
        <v>59.6203066306207-50581.0245505564i</v>
      </c>
      <c r="K479" t="str">
        <f t="shared" si="123"/>
        <v>0.0191999570731624-0.0000278802947016226i</v>
      </c>
      <c r="L479" t="str">
        <f t="shared" si="124"/>
        <v>0.0001875-40.6512641443478i</v>
      </c>
      <c r="M479" t="str">
        <f t="shared" si="125"/>
        <v>0.0025-19.5959939977881i</v>
      </c>
      <c r="N479">
        <f t="shared" si="126"/>
        <v>89.982854423236844</v>
      </c>
      <c r="O479">
        <f t="shared" si="127"/>
        <v>79.587296614401652</v>
      </c>
      <c r="P479" s="3">
        <f t="shared" si="128"/>
        <v>79.587296614401652</v>
      </c>
      <c r="Q479" s="3">
        <f t="shared" si="129"/>
        <v>-90.017145576763156</v>
      </c>
      <c r="R479">
        <f t="shared" si="130"/>
        <v>89.982854423236844</v>
      </c>
      <c r="S479">
        <f t="shared" si="131"/>
        <v>5.2062885623151934E-3</v>
      </c>
      <c r="T479">
        <f t="shared" si="114"/>
        <v>79.587296614401652</v>
      </c>
    </row>
    <row r="480" spans="1:20" x14ac:dyDescent="0.25">
      <c r="A480">
        <f t="shared" si="115"/>
        <v>32.836381687714727</v>
      </c>
      <c r="B480">
        <f t="shared" si="132"/>
        <v>5.2260724588519913</v>
      </c>
      <c r="C480" t="str">
        <f t="shared" si="116"/>
        <v>-2.85360778079804-9499.86903110913i</v>
      </c>
      <c r="D480" t="str">
        <f t="shared" si="117"/>
        <v>3.47812499982056-3045.40255900888i</v>
      </c>
      <c r="E480" t="str">
        <f t="shared" si="118"/>
        <v>162.469533792488+0.00246061560360915i</v>
      </c>
      <c r="F480" t="str">
        <f t="shared" si="119"/>
        <v>2.90990990988098-28579.2279936479i</v>
      </c>
      <c r="G480" t="str">
        <f t="shared" si="120"/>
        <v>0.999999999990063-3.15229264198929E-06i</v>
      </c>
      <c r="H480" t="str">
        <f t="shared" si="121"/>
        <v>625.000677151317+0.675856269929754i</v>
      </c>
      <c r="I480" t="str">
        <f t="shared" si="122"/>
        <v>59.6203067188563-50389.5446530421i</v>
      </c>
      <c r="K480" t="str">
        <f t="shared" si="123"/>
        <v>0.0191999567462993-0.0000279862393156035i</v>
      </c>
      <c r="L480" t="str">
        <f t="shared" si="124"/>
        <v>0.0001875-40.4973741226815i</v>
      </c>
      <c r="M480" t="str">
        <f t="shared" si="125"/>
        <v>0.0025-19.5218111155491i</v>
      </c>
      <c r="N480">
        <f t="shared" si="126"/>
        <v>89.982789270381261</v>
      </c>
      <c r="O480">
        <f t="shared" si="127"/>
        <v>79.554352751414172</v>
      </c>
      <c r="P480" s="3">
        <f t="shared" si="128"/>
        <v>79.554352751414172</v>
      </c>
      <c r="Q480" s="3">
        <f t="shared" si="129"/>
        <v>-90.017210729618739</v>
      </c>
      <c r="R480">
        <f t="shared" si="130"/>
        <v>89.982789270381261</v>
      </c>
      <c r="S480">
        <f t="shared" si="131"/>
        <v>5.2260724588519911E-3</v>
      </c>
      <c r="T480">
        <f t="shared" si="114"/>
        <v>79.554352751414172</v>
      </c>
    </row>
    <row r="481" spans="1:20" x14ac:dyDescent="0.25">
      <c r="A481">
        <f t="shared" si="115"/>
        <v>32.961159938128041</v>
      </c>
      <c r="B481">
        <f t="shared" si="132"/>
        <v>5.2459315341956287</v>
      </c>
      <c r="C481" t="str">
        <f t="shared" si="116"/>
        <v>-2.85360771237841-9463.90614474865i</v>
      </c>
      <c r="D481" t="str">
        <f t="shared" si="117"/>
        <v>3.47812499981918-3033.87383861239i</v>
      </c>
      <c r="E481" t="str">
        <f t="shared" si="118"/>
        <v>162.469533768355+0.00246996600095854i</v>
      </c>
      <c r="F481" t="str">
        <f t="shared" si="119"/>
        <v>2.90990990988079-28471.038049131i</v>
      </c>
      <c r="G481" t="str">
        <f t="shared" si="120"/>
        <v>0.999999999989987-3.16427135402861E-06i</v>
      </c>
      <c r="H481" t="str">
        <f t="shared" si="121"/>
        <v>625.000682307448+0.678424524333778i</v>
      </c>
      <c r="I481" t="str">
        <f t="shared" si="122"/>
        <v>59.6203068077628-50198.7896260444i</v>
      </c>
      <c r="K481" t="str">
        <f t="shared" si="123"/>
        <v>0.0191999564169474-0.0000280925865133285i</v>
      </c>
      <c r="L481" t="str">
        <f t="shared" si="124"/>
        <v>0.0001875-40.3440666693381i</v>
      </c>
      <c r="M481" t="str">
        <f t="shared" si="125"/>
        <v>0.0025-19.4479090611168i</v>
      </c>
      <c r="N481">
        <f t="shared" si="126"/>
        <v>89.982723869948657</v>
      </c>
      <c r="O481">
        <f t="shared" si="127"/>
        <v>79.521408888152081</v>
      </c>
      <c r="P481" s="3">
        <f t="shared" si="128"/>
        <v>79.521408888152081</v>
      </c>
      <c r="Q481" s="3">
        <f t="shared" si="129"/>
        <v>-90.017276130051343</v>
      </c>
      <c r="R481">
        <f t="shared" si="130"/>
        <v>89.982723869948657</v>
      </c>
      <c r="S481">
        <f t="shared" si="131"/>
        <v>5.2459315341956284E-3</v>
      </c>
      <c r="T481">
        <f t="shared" si="114"/>
        <v>79.521408888152081</v>
      </c>
    </row>
    <row r="482" spans="1:20" x14ac:dyDescent="0.25">
      <c r="A482">
        <f t="shared" si="115"/>
        <v>33.086412345892924</v>
      </c>
      <c r="B482">
        <f t="shared" si="132"/>
        <v>5.2658660740255723</v>
      </c>
      <c r="C482" t="str">
        <f t="shared" si="116"/>
        <v>-2.85360764343777-9428.07939985538i</v>
      </c>
      <c r="D482" t="str">
        <f t="shared" si="117"/>
        <v>3.4781249998178-3022.38876150961i</v>
      </c>
      <c r="E482" t="str">
        <f t="shared" si="118"/>
        <v>162.469533744039+0.00247935193048208i</v>
      </c>
      <c r="F482" t="str">
        <f t="shared" si="119"/>
        <v>2.90990990988057-28363.2576700549i</v>
      </c>
      <c r="G482" t="str">
        <f t="shared" si="120"/>
        <v>0.999999999989911-3.17629558517368E-06i</v>
      </c>
      <c r="H482" t="str">
        <f t="shared" si="121"/>
        <v>625.000687502839+0.68100253811116i</v>
      </c>
      <c r="I482" t="str">
        <f t="shared" si="122"/>
        <v>59.6203068973466-50008.7567254883i</v>
      </c>
      <c r="K482" t="str">
        <f t="shared" si="123"/>
        <v>0.0191999560850877-0.0000281993378245496i</v>
      </c>
      <c r="L482" t="str">
        <f t="shared" si="124"/>
        <v>0.0001875-40.1913395789381i</v>
      </c>
      <c r="M482" t="str">
        <f t="shared" si="125"/>
        <v>0.0025-19.3742867713855i</v>
      </c>
      <c r="N482">
        <f t="shared" si="126"/>
        <v>89.982658220998317</v>
      </c>
      <c r="O482">
        <f t="shared" si="127"/>
        <v>79.488465024613305</v>
      </c>
      <c r="P482" s="3">
        <f t="shared" si="128"/>
        <v>79.488465024613305</v>
      </c>
      <c r="Q482" s="3">
        <f t="shared" si="129"/>
        <v>-90.017341779001683</v>
      </c>
      <c r="R482">
        <f t="shared" si="130"/>
        <v>89.982658220998317</v>
      </c>
      <c r="S482">
        <f t="shared" si="131"/>
        <v>5.2658660740255723E-3</v>
      </c>
      <c r="T482">
        <f t="shared" si="114"/>
        <v>79.488465024613305</v>
      </c>
    </row>
    <row r="483" spans="1:20" x14ac:dyDescent="0.25">
      <c r="A483">
        <f t="shared" si="115"/>
        <v>33.212140712807319</v>
      </c>
      <c r="B483">
        <f t="shared" si="132"/>
        <v>5.2858763651068692</v>
      </c>
      <c r="C483" t="str">
        <f t="shared" si="116"/>
        <v>-2.85360757397213-9392.38828104946i</v>
      </c>
      <c r="D483" t="str">
        <f t="shared" si="117"/>
        <v>3.47812499981643-3010.94716248385i</v>
      </c>
      <c r="E483" t="str">
        <f t="shared" si="118"/>
        <v>162.469533719538+0.00248877352720959i</v>
      </c>
      <c r="F483" t="str">
        <f t="shared" si="119"/>
        <v>2.90990990988032-28255.8853059626i</v>
      </c>
      <c r="G483" t="str">
        <f t="shared" si="120"/>
        <v>0.999999999989834-3.18836550839709E-06i</v>
      </c>
      <c r="H483" t="str">
        <f t="shared" si="121"/>
        <v>625.000692737794+0.68359034834759i</v>
      </c>
      <c r="I483" t="str">
        <f t="shared" si="122"/>
        <v>59.6203069876127-49819.4432176872i</v>
      </c>
      <c r="K483" t="str">
        <f t="shared" si="123"/>
        <v>0.019199955750701-0.000028306494784831i</v>
      </c>
      <c r="L483" t="str">
        <f t="shared" si="124"/>
        <v>0.0001875-40.0391906544512i</v>
      </c>
      <c r="M483" t="str">
        <f t="shared" si="125"/>
        <v>0.0025-19.3009431872739i</v>
      </c>
      <c r="N483">
        <f t="shared" si="126"/>
        <v>89.982592322585901</v>
      </c>
      <c r="O483">
        <f t="shared" si="127"/>
        <v>79.455521160795669</v>
      </c>
      <c r="P483" s="3">
        <f t="shared" si="128"/>
        <v>79.455521160795669</v>
      </c>
      <c r="Q483" s="3">
        <f t="shared" si="129"/>
        <v>-90.017407677414099</v>
      </c>
      <c r="R483">
        <f t="shared" si="130"/>
        <v>89.982592322585901</v>
      </c>
      <c r="S483">
        <f t="shared" si="131"/>
        <v>5.2858763651068693E-3</v>
      </c>
      <c r="T483">
        <f t="shared" si="114"/>
        <v>79.455521160795669</v>
      </c>
    </row>
    <row r="484" spans="1:20" x14ac:dyDescent="0.25">
      <c r="A484">
        <f t="shared" si="115"/>
        <v>33.338346847515986</v>
      </c>
      <c r="B484">
        <f t="shared" si="132"/>
        <v>5.3059626952942756</v>
      </c>
      <c r="C484" t="str">
        <f t="shared" si="116"/>
        <v>-2.85360750397761-9356.83227490222i</v>
      </c>
      <c r="D484" t="str">
        <f t="shared" si="117"/>
        <v>3.47812499981502-2999.54887694387i</v>
      </c>
      <c r="E484" t="str">
        <f t="shared" si="118"/>
        <v>162.46953369485+0.00249823092668479i</v>
      </c>
      <c r="F484" t="str">
        <f t="shared" si="119"/>
        <v>2.9099099098801-28148.9194122666i</v>
      </c>
      <c r="G484" t="str">
        <f t="shared" si="120"/>
        <v>0.999999999989757-3.20048129732875E-06i</v>
      </c>
      <c r="H484" t="str">
        <f t="shared" si="121"/>
        <v>625.000698012608+0.686187992269687i</v>
      </c>
      <c r="I484" t="str">
        <f t="shared" si="122"/>
        <v>59.6203070785659-49630.8463793022i</v>
      </c>
      <c r="K484" t="str">
        <f t="shared" si="123"/>
        <v>0.0191999554137682-0.0000284140589355715i</v>
      </c>
      <c r="L484" t="str">
        <f t="shared" si="124"/>
        <v>0.0001875-39.887617707164i</v>
      </c>
      <c r="M484" t="str">
        <f t="shared" si="125"/>
        <v>0.0025-19.2278772537098i</v>
      </c>
      <c r="N484">
        <f t="shared" si="126"/>
        <v>89.982526173763503</v>
      </c>
      <c r="O484">
        <f t="shared" si="127"/>
        <v>79.422577296697085</v>
      </c>
      <c r="P484" s="3">
        <f t="shared" si="128"/>
        <v>79.422577296697085</v>
      </c>
      <c r="Q484" s="3">
        <f t="shared" si="129"/>
        <v>-90.017473826236497</v>
      </c>
      <c r="R484">
        <f t="shared" si="130"/>
        <v>89.982526173763503</v>
      </c>
      <c r="S484">
        <f t="shared" si="131"/>
        <v>5.3059626952942753E-3</v>
      </c>
      <c r="T484">
        <f t="shared" si="114"/>
        <v>79.422577296697085</v>
      </c>
    </row>
    <row r="485" spans="1:20" x14ac:dyDescent="0.25">
      <c r="A485">
        <f t="shared" si="115"/>
        <v>33.465032565536553</v>
      </c>
      <c r="B485">
        <f t="shared" si="132"/>
        <v>5.3261253535363942</v>
      </c>
      <c r="C485" t="str">
        <f t="shared" si="116"/>
        <v>-2.85360743345005-9321.41086992855i</v>
      </c>
      <c r="D485" t="str">
        <f t="shared" si="117"/>
        <v>3.47812499981361-2988.19374092151i</v>
      </c>
      <c r="E485" t="str">
        <f t="shared" si="118"/>
        <v>162.469533669973+0.00250772426496532i</v>
      </c>
      <c r="F485" t="str">
        <f t="shared" si="119"/>
        <v>2.90990990987985-28042.3584502267i</v>
      </c>
      <c r="G485" t="str">
        <f t="shared" si="120"/>
        <v>0.999999999989679-3.21264312625835E-06i</v>
      </c>
      <c r="H485" t="str">
        <f t="shared" si="121"/>
        <v>625.000703327585+0.688795507245532i</v>
      </c>
      <c r="I485" t="str">
        <f t="shared" si="122"/>
        <v>59.6203071702115-49442.9634973046i</v>
      </c>
      <c r="K485" t="str">
        <f t="shared" si="123"/>
        <v>0.0191999550742699-0.0000285220318240262i</v>
      </c>
      <c r="L485" t="str">
        <f t="shared" si="124"/>
        <v>0.0001875-39.7366185566487i</v>
      </c>
      <c r="M485" t="str">
        <f t="shared" si="125"/>
        <v>0.0025-19.1550879196153i</v>
      </c>
      <c r="N485">
        <f t="shared" si="126"/>
        <v>89.982459773579578</v>
      </c>
      <c r="O485">
        <f t="shared" si="127"/>
        <v>79.389633432315378</v>
      </c>
      <c r="P485" s="3">
        <f t="shared" si="128"/>
        <v>79.389633432315378</v>
      </c>
      <c r="Q485" s="3">
        <f t="shared" si="129"/>
        <v>-90.017540226420422</v>
      </c>
      <c r="R485">
        <f t="shared" si="130"/>
        <v>89.982459773579578</v>
      </c>
      <c r="S485">
        <f t="shared" si="131"/>
        <v>5.3261253535363939E-3</v>
      </c>
      <c r="T485">
        <f t="shared" si="114"/>
        <v>79.389633432315378</v>
      </c>
    </row>
    <row r="486" spans="1:20" x14ac:dyDescent="0.25">
      <c r="A486">
        <f t="shared" si="115"/>
        <v>33.592199689285586</v>
      </c>
      <c r="B486">
        <f t="shared" si="132"/>
        <v>5.3463646298798322</v>
      </c>
      <c r="C486" t="str">
        <f t="shared" si="116"/>
        <v>-2.8536073623855-9286.12355657973i</v>
      </c>
      <c r="D486" t="str">
        <f t="shared" si="117"/>
        <v>3.4781249998122-2976.88159106932i</v>
      </c>
      <c r="E486" t="str">
        <f t="shared" si="118"/>
        <v>162.469533644908+0.00251725367862681i</v>
      </c>
      <c r="F486" t="str">
        <f t="shared" si="119"/>
        <v>2.90990990987965-27936.2008869276i</v>
      </c>
      <c r="G486" t="str">
        <f t="shared" si="120"/>
        <v>0.9999999999896-3.22485117013788E-06i</v>
      </c>
      <c r="H486" t="str">
        <f t="shared" si="121"/>
        <v>625.000708683034+0.691412930785215i</v>
      </c>
      <c r="I486" t="str">
        <f t="shared" si="122"/>
        <v>59.6203072625553-49255.7918689363i</v>
      </c>
      <c r="K486" t="str">
        <f t="shared" si="123"/>
        <v>0.0191999547321865-0.0000286304150033292i</v>
      </c>
      <c r="L486" t="str">
        <f t="shared" si="124"/>
        <v>0.0001875-39.5861910307319i</v>
      </c>
      <c r="M486" t="str">
        <f t="shared" si="125"/>
        <v>0.0025-19.0825741378913i</v>
      </c>
      <c r="N486">
        <f t="shared" si="126"/>
        <v>89.982393121079056</v>
      </c>
      <c r="O486">
        <f t="shared" si="127"/>
        <v>79.356689567648502</v>
      </c>
      <c r="P486" s="3">
        <f t="shared" si="128"/>
        <v>79.356689567648502</v>
      </c>
      <c r="Q486" s="3">
        <f t="shared" si="129"/>
        <v>-90.017606878920944</v>
      </c>
      <c r="R486">
        <f t="shared" si="130"/>
        <v>89.982393121079056</v>
      </c>
      <c r="S486">
        <f t="shared" si="131"/>
        <v>5.3463646298798325E-3</v>
      </c>
      <c r="T486">
        <f t="shared" si="114"/>
        <v>79.356689567648502</v>
      </c>
    </row>
    <row r="487" spans="1:20" x14ac:dyDescent="0.25">
      <c r="A487">
        <f t="shared" si="115"/>
        <v>33.719850048104874</v>
      </c>
      <c r="B487">
        <f t="shared" si="132"/>
        <v>5.3666808154733756</v>
      </c>
      <c r="C487" t="str">
        <f t="shared" si="116"/>
        <v>-2.8536072907799-9250.96982723582i</v>
      </c>
      <c r="D487" t="str">
        <f t="shared" si="117"/>
        <v>3.47812499981076-2965.61226465823i</v>
      </c>
      <c r="E487" t="str">
        <f t="shared" si="118"/>
        <v>162.469533619652+0.00252681930476266i</v>
      </c>
      <c r="F487" t="str">
        <f t="shared" si="119"/>
        <v>2.90990990987943-27830.445195257i</v>
      </c>
      <c r="G487" t="str">
        <f t="shared" si="120"/>
        <v>0.999999999989521-3.23710560458415E-06i</v>
      </c>
      <c r="H487" t="str">
        <f t="shared" si="121"/>
        <v>625.000714079262+0.694040300541351i</v>
      </c>
      <c r="I487" t="str">
        <f t="shared" si="122"/>
        <v>59.6203073556019-49069.3288016701i</v>
      </c>
      <c r="K487" t="str">
        <f t="shared" si="123"/>
        <v>0.0191999543874983-0.0000287392100325154i</v>
      </c>
      <c r="L487" t="str">
        <f t="shared" si="124"/>
        <v>0.0001875-39.4363329654631i</v>
      </c>
      <c r="M487" t="str">
        <f t="shared" si="125"/>
        <v>0.0025-19.0103348654028i</v>
      </c>
      <c r="N487">
        <f t="shared" si="126"/>
        <v>89.982326215303146</v>
      </c>
      <c r="O487">
        <f t="shared" si="127"/>
        <v>79.323745702694183</v>
      </c>
      <c r="P487" s="3">
        <f t="shared" si="128"/>
        <v>79.323745702694183</v>
      </c>
      <c r="Q487" s="3">
        <f t="shared" si="129"/>
        <v>-90.017673784696854</v>
      </c>
      <c r="R487">
        <f t="shared" si="130"/>
        <v>89.982326215303146</v>
      </c>
      <c r="S487">
        <f t="shared" si="131"/>
        <v>5.3666808154733759E-3</v>
      </c>
      <c r="T487">
        <f t="shared" si="114"/>
        <v>79.323745702694183</v>
      </c>
    </row>
    <row r="488" spans="1:20" x14ac:dyDescent="0.25">
      <c r="A488">
        <f t="shared" si="115"/>
        <v>33.847985478287669</v>
      </c>
      <c r="B488">
        <f t="shared" si="132"/>
        <v>5.3870742025721743</v>
      </c>
      <c r="C488" t="str">
        <f t="shared" si="116"/>
        <v>-2.85360721862905-9215.94917619862i</v>
      </c>
      <c r="D488" t="str">
        <f t="shared" si="117"/>
        <v>3.47812499980932-2954.3855995752i</v>
      </c>
      <c r="E488" t="str">
        <f t="shared" si="118"/>
        <v>162.469533594203+0.00253642128098973i</v>
      </c>
      <c r="F488" t="str">
        <f t="shared" si="119"/>
        <v>2.90990990987918-27725.089853884i</v>
      </c>
      <c r="G488" t="str">
        <f t="shared" si="120"/>
        <v>0.999999999989441-3.24940660588131E-06i</v>
      </c>
      <c r="H488" t="str">
        <f t="shared" si="121"/>
        <v>625.00071951658+0.696677654309649i</v>
      </c>
      <c r="I488" t="str">
        <f t="shared" si="122"/>
        <v>59.6203074493573-48883.5716131728i</v>
      </c>
      <c r="K488" t="str">
        <f t="shared" si="123"/>
        <v>0.0191999540401855-0.0000288484184765436i</v>
      </c>
      <c r="L488" t="str">
        <f t="shared" si="124"/>
        <v>0.0001875-39.2870422050839i</v>
      </c>
      <c r="M488" t="str">
        <f t="shared" si="125"/>
        <v>0.0025-18.9383690629635i</v>
      </c>
      <c r="N488">
        <f t="shared" si="126"/>
        <v>89.982259055289447</v>
      </c>
      <c r="O488">
        <f t="shared" si="127"/>
        <v>79.290801837450218</v>
      </c>
      <c r="P488" s="3">
        <f t="shared" si="128"/>
        <v>79.290801837450218</v>
      </c>
      <c r="Q488" s="3">
        <f t="shared" si="129"/>
        <v>-90.017740944710553</v>
      </c>
      <c r="R488">
        <f t="shared" si="130"/>
        <v>89.982259055289447</v>
      </c>
      <c r="S488">
        <f t="shared" si="131"/>
        <v>5.3870742025721747E-3</v>
      </c>
      <c r="T488">
        <f t="shared" si="114"/>
        <v>79.290801837450218</v>
      </c>
    </row>
    <row r="489" spans="1:20" x14ac:dyDescent="0.25">
      <c r="A489">
        <f t="shared" si="115"/>
        <v>33.976607823105162</v>
      </c>
      <c r="B489">
        <f t="shared" si="132"/>
        <v>5.4075450845419484</v>
      </c>
      <c r="C489" t="str">
        <f t="shared" si="116"/>
        <v>-2.85360714592875-9181.06109968441i</v>
      </c>
      <c r="D489" t="str">
        <f t="shared" si="117"/>
        <v>3.47812499980786-2943.20143432087i</v>
      </c>
      <c r="E489" t="str">
        <f t="shared" si="118"/>
        <v>162.469533568561+0.00254605974544596i</v>
      </c>
      <c r="F489" t="str">
        <f t="shared" si="119"/>
        <v>2.90990990987896-27620.1333472365i</v>
      </c>
      <c r="G489" t="str">
        <f t="shared" si="120"/>
        <v>0.999999999989361-0.0000032617543509834i</v>
      </c>
      <c r="H489" t="str">
        <f t="shared" si="121"/>
        <v>625.000724995298+0.699325030029429i</v>
      </c>
      <c r="I489" t="str">
        <f t="shared" si="122"/>
        <v>59.6203075438263-48698.5176312643i</v>
      </c>
      <c r="K489" t="str">
        <f t="shared" si="123"/>
        <v>0.0191999536902282-0.0000289580419063184i</v>
      </c>
      <c r="L489" t="str">
        <f t="shared" si="124"/>
        <v>0.0001875-39.1383166019962i</v>
      </c>
      <c r="M489" t="str">
        <f t="shared" si="125"/>
        <v>0.0025-18.8666756953213i</v>
      </c>
      <c r="N489">
        <f t="shared" si="126"/>
        <v>89.982191640071889</v>
      </c>
      <c r="O489">
        <f t="shared" si="127"/>
        <v>79.257857971914518</v>
      </c>
      <c r="P489" s="3">
        <f t="shared" si="128"/>
        <v>79.257857971914518</v>
      </c>
      <c r="Q489" s="3">
        <f t="shared" si="129"/>
        <v>-90.017808359928111</v>
      </c>
      <c r="R489">
        <f t="shared" si="130"/>
        <v>89.982191640071889</v>
      </c>
      <c r="S489">
        <f t="shared" si="131"/>
        <v>5.4075450845419487E-3</v>
      </c>
      <c r="T489">
        <f t="shared" si="114"/>
        <v>79.257857971914518</v>
      </c>
    </row>
    <row r="490" spans="1:20" x14ac:dyDescent="0.25">
      <c r="A490">
        <f t="shared" si="115"/>
        <v>34.105718932832964</v>
      </c>
      <c r="B490">
        <f t="shared" si="132"/>
        <v>5.4280937558632081</v>
      </c>
      <c r="C490" t="str">
        <f t="shared" si="116"/>
        <v>-2.85360707267497-9146.30509581634i</v>
      </c>
      <c r="D490" t="str">
        <f t="shared" si="117"/>
        <v>3.47812499980639-2932.05960800728i</v>
      </c>
      <c r="E490" t="str">
        <f t="shared" si="118"/>
        <v>162.469533542723+0.0025557348367951i</v>
      </c>
      <c r="F490" t="str">
        <f t="shared" si="119"/>
        <v>2.90990990987869-27515.5741654799i</v>
      </c>
      <c r="G490" t="str">
        <f t="shared" si="120"/>
        <v>0.99999999998928-3.27414901751686E-06i</v>
      </c>
      <c r="H490" t="str">
        <f t="shared" si="121"/>
        <v>625.000730515736+0.701982465784198i</v>
      </c>
      <c r="I490" t="str">
        <f t="shared" si="122"/>
        <v>59.6203076390149-48514.1641938814i</v>
      </c>
      <c r="K490" t="str">
        <f t="shared" si="123"/>
        <v>0.0191999533376061-0.0000290680818987132i</v>
      </c>
      <c r="L490" t="str">
        <f t="shared" si="124"/>
        <v>0.0001875-38.9901540167327i</v>
      </c>
      <c r="M490" t="str">
        <f t="shared" si="125"/>
        <v>0.0025-18.7952537311429i</v>
      </c>
      <c r="N490">
        <f t="shared" si="126"/>
        <v>89.982123968680781</v>
      </c>
      <c r="O490">
        <f t="shared" si="127"/>
        <v>79.224914106084711</v>
      </c>
      <c r="P490" s="3">
        <f t="shared" si="128"/>
        <v>79.224914106084711</v>
      </c>
      <c r="Q490" s="3">
        <f t="shared" si="129"/>
        <v>-90.017876031319219</v>
      </c>
      <c r="R490">
        <f t="shared" si="130"/>
        <v>89.982123968680781</v>
      </c>
      <c r="S490">
        <f t="shared" si="131"/>
        <v>5.4280937558632081E-3</v>
      </c>
      <c r="T490">
        <f t="shared" si="114"/>
        <v>79.224914106084711</v>
      </c>
    </row>
    <row r="491" spans="1:20" x14ac:dyDescent="0.25">
      <c r="A491">
        <f t="shared" si="115"/>
        <v>34.235320664777731</v>
      </c>
      <c r="B491">
        <f t="shared" si="132"/>
        <v>5.4487205121354885</v>
      </c>
      <c r="C491" t="str">
        <f t="shared" si="116"/>
        <v>-2.85360699886339-9111.68066461781i</v>
      </c>
      <c r="D491" t="str">
        <f t="shared" si="117"/>
        <v>3.47812499980493-2920.95996035553i</v>
      </c>
      <c r="E491" t="str">
        <f t="shared" si="118"/>
        <v>162.469533516689+0.00256544669422662i</v>
      </c>
      <c r="F491" t="str">
        <f t="shared" si="119"/>
        <v>2.90990990987847-27411.4108044954i</v>
      </c>
      <c r="G491" t="str">
        <f t="shared" si="120"/>
        <v>0.999999999989198-3.28659078378316E-06i</v>
      </c>
      <c r="H491" t="str">
        <f t="shared" si="121"/>
        <v>625.000736078209+0.704649999802165i</v>
      </c>
      <c r="I491" t="str">
        <f t="shared" si="122"/>
        <v>59.6203077349285-48330.5086490378i</v>
      </c>
      <c r="K491" t="str">
        <f t="shared" si="123"/>
        <v>0.019199952982299-0.0000291785400365923i</v>
      </c>
      <c r="L491" t="str">
        <f t="shared" si="124"/>
        <v>0.0001875-38.8425523179245i</v>
      </c>
      <c r="M491" t="str">
        <f t="shared" si="125"/>
        <v>0.0025-18.7241021429995i</v>
      </c>
      <c r="N491">
        <f t="shared" si="126"/>
        <v>89.982056040142709</v>
      </c>
      <c r="O491">
        <f t="shared" si="127"/>
        <v>79.191970239958721</v>
      </c>
      <c r="P491" s="3">
        <f t="shared" si="128"/>
        <v>79.191970239958721</v>
      </c>
      <c r="Q491" s="3">
        <f t="shared" si="129"/>
        <v>-90.017943959857291</v>
      </c>
      <c r="R491">
        <f t="shared" si="130"/>
        <v>89.982056040142709</v>
      </c>
      <c r="S491">
        <f t="shared" si="131"/>
        <v>5.4487205121354883E-3</v>
      </c>
      <c r="T491">
        <f t="shared" si="114"/>
        <v>79.191970239958721</v>
      </c>
    </row>
    <row r="492" spans="1:20" x14ac:dyDescent="0.25">
      <c r="A492">
        <f t="shared" si="115"/>
        <v>34.365414883303892</v>
      </c>
      <c r="B492">
        <f t="shared" si="132"/>
        <v>5.4694256500816039</v>
      </c>
      <c r="C492" t="str">
        <f t="shared" si="116"/>
        <v>-2.85360692448965-9077.18730800458i</v>
      </c>
      <c r="D492" t="str">
        <f t="shared" si="117"/>
        <v>3.47812499980345-2909.90233169343i</v>
      </c>
      <c r="E492" t="str">
        <f t="shared" si="118"/>
        <v>162.469533490456+0.0025751954574608i</v>
      </c>
      <c r="F492" t="str">
        <f t="shared" si="119"/>
        <v>2.90990990987825-27307.641765858i</v>
      </c>
      <c r="G492" t="str">
        <f t="shared" si="120"/>
        <v>0.999999999989116-3.29907982876126E-06i</v>
      </c>
      <c r="H492" t="str">
        <f t="shared" si="121"/>
        <v>625.000741683036+0.707327670456807i</v>
      </c>
      <c r="I492" t="str">
        <f t="shared" si="122"/>
        <v>59.6203078315718-48147.5483547869i</v>
      </c>
      <c r="K492" t="str">
        <f t="shared" si="123"/>
        <v>0.0191999526242865-0.0000292894179088344i</v>
      </c>
      <c r="L492" t="str">
        <f t="shared" si="124"/>
        <v>0.0001875-38.695509382272i</v>
      </c>
      <c r="M492" t="str">
        <f t="shared" si="125"/>
        <v>0.0025-18.6532199073516i</v>
      </c>
      <c r="N492">
        <f t="shared" si="126"/>
        <v>89.981987853480561</v>
      </c>
      <c r="O492">
        <f t="shared" si="127"/>
        <v>79.159026373534147</v>
      </c>
      <c r="P492" s="3">
        <f t="shared" si="128"/>
        <v>79.159026373534147</v>
      </c>
      <c r="Q492" s="3">
        <f t="shared" si="129"/>
        <v>-90.018012146519439</v>
      </c>
      <c r="R492">
        <f t="shared" si="130"/>
        <v>89.981987853480561</v>
      </c>
      <c r="S492">
        <f t="shared" si="131"/>
        <v>5.469425650081604E-3</v>
      </c>
      <c r="T492">
        <f t="shared" ref="T492:T555" si="133">P492</f>
        <v>79.159026373534147</v>
      </c>
    </row>
    <row r="493" spans="1:20" x14ac:dyDescent="0.25">
      <c r="A493">
        <f t="shared" ref="A493:A556" si="134">2*PI()*B493</f>
        <v>34.496003459860447</v>
      </c>
      <c r="B493">
        <f t="shared" si="132"/>
        <v>5.4902094675519137</v>
      </c>
      <c r="C493" t="str">
        <f t="shared" ref="C493:C556" si="135">IMPRODUCT(D493,E493,$C$40,,K493,$C$41)</f>
        <v>-2.8536068495497-9042.82452977819i</v>
      </c>
      <c r="D493" t="str">
        <f t="shared" ref="D493:D556" si="136">IMDIV(IMPRODUCT($C$37,$C$38,COMPLEX(1,A493/$C$38)),IMSUM(-1*A493*A493/$C$39,COMPLEX(0,1*A493)))</f>
        <v>3.47812499980197-2898.8865629533i</v>
      </c>
      <c r="E493" t="str">
        <f t="shared" ref="E493:E556" si="137">IMDIV(IMPRODUCT(IMSUM(F493,G493),$C$29,H493),IMSUM(1,I493))</f>
        <v>162.469533464023+0.00258498126674862i</v>
      </c>
      <c r="F493" t="str">
        <f t="shared" ref="F493:F556" si="138">IMDIV(IMPRODUCT($C$14,$C$15,COMPLEX(1,A493/$C$15)),IMSUM(-1*A493*A493/$C$16,COMPLEX(0,A493)))</f>
        <v>2.90990990987799-27204.2655568152i</v>
      </c>
      <c r="G493" t="str">
        <f t="shared" ref="G493:G556" si="139">IMDIV(1,COMPLEX(1,A493*$C$9*$C$10))</f>
        <v>0.999999999989033-3.31161633211028E-06i</v>
      </c>
      <c r="H493" t="str">
        <f t="shared" ref="H493:H556" si="140">IMDIV($C$3,IMSUM(K493,COMPLEX(0,$C$28*A493)))</f>
        <v>625.000747330541+0.71001551626745i</v>
      </c>
      <c r="I493" t="str">
        <f t="shared" ref="I493:I556" si="141">IMPRODUCT(F493,$C$29,H493,$C$31)</f>
        <v>59.6203079289518-47965.2806791833i</v>
      </c>
      <c r="K493" t="str">
        <f t="shared" ref="K493:K556" si="142">IF($C$26&lt;=0,IMDIV(1,IMSUM(IMDIV(1,L493),1/$C$18)),IMDIV(1,IMSUM(IMDIV(1,L493),1/$C$18,IMDIV(1,M493))))</f>
        <v>0.0191999522635479-0.0000294007171103553i</v>
      </c>
      <c r="L493" t="str">
        <f t="shared" ref="L493:L556" si="143">IMSUM($C$21/$C$22,IMDIV(1,COMPLEX(0,$C$20*$C$22*A493)))</f>
        <v>0.0001875-38.5490230945127i</v>
      </c>
      <c r="M493" t="str">
        <f t="shared" ref="M493:M556" si="144">IMSUM($C$25/$C$26,IMDIV(1,COMPLEX(0,$C$24*$C$26*A493)))</f>
        <v>0.0025-18.5826060045344i</v>
      </c>
      <c r="N493">
        <f t="shared" ref="N493:N556" si="145">ABS(R493)</f>
        <v>89.981919407713477</v>
      </c>
      <c r="O493">
        <f t="shared" ref="O493:O556" si="146">ABS(P493)</f>
        <v>79.126082506808743</v>
      </c>
      <c r="P493" s="3">
        <f t="shared" ref="P493:P556" si="147">20*LOG10(IMABS(C493))</f>
        <v>79.126082506808743</v>
      </c>
      <c r="Q493" s="3">
        <f t="shared" ref="Q493:Q556" si="148">IMARGUMENT(C493)*180/PI()</f>
        <v>-90.018080592286523</v>
      </c>
      <c r="R493">
        <f t="shared" ref="R493:R556" si="149">IF(Q493&lt;0,Q493+180,Q493-180)</f>
        <v>89.981919407713477</v>
      </c>
      <c r="S493">
        <f t="shared" ref="S493:S556" si="150">B493/1000</f>
        <v>5.4902094675519141E-3</v>
      </c>
      <c r="T493">
        <f t="shared" si="133"/>
        <v>79.126082506808743</v>
      </c>
    </row>
    <row r="494" spans="1:20" x14ac:dyDescent="0.25">
      <c r="A494">
        <f t="shared" si="134"/>
        <v>34.627088273007914</v>
      </c>
      <c r="B494">
        <f t="shared" ref="B494:B557" si="151">B493*(1+B$42)</f>
        <v>5.5110722635286109</v>
      </c>
      <c r="C494" t="str">
        <f t="shared" si="135"/>
        <v>-2.85360677403908-9008.59183561861i</v>
      </c>
      <c r="D494" t="str">
        <f t="shared" si="136"/>
        <v>3.47812499980045-2887.9124956696i</v>
      </c>
      <c r="E494" t="str">
        <f t="shared" si="137"/>
        <v>162.46953343739+0.0025948042628731i</v>
      </c>
      <c r="F494" t="str">
        <f t="shared" si="138"/>
        <v>2.90990990987776-27101.2806902656i</v>
      </c>
      <c r="G494" t="str">
        <f t="shared" si="139"/>
        <v>0.99999999998895-3.32420047417203E-06i</v>
      </c>
      <c r="H494" t="str">
        <f t="shared" si="140"/>
        <v>625.000753021049+0.71271357589975i</v>
      </c>
      <c r="I494" t="str">
        <f t="shared" si="141"/>
        <v>59.6203080270727-47783.7030002454i</v>
      </c>
      <c r="K494" t="str">
        <f t="shared" si="142"/>
        <v>0.0191999519000625-0.0000295124392421298i</v>
      </c>
      <c r="L494" t="str">
        <f t="shared" si="143"/>
        <v>0.0001875-38.4030913473928i</v>
      </c>
      <c r="M494" t="str">
        <f t="shared" si="144"/>
        <v>0.0025-18.5122594187432i</v>
      </c>
      <c r="N494">
        <f t="shared" si="145"/>
        <v>89.981850701856928</v>
      </c>
      <c r="O494">
        <f t="shared" si="146"/>
        <v>79.093138639780307</v>
      </c>
      <c r="P494" s="3">
        <f t="shared" si="147"/>
        <v>79.093138639780307</v>
      </c>
      <c r="Q494" s="3">
        <f t="shared" si="148"/>
        <v>-90.018149298143072</v>
      </c>
      <c r="R494">
        <f t="shared" si="149"/>
        <v>89.981850701856928</v>
      </c>
      <c r="S494">
        <f t="shared" si="150"/>
        <v>5.5110722635286109E-3</v>
      </c>
      <c r="T494">
        <f t="shared" si="133"/>
        <v>79.093138639780307</v>
      </c>
    </row>
    <row r="495" spans="1:20" x14ac:dyDescent="0.25">
      <c r="A495">
        <f t="shared" si="134"/>
        <v>34.75867120844535</v>
      </c>
      <c r="B495">
        <f t="shared" si="151"/>
        <v>5.5320143381300202</v>
      </c>
      <c r="C495" t="str">
        <f t="shared" si="135"/>
        <v>-2.85360669795359-8974.48873307697i</v>
      </c>
      <c r="D495" t="str">
        <f t="shared" si="136"/>
        <v>3.47812499979893-2876.9799719767i</v>
      </c>
      <c r="E495" t="str">
        <f t="shared" si="137"/>
        <v>162.469533410553+0.00260466458715298i</v>
      </c>
      <c r="F495" t="str">
        <f t="shared" si="138"/>
        <v>2.90990990987751-26998.6856847372i</v>
      </c>
      <c r="G495" t="str">
        <f t="shared" si="139"/>
        <v>0.999999999988866-0.0000033368324359736i</v>
      </c>
      <c r="H495" t="str">
        <f t="shared" si="140"/>
        <v>625.000758754887+0.715421888166328i</v>
      </c>
      <c r="I495" t="str">
        <f t="shared" si="141"/>
        <v>59.6203081259408-47602.8127059172i</v>
      </c>
      <c r="K495" t="str">
        <f t="shared" si="142"/>
        <v>0.0191999515338094-0.0000296245859112166i</v>
      </c>
      <c r="L495" t="str">
        <f t="shared" si="143"/>
        <v>0.0001875-38.2577120416345i</v>
      </c>
      <c r="M495" t="str">
        <f t="shared" si="144"/>
        <v>0.0025-18.4421791380187i</v>
      </c>
      <c r="N495">
        <f t="shared" si="145"/>
        <v>89.981781734922663</v>
      </c>
      <c r="O495">
        <f t="shared" si="146"/>
        <v>79.060194772446465</v>
      </c>
      <c r="P495" s="3">
        <f t="shared" si="147"/>
        <v>79.060194772446465</v>
      </c>
      <c r="Q495" s="3">
        <f t="shared" si="148"/>
        <v>-90.018218265077337</v>
      </c>
      <c r="R495">
        <f t="shared" si="149"/>
        <v>89.981781734922663</v>
      </c>
      <c r="S495">
        <f t="shared" si="150"/>
        <v>5.5320143381300205E-3</v>
      </c>
      <c r="T495">
        <f t="shared" si="133"/>
        <v>79.060194772446465</v>
      </c>
    </row>
    <row r="496" spans="1:20" x14ac:dyDescent="0.25">
      <c r="A496">
        <f t="shared" si="134"/>
        <v>34.890754159037435</v>
      </c>
      <c r="B496">
        <f t="shared" si="151"/>
        <v>5.5530359926149142</v>
      </c>
      <c r="C496" t="str">
        <f t="shared" si="135"/>
        <v>-2.85360662128872-8940.51473156874i</v>
      </c>
      <c r="D496" t="str">
        <f t="shared" si="136"/>
        <v>3.47812499979739-2866.08883460656i</v>
      </c>
      <c r="E496" t="str">
        <f t="shared" si="137"/>
        <v>162.469533383513+0.00261456238144456i</v>
      </c>
      <c r="F496" t="str">
        <f t="shared" si="138"/>
        <v>2.90990990987726-26896.4790643666i</v>
      </c>
      <c r="G496" t="str">
        <f t="shared" si="139"/>
        <v>0.999999999988781-3.34951239923001E-06i</v>
      </c>
      <c r="H496" t="str">
        <f t="shared" si="140"/>
        <v>625.000764532385+0.718140492027282i</v>
      </c>
      <c r="I496" t="str">
        <f t="shared" si="141"/>
        <v>59.6203082255621-47422.6071940314i</v>
      </c>
      <c r="K496" t="str">
        <f t="shared" si="142"/>
        <v>0.0191999511647675-0.0000297371587307795i</v>
      </c>
      <c r="L496" t="str">
        <f t="shared" si="143"/>
        <v>0.0001875-38.112883085908i</v>
      </c>
      <c r="M496" t="str">
        <f t="shared" si="144"/>
        <v>0.0025-18.3723641542326i</v>
      </c>
      <c r="N496">
        <f t="shared" si="145"/>
        <v>89.981712505918594</v>
      </c>
      <c r="O496">
        <f t="shared" si="146"/>
        <v>79.027250904804916</v>
      </c>
      <c r="P496" s="3">
        <f t="shared" si="147"/>
        <v>79.027250904804916</v>
      </c>
      <c r="Q496" s="3">
        <f t="shared" si="148"/>
        <v>-90.018287494081406</v>
      </c>
      <c r="R496">
        <f t="shared" si="149"/>
        <v>89.981712505918594</v>
      </c>
      <c r="S496">
        <f t="shared" si="150"/>
        <v>5.5530359926149143E-3</v>
      </c>
      <c r="T496">
        <f t="shared" si="133"/>
        <v>79.027250904804916</v>
      </c>
    </row>
    <row r="497" spans="1:20" x14ac:dyDescent="0.25">
      <c r="A497">
        <f t="shared" si="134"/>
        <v>35.023339024841782</v>
      </c>
      <c r="B497">
        <f t="shared" si="151"/>
        <v>5.5741375293868511</v>
      </c>
      <c r="C497" t="str">
        <f t="shared" si="135"/>
        <v>-2.85360654404005-8906.66934236643i</v>
      </c>
      <c r="D497" t="str">
        <f t="shared" si="136"/>
        <v>3.47812499979584-2855.23892688652i</v>
      </c>
      <c r="E497" t="str">
        <f t="shared" si="137"/>
        <v>162.469533356266+0.00262449778814247i</v>
      </c>
      <c r="F497" t="str">
        <f t="shared" si="138"/>
        <v>2.909909909877-26794.659358877i</v>
      </c>
      <c r="G497" t="str">
        <f t="shared" si="139"/>
        <v>0.999999999988695-0.0000033622405463468i</v>
      </c>
      <c r="H497" t="str">
        <f t="shared" si="140"/>
        <v>625.000770353874+0.720869426590751i</v>
      </c>
      <c r="I497" t="str">
        <f t="shared" si="141"/>
        <v>59.6203083259412-47243.0838722707i</v>
      </c>
      <c r="K497" t="str">
        <f t="shared" si="142"/>
        <v>0.0191999507929156-0.0000298501593201118i</v>
      </c>
      <c r="L497" t="str">
        <f t="shared" si="143"/>
        <v>0.0001875-37.9686023968002i</v>
      </c>
      <c r="M497" t="str">
        <f t="shared" si="144"/>
        <v>0.0025-18.3028134630729i</v>
      </c>
      <c r="N497">
        <f t="shared" si="145"/>
        <v>89.981643013848938</v>
      </c>
      <c r="O497">
        <f t="shared" si="146"/>
        <v>78.994307036853272</v>
      </c>
      <c r="P497" s="3">
        <f t="shared" si="147"/>
        <v>78.994307036853272</v>
      </c>
      <c r="Q497" s="3">
        <f t="shared" si="148"/>
        <v>-90.018356986151062</v>
      </c>
      <c r="R497">
        <f t="shared" si="149"/>
        <v>89.981643013848938</v>
      </c>
      <c r="S497">
        <f t="shared" si="150"/>
        <v>5.574137529386851E-3</v>
      </c>
      <c r="T497">
        <f t="shared" si="133"/>
        <v>78.994307036853272</v>
      </c>
    </row>
    <row r="498" spans="1:20" x14ac:dyDescent="0.25">
      <c r="A498">
        <f t="shared" si="134"/>
        <v>35.156427713136182</v>
      </c>
      <c r="B498">
        <f t="shared" si="151"/>
        <v>5.5953192519985215</v>
      </c>
      <c r="C498" t="str">
        <f t="shared" si="135"/>
        <v>-2.85360646620319-8872.95207859288i</v>
      </c>
      <c r="D498" t="str">
        <f t="shared" si="136"/>
        <v>3.4781249997943-2844.43009273703i</v>
      </c>
      <c r="E498" t="str">
        <f t="shared" si="137"/>
        <v>162.469533328812+0.00263447095018202i</v>
      </c>
      <c r="F498" t="str">
        <f t="shared" si="138"/>
        <v>2.90990990987678-26693.225103558i</v>
      </c>
      <c r="G498" t="str">
        <f t="shared" si="139"/>
        <v>0.999999999988609-3.37501706042263E-06i</v>
      </c>
      <c r="H498" t="str">
        <f t="shared" si="140"/>
        <v>625.000776219689+0.723608731113498i</v>
      </c>
      <c r="I498" t="str">
        <f t="shared" si="141"/>
        <v>59.6203084270848-47064.2401581321i</v>
      </c>
      <c r="K498" t="str">
        <f t="shared" si="142"/>
        <v>0.0191999504182323-0.0000299635893046591i</v>
      </c>
      <c r="L498" t="str">
        <f t="shared" si="143"/>
        <v>0.0001875-37.8248678987848i</v>
      </c>
      <c r="M498" t="str">
        <f t="shared" si="144"/>
        <v>0.0025-18.2335260640296i</v>
      </c>
      <c r="N498">
        <f t="shared" si="145"/>
        <v>89.981573257714075</v>
      </c>
      <c r="O498">
        <f t="shared" si="146"/>
        <v>78.961363168589273</v>
      </c>
      <c r="P498" s="3">
        <f t="shared" si="147"/>
        <v>78.961363168589273</v>
      </c>
      <c r="Q498" s="3">
        <f t="shared" si="148"/>
        <v>-90.018426742285925</v>
      </c>
      <c r="R498">
        <f t="shared" si="149"/>
        <v>89.981573257714075</v>
      </c>
      <c r="S498">
        <f t="shared" si="150"/>
        <v>5.5953192519985215E-3</v>
      </c>
      <c r="T498">
        <f t="shared" si="133"/>
        <v>78.961363168589273</v>
      </c>
    </row>
    <row r="499" spans="1:20" x14ac:dyDescent="0.25">
      <c r="A499">
        <f t="shared" si="134"/>
        <v>35.290022138446105</v>
      </c>
      <c r="B499">
        <f t="shared" si="151"/>
        <v>5.6165814651561163</v>
      </c>
      <c r="C499" t="str">
        <f t="shared" si="135"/>
        <v>-2.85360638777361-8839.36245521372i</v>
      </c>
      <c r="D499" t="str">
        <f t="shared" si="136"/>
        <v>3.47812499979272-2833.66217666936i</v>
      </c>
      <c r="E499" t="str">
        <f t="shared" si="137"/>
        <v>162.469533301148+0.00264448201104474i</v>
      </c>
      <c r="F499" t="str">
        <f t="shared" si="138"/>
        <v>2.90990990987653-26592.1748392437i</v>
      </c>
      <c r="G499" t="str">
        <f t="shared" si="139"/>
        <v>0.999999999988523-3.38784212525195E-06i</v>
      </c>
      <c r="H499" t="str">
        <f t="shared" si="140"/>
        <v>625.000782130173+0.726358445001469i</v>
      </c>
      <c r="I499" t="str">
        <f t="shared" si="141"/>
        <v>59.6203085289991-46886.0734788893i</v>
      </c>
      <c r="K499" t="str">
        <f t="shared" si="142"/>
        <v>0.0191999500406959-0.0000300774503160427i</v>
      </c>
      <c r="L499" t="str">
        <f t="shared" si="143"/>
        <v>0.0001875-37.6816775241928i</v>
      </c>
      <c r="M499" t="str">
        <f t="shared" si="144"/>
        <v>0.0025-18.1645009603802i</v>
      </c>
      <c r="N499">
        <f t="shared" si="145"/>
        <v>89.981503236510619</v>
      </c>
      <c r="O499">
        <f t="shared" si="146"/>
        <v>78.928419300010347</v>
      </c>
      <c r="P499" s="3">
        <f t="shared" si="147"/>
        <v>78.928419300010347</v>
      </c>
      <c r="Q499" s="3">
        <f t="shared" si="148"/>
        <v>-90.018496763489381</v>
      </c>
      <c r="R499">
        <f t="shared" si="149"/>
        <v>89.981503236510619</v>
      </c>
      <c r="S499">
        <f t="shared" si="150"/>
        <v>5.6165814651561166E-3</v>
      </c>
      <c r="T499">
        <f t="shared" si="133"/>
        <v>78.928419300010347</v>
      </c>
    </row>
    <row r="500" spans="1:20" x14ac:dyDescent="0.25">
      <c r="A500">
        <f t="shared" si="134"/>
        <v>35.424124222572203</v>
      </c>
      <c r="B500">
        <f t="shared" si="151"/>
        <v>5.6379244747237101</v>
      </c>
      <c r="C500" t="str">
        <f t="shared" si="135"/>
        <v>-2.85360630874691-8805.89998903111i</v>
      </c>
      <c r="D500" t="str">
        <f t="shared" si="136"/>
        <v>3.47812499979115-2822.93502378343i</v>
      </c>
      <c r="E500" t="str">
        <f t="shared" si="137"/>
        <v>162.469533273274+0.00265453111475345i</v>
      </c>
      <c r="F500" t="str">
        <f t="shared" si="138"/>
        <v>2.90990990987627-26491.507112292i</v>
      </c>
      <c r="G500" t="str">
        <f t="shared" si="139"/>
        <v>0.999999999988435-0.0000034007159253276i</v>
      </c>
      <c r="H500" t="str">
        <f t="shared" si="140"/>
        <v>625.000788085662+0.729118607810337i</v>
      </c>
      <c r="I500" t="str">
        <f t="shared" si="141"/>
        <v>59.6203086316893-46708.581271554i</v>
      </c>
      <c r="K500" t="str">
        <f t="shared" si="142"/>
        <v>0.0191999496602848-0.0000301917439920837i</v>
      </c>
      <c r="L500" t="str">
        <f t="shared" si="143"/>
        <v>0.0001875-37.5390292131828i</v>
      </c>
      <c r="M500" t="str">
        <f t="shared" si="144"/>
        <v>0.0025-18.0957371591753i</v>
      </c>
      <c r="N500">
        <f t="shared" si="145"/>
        <v>89.981432949231362</v>
      </c>
      <c r="O500">
        <f t="shared" si="146"/>
        <v>78.895475431114249</v>
      </c>
      <c r="P500" s="3">
        <f t="shared" si="147"/>
        <v>78.895475431114249</v>
      </c>
      <c r="Q500" s="3">
        <f t="shared" si="148"/>
        <v>-90.018567050768638</v>
      </c>
      <c r="R500">
        <f t="shared" si="149"/>
        <v>89.981432949231362</v>
      </c>
      <c r="S500">
        <f t="shared" si="150"/>
        <v>5.6379244747237099E-3</v>
      </c>
      <c r="T500">
        <f t="shared" si="133"/>
        <v>78.895475431114249</v>
      </c>
    </row>
    <row r="501" spans="1:20" x14ac:dyDescent="0.25">
      <c r="A501">
        <f t="shared" si="134"/>
        <v>35.558735894617975</v>
      </c>
      <c r="B501">
        <f t="shared" si="151"/>
        <v>5.6593485877276599</v>
      </c>
      <c r="C501" t="str">
        <f t="shared" si="135"/>
        <v>-2.85360622911841-8772.56419867623i</v>
      </c>
      <c r="D501" t="str">
        <f t="shared" si="136"/>
        <v>3.47812499978956-2812.24847976554i</v>
      </c>
      <c r="E501" t="str">
        <f t="shared" si="137"/>
        <v>162.469533245188+0.00266461840588043i</v>
      </c>
      <c r="F501" t="str">
        <f t="shared" si="138"/>
        <v>2.909909909876-26391.220474564i</v>
      </c>
      <c r="G501" t="str">
        <f t="shared" si="139"/>
        <v>0.999999999988347-3.41363864584355E-06i</v>
      </c>
      <c r="H501" t="str">
        <f t="shared" si="140"/>
        <v>625.000794086496+0.731889259246088i</v>
      </c>
      <c r="I501" t="str">
        <f t="shared" si="141"/>
        <v>59.6203087351611-46531.7609828414i</v>
      </c>
      <c r="K501" t="str">
        <f t="shared" si="142"/>
        <v>0.0191999492769772-0.0000303064719768252i</v>
      </c>
      <c r="L501" t="str">
        <f t="shared" si="143"/>
        <v>0.0001875-37.3969209137107i</v>
      </c>
      <c r="M501" t="str">
        <f t="shared" si="144"/>
        <v>0.0025-18.0272336712246i</v>
      </c>
      <c r="N501">
        <f t="shared" si="145"/>
        <v>89.981362394865272</v>
      </c>
      <c r="O501">
        <f t="shared" si="146"/>
        <v>78.862531561898578</v>
      </c>
      <c r="P501" s="3">
        <f t="shared" si="147"/>
        <v>78.862531561898578</v>
      </c>
      <c r="Q501" s="3">
        <f t="shared" si="148"/>
        <v>-90.018637605134728</v>
      </c>
      <c r="R501">
        <f t="shared" si="149"/>
        <v>89.981362394865272</v>
      </c>
      <c r="S501">
        <f t="shared" si="150"/>
        <v>5.6593485877276598E-3</v>
      </c>
      <c r="T501">
        <f t="shared" si="133"/>
        <v>78.862531561898578</v>
      </c>
    </row>
    <row r="502" spans="1:20" x14ac:dyDescent="0.25">
      <c r="A502">
        <f t="shared" si="134"/>
        <v>35.693859091017522</v>
      </c>
      <c r="B502">
        <f t="shared" si="151"/>
        <v>5.6808541123610254</v>
      </c>
      <c r="C502" t="str">
        <f t="shared" si="135"/>
        <v>-2.85360614888368-8739.35460460248i</v>
      </c>
      <c r="D502" t="str">
        <f t="shared" si="136"/>
        <v>3.47812499978795-2801.60239088618i</v>
      </c>
      <c r="E502" t="str">
        <f t="shared" si="137"/>
        <v>162.469533216888+0.00267474402954864i</v>
      </c>
      <c r="F502" t="str">
        <f t="shared" si="138"/>
        <v>2.90990990987576-26291.3134834027i</v>
      </c>
      <c r="G502" t="str">
        <f t="shared" si="139"/>
        <v>0.999999999988258-3.42661047269745E-06i</v>
      </c>
      <c r="H502" t="str">
        <f t="shared" si="140"/>
        <v>625.000800133027+0.734670439165608i</v>
      </c>
      <c r="I502" t="str">
        <f t="shared" si="141"/>
        <v>59.6203088394212-46355.6100691327i</v>
      </c>
      <c r="K502" t="str">
        <f t="shared" si="142"/>
        <v>0.0191999488907508-0.0000304216359205572i</v>
      </c>
      <c r="L502" t="str">
        <f t="shared" si="143"/>
        <v>0.0001875-37.2553505815009i</v>
      </c>
      <c r="M502" t="str">
        <f t="shared" si="144"/>
        <v>0.0025-17.9589895110825i</v>
      </c>
      <c r="N502">
        <f t="shared" si="145"/>
        <v>89.981291572397495</v>
      </c>
      <c r="O502">
        <f t="shared" si="146"/>
        <v>78.829587692360818</v>
      </c>
      <c r="P502" s="3">
        <f t="shared" si="147"/>
        <v>78.829587692360818</v>
      </c>
      <c r="Q502" s="3">
        <f t="shared" si="148"/>
        <v>-90.018708427602505</v>
      </c>
      <c r="R502">
        <f t="shared" si="149"/>
        <v>89.981291572397495</v>
      </c>
      <c r="S502">
        <f t="shared" si="150"/>
        <v>5.6808541123610258E-3</v>
      </c>
      <c r="T502">
        <f t="shared" si="133"/>
        <v>78.829587692360818</v>
      </c>
    </row>
    <row r="503" spans="1:20" x14ac:dyDescent="0.25">
      <c r="A503">
        <f t="shared" si="134"/>
        <v>35.829495755563393</v>
      </c>
      <c r="B503">
        <f t="shared" si="151"/>
        <v>5.7024413579879978</v>
      </c>
      <c r="C503" t="str">
        <f t="shared" si="135"/>
        <v>-2.85360606803791-8706.27072907879i</v>
      </c>
      <c r="D503" t="str">
        <f t="shared" si="136"/>
        <v>3.47812499978634-2790.99660399778i</v>
      </c>
      <c r="E503" t="str">
        <f t="shared" si="137"/>
        <v>162.469533188373+0.00268490813142997i</v>
      </c>
      <c r="F503" t="str">
        <f t="shared" si="138"/>
        <v>2.90990990987548-26191.7847016125i</v>
      </c>
      <c r="G503" t="str">
        <f t="shared" si="139"/>
        <v>0.999999999988169-0.0000034396315924934i</v>
      </c>
      <c r="H503" t="str">
        <f t="shared" si="140"/>
        <v>625.000806225596+0.737462187577222i</v>
      </c>
      <c r="I503" t="str">
        <f t="shared" si="141"/>
        <v>59.6203089444748-46180.1259964373i</v>
      </c>
      <c r="K503" t="str">
        <f t="shared" si="142"/>
        <v>0.0191999485015836-0.0000305372374798396i</v>
      </c>
      <c r="L503" t="str">
        <f t="shared" si="143"/>
        <v>0.0001875-37.1143161800169i</v>
      </c>
      <c r="M503" t="str">
        <f t="shared" si="144"/>
        <v>0.0025-17.8910036970338i</v>
      </c>
      <c r="N503">
        <f t="shared" si="145"/>
        <v>89.981220480809256</v>
      </c>
      <c r="O503">
        <f t="shared" si="146"/>
        <v>78.796643822498623</v>
      </c>
      <c r="P503" s="3">
        <f t="shared" si="147"/>
        <v>78.796643822498623</v>
      </c>
      <c r="Q503" s="3">
        <f t="shared" si="148"/>
        <v>-90.018779519190744</v>
      </c>
      <c r="R503">
        <f t="shared" si="149"/>
        <v>89.981220480809256</v>
      </c>
      <c r="S503">
        <f t="shared" si="150"/>
        <v>5.7024413579879977E-3</v>
      </c>
      <c r="T503">
        <f t="shared" si="133"/>
        <v>78.796643822498623</v>
      </c>
    </row>
    <row r="504" spans="1:20" x14ac:dyDescent="0.25">
      <c r="A504">
        <f t="shared" si="134"/>
        <v>35.965647839434538</v>
      </c>
      <c r="B504">
        <f t="shared" si="151"/>
        <v>5.7241106351483522</v>
      </c>
      <c r="C504" t="str">
        <f t="shared" si="135"/>
        <v>-2.85360598657656-8673.31209618248i</v>
      </c>
      <c r="D504" t="str">
        <f t="shared" si="136"/>
        <v>3.47812499978472-2780.43096653253i</v>
      </c>
      <c r="E504" t="str">
        <f t="shared" si="137"/>
        <v>162.469533159641+0.00269511085775155i</v>
      </c>
      <c r="F504" t="str">
        <f t="shared" si="138"/>
        <v>2.90990990987521-26092.6326974385i</v>
      </c>
      <c r="G504" t="str">
        <f t="shared" si="139"/>
        <v>0.999999999988079-3.45270219254456E-06i</v>
      </c>
      <c r="H504" t="str">
        <f t="shared" si="140"/>
        <v>625.000812364555+0.740264544641296i</v>
      </c>
      <c r="I504" t="str">
        <f t="shared" si="141"/>
        <v>59.6203090503281-46005.3062403581i</v>
      </c>
      <c r="K504" t="str">
        <f t="shared" si="142"/>
        <v>0.0191999481094532-0.0000306532783175267i</v>
      </c>
      <c r="L504" t="str">
        <f t="shared" si="143"/>
        <v>0.0001875-36.9738156804312i</v>
      </c>
      <c r="M504" t="str">
        <f t="shared" si="144"/>
        <v>0.0025-17.8232752510797i</v>
      </c>
      <c r="N504">
        <f t="shared" si="145"/>
        <v>89.981149119077983</v>
      </c>
      <c r="O504">
        <f t="shared" si="146"/>
        <v>78.76369995230948</v>
      </c>
      <c r="P504" s="3">
        <f t="shared" si="147"/>
        <v>78.76369995230948</v>
      </c>
      <c r="Q504" s="3">
        <f t="shared" si="148"/>
        <v>-90.018850880922017</v>
      </c>
      <c r="R504">
        <f t="shared" si="149"/>
        <v>89.981149119077983</v>
      </c>
      <c r="S504">
        <f t="shared" si="150"/>
        <v>5.7241106351483525E-3</v>
      </c>
      <c r="T504">
        <f t="shared" si="133"/>
        <v>78.76369995230948</v>
      </c>
    </row>
    <row r="505" spans="1:20" x14ac:dyDescent="0.25">
      <c r="A505">
        <f t="shared" si="134"/>
        <v>36.102317301224389</v>
      </c>
      <c r="B505">
        <f t="shared" si="151"/>
        <v>5.7458622555619163</v>
      </c>
      <c r="C505" t="str">
        <f t="shared" si="135"/>
        <v>-2.853605904495-8640.47823179237i</v>
      </c>
      <c r="D505" t="str">
        <f t="shared" si="136"/>
        <v>3.47812499978306-2769.90532650019i</v>
      </c>
      <c r="E505" t="str">
        <f t="shared" si="137"/>
        <v>162.469533130689+0.0027053523552969i</v>
      </c>
      <c r="F505" t="str">
        <f t="shared" si="138"/>
        <v>2.90990990987495-25993.8560445457i</v>
      </c>
      <c r="G505" t="str">
        <f t="shared" si="139"/>
        <v>0.999999999987988-3.46582246087591E-06i</v>
      </c>
      <c r="H505" t="str">
        <f t="shared" si="140"/>
        <v>625.000818550263+0.743077550670819i</v>
      </c>
      <c r="I505" t="str">
        <f t="shared" si="141"/>
        <v>59.6203091569879-45831.1482860545i</v>
      </c>
      <c r="K505" t="str">
        <f t="shared" si="142"/>
        <v>0.0191999477143368-0.0000307697601027901i</v>
      </c>
      <c r="L505" t="str">
        <f t="shared" si="143"/>
        <v>0.0001875-36.8338470615972i</v>
      </c>
      <c r="M505" t="str">
        <f t="shared" si="144"/>
        <v>0.0025-17.7558031989238i</v>
      </c>
      <c r="N505">
        <f t="shared" si="145"/>
        <v>89.981077486177199</v>
      </c>
      <c r="O505">
        <f t="shared" si="146"/>
        <v>78.73075608179073</v>
      </c>
      <c r="P505" s="3">
        <f t="shared" si="147"/>
        <v>78.73075608179073</v>
      </c>
      <c r="Q505" s="3">
        <f t="shared" si="148"/>
        <v>-90.018922513822801</v>
      </c>
      <c r="R505">
        <f t="shared" si="149"/>
        <v>89.981077486177199</v>
      </c>
      <c r="S505">
        <f t="shared" si="150"/>
        <v>5.7458622555619163E-3</v>
      </c>
      <c r="T505">
        <f t="shared" si="133"/>
        <v>78.73075608179073</v>
      </c>
    </row>
    <row r="506" spans="1:20" x14ac:dyDescent="0.25">
      <c r="A506">
        <f t="shared" si="134"/>
        <v>36.239506106969039</v>
      </c>
      <c r="B506">
        <f t="shared" si="151"/>
        <v>5.7676965321330513</v>
      </c>
      <c r="C506" t="str">
        <f t="shared" si="135"/>
        <v>-2.85360582178836-8607.76866358261i</v>
      </c>
      <c r="D506" t="str">
        <f t="shared" si="136"/>
        <v>3.47812499978144-2759.4195324859i</v>
      </c>
      <c r="E506" t="str">
        <f t="shared" si="137"/>
        <v>162.469533101518+0.00271563277140546i</v>
      </c>
      <c r="F506" t="str">
        <f t="shared" si="138"/>
        <v>2.90990990987469-25895.4533219989i</v>
      </c>
      <c r="G506" t="str">
        <f t="shared" si="139"/>
        <v>0.999999999987897-3.47899258622692E-06i</v>
      </c>
      <c r="H506" t="str">
        <f t="shared" si="140"/>
        <v>625.000824783068+0.745901246131947i</v>
      </c>
      <c r="I506" t="str">
        <f t="shared" si="141"/>
        <v>59.6203092644597-45657.6496282054i</v>
      </c>
      <c r="K506" t="str">
        <f t="shared" si="142"/>
        <v>0.019199947316212-0.0000308866845111439i</v>
      </c>
      <c r="L506" t="str">
        <f t="shared" si="143"/>
        <v>0.0001875-36.6944083100191i</v>
      </c>
      <c r="M506" t="str">
        <f t="shared" si="144"/>
        <v>0.0025-17.6885865699579i</v>
      </c>
      <c r="N506">
        <f t="shared" si="145"/>
        <v>89.981005581076502</v>
      </c>
      <c r="O506">
        <f t="shared" si="146"/>
        <v>78.697812210940171</v>
      </c>
      <c r="P506" s="3">
        <f t="shared" si="147"/>
        <v>78.697812210940171</v>
      </c>
      <c r="Q506" s="3">
        <f t="shared" si="148"/>
        <v>-90.018994418923498</v>
      </c>
      <c r="R506">
        <f t="shared" si="149"/>
        <v>89.981005581076502</v>
      </c>
      <c r="S506">
        <f t="shared" si="150"/>
        <v>5.7676965321330513E-3</v>
      </c>
      <c r="T506">
        <f t="shared" si="133"/>
        <v>78.697812210940171</v>
      </c>
    </row>
    <row r="507" spans="1:20" x14ac:dyDescent="0.25">
      <c r="A507">
        <f t="shared" si="134"/>
        <v>36.377216230175527</v>
      </c>
      <c r="B507">
        <f t="shared" si="151"/>
        <v>5.7896137789551574</v>
      </c>
      <c r="C507" t="str">
        <f t="shared" si="135"/>
        <v>-2.8536057384521-8575.18292101476i</v>
      </c>
      <c r="D507" t="str">
        <f t="shared" si="136"/>
        <v>3.47812499977975-2748.97343364799i</v>
      </c>
      <c r="E507" t="str">
        <f t="shared" si="137"/>
        <v>162.469533072123+0.00272595225397826i</v>
      </c>
      <c r="F507" t="str">
        <f t="shared" si="138"/>
        <v>2.90990990987441-25797.4231142419i</v>
      </c>
      <c r="G507" t="str">
        <f t="shared" si="139"/>
        <v>0.999999999987804-3.49221275805426E-06i</v>
      </c>
      <c r="H507" t="str">
        <f t="shared" si="140"/>
        <v>625.000831063335+0.748735671644626i</v>
      </c>
      <c r="I507" t="str">
        <f t="shared" si="141"/>
        <v>59.6203093727502-45484.8077709748i</v>
      </c>
      <c r="K507" t="str">
        <f t="shared" si="142"/>
        <v>0.0191999469150556-0.0000310040532244674i</v>
      </c>
      <c r="L507" t="str">
        <f t="shared" si="143"/>
        <v>0.0001875-36.5554974198238i</v>
      </c>
      <c r="M507" t="str">
        <f t="shared" si="144"/>
        <v>0.0025-17.6216243972484i</v>
      </c>
      <c r="N507">
        <f t="shared" si="145"/>
        <v>89.98093340274157</v>
      </c>
      <c r="O507">
        <f t="shared" si="146"/>
        <v>78.66486833975496</v>
      </c>
      <c r="P507" s="3">
        <f t="shared" si="147"/>
        <v>78.66486833975496</v>
      </c>
      <c r="Q507" s="3">
        <f t="shared" si="148"/>
        <v>-90.01906659725843</v>
      </c>
      <c r="R507">
        <f t="shared" si="149"/>
        <v>89.98093340274157</v>
      </c>
      <c r="S507">
        <f t="shared" si="150"/>
        <v>5.7896137789551572E-3</v>
      </c>
      <c r="T507">
        <f t="shared" si="133"/>
        <v>78.66486833975496</v>
      </c>
    </row>
    <row r="508" spans="1:20" x14ac:dyDescent="0.25">
      <c r="A508">
        <f t="shared" si="134"/>
        <v>36.515449651850197</v>
      </c>
      <c r="B508">
        <f t="shared" si="151"/>
        <v>5.8116143113151875</v>
      </c>
      <c r="C508" t="str">
        <f t="shared" si="135"/>
        <v>-2.85360565448102-8542.72053533223i</v>
      </c>
      <c r="D508" t="str">
        <f t="shared" si="136"/>
        <v>3.47812499977809-2738.56687971581i</v>
      </c>
      <c r="E508" t="str">
        <f t="shared" si="137"/>
        <v>162.469533042506+0.00273631095147766i</v>
      </c>
      <c r="F508" t="str">
        <f t="shared" si="138"/>
        <v>2.90990990987416-25699.7640110771i</v>
      </c>
      <c r="G508" t="str">
        <f t="shared" si="139"/>
        <v>0.999999999987712-3.50548316653454E-06i</v>
      </c>
      <c r="H508" t="str">
        <f t="shared" si="140"/>
        <v>625.000837391421+0.751580867983138i</v>
      </c>
      <c r="I508" t="str">
        <f t="shared" si="141"/>
        <v>59.6203094818642-45312.620227974i</v>
      </c>
      <c r="K508" t="str">
        <f t="shared" si="142"/>
        <v>0.0191999465108447-0.0000311218679310304i</v>
      </c>
      <c r="L508" t="str">
        <f t="shared" si="143"/>
        <v>0.0001875-36.4171123927315i</v>
      </c>
      <c r="M508" t="str">
        <f t="shared" si="144"/>
        <v>0.0025-17.5549157175218i</v>
      </c>
      <c r="N508">
        <f t="shared" si="145"/>
        <v>89.980860950134215</v>
      </c>
      <c r="O508">
        <f t="shared" si="146"/>
        <v>78.631924468232796</v>
      </c>
      <c r="P508" s="3">
        <f t="shared" si="147"/>
        <v>78.631924468232796</v>
      </c>
      <c r="Q508" s="3">
        <f t="shared" si="148"/>
        <v>-90.019139049865785</v>
      </c>
      <c r="R508">
        <f t="shared" si="149"/>
        <v>89.980860950134215</v>
      </c>
      <c r="S508">
        <f t="shared" si="150"/>
        <v>5.8116143113151877E-3</v>
      </c>
      <c r="T508">
        <f t="shared" si="133"/>
        <v>78.631924468232796</v>
      </c>
    </row>
    <row r="509" spans="1:20" x14ac:dyDescent="0.25">
      <c r="A509">
        <f t="shared" si="134"/>
        <v>36.654208360527228</v>
      </c>
      <c r="B509">
        <f t="shared" si="151"/>
        <v>5.8336984456981851</v>
      </c>
      <c r="C509" t="str">
        <f t="shared" si="135"/>
        <v>-2.85360556987084-8510.38103955257i</v>
      </c>
      <c r="D509" t="str">
        <f t="shared" si="136"/>
        <v>3.47812499977639-2728.19972098761i</v>
      </c>
      <c r="E509" t="str">
        <f t="shared" si="137"/>
        <v>162.469533012663+0.00274670901293112i</v>
      </c>
      <c r="F509" t="str">
        <f t="shared" si="138"/>
        <v>2.90990990987386-25602.4746076458i</v>
      </c>
      <c r="G509" t="str">
        <f t="shared" si="139"/>
        <v>0.999999999987618-3.51880400256704E-06i</v>
      </c>
      <c r="H509" t="str">
        <f t="shared" si="140"/>
        <v>625.000843767694+0.754436876076747i</v>
      </c>
      <c r="I509" t="str">
        <f t="shared" si="141"/>
        <v>59.6203095918104-45141.0845222282i</v>
      </c>
      <c r="K509" t="str">
        <f t="shared" si="142"/>
        <v>0.0191999461035559-0.0000312401303255176i</v>
      </c>
      <c r="L509" t="str">
        <f t="shared" si="143"/>
        <v>0.0001875-36.2792512380269i</v>
      </c>
      <c r="M509" t="str">
        <f t="shared" si="144"/>
        <v>0.0025-17.4884595711514i</v>
      </c>
      <c r="N509">
        <f t="shared" si="145"/>
        <v>89.98078822221224</v>
      </c>
      <c r="O509">
        <f t="shared" si="146"/>
        <v>78.598980596371007</v>
      </c>
      <c r="P509" s="3">
        <f t="shared" si="147"/>
        <v>78.598980596371007</v>
      </c>
      <c r="Q509" s="3">
        <f t="shared" si="148"/>
        <v>-90.01921177778776</v>
      </c>
      <c r="R509">
        <f t="shared" si="149"/>
        <v>89.98078822221224</v>
      </c>
      <c r="S509">
        <f t="shared" si="150"/>
        <v>5.833698445698185E-3</v>
      </c>
      <c r="T509">
        <f t="shared" si="133"/>
        <v>78.598980596371007</v>
      </c>
    </row>
    <row r="510" spans="1:20" x14ac:dyDescent="0.25">
      <c r="A510">
        <f t="shared" si="134"/>
        <v>36.79349435229723</v>
      </c>
      <c r="B510">
        <f t="shared" si="151"/>
        <v>5.8558664997918379</v>
      </c>
      <c r="C510" t="str">
        <f t="shared" si="135"/>
        <v>-2.85360548461624-8478.16396846127i</v>
      </c>
      <c r="D510" t="str">
        <f t="shared" si="136"/>
        <v>3.47812499977468-2717.87180832831i</v>
      </c>
      <c r="E510" t="str">
        <f t="shared" si="137"/>
        <v>162.469532982592+0.00275714658793175i</v>
      </c>
      <c r="F510" t="str">
        <f t="shared" si="138"/>
        <v>2.90990990987362-25505.553504407i</v>
      </c>
      <c r="G510" t="str">
        <f t="shared" si="139"/>
        <v>0.999999999987524-3.53217545777646E-06i</v>
      </c>
      <c r="H510" t="str">
        <f t="shared" si="140"/>
        <v>625.000850192517+0.757303737010204i</v>
      </c>
      <c r="I510" t="str">
        <f t="shared" si="141"/>
        <v>59.6203097025929-44970.1981861379i</v>
      </c>
      <c r="K510" t="str">
        <f t="shared" si="142"/>
        <v>0.0191999456931659-0.0000313588421090516i</v>
      </c>
      <c r="L510" t="str">
        <f t="shared" si="143"/>
        <v>0.0001875-36.1419119725313i</v>
      </c>
      <c r="M510" t="str">
        <f t="shared" si="144"/>
        <v>0.0025-17.4222550021433i</v>
      </c>
      <c r="N510">
        <f t="shared" si="145"/>
        <v>89.980715217929514</v>
      </c>
      <c r="O510">
        <f t="shared" si="146"/>
        <v>78.566036724166963</v>
      </c>
      <c r="P510" s="3">
        <f t="shared" si="147"/>
        <v>78.566036724166963</v>
      </c>
      <c r="Q510" s="3">
        <f t="shared" si="148"/>
        <v>-90.019284782070486</v>
      </c>
      <c r="R510">
        <f t="shared" si="149"/>
        <v>89.980715217929514</v>
      </c>
      <c r="S510">
        <f t="shared" si="150"/>
        <v>5.8558664997918376E-3</v>
      </c>
      <c r="T510">
        <f t="shared" si="133"/>
        <v>78.566036724166963</v>
      </c>
    </row>
    <row r="511" spans="1:20" x14ac:dyDescent="0.25">
      <c r="A511">
        <f t="shared" si="134"/>
        <v>36.933309630835957</v>
      </c>
      <c r="B511">
        <f t="shared" si="151"/>
        <v>5.8781187924910467</v>
      </c>
      <c r="C511" t="str">
        <f t="shared" si="135"/>
        <v>-2.85360539871255-8446.06885860503i</v>
      </c>
      <c r="D511" t="str">
        <f t="shared" si="136"/>
        <v>3.47812499977297-2707.58299316743i</v>
      </c>
      <c r="E511" t="str">
        <f t="shared" si="137"/>
        <v>162.469532952293+0.00276762382664118i</v>
      </c>
      <c r="F511" t="str">
        <f t="shared" si="138"/>
        <v>2.9099099098733-25408.9993071182i</v>
      </c>
      <c r="G511" t="str">
        <f t="shared" si="139"/>
        <v>0.999999999987429-3.54559772451568E-06i</v>
      </c>
      <c r="H511" t="str">
        <f t="shared" si="140"/>
        <v>625.000856666263+0.760181492024419i</v>
      </c>
      <c r="I511" t="str">
        <f t="shared" si="141"/>
        <v>59.6203098142194-44799.9587614462i</v>
      </c>
      <c r="K511" t="str">
        <f t="shared" si="142"/>
        <v>0.019199945279651-0.0000314780049892189i</v>
      </c>
      <c r="L511" t="str">
        <f t="shared" si="143"/>
        <v>0.0001875-36.0050926205732i</v>
      </c>
      <c r="M511" t="str">
        <f t="shared" si="144"/>
        <v>0.0025-17.3563010581224i</v>
      </c>
      <c r="N511">
        <f t="shared" si="145"/>
        <v>89.980641936235912</v>
      </c>
      <c r="O511">
        <f t="shared" si="146"/>
        <v>78.533092851618164</v>
      </c>
      <c r="P511" s="3">
        <f t="shared" si="147"/>
        <v>78.533092851618164</v>
      </c>
      <c r="Q511" s="3">
        <f t="shared" si="148"/>
        <v>-90.019358063764088</v>
      </c>
      <c r="R511">
        <f t="shared" si="149"/>
        <v>89.980641936235912</v>
      </c>
      <c r="S511">
        <f t="shared" si="150"/>
        <v>5.8781187924910466E-3</v>
      </c>
      <c r="T511">
        <f t="shared" si="133"/>
        <v>78.533092851618164</v>
      </c>
    </row>
    <row r="512" spans="1:20" x14ac:dyDescent="0.25">
      <c r="A512">
        <f t="shared" si="134"/>
        <v>37.073656207433132</v>
      </c>
      <c r="B512">
        <f t="shared" si="151"/>
        <v>5.9004556439025126</v>
      </c>
      <c r="C512" t="str">
        <f t="shared" si="135"/>
        <v>-2.85360531215466-8414.0952482849i</v>
      </c>
      <c r="D512" t="str">
        <f t="shared" si="136"/>
        <v>3.47812499977125-2697.33312749691i</v>
      </c>
      <c r="E512" t="str">
        <f t="shared" si="137"/>
        <v>162.469532921763+0.00277814087979246i</v>
      </c>
      <c r="F512" t="str">
        <f t="shared" si="138"/>
        <v>2.90990990987304-25312.8106268149i</v>
      </c>
      <c r="G512" t="str">
        <f t="shared" si="139"/>
        <v>0.999999999987333-0.0000035590709958685i</v>
      </c>
      <c r="H512" t="str">
        <f t="shared" si="140"/>
        <v>625.000863189301+0.76307018251699i</v>
      </c>
      <c r="I512" t="str">
        <f t="shared" si="141"/>
        <v>59.6203099266955-44630.3637992017i</v>
      </c>
      <c r="K512" t="str">
        <f t="shared" si="142"/>
        <v>0.0191999448629875-0.0000315976206800933i</v>
      </c>
      <c r="L512" t="str">
        <f t="shared" si="143"/>
        <v>0.0001875-35.8687912139601i</v>
      </c>
      <c r="M512" t="str">
        <f t="shared" si="144"/>
        <v>0.0025-17.2905967903192i</v>
      </c>
      <c r="N512">
        <f t="shared" si="145"/>
        <v>89.980568376077358</v>
      </c>
      <c r="O512">
        <f t="shared" si="146"/>
        <v>78.500148978721967</v>
      </c>
      <c r="P512" s="3">
        <f t="shared" si="147"/>
        <v>78.500148978721967</v>
      </c>
      <c r="Q512" s="3">
        <f t="shared" si="148"/>
        <v>-90.019431623922642</v>
      </c>
      <c r="R512">
        <f t="shared" si="149"/>
        <v>89.980568376077358</v>
      </c>
      <c r="S512">
        <f t="shared" si="150"/>
        <v>5.9004556439025127E-3</v>
      </c>
      <c r="T512">
        <f t="shared" si="133"/>
        <v>78.500148978721967</v>
      </c>
    </row>
    <row r="513" spans="1:20" x14ac:dyDescent="0.25">
      <c r="A513">
        <f t="shared" si="134"/>
        <v>37.21453610102138</v>
      </c>
      <c r="B513">
        <f t="shared" si="151"/>
        <v>5.9228773753493424</v>
      </c>
      <c r="C513" t="str">
        <f t="shared" si="135"/>
        <v>-2.8536052249378-8382.24267754967i</v>
      </c>
      <c r="D513" t="str">
        <f t="shared" si="136"/>
        <v>3.4781249997695-2687.12206386899i</v>
      </c>
      <c r="E513" t="str">
        <f t="shared" si="137"/>
        <v>162.469532891+0.00278869789869126i</v>
      </c>
      <c r="F513" t="str">
        <f t="shared" si="138"/>
        <v>2.90990990987276-25216.9860797905i</v>
      </c>
      <c r="G513" t="str">
        <f t="shared" si="139"/>
        <v>0.999999999987237-3.57259546565245E-06i</v>
      </c>
      <c r="H513" t="str">
        <f t="shared" si="140"/>
        <v>625.00086976201+0.765969850042857i</v>
      </c>
      <c r="I513" t="str">
        <f t="shared" si="141"/>
        <v>59.6203100400283-44461.4108597239i</v>
      </c>
      <c r="K513" t="str">
        <f t="shared" si="142"/>
        <v>0.0191999444431513-0.0000317176909022614i</v>
      </c>
      <c r="L513" t="str">
        <f t="shared" si="143"/>
        <v>0.0001875-35.7330057919506i</v>
      </c>
      <c r="M513" t="str">
        <f t="shared" si="144"/>
        <v>0.0025-17.2251412535557i</v>
      </c>
      <c r="N513">
        <f t="shared" si="145"/>
        <v>89.980494536395739</v>
      </c>
      <c r="O513">
        <f t="shared" si="146"/>
        <v>78.467205105475628</v>
      </c>
      <c r="P513" s="3">
        <f t="shared" si="147"/>
        <v>78.467205105475628</v>
      </c>
      <c r="Q513" s="3">
        <f t="shared" si="148"/>
        <v>-90.019505463604261</v>
      </c>
      <c r="R513">
        <f t="shared" si="149"/>
        <v>89.980494536395739</v>
      </c>
      <c r="S513">
        <f t="shared" si="150"/>
        <v>5.9228773753493428E-3</v>
      </c>
      <c r="T513">
        <f t="shared" si="133"/>
        <v>78.467205105475628</v>
      </c>
    </row>
    <row r="514" spans="1:20" x14ac:dyDescent="0.25">
      <c r="A514">
        <f t="shared" si="134"/>
        <v>37.355951338205259</v>
      </c>
      <c r="B514">
        <f t="shared" si="151"/>
        <v>5.9453843093756698</v>
      </c>
      <c r="C514" t="str">
        <f t="shared" si="135"/>
        <v>-2.85360513705682-8350.51068818949i</v>
      </c>
      <c r="D514" t="str">
        <f t="shared" si="136"/>
        <v>3.47812499976773-2676.94965539409i</v>
      </c>
      <c r="E514" t="str">
        <f t="shared" si="137"/>
        <v>162.469532860003+0.00279929503521795i</v>
      </c>
      <c r="F514" t="str">
        <f t="shared" si="138"/>
        <v>2.90990990987249-25121.5242875769i</v>
      </c>
      <c r="G514" t="str">
        <f t="shared" si="139"/>
        <v>0.999999999987139-3.58617132842159E-06i</v>
      </c>
      <c r="H514" t="str">
        <f t="shared" si="140"/>
        <v>625.000876384767+0.768880536314843i</v>
      </c>
      <c r="I514" t="str">
        <f t="shared" si="141"/>
        <v>59.620310154224-44293.0975125682i</v>
      </c>
      <c r="K514" t="str">
        <f t="shared" si="142"/>
        <v>0.0191999440201183-0.0000318382173828466i</v>
      </c>
      <c r="L514" t="str">
        <f t="shared" si="143"/>
        <v>0.0001875-35.5977344012259i</v>
      </c>
      <c r="M514" t="str">
        <f t="shared" si="144"/>
        <v>0.0025-17.159933506232i</v>
      </c>
      <c r="N514">
        <f t="shared" si="145"/>
        <v>89.980420416128908</v>
      </c>
      <c r="O514">
        <f t="shared" si="146"/>
        <v>78.434261231876548</v>
      </c>
      <c r="P514" s="3">
        <f t="shared" si="147"/>
        <v>78.434261231876548</v>
      </c>
      <c r="Q514" s="3">
        <f t="shared" si="148"/>
        <v>-90.019579583871092</v>
      </c>
      <c r="R514">
        <f t="shared" si="149"/>
        <v>89.980420416128908</v>
      </c>
      <c r="S514">
        <f t="shared" si="150"/>
        <v>5.9453843093756698E-3</v>
      </c>
      <c r="T514">
        <f t="shared" si="133"/>
        <v>78.434261231876548</v>
      </c>
    </row>
    <row r="515" spans="1:20" x14ac:dyDescent="0.25">
      <c r="A515">
        <f t="shared" si="134"/>
        <v>37.497903953290439</v>
      </c>
      <c r="B515">
        <f t="shared" si="151"/>
        <v>5.9679767697512975</v>
      </c>
      <c r="C515" t="str">
        <f t="shared" si="135"/>
        <v>-2.85360504850649-8318.89882372905i</v>
      </c>
      <c r="D515" t="str">
        <f t="shared" si="136"/>
        <v>3.478124999766-2666.8157557387i</v>
      </c>
      <c r="E515" t="str">
        <f t="shared" si="137"/>
        <v>162.46953282877+0.00280993244183044i</v>
      </c>
      <c r="F515" t="str">
        <f t="shared" si="138"/>
        <v>2.9099099098722-25026.4238769241i</v>
      </c>
      <c r="G515" t="str">
        <f t="shared" si="139"/>
        <v>0.999999999987041-3.59979877946923E-06i</v>
      </c>
      <c r="H515" t="str">
        <f t="shared" si="140"/>
        <v>625.000883057951+0.771802283204293i</v>
      </c>
      <c r="I515" t="str">
        <f t="shared" si="141"/>
        <v>59.6203102692891-44125.4213364905i</v>
      </c>
      <c r="K515" t="str">
        <f t="shared" si="142"/>
        <v>0.0191999435938642-0.0000319592018555345i</v>
      </c>
      <c r="L515" t="str">
        <f t="shared" si="143"/>
        <v>0.0001875-35.4629750958617i</v>
      </c>
      <c r="M515" t="str">
        <f t="shared" si="144"/>
        <v>0.0025-17.0949726103128i</v>
      </c>
      <c r="N515">
        <f t="shared" si="145"/>
        <v>89.980346014210753</v>
      </c>
      <c r="O515">
        <f t="shared" si="146"/>
        <v>78.401317357922068</v>
      </c>
      <c r="P515" s="3">
        <f t="shared" si="147"/>
        <v>78.401317357922068</v>
      </c>
      <c r="Q515" s="3">
        <f t="shared" si="148"/>
        <v>-90.019653985789247</v>
      </c>
      <c r="R515">
        <f t="shared" si="149"/>
        <v>89.980346014210753</v>
      </c>
      <c r="S515">
        <f t="shared" si="150"/>
        <v>5.9679767697512973E-3</v>
      </c>
      <c r="T515">
        <f t="shared" si="133"/>
        <v>78.401317357922068</v>
      </c>
    </row>
    <row r="516" spans="1:20" x14ac:dyDescent="0.25">
      <c r="A516">
        <f t="shared" si="134"/>
        <v>37.640395988312946</v>
      </c>
      <c r="B516">
        <f t="shared" si="151"/>
        <v>5.9906550814763531</v>
      </c>
      <c r="C516" t="str">
        <f t="shared" si="135"/>
        <v>-2.85360495928216-8287.40662942112i</v>
      </c>
      <c r="D516" t="str">
        <f t="shared" si="136"/>
        <v>3.47812499976419-2656.72021912327i</v>
      </c>
      <c r="E516" t="str">
        <f t="shared" si="137"/>
        <v>162.4695327973+0.00282061027156624i</v>
      </c>
      <c r="F516" t="str">
        <f t="shared" si="138"/>
        <v>2.90990990987192-24931.6834797807i</v>
      </c>
      <c r="G516" t="str">
        <f t="shared" si="139"/>
        <v>0.999999999986943-3.61347801483086E-06i</v>
      </c>
      <c r="H516" t="str">
        <f t="shared" si="140"/>
        <v>625.000889781946+0.77473513274167i</v>
      </c>
      <c r="I516" t="str">
        <f t="shared" si="141"/>
        <v>59.6203103852305-43958.3799194125i</v>
      </c>
      <c r="K516" t="str">
        <f t="shared" si="142"/>
        <v>0.0191999431643645-0.0000320806460605978i</v>
      </c>
      <c r="L516" t="str">
        <f t="shared" si="143"/>
        <v>0.0001875-35.3287259373i</v>
      </c>
      <c r="M516" t="str">
        <f t="shared" si="144"/>
        <v>0.0025-17.0302576313138i</v>
      </c>
      <c r="N516">
        <f t="shared" si="145"/>
        <v>89.980271329571025</v>
      </c>
      <c r="O516">
        <f t="shared" si="146"/>
        <v>78.368373483609531</v>
      </c>
      <c r="P516" s="3">
        <f t="shared" si="147"/>
        <v>78.368373483609531</v>
      </c>
      <c r="Q516" s="3">
        <f t="shared" si="148"/>
        <v>-90.019728670428975</v>
      </c>
      <c r="R516">
        <f t="shared" si="149"/>
        <v>89.980271329571025</v>
      </c>
      <c r="S516">
        <f t="shared" si="150"/>
        <v>5.9906550814763527E-3</v>
      </c>
      <c r="T516">
        <f t="shared" si="133"/>
        <v>78.368373483609531</v>
      </c>
    </row>
    <row r="517" spans="1:20" x14ac:dyDescent="0.25">
      <c r="A517">
        <f t="shared" si="134"/>
        <v>37.783429493068539</v>
      </c>
      <c r="B517">
        <f t="shared" si="151"/>
        <v>6.0134195707859632</v>
      </c>
      <c r="C517" t="str">
        <f t="shared" si="135"/>
        <v>-2.85360486937833-8256.03365223973i</v>
      </c>
      <c r="D517" t="str">
        <f t="shared" si="136"/>
        <v>3.47812499976241-2646.66290032012i</v>
      </c>
      <c r="E517" t="str">
        <f t="shared" si="137"/>
        <v>162.469532765589+0.00283132867804389i</v>
      </c>
      <c r="F517" t="str">
        <f t="shared" si="138"/>
        <v>2.90990990987164-24837.3017332743i</v>
      </c>
      <c r="G517" t="str">
        <f t="shared" si="139"/>
        <v>0.999999999986843-3.62720923128686E-06i</v>
      </c>
      <c r="H517" t="str">
        <f t="shared" si="140"/>
        <v>625.000896557144+0.777679127117143i</v>
      </c>
      <c r="I517" t="str">
        <f t="shared" si="141"/>
        <v>59.6203105020547-43791.9708583877i</v>
      </c>
      <c r="K517" t="str">
        <f t="shared" si="142"/>
        <v>0.0191999427315943-0.0000322025517449205i</v>
      </c>
      <c r="L517" t="str">
        <f t="shared" si="143"/>
        <v>0.0001875-35.1949849943216i</v>
      </c>
      <c r="M517" t="str">
        <f t="shared" si="144"/>
        <v>0.0025-16.9657876382883i</v>
      </c>
      <c r="N517">
        <f t="shared" si="145"/>
        <v>89.980196361135455</v>
      </c>
      <c r="O517">
        <f t="shared" si="146"/>
        <v>78.33542960893601</v>
      </c>
      <c r="P517" s="3">
        <f t="shared" si="147"/>
        <v>78.33542960893601</v>
      </c>
      <c r="Q517" s="3">
        <f t="shared" si="148"/>
        <v>-90.019803638864545</v>
      </c>
      <c r="R517">
        <f t="shared" si="149"/>
        <v>89.980196361135455</v>
      </c>
      <c r="S517">
        <f t="shared" si="150"/>
        <v>6.0134195707859635E-3</v>
      </c>
      <c r="T517">
        <f t="shared" si="133"/>
        <v>78.33542960893601</v>
      </c>
    </row>
    <row r="518" spans="1:20" x14ac:dyDescent="0.25">
      <c r="A518">
        <f t="shared" si="134"/>
        <v>37.927006525142204</v>
      </c>
      <c r="B518">
        <f t="shared" si="151"/>
        <v>6.0362705651549504</v>
      </c>
      <c r="C518" t="str">
        <f t="shared" si="135"/>
        <v>-2.85360477878997-8224.77944087418i</v>
      </c>
      <c r="D518" t="str">
        <f t="shared" si="136"/>
        <v>3.4781249997606-2636.64365465134i</v>
      </c>
      <c r="E518" t="str">
        <f t="shared" si="137"/>
        <v>162.469532733637+0.00284208781546764i</v>
      </c>
      <c r="F518" t="str">
        <f t="shared" si="138"/>
        <v>2.90990990987134-24743.2772796918i</v>
      </c>
      <c r="G518" t="str">
        <f t="shared" si="139"/>
        <v>0.999999999986743-3.64099262636538E-06i</v>
      </c>
      <c r="H518" t="str">
        <f t="shared" si="140"/>
        <v>625.000903383932+0.780634308681216i</v>
      </c>
      <c r="I518" t="str">
        <f t="shared" si="141"/>
        <v>59.6203106197687-43626.1917595658i</v>
      </c>
      <c r="K518" t="str">
        <f t="shared" si="142"/>
        <v>0.0191999422955288-0.0000323249206620242i</v>
      </c>
      <c r="L518" t="str">
        <f t="shared" si="143"/>
        <v>0.0001875-35.0617503430181i</v>
      </c>
      <c r="M518" t="str">
        <f t="shared" si="144"/>
        <v>0.0025-16.9015617038138i</v>
      </c>
      <c r="N518">
        <f t="shared" si="145"/>
        <v>89.98012110782571</v>
      </c>
      <c r="O518">
        <f t="shared" si="146"/>
        <v>78.302485733898891</v>
      </c>
      <c r="P518" s="3">
        <f t="shared" si="147"/>
        <v>78.302485733898891</v>
      </c>
      <c r="Q518" s="3">
        <f t="shared" si="148"/>
        <v>-90.01987889217429</v>
      </c>
      <c r="R518">
        <f t="shared" si="149"/>
        <v>89.98012110782571</v>
      </c>
      <c r="S518">
        <f t="shared" si="150"/>
        <v>6.0362705651549504E-3</v>
      </c>
      <c r="T518">
        <f t="shared" si="133"/>
        <v>78.302485733898891</v>
      </c>
    </row>
    <row r="519" spans="1:20" x14ac:dyDescent="0.25">
      <c r="A519">
        <f t="shared" si="134"/>
        <v>38.071129149937747</v>
      </c>
      <c r="B519">
        <f t="shared" si="151"/>
        <v>6.0592083933025398</v>
      </c>
      <c r="C519" t="str">
        <f t="shared" si="135"/>
        <v>-2.85360468751184-8193.64354572222i</v>
      </c>
      <c r="D519" t="str">
        <f t="shared" si="136"/>
        <v>3.47812499975877-2626.66233798672i</v>
      </c>
      <c r="E519" t="str">
        <f t="shared" si="137"/>
        <v>162.469532701442+0.00285288783862547i</v>
      </c>
      <c r="F519" t="str">
        <f t="shared" si="138"/>
        <v>2.90990990987104-24649.6087664599i</v>
      </c>
      <c r="G519" t="str">
        <f t="shared" si="139"/>
        <v>0.999999999986642-0.0000036548283983452i</v>
      </c>
      <c r="H519" t="str">
        <f t="shared" si="140"/>
        <v>625.0009102627+0.783600719945308i</v>
      </c>
      <c r="I519" t="str">
        <f t="shared" si="141"/>
        <v>59.6203107383785-43461.0402381585i</v>
      </c>
      <c r="K519" t="str">
        <f t="shared" si="142"/>
        <v>0.019199941856143-0.0000324477545720925i</v>
      </c>
      <c r="L519" t="str">
        <f t="shared" si="143"/>
        <v>0.0001875-34.9290200667643i</v>
      </c>
      <c r="M519" t="str">
        <f t="shared" si="144"/>
        <v>0.0025-16.8375789039787i</v>
      </c>
      <c r="N519">
        <f t="shared" si="145"/>
        <v>89.980045568559291</v>
      </c>
      <c r="O519">
        <f t="shared" si="146"/>
        <v>78.269541858495458</v>
      </c>
      <c r="P519" s="3">
        <f t="shared" si="147"/>
        <v>78.269541858495458</v>
      </c>
      <c r="Q519" s="3">
        <f t="shared" si="148"/>
        <v>-90.019954431440709</v>
      </c>
      <c r="R519">
        <f t="shared" si="149"/>
        <v>89.980045568559291</v>
      </c>
      <c r="S519">
        <f t="shared" si="150"/>
        <v>6.0592083933025398E-3</v>
      </c>
      <c r="T519">
        <f t="shared" si="133"/>
        <v>78.269541858495458</v>
      </c>
    </row>
    <row r="520" spans="1:20" x14ac:dyDescent="0.25">
      <c r="A520">
        <f t="shared" si="134"/>
        <v>38.215799440707514</v>
      </c>
      <c r="B520">
        <f t="shared" si="151"/>
        <v>6.0822333851970898</v>
      </c>
      <c r="C520" t="str">
        <f t="shared" si="135"/>
        <v>-2.8536045955386-8162.6255188834i</v>
      </c>
      <c r="D520" t="str">
        <f t="shared" si="136"/>
        <v>3.47812499975693-2616.71880674165i</v>
      </c>
      <c r="E520" t="str">
        <f t="shared" si="137"/>
        <v>162.469532669002+0.00286372890289459i</v>
      </c>
      <c r="F520" t="str">
        <f t="shared" si="138"/>
        <v>2.90990990987076-24556.2948461256i</v>
      </c>
      <c r="G520" t="str">
        <f t="shared" si="139"/>
        <v>0.999999999986541-3.66871674625854E-06i</v>
      </c>
      <c r="H520" t="str">
        <f t="shared" si="140"/>
        <v>625.000917193847+0.786578403582403i</v>
      </c>
      <c r="I520" t="str">
        <f t="shared" si="141"/>
        <v>59.6203108578918-43296.5139184061i</v>
      </c>
      <c r="K520" t="str">
        <f t="shared" si="142"/>
        <v>0.0191999414134115-0.0000325710552419965i</v>
      </c>
      <c r="L520" t="str">
        <f t="shared" si="143"/>
        <v>0.0001875-34.7967922561909i</v>
      </c>
      <c r="M520" t="str">
        <f t="shared" si="144"/>
        <v>0.0025-16.7738383183689i</v>
      </c>
      <c r="N520">
        <f t="shared" si="145"/>
        <v>89.979969742249651</v>
      </c>
      <c r="O520">
        <f t="shared" si="146"/>
        <v>78.236597982722799</v>
      </c>
      <c r="P520" s="3">
        <f t="shared" si="147"/>
        <v>78.236597982722799</v>
      </c>
      <c r="Q520" s="3">
        <f t="shared" si="148"/>
        <v>-90.020030257750349</v>
      </c>
      <c r="R520">
        <f t="shared" si="149"/>
        <v>89.979969742249651</v>
      </c>
      <c r="S520">
        <f t="shared" si="150"/>
        <v>6.0822333851970898E-3</v>
      </c>
      <c r="T520">
        <f t="shared" si="133"/>
        <v>78.236597982722799</v>
      </c>
    </row>
    <row r="521" spans="1:20" x14ac:dyDescent="0.25">
      <c r="A521">
        <f t="shared" si="134"/>
        <v>38.3610194785822</v>
      </c>
      <c r="B521">
        <f t="shared" si="151"/>
        <v>6.1053458720608385</v>
      </c>
      <c r="C521" t="str">
        <f t="shared" si="135"/>
        <v>-2.85360450286507-8131.72491415314i</v>
      </c>
      <c r="D521" t="str">
        <f t="shared" si="136"/>
        <v>3.47812499975509-2606.81291787513i</v>
      </c>
      <c r="E521" t="str">
        <f t="shared" si="137"/>
        <v>162.469532636315+0.00287461116424401i</v>
      </c>
      <c r="F521" t="str">
        <f t="shared" si="138"/>
        <v>2.90990990987046-24463.3341763368i</v>
      </c>
      <c r="G521" t="str">
        <f t="shared" si="139"/>
        <v>0.999999999986438-3.68265786989395E-06i</v>
      </c>
      <c r="H521" t="str">
        <f t="shared" si="140"/>
        <v>625.000924177771+0.789567402427628i</v>
      </c>
      <c r="I521" t="str">
        <f t="shared" si="141"/>
        <v>59.6203109783148-43132.6104335422i</v>
      </c>
      <c r="K521" t="str">
        <f t="shared" si="142"/>
        <v>0.0191999409673089-0.0000326948244453205i</v>
      </c>
      <c r="L521" t="str">
        <f t="shared" si="143"/>
        <v>0.0001875-34.6650650091561i</v>
      </c>
      <c r="M521" t="str">
        <f t="shared" si="144"/>
        <v>0.0025-16.7103390300547i</v>
      </c>
      <c r="N521">
        <f t="shared" si="145"/>
        <v>89.979893627806135</v>
      </c>
      <c r="O521">
        <f t="shared" si="146"/>
        <v>78.203654106578227</v>
      </c>
      <c r="P521" s="3">
        <f t="shared" si="147"/>
        <v>78.203654106578227</v>
      </c>
      <c r="Q521" s="3">
        <f t="shared" si="148"/>
        <v>-90.020106372193865</v>
      </c>
      <c r="R521">
        <f t="shared" si="149"/>
        <v>89.979893627806135</v>
      </c>
      <c r="S521">
        <f t="shared" si="150"/>
        <v>6.1053458720608383E-3</v>
      </c>
      <c r="T521">
        <f t="shared" si="133"/>
        <v>78.203654106578227</v>
      </c>
    </row>
    <row r="522" spans="1:20" x14ac:dyDescent="0.25">
      <c r="A522">
        <f t="shared" si="134"/>
        <v>38.506791352600807</v>
      </c>
      <c r="B522">
        <f t="shared" si="151"/>
        <v>6.1285461863746695</v>
      </c>
      <c r="C522" t="str">
        <f t="shared" si="135"/>
        <v>-2.85360440948591-8100.94128701574i</v>
      </c>
      <c r="D522" t="str">
        <f t="shared" si="136"/>
        <v>3.47812499975322-2596.94452888759i</v>
      </c>
      <c r="E522" t="str">
        <f t="shared" si="137"/>
        <v>162.469532603379+0.00288553477923372i</v>
      </c>
      <c r="F522" t="str">
        <f t="shared" si="138"/>
        <v>2.90990990987014-24370.7254198231i</v>
      </c>
      <c r="G522" t="str">
        <f t="shared" si="139"/>
        <v>0.999999999986335-3.69665196979916E-06i</v>
      </c>
      <c r="H522" t="str">
        <f t="shared" si="140"/>
        <v>625.000931214873+0.792567759478903i</v>
      </c>
      <c r="I522" t="str">
        <f t="shared" si="141"/>
        <v>59.6203110996551-42969.32742576i</v>
      </c>
      <c r="K522" t="str">
        <f t="shared" si="142"/>
        <v>0.0191999405178095-0.0000328190639623871i</v>
      </c>
      <c r="L522" t="str">
        <f t="shared" si="143"/>
        <v>0.0001875-34.5338364307193i</v>
      </c>
      <c r="M522" t="str">
        <f t="shared" si="144"/>
        <v>0.0025-16.6470801255775i</v>
      </c>
      <c r="N522">
        <f t="shared" si="145"/>
        <v>89.979817224133825</v>
      </c>
      <c r="O522">
        <f t="shared" si="146"/>
        <v>78.170710230058802</v>
      </c>
      <c r="P522" s="3">
        <f t="shared" si="147"/>
        <v>78.170710230058802</v>
      </c>
      <c r="Q522" s="3">
        <f t="shared" si="148"/>
        <v>-90.020182775866175</v>
      </c>
      <c r="R522">
        <f t="shared" si="149"/>
        <v>89.979817224133825</v>
      </c>
      <c r="S522">
        <f t="shared" si="150"/>
        <v>6.1285461863746695E-3</v>
      </c>
      <c r="T522">
        <f t="shared" si="133"/>
        <v>78.170710230058802</v>
      </c>
    </row>
    <row r="523" spans="1:20" x14ac:dyDescent="0.25">
      <c r="A523">
        <f t="shared" si="134"/>
        <v>38.653117159740695</v>
      </c>
      <c r="B523">
        <f t="shared" si="151"/>
        <v>6.1518346618828934</v>
      </c>
      <c r="C523" t="str">
        <f t="shared" si="135"/>
        <v>-2.85360431539572-8070.27419463846i</v>
      </c>
      <c r="D523" t="str">
        <f t="shared" si="136"/>
        <v>3.47812499975133-2587.11349781896i</v>
      </c>
      <c r="E523" t="str">
        <f t="shared" si="137"/>
        <v>162.469532570192+0.00289649990501898i</v>
      </c>
      <c r="F523" t="str">
        <f t="shared" si="138"/>
        <v>2.90990990986984-24278.4672443764i</v>
      </c>
      <c r="G523" t="str">
        <f t="shared" si="139"/>
        <v>0.999999999986231-3.71069924728402E-06i</v>
      </c>
      <c r="H523" t="str">
        <f t="shared" si="140"/>
        <v>625.000938305556+0.795579517897518i</v>
      </c>
      <c r="I523" t="str">
        <f t="shared" si="141"/>
        <v>59.620311221919-42806.6625461784i</v>
      </c>
      <c r="K523" t="str">
        <f t="shared" si="142"/>
        <v>0.0191999400648875-0.0000329437755802827i</v>
      </c>
      <c r="L523" t="str">
        <f t="shared" si="143"/>
        <v>0.0001875-34.4031046331135i</v>
      </c>
      <c r="M523" t="str">
        <f t="shared" si="144"/>
        <v>0.0025-16.5840606949367i</v>
      </c>
      <c r="N523">
        <f t="shared" si="145"/>
        <v>89.979740530133782</v>
      </c>
      <c r="O523">
        <f t="shared" si="146"/>
        <v>78.137766353161737</v>
      </c>
      <c r="P523" s="3">
        <f t="shared" si="147"/>
        <v>78.137766353161737</v>
      </c>
      <c r="Q523" s="3">
        <f t="shared" si="148"/>
        <v>-90.020259469866218</v>
      </c>
      <c r="R523">
        <f t="shared" si="149"/>
        <v>89.979740530133782</v>
      </c>
      <c r="S523">
        <f t="shared" si="150"/>
        <v>6.1518346618828932E-3</v>
      </c>
      <c r="T523">
        <f t="shared" si="133"/>
        <v>78.137766353161737</v>
      </c>
    </row>
    <row r="524" spans="1:20" x14ac:dyDescent="0.25">
      <c r="A524">
        <f t="shared" si="134"/>
        <v>38.799999004947708</v>
      </c>
      <c r="B524">
        <f t="shared" si="151"/>
        <v>6.1752116335980487</v>
      </c>
      <c r="C524" t="str">
        <f t="shared" si="135"/>
        <v>-2.85360422058901-8039.72319586485i</v>
      </c>
      <c r="D524" t="str">
        <f t="shared" si="136"/>
        <v>3.47812499974945-2577.31968324656i</v>
      </c>
      <c r="E524" t="str">
        <f t="shared" si="137"/>
        <v>162.469532536752+0.00290750669935441i</v>
      </c>
      <c r="F524" t="str">
        <f t="shared" si="138"/>
        <v>2.90990990986953-24186.5583228318i</v>
      </c>
      <c r="G524" t="str">
        <f t="shared" si="139"/>
        <v>0.999999999986126-0.0000037247999044233i</v>
      </c>
      <c r="H524" t="str">
        <f t="shared" si="140"/>
        <v>625.000945450234+0.798602721008794i</v>
      </c>
      <c r="I524" t="str">
        <f t="shared" si="141"/>
        <v>59.6203113451136-42644.613454809i</v>
      </c>
      <c r="K524" t="str">
        <f t="shared" si="142"/>
        <v>0.0191999396085167-0.0000330689610928836i</v>
      </c>
      <c r="L524" t="str">
        <f t="shared" si="143"/>
        <v>0.0001875-34.2728677357177i</v>
      </c>
      <c r="M524" t="str">
        <f t="shared" si="144"/>
        <v>0.0025-16.5212798315768i</v>
      </c>
      <c r="N524">
        <f t="shared" si="145"/>
        <v>89.979663544702802</v>
      </c>
      <c r="O524">
        <f t="shared" si="146"/>
        <v>78.10482247588412</v>
      </c>
      <c r="P524" s="3">
        <f t="shared" si="147"/>
        <v>78.10482247588412</v>
      </c>
      <c r="Q524" s="3">
        <f t="shared" si="148"/>
        <v>-90.020336455297198</v>
      </c>
      <c r="R524">
        <f t="shared" si="149"/>
        <v>89.979663544702802</v>
      </c>
      <c r="S524">
        <f t="shared" si="150"/>
        <v>6.1752116335980489E-3</v>
      </c>
      <c r="T524">
        <f t="shared" si="133"/>
        <v>78.10482247588412</v>
      </c>
    </row>
    <row r="525" spans="1:20" x14ac:dyDescent="0.25">
      <c r="A525">
        <f t="shared" si="134"/>
        <v>38.947439001166515</v>
      </c>
      <c r="B525">
        <f t="shared" si="151"/>
        <v>6.1986774378057214</v>
      </c>
      <c r="C525" t="str">
        <f t="shared" si="135"/>
        <v>-2.85360412506057-8009.28785120855i</v>
      </c>
      <c r="D525" t="str">
        <f t="shared" si="136"/>
        <v>3.47812499974754-2567.56294428307i</v>
      </c>
      <c r="E525" t="str">
        <f t="shared" si="137"/>
        <v>162.469532503058+0.00291855532059114i</v>
      </c>
      <c r="F525" t="str">
        <f t="shared" si="138"/>
        <v>2.90990990986922-24094.9973330488i</v>
      </c>
      <c r="G525" t="str">
        <f t="shared" si="139"/>
        <v>0.99999999998602-3.73895414405972E-06i</v>
      </c>
      <c r="H525" t="str">
        <f t="shared" si="140"/>
        <v>625.000952649316+0.801637412302697i</v>
      </c>
      <c r="I525" t="str">
        <f t="shared" si="141"/>
        <v>59.6203114692472-42483.1778205212i</v>
      </c>
      <c r="K525" t="str">
        <f t="shared" si="142"/>
        <v>0.0191999391486709-0.0000331946223008819i</v>
      </c>
      <c r="L525" t="str">
        <f t="shared" si="143"/>
        <v>0.0001875-34.1431238650307i</v>
      </c>
      <c r="M525" t="str">
        <f t="shared" si="144"/>
        <v>0.0025-16.4587366323737i</v>
      </c>
      <c r="N525">
        <f t="shared" si="145"/>
        <v>89.979586266733548</v>
      </c>
      <c r="O525">
        <f t="shared" si="146"/>
        <v>78.071878598223066</v>
      </c>
      <c r="P525" s="3">
        <f t="shared" si="147"/>
        <v>78.071878598223066</v>
      </c>
      <c r="Q525" s="3">
        <f t="shared" si="148"/>
        <v>-90.020413733266452</v>
      </c>
      <c r="R525">
        <f t="shared" si="149"/>
        <v>89.979586266733548</v>
      </c>
      <c r="S525">
        <f t="shared" si="150"/>
        <v>6.198677437805721E-3</v>
      </c>
      <c r="T525">
        <f t="shared" si="133"/>
        <v>78.071878598223066</v>
      </c>
    </row>
    <row r="526" spans="1:20" x14ac:dyDescent="0.25">
      <c r="A526">
        <f t="shared" si="134"/>
        <v>39.095439269370942</v>
      </c>
      <c r="B526">
        <f t="shared" si="151"/>
        <v>6.222232412069383</v>
      </c>
      <c r="C526" t="str">
        <f t="shared" si="135"/>
        <v>-2.85360402880464-7978.96772284694i</v>
      </c>
      <c r="D526" t="str">
        <f t="shared" si="136"/>
        <v>3.47812499974561-2557.84314057452i</v>
      </c>
      <c r="E526" t="str">
        <f t="shared" si="137"/>
        <v>162.469532469108+0.00292964592768531i</v>
      </c>
      <c r="F526" t="str">
        <f t="shared" si="138"/>
        <v>2.90990990986893-24003.7829578917i</v>
      </c>
      <c r="G526" t="str">
        <f t="shared" si="139"/>
        <v>0.999999999985914-3.75316216980674E-06i</v>
      </c>
      <c r="H526" t="str">
        <f t="shared" si="140"/>
        <v>625.000959903213+0.804683635434427i</v>
      </c>
      <c r="I526" t="str">
        <f t="shared" si="141"/>
        <v>59.6203115943254-42322.3533210088i</v>
      </c>
      <c r="K526" t="str">
        <f t="shared" si="142"/>
        <v>0.0191999386853237-0.0000333207610118106i</v>
      </c>
      <c r="L526" t="str">
        <f t="shared" si="143"/>
        <v>0.0001875-34.013871154643i</v>
      </c>
      <c r="M526" t="str">
        <f t="shared" si="144"/>
        <v>0.0025-16.3964301976228i</v>
      </c>
      <c r="N526">
        <f t="shared" si="145"/>
        <v>89.979508695114419</v>
      </c>
      <c r="O526">
        <f t="shared" si="146"/>
        <v>78.038934720175703</v>
      </c>
      <c r="P526" s="3">
        <f t="shared" si="147"/>
        <v>78.038934720175703</v>
      </c>
      <c r="Q526" s="3">
        <f t="shared" si="148"/>
        <v>-90.020491304885581</v>
      </c>
      <c r="R526">
        <f t="shared" si="149"/>
        <v>89.979508695114419</v>
      </c>
      <c r="S526">
        <f t="shared" si="150"/>
        <v>6.2222324120693832E-3</v>
      </c>
      <c r="T526">
        <f t="shared" si="133"/>
        <v>78.038934720175703</v>
      </c>
    </row>
    <row r="527" spans="1:20" x14ac:dyDescent="0.25">
      <c r="A527">
        <f t="shared" si="134"/>
        <v>39.244001938594558</v>
      </c>
      <c r="B527">
        <f t="shared" si="151"/>
        <v>6.2458768952352468</v>
      </c>
      <c r="C527" t="str">
        <f t="shared" si="135"/>
        <v>-2.85360393181583-7948.76237461469i</v>
      </c>
      <c r="D527" t="str">
        <f t="shared" si="136"/>
        <v>3.47812499974367-2548.16013229828i</v>
      </c>
      <c r="E527" t="str">
        <f t="shared" si="137"/>
        <v>162.469532434898+0.00294077868019474i</v>
      </c>
      <c r="F527" t="str">
        <f t="shared" si="138"/>
        <v>2.90990990986861-23912.913885211i</v>
      </c>
      <c r="G527" t="str">
        <f t="shared" si="139"/>
        <v>0.999999999985806-3.76742418605161E-06i</v>
      </c>
      <c r="H527" t="str">
        <f t="shared" si="140"/>
        <v>625.000967212344+0.807741434225104i</v>
      </c>
      <c r="I527" t="str">
        <f t="shared" si="141"/>
        <v>59.6203117203561-42162.1376427574i</v>
      </c>
      <c r="K527" t="str">
        <f t="shared" si="142"/>
        <v>0.0191999382184484-0.0000334473790400705i</v>
      </c>
      <c r="L527" t="str">
        <f t="shared" si="143"/>
        <v>0.0001875-33.8851077452112i</v>
      </c>
      <c r="M527" t="str">
        <f t="shared" si="144"/>
        <v>0.0025-16.3343596310249i</v>
      </c>
      <c r="N527">
        <f t="shared" si="145"/>
        <v>89.979430828729619</v>
      </c>
      <c r="O527">
        <f t="shared" si="146"/>
        <v>78.005990841738949</v>
      </c>
      <c r="P527" s="3">
        <f t="shared" si="147"/>
        <v>78.005990841738949</v>
      </c>
      <c r="Q527" s="3">
        <f t="shared" si="148"/>
        <v>-90.020569171270381</v>
      </c>
      <c r="R527">
        <f t="shared" si="149"/>
        <v>89.979430828729619</v>
      </c>
      <c r="S527">
        <f t="shared" si="150"/>
        <v>6.2458768952352471E-3</v>
      </c>
      <c r="T527">
        <f t="shared" si="133"/>
        <v>78.005990841738949</v>
      </c>
    </row>
    <row r="528" spans="1:20" x14ac:dyDescent="0.25">
      <c r="A528">
        <f t="shared" si="134"/>
        <v>39.393129145961211</v>
      </c>
      <c r="B528">
        <f t="shared" si="151"/>
        <v>6.2696112274371405</v>
      </c>
      <c r="C528" t="str">
        <f t="shared" si="135"/>
        <v>-2.85360383408848-7918.67137199779i</v>
      </c>
      <c r="D528" t="str">
        <f t="shared" si="136"/>
        <v>3.47812499974172-2538.51378016103i</v>
      </c>
      <c r="E528" t="str">
        <f t="shared" si="137"/>
        <v>162.469532400428+0.00295195373828522i</v>
      </c>
      <c r="F528" t="str">
        <f t="shared" si="138"/>
        <v>2.9099099098683-23822.3888078247i</v>
      </c>
      <c r="G528" t="str">
        <f t="shared" si="139"/>
        <v>0.999999999985698-3.78174039795819E-06i</v>
      </c>
      <c r="H528" t="str">
        <f t="shared" si="140"/>
        <v>625.000974577134+0.810810852662356i</v>
      </c>
      <c r="I528" t="str">
        <f t="shared" si="141"/>
        <v>59.6203118473465-42002.5284810111i</v>
      </c>
      <c r="K528" t="str">
        <f t="shared" si="142"/>
        <v>0.019199937748018-0.0000335744782069552i</v>
      </c>
      <c r="L528" t="str">
        <f t="shared" si="143"/>
        <v>0.0001875-33.7568317844304i</v>
      </c>
      <c r="M528" t="str">
        <f t="shared" si="144"/>
        <v>0.0025-16.2725240396741i</v>
      </c>
      <c r="N528">
        <f t="shared" si="145"/>
        <v>89.97935266645915</v>
      </c>
      <c r="O528">
        <f t="shared" si="146"/>
        <v>77.973046962909947</v>
      </c>
      <c r="P528" s="3">
        <f t="shared" si="147"/>
        <v>77.973046962909947</v>
      </c>
      <c r="Q528" s="3">
        <f t="shared" si="148"/>
        <v>-90.02064733354085</v>
      </c>
      <c r="R528">
        <f t="shared" si="149"/>
        <v>89.97935266645915</v>
      </c>
      <c r="S528">
        <f t="shared" si="150"/>
        <v>6.2696112274371408E-3</v>
      </c>
      <c r="T528">
        <f t="shared" si="133"/>
        <v>77.973046962909947</v>
      </c>
    </row>
    <row r="529" spans="1:20" x14ac:dyDescent="0.25">
      <c r="A529">
        <f t="shared" si="134"/>
        <v>39.542823036715866</v>
      </c>
      <c r="B529">
        <f t="shared" si="151"/>
        <v>6.293435750101402</v>
      </c>
      <c r="C529" t="str">
        <f t="shared" si="135"/>
        <v>-2.85360373561689-7888.69428212709i</v>
      </c>
      <c r="D529" t="str">
        <f t="shared" si="136"/>
        <v>3.47812499973977-2528.90394539673i</v>
      </c>
      <c r="E529" t="str">
        <f t="shared" si="137"/>
        <v>162.469532365696+0.00296317126273006i</v>
      </c>
      <c r="F529" t="str">
        <f t="shared" si="138"/>
        <v>2.90990990986796-23732.2064234992i</v>
      </c>
      <c r="G529" t="str">
        <f t="shared" si="139"/>
        <v>0.99999999998559-3.79611101147002E-06i</v>
      </c>
      <c r="H529" t="str">
        <f t="shared" si="140"/>
        <v>625.000981997999+0.813891934900962i</v>
      </c>
      <c r="I529" t="str">
        <f t="shared" si="141"/>
        <v>59.6203119753037-41843.5235397381i</v>
      </c>
      <c r="K529" t="str">
        <f t="shared" si="142"/>
        <v>0.0191999372740057-0.0000337020603406789i</v>
      </c>
      <c r="L529" t="str">
        <f t="shared" si="143"/>
        <v>0.0001875-33.6290414270078i</v>
      </c>
      <c r="M529" t="str">
        <f t="shared" si="144"/>
        <v>0.0025-16.2109225340448i</v>
      </c>
      <c r="N529">
        <f t="shared" si="145"/>
        <v>89.979274207178662</v>
      </c>
      <c r="O529">
        <f t="shared" si="146"/>
        <v>77.940103083685713</v>
      </c>
      <c r="P529" s="3">
        <f t="shared" si="147"/>
        <v>77.940103083685713</v>
      </c>
      <c r="Q529" s="3">
        <f t="shared" si="148"/>
        <v>-90.020725792821338</v>
      </c>
      <c r="R529">
        <f t="shared" si="149"/>
        <v>89.979274207178662</v>
      </c>
      <c r="S529">
        <f t="shared" si="150"/>
        <v>6.293435750101402E-3</v>
      </c>
      <c r="T529">
        <f t="shared" si="133"/>
        <v>77.940103083685713</v>
      </c>
    </row>
    <row r="530" spans="1:20" x14ac:dyDescent="0.25">
      <c r="A530">
        <f t="shared" si="134"/>
        <v>39.693085764255386</v>
      </c>
      <c r="B530">
        <f t="shared" si="151"/>
        <v>6.3173508059517873</v>
      </c>
      <c r="C530" t="str">
        <f t="shared" si="135"/>
        <v>-2.85360363639563-7858.83067377212i</v>
      </c>
      <c r="D530" t="str">
        <f t="shared" si="136"/>
        <v>3.47812499973778-2519.33048976472i</v>
      </c>
      <c r="E530" t="str">
        <f t="shared" si="137"/>
        <v>162.469532330699+0.00297443141491566i</v>
      </c>
      <c r="F530" t="str">
        <f t="shared" si="138"/>
        <v>2.90990990986765-23642.3654349306i</v>
      </c>
      <c r="G530" t="str">
        <f t="shared" si="139"/>
        <v>0.99999999998548-3.81053623331319E-06i</v>
      </c>
      <c r="H530" t="str">
        <f t="shared" si="140"/>
        <v>625.000989475369+0.8169847252635i</v>
      </c>
      <c r="I530" t="str">
        <f t="shared" si="141"/>
        <v>59.6203121042353-41685.1205315992i</v>
      </c>
      <c r="K530" t="str">
        <f t="shared" si="142"/>
        <v>0.0191999367963841-0.000033830127276401i</v>
      </c>
      <c r="L530" t="str">
        <f t="shared" si="143"/>
        <v>0.0001875-33.5017348346362i</v>
      </c>
      <c r="M530" t="str">
        <f t="shared" si="144"/>
        <v>0.0025-16.1495542279784i</v>
      </c>
      <c r="N530">
        <f t="shared" si="145"/>
        <v>89.979195449759629</v>
      </c>
      <c r="O530">
        <f t="shared" si="146"/>
        <v>77.907159204063277</v>
      </c>
      <c r="P530" s="3">
        <f t="shared" si="147"/>
        <v>77.907159204063277</v>
      </c>
      <c r="Q530" s="3">
        <f t="shared" si="148"/>
        <v>-90.020804550240371</v>
      </c>
      <c r="R530">
        <f t="shared" si="149"/>
        <v>89.979195449759629</v>
      </c>
      <c r="S530">
        <f t="shared" si="150"/>
        <v>6.3173508059517873E-3</v>
      </c>
      <c r="T530">
        <f t="shared" si="133"/>
        <v>77.907159204063277</v>
      </c>
    </row>
    <row r="531" spans="1:20" x14ac:dyDescent="0.25">
      <c r="A531">
        <f t="shared" si="134"/>
        <v>39.843919490159564</v>
      </c>
      <c r="B531">
        <f t="shared" si="151"/>
        <v>6.3413567390144046</v>
      </c>
      <c r="C531" t="str">
        <f t="shared" si="135"/>
        <v>-2.85360353641891-7829.08011733472i</v>
      </c>
      <c r="D531" t="str">
        <f t="shared" si="136"/>
        <v>3.47812499973577-2509.79327554759i</v>
      </c>
      <c r="E531" t="str">
        <f t="shared" si="137"/>
        <v>162.469532295436+0.00298573435683874i</v>
      </c>
      <c r="F531" t="str">
        <f t="shared" si="138"/>
        <v>2.90990990986734-23552.8645497261i</v>
      </c>
      <c r="G531" t="str">
        <f t="shared" si="139"/>
        <v>0.999999999985369-3.82501627099936E-06i</v>
      </c>
      <c r="H531" t="str">
        <f t="shared" si="140"/>
        <v>625.000997009679+0.820089268240981i</v>
      </c>
      <c r="I531" t="str">
        <f t="shared" si="141"/>
        <v>59.6203122341492-41527.317177914i</v>
      </c>
      <c r="K531" t="str">
        <f t="shared" si="142"/>
        <v>0.0191999363151256-0.0000339586808562534i</v>
      </c>
      <c r="L531" t="str">
        <f t="shared" si="143"/>
        <v>0.0001875-33.3749101759674i</v>
      </c>
      <c r="M531" t="str">
        <f t="shared" si="144"/>
        <v>0.0025-16.0884182386715i</v>
      </c>
      <c r="N531">
        <f t="shared" si="145"/>
        <v>89.979116393069219</v>
      </c>
      <c r="O531">
        <f t="shared" si="146"/>
        <v>77.874215324039469</v>
      </c>
      <c r="P531" s="3">
        <f t="shared" si="147"/>
        <v>77.874215324039469</v>
      </c>
      <c r="Q531" s="3">
        <f t="shared" si="148"/>
        <v>-90.020883606930781</v>
      </c>
      <c r="R531">
        <f t="shared" si="149"/>
        <v>89.979116393069219</v>
      </c>
      <c r="S531">
        <f t="shared" si="150"/>
        <v>6.3413567390144046E-3</v>
      </c>
      <c r="T531">
        <f t="shared" si="133"/>
        <v>77.874215324039469</v>
      </c>
    </row>
    <row r="532" spans="1:20" x14ac:dyDescent="0.25">
      <c r="A532">
        <f t="shared" si="134"/>
        <v>39.995326384222167</v>
      </c>
      <c r="B532">
        <f t="shared" si="151"/>
        <v>6.3654538946226591</v>
      </c>
      <c r="C532" t="str">
        <f t="shared" si="135"/>
        <v>-2.85360343568074-7799.44218484329i</v>
      </c>
      <c r="D532" t="str">
        <f t="shared" si="136"/>
        <v>3.47812499973378-2500.29216554933i</v>
      </c>
      <c r="E532" t="str">
        <f t="shared" si="137"/>
        <v>162.469532259905+0.0029970802511152i</v>
      </c>
      <c r="F532" t="str">
        <f t="shared" si="138"/>
        <v>2.909909909867-23463.7024803853i</v>
      </c>
      <c r="G532" t="str">
        <f t="shared" si="139"/>
        <v>0.999999999985258-3.83955133282873E-06i</v>
      </c>
      <c r="H532" t="str">
        <f t="shared" si="140"/>
        <v>625.001004601355+0.823205608493454i</v>
      </c>
      <c r="I532" t="str">
        <f t="shared" si="141"/>
        <v>59.6203123650511-41370.1112086277i</v>
      </c>
      <c r="K532" t="str">
        <f t="shared" si="142"/>
        <v>0.0191999358302027-0.0000340877229293667i</v>
      </c>
      <c r="L532" t="str">
        <f t="shared" si="143"/>
        <v>0.0001875-33.2485656265864i</v>
      </c>
      <c r="M532" t="str">
        <f t="shared" si="144"/>
        <v>0.0025-16.0275136866622i</v>
      </c>
      <c r="N532">
        <f t="shared" si="145"/>
        <v>89.979037035970251</v>
      </c>
      <c r="O532">
        <f t="shared" si="146"/>
        <v>77.841271443611376</v>
      </c>
      <c r="P532" s="3">
        <f t="shared" si="147"/>
        <v>77.841271443611376</v>
      </c>
      <c r="Q532" s="3">
        <f t="shared" si="148"/>
        <v>-90.020962964029749</v>
      </c>
      <c r="R532">
        <f t="shared" si="149"/>
        <v>89.979037035970251</v>
      </c>
      <c r="S532">
        <f t="shared" si="150"/>
        <v>6.365453894622659E-3</v>
      </c>
      <c r="T532">
        <f t="shared" si="133"/>
        <v>77.841271443611376</v>
      </c>
    </row>
    <row r="533" spans="1:20" x14ac:dyDescent="0.25">
      <c r="A533">
        <f t="shared" si="134"/>
        <v>40.147308624482214</v>
      </c>
      <c r="B533">
        <f t="shared" si="151"/>
        <v>6.3896426194222258</v>
      </c>
      <c r="C533" t="str">
        <f t="shared" si="135"/>
        <v>-2.85360333417572-7769.91644994611i</v>
      </c>
      <c r="D533" t="str">
        <f t="shared" si="136"/>
        <v>3.47812499973175-2490.82702309329i</v>
      </c>
      <c r="E533" t="str">
        <f t="shared" si="137"/>
        <v>162.469532224102+0.00300846926097681i</v>
      </c>
      <c r="F533" t="str">
        <f t="shared" si="138"/>
        <v>2.90990990986669-23374.8779442822i</v>
      </c>
      <c r="G533" t="str">
        <f t="shared" si="139"/>
        <v>0.999999999985146-3.85414162789304E-06i</v>
      </c>
      <c r="H533" t="str">
        <f t="shared" si="140"/>
        <v>625.001012250838+0.82633379085072i</v>
      </c>
      <c r="I533" t="str">
        <f t="shared" si="141"/>
        <v>59.6203124969511-41213.5003622805i</v>
      </c>
      <c r="K533" t="str">
        <f t="shared" si="142"/>
        <v>0.0191999353415874-0.0000342172553518973i</v>
      </c>
      <c r="L533" t="str">
        <f t="shared" si="143"/>
        <v>0.0001875-33.1226993689843i</v>
      </c>
      <c r="M533" t="str">
        <f t="shared" si="144"/>
        <v>0.0025-15.966839695818i</v>
      </c>
      <c r="N533">
        <f t="shared" si="145"/>
        <v>89.978957377321251</v>
      </c>
      <c r="O533">
        <f t="shared" si="146"/>
        <v>77.808327562775816</v>
      </c>
      <c r="P533" s="3">
        <f t="shared" si="147"/>
        <v>77.808327562775816</v>
      </c>
      <c r="Q533" s="3">
        <f t="shared" si="148"/>
        <v>-90.021042622678749</v>
      </c>
      <c r="R533">
        <f t="shared" si="149"/>
        <v>89.978957377321251</v>
      </c>
      <c r="S533">
        <f t="shared" si="150"/>
        <v>6.3896426194222254E-3</v>
      </c>
      <c r="T533">
        <f t="shared" si="133"/>
        <v>77.808327562775816</v>
      </c>
    </row>
    <row r="534" spans="1:20" x14ac:dyDescent="0.25">
      <c r="A534">
        <f t="shared" si="134"/>
        <v>40.299868397255246</v>
      </c>
      <c r="B534">
        <f t="shared" si="151"/>
        <v>6.4139232613760306</v>
      </c>
      <c r="C534" t="str">
        <f t="shared" si="135"/>
        <v>-2.85360323189778-7740.50248790564i</v>
      </c>
      <c r="D534" t="str">
        <f t="shared" si="136"/>
        <v>3.47812499972969-2481.3977120202i</v>
      </c>
      <c r="E534" t="str">
        <f t="shared" si="137"/>
        <v>162.469532188028+0.00301990155027587i</v>
      </c>
      <c r="F534" t="str">
        <f t="shared" si="138"/>
        <v>2.90990990986637-23286.3896636457i</v>
      </c>
      <c r="G534" t="str">
        <f t="shared" si="139"/>
        <v>0.999999999985032-3.86878736607859E-06i</v>
      </c>
      <c r="H534" t="str">
        <f t="shared" si="140"/>
        <v>625.001019958571+0.829473860312901i</v>
      </c>
      <c r="I534" t="str">
        <f t="shared" si="141"/>
        <v>59.620312629855-41057.4823859723i</v>
      </c>
      <c r="K534" t="str">
        <f t="shared" si="142"/>
        <v>0.0191999348492515-0.0000343472799870527i</v>
      </c>
      <c r="L534" t="str">
        <f t="shared" si="143"/>
        <v>0.0001875-32.9973095925327i</v>
      </c>
      <c r="M534" t="str">
        <f t="shared" si="144"/>
        <v>0.0025-15.9063953933234i</v>
      </c>
      <c r="N534">
        <f t="shared" si="145"/>
        <v>89.978877415976413</v>
      </c>
      <c r="O534">
        <f t="shared" si="146"/>
        <v>77.77538368152976</v>
      </c>
      <c r="P534" s="3">
        <f t="shared" si="147"/>
        <v>77.77538368152976</v>
      </c>
      <c r="Q534" s="3">
        <f t="shared" si="148"/>
        <v>-90.021122584023587</v>
      </c>
      <c r="R534">
        <f t="shared" si="149"/>
        <v>89.978877415976413</v>
      </c>
      <c r="S534">
        <f t="shared" si="150"/>
        <v>6.4139232613760304E-3</v>
      </c>
      <c r="T534">
        <f t="shared" si="133"/>
        <v>77.77538368152976</v>
      </c>
    </row>
    <row r="535" spans="1:20" x14ac:dyDescent="0.25">
      <c r="A535">
        <f t="shared" si="134"/>
        <v>40.453007897164817</v>
      </c>
      <c r="B535">
        <f t="shared" si="151"/>
        <v>6.4382961697692593</v>
      </c>
      <c r="C535" t="str">
        <f t="shared" si="135"/>
        <v>-2.85360312884091-7711.19987559211i</v>
      </c>
      <c r="D535" t="str">
        <f t="shared" si="136"/>
        <v>3.47812499972764-2472.00409668626i</v>
      </c>
      <c r="E535" t="str">
        <f t="shared" si="137"/>
        <v>162.469532151678+0.00303137728348923i</v>
      </c>
      <c r="F535" t="str">
        <f t="shared" si="138"/>
        <v>2.90990990986601-23198.2363655424i</v>
      </c>
      <c r="G535" t="str">
        <f t="shared" si="139"/>
        <v>0.999999999984919-3.88348875806925E-06i</v>
      </c>
      <c r="H535" t="str">
        <f t="shared" si="140"/>
        <v>625.00102772499+0.832625862051123i</v>
      </c>
      <c r="I535" t="str">
        <f t="shared" si="141"/>
        <v>59.6203127637704-40902.0550353322i</v>
      </c>
      <c r="K535" t="str">
        <f t="shared" si="142"/>
        <v>0.0191999343531669-0.0000344777987051203i</v>
      </c>
      <c r="L535" t="str">
        <f t="shared" si="143"/>
        <v>0.0001875-32.8723944934575i</v>
      </c>
      <c r="M535" t="str">
        <f t="shared" si="144"/>
        <v>0.0025-15.8461799096667i</v>
      </c>
      <c r="N535">
        <f t="shared" si="145"/>
        <v>89.978797150785567</v>
      </c>
      <c r="O535">
        <f t="shared" si="146"/>
        <v>77.742439799870027</v>
      </c>
      <c r="P535" s="3">
        <f t="shared" si="147"/>
        <v>77.742439799870027</v>
      </c>
      <c r="Q535" s="3">
        <f t="shared" si="148"/>
        <v>-90.021202849214433</v>
      </c>
      <c r="R535">
        <f t="shared" si="149"/>
        <v>89.978797150785567</v>
      </c>
      <c r="S535">
        <f t="shared" si="150"/>
        <v>6.438296169769259E-3</v>
      </c>
      <c r="T535">
        <f t="shared" si="133"/>
        <v>77.742439799870027</v>
      </c>
    </row>
    <row r="536" spans="1:20" x14ac:dyDescent="0.25">
      <c r="A536">
        <f t="shared" si="134"/>
        <v>40.606729327174044</v>
      </c>
      <c r="B536">
        <f t="shared" si="151"/>
        <v>6.4627616952143825</v>
      </c>
      <c r="C536" t="str">
        <f t="shared" si="135"/>
        <v>-2.85360302499934-7682.00819147759i</v>
      </c>
      <c r="D536" t="str">
        <f t="shared" si="136"/>
        <v>3.47812499972557-2462.64604196117i</v>
      </c>
      <c r="E536" t="str">
        <f t="shared" si="137"/>
        <v>162.469532115051+0.00304289662571721i</v>
      </c>
      <c r="F536" t="str">
        <f t="shared" si="138"/>
        <v>2.90990990986569-23110.4167818574i</v>
      </c>
      <c r="G536" t="str">
        <f t="shared" si="139"/>
        <v>0.999999999984804-3.89824601534947E-06i</v>
      </c>
      <c r="H536" t="str">
        <f t="shared" si="140"/>
        <v>625.00103555055+0.835789841408191i</v>
      </c>
      <c r="I536" t="str">
        <f t="shared" si="141"/>
        <v>59.6203128987059-40747.2160744858i</v>
      </c>
      <c r="K536" t="str">
        <f t="shared" si="142"/>
        <v>0.0191999338533048-0.0000346088133834923i</v>
      </c>
      <c r="L536" t="str">
        <f t="shared" si="143"/>
        <v>0.0001875-32.7479522748132i</v>
      </c>
      <c r="M536" t="str">
        <f t="shared" si="144"/>
        <v>0.0025-15.7861923786279i</v>
      </c>
      <c r="N536">
        <f t="shared" si="145"/>
        <v>89.97871658059421</v>
      </c>
      <c r="O536">
        <f t="shared" si="146"/>
        <v>77.709495917793433</v>
      </c>
      <c r="P536" s="3">
        <f t="shared" si="147"/>
        <v>77.709495917793433</v>
      </c>
      <c r="Q536" s="3">
        <f t="shared" si="148"/>
        <v>-90.02128341940579</v>
      </c>
      <c r="R536">
        <f t="shared" si="149"/>
        <v>89.97871658059421</v>
      </c>
      <c r="S536">
        <f t="shared" si="150"/>
        <v>6.4627616952143826E-3</v>
      </c>
      <c r="T536">
        <f t="shared" si="133"/>
        <v>77.709495917793433</v>
      </c>
    </row>
    <row r="537" spans="1:20" x14ac:dyDescent="0.25">
      <c r="A537">
        <f t="shared" si="134"/>
        <v>40.761034898617304</v>
      </c>
      <c r="B537">
        <f t="shared" si="151"/>
        <v>6.4873201896561969</v>
      </c>
      <c r="C537" t="str">
        <f t="shared" si="135"/>
        <v>-2.85360292036714-7652.92701563009i</v>
      </c>
      <c r="D537" t="str">
        <f t="shared" si="136"/>
        <v>3.47812499972349-2453.32341322616i</v>
      </c>
      <c r="E537" t="str">
        <f t="shared" si="137"/>
        <v>162.469532078147+0.0030544597426867i</v>
      </c>
      <c r="F537" t="str">
        <f t="shared" si="138"/>
        <v>2.90990990986536-23022.9296492765i</v>
      </c>
      <c r="G537" t="str">
        <f t="shared" si="139"/>
        <v>0.999999999984688-3.91305935020734E-06i</v>
      </c>
      <c r="H537" t="str">
        <f t="shared" si="140"/>
        <v>625.001043435693+0.838965843899184i</v>
      </c>
      <c r="I537" t="str">
        <f t="shared" si="141"/>
        <v>59.6203130346684-40592.963276022i</v>
      </c>
      <c r="K537" t="str">
        <f t="shared" si="142"/>
        <v>0.0191999333496367-0.0000347403259066944i</v>
      </c>
      <c r="L537" t="str">
        <f t="shared" si="143"/>
        <v>0.0001875-32.6239811464567i</v>
      </c>
      <c r="M537" t="str">
        <f t="shared" si="144"/>
        <v>0.0025-15.7264319372663i</v>
      </c>
      <c r="N537">
        <f t="shared" si="145"/>
        <v>89.978635704243388</v>
      </c>
      <c r="O537">
        <f t="shared" si="146"/>
        <v>77.676552035297021</v>
      </c>
      <c r="P537" s="3">
        <f t="shared" si="147"/>
        <v>77.676552035297021</v>
      </c>
      <c r="Q537" s="3">
        <f t="shared" si="148"/>
        <v>-90.021364295756612</v>
      </c>
      <c r="R537">
        <f t="shared" si="149"/>
        <v>89.978635704243388</v>
      </c>
      <c r="S537">
        <f t="shared" si="150"/>
        <v>6.4873201896561965E-3</v>
      </c>
      <c r="T537">
        <f t="shared" si="133"/>
        <v>77.676552035297021</v>
      </c>
    </row>
    <row r="538" spans="1:20" x14ac:dyDescent="0.25">
      <c r="A538">
        <f t="shared" si="134"/>
        <v>40.915926831232049</v>
      </c>
      <c r="B538">
        <f t="shared" si="151"/>
        <v>6.5119720063768902</v>
      </c>
      <c r="C538" t="str">
        <f t="shared" si="135"/>
        <v>-2.85360281493827-7623.95592970685i</v>
      </c>
      <c r="D538" t="str">
        <f t="shared" si="136"/>
        <v>3.47812499972137-2444.03607637209i</v>
      </c>
      <c r="E538" t="str">
        <f t="shared" si="137"/>
        <v>162.46953204096+0.00306606680075787i</v>
      </c>
      <c r="F538" t="str">
        <f t="shared" si="138"/>
        <v>2.90990990986501-22935.773709268i</v>
      </c>
      <c r="G538" t="str">
        <f t="shared" si="139"/>
        <v>0.999999999984571-3.92792897573768E-06i</v>
      </c>
      <c r="H538" t="str">
        <f t="shared" si="140"/>
        <v>625.001051380879+0.842153915212165i</v>
      </c>
      <c r="I538" t="str">
        <f t="shared" si="141"/>
        <v>59.6203131716668-40439.2944209633i</v>
      </c>
      <c r="K538" t="str">
        <f t="shared" si="142"/>
        <v>0.0191999328421334-0.0000348723381664115i</v>
      </c>
      <c r="L538" t="str">
        <f t="shared" si="143"/>
        <v>0.0001875-32.5004793250216i</v>
      </c>
      <c r="M538" t="str">
        <f t="shared" si="144"/>
        <v>0.0025-15.6668977259078i</v>
      </c>
      <c r="N538">
        <f t="shared" si="145"/>
        <v>89.978554520569787</v>
      </c>
      <c r="O538">
        <f t="shared" si="146"/>
        <v>77.643608152377283</v>
      </c>
      <c r="P538" s="3">
        <f t="shared" si="147"/>
        <v>77.643608152377283</v>
      </c>
      <c r="Q538" s="3">
        <f t="shared" si="148"/>
        <v>-90.021445479430213</v>
      </c>
      <c r="R538">
        <f t="shared" si="149"/>
        <v>89.978554520569787</v>
      </c>
      <c r="S538">
        <f t="shared" si="150"/>
        <v>6.5119720063768899E-3</v>
      </c>
      <c r="T538">
        <f t="shared" si="133"/>
        <v>77.643608152377283</v>
      </c>
    </row>
    <row r="539" spans="1:20" x14ac:dyDescent="0.25">
      <c r="A539">
        <f t="shared" si="134"/>
        <v>41.071407353190729</v>
      </c>
      <c r="B539">
        <f t="shared" si="151"/>
        <v>6.5367175000011226</v>
      </c>
      <c r="C539" t="str">
        <f t="shared" si="135"/>
        <v>-2.85360270870654-7595.09451694924i</v>
      </c>
      <c r="D539" t="str">
        <f t="shared" si="136"/>
        <v>3.47812499971926-2434.7838977975i</v>
      </c>
      <c r="E539" t="str">
        <f t="shared" si="137"/>
        <v>162.469532003491+0.00307771796692016i</v>
      </c>
      <c r="F539" t="str">
        <f t="shared" si="138"/>
        <v>2.90990990986467-22848.9477080644i</v>
      </c>
      <c r="G539" t="str">
        <f t="shared" si="139"/>
        <v>0.999999999984454-3.94285510584501E-06i</v>
      </c>
      <c r="H539" t="str">
        <f t="shared" si="140"/>
        <v>625.001059386565+0.845354101208789i</v>
      </c>
      <c r="I539" t="str">
        <f t="shared" si="141"/>
        <v>59.620313309708-40286.2072987313i</v>
      </c>
      <c r="K539" t="str">
        <f t="shared" si="142"/>
        <v>0.0191999323307657-0.0000350048520615154i</v>
      </c>
      <c r="L539" t="str">
        <f t="shared" si="143"/>
        <v>0.0001875-32.3774450338928i</v>
      </c>
      <c r="M539" t="str">
        <f t="shared" si="144"/>
        <v>0.0025-15.6075888881329i</v>
      </c>
      <c r="N539">
        <f t="shared" si="145"/>
        <v>89.978473028405674</v>
      </c>
      <c r="O539">
        <f t="shared" si="146"/>
        <v>77.61066426903119</v>
      </c>
      <c r="P539" s="3">
        <f t="shared" si="147"/>
        <v>77.61066426903119</v>
      </c>
      <c r="Q539" s="3">
        <f t="shared" si="148"/>
        <v>-90.021526971594326</v>
      </c>
      <c r="R539">
        <f t="shared" si="149"/>
        <v>89.978473028405674</v>
      </c>
      <c r="S539">
        <f t="shared" si="150"/>
        <v>6.536717500001123E-3</v>
      </c>
      <c r="T539">
        <f t="shared" si="133"/>
        <v>77.61066426903119</v>
      </c>
    </row>
    <row r="540" spans="1:20" x14ac:dyDescent="0.25">
      <c r="A540">
        <f t="shared" si="134"/>
        <v>41.22747870113286</v>
      </c>
      <c r="B540">
        <f t="shared" si="151"/>
        <v>6.5615570265011272</v>
      </c>
      <c r="C540" t="str">
        <f t="shared" si="135"/>
        <v>-2.85360260166596-7566.34236217612i</v>
      </c>
      <c r="D540" t="str">
        <f t="shared" si="136"/>
        <v>3.47812499971711-2425.56674440669i</v>
      </c>
      <c r="E540" t="str">
        <f t="shared" si="137"/>
        <v>162.469531965736+0.00308941340879924i</v>
      </c>
      <c r="F540" t="str">
        <f t="shared" si="138"/>
        <v>2.90990990986434-22762.4503966444i</v>
      </c>
      <c r="G540" t="str">
        <f t="shared" si="139"/>
        <v>0.999999999984335-3.95783795524675E-06i</v>
      </c>
      <c r="H540" t="str">
        <f t="shared" si="140"/>
        <v>625.001067453206+0.848566447925003i</v>
      </c>
      <c r="I540" t="str">
        <f t="shared" si="141"/>
        <v>59.6203134488001-40133.699707116i</v>
      </c>
      <c r="K540" t="str">
        <f t="shared" si="142"/>
        <v>0.0191999318155044-0.0000351378694980929i</v>
      </c>
      <c r="L540" t="str">
        <f t="shared" si="143"/>
        <v>0.0001875-32.2548765031807i</v>
      </c>
      <c r="M540" t="str">
        <f t="shared" si="144"/>
        <v>0.0025-15.548504570764i</v>
      </c>
      <c r="N540">
        <f t="shared" si="145"/>
        <v>89.978391226578864</v>
      </c>
      <c r="O540">
        <f t="shared" si="146"/>
        <v>77.577720385255461</v>
      </c>
      <c r="P540" s="3">
        <f t="shared" si="147"/>
        <v>77.577720385255461</v>
      </c>
      <c r="Q540" s="3">
        <f t="shared" si="148"/>
        <v>-90.021608773421136</v>
      </c>
      <c r="R540">
        <f t="shared" si="149"/>
        <v>89.978391226578864</v>
      </c>
      <c r="S540">
        <f t="shared" si="150"/>
        <v>6.5615570265011268E-3</v>
      </c>
      <c r="T540">
        <f t="shared" si="133"/>
        <v>77.577720385255461</v>
      </c>
    </row>
    <row r="541" spans="1:20" x14ac:dyDescent="0.25">
      <c r="A541">
        <f t="shared" si="134"/>
        <v>41.384143120197166</v>
      </c>
      <c r="B541">
        <f t="shared" si="151"/>
        <v>6.5864909432018317</v>
      </c>
      <c r="C541" t="str">
        <f t="shared" si="135"/>
        <v>-2.85360249381037-7537.69905177811i</v>
      </c>
      <c r="D541" t="str">
        <f t="shared" si="136"/>
        <v>3.47812499971495-2416.38448360783i</v>
      </c>
      <c r="E541" t="str">
        <f t="shared" si="137"/>
        <v>162.469531927694+0.00310115329465741i</v>
      </c>
      <c r="F541" t="str">
        <f t="shared" si="138"/>
        <v>2.90990990986397-22676.2805307154i</v>
      </c>
      <c r="G541" t="str">
        <f t="shared" si="139"/>
        <v>0.999999999984216-3.97287773947622E-06i</v>
      </c>
      <c r="H541" t="str">
        <f t="shared" si="140"/>
        <v>625.001075581274+0.851791001571687i</v>
      </c>
      <c r="I541" t="str">
        <f t="shared" si="141"/>
        <v>59.6203135889514-39981.7694522452i</v>
      </c>
      <c r="K541" t="str">
        <f t="shared" si="142"/>
        <v>0.0191999312963196-0.0000352713923894715i</v>
      </c>
      <c r="L541" t="str">
        <f t="shared" si="143"/>
        <v>0.0001875-32.1327719696958i</v>
      </c>
      <c r="M541" t="str">
        <f t="shared" si="144"/>
        <v>0.0025-15.4896439238534i</v>
      </c>
      <c r="N541">
        <f t="shared" si="145"/>
        <v>89.978309113912729</v>
      </c>
      <c r="O541">
        <f t="shared" si="146"/>
        <v>77.544776501046826</v>
      </c>
      <c r="P541" s="3">
        <f t="shared" si="147"/>
        <v>77.544776501046826</v>
      </c>
      <c r="Q541" s="3">
        <f t="shared" si="148"/>
        <v>-90.021690886087271</v>
      </c>
      <c r="R541">
        <f t="shared" si="149"/>
        <v>89.978309113912729</v>
      </c>
      <c r="S541">
        <f t="shared" si="150"/>
        <v>6.5864909432018313E-3</v>
      </c>
      <c r="T541">
        <f t="shared" si="133"/>
        <v>77.544776501046826</v>
      </c>
    </row>
    <row r="542" spans="1:20" x14ac:dyDescent="0.25">
      <c r="A542">
        <f t="shared" si="134"/>
        <v>41.541402864053914</v>
      </c>
      <c r="B542">
        <f t="shared" si="151"/>
        <v>6.6115196087859989</v>
      </c>
      <c r="C542" t="str">
        <f t="shared" si="135"/>
        <v>-2.85360238513356-7509.16417371153i</v>
      </c>
      <c r="D542" t="str">
        <f t="shared" si="136"/>
        <v>3.4781249997128-2407.23698331101i</v>
      </c>
      <c r="E542" t="str">
        <f t="shared" si="137"/>
        <v>162.469531889362+0.00311293779339641i</v>
      </c>
      <c r="F542" t="str">
        <f t="shared" si="138"/>
        <v>2.90990990986364-22590.4368706948i</v>
      </c>
      <c r="G542" t="str">
        <f t="shared" si="139"/>
        <v>0.999999999984096-3.98797467488576E-06i</v>
      </c>
      <c r="H542" t="str">
        <f t="shared" si="140"/>
        <v>625.001083771233+0.855027808535336i</v>
      </c>
      <c r="I542" t="str">
        <f t="shared" si="141"/>
        <v>59.6203137301707-39830.4143485509i</v>
      </c>
      <c r="K542" t="str">
        <f t="shared" si="142"/>
        <v>0.0191999307731815-0.0000354054226562487i</v>
      </c>
      <c r="L542" t="str">
        <f t="shared" si="143"/>
        <v>0.0001875-32.0111296769236i</v>
      </c>
      <c r="M542" t="str">
        <f t="shared" si="144"/>
        <v>0.0025-15.4310061006708i</v>
      </c>
      <c r="N542">
        <f t="shared" si="145"/>
        <v>89.978226689226148</v>
      </c>
      <c r="O542">
        <f t="shared" si="146"/>
        <v>77.511832616401961</v>
      </c>
      <c r="P542" s="3">
        <f t="shared" si="147"/>
        <v>77.511832616401961</v>
      </c>
      <c r="Q542" s="3">
        <f t="shared" si="148"/>
        <v>-90.021773310773852</v>
      </c>
      <c r="R542">
        <f t="shared" si="149"/>
        <v>89.978226689226148</v>
      </c>
      <c r="S542">
        <f t="shared" si="150"/>
        <v>6.6115196087859988E-3</v>
      </c>
      <c r="T542">
        <f t="shared" si="133"/>
        <v>77.511832616401961</v>
      </c>
    </row>
    <row r="543" spans="1:20" x14ac:dyDescent="0.25">
      <c r="A543">
        <f t="shared" si="134"/>
        <v>41.699260194937317</v>
      </c>
      <c r="B543">
        <f t="shared" si="151"/>
        <v>6.6366433832993854</v>
      </c>
      <c r="C543" t="str">
        <f t="shared" si="135"/>
        <v>-2.85360227562912-7480.73731749258i</v>
      </c>
      <c r="D543" t="str">
        <f t="shared" si="136"/>
        <v>3.47812499971061-2398.12411192635i</v>
      </c>
      <c r="E543" t="str">
        <f t="shared" si="137"/>
        <v>162.469531850738+0.003124767074561i</v>
      </c>
      <c r="F543" t="str">
        <f t="shared" si="138"/>
        <v>2.90990990986328-22504.9181816928i</v>
      </c>
      <c r="G543" t="str">
        <f t="shared" si="139"/>
        <v>0.999999999983975-4.00312897864983E-06i</v>
      </c>
      <c r="H543" t="str">
        <f t="shared" si="140"/>
        <v>625.001092023551+0.858276915378685i</v>
      </c>
      <c r="I543" t="str">
        <f t="shared" si="141"/>
        <v>59.6203138724647-39679.632218739i</v>
      </c>
      <c r="K543" t="str">
        <f t="shared" si="142"/>
        <v>0.0191999302460601-0.0000355399622263181i</v>
      </c>
      <c r="L543" t="str">
        <f t="shared" si="143"/>
        <v>0.0001875-31.8899478749985i</v>
      </c>
      <c r="M543" t="str">
        <f t="shared" si="144"/>
        <v>0.0025-15.3725902576916i</v>
      </c>
      <c r="N543">
        <f t="shared" si="145"/>
        <v>89.97814395133355</v>
      </c>
      <c r="O543">
        <f t="shared" si="146"/>
        <v>77.478888731317539</v>
      </c>
      <c r="P543" s="3">
        <f t="shared" si="147"/>
        <v>77.478888731317539</v>
      </c>
      <c r="Q543" s="3">
        <f t="shared" si="148"/>
        <v>-90.02185604866645</v>
      </c>
      <c r="R543">
        <f t="shared" si="149"/>
        <v>89.97814395133355</v>
      </c>
      <c r="S543">
        <f t="shared" si="150"/>
        <v>6.6366433832993855E-3</v>
      </c>
      <c r="T543">
        <f t="shared" si="133"/>
        <v>77.478888731317539</v>
      </c>
    </row>
    <row r="544" spans="1:20" x14ac:dyDescent="0.25">
      <c r="A544">
        <f t="shared" si="134"/>
        <v>41.857717383678079</v>
      </c>
      <c r="B544">
        <f t="shared" si="151"/>
        <v>6.661862628155923</v>
      </c>
      <c r="C544" t="str">
        <f t="shared" si="135"/>
        <v>-2.8536021652909-7452.41807419143i</v>
      </c>
      <c r="D544" t="str">
        <f t="shared" si="136"/>
        <v>3.47812499970839-2389.04573836215i</v>
      </c>
      <c r="E544" t="str">
        <f t="shared" si="137"/>
        <v>162.46953181182+0.0031366413083388i</v>
      </c>
      <c r="F544" t="str">
        <f t="shared" si="138"/>
        <v>2.90990990986292-22419.7232334942i</v>
      </c>
      <c r="G544" t="str">
        <f t="shared" si="139"/>
        <v>0.999999999983853-4.01834086876822E-06i</v>
      </c>
      <c r="H544" t="str">
        <f t="shared" si="140"/>
        <v>625.001100338707+0.861538368841432i</v>
      </c>
      <c r="I544" t="str">
        <f t="shared" si="141"/>
        <v>59.6203140158416-39529.4208937578i</v>
      </c>
      <c r="K544" t="str">
        <f t="shared" si="142"/>
        <v>0.019199929714925-0.0000356750130348981i</v>
      </c>
      <c r="L544" t="str">
        <f t="shared" si="143"/>
        <v>0.0001875-31.76922482068i</v>
      </c>
      <c r="M544" t="str">
        <f t="shared" si="144"/>
        <v>0.0025-15.3143955545842i</v>
      </c>
      <c r="N544">
        <f t="shared" si="145"/>
        <v>89.978060899044834</v>
      </c>
      <c r="O544">
        <f t="shared" si="146"/>
        <v>77.445944845790251</v>
      </c>
      <c r="P544" s="3">
        <f t="shared" si="147"/>
        <v>77.445944845790251</v>
      </c>
      <c r="Q544" s="3">
        <f t="shared" si="148"/>
        <v>-90.021939100955166</v>
      </c>
      <c r="R544">
        <f t="shared" si="149"/>
        <v>89.978060899044834</v>
      </c>
      <c r="S544">
        <f t="shared" si="150"/>
        <v>6.6618626281559233E-3</v>
      </c>
      <c r="T544">
        <f t="shared" si="133"/>
        <v>77.445944845790251</v>
      </c>
    </row>
    <row r="545" spans="1:20" x14ac:dyDescent="0.25">
      <c r="A545">
        <f t="shared" si="134"/>
        <v>42.016776709736057</v>
      </c>
      <c r="B545">
        <f t="shared" si="151"/>
        <v>6.6871777061429158</v>
      </c>
      <c r="C545" t="str">
        <f t="shared" si="135"/>
        <v>-2.85360205411256-7424.20603642624i</v>
      </c>
      <c r="D545" t="str">
        <f t="shared" si="136"/>
        <v>3.47812499970617-2380.00173202296i</v>
      </c>
      <c r="E545" t="str">
        <f t="shared" si="137"/>
        <v>162.469531772606+0.00314856066556642i</v>
      </c>
      <c r="F545" t="str">
        <f t="shared" si="138"/>
        <v>2.90990990986256-22334.8508005411i</v>
      </c>
      <c r="G545" t="str">
        <f t="shared" si="139"/>
        <v>0.99999999998373-4.03361056406903E-06i</v>
      </c>
      <c r="H545" t="str">
        <f t="shared" si="140"/>
        <v>625.001108717179+0.864812215840903i</v>
      </c>
      <c r="I545" t="str">
        <f t="shared" si="141"/>
        <v>59.6203141603109-39379.7782127672i</v>
      </c>
      <c r="K545" t="str">
        <f t="shared" si="142"/>
        <v>0.0191999291797456-0.0000358105770245597i</v>
      </c>
      <c r="L545" t="str">
        <f t="shared" si="143"/>
        <v>0.0001875-31.6489587773261i</v>
      </c>
      <c r="M545" t="str">
        <f t="shared" si="144"/>
        <v>0.0025-15.2564211541983i</v>
      </c>
      <c r="N545">
        <f t="shared" si="145"/>
        <v>89.977977531165394</v>
      </c>
      <c r="O545">
        <f t="shared" si="146"/>
        <v>77.413000959816728</v>
      </c>
      <c r="P545" s="3">
        <f t="shared" si="147"/>
        <v>77.413000959816728</v>
      </c>
      <c r="Q545" s="3">
        <f t="shared" si="148"/>
        <v>-90.022022468834606</v>
      </c>
      <c r="R545">
        <f t="shared" si="149"/>
        <v>89.977977531165394</v>
      </c>
      <c r="S545">
        <f t="shared" si="150"/>
        <v>6.6871777061429157E-3</v>
      </c>
      <c r="T545">
        <f t="shared" si="133"/>
        <v>77.413000959816728</v>
      </c>
    </row>
    <row r="546" spans="1:20" x14ac:dyDescent="0.25">
      <c r="A546">
        <f t="shared" si="134"/>
        <v>42.176440461233057</v>
      </c>
      <c r="B546">
        <f t="shared" si="151"/>
        <v>6.7125889814262587</v>
      </c>
      <c r="C546" t="str">
        <f t="shared" si="135"/>
        <v>-2.85360194208769-7396.1007983574i</v>
      </c>
      <c r="D546" t="str">
        <f t="shared" si="136"/>
        <v>3.47812499970394-2370.99196280771i</v>
      </c>
      <c r="E546" t="str">
        <f t="shared" si="137"/>
        <v>162.469531733094+0.00316052531772688i</v>
      </c>
      <c r="F546" t="str">
        <f t="shared" si="138"/>
        <v>2.9099099098622-22250.2996619152i</v>
      </c>
      <c r="G546" t="str">
        <f t="shared" si="139"/>
        <v>0.999999999983606-4.04893828421199E-06i</v>
      </c>
      <c r="H546" t="str">
        <f t="shared" si="140"/>
        <v>625.00111715945+0.868098503472676i</v>
      </c>
      <c r="I546" t="str">
        <f t="shared" si="141"/>
        <v>59.6203143058802-39230.7020231071i</v>
      </c>
      <c r="K546" t="str">
        <f t="shared" si="142"/>
        <v>0.0191999286404911-0.0000359466561452535i</v>
      </c>
      <c r="L546" t="str">
        <f t="shared" si="143"/>
        <v>0.0001875-31.5291480148696i</v>
      </c>
      <c r="M546" t="str">
        <f t="shared" si="144"/>
        <v>0.0025-15.1986662225525i</v>
      </c>
      <c r="N546">
        <f t="shared" si="145"/>
        <v>89.977893846496073</v>
      </c>
      <c r="O546">
        <f t="shared" si="146"/>
        <v>77.380057073393573</v>
      </c>
      <c r="P546" s="3">
        <f t="shared" si="147"/>
        <v>77.380057073393573</v>
      </c>
      <c r="Q546" s="3">
        <f t="shared" si="148"/>
        <v>-90.022106153503927</v>
      </c>
      <c r="R546">
        <f t="shared" si="149"/>
        <v>89.977893846496073</v>
      </c>
      <c r="S546">
        <f t="shared" si="150"/>
        <v>6.7125889814262591E-3</v>
      </c>
      <c r="T546">
        <f t="shared" si="133"/>
        <v>77.380057073393573</v>
      </c>
    </row>
    <row r="547" spans="1:20" x14ac:dyDescent="0.25">
      <c r="A547">
        <f t="shared" si="134"/>
        <v>42.336710934985739</v>
      </c>
      <c r="B547">
        <f t="shared" si="151"/>
        <v>6.738096819555679</v>
      </c>
      <c r="C547" t="str">
        <f t="shared" si="135"/>
        <v>-2.8536018292098-7368.10195568159i</v>
      </c>
      <c r="D547" t="str">
        <f t="shared" si="136"/>
        <v>3.47812499970169-2362.01630110785i</v>
      </c>
      <c r="E547" t="str">
        <f t="shared" si="137"/>
        <v>162.46953169328+0.00317253543695771i</v>
      </c>
      <c r="F547" t="str">
        <f t="shared" si="138"/>
        <v>2.90990990986184-22166.06860132i</v>
      </c>
      <c r="G547" t="str">
        <f t="shared" si="139"/>
        <v>0.999999999983481-4.06432424969149E-06i</v>
      </c>
      <c r="H547" t="str">
        <f t="shared" si="140"/>
        <v>625.001125666002+0.871397279011312i</v>
      </c>
      <c r="I547" t="str">
        <f t="shared" si="141"/>
        <v>59.6203144525581-39082.1901802664i</v>
      </c>
      <c r="K547" t="str">
        <f t="shared" si="142"/>
        <v>0.0191999280971306-0.0000360832523543388i</v>
      </c>
      <c r="L547" t="str">
        <f t="shared" si="143"/>
        <v>0.0001875-31.4097908097924i</v>
      </c>
      <c r="M547" t="str">
        <f t="shared" si="144"/>
        <v>0.0025-15.141129928823i</v>
      </c>
      <c r="N547">
        <f t="shared" si="145"/>
        <v>89.977809843833157</v>
      </c>
      <c r="O547">
        <f t="shared" si="146"/>
        <v>77.347113186517333</v>
      </c>
      <c r="P547" s="3">
        <f t="shared" si="147"/>
        <v>77.347113186517333</v>
      </c>
      <c r="Q547" s="3">
        <f t="shared" si="148"/>
        <v>-90.022190156166843</v>
      </c>
      <c r="R547">
        <f t="shared" si="149"/>
        <v>89.977809843833157</v>
      </c>
      <c r="S547">
        <f t="shared" si="150"/>
        <v>6.7380968195556792E-3</v>
      </c>
      <c r="T547">
        <f t="shared" si="133"/>
        <v>77.347113186517333</v>
      </c>
    </row>
    <row r="548" spans="1:20" x14ac:dyDescent="0.25">
      <c r="A548">
        <f t="shared" si="134"/>
        <v>42.497590436538694</v>
      </c>
      <c r="B548">
        <f t="shared" si="151"/>
        <v>6.7637015874699911</v>
      </c>
      <c r="C548" t="str">
        <f t="shared" si="135"/>
        <v>-2.85360171547253-7340.20910562607i</v>
      </c>
      <c r="D548" t="str">
        <f t="shared" si="136"/>
        <v>3.4781249996994-2353.07461780546i</v>
      </c>
      <c r="E548" t="str">
        <f t="shared" si="137"/>
        <v>162.469531653164+0.00318459119604855i</v>
      </c>
      <c r="F548" t="str">
        <f t="shared" si="138"/>
        <v>2.90990990986147-22082.1564070632i</v>
      </c>
      <c r="G548" t="str">
        <f t="shared" si="139"/>
        <v>0.999999999983356-0.0000040797686818398i</v>
      </c>
      <c r="H548" t="str">
        <f t="shared" si="140"/>
        <v>625.001134237327+0.874708589911023i</v>
      </c>
      <c r="I548" t="str">
        <f t="shared" si="141"/>
        <v>59.6203146003529-38934.240547852i</v>
      </c>
      <c r="K548" t="str">
        <f t="shared" si="142"/>
        <v>0.0191999275496327-0.000036220367616611i</v>
      </c>
      <c r="L548" t="str">
        <f t="shared" si="143"/>
        <v>0.0001875-31.290885445101i</v>
      </c>
      <c r="M548" t="str">
        <f t="shared" si="144"/>
        <v>0.0025-15.0838114453307i</v>
      </c>
      <c r="N548">
        <f t="shared" si="145"/>
        <v>89.977725521968352</v>
      </c>
      <c r="O548">
        <f t="shared" si="146"/>
        <v>77.31416929918457</v>
      </c>
      <c r="P548" s="3">
        <f t="shared" si="147"/>
        <v>77.31416929918457</v>
      </c>
      <c r="Q548" s="3">
        <f t="shared" si="148"/>
        <v>-90.022274478031648</v>
      </c>
      <c r="R548">
        <f t="shared" si="149"/>
        <v>89.977725521968352</v>
      </c>
      <c r="S548">
        <f t="shared" si="150"/>
        <v>6.7637015874699915E-3</v>
      </c>
      <c r="T548">
        <f t="shared" si="133"/>
        <v>77.31416929918457</v>
      </c>
    </row>
    <row r="549" spans="1:20" x14ac:dyDescent="0.25">
      <c r="A549">
        <f t="shared" si="134"/>
        <v>42.65908128019754</v>
      </c>
      <c r="B549">
        <f t="shared" si="151"/>
        <v>6.7894036535023776</v>
      </c>
      <c r="C549" t="str">
        <f t="shared" si="135"/>
        <v>-2.85360160086898-7312.42184694278i</v>
      </c>
      <c r="D549" t="str">
        <f t="shared" si="136"/>
        <v>3.47812499969712-2344.16678427143i</v>
      </c>
      <c r="E549" t="str">
        <f t="shared" si="137"/>
        <v>162.469531612741+0.00319669276844919i</v>
      </c>
      <c r="F549" t="str">
        <f t="shared" si="138"/>
        <v>2.9099099098611-21998.5618720398i</v>
      </c>
      <c r="G549" t="str">
        <f t="shared" si="139"/>
        <v>0.999999999983229-4.09527180283028E-06i</v>
      </c>
      <c r="H549" t="str">
        <f t="shared" si="140"/>
        <v>625.001142873917+0.878032483806327i</v>
      </c>
      <c r="I549" t="str">
        <f t="shared" si="141"/>
        <v>59.6203147492724-38786.8509975591i</v>
      </c>
      <c r="K549" t="str">
        <f t="shared" si="142"/>
        <v>0.019199926997966-0.0000363580039043302i</v>
      </c>
      <c r="L549" t="str">
        <f t="shared" si="143"/>
        <v>0.0001875-31.1724302103018i</v>
      </c>
      <c r="M549" t="str">
        <f t="shared" si="144"/>
        <v>0.0025-15.0267099475301i</v>
      </c>
      <c r="N549">
        <f t="shared" si="145"/>
        <v>89.977640879688821</v>
      </c>
      <c r="O549">
        <f t="shared" si="146"/>
        <v>77.281225411391759</v>
      </c>
      <c r="P549" s="3">
        <f t="shared" si="147"/>
        <v>77.281225411391759</v>
      </c>
      <c r="Q549" s="3">
        <f t="shared" si="148"/>
        <v>-90.022359120311179</v>
      </c>
      <c r="R549">
        <f t="shared" si="149"/>
        <v>89.977640879688821</v>
      </c>
      <c r="S549">
        <f t="shared" si="150"/>
        <v>6.7894036535023775E-3</v>
      </c>
      <c r="T549">
        <f t="shared" si="133"/>
        <v>77.281225411391759</v>
      </c>
    </row>
    <row r="550" spans="1:20" x14ac:dyDescent="0.25">
      <c r="A550">
        <f t="shared" si="134"/>
        <v>42.821185789062291</v>
      </c>
      <c r="B550">
        <f t="shared" si="151"/>
        <v>6.8152033873856865</v>
      </c>
      <c r="C550" t="str">
        <f t="shared" si="135"/>
        <v>-2.85360148539289-7284.73977990273i</v>
      </c>
      <c r="D550" t="str">
        <f t="shared" si="136"/>
        <v>3.47812499969482-2335.29267236359i</v>
      </c>
      <c r="E550" t="str">
        <f t="shared" si="137"/>
        <v>162.469531572011+0.00320884032826448i</v>
      </c>
      <c r="F550" t="str">
        <f t="shared" si="138"/>
        <v>2.90990990986074-21915.2837937144i</v>
      </c>
      <c r="G550" t="str">
        <f t="shared" si="139"/>
        <v>0.999999999983101-4.11083383568051E-06i</v>
      </c>
      <c r="H550" t="str">
        <f t="shared" si="140"/>
        <v>625.001151576273+0.881369008512786i</v>
      </c>
      <c r="I550" t="str">
        <f t="shared" si="141"/>
        <v>59.6203148993263-38640.0194091396i</v>
      </c>
      <c r="K550" t="str">
        <f t="shared" si="142"/>
        <v>0.0191999264420986-0.0000364961631972494i</v>
      </c>
      <c r="L550" t="str">
        <f t="shared" si="143"/>
        <v>0.0001875-31.0544234013767i</v>
      </c>
      <c r="M550" t="str">
        <f t="shared" si="144"/>
        <v>0.0025-14.9698246139969i</v>
      </c>
      <c r="N550">
        <f t="shared" si="145"/>
        <v>89.977555915777046</v>
      </c>
      <c r="O550">
        <f t="shared" si="146"/>
        <v>77.248281523135461</v>
      </c>
      <c r="P550" s="3">
        <f t="shared" si="147"/>
        <v>77.248281523135461</v>
      </c>
      <c r="Q550" s="3">
        <f t="shared" si="148"/>
        <v>-90.022444084222954</v>
      </c>
      <c r="R550">
        <f t="shared" si="149"/>
        <v>89.977555915777046</v>
      </c>
      <c r="S550">
        <f t="shared" si="150"/>
        <v>6.8152033873856866E-3</v>
      </c>
      <c r="T550">
        <f t="shared" si="133"/>
        <v>77.248281523135461</v>
      </c>
    </row>
    <row r="551" spans="1:20" x14ac:dyDescent="0.25">
      <c r="A551">
        <f t="shared" si="134"/>
        <v>42.983906295060727</v>
      </c>
      <c r="B551">
        <f t="shared" si="151"/>
        <v>6.8411011602577521</v>
      </c>
      <c r="C551" t="str">
        <f t="shared" si="135"/>
        <v>-2.85360136903748-7257.1625062901i</v>
      </c>
      <c r="D551" t="str">
        <f t="shared" si="136"/>
        <v>3.47812499969251-2326.45215442485i</v>
      </c>
      <c r="E551" t="str">
        <f t="shared" si="137"/>
        <v>162.469531530971+0.00322103405026346i</v>
      </c>
      <c r="F551" t="str">
        <f t="shared" si="138"/>
        <v>2.90990990986036-21832.3209741039i</v>
      </c>
      <c r="G551" t="str">
        <f t="shared" si="139"/>
        <v>0.999999999982972-4.12645500425557E-06i</v>
      </c>
      <c r="H551" t="str">
        <f t="shared" si="140"/>
        <v>625.00116034489+0.884718212027635i</v>
      </c>
      <c r="I551" t="str">
        <f t="shared" si="141"/>
        <v>59.6203150505226-38493.7436703716i</v>
      </c>
      <c r="K551" t="str">
        <f t="shared" si="142"/>
        <v>0.0191999258819987-0.0000366348474826434i</v>
      </c>
      <c r="L551" t="str">
        <f t="shared" si="143"/>
        <v>0.0001875-30.9368633207577i</v>
      </c>
      <c r="M551" t="str">
        <f t="shared" si="144"/>
        <v>0.0025-14.9131546264166i</v>
      </c>
      <c r="N551">
        <f t="shared" si="145"/>
        <v>89.977470629010938</v>
      </c>
      <c r="O551">
        <f t="shared" si="146"/>
        <v>77.215337634412151</v>
      </c>
      <c r="P551" s="3">
        <f t="shared" si="147"/>
        <v>77.215337634412151</v>
      </c>
      <c r="Q551" s="3">
        <f t="shared" si="148"/>
        <v>-90.022529370989062</v>
      </c>
      <c r="R551">
        <f t="shared" si="149"/>
        <v>89.977470629010938</v>
      </c>
      <c r="S551">
        <f t="shared" si="150"/>
        <v>6.841101160257752E-3</v>
      </c>
      <c r="T551">
        <f t="shared" si="133"/>
        <v>77.215337634412151</v>
      </c>
    </row>
    <row r="552" spans="1:20" x14ac:dyDescent="0.25">
      <c r="A552">
        <f t="shared" si="134"/>
        <v>43.147245138981958</v>
      </c>
      <c r="B552">
        <f t="shared" si="151"/>
        <v>6.8670973446667318</v>
      </c>
      <c r="C552" t="str">
        <f t="shared" si="135"/>
        <v>-2.85360125179614-7229.68962939652i</v>
      </c>
      <c r="D552" t="str">
        <f t="shared" si="136"/>
        <v>3.47812499969015-2317.6451032814i</v>
      </c>
      <c r="E552" t="str">
        <f t="shared" si="137"/>
        <v>162.469531489618+0.0032332741098798i</v>
      </c>
      <c r="F552" t="str">
        <f t="shared" si="138"/>
        <v>2.90990990985998-21749.6722197602i</v>
      </c>
      <c r="G552" t="str">
        <f t="shared" si="139"/>
        <v>0.999999999982843-0.0000041421355332712i</v>
      </c>
      <c r="H552" t="str">
        <f t="shared" si="140"/>
        <v>625.001169180275+0.888080142530515i</v>
      </c>
      <c r="I552" t="str">
        <f t="shared" si="141"/>
        <v>59.6203152028699-38348.0216770295i</v>
      </c>
      <c r="K552" t="str">
        <f t="shared" si="142"/>
        <v>0.019199925317634-0.0000367740587553364i</v>
      </c>
      <c r="L552" t="str">
        <f t="shared" si="143"/>
        <v>0.0001875-30.819748277304i</v>
      </c>
      <c r="M552" t="str">
        <f t="shared" si="144"/>
        <v>0.0025-14.8566991695722i</v>
      </c>
      <c r="N552">
        <f t="shared" si="145"/>
        <v>89.977385018163758</v>
      </c>
      <c r="O552">
        <f t="shared" si="146"/>
        <v>77.182393745218235</v>
      </c>
      <c r="P552" s="3">
        <f t="shared" si="147"/>
        <v>77.182393745218235</v>
      </c>
      <c r="Q552" s="3">
        <f t="shared" si="148"/>
        <v>-90.022614981836242</v>
      </c>
      <c r="R552">
        <f t="shared" si="149"/>
        <v>89.977385018163758</v>
      </c>
      <c r="S552">
        <f t="shared" si="150"/>
        <v>6.8670973446667317E-3</v>
      </c>
      <c r="T552">
        <f t="shared" si="133"/>
        <v>77.182393745218235</v>
      </c>
    </row>
    <row r="553" spans="1:20" x14ac:dyDescent="0.25">
      <c r="A553">
        <f t="shared" si="134"/>
        <v>43.311204670510094</v>
      </c>
      <c r="B553">
        <f t="shared" si="151"/>
        <v>6.8931923145764653</v>
      </c>
      <c r="C553" t="str">
        <f t="shared" si="135"/>
        <v>-2.85360113366227-7202.3207540155i</v>
      </c>
      <c r="D553" t="str">
        <f t="shared" si="136"/>
        <v>3.47812499968779-2308.87139224086i</v>
      </c>
      <c r="E553" t="str">
        <f t="shared" si="137"/>
        <v>162.469531447951+0.00324556068321235i</v>
      </c>
      <c r="F553" t="str">
        <f t="shared" si="138"/>
        <v>2.90990990985962-21667.3363417534i</v>
      </c>
      <c r="G553" t="str">
        <f t="shared" si="139"/>
        <v>0.999999999982712-4.15787564829709E-06i</v>
      </c>
      <c r="H553" t="str">
        <f t="shared" si="140"/>
        <v>625.001178082937+0.891454848384161i</v>
      </c>
      <c r="I553" t="str">
        <f t="shared" si="141"/>
        <v>59.6203153563783-38202.8513328538i</v>
      </c>
      <c r="K553" t="str">
        <f t="shared" si="142"/>
        <v>0.019199924748972-0.0000369137990177321i</v>
      </c>
      <c r="L553" t="str">
        <f t="shared" si="143"/>
        <v>0.0001875-30.7030765862762i</v>
      </c>
      <c r="M553" t="str">
        <f t="shared" si="144"/>
        <v>0.0025-14.8004574313331i</v>
      </c>
      <c r="N553">
        <f t="shared" si="145"/>
        <v>89.977299082004066</v>
      </c>
      <c r="O553">
        <f t="shared" si="146"/>
        <v>77.14944985555023</v>
      </c>
      <c r="P553" s="3">
        <f t="shared" si="147"/>
        <v>77.14944985555023</v>
      </c>
      <c r="Q553" s="3">
        <f t="shared" si="148"/>
        <v>-90.022700917995934</v>
      </c>
      <c r="R553">
        <f t="shared" si="149"/>
        <v>89.977299082004066</v>
      </c>
      <c r="S553">
        <f t="shared" si="150"/>
        <v>6.8931923145764649E-3</v>
      </c>
      <c r="T553">
        <f t="shared" si="133"/>
        <v>77.14944985555023</v>
      </c>
    </row>
    <row r="554" spans="1:20" x14ac:dyDescent="0.25">
      <c r="A554">
        <f t="shared" si="134"/>
        <v>43.47578724825803</v>
      </c>
      <c r="B554">
        <f t="shared" si="151"/>
        <v>6.9193864453718561</v>
      </c>
      <c r="C554" t="str">
        <f t="shared" si="135"/>
        <v>-2.8536010146287-7175.05548643648i</v>
      </c>
      <c r="D554" t="str">
        <f t="shared" si="136"/>
        <v>3.47812499968542-2300.13089509043i</v>
      </c>
      <c r="E554" t="str">
        <f t="shared" si="137"/>
        <v>162.469531405967+0.00325789394703139i</v>
      </c>
      <c r="F554" t="str">
        <f t="shared" si="138"/>
        <v>2.90990990985922-21585.312155654i</v>
      </c>
      <c r="G554" t="str">
        <f t="shared" si="139"/>
        <v>0.99999999998258-4.17367557576007E-06i</v>
      </c>
      <c r="H554" t="str">
        <f t="shared" si="140"/>
        <v>625.001187053391+0.894842378135062i</v>
      </c>
      <c r="I554" t="str">
        <f t="shared" si="141"/>
        <v>59.620315511055-38058.2305495202i</v>
      </c>
      <c r="K554" t="str">
        <f t="shared" si="142"/>
        <v>0.0191999241759799-0.0000370540702798403i</v>
      </c>
      <c r="L554" t="str">
        <f t="shared" si="143"/>
        <v>0.0001875-30.5868465693128i</v>
      </c>
      <c r="M554" t="str">
        <f t="shared" si="144"/>
        <v>0.0025-14.7444286026431i</v>
      </c>
      <c r="N554">
        <f t="shared" si="145"/>
        <v>89.977212819295829</v>
      </c>
      <c r="O554">
        <f t="shared" si="146"/>
        <v>77.116505965404372</v>
      </c>
      <c r="P554" s="3">
        <f t="shared" si="147"/>
        <v>77.116505965404372</v>
      </c>
      <c r="Q554" s="3">
        <f t="shared" si="148"/>
        <v>-90.022787180704171</v>
      </c>
      <c r="R554">
        <f t="shared" si="149"/>
        <v>89.977212819295829</v>
      </c>
      <c r="S554">
        <f t="shared" si="150"/>
        <v>6.9193864453718562E-3</v>
      </c>
      <c r="T554">
        <f t="shared" si="133"/>
        <v>77.116505965404372</v>
      </c>
    </row>
    <row r="555" spans="1:20" x14ac:dyDescent="0.25">
      <c r="A555">
        <f t="shared" si="134"/>
        <v>43.640995239801413</v>
      </c>
      <c r="B555">
        <f t="shared" si="151"/>
        <v>6.9456801138642694</v>
      </c>
      <c r="C555" t="str">
        <f t="shared" si="135"/>
        <v>-2.85360089468878-7147.89343443945i</v>
      </c>
      <c r="D555" t="str">
        <f t="shared" si="136"/>
        <v>3.47812499968302-2291.42348609514i</v>
      </c>
      <c r="E555" t="str">
        <f t="shared" si="137"/>
        <v>162.469531363662+0.00327027407877736i</v>
      </c>
      <c r="F555" t="str">
        <f t="shared" si="138"/>
        <v>2.90990990985883-21503.5984815167i</v>
      </c>
      <c r="G555" t="str">
        <f t="shared" si="139"/>
        <v>0.999999999982448-0.0000041895355429474i</v>
      </c>
      <c r="H555" t="str">
        <f t="shared" si="140"/>
        <v>625.001196092148+0.898242780514199i</v>
      </c>
      <c r="I555" t="str">
        <f t="shared" si="141"/>
        <v>59.6203156669094-37914.15724661i</v>
      </c>
      <c r="K555" t="str">
        <f t="shared" si="142"/>
        <v>0.0191999235986249-0.0000371948745593083i</v>
      </c>
      <c r="L555" t="str">
        <f t="shared" si="143"/>
        <v>0.0001875-30.471056554406i</v>
      </c>
      <c r="M555" t="str">
        <f t="shared" si="144"/>
        <v>0.0025-14.6886118775085i</v>
      </c>
      <c r="N555">
        <f t="shared" si="145"/>
        <v>89.977126228798184</v>
      </c>
      <c r="O555">
        <f t="shared" si="146"/>
        <v>77.083562074777063</v>
      </c>
      <c r="P555" s="3">
        <f t="shared" si="147"/>
        <v>77.083562074777063</v>
      </c>
      <c r="Q555" s="3">
        <f t="shared" si="148"/>
        <v>-90.022873771201816</v>
      </c>
      <c r="R555">
        <f t="shared" si="149"/>
        <v>89.977126228798184</v>
      </c>
      <c r="S555">
        <f t="shared" si="150"/>
        <v>6.9456801138642697E-3</v>
      </c>
      <c r="T555">
        <f t="shared" si="133"/>
        <v>77.083562074777063</v>
      </c>
    </row>
    <row r="556" spans="1:20" x14ac:dyDescent="0.25">
      <c r="A556">
        <f t="shared" si="134"/>
        <v>43.806831021712661</v>
      </c>
      <c r="B556">
        <f t="shared" si="151"/>
        <v>6.9720736982969536</v>
      </c>
      <c r="C556" t="str">
        <f t="shared" si="135"/>
        <v>-2.85360077383553-7120.83420728924i</v>
      </c>
      <c r="D556" t="str">
        <f t="shared" si="136"/>
        <v>3.4781249996806-2282.74903999598i</v>
      </c>
      <c r="E556" t="str">
        <f t="shared" si="137"/>
        <v>162.469531321036+0.00328270125656563i</v>
      </c>
      <c r="F556" t="str">
        <f t="shared" si="138"/>
        <v>2.90990990985844-21422.1941438629i</v>
      </c>
      <c r="G556" t="str">
        <f t="shared" si="139"/>
        <v>0.999999999982314-4.20545577801004E-06i</v>
      </c>
      <c r="H556" t="str">
        <f t="shared" si="140"/>
        <v>625.00120519973+0.901656104437726i</v>
      </c>
      <c r="I556" t="str">
        <f t="shared" si="141"/>
        <v>59.6203158239501-37770.6293515806i</v>
      </c>
      <c r="K556" t="str">
        <f t="shared" si="142"/>
        <v>0.0191999230168737-0.000037336213881448i</v>
      </c>
      <c r="L556" t="str">
        <f t="shared" si="143"/>
        <v>0.0001875-30.3557048758777i</v>
      </c>
      <c r="M556" t="str">
        <f t="shared" si="144"/>
        <v>0.0025-14.6330064529872i</v>
      </c>
      <c r="N556">
        <f t="shared" si="145"/>
        <v>89.977039309265692</v>
      </c>
      <c r="O556">
        <f t="shared" si="146"/>
        <v>77.050618183664724</v>
      </c>
      <c r="P556" s="3">
        <f t="shared" si="147"/>
        <v>77.050618183664724</v>
      </c>
      <c r="Q556" s="3">
        <f t="shared" si="148"/>
        <v>-90.022960690734308</v>
      </c>
      <c r="R556">
        <f t="shared" si="149"/>
        <v>89.977039309265692</v>
      </c>
      <c r="S556">
        <f t="shared" si="150"/>
        <v>6.9720736982969538E-3</v>
      </c>
      <c r="T556">
        <f t="shared" ref="T556:T619" si="152">P556</f>
        <v>77.050618183664724</v>
      </c>
    </row>
    <row r="557" spans="1:20" x14ac:dyDescent="0.25">
      <c r="A557">
        <f t="shared" ref="A557:A620" si="153">2*PI()*B557</f>
        <v>43.973296979595169</v>
      </c>
      <c r="B557">
        <f t="shared" si="151"/>
        <v>6.9985675783504826</v>
      </c>
      <c r="C557" t="str">
        <f t="shared" ref="C557:C620" si="154">IMPRODUCT(D557,E557,$C$40,,K557,$C$41)</f>
        <v>-2.85360065206215-7093.87741572968i</v>
      </c>
      <c r="D557" t="str">
        <f t="shared" ref="D557:D620" si="155">IMDIV(IMPRODUCT($C$37,$C$38,COMPLEX(1,A557/$C$38)),IMSUM(-1*A557*A557/$C$39,COMPLEX(0,1*A557)))</f>
        <v>3.47812499967817-2274.10743200814i</v>
      </c>
      <c r="E557" t="str">
        <f t="shared" ref="E557:E620" si="156">IMDIV(IMPRODUCT(IMSUM(F557,G557),$C$29,H557),IMSUM(1,I557))</f>
        <v>162.469531278084+0.00329517565918919i</v>
      </c>
      <c r="F557" t="str">
        <f t="shared" ref="F557:F620" si="157">IMDIV(IMPRODUCT($C$14,$C$15,COMPLEX(1,A557/$C$15)),IMSUM(-1*A557*A557/$C$16,COMPLEX(0,A557)))</f>
        <v>2.90990990985806-21341.0979716637i</v>
      </c>
      <c r="G557" t="str">
        <f t="shared" ref="G557:G620" si="158">IMDIV(1,COMPLEX(1,A557*$C$9*$C$10))</f>
        <v>0.999999999982179-4.22143650996591E-06i</v>
      </c>
      <c r="H557" t="str">
        <f t="shared" ref="H557:H620" si="159">IMDIV($C$3,IMSUM(K557,COMPLEX(0,$C$28*A557)))</f>
        <v>625.001214376662+0.905082399007713i</v>
      </c>
      <c r="I557" t="str">
        <f t="shared" ref="I557:I620" si="160">IMPRODUCT(F557,$C$29,H557,$C$31)</f>
        <v>59.6203159821872-37627.6447997348i</v>
      </c>
      <c r="K557" t="str">
        <f t="shared" ref="K557:K620" si="161">IF($C$26&lt;=0,IMDIV(1,IMSUM(IMDIV(1,L557),1/$C$18)),IMDIV(1,IMSUM(IMDIV(1,L557),1/$C$18,IMDIV(1,M557))))</f>
        <v>0.0191999224306928-0.0000374780902792666i</v>
      </c>
      <c r="L557" t="str">
        <f t="shared" ref="L557:L620" si="162">IMSUM($C$21/$C$22,IMDIV(1,COMPLEX(0,$C$20*$C$22*A557)))</f>
        <v>0.0001875-30.2407898743551i</v>
      </c>
      <c r="M557" t="str">
        <f t="shared" ref="M557:M620" si="163">IMSUM($C$25/$C$26,IMDIV(1,COMPLEX(0,$C$24*$C$26*A557)))</f>
        <v>0.0025-14.5776115291763i</v>
      </c>
      <c r="N557">
        <f t="shared" ref="N557:N620" si="164">ABS(R557)</f>
        <v>89.976952059448124</v>
      </c>
      <c r="O557">
        <f t="shared" ref="O557:O620" si="165">ABS(P557)</f>
        <v>77.017674292063532</v>
      </c>
      <c r="P557" s="3">
        <f t="shared" ref="P557:P620" si="166">20*LOG10(IMABS(C557))</f>
        <v>77.017674292063532</v>
      </c>
      <c r="Q557" s="3">
        <f t="shared" ref="Q557:Q620" si="167">IMARGUMENT(C557)*180/PI()</f>
        <v>-90.023047940551876</v>
      </c>
      <c r="R557">
        <f t="shared" ref="R557:R620" si="168">IF(Q557&lt;0,Q557+180,Q557-180)</f>
        <v>89.976952059448124</v>
      </c>
      <c r="S557">
        <f t="shared" ref="S557:S620" si="169">B557/1000</f>
        <v>6.9985675783504828E-3</v>
      </c>
      <c r="T557">
        <f t="shared" si="152"/>
        <v>77.017674292063532</v>
      </c>
    </row>
    <row r="558" spans="1:20" x14ac:dyDescent="0.25">
      <c r="A558">
        <f t="shared" si="153"/>
        <v>44.140395508117628</v>
      </c>
      <c r="B558">
        <f t="shared" ref="B558:B621" si="170">B557*(1+B$42)</f>
        <v>7.0251621351482143</v>
      </c>
      <c r="C558" t="str">
        <f t="shared" si="154"/>
        <v>-2.85360052936151-7067.02267197841i</v>
      </c>
      <c r="D558" t="str">
        <f t="shared" si="155"/>
        <v>3.47812499967573-2265.49853781919i</v>
      </c>
      <c r="E558" t="str">
        <f t="shared" si="156"/>
        <v>162.469531234806+0.00330769746612112i</v>
      </c>
      <c r="F558" t="str">
        <f t="shared" si="157"/>
        <v>2.90990990985764-21260.3087983237i</v>
      </c>
      <c r="G558" t="str">
        <f t="shared" si="158"/>
        <v>0.999999999982044-0.0000042374779687032i</v>
      </c>
      <c r="H558" t="str">
        <f t="shared" si="159"/>
        <v>625.001223623471+0.908521713512773i</v>
      </c>
      <c r="I558" t="str">
        <f t="shared" si="160"/>
        <v>59.6203161416292-37485.2015341923i</v>
      </c>
      <c r="K558" t="str">
        <f t="shared" si="161"/>
        <v>0.0191999218400485-0.000037620505793494i</v>
      </c>
      <c r="L558" t="str">
        <f t="shared" si="162"/>
        <v>0.0001875-30.1263098967475i</v>
      </c>
      <c r="M558" t="str">
        <f t="shared" si="163"/>
        <v>0.0025-14.5224263092014i</v>
      </c>
      <c r="N558">
        <f t="shared" si="164"/>
        <v>89.976864478090476</v>
      </c>
      <c r="O558">
        <f t="shared" si="165"/>
        <v>76.984730399969919</v>
      </c>
      <c r="P558" s="3">
        <f t="shared" si="166"/>
        <v>76.984730399969919</v>
      </c>
      <c r="Q558" s="3">
        <f t="shared" si="167"/>
        <v>-90.023135521909524</v>
      </c>
      <c r="R558">
        <f t="shared" si="168"/>
        <v>89.976864478090476</v>
      </c>
      <c r="S558">
        <f t="shared" si="169"/>
        <v>7.0251621351482144E-3</v>
      </c>
      <c r="T558">
        <f t="shared" si="152"/>
        <v>76.984730399969919</v>
      </c>
    </row>
    <row r="559" spans="1:20" x14ac:dyDescent="0.25">
      <c r="A559">
        <f t="shared" si="153"/>
        <v>44.308129011048479</v>
      </c>
      <c r="B559">
        <f t="shared" si="170"/>
        <v>7.0518577512617773</v>
      </c>
      <c r="C559" t="str">
        <f t="shared" si="154"/>
        <v>-2.85360040572643-7040.26958972085i</v>
      </c>
      <c r="D559" t="str">
        <f t="shared" si="155"/>
        <v>3.47812499967326-2256.92223358727i</v>
      </c>
      <c r="E559" t="str">
        <f t="shared" si="156"/>
        <v>162.469531191199+0.00332026685751357i</v>
      </c>
      <c r="F559" t="str">
        <f t="shared" si="157"/>
        <v>2.90990990985727-21179.8254616632i</v>
      </c>
      <c r="G559" t="str">
        <f t="shared" si="158"/>
        <v>0.999999999981907-4.25358038498369E-06i</v>
      </c>
      <c r="H559" t="str">
        <f t="shared" si="159"/>
        <v>625.001232940687+0.911974097428831i</v>
      </c>
      <c r="I559" t="str">
        <f t="shared" si="160"/>
        <v>59.620316302284-37343.297505858i</v>
      </c>
      <c r="K559" t="str">
        <f t="shared" si="161"/>
        <v>0.0191999212449069-0.0000377634624726133i</v>
      </c>
      <c r="L559" t="str">
        <f t="shared" si="162"/>
        <v>0.0001875-30.0122632962218i</v>
      </c>
      <c r="M559" t="str">
        <f t="shared" si="163"/>
        <v>0.0025-14.4674499992044i</v>
      </c>
      <c r="N559">
        <f t="shared" si="164"/>
        <v>89.976776563933029</v>
      </c>
      <c r="O559">
        <f t="shared" si="165"/>
        <v>76.951786507380049</v>
      </c>
      <c r="P559" s="3">
        <f t="shared" si="166"/>
        <v>76.951786507380049</v>
      </c>
      <c r="Q559" s="3">
        <f t="shared" si="167"/>
        <v>-90.023223436066971</v>
      </c>
      <c r="R559">
        <f t="shared" si="168"/>
        <v>89.976776563933029</v>
      </c>
      <c r="S559">
        <f t="shared" si="169"/>
        <v>7.0518577512617775E-3</v>
      </c>
      <c r="T559">
        <f t="shared" si="152"/>
        <v>76.951786507380049</v>
      </c>
    </row>
    <row r="560" spans="1:20" x14ac:dyDescent="0.25">
      <c r="A560">
        <f t="shared" si="153"/>
        <v>44.47649990129046</v>
      </c>
      <c r="B560">
        <f t="shared" si="170"/>
        <v>7.0786548107165723</v>
      </c>
      <c r="C560" t="str">
        <f t="shared" si="154"/>
        <v>-2.8536002811502-7013.61778410491i</v>
      </c>
      <c r="D560" t="str">
        <f t="shared" si="155"/>
        <v>3.47812499967077-2248.3783959394i</v>
      </c>
      <c r="E560" t="str">
        <f t="shared" si="156"/>
        <v>162.469531147259+0.00333288401420748i</v>
      </c>
      <c r="F560" t="str">
        <f t="shared" si="157"/>
        <v>2.90990990985685-21099.6468039026i</v>
      </c>
      <c r="G560" t="str">
        <f t="shared" si="158"/>
        <v>0.999999999981769-4.26974399044604E-06i</v>
      </c>
      <c r="H560" t="str">
        <f t="shared" si="159"/>
        <v>625.001242328851+0.915439600419864i</v>
      </c>
      <c r="I560" t="str">
        <f t="shared" si="160"/>
        <v>59.6203164641634-37201.9306733957i</v>
      </c>
      <c r="K560" t="str">
        <f t="shared" si="161"/>
        <v>0.0191999206452336-0.0000379069623728908i</v>
      </c>
      <c r="L560" t="str">
        <f t="shared" si="162"/>
        <v>0.0001875-29.8986484321796i</v>
      </c>
      <c r="M560" t="str">
        <f t="shared" si="163"/>
        <v>0.0025-14.4126818083327i</v>
      </c>
      <c r="N560">
        <f t="shared" si="164"/>
        <v>89.976688315711201</v>
      </c>
      <c r="O560">
        <f t="shared" si="165"/>
        <v>76.918842614290128</v>
      </c>
      <c r="P560" s="3">
        <f t="shared" si="166"/>
        <v>76.918842614290128</v>
      </c>
      <c r="Q560" s="3">
        <f t="shared" si="167"/>
        <v>-90.023311684288799</v>
      </c>
      <c r="R560">
        <f t="shared" si="168"/>
        <v>89.976688315711201</v>
      </c>
      <c r="S560">
        <f t="shared" si="169"/>
        <v>7.0786548107165722E-3</v>
      </c>
      <c r="T560">
        <f t="shared" si="152"/>
        <v>76.918842614290128</v>
      </c>
    </row>
    <row r="561" spans="1:20" x14ac:dyDescent="0.25">
      <c r="A561">
        <f t="shared" si="153"/>
        <v>44.645510600915365</v>
      </c>
      <c r="B561">
        <f t="shared" si="170"/>
        <v>7.1055536989972952</v>
      </c>
      <c r="C561" t="str">
        <f t="shared" si="154"/>
        <v>-2.85360015562527-6987.06687173537i</v>
      </c>
      <c r="D561" t="str">
        <f t="shared" si="155"/>
        <v>3.47812499966826-2239.86690196958i</v>
      </c>
      <c r="E561" t="str">
        <f t="shared" si="156"/>
        <v>162.469531102984+0.00334554911772986i</v>
      </c>
      <c r="F561" t="str">
        <f t="shared" si="157"/>
        <v>2.90990990985645-21019.771671645i</v>
      </c>
      <c r="G561" t="str">
        <f t="shared" si="158"/>
        <v>0.99999999998163-4.28596901760915E-06i</v>
      </c>
      <c r="H561" t="str">
        <f t="shared" si="159"/>
        <v>625.001251788503+0.918918272338521i</v>
      </c>
      <c r="I561" t="str">
        <f t="shared" si="160"/>
        <v>59.6203166272755-37061.099003196i</v>
      </c>
      <c r="K561" t="str">
        <f t="shared" si="161"/>
        <v>0.0191999200409941-0.0000380510075584036i</v>
      </c>
      <c r="L561" t="str">
        <f t="shared" si="162"/>
        <v>0.0001875-29.7854636702327i</v>
      </c>
      <c r="M561" t="str">
        <f t="shared" si="163"/>
        <v>0.0025-14.3581209487275i</v>
      </c>
      <c r="N561">
        <f t="shared" si="164"/>
        <v>89.976599732155691</v>
      </c>
      <c r="O561">
        <f t="shared" si="165"/>
        <v>76.885898720696289</v>
      </c>
      <c r="P561" s="3">
        <f t="shared" si="166"/>
        <v>76.885898720696289</v>
      </c>
      <c r="Q561" s="3">
        <f t="shared" si="167"/>
        <v>-90.023400267844309</v>
      </c>
      <c r="R561">
        <f t="shared" si="168"/>
        <v>89.976599732155691</v>
      </c>
      <c r="S561">
        <f t="shared" si="169"/>
        <v>7.1055536989972955E-3</v>
      </c>
      <c r="T561">
        <f t="shared" si="152"/>
        <v>76.885898720696289</v>
      </c>
    </row>
    <row r="562" spans="1:20" x14ac:dyDescent="0.25">
      <c r="A562">
        <f t="shared" si="153"/>
        <v>44.815163541198842</v>
      </c>
      <c r="B562">
        <f t="shared" si="170"/>
        <v>7.1325548030534849</v>
      </c>
      <c r="C562" t="str">
        <f t="shared" si="154"/>
        <v>-2.85360002914464-6960.61647066862i</v>
      </c>
      <c r="D562" t="str">
        <f t="shared" si="155"/>
        <v>3.47812499966574-2231.38762923713i</v>
      </c>
      <c r="E562" t="str">
        <f t="shared" si="156"/>
        <v>162.469531058373+0.00335826235029516i</v>
      </c>
      <c r="F562" t="str">
        <f t="shared" si="157"/>
        <v>2.90990990985604-20940.1989158597i</v>
      </c>
      <c r="G562" t="str">
        <f t="shared" si="158"/>
        <v>0.999999999981491-4.30225569987546E-06i</v>
      </c>
      <c r="H562" t="str">
        <f t="shared" si="159"/>
        <v>625.001261320181+0.922410163226912i</v>
      </c>
      <c r="I562" t="str">
        <f t="shared" si="160"/>
        <v>59.6203167916295-36920.8004693474i</v>
      </c>
      <c r="K562" t="str">
        <f t="shared" si="161"/>
        <v>0.0191999194321538-0.0000381956001010713i</v>
      </c>
      <c r="L562" t="str">
        <f t="shared" si="162"/>
        <v>0.0001875-29.6727073821804i</v>
      </c>
      <c r="M562" t="str">
        <f t="shared" si="163"/>
        <v>0.0025-14.3037666355126i</v>
      </c>
      <c r="N562">
        <f t="shared" si="164"/>
        <v>89.976510811992355</v>
      </c>
      <c r="O562">
        <f t="shared" si="165"/>
        <v>76.85295482659491</v>
      </c>
      <c r="P562" s="3">
        <f t="shared" si="166"/>
        <v>76.85295482659491</v>
      </c>
      <c r="Q562" s="3">
        <f t="shared" si="167"/>
        <v>-90.023489188007645</v>
      </c>
      <c r="R562">
        <f t="shared" si="168"/>
        <v>89.976510811992355</v>
      </c>
      <c r="S562">
        <f t="shared" si="169"/>
        <v>7.132554803053485E-3</v>
      </c>
      <c r="T562">
        <f t="shared" si="152"/>
        <v>76.85295482659491</v>
      </c>
    </row>
    <row r="563" spans="1:20" x14ac:dyDescent="0.25">
      <c r="A563">
        <f t="shared" si="153"/>
        <v>44.985461162655398</v>
      </c>
      <c r="B563">
        <f t="shared" si="170"/>
        <v>7.1596585113050883</v>
      </c>
      <c r="C563" t="str">
        <f t="shared" si="154"/>
        <v>-2.85359990170083-6934.26620040662i</v>
      </c>
      <c r="D563" t="str">
        <f t="shared" si="155"/>
        <v>3.47812499966319-2222.94045576485i</v>
      </c>
      <c r="E563" t="str">
        <f t="shared" si="156"/>
        <v>162.469531013422+0.00337102389481457i</v>
      </c>
      <c r="F563" t="str">
        <f t="shared" si="157"/>
        <v>2.90990990985563-20860.9273918659i</v>
      </c>
      <c r="G563" t="str">
        <f t="shared" si="158"/>
        <v>0.99999999998135-4.31860427153438E-06i</v>
      </c>
      <c r="H563" t="str">
        <f t="shared" si="159"/>
        <v>625.001270924437+0.9259153233173i</v>
      </c>
      <c r="I563" t="str">
        <f t="shared" si="160"/>
        <v>59.6203169572341-36781.0330536087i</v>
      </c>
      <c r="K563" t="str">
        <f t="shared" si="161"/>
        <v>0.0191999188186776-0.0000383407420806843i</v>
      </c>
      <c r="L563" t="str">
        <f t="shared" si="162"/>
        <v>0.0001875-29.5603779459856i</v>
      </c>
      <c r="M563" t="str">
        <f t="shared" si="163"/>
        <v>0.0025-14.2496180867828i</v>
      </c>
      <c r="N563">
        <f t="shared" si="164"/>
        <v>89.976421553942188</v>
      </c>
      <c r="O563">
        <f t="shared" si="165"/>
        <v>76.82001093198194</v>
      </c>
      <c r="P563" s="3">
        <f t="shared" si="166"/>
        <v>76.82001093198194</v>
      </c>
      <c r="Q563" s="3">
        <f t="shared" si="167"/>
        <v>-90.023578446057812</v>
      </c>
      <c r="R563">
        <f t="shared" si="168"/>
        <v>89.976421553942188</v>
      </c>
      <c r="S563">
        <f t="shared" si="169"/>
        <v>7.1596585113050887E-3</v>
      </c>
      <c r="T563">
        <f t="shared" si="152"/>
        <v>76.82001093198194</v>
      </c>
    </row>
    <row r="564" spans="1:20" x14ac:dyDescent="0.25">
      <c r="A564">
        <f t="shared" si="153"/>
        <v>45.156405915073492</v>
      </c>
      <c r="B564">
        <f t="shared" si="170"/>
        <v>7.1868652136480478</v>
      </c>
      <c r="C564" t="str">
        <f t="shared" si="154"/>
        <v>-2.85359977328664-6908.01568189186i</v>
      </c>
      <c r="D564" t="str">
        <f t="shared" si="155"/>
        <v>3.47812499966062-2214.52526003733i</v>
      </c>
      <c r="E564" t="str">
        <f t="shared" si="156"/>
        <v>162.469530968128+0.00338383393489241i</v>
      </c>
      <c r="F564" t="str">
        <f t="shared" si="157"/>
        <v>2.90990990985524-20781.9559593162i</v>
      </c>
      <c r="G564" t="str">
        <f t="shared" si="158"/>
        <v>0.999999999981208-4.33501496776559E-06i</v>
      </c>
      <c r="H564" t="str">
        <f t="shared" si="159"/>
        <v>625.00128060183+0.929433803032863i</v>
      </c>
      <c r="I564" t="str">
        <f t="shared" si="160"/>
        <v>59.6203171241003-36641.7947453792i</v>
      </c>
      <c r="K564" t="str">
        <f t="shared" si="161"/>
        <v>0.01919991820053-0.0000384864355849344i</v>
      </c>
      <c r="L564" t="str">
        <f t="shared" si="162"/>
        <v>0.0001875-29.4484737457518i</v>
      </c>
      <c r="M564" t="str">
        <f t="shared" si="163"/>
        <v>0.0025-14.1956745235932i</v>
      </c>
      <c r="N564">
        <f t="shared" si="164"/>
        <v>89.976331956721296</v>
      </c>
      <c r="O564">
        <f t="shared" si="165"/>
        <v>76.787067036853486</v>
      </c>
      <c r="P564" s="3">
        <f t="shared" si="166"/>
        <v>76.787067036853486</v>
      </c>
      <c r="Q564" s="3">
        <f t="shared" si="167"/>
        <v>-90.023668043278704</v>
      </c>
      <c r="R564">
        <f t="shared" si="168"/>
        <v>89.976331956721296</v>
      </c>
      <c r="S564">
        <f t="shared" si="169"/>
        <v>7.1868652136480478E-3</v>
      </c>
      <c r="T564">
        <f t="shared" si="152"/>
        <v>76.787067036853486</v>
      </c>
    </row>
    <row r="565" spans="1:20" x14ac:dyDescent="0.25">
      <c r="A565">
        <f t="shared" si="153"/>
        <v>45.328000257550769</v>
      </c>
      <c r="B565">
        <f t="shared" si="170"/>
        <v>7.2141753014599104</v>
      </c>
      <c r="C565" t="str">
        <f t="shared" si="154"/>
        <v>-2.85359964389461-6881.86453750194i</v>
      </c>
      <c r="D565" t="str">
        <f t="shared" si="155"/>
        <v>3.47812499965805-2206.14192099914i</v>
      </c>
      <c r="E565" t="str">
        <f t="shared" si="156"/>
        <v>162.46953092249+0.00339669265483011i</v>
      </c>
      <c r="F565" t="str">
        <f t="shared" si="157"/>
        <v>2.9099099098548-20703.28348218i</v>
      </c>
      <c r="G565" t="str">
        <f t="shared" si="158"/>
        <v>0.999999999981064-4.35148802464247E-06i</v>
      </c>
      <c r="H565" t="str">
        <f t="shared" si="159"/>
        <v>625.001290352907+0.932965652988357i</v>
      </c>
      <c r="I565" t="str">
        <f t="shared" si="160"/>
        <v>59.6203172922369-36503.0835416684i</v>
      </c>
      <c r="K565" t="str">
        <f t="shared" si="161"/>
        <v>0.0191999175776757-0.0000386326827094454i</v>
      </c>
      <c r="L565" t="str">
        <f t="shared" si="162"/>
        <v>0.0001875-29.3369931716993i</v>
      </c>
      <c r="M565" t="str">
        <f t="shared" si="163"/>
        <v>0.0025-14.1419351699474i</v>
      </c>
      <c r="N565">
        <f t="shared" si="164"/>
        <v>89.976242019040981</v>
      </c>
      <c r="O565">
        <f t="shared" si="165"/>
        <v>76.754123141205724</v>
      </c>
      <c r="P565" s="3">
        <f t="shared" si="166"/>
        <v>76.754123141205724</v>
      </c>
      <c r="Q565" s="3">
        <f t="shared" si="167"/>
        <v>-90.023757980959019</v>
      </c>
      <c r="R565">
        <f t="shared" si="168"/>
        <v>89.976242019040981</v>
      </c>
      <c r="S565">
        <f t="shared" si="169"/>
        <v>7.2141753014599106E-3</v>
      </c>
      <c r="T565">
        <f t="shared" si="152"/>
        <v>76.754123141205724</v>
      </c>
    </row>
    <row r="566" spans="1:20" x14ac:dyDescent="0.25">
      <c r="A566">
        <f t="shared" si="153"/>
        <v>45.500246658529463</v>
      </c>
      <c r="B566">
        <f t="shared" si="170"/>
        <v>7.2415891676054578</v>
      </c>
      <c r="C566" t="str">
        <f t="shared" si="154"/>
        <v>-2.85359951351751-6855.8123910438i</v>
      </c>
      <c r="D566" t="str">
        <f t="shared" si="155"/>
        <v>3.47812499965543-2197.79031805314i</v>
      </c>
      <c r="E566" t="str">
        <f t="shared" si="156"/>
        <v>162.469530876504+0.00340960023963222i</v>
      </c>
      <c r="F566" t="str">
        <f t="shared" si="157"/>
        <v>2.90990990985438-20624.9088287272i</v>
      </c>
      <c r="G566" t="str">
        <f t="shared" si="158"/>
        <v>0.99999999998092-4.36802367913549E-06i</v>
      </c>
      <c r="H566" t="str">
        <f t="shared" si="159"/>
        <v>625.001300178232+0.936510923990901i</v>
      </c>
      <c r="I566" t="str">
        <f t="shared" si="160"/>
        <v>59.620317461654-36364.8974470692i</v>
      </c>
      <c r="K566" t="str">
        <f t="shared" si="161"/>
        <v>0.0191999169500788-0.0000387794855578022i</v>
      </c>
      <c r="L566" t="str">
        <f t="shared" si="162"/>
        <v>0.0001875-29.2259346201428i</v>
      </c>
      <c r="M566" t="str">
        <f t="shared" si="163"/>
        <v>0.0025-14.0883992527868i</v>
      </c>
      <c r="N566">
        <f t="shared" si="164"/>
        <v>89.976151739607587</v>
      </c>
      <c r="O566">
        <f t="shared" si="165"/>
        <v>76.721179245034662</v>
      </c>
      <c r="P566" s="3">
        <f t="shared" si="166"/>
        <v>76.721179245034662</v>
      </c>
      <c r="Q566" s="3">
        <f t="shared" si="167"/>
        <v>-90.023848260392413</v>
      </c>
      <c r="R566">
        <f t="shared" si="168"/>
        <v>89.976151739607587</v>
      </c>
      <c r="S566">
        <f t="shared" si="169"/>
        <v>7.2415891676054578E-3</v>
      </c>
      <c r="T566">
        <f t="shared" si="152"/>
        <v>76.721179245034662</v>
      </c>
    </row>
    <row r="567" spans="1:20" x14ac:dyDescent="0.25">
      <c r="A567">
        <f t="shared" si="153"/>
        <v>45.673147595831871</v>
      </c>
      <c r="B567">
        <f t="shared" si="170"/>
        <v>7.2691072064423583</v>
      </c>
      <c r="C567" t="str">
        <f t="shared" si="154"/>
        <v>-2.8535993821476-6829.85886774854i</v>
      </c>
      <c r="D567" t="str">
        <f t="shared" si="155"/>
        <v>3.47812499965282-2189.47033105872i</v>
      </c>
      <c r="E567" t="str">
        <f t="shared" si="156"/>
        <v>162.469530830168+0.00342255687500342i</v>
      </c>
      <c r="F567" t="str">
        <f t="shared" si="157"/>
        <v>2.90990990985395-20546.8308715123i</v>
      </c>
      <c r="G567" t="str">
        <f t="shared" si="158"/>
        <v>0.999999999980775-4.38462216911557E-06i</v>
      </c>
      <c r="H567" t="str">
        <f t="shared" si="159"/>
        <v>625.001310078376+0.940069667040666i</v>
      </c>
      <c r="I567" t="str">
        <f t="shared" si="160"/>
        <v>59.6203176323618-36227.2344737288i</v>
      </c>
      <c r="K567" t="str">
        <f t="shared" si="161"/>
        <v>0.019199916317703-0.0000389268462415804i</v>
      </c>
      <c r="L567" t="str">
        <f t="shared" si="162"/>
        <v>0.0001875-29.1152964934676i</v>
      </c>
      <c r="M567" t="str">
        <f t="shared" si="163"/>
        <v>0.0025-14.0350660019793i</v>
      </c>
      <c r="N567">
        <f t="shared" si="164"/>
        <v>89.976061117122583</v>
      </c>
      <c r="O567">
        <f t="shared" si="165"/>
        <v>76.688235348336249</v>
      </c>
      <c r="P567" s="3">
        <f t="shared" si="166"/>
        <v>76.688235348336249</v>
      </c>
      <c r="Q567" s="3">
        <f t="shared" si="167"/>
        <v>-90.023938882877417</v>
      </c>
      <c r="R567">
        <f t="shared" si="168"/>
        <v>89.976061117122583</v>
      </c>
      <c r="S567">
        <f t="shared" si="169"/>
        <v>7.2691072064423583E-3</v>
      </c>
      <c r="T567">
        <f t="shared" si="152"/>
        <v>76.688235348336249</v>
      </c>
    </row>
    <row r="568" spans="1:20" x14ac:dyDescent="0.25">
      <c r="A568">
        <f t="shared" si="153"/>
        <v>45.846705556696037</v>
      </c>
      <c r="B568">
        <f t="shared" si="170"/>
        <v>7.2967298138268397</v>
      </c>
      <c r="C568" t="str">
        <f t="shared" si="154"/>
        <v>-2.85359924977734-6804.00359426609i</v>
      </c>
      <c r="D568" t="str">
        <f t="shared" si="155"/>
        <v>3.47812499965017-2181.18184033006i</v>
      </c>
      <c r="E568" t="str">
        <f t="shared" si="156"/>
        <v>162.46953078348+0.00343556274735646i</v>
      </c>
      <c r="F568" t="str">
        <f t="shared" si="157"/>
        <v>2.90990990985354-20469.0484873575i</v>
      </c>
      <c r="G568" t="str">
        <f t="shared" si="158"/>
        <v>0.999999999980629-4.40128373335756E-06i</v>
      </c>
      <c r="H568" t="str">
        <f t="shared" si="159"/>
        <v>625.001320053899+0.943641933331615i</v>
      </c>
      <c r="I568" t="str">
        <f t="shared" si="160"/>
        <v>59.6203178043685-36090.0926413182i</v>
      </c>
      <c r="K568" t="str">
        <f t="shared" si="161"/>
        <v>0.0191999156805122-0.0000390747668803788i</v>
      </c>
      <c r="L568" t="str">
        <f t="shared" si="162"/>
        <v>0.0001875-29.0050772001072i</v>
      </c>
      <c r="M568" t="str">
        <f t="shared" si="163"/>
        <v>0.0025-13.9819346503081i</v>
      </c>
      <c r="N568">
        <f t="shared" si="164"/>
        <v>89.975970150282478</v>
      </c>
      <c r="O568">
        <f t="shared" si="165"/>
        <v>76.655291451106592</v>
      </c>
      <c r="P568" s="3">
        <f t="shared" si="166"/>
        <v>76.655291451106592</v>
      </c>
      <c r="Q568" s="3">
        <f t="shared" si="167"/>
        <v>-90.024029849717522</v>
      </c>
      <c r="R568">
        <f t="shared" si="168"/>
        <v>89.975970150282478</v>
      </c>
      <c r="S568">
        <f t="shared" si="169"/>
        <v>7.2967298138268393E-3</v>
      </c>
      <c r="T568">
        <f t="shared" si="152"/>
        <v>76.655291451106592</v>
      </c>
    </row>
    <row r="569" spans="1:20" x14ac:dyDescent="0.25">
      <c r="A569">
        <f t="shared" si="153"/>
        <v>46.020923037811478</v>
      </c>
      <c r="B569">
        <f t="shared" si="170"/>
        <v>7.3244573871193817</v>
      </c>
      <c r="C569" t="str">
        <f t="shared" si="154"/>
        <v>-2.85359911639923-6778.24619865956i</v>
      </c>
      <c r="D569" t="str">
        <f t="shared" si="155"/>
        <v>3.4781249996475-2172.92472663446i</v>
      </c>
      <c r="E569" t="str">
        <f t="shared" si="156"/>
        <v>162.469530736435+0.00344861804381292i</v>
      </c>
      <c r="F569" t="str">
        <f t="shared" si="157"/>
        <v>2.90990990985312-20391.5605573371i</v>
      </c>
      <c r="G569" t="str">
        <f t="shared" si="158"/>
        <v>0.999999999980481-4.41800861154367E-06i</v>
      </c>
      <c r="H569" t="str">
        <f t="shared" si="159"/>
        <v>625.001330105384+0.947227774252285i</v>
      </c>
      <c r="I569" t="str">
        <f t="shared" si="160"/>
        <v>59.6203179776853-35953.4699770068i</v>
      </c>
      <c r="K569" t="str">
        <f t="shared" si="161"/>
        <v>0.0191999150384695-0.0000392232496018481i</v>
      </c>
      <c r="L569" t="str">
        <f t="shared" si="162"/>
        <v>0.0001875-28.8952751545201i</v>
      </c>
      <c r="M569" t="str">
        <f t="shared" si="163"/>
        <v>0.0025-13.9290044334609i</v>
      </c>
      <c r="N569">
        <f t="shared" si="164"/>
        <v>89.975878837778865</v>
      </c>
      <c r="O569">
        <f t="shared" si="165"/>
        <v>76.622347553341484</v>
      </c>
      <c r="P569" s="3">
        <f t="shared" si="166"/>
        <v>76.622347553341484</v>
      </c>
      <c r="Q569" s="3">
        <f t="shared" si="167"/>
        <v>-90.024121162221135</v>
      </c>
      <c r="R569">
        <f t="shared" si="168"/>
        <v>89.975878837778865</v>
      </c>
      <c r="S569">
        <f t="shared" si="169"/>
        <v>7.3244573871193821E-3</v>
      </c>
      <c r="T569">
        <f t="shared" si="152"/>
        <v>76.622347553341484</v>
      </c>
    </row>
    <row r="570" spans="1:20" x14ac:dyDescent="0.25">
      <c r="A570">
        <f t="shared" si="153"/>
        <v>46.195802545355164</v>
      </c>
      <c r="B570">
        <f t="shared" si="170"/>
        <v>7.3522903251904355</v>
      </c>
      <c r="C570" t="str">
        <f t="shared" si="154"/>
        <v>-2.85359898200544-6752.58631040027i</v>
      </c>
      <c r="D570" t="str">
        <f t="shared" si="155"/>
        <v>3.47812499964482-2164.69887119055i</v>
      </c>
      <c r="E570" t="str">
        <f t="shared" si="156"/>
        <v>162.469530689033+0.00346172295220314i</v>
      </c>
      <c r="F570" t="str">
        <f t="shared" si="157"/>
        <v>2.90990990985267-20314.3659667613i</v>
      </c>
      <c r="G570" t="str">
        <f t="shared" si="158"/>
        <v>0.999999999980333-4.43479704426688E-06i</v>
      </c>
      <c r="H570" t="str">
        <f t="shared" si="159"/>
        <v>625.001340233404+0.950827241386455i</v>
      </c>
      <c r="I570" t="str">
        <f t="shared" si="160"/>
        <v>59.6203181523212-35817.3645154314i</v>
      </c>
      <c r="K570" t="str">
        <f t="shared" si="161"/>
        <v>0.0191999143915381-0.000039372296541722i</v>
      </c>
      <c r="L570" t="str">
        <f t="shared" si="162"/>
        <v>0.0001875-28.7858887771668i</v>
      </c>
      <c r="M570" t="str">
        <f t="shared" si="163"/>
        <v>0.0025-13.8762745900189i</v>
      </c>
      <c r="N570">
        <f t="shared" si="164"/>
        <v>89.975787178298319</v>
      </c>
      <c r="O570">
        <f t="shared" si="165"/>
        <v>76.589403655037017</v>
      </c>
      <c r="P570" s="3">
        <f t="shared" si="166"/>
        <v>76.589403655037017</v>
      </c>
      <c r="Q570" s="3">
        <f t="shared" si="167"/>
        <v>-90.024212821701681</v>
      </c>
      <c r="R570">
        <f t="shared" si="168"/>
        <v>89.975787178298319</v>
      </c>
      <c r="S570">
        <f t="shared" si="169"/>
        <v>7.3522903251904354E-3</v>
      </c>
      <c r="T570">
        <f t="shared" si="152"/>
        <v>76.589403655037017</v>
      </c>
    </row>
    <row r="571" spans="1:20" x14ac:dyDescent="0.25">
      <c r="A571">
        <f t="shared" si="153"/>
        <v>46.371346595027518</v>
      </c>
      <c r="B571">
        <f t="shared" si="170"/>
        <v>7.3802290284261591</v>
      </c>
      <c r="C571" t="str">
        <f t="shared" si="154"/>
        <v>-2.85359884658832-6727.02356036204i</v>
      </c>
      <c r="D571" t="str">
        <f t="shared" si="155"/>
        <v>3.47812499964211-2156.50415566665i</v>
      </c>
      <c r="E571" t="str">
        <f t="shared" si="156"/>
        <v>162.469530641269+0.0034748776610754i</v>
      </c>
      <c r="F571" t="str">
        <f t="shared" si="157"/>
        <v>2.90990990985225-20237.46360516i</v>
      </c>
      <c r="G571" t="str">
        <f t="shared" si="158"/>
        <v>0.999999999980183-4.45164927303442E-06i</v>
      </c>
      <c r="H571" t="str">
        <f t="shared" si="159"/>
        <v>625.001350438545+0.954440386513952i</v>
      </c>
      <c r="I571" t="str">
        <f t="shared" si="160"/>
        <v>59.6203183282871-35681.7742986696i</v>
      </c>
      <c r="K571" t="str">
        <f t="shared" si="161"/>
        <v>0.0191999137396807-0.0000395219098438482i</v>
      </c>
      <c r="L571" t="str">
        <f t="shared" si="162"/>
        <v>0.0001875-28.6769164944877i</v>
      </c>
      <c r="M571" t="str">
        <f t="shared" si="163"/>
        <v>0.0025-13.8237443614454i</v>
      </c>
      <c r="N571">
        <f t="shared" si="164"/>
        <v>89.975695170522471</v>
      </c>
      <c r="O571">
        <f t="shared" si="165"/>
        <v>76.556459756188971</v>
      </c>
      <c r="P571" s="3">
        <f t="shared" si="166"/>
        <v>76.556459756188971</v>
      </c>
      <c r="Q571" s="3">
        <f t="shared" si="167"/>
        <v>-90.024304829477529</v>
      </c>
      <c r="R571">
        <f t="shared" si="168"/>
        <v>89.975695170522471</v>
      </c>
      <c r="S571">
        <f t="shared" si="169"/>
        <v>7.3802290284261593E-3</v>
      </c>
      <c r="T571">
        <f t="shared" si="152"/>
        <v>76.556459756188971</v>
      </c>
    </row>
    <row r="572" spans="1:20" x14ac:dyDescent="0.25">
      <c r="A572">
        <f t="shared" si="153"/>
        <v>46.547557712088626</v>
      </c>
      <c r="B572">
        <f t="shared" si="170"/>
        <v>7.408273898734179</v>
      </c>
      <c r="C572" t="str">
        <f t="shared" si="154"/>
        <v>-2.85359871014011-6701.55758081621i</v>
      </c>
      <c r="D572" t="str">
        <f t="shared" si="155"/>
        <v>3.47812499963939-2148.34046217901i</v>
      </c>
      <c r="E572" t="str">
        <f t="shared" si="156"/>
        <v>162.469530593143+0.00348808235969011i</v>
      </c>
      <c r="F572" t="str">
        <f t="shared" si="157"/>
        <v>2.90990990985181-20160.8523662668i</v>
      </c>
      <c r="G572" t="str">
        <f t="shared" si="158"/>
        <v>0.999999999980032-4.46856554027128E-06i</v>
      </c>
      <c r="H572" t="str">
        <f t="shared" si="159"/>
        <v>625.001360721389+0.958067261611364i</v>
      </c>
      <c r="I572" t="str">
        <f t="shared" si="160"/>
        <v>59.6203185055928-35546.6973762099i</v>
      </c>
      <c r="K572" t="str">
        <f t="shared" si="161"/>
        <v>0.0191999130828599-0.0000396720916602191i</v>
      </c>
      <c r="L572" t="str">
        <f t="shared" si="162"/>
        <v>0.0001875-28.56835673888i</v>
      </c>
      <c r="M572" t="str">
        <f t="shared" si="163"/>
        <v>0.0025-13.7714129920755i</v>
      </c>
      <c r="N572">
        <f t="shared" si="164"/>
        <v>89.975602813127892</v>
      </c>
      <c r="O572">
        <f t="shared" si="165"/>
        <v>76.523515856793296</v>
      </c>
      <c r="P572" s="3">
        <f t="shared" si="166"/>
        <v>76.523515856793296</v>
      </c>
      <c r="Q572" s="3">
        <f t="shared" si="167"/>
        <v>-90.024397186872108</v>
      </c>
      <c r="R572">
        <f t="shared" si="168"/>
        <v>89.975602813127892</v>
      </c>
      <c r="S572">
        <f t="shared" si="169"/>
        <v>7.408273898734179E-3</v>
      </c>
      <c r="T572">
        <f t="shared" si="152"/>
        <v>76.523515856793296</v>
      </c>
    </row>
    <row r="573" spans="1:20" x14ac:dyDescent="0.25">
      <c r="A573">
        <f t="shared" si="153"/>
        <v>46.72443843139456</v>
      </c>
      <c r="B573">
        <f t="shared" si="170"/>
        <v>7.4364253395493689</v>
      </c>
      <c r="C573" t="str">
        <f t="shared" si="154"/>
        <v>-2.85359857265294-6676.188005426i</v>
      </c>
      <c r="D573" t="str">
        <f t="shared" si="155"/>
        <v>3.47812499963664-2140.20767329018i</v>
      </c>
      <c r="E573" t="str">
        <f t="shared" si="156"/>
        <v>162.469530544648+0.00350133723803205i</v>
      </c>
      <c r="F573" t="str">
        <f t="shared" si="157"/>
        <v>2.90990990985137-20084.5311480034i</v>
      </c>
      <c r="G573" t="str">
        <f t="shared" si="158"/>
        <v>0.99999999997988-4.48554608932363E-06i</v>
      </c>
      <c r="H573" t="str">
        <f t="shared" si="159"/>
        <v>625.001371082532+0.961707918852785i</v>
      </c>
      <c r="I573" t="str">
        <f t="shared" si="160"/>
        <v>59.6203186842487-35412.131804926i</v>
      </c>
      <c r="K573" t="str">
        <f t="shared" si="161"/>
        <v>0.0191999124210378-0.000039822844151002i</v>
      </c>
      <c r="L573" t="str">
        <f t="shared" si="162"/>
        <v>0.0001875-28.4602079486751i</v>
      </c>
      <c r="M573" t="str">
        <f t="shared" si="163"/>
        <v>0.0025-13.7192797291049i</v>
      </c>
      <c r="N573">
        <f t="shared" si="164"/>
        <v>89.975510104786181</v>
      </c>
      <c r="O573">
        <f t="shared" si="165"/>
        <v>76.490571956845713</v>
      </c>
      <c r="P573" s="3">
        <f t="shared" si="166"/>
        <v>76.490571956845713</v>
      </c>
      <c r="Q573" s="3">
        <f t="shared" si="167"/>
        <v>-90.024489895213819</v>
      </c>
      <c r="R573">
        <f t="shared" si="168"/>
        <v>89.975510104786181</v>
      </c>
      <c r="S573">
        <f t="shared" si="169"/>
        <v>7.4364253395493686E-3</v>
      </c>
      <c r="T573">
        <f t="shared" si="152"/>
        <v>76.490571956845713</v>
      </c>
    </row>
    <row r="574" spans="1:20" x14ac:dyDescent="0.25">
      <c r="A574">
        <f t="shared" si="153"/>
        <v>46.90199129743386</v>
      </c>
      <c r="B574">
        <f t="shared" si="170"/>
        <v>7.4646837558396566</v>
      </c>
      <c r="C574" t="str">
        <f t="shared" si="154"/>
        <v>-2.85359843411889-6650.91446924164i</v>
      </c>
      <c r="D574" t="str">
        <f t="shared" si="155"/>
        <v>3.47812499963389-2132.10567200724i</v>
      </c>
      <c r="E574" t="str">
        <f t="shared" si="156"/>
        <v>162.469530495786+0.00351464248680209i</v>
      </c>
      <c r="F574" t="str">
        <f t="shared" si="157"/>
        <v>2.90990990985092-20008.4988524634i</v>
      </c>
      <c r="G574" t="str">
        <f t="shared" si="158"/>
        <v>0.999999999979727-4.50259116446237E-06i</v>
      </c>
      <c r="H574" t="str">
        <f t="shared" si="159"/>
        <v>625.001381522572+0.965362410610577i</v>
      </c>
      <c r="I574" t="str">
        <f t="shared" si="160"/>
        <v>59.6203188642652-35278.0756490469i</v>
      </c>
      <c r="K574" t="str">
        <f t="shared" si="161"/>
        <v>0.0191999117541763-0.0000399741694845709i</v>
      </c>
      <c r="L574" t="str">
        <f t="shared" si="162"/>
        <v>0.0001875-28.3524685681162i</v>
      </c>
      <c r="M574" t="str">
        <f t="shared" si="163"/>
        <v>0.0025-13.6673438225791i</v>
      </c>
      <c r="N574">
        <f t="shared" si="164"/>
        <v>89.975417044163848</v>
      </c>
      <c r="O574">
        <f t="shared" si="165"/>
        <v>76.457628056342102</v>
      </c>
      <c r="P574" s="3">
        <f t="shared" si="166"/>
        <v>76.457628056342102</v>
      </c>
      <c r="Q574" s="3">
        <f t="shared" si="167"/>
        <v>-90.024582955836152</v>
      </c>
      <c r="R574">
        <f t="shared" si="168"/>
        <v>89.975417044163848</v>
      </c>
      <c r="S574">
        <f t="shared" si="169"/>
        <v>7.4646837558396562E-3</v>
      </c>
      <c r="T574">
        <f t="shared" si="152"/>
        <v>76.457628056342102</v>
      </c>
    </row>
    <row r="575" spans="1:20" x14ac:dyDescent="0.25">
      <c r="A575">
        <f t="shared" si="153"/>
        <v>47.080218864364106</v>
      </c>
      <c r="B575">
        <f t="shared" si="170"/>
        <v>7.4930495541118471</v>
      </c>
      <c r="C575" t="str">
        <f t="shared" si="154"/>
        <v>-2.85359829453018-6625.73660869477i</v>
      </c>
      <c r="D575" t="str">
        <f t="shared" si="155"/>
        <v>3.47812499963108-2124.0343417802i</v>
      </c>
      <c r="E575" t="str">
        <f t="shared" si="156"/>
        <v>162.469530446551+0.00352799829743284i</v>
      </c>
      <c r="F575" t="str">
        <f t="shared" si="157"/>
        <v>2.90990990985046-19932.7543858968i</v>
      </c>
      <c r="G575" t="str">
        <f t="shared" si="158"/>
        <v>0.999999999979572-4.51970101088662E-06i</v>
      </c>
      <c r="H575" t="str">
        <f t="shared" si="159"/>
        <v>625.001392042109+0.969030789456124i</v>
      </c>
      <c r="I575" t="str">
        <f t="shared" si="160"/>
        <v>59.620319045653-35144.5269801299i</v>
      </c>
      <c r="K575" t="str">
        <f t="shared" si="161"/>
        <v>0.019199911082237-0.0000401260698375377i</v>
      </c>
      <c r="L575" t="str">
        <f t="shared" si="162"/>
        <v>0.0001875-28.2451370473363i</v>
      </c>
      <c r="M575" t="str">
        <f t="shared" si="163"/>
        <v>0.0025-13.6156045253826i</v>
      </c>
      <c r="N575">
        <f t="shared" si="164"/>
        <v>89.975323629922357</v>
      </c>
      <c r="O575">
        <f t="shared" si="165"/>
        <v>76.424684155278172</v>
      </c>
      <c r="P575" s="3">
        <f t="shared" si="166"/>
        <v>76.424684155278172</v>
      </c>
      <c r="Q575" s="3">
        <f t="shared" si="167"/>
        <v>-90.024676370077643</v>
      </c>
      <c r="R575">
        <f t="shared" si="168"/>
        <v>89.975323629922357</v>
      </c>
      <c r="S575">
        <f t="shared" si="169"/>
        <v>7.4930495541118474E-3</v>
      </c>
      <c r="T575">
        <f t="shared" si="152"/>
        <v>76.424684155278172</v>
      </c>
    </row>
    <row r="576" spans="1:20" x14ac:dyDescent="0.25">
      <c r="A576">
        <f t="shared" si="153"/>
        <v>47.259123696048697</v>
      </c>
      <c r="B576">
        <f t="shared" si="170"/>
        <v>7.5215231424174727</v>
      </c>
      <c r="C576" t="str">
        <f t="shared" si="154"/>
        <v>-2.85359815387827-6600.65406159348i</v>
      </c>
      <c r="D576" t="str">
        <f t="shared" si="155"/>
        <v>3.47812499962827-2115.99356650025i</v>
      </c>
      <c r="E576" t="str">
        <f t="shared" si="156"/>
        <v>162.469530396942+0.00354140486208041i</v>
      </c>
      <c r="F576" t="str">
        <f t="shared" si="157"/>
        <v>2.90990990985001-19857.2966586939i</v>
      </c>
      <c r="G576" t="str">
        <f t="shared" si="158"/>
        <v>0.999999999979417-0.0000045368758747273i</v>
      </c>
      <c r="H576" t="str">
        <f t="shared" si="159"/>
        <v>625.001402641743+0.972713108160545i</v>
      </c>
      <c r="I576" t="str">
        <f t="shared" si="160"/>
        <v>59.6203192284205-35011.4838770322i</v>
      </c>
      <c r="K576" t="str">
        <f t="shared" si="161"/>
        <v>0.0191999104051814-0.0000402785473947825i</v>
      </c>
      <c r="L576" t="str">
        <f t="shared" si="162"/>
        <v>0.0001875-28.1382118423355i</v>
      </c>
      <c r="M576" t="str">
        <f t="shared" si="163"/>
        <v>0.0025-13.5640610932284i</v>
      </c>
      <c r="N576">
        <f t="shared" si="164"/>
        <v>89.975229860718073</v>
      </c>
      <c r="O576">
        <f t="shared" si="165"/>
        <v>76.391740253649743</v>
      </c>
      <c r="P576" s="3">
        <f t="shared" si="166"/>
        <v>76.391740253649743</v>
      </c>
      <c r="Q576" s="3">
        <f t="shared" si="167"/>
        <v>-90.024770139281927</v>
      </c>
      <c r="R576">
        <f t="shared" si="168"/>
        <v>89.975229860718073</v>
      </c>
      <c r="S576">
        <f t="shared" si="169"/>
        <v>7.5215231424174724E-3</v>
      </c>
      <c r="T576">
        <f t="shared" si="152"/>
        <v>76.391740253649743</v>
      </c>
    </row>
    <row r="577" spans="1:20" x14ac:dyDescent="0.25">
      <c r="A577">
        <f t="shared" si="153"/>
        <v>47.438708366093685</v>
      </c>
      <c r="B577">
        <f t="shared" si="170"/>
        <v>7.5501049303586596</v>
      </c>
      <c r="C577" t="str">
        <f t="shared" si="154"/>
        <v>-2.85359801215557-6575.66646711687i</v>
      </c>
      <c r="D577" t="str">
        <f t="shared" si="155"/>
        <v>3.47812499962545-2107.98323049815i</v>
      </c>
      <c r="E577" t="str">
        <f t="shared" si="156"/>
        <v>162.469530346954+0.00355486237362992i</v>
      </c>
      <c r="F577" t="str">
        <f t="shared" si="157"/>
        <v>2.90990990984956-19782.12458537i</v>
      </c>
      <c r="G577" t="str">
        <f t="shared" si="158"/>
        <v>0.99999999997926-4.55411600305054E-06i</v>
      </c>
      <c r="H577" t="str">
        <f t="shared" si="159"/>
        <v>625.001413322087+0.976409419695557i</v>
      </c>
      <c r="I577" t="str">
        <f t="shared" si="160"/>
        <v>59.6203194125802-34878.9444258841i</v>
      </c>
      <c r="K577" t="str">
        <f t="shared" si="161"/>
        <v>0.0191999097229705-0.0000404316043494872i</v>
      </c>
      <c r="L577" t="str">
        <f t="shared" si="162"/>
        <v>0.0001875-28.0316914149586i</v>
      </c>
      <c r="M577" t="str">
        <f t="shared" si="163"/>
        <v>0.0025-13.5127127846467i</v>
      </c>
      <c r="N577">
        <f t="shared" si="164"/>
        <v>89.975135735202286</v>
      </c>
      <c r="O577">
        <f t="shared" si="165"/>
        <v>76.358796351452455</v>
      </c>
      <c r="P577" s="3">
        <f t="shared" si="166"/>
        <v>76.358796351452455</v>
      </c>
      <c r="Q577" s="3">
        <f t="shared" si="167"/>
        <v>-90.024864264797714</v>
      </c>
      <c r="R577">
        <f t="shared" si="168"/>
        <v>89.975135735202286</v>
      </c>
      <c r="S577">
        <f t="shared" si="169"/>
        <v>7.5501049303586592E-3</v>
      </c>
      <c r="T577">
        <f t="shared" si="152"/>
        <v>76.358796351452455</v>
      </c>
    </row>
    <row r="578" spans="1:20" x14ac:dyDescent="0.25">
      <c r="A578">
        <f t="shared" si="153"/>
        <v>47.618975457884837</v>
      </c>
      <c r="B578">
        <f t="shared" si="170"/>
        <v>7.5787953290940226</v>
      </c>
      <c r="C578" t="str">
        <f t="shared" si="154"/>
        <v>-2.85359786935374-6550.77346580997i</v>
      </c>
      <c r="D578" t="str">
        <f t="shared" si="155"/>
        <v>3.4781249996226-2100.00321854252i</v>
      </c>
      <c r="E578" t="str">
        <f t="shared" si="156"/>
        <v>162.469530296586+0.00356837102570531i</v>
      </c>
      <c r="F578" t="str">
        <f t="shared" si="157"/>
        <v>2.90990990984909-19707.2370845496i</v>
      </c>
      <c r="G578" t="str">
        <f t="shared" si="158"/>
        <v>0.999999999979102-4.57142164386141E-06i</v>
      </c>
      <c r="H578" t="str">
        <f t="shared" si="159"/>
        <v>625.001424083758+0.980119777234138i</v>
      </c>
      <c r="I578" t="str">
        <f t="shared" si="160"/>
        <v>59.6203195981426-34746.9067200615i</v>
      </c>
      <c r="K578" t="str">
        <f t="shared" si="161"/>
        <v>0.0191999090355649-0.0000405852429031642i</v>
      </c>
      <c r="L578" t="str">
        <f t="shared" si="162"/>
        <v>0.0001875-27.9255742328737i</v>
      </c>
      <c r="M578" t="str">
        <f t="shared" si="163"/>
        <v>0.0025-13.461558860975i</v>
      </c>
      <c r="N578">
        <f t="shared" si="164"/>
        <v>89.975041252021143</v>
      </c>
      <c r="O578">
        <f t="shared" si="165"/>
        <v>76.325852448681928</v>
      </c>
      <c r="P578" s="3">
        <f t="shared" si="166"/>
        <v>76.325852448681928</v>
      </c>
      <c r="Q578" s="3">
        <f t="shared" si="167"/>
        <v>-90.024958747978857</v>
      </c>
      <c r="R578">
        <f t="shared" si="168"/>
        <v>89.975041252021143</v>
      </c>
      <c r="S578">
        <f t="shared" si="169"/>
        <v>7.578795329094023E-3</v>
      </c>
      <c r="T578">
        <f t="shared" si="152"/>
        <v>76.325852448681928</v>
      </c>
    </row>
    <row r="579" spans="1:20" x14ac:dyDescent="0.25">
      <c r="A579">
        <f t="shared" si="153"/>
        <v>47.799927564624802</v>
      </c>
      <c r="B579">
        <f t="shared" si="170"/>
        <v>7.6075947513445801</v>
      </c>
      <c r="C579" t="str">
        <f t="shared" si="154"/>
        <v>-2.85359772546445-6525.97469957865i</v>
      </c>
      <c r="D579" t="str">
        <f t="shared" si="155"/>
        <v>3.47812499961973-2092.0534158382i</v>
      </c>
      <c r="E579" t="str">
        <f t="shared" si="156"/>
        <v>162.469530245835+0.0035819310126612i</v>
      </c>
      <c r="F579" t="str">
        <f t="shared" si="157"/>
        <v>2.90990990984865-19632.6330789509i</v>
      </c>
      <c r="G579" t="str">
        <f t="shared" si="158"/>
        <v>0.999999999978943-4.58879304610735E-06i</v>
      </c>
      <c r="H579" t="str">
        <f t="shared" si="159"/>
        <v>625.001434927373+0.983844234151311i</v>
      </c>
      <c r="I579" t="str">
        <f t="shared" si="160"/>
        <v>59.6203197851176-34615.3688601575i</v>
      </c>
      <c r="K579" t="str">
        <f t="shared" si="161"/>
        <v>0.0191999083429252-0.0000407394652656897i</v>
      </c>
      <c r="L579" t="str">
        <f t="shared" si="162"/>
        <v>0.0001875-27.8198587695494i</v>
      </c>
      <c r="M579" t="str">
        <f t="shared" si="163"/>
        <v>0.0025-13.4105985863469i</v>
      </c>
      <c r="N579">
        <f t="shared" si="164"/>
        <v>89.974946409815644</v>
      </c>
      <c r="O579">
        <f t="shared" si="165"/>
        <v>76.292908545333887</v>
      </c>
      <c r="P579" s="3">
        <f t="shared" si="166"/>
        <v>76.292908545333887</v>
      </c>
      <c r="Q579" s="3">
        <f t="shared" si="167"/>
        <v>-90.025053590184356</v>
      </c>
      <c r="R579">
        <f t="shared" si="168"/>
        <v>89.974946409815644</v>
      </c>
      <c r="S579">
        <f t="shared" si="169"/>
        <v>7.6075947513445799E-3</v>
      </c>
      <c r="T579">
        <f t="shared" si="152"/>
        <v>76.292908545333887</v>
      </c>
    </row>
    <row r="580" spans="1:20" x14ac:dyDescent="0.25">
      <c r="A580">
        <f t="shared" si="153"/>
        <v>47.981567289370375</v>
      </c>
      <c r="B580">
        <f t="shared" si="170"/>
        <v>7.6365036113996894</v>
      </c>
      <c r="C580" t="str">
        <f t="shared" si="154"/>
        <v>-2.85359758047974-6501.26981168426i</v>
      </c>
      <c r="D580" t="str">
        <f t="shared" si="155"/>
        <v>3.47812499961682-2084.13370802463i</v>
      </c>
      <c r="E580" t="str">
        <f t="shared" si="156"/>
        <v>162.469530194696+0.00359554252959403i</v>
      </c>
      <c r="F580" t="str">
        <f t="shared" si="157"/>
        <v>2.90990990984817-19558.3114953701i</v>
      </c>
      <c r="G580" t="str">
        <f t="shared" si="158"/>
        <v>0.999999999978783-4.60623045968183E-06i</v>
      </c>
      <c r="H580" t="str">
        <f t="shared" si="159"/>
        <v>625.001445853558+0.987582844024968i</v>
      </c>
      <c r="I580" t="str">
        <f t="shared" si="160"/>
        <v>59.6203199735169-34484.3289539557i</v>
      </c>
      <c r="K580" t="str">
        <f t="shared" si="161"/>
        <v>0.0191999076450114-0.0000408942736553357i</v>
      </c>
      <c r="L580" t="str">
        <f t="shared" si="162"/>
        <v>0.0001875-27.7145435042333i</v>
      </c>
      <c r="M580" t="str">
        <f t="shared" si="163"/>
        <v>0.0025-13.3598312276817i</v>
      </c>
      <c r="N580">
        <f t="shared" si="164"/>
        <v>89.974851207221619</v>
      </c>
      <c r="O580">
        <f t="shared" si="165"/>
        <v>76.259964641403826</v>
      </c>
      <c r="P580" s="3">
        <f t="shared" si="166"/>
        <v>76.259964641403826</v>
      </c>
      <c r="Q580" s="3">
        <f t="shared" si="167"/>
        <v>-90.025148792778381</v>
      </c>
      <c r="R580">
        <f t="shared" si="168"/>
        <v>89.974851207221619</v>
      </c>
      <c r="S580">
        <f t="shared" si="169"/>
        <v>7.6365036113996898E-3</v>
      </c>
      <c r="T580">
        <f t="shared" si="152"/>
        <v>76.259964641403826</v>
      </c>
    </row>
    <row r="581" spans="1:20" x14ac:dyDescent="0.25">
      <c r="A581">
        <f t="shared" si="153"/>
        <v>48.16389724506999</v>
      </c>
      <c r="B581">
        <f t="shared" si="170"/>
        <v>7.6655223251230087</v>
      </c>
      <c r="C581" t="str">
        <f t="shared" si="154"/>
        <v>-2.85359743439092-6476.65844673884i</v>
      </c>
      <c r="D581" t="str">
        <f t="shared" si="155"/>
        <v>3.47812499961391-2076.24398117415i</v>
      </c>
      <c r="E581" t="str">
        <f t="shared" si="156"/>
        <v>162.469530143168+0.00360920577234149i</v>
      </c>
      <c r="F581" t="str">
        <f t="shared" si="157"/>
        <v>2.9099099098477-19484.2712646665i</v>
      </c>
      <c r="G581" t="str">
        <f t="shared" si="158"/>
        <v>0.999999999978621-4.62373413542787E-06i</v>
      </c>
      <c r="H581" t="str">
        <f t="shared" si="159"/>
        <v>625.001456862935+0.991335660636543i</v>
      </c>
      <c r="I581" t="str">
        <f t="shared" si="160"/>
        <v>59.6203201633503-34353.7851164032i</v>
      </c>
      <c r="K581" t="str">
        <f t="shared" si="161"/>
        <v>0.0191999069417836-0.0000410496702988007i</v>
      </c>
      <c r="L581" t="str">
        <f t="shared" si="162"/>
        <v>0.0001875-27.60962692193i</v>
      </c>
      <c r="M581" t="str">
        <f t="shared" si="163"/>
        <v>0.0025-13.3092560546739i</v>
      </c>
      <c r="N581">
        <f t="shared" si="164"/>
        <v>89.974755642869738</v>
      </c>
      <c r="O581">
        <f t="shared" si="165"/>
        <v>76.227020736887496</v>
      </c>
      <c r="P581" s="3">
        <f t="shared" si="166"/>
        <v>76.227020736887496</v>
      </c>
      <c r="Q581" s="3">
        <f t="shared" si="167"/>
        <v>-90.025244357130262</v>
      </c>
      <c r="R581">
        <f t="shared" si="168"/>
        <v>89.974755642869738</v>
      </c>
      <c r="S581">
        <f t="shared" si="169"/>
        <v>7.6655223251230085E-3</v>
      </c>
      <c r="T581">
        <f t="shared" si="152"/>
        <v>76.227020736887496</v>
      </c>
    </row>
    <row r="582" spans="1:20" x14ac:dyDescent="0.25">
      <c r="A582">
        <f t="shared" si="153"/>
        <v>48.346920054601256</v>
      </c>
      <c r="B582">
        <f t="shared" si="170"/>
        <v>7.6946513099584761</v>
      </c>
      <c r="C582" t="str">
        <f t="shared" si="154"/>
        <v>-2.8535972871898-6452.1402506995i</v>
      </c>
      <c r="D582" t="str">
        <f t="shared" si="155"/>
        <v>3.47812499961096-2068.38412179037i</v>
      </c>
      <c r="E582" t="str">
        <f t="shared" si="156"/>
        <v>162.469530091249+0.00362292093748183i</v>
      </c>
      <c r="F582" t="str">
        <f t="shared" si="157"/>
        <v>2.90990990984721-19410.5113217463i</v>
      </c>
      <c r="G582" t="str">
        <f t="shared" si="158"/>
        <v>0.999999999978458-4.64130432514174E-06i</v>
      </c>
      <c r="H582" t="str">
        <f t="shared" si="159"/>
        <v>625.001467956148+0.995102737971895i</v>
      </c>
      <c r="I582" t="str">
        <f t="shared" si="160"/>
        <v>59.6203203546293-34223.735469583i</v>
      </c>
      <c r="K582" t="str">
        <f t="shared" si="161"/>
        <v>0.019199906233201-0.0000412056574312422i</v>
      </c>
      <c r="L582" t="str">
        <f t="shared" si="162"/>
        <v>0.0001875-27.5051075133792i</v>
      </c>
      <c r="M582" t="str">
        <f t="shared" si="163"/>
        <v>0.0025-13.2588723397828i</v>
      </c>
      <c r="N582">
        <f t="shared" si="164"/>
        <v>89.974659715385471</v>
      </c>
      <c r="O582">
        <f t="shared" si="165"/>
        <v>76.194076831780265</v>
      </c>
      <c r="P582" s="3">
        <f t="shared" si="166"/>
        <v>76.194076831780265</v>
      </c>
      <c r="Q582" s="3">
        <f t="shared" si="167"/>
        <v>-90.025340284614529</v>
      </c>
      <c r="R582">
        <f t="shared" si="168"/>
        <v>89.974659715385471</v>
      </c>
      <c r="S582">
        <f t="shared" si="169"/>
        <v>7.6946513099584758E-3</v>
      </c>
      <c r="T582">
        <f t="shared" si="152"/>
        <v>76.194076831780265</v>
      </c>
    </row>
    <row r="583" spans="1:20" x14ac:dyDescent="0.25">
      <c r="A583">
        <f t="shared" si="153"/>
        <v>48.530638350808736</v>
      </c>
      <c r="B583">
        <f t="shared" si="170"/>
        <v>7.7238909849363182</v>
      </c>
      <c r="C583" t="str">
        <f t="shared" si="154"/>
        <v>-2.85359713886768-6427.71487086385i</v>
      </c>
      <c r="D583" t="str">
        <f t="shared" si="155"/>
        <v>3.47812499960802-2060.5540168066i</v>
      </c>
      <c r="E583" t="str">
        <f t="shared" si="156"/>
        <v>162.469530038934+0.00363668822234816i</v>
      </c>
      <c r="F583" t="str">
        <f t="shared" si="157"/>
        <v>2.90990990984675-19337.0306055481i</v>
      </c>
      <c r="G583" t="str">
        <f t="shared" si="158"/>
        <v>0.999999999978294-4.65894128157651E-06i</v>
      </c>
      <c r="H583" t="str">
        <f t="shared" si="159"/>
        <v>625.001479133827+0.998884130221998i</v>
      </c>
      <c r="I583" t="str">
        <f t="shared" si="160"/>
        <v>59.6203205473646-34094.1781426874i</v>
      </c>
      <c r="K583" t="str">
        <f t="shared" si="161"/>
        <v>0.0191999055192231-0.0000413622372963096i</v>
      </c>
      <c r="L583" t="str">
        <f t="shared" si="162"/>
        <v>0.0001875-27.400983775034i</v>
      </c>
      <c r="M583" t="str">
        <f t="shared" si="163"/>
        <v>0.0025-13.2086793582215i</v>
      </c>
      <c r="N583">
        <f t="shared" si="164"/>
        <v>89.974563423389043</v>
      </c>
      <c r="O583">
        <f t="shared" si="165"/>
        <v>76.161132926077727</v>
      </c>
      <c r="P583" s="3">
        <f t="shared" si="166"/>
        <v>76.161132926077727</v>
      </c>
      <c r="Q583" s="3">
        <f t="shared" si="167"/>
        <v>-90.025436576610957</v>
      </c>
      <c r="R583">
        <f t="shared" si="168"/>
        <v>89.974563423389043</v>
      </c>
      <c r="S583">
        <f t="shared" si="169"/>
        <v>7.723890984936318E-3</v>
      </c>
      <c r="T583">
        <f t="shared" si="152"/>
        <v>76.161132926077727</v>
      </c>
    </row>
    <row r="584" spans="1:20" x14ac:dyDescent="0.25">
      <c r="A584">
        <f t="shared" si="153"/>
        <v>48.715054776541812</v>
      </c>
      <c r="B584">
        <f t="shared" si="170"/>
        <v>7.7532417706790762</v>
      </c>
      <c r="C584" t="str">
        <f t="shared" si="154"/>
        <v>-2.85359698941634-6403.38195586454i</v>
      </c>
      <c r="D584" t="str">
        <f t="shared" si="155"/>
        <v>3.47812499960502-2052.75355358414i</v>
      </c>
      <c r="E584" t="str">
        <f t="shared" si="156"/>
        <v>162.46952998622+0.00365050782501623i</v>
      </c>
      <c r="F584" t="str">
        <f t="shared" si="157"/>
        <v>2.90990990984628-19263.828059027i</v>
      </c>
      <c r="G584" t="str">
        <f t="shared" si="158"/>
        <v>0.999999999978129-4.67664525844573E-06i</v>
      </c>
      <c r="H584" t="str">
        <f t="shared" si="159"/>
        <v>625.001490396618+1.00267989178377i</v>
      </c>
      <c r="I584" t="str">
        <f t="shared" si="160"/>
        <v>59.6203207415671-33965.1112719904i</v>
      </c>
      <c r="K584" t="str">
        <f t="shared" si="161"/>
        <v>0.0191999047998087-0.0000415194121461754i</v>
      </c>
      <c r="L584" t="str">
        <f t="shared" si="162"/>
        <v>0.0001875-27.2972542090397i</v>
      </c>
      <c r="M584" t="str">
        <f t="shared" si="163"/>
        <v>0.0025-13.1586763879473i</v>
      </c>
      <c r="N584">
        <f t="shared" si="164"/>
        <v>89.974466765495421</v>
      </c>
      <c r="O584">
        <f t="shared" si="165"/>
        <v>76.128189019775306</v>
      </c>
      <c r="P584" s="3">
        <f t="shared" si="166"/>
        <v>76.128189019775306</v>
      </c>
      <c r="Q584" s="3">
        <f t="shared" si="167"/>
        <v>-90.025533234504579</v>
      </c>
      <c r="R584">
        <f t="shared" si="168"/>
        <v>89.974466765495421</v>
      </c>
      <c r="S584">
        <f t="shared" si="169"/>
        <v>7.7532417706790762E-3</v>
      </c>
      <c r="T584">
        <f t="shared" si="152"/>
        <v>76.128189019775306</v>
      </c>
    </row>
    <row r="585" spans="1:20" x14ac:dyDescent="0.25">
      <c r="A585">
        <f t="shared" si="153"/>
        <v>48.900171984692669</v>
      </c>
      <c r="B585">
        <f t="shared" si="170"/>
        <v>7.7827040894076571</v>
      </c>
      <c r="C585" t="str">
        <f t="shared" si="154"/>
        <v>-2.85359683882711-6379.14115566446i</v>
      </c>
      <c r="D585" t="str">
        <f t="shared" si="155"/>
        <v>3.47812499960201-2044.9826199107i</v>
      </c>
      <c r="E585" t="str">
        <f t="shared" si="156"/>
        <v>162.469529933106+0.00366437994431914i</v>
      </c>
      <c r="F585" t="str">
        <f t="shared" si="157"/>
        <v>2.90990990984578-19190.9026291399i</v>
      </c>
      <c r="G585" t="str">
        <f t="shared" si="158"/>
        <v>0.999999999977963-4.69441651042705E-06i</v>
      </c>
      <c r="H585" t="str">
        <f t="shared" si="159"/>
        <v>625.001501745169+1.00649007726086i</v>
      </c>
      <c r="I585" t="str">
        <f t="shared" si="160"/>
        <v>59.6203209372494-33836.533000822i</v>
      </c>
      <c r="K585" t="str">
        <f t="shared" si="161"/>
        <v>0.0191999040749164-0.0000416771842415684i</v>
      </c>
      <c r="L585" t="str">
        <f t="shared" si="162"/>
        <v>0.0001875-27.1939173232114i</v>
      </c>
      <c r="M585" t="str">
        <f t="shared" si="163"/>
        <v>0.0025-13.1088627096506i</v>
      </c>
      <c r="N585">
        <f t="shared" si="164"/>
        <v>89.974369740314387</v>
      </c>
      <c r="O585">
        <f t="shared" si="165"/>
        <v>76.095245112868454</v>
      </c>
      <c r="P585" s="3">
        <f t="shared" si="166"/>
        <v>76.095245112868454</v>
      </c>
      <c r="Q585" s="3">
        <f t="shared" si="167"/>
        <v>-90.025630259685613</v>
      </c>
      <c r="R585">
        <f t="shared" si="168"/>
        <v>89.974369740314387</v>
      </c>
      <c r="S585">
        <f t="shared" si="169"/>
        <v>7.7827040894076572E-3</v>
      </c>
      <c r="T585">
        <f t="shared" si="152"/>
        <v>76.095245112868454</v>
      </c>
    </row>
    <row r="586" spans="1:20" x14ac:dyDescent="0.25">
      <c r="A586">
        <f t="shared" si="153"/>
        <v>49.085992638234508</v>
      </c>
      <c r="B586">
        <f t="shared" si="170"/>
        <v>7.8122783649474066</v>
      </c>
      <c r="C586" t="str">
        <f t="shared" si="154"/>
        <v>-2.85359668709104-6354.99212155153i</v>
      </c>
      <c r="D586" t="str">
        <f t="shared" si="155"/>
        <v>3.47812499959899-2037.2411039988i</v>
      </c>
      <c r="E586" t="str">
        <f t="shared" si="156"/>
        <v>162.469529879587+0.00367830477984545i</v>
      </c>
      <c r="F586" t="str">
        <f t="shared" si="157"/>
        <v>2.90990990984528-19118.2532668299i</v>
      </c>
      <c r="G586" t="str">
        <f t="shared" si="158"/>
        <v>0.999999999977795-4.71225529316587E-06i</v>
      </c>
      <c r="H586" t="str">
        <f t="shared" si="159"/>
        <v>625.001513180135+1.01031474146436i</v>
      </c>
      <c r="I586" t="str">
        <f t="shared" si="160"/>
        <v>59.6203211344209-33708.4414795406i</v>
      </c>
      <c r="K586" t="str">
        <f t="shared" si="161"/>
        <v>0.0191999033445045-0.0000418355558518044i</v>
      </c>
      <c r="L586" t="str">
        <f t="shared" si="162"/>
        <v>0.0001875-27.0909716310136i</v>
      </c>
      <c r="M586" t="str">
        <f t="shared" si="163"/>
        <v>0.0025-13.059237606745i</v>
      </c>
      <c r="N586">
        <f t="shared" si="164"/>
        <v>89.974272346450348</v>
      </c>
      <c r="O586">
        <f t="shared" si="165"/>
        <v>76.062301205352554</v>
      </c>
      <c r="P586" s="3">
        <f t="shared" si="166"/>
        <v>76.062301205352554</v>
      </c>
      <c r="Q586" s="3">
        <f t="shared" si="167"/>
        <v>-90.025727653549652</v>
      </c>
      <c r="R586">
        <f t="shared" si="168"/>
        <v>89.974272346450348</v>
      </c>
      <c r="S586">
        <f t="shared" si="169"/>
        <v>7.8122783649474063E-3</v>
      </c>
      <c r="T586">
        <f t="shared" si="152"/>
        <v>76.062301205352554</v>
      </c>
    </row>
    <row r="587" spans="1:20" x14ac:dyDescent="0.25">
      <c r="A587">
        <f t="shared" si="153"/>
        <v>49.272519410259797</v>
      </c>
      <c r="B587">
        <f t="shared" si="170"/>
        <v>7.8419650227342066</v>
      </c>
      <c r="C587" t="str">
        <f t="shared" si="154"/>
        <v>-2.85359653419957-6330.93450613377i</v>
      </c>
      <c r="D587" t="str">
        <f t="shared" si="155"/>
        <v>3.47812499959593-2029.52889448413i</v>
      </c>
      <c r="E587" t="str">
        <f t="shared" si="156"/>
        <v>162.46952982566+0.00369228253194185i</v>
      </c>
      <c r="F587" t="str">
        <f t="shared" si="157"/>
        <v>2.90990990984481-19045.8789270117i</v>
      </c>
      <c r="G587" t="str">
        <f t="shared" si="158"/>
        <v>0.999999999977626-4.73016186327911E-06i</v>
      </c>
      <c r="H587" t="str">
        <f t="shared" si="159"/>
        <v>625.00152470217+1.01415393941368i</v>
      </c>
      <c r="I587" t="str">
        <f t="shared" si="160"/>
        <v>59.6203213330935-33580.8348655068i</v>
      </c>
      <c r="K587" t="str">
        <f t="shared" si="161"/>
        <v>0.019199902608531-0.0000419945292548215i</v>
      </c>
      <c r="L587" t="str">
        <f t="shared" si="162"/>
        <v>0.0001875-26.9884156515377i</v>
      </c>
      <c r="M587" t="str">
        <f t="shared" si="163"/>
        <v>0.0025-13.0098003653567i</v>
      </c>
      <c r="N587">
        <f t="shared" si="164"/>
        <v>89.974174582502499</v>
      </c>
      <c r="O587">
        <f t="shared" si="165"/>
        <v>76.029357297222916</v>
      </c>
      <c r="P587" s="3">
        <f t="shared" si="166"/>
        <v>76.029357297222916</v>
      </c>
      <c r="Q587" s="3">
        <f t="shared" si="167"/>
        <v>-90.025825417497501</v>
      </c>
      <c r="R587">
        <f t="shared" si="168"/>
        <v>89.974174582502499</v>
      </c>
      <c r="S587">
        <f t="shared" si="169"/>
        <v>7.8419650227342062E-3</v>
      </c>
      <c r="T587">
        <f t="shared" si="152"/>
        <v>76.029357297222916</v>
      </c>
    </row>
    <row r="588" spans="1:20" x14ac:dyDescent="0.25">
      <c r="A588">
        <f t="shared" si="153"/>
        <v>49.459754984018787</v>
      </c>
      <c r="B588">
        <f t="shared" si="170"/>
        <v>7.8717644898205972</v>
      </c>
      <c r="C588" t="str">
        <f t="shared" si="154"/>
        <v>-2.85359638014408-6306.96796333438i</v>
      </c>
      <c r="D588" t="str">
        <f t="shared" si="155"/>
        <v>3.47812499959286-2021.84588042398i</v>
      </c>
      <c r="E588" t="str">
        <f t="shared" si="156"/>
        <v>162.469529771322+0.00370631340171344i</v>
      </c>
      <c r="F588" t="str">
        <f t="shared" si="157"/>
        <v>2.9099099098443-18973.778568556i</v>
      </c>
      <c r="G588" t="str">
        <f t="shared" si="158"/>
        <v>0.999999999977455-4.74813647835875E-06i</v>
      </c>
      <c r="H588" t="str">
        <f t="shared" si="159"/>
        <v>625.001536311938+1.01800772633733i</v>
      </c>
      <c r="I588" t="str">
        <f t="shared" si="160"/>
        <v>59.6203215332797-33453.7113230562i</v>
      </c>
      <c r="K588" t="str">
        <f t="shared" si="161"/>
        <v>0.0191999018669536-0.0000421541067372112i</v>
      </c>
      <c r="L588" t="str">
        <f t="shared" si="162"/>
        <v>0.0001875-26.8862479094817i</v>
      </c>
      <c r="M588" t="str">
        <f t="shared" si="163"/>
        <v>0.0025-12.9605502743143i</v>
      </c>
      <c r="N588">
        <f t="shared" si="164"/>
        <v>89.974076447064633</v>
      </c>
      <c r="O588">
        <f t="shared" si="165"/>
        <v>75.996413388475005</v>
      </c>
      <c r="P588" s="3">
        <f t="shared" si="166"/>
        <v>75.996413388475005</v>
      </c>
      <c r="Q588" s="3">
        <f t="shared" si="167"/>
        <v>-90.025923552935367</v>
      </c>
      <c r="R588">
        <f t="shared" si="168"/>
        <v>89.974076447064633</v>
      </c>
      <c r="S588">
        <f t="shared" si="169"/>
        <v>7.8717644898205971E-3</v>
      </c>
      <c r="T588">
        <f t="shared" si="152"/>
        <v>75.996413388475005</v>
      </c>
    </row>
    <row r="589" spans="1:20" x14ac:dyDescent="0.25">
      <c r="A589">
        <f t="shared" si="153"/>
        <v>49.64770205295806</v>
      </c>
      <c r="B589">
        <f t="shared" si="170"/>
        <v>7.9016771948819153</v>
      </c>
      <c r="C589" t="str">
        <f t="shared" si="154"/>
        <v>-2.85359622491555-6283.09214838649i</v>
      </c>
      <c r="D589" t="str">
        <f t="shared" si="155"/>
        <v>3.47812499958975-2014.19195129559i</v>
      </c>
      <c r="E589" t="str">
        <f t="shared" si="156"/>
        <v>162.469529716571+0.00372039759103571i</v>
      </c>
      <c r="F589" t="str">
        <f t="shared" si="157"/>
        <v>2.9099099098438-18901.9511542749i</v>
      </c>
      <c r="G589" t="str">
        <f t="shared" si="158"/>
        <v>0.999999999977284-0.0000047661793969757i</v>
      </c>
      <c r="H589" t="str">
        <f t="shared" si="159"/>
        <v>625.001548010113+1.02187615767364i</v>
      </c>
      <c r="I589" t="str">
        <f t="shared" si="160"/>
        <v>59.6203217349897-33327.0690234744i</v>
      </c>
      <c r="K589" t="str">
        <f t="shared" si="161"/>
        <v>0.0191999011197294-0.0000423142905942509i</v>
      </c>
      <c r="L589" t="str">
        <f t="shared" si="162"/>
        <v>0.0001875-26.7844669351282i</v>
      </c>
      <c r="M589" t="str">
        <f t="shared" si="163"/>
        <v>0.0025-12.9114866251387i</v>
      </c>
      <c r="N589">
        <f t="shared" si="164"/>
        <v>89.973977938725227</v>
      </c>
      <c r="O589">
        <f t="shared" si="165"/>
        <v>75.963469479103935</v>
      </c>
      <c r="P589" s="3">
        <f t="shared" si="166"/>
        <v>75.963469479103935</v>
      </c>
      <c r="Q589" s="3">
        <f t="shared" si="167"/>
        <v>-90.026022061274773</v>
      </c>
      <c r="R589">
        <f t="shared" si="168"/>
        <v>89.973977938725227</v>
      </c>
      <c r="S589">
        <f t="shared" si="169"/>
        <v>7.9016771948819155E-3</v>
      </c>
      <c r="T589">
        <f t="shared" si="152"/>
        <v>75.963469479103935</v>
      </c>
    </row>
    <row r="590" spans="1:20" x14ac:dyDescent="0.25">
      <c r="A590">
        <f t="shared" si="153"/>
        <v>49.836363320759304</v>
      </c>
      <c r="B590">
        <f t="shared" si="170"/>
        <v>7.931703568222467</v>
      </c>
      <c r="C590" t="str">
        <f t="shared" si="154"/>
        <v>-2.85359606850489-6259.3067178286i</v>
      </c>
      <c r="D590" t="str">
        <f t="shared" si="155"/>
        <v>3.47812499958664-2006.56699699464i</v>
      </c>
      <c r="E590" t="str">
        <f t="shared" si="156"/>
        <v>162.469529661403+0.00373453530254778i</v>
      </c>
      <c r="F590" t="str">
        <f t="shared" si="157"/>
        <v>2.90990990984331-18830.3956509071i</v>
      </c>
      <c r="G590" t="str">
        <f t="shared" si="158"/>
        <v>0.999999999977111-4.78429087868338E-06i</v>
      </c>
      <c r="H590" t="str">
        <f t="shared" si="159"/>
        <v>625.001559797359+1.02575928907164i</v>
      </c>
      <c r="I590" t="str">
        <f t="shared" si="160"/>
        <v>59.6203219382356-33200.9061449692i</v>
      </c>
      <c r="K590" t="str">
        <f t="shared" si="161"/>
        <v>0.0191999003668157-0.0000424750831299379i</v>
      </c>
      <c r="L590" t="str">
        <f t="shared" si="162"/>
        <v>0.0001875-26.6830712643238i</v>
      </c>
      <c r="M590" t="str">
        <f t="shared" si="163"/>
        <v>0.0025-12.862608712033i</v>
      </c>
      <c r="N590">
        <f t="shared" si="164"/>
        <v>89.973879056067446</v>
      </c>
      <c r="O590">
        <f t="shared" si="165"/>
        <v>75.930525569105143</v>
      </c>
      <c r="P590" s="3">
        <f t="shared" si="166"/>
        <v>75.930525569105143</v>
      </c>
      <c r="Q590" s="3">
        <f t="shared" si="167"/>
        <v>-90.026120943932554</v>
      </c>
      <c r="R590">
        <f t="shared" si="168"/>
        <v>89.973879056067446</v>
      </c>
      <c r="S590">
        <f t="shared" si="169"/>
        <v>7.9317035682224674E-3</v>
      </c>
      <c r="T590">
        <f t="shared" si="152"/>
        <v>75.930525569105143</v>
      </c>
    </row>
    <row r="591" spans="1:20" x14ac:dyDescent="0.25">
      <c r="A591">
        <f t="shared" si="153"/>
        <v>50.025741501378185</v>
      </c>
      <c r="B591">
        <f t="shared" si="170"/>
        <v>7.9618440417817125</v>
      </c>
      <c r="C591" t="str">
        <f t="shared" si="154"/>
        <v>-2.85359591090337-6235.61132949923i</v>
      </c>
      <c r="D591" t="str">
        <f t="shared" si="155"/>
        <v>3.47812499958349-1998.97090783359i</v>
      </c>
      <c r="E591" t="str">
        <f t="shared" si="156"/>
        <v>162.469529605815+0.00374872673965989i</v>
      </c>
      <c r="F591" t="str">
        <f t="shared" si="157"/>
        <v>2.9099099098428-18759.1110291025i</v>
      </c>
      <c r="G591" t="str">
        <f t="shared" si="158"/>
        <v>0.999999999976936-4.80247118402155E-06i</v>
      </c>
      <c r="H591" t="str">
        <f t="shared" si="159"/>
        <v>625.00157167436+1.02965717639183i</v>
      </c>
      <c r="I591" t="str">
        <f t="shared" si="160"/>
        <v>59.6203221430292-33075.2208726452i</v>
      </c>
      <c r="K591" t="str">
        <f t="shared" si="161"/>
        <v>0.019199899608169-0.0000426364866570224i</v>
      </c>
      <c r="L591" t="str">
        <f t="shared" si="162"/>
        <v>0.0001875-26.5820594384577i</v>
      </c>
      <c r="M591" t="str">
        <f t="shared" si="163"/>
        <v>0.0025-12.8139158318719i</v>
      </c>
      <c r="N591">
        <f t="shared" si="164"/>
        <v>89.973779797668982</v>
      </c>
      <c r="O591">
        <f t="shared" si="165"/>
        <v>75.897581658473726</v>
      </c>
      <c r="P591" s="3">
        <f t="shared" si="166"/>
        <v>75.897581658473726</v>
      </c>
      <c r="Q591" s="3">
        <f t="shared" si="167"/>
        <v>-90.026220202331018</v>
      </c>
      <c r="R591">
        <f t="shared" si="168"/>
        <v>89.973779797668982</v>
      </c>
      <c r="S591">
        <f t="shared" si="169"/>
        <v>7.9618440417817127E-3</v>
      </c>
      <c r="T591">
        <f t="shared" si="152"/>
        <v>75.897581658473726</v>
      </c>
    </row>
    <row r="592" spans="1:20" x14ac:dyDescent="0.25">
      <c r="A592">
        <f t="shared" si="153"/>
        <v>50.215839319083429</v>
      </c>
      <c r="B592">
        <f t="shared" si="170"/>
        <v>7.9920990491404833</v>
      </c>
      <c r="C592" t="str">
        <f t="shared" si="154"/>
        <v>-2.85359575210183-6212.00564253232i</v>
      </c>
      <c r="D592" t="str">
        <f t="shared" si="155"/>
        <v>3.47812499958032-1991.40357454016i</v>
      </c>
      <c r="E592" t="str">
        <f t="shared" si="156"/>
        <v>162.469529549804+0.00376297210655486i</v>
      </c>
      <c r="F592" t="str">
        <f t="shared" si="157"/>
        <v>2.90990990984228-18688.096263408i</v>
      </c>
      <c r="G592" t="str">
        <f t="shared" si="158"/>
        <v>0.999999999976761-4.82072057451998E-06i</v>
      </c>
      <c r="H592" t="str">
        <f t="shared" si="159"/>
        <v>625.001583641798+1.03356987570696i</v>
      </c>
      <c r="I592" t="str">
        <f t="shared" si="160"/>
        <v>59.6203223493818-32950.0113984777i</v>
      </c>
      <c r="K592" t="str">
        <f t="shared" si="161"/>
        <v>0.0191998988437457-0.0000427985034970398i</v>
      </c>
      <c r="L592" t="str">
        <f t="shared" si="162"/>
        <v>0.0001875-26.4814300044408i</v>
      </c>
      <c r="M592" t="str">
        <f t="shared" si="163"/>
        <v>0.0025-12.765407284192i</v>
      </c>
      <c r="N592">
        <f t="shared" si="164"/>
        <v>89.973680162102241</v>
      </c>
      <c r="O592">
        <f t="shared" si="165"/>
        <v>75.864637747204952</v>
      </c>
      <c r="P592" s="3">
        <f t="shared" si="166"/>
        <v>75.864637747204952</v>
      </c>
      <c r="Q592" s="3">
        <f t="shared" si="167"/>
        <v>-90.026319837897759</v>
      </c>
      <c r="R592">
        <f t="shared" si="168"/>
        <v>89.973680162102241</v>
      </c>
      <c r="S592">
        <f t="shared" si="169"/>
        <v>7.9920990491404841E-3</v>
      </c>
      <c r="T592">
        <f t="shared" si="152"/>
        <v>75.864637747204952</v>
      </c>
    </row>
    <row r="593" spans="1:20" x14ac:dyDescent="0.25">
      <c r="A593">
        <f t="shared" si="153"/>
        <v>50.406659508495942</v>
      </c>
      <c r="B593">
        <f t="shared" si="170"/>
        <v>8.0224690255272169</v>
      </c>
      <c r="C593" t="str">
        <f t="shared" si="154"/>
        <v>-2.85359559209124-6188.4893173521i</v>
      </c>
      <c r="D593" t="str">
        <f t="shared" si="155"/>
        <v>3.47812499957713-1983.86488825571i</v>
      </c>
      <c r="E593" t="str">
        <f t="shared" si="156"/>
        <v>162.469529493366+0.00377727160819305i</v>
      </c>
      <c r="F593" t="str">
        <f t="shared" si="157"/>
        <v>2.90990990984178-18617.3503322523i</v>
      </c>
      <c r="G593" t="str">
        <f t="shared" si="158"/>
        <v>0.999999999976584-0.0000048390393127023i</v>
      </c>
      <c r="H593" t="str">
        <f t="shared" si="159"/>
        <v>625.001595700359+1.03749744330291i</v>
      </c>
      <c r="I593" t="str">
        <f t="shared" si="160"/>
        <v>59.6203225573068-32825.2759212862i</v>
      </c>
      <c r="K593" t="str">
        <f t="shared" si="161"/>
        <v>0.0191998980735019-0.0000429611359803458i</v>
      </c>
      <c r="L593" t="str">
        <f t="shared" si="162"/>
        <v>0.0001875-26.381181514685i</v>
      </c>
      <c r="M593" t="str">
        <f t="shared" si="163"/>
        <v>0.0025-12.7170823711815i</v>
      </c>
      <c r="N593">
        <f t="shared" si="164"/>
        <v>89.973580147934086</v>
      </c>
      <c r="O593">
        <f t="shared" si="165"/>
        <v>75.831693835293919</v>
      </c>
      <c r="P593" s="3">
        <f t="shared" si="166"/>
        <v>75.831693835293919</v>
      </c>
      <c r="Q593" s="3">
        <f t="shared" si="167"/>
        <v>-90.026419852065914</v>
      </c>
      <c r="R593">
        <f t="shared" si="168"/>
        <v>89.973580147934086</v>
      </c>
      <c r="S593">
        <f t="shared" si="169"/>
        <v>8.0224690255272166E-3</v>
      </c>
      <c r="T593">
        <f t="shared" si="152"/>
        <v>75.831693835293919</v>
      </c>
    </row>
    <row r="594" spans="1:20" x14ac:dyDescent="0.25">
      <c r="A594">
        <f t="shared" si="153"/>
        <v>50.598204814628225</v>
      </c>
      <c r="B594">
        <f t="shared" si="170"/>
        <v>8.0529544078242203</v>
      </c>
      <c r="C594" t="str">
        <f t="shared" si="154"/>
        <v>-2.85359543086215-6165.06201566832i</v>
      </c>
      <c r="D594" t="str">
        <f t="shared" si="155"/>
        <v>3.47812499957391-1976.3547405337i</v>
      </c>
      <c r="E594" t="str">
        <f t="shared" si="156"/>
        <v>162.469529436499+0.0037916254503143i</v>
      </c>
      <c r="F594" t="str">
        <f t="shared" si="157"/>
        <v>2.90990990984126-18546.8722179313i</v>
      </c>
      <c r="G594" t="str">
        <f t="shared" si="158"/>
        <v>0.999999999976405-0.0000048574276620897i</v>
      </c>
      <c r="H594" t="str">
        <f t="shared" si="159"/>
        <v>625.001607850742+1.04143993567938i</v>
      </c>
      <c r="I594" t="str">
        <f t="shared" si="160"/>
        <v>59.620322766814-32701.012646709i</v>
      </c>
      <c r="K594" t="str">
        <f t="shared" si="161"/>
        <v>0.0191998972973931-0.000043124386446147i</v>
      </c>
      <c r="L594" t="str">
        <f t="shared" si="162"/>
        <v>0.0001875-26.2813125270821i</v>
      </c>
      <c r="M594" t="str">
        <f t="shared" si="163"/>
        <v>0.0025-12.6689403976703i</v>
      </c>
      <c r="N594">
        <f t="shared" si="164"/>
        <v>89.973479753726011</v>
      </c>
      <c r="O594">
        <f t="shared" si="165"/>
        <v>75.798749922735695</v>
      </c>
      <c r="P594" s="3">
        <f t="shared" si="166"/>
        <v>75.798749922735695</v>
      </c>
      <c r="Q594" s="3">
        <f t="shared" si="167"/>
        <v>-90.026520246273989</v>
      </c>
      <c r="R594">
        <f t="shared" si="168"/>
        <v>89.973479753726011</v>
      </c>
      <c r="S594">
        <f t="shared" si="169"/>
        <v>8.0529544078242199E-3</v>
      </c>
      <c r="T594">
        <f t="shared" si="152"/>
        <v>75.798749922735695</v>
      </c>
    </row>
    <row r="595" spans="1:20" x14ac:dyDescent="0.25">
      <c r="A595">
        <f t="shared" si="153"/>
        <v>50.790477992923819</v>
      </c>
      <c r="B595">
        <f t="shared" si="170"/>
        <v>8.083555634573953</v>
      </c>
      <c r="C595" t="str">
        <f t="shared" si="154"/>
        <v>-2.85359526840534-6141.72340047138i</v>
      </c>
      <c r="D595" t="str">
        <f t="shared" si="155"/>
        <v>3.47812499957065-1968.87302333815i</v>
      </c>
      <c r="E595" t="str">
        <f t="shared" si="156"/>
        <v>162.469529379198+0.00380603383943929i</v>
      </c>
      <c r="F595" t="str">
        <f t="shared" si="157"/>
        <v>2.90990990984074-18476.6609065939i</v>
      </c>
      <c r="G595" t="str">
        <f t="shared" si="158"/>
        <v>0.999999999976226-4.87588588720477E-06i</v>
      </c>
      <c r="H595" t="str">
        <f t="shared" si="159"/>
        <v>625.001620093645+1.04539740955081i</v>
      </c>
      <c r="I595" t="str">
        <f t="shared" si="160"/>
        <v>59.6203229779164-32577.2197871776i</v>
      </c>
      <c r="K595" t="str">
        <f t="shared" si="161"/>
        <v>0.0191998965153747-0.0000432882572425371i</v>
      </c>
      <c r="L595" t="str">
        <f t="shared" si="162"/>
        <v>0.0001875-26.1818216049831i</v>
      </c>
      <c r="M595" t="str">
        <f t="shared" si="163"/>
        <v>0.0025-12.6209806711201i</v>
      </c>
      <c r="N595">
        <f t="shared" si="164"/>
        <v>89.97337897803402</v>
      </c>
      <c r="O595">
        <f t="shared" si="165"/>
        <v>75.765806009525377</v>
      </c>
      <c r="P595" s="3">
        <f t="shared" si="166"/>
        <v>75.765806009525377</v>
      </c>
      <c r="Q595" s="3">
        <f t="shared" si="167"/>
        <v>-90.02662102196598</v>
      </c>
      <c r="R595">
        <f t="shared" si="168"/>
        <v>89.97337897803402</v>
      </c>
      <c r="S595">
        <f t="shared" si="169"/>
        <v>8.0835556345739534E-3</v>
      </c>
      <c r="T595">
        <f t="shared" si="152"/>
        <v>75.765806009525377</v>
      </c>
    </row>
    <row r="596" spans="1:20" x14ac:dyDescent="0.25">
      <c r="A596">
        <f t="shared" si="153"/>
        <v>50.983481809296933</v>
      </c>
      <c r="B596">
        <f t="shared" si="170"/>
        <v>8.1142731459853348</v>
      </c>
      <c r="C596" t="str">
        <f t="shared" si="154"/>
        <v>-2.85359510471165-6118.47313602752i</v>
      </c>
      <c r="D596" t="str">
        <f t="shared" si="155"/>
        <v>3.47812499956738-1961.41962904204i</v>
      </c>
      <c r="E596" t="str">
        <f t="shared" si="156"/>
        <v>162.469529321461+0.00382049698287277i</v>
      </c>
      <c r="F596" t="str">
        <f t="shared" si="157"/>
        <v>2.90990990984019-18406.7153882267i</v>
      </c>
      <c r="G596" t="str">
        <f t="shared" si="158"/>
        <v>0.999999999976045-4.89441425357526E-06i</v>
      </c>
      <c r="H596" t="str">
        <f t="shared" si="159"/>
        <v>625.001632429769+1.04936992184718i</v>
      </c>
      <c r="I596" t="str">
        <f t="shared" si="160"/>
        <v>59.6203231906269-32453.8955618896i</v>
      </c>
      <c r="K596" t="str">
        <f t="shared" si="161"/>
        <v>0.0191998957274018-0.000043452750726531i</v>
      </c>
      <c r="L596" t="str">
        <f t="shared" si="162"/>
        <v>0.0001875-26.0827073171778i</v>
      </c>
      <c r="M596" t="str">
        <f t="shared" si="163"/>
        <v>0.0025-12.5732025016139i</v>
      </c>
      <c r="N596">
        <f t="shared" si="164"/>
        <v>89.973277819408636</v>
      </c>
      <c r="O596">
        <f t="shared" si="165"/>
        <v>75.732862095658064</v>
      </c>
      <c r="P596" s="3">
        <f t="shared" si="166"/>
        <v>75.732862095658064</v>
      </c>
      <c r="Q596" s="3">
        <f t="shared" si="167"/>
        <v>-90.026722180591364</v>
      </c>
      <c r="R596">
        <f t="shared" si="168"/>
        <v>89.973277819408636</v>
      </c>
      <c r="S596">
        <f t="shared" si="169"/>
        <v>8.1142731459853349E-3</v>
      </c>
      <c r="T596">
        <f t="shared" si="152"/>
        <v>75.732862095658064</v>
      </c>
    </row>
    <row r="597" spans="1:20" x14ac:dyDescent="0.25">
      <c r="A597">
        <f t="shared" si="153"/>
        <v>51.177219040172261</v>
      </c>
      <c r="B597">
        <f t="shared" si="170"/>
        <v>8.1451073839400792</v>
      </c>
      <c r="C597" t="str">
        <f t="shared" si="154"/>
        <v>-2.85359493977141-6095.31088787383i</v>
      </c>
      <c r="D597" t="str">
        <f t="shared" si="155"/>
        <v>3.47812499956409-1953.99445042579i</v>
      </c>
      <c r="E597" t="str">
        <f t="shared" si="156"/>
        <v>162.469529263284+0.00383501508871072i</v>
      </c>
      <c r="F597" t="str">
        <f t="shared" si="157"/>
        <v>2.90990990983967-18337.0346566399i</v>
      </c>
      <c r="G597" t="str">
        <f t="shared" si="158"/>
        <v>0.999999999975862-4.91301302773795E-06i</v>
      </c>
      <c r="H597" t="str">
        <f t="shared" si="159"/>
        <v>625.001644859826+1.05335752971475i</v>
      </c>
      <c r="I597" t="str">
        <f t="shared" si="160"/>
        <v>59.6203234049562-32331.0381967848i</v>
      </c>
      <c r="K597" t="str">
        <f t="shared" si="161"/>
        <v>0.019199894933429-0.0000436178692640956i</v>
      </c>
      <c r="L597" t="str">
        <f t="shared" si="162"/>
        <v>0.0001875-25.983968237874i</v>
      </c>
      <c r="M597" t="str">
        <f t="shared" si="163"/>
        <v>0.0025-12.5256052018469i</v>
      </c>
      <c r="N597">
        <f t="shared" si="164"/>
        <v>89.973176276394867</v>
      </c>
      <c r="O597">
        <f t="shared" si="165"/>
        <v>75.699918181128666</v>
      </c>
      <c r="P597" s="3">
        <f t="shared" si="166"/>
        <v>75.699918181128666</v>
      </c>
      <c r="Q597" s="3">
        <f t="shared" si="167"/>
        <v>-90.026823723605133</v>
      </c>
      <c r="R597">
        <f t="shared" si="168"/>
        <v>89.973176276394867</v>
      </c>
      <c r="S597">
        <f t="shared" si="169"/>
        <v>8.1451073839400798E-3</v>
      </c>
      <c r="T597">
        <f t="shared" si="152"/>
        <v>75.699918181128666</v>
      </c>
    </row>
    <row r="598" spans="1:20" x14ac:dyDescent="0.25">
      <c r="A598">
        <f t="shared" si="153"/>
        <v>51.37169247252492</v>
      </c>
      <c r="B598">
        <f t="shared" si="170"/>
        <v>8.1760587919990524</v>
      </c>
      <c r="C598" t="str">
        <f t="shared" si="154"/>
        <v>-2.85359477357542-6072.23632281364i</v>
      </c>
      <c r="D598" t="str">
        <f t="shared" si="155"/>
        <v>3.47812499956077-1946.59738067571i</v>
      </c>
      <c r="E598" t="str">
        <f t="shared" si="156"/>
        <v>162.469529204665+0.00384958836583585i</v>
      </c>
      <c r="F598" t="str">
        <f t="shared" si="157"/>
        <v>2.90990990983914-18267.6177094528i</v>
      </c>
      <c r="G598" t="str">
        <f t="shared" si="158"/>
        <v>0.999999999975679-4.93168247724244E-06i</v>
      </c>
      <c r="H598" t="str">
        <f t="shared" si="159"/>
        <v>625.001657384531+1.057360290517i</v>
      </c>
      <c r="I598" t="str">
        <f t="shared" si="160"/>
        <v>59.6203236209182-32208.6459245187i</v>
      </c>
      <c r="K598" t="str">
        <f t="shared" si="161"/>
        <v>0.0191998941334106-0.0000437836152301871i</v>
      </c>
      <c r="L598" t="str">
        <f t="shared" si="162"/>
        <v>0.0001875-25.8856029466766i</v>
      </c>
      <c r="M598" t="str">
        <f t="shared" si="163"/>
        <v>0.0025-12.4781880871159i</v>
      </c>
      <c r="N598">
        <f t="shared" si="164"/>
        <v>89.97307434753219</v>
      </c>
      <c r="O598">
        <f t="shared" si="165"/>
        <v>75.66697426593224</v>
      </c>
      <c r="P598" s="3">
        <f t="shared" si="166"/>
        <v>75.66697426593224</v>
      </c>
      <c r="Q598" s="3">
        <f t="shared" si="167"/>
        <v>-90.02692565246781</v>
      </c>
      <c r="R598">
        <f t="shared" si="168"/>
        <v>89.97307434753219</v>
      </c>
      <c r="S598">
        <f t="shared" si="169"/>
        <v>8.1760587919990531E-3</v>
      </c>
      <c r="T598">
        <f t="shared" si="152"/>
        <v>75.66697426593224</v>
      </c>
    </row>
    <row r="599" spans="1:20" x14ac:dyDescent="0.25">
      <c r="A599">
        <f t="shared" si="153"/>
        <v>51.566904903920516</v>
      </c>
      <c r="B599">
        <f t="shared" si="170"/>
        <v>8.2071278154086489</v>
      </c>
      <c r="C599" t="str">
        <f t="shared" si="154"/>
        <v>-2.85359460611384-6049.2491089115i</v>
      </c>
      <c r="D599" t="str">
        <f t="shared" si="155"/>
        <v>3.47812499955743-1939.22831338247i</v>
      </c>
      <c r="E599" t="str">
        <f t="shared" si="156"/>
        <v>162.469529145599+0.00386421702393076i</v>
      </c>
      <c r="F599" t="str">
        <f t="shared" si="157"/>
        <v>2.90990990983859-18198.4635480794i</v>
      </c>
      <c r="G599" t="str">
        <f t="shared" si="158"/>
        <v>0.999999999975493-4.95042287065505E-06i</v>
      </c>
      <c r="H599" t="str">
        <f t="shared" si="159"/>
        <v>625.001670004609+1.06137826183536i</v>
      </c>
      <c r="I599" t="str">
        <f t="shared" si="160"/>
        <v>59.6203238385252-32086.7169844378i</v>
      </c>
      <c r="K599" t="str">
        <f t="shared" si="161"/>
        <v>0.0191998933273005-0.0000439499910087826i</v>
      </c>
      <c r="L599" t="str">
        <f t="shared" si="162"/>
        <v>0.0001875-25.787610028568i</v>
      </c>
      <c r="M599" t="str">
        <f t="shared" si="163"/>
        <v>0.0025-12.4309504753097i</v>
      </c>
      <c r="N599">
        <f t="shared" si="164"/>
        <v>89.972972031354573</v>
      </c>
      <c r="O599">
        <f t="shared" si="165"/>
        <v>75.634030350063568</v>
      </c>
      <c r="P599" s="3">
        <f t="shared" si="166"/>
        <v>75.634030350063568</v>
      </c>
      <c r="Q599" s="3">
        <f t="shared" si="167"/>
        <v>-90.027027968645427</v>
      </c>
      <c r="R599">
        <f t="shared" si="168"/>
        <v>89.972972031354573</v>
      </c>
      <c r="S599">
        <f t="shared" si="169"/>
        <v>8.2071278154086484E-3</v>
      </c>
      <c r="T599">
        <f t="shared" si="152"/>
        <v>75.634030350063568</v>
      </c>
    </row>
    <row r="600" spans="1:20" x14ac:dyDescent="0.25">
      <c r="A600">
        <f t="shared" si="153"/>
        <v>51.762859142555421</v>
      </c>
      <c r="B600">
        <f t="shared" si="170"/>
        <v>8.2383149011072021</v>
      </c>
      <c r="C600" t="str">
        <f t="shared" si="154"/>
        <v>-2.85359443737715-6026.34891548872i</v>
      </c>
      <c r="D600" t="str">
        <f t="shared" si="155"/>
        <v>3.47812499955406-1931.88714253957i</v>
      </c>
      <c r="E600" t="str">
        <f t="shared" si="156"/>
        <v>162.469529086083+0.00387890127346945i</v>
      </c>
      <c r="F600" t="str">
        <f t="shared" si="157"/>
        <v>2.90990990983805-18129.5711777138i</v>
      </c>
      <c r="G600" t="str">
        <f t="shared" si="158"/>
        <v>0.999999999975307-4.96923447756261E-06i</v>
      </c>
      <c r="H600" t="str">
        <f t="shared" si="159"/>
        <v>625.001682720777+1.06541150147004i</v>
      </c>
      <c r="I600" t="str">
        <f t="shared" si="160"/>
        <v>59.6203240577876-31965.2496225528i</v>
      </c>
      <c r="K600" t="str">
        <f t="shared" si="161"/>
        <v>0.0191998925150525-0.0000441169989929161i</v>
      </c>
      <c r="L600" t="str">
        <f t="shared" si="162"/>
        <v>0.0001875-25.6899880738872i</v>
      </c>
      <c r="M600" t="str">
        <f t="shared" si="163"/>
        <v>0.0025-12.3838916868995i</v>
      </c>
      <c r="N600">
        <f t="shared" si="164"/>
        <v>89.972869326390381</v>
      </c>
      <c r="O600">
        <f t="shared" si="165"/>
        <v>75.601086433517679</v>
      </c>
      <c r="P600" s="3">
        <f t="shared" si="166"/>
        <v>75.601086433517679</v>
      </c>
      <c r="Q600" s="3">
        <f t="shared" si="167"/>
        <v>-90.027130673609619</v>
      </c>
      <c r="R600">
        <f t="shared" si="168"/>
        <v>89.972869326390381</v>
      </c>
      <c r="S600">
        <f t="shared" si="169"/>
        <v>8.2383149011072028E-3</v>
      </c>
      <c r="T600">
        <f t="shared" si="152"/>
        <v>75.601086433517679</v>
      </c>
    </row>
    <row r="601" spans="1:20" x14ac:dyDescent="0.25">
      <c r="A601">
        <f t="shared" si="153"/>
        <v>51.959558007297133</v>
      </c>
      <c r="B601">
        <f t="shared" si="170"/>
        <v>8.2696204977314096</v>
      </c>
      <c r="C601" t="str">
        <f t="shared" si="154"/>
        <v>-2.8535942673556-6003.5354131183i</v>
      </c>
      <c r="D601" t="str">
        <f t="shared" si="155"/>
        <v>3.47812499955067-1924.57376254179i</v>
      </c>
      <c r="E601" t="str">
        <f t="shared" si="156"/>
        <v>162.469529026115+0.00389364132572971i</v>
      </c>
      <c r="F601" t="str">
        <f t="shared" si="157"/>
        <v>2.9099099098375-18060.9396073161i</v>
      </c>
      <c r="G601" t="str">
        <f t="shared" si="158"/>
        <v>0.999999999975119-4.98811756857641E-06i</v>
      </c>
      <c r="H601" t="str">
        <f t="shared" si="159"/>
        <v>625.001695533775+1.06946006744098i</v>
      </c>
      <c r="I601" t="str">
        <f t="shared" si="160"/>
        <v>59.6203242787204-31844.2420915152i</v>
      </c>
      <c r="K601" t="str">
        <f t="shared" si="161"/>
        <v>0.0191998916966197-0.0000442846415847121i</v>
      </c>
      <c r="L601" t="str">
        <f t="shared" si="162"/>
        <v>0.0001875-25.5927356783097i</v>
      </c>
      <c r="M601" t="str">
        <f t="shared" si="163"/>
        <v>0.0025-12.3370110449288i</v>
      </c>
      <c r="N601">
        <f t="shared" si="164"/>
        <v>89.972766231162396</v>
      </c>
      <c r="O601">
        <f t="shared" si="165"/>
        <v>75.56814251628937</v>
      </c>
      <c r="P601" s="3">
        <f t="shared" si="166"/>
        <v>75.56814251628937</v>
      </c>
      <c r="Q601" s="3">
        <f t="shared" si="167"/>
        <v>-90.027233768837604</v>
      </c>
      <c r="R601">
        <f t="shared" si="168"/>
        <v>89.972766231162396</v>
      </c>
      <c r="S601">
        <f t="shared" si="169"/>
        <v>8.26962049773141E-3</v>
      </c>
      <c r="T601">
        <f t="shared" si="152"/>
        <v>75.56814251628937</v>
      </c>
    </row>
    <row r="602" spans="1:20" x14ac:dyDescent="0.25">
      <c r="A602">
        <f t="shared" si="153"/>
        <v>52.157004327724856</v>
      </c>
      <c r="B602">
        <f t="shared" si="170"/>
        <v>8.3010450556227884</v>
      </c>
      <c r="C602" t="str">
        <f t="shared" si="154"/>
        <v>-2.8535940960396-5980.80827362032i</v>
      </c>
      <c r="D602" t="str">
        <f t="shared" si="155"/>
        <v>3.47812499954724-1917.28806818371i</v>
      </c>
      <c r="E602" t="str">
        <f t="shared" si="156"/>
        <v>162.46952896569+0.00390843739279015i</v>
      </c>
      <c r="F602" t="str">
        <f t="shared" si="157"/>
        <v>2.90990990983696-17992.5678495981i</v>
      </c>
      <c r="G602" t="str">
        <f t="shared" si="158"/>
        <v>0.999999999974929-5.00707241533606E-06i</v>
      </c>
      <c r="H602" t="str">
        <f t="shared" si="159"/>
        <v>625.001708444335+1.07352401798853i</v>
      </c>
      <c r="I602" t="str">
        <f t="shared" si="160"/>
        <v>59.6203245013353-31723.6926505908i</v>
      </c>
      <c r="K602" t="str">
        <f t="shared" si="161"/>
        <v>0.0191998908719551-0.0000444529211954206i</v>
      </c>
      <c r="L602" t="str">
        <f t="shared" si="162"/>
        <v>0.0001875-25.4958514428269i</v>
      </c>
      <c r="M602" t="str">
        <f t="shared" si="163"/>
        <v>0.0025-12.2903078750037i</v>
      </c>
      <c r="N602">
        <f t="shared" si="164"/>
        <v>89.972662744187787</v>
      </c>
      <c r="O602">
        <f t="shared" si="165"/>
        <v>75.535198598373398</v>
      </c>
      <c r="P602" s="3">
        <f t="shared" si="166"/>
        <v>75.535198598373398</v>
      </c>
      <c r="Q602" s="3">
        <f t="shared" si="167"/>
        <v>-90.027337255812213</v>
      </c>
      <c r="R602">
        <f t="shared" si="168"/>
        <v>89.972662744187787</v>
      </c>
      <c r="S602">
        <f t="shared" si="169"/>
        <v>8.3010450556227876E-3</v>
      </c>
      <c r="T602">
        <f t="shared" si="152"/>
        <v>75.535198598373398</v>
      </c>
    </row>
    <row r="603" spans="1:20" x14ac:dyDescent="0.25">
      <c r="A603">
        <f t="shared" si="153"/>
        <v>52.355200944170207</v>
      </c>
      <c r="B603">
        <f t="shared" si="170"/>
        <v>8.3325890268341549</v>
      </c>
      <c r="C603" t="str">
        <f t="shared" si="154"/>
        <v>-2.85359392341895-5958.16717005723i</v>
      </c>
      <c r="D603" t="str">
        <f t="shared" si="155"/>
        <v>3.4781249995438-1910.02995465817i</v>
      </c>
      <c r="E603" t="str">
        <f t="shared" si="156"/>
        <v>162.469528904804+0.00392328968753865i</v>
      </c>
      <c r="F603" t="str">
        <f t="shared" si="157"/>
        <v>2.90990990983639-17924.4549210092i</v>
      </c>
      <c r="G603" t="str">
        <f t="shared" si="158"/>
        <v>0.999999999974738-5.02609929051337E-06i</v>
      </c>
      <c r="H603" t="str">
        <f t="shared" si="159"/>
        <v>625.001721453203+1.07760341157438i</v>
      </c>
      <c r="I603" t="str">
        <f t="shared" si="160"/>
        <v>59.6203247256453-31603.5995656358i</v>
      </c>
      <c r="K603" t="str">
        <f t="shared" si="161"/>
        <v>0.0191998900410112-0.0000446218402454504i</v>
      </c>
      <c r="L603" t="str">
        <f t="shared" si="162"/>
        <v>0.0001875-25.3993339737268i</v>
      </c>
      <c r="M603" t="str">
        <f t="shared" si="163"/>
        <v>0.0025-12.2437815052837i</v>
      </c>
      <c r="N603">
        <f t="shared" si="164"/>
        <v>89.972558863978094</v>
      </c>
      <c r="O603">
        <f t="shared" si="165"/>
        <v>75.502254679764491</v>
      </c>
      <c r="P603" s="3">
        <f t="shared" si="166"/>
        <v>75.502254679764491</v>
      </c>
      <c r="Q603" s="3">
        <f t="shared" si="167"/>
        <v>-90.027441136021906</v>
      </c>
      <c r="R603">
        <f t="shared" si="168"/>
        <v>89.972558863978094</v>
      </c>
      <c r="S603">
        <f t="shared" si="169"/>
        <v>8.3325890268341543E-3</v>
      </c>
      <c r="T603">
        <f t="shared" si="152"/>
        <v>75.502254679764491</v>
      </c>
    </row>
    <row r="604" spans="1:20" x14ac:dyDescent="0.25">
      <c r="A604">
        <f t="shared" si="153"/>
        <v>52.554150707758055</v>
      </c>
      <c r="B604">
        <f t="shared" si="170"/>
        <v>8.364252865136125</v>
      </c>
      <c r="C604" t="str">
        <f t="shared" si="154"/>
        <v>-2.8535937494842-5935.61177672923i</v>
      </c>
      <c r="D604" t="str">
        <f t="shared" si="155"/>
        <v>3.47812499954031-1902.79931755478i</v>
      </c>
      <c r="E604" t="str">
        <f t="shared" si="156"/>
        <v>162.469528843455+0.00393819842366925i</v>
      </c>
      <c r="F604" t="str">
        <f t="shared" si="157"/>
        <v>2.90990990983584-17856.599841722i</v>
      </c>
      <c r="G604" t="str">
        <f t="shared" si="158"/>
        <v>0.999999999974546-5.04519846781635E-06i</v>
      </c>
      <c r="H604" t="str">
        <f t="shared" si="159"/>
        <v>625.001734561127+1.08169830688239i</v>
      </c>
      <c r="I604" t="str">
        <f t="shared" si="160"/>
        <v>59.620324951664-31483.9611090706i</v>
      </c>
      <c r="K604" t="str">
        <f t="shared" si="161"/>
        <v>0.0191998892037402-0.0000447914011644061i</v>
      </c>
      <c r="L604" t="str">
        <f t="shared" si="162"/>
        <v>0.0001875-25.3031818825729i</v>
      </c>
      <c r="M604" t="str">
        <f t="shared" si="163"/>
        <v>0.0025-12.1974312664711i</v>
      </c>
      <c r="N604">
        <f t="shared" si="164"/>
        <v>89.972454589039174</v>
      </c>
      <c r="O604">
        <f t="shared" si="165"/>
        <v>75.469310760457518</v>
      </c>
      <c r="P604" s="3">
        <f t="shared" si="166"/>
        <v>75.469310760457518</v>
      </c>
      <c r="Q604" s="3">
        <f t="shared" si="167"/>
        <v>-90.027545410960826</v>
      </c>
      <c r="R604">
        <f t="shared" si="168"/>
        <v>89.972454589039174</v>
      </c>
      <c r="S604">
        <f t="shared" si="169"/>
        <v>8.364252865136125E-3</v>
      </c>
      <c r="T604">
        <f t="shared" si="152"/>
        <v>75.469310760457518</v>
      </c>
    </row>
    <row r="605" spans="1:20" x14ac:dyDescent="0.25">
      <c r="A605">
        <f t="shared" si="153"/>
        <v>52.753856480447531</v>
      </c>
      <c r="B605">
        <f t="shared" si="170"/>
        <v>8.3960370260236417</v>
      </c>
      <c r="C605" t="str">
        <f t="shared" si="154"/>
        <v>-2.85359357422474-5913.14176916938i</v>
      </c>
      <c r="D605" t="str">
        <f t="shared" si="155"/>
        <v>3.47812499953682-1895.59605285838i</v>
      </c>
      <c r="E605" t="str">
        <f t="shared" si="156"/>
        <v>162.469528781639+0.00395316381569024i</v>
      </c>
      <c r="F605" t="str">
        <f t="shared" si="157"/>
        <v>2.90990990983529-17789.0016356185i</v>
      </c>
      <c r="G605" t="str">
        <f t="shared" si="158"/>
        <v>0.999999999974352-5.06437022199307E-06i</v>
      </c>
      <c r="H605" t="str">
        <f t="shared" si="159"/>
        <v>625.001747768858+1.08580876281937i</v>
      </c>
      <c r="I605" t="str">
        <f t="shared" si="160"/>
        <v>59.6203251794027-31364.7755598559i</v>
      </c>
      <c r="K605" t="str">
        <f t="shared" si="161"/>
        <v>0.019199888360094-0.0000449616063911204i</v>
      </c>
      <c r="L605" t="str">
        <f t="shared" si="162"/>
        <v>0.0001875-25.2073937861855i</v>
      </c>
      <c r="M605" t="str">
        <f t="shared" si="163"/>
        <v>0.0025-12.1512564918022i</v>
      </c>
      <c r="N605">
        <f t="shared" si="164"/>
        <v>89.97234991787127</v>
      </c>
      <c r="O605">
        <f t="shared" si="165"/>
        <v>75.436366840447079</v>
      </c>
      <c r="P605" s="3">
        <f t="shared" si="166"/>
        <v>75.436366840447079</v>
      </c>
      <c r="Q605" s="3">
        <f t="shared" si="167"/>
        <v>-90.02765008212873</v>
      </c>
      <c r="R605">
        <f t="shared" si="168"/>
        <v>89.97234991787127</v>
      </c>
      <c r="S605">
        <f t="shared" si="169"/>
        <v>8.3960370260236419E-3</v>
      </c>
      <c r="T605">
        <f t="shared" si="152"/>
        <v>75.436366840447079</v>
      </c>
    </row>
    <row r="606" spans="1:20" x14ac:dyDescent="0.25">
      <c r="A606">
        <f t="shared" si="153"/>
        <v>52.954321135073236</v>
      </c>
      <c r="B606">
        <f t="shared" si="170"/>
        <v>8.4279419667225319</v>
      </c>
      <c r="C606" t="str">
        <f t="shared" si="154"/>
        <v>-2.85359339763094-5890.75682413907i</v>
      </c>
      <c r="D606" t="str">
        <f t="shared" si="155"/>
        <v>3.47812499953329-1888.42005694761i</v>
      </c>
      <c r="E606" t="str">
        <f t="shared" si="156"/>
        <v>162.469528719352+0.00396818607892448i</v>
      </c>
      <c r="F606" t="str">
        <f t="shared" si="157"/>
        <v>2.90990990983472-17721.6593302757i</v>
      </c>
      <c r="G606" t="str">
        <f t="shared" si="158"/>
        <v>0.999999999974157-5.08361482883565E-06i</v>
      </c>
      <c r="H606" t="str">
        <f t="shared" si="159"/>
        <v>625.001761077162+1.08993483851605i</v>
      </c>
      <c r="I606" t="str">
        <f t="shared" si="160"/>
        <v>59.6203254088759-31246.0412034677i</v>
      </c>
      <c r="K606" t="str">
        <f t="shared" si="161"/>
        <v>0.0191998875100239-0.0000451324583736914i</v>
      </c>
      <c r="L606" t="str">
        <f t="shared" si="162"/>
        <v>0.0001875-25.1119683066203i</v>
      </c>
      <c r="M606" t="str">
        <f t="shared" si="163"/>
        <v>0.0025-12.1052565170375i</v>
      </c>
      <c r="N606">
        <f t="shared" si="164"/>
        <v>89.97224484896887</v>
      </c>
      <c r="O606">
        <f t="shared" si="165"/>
        <v>75.403422919727831</v>
      </c>
      <c r="P606" s="3">
        <f t="shared" si="166"/>
        <v>75.403422919727831</v>
      </c>
      <c r="Q606" s="3">
        <f t="shared" si="167"/>
        <v>-90.02775515103113</v>
      </c>
      <c r="R606">
        <f t="shared" si="168"/>
        <v>89.97224484896887</v>
      </c>
      <c r="S606">
        <f t="shared" si="169"/>
        <v>8.4279419667225314E-3</v>
      </c>
      <c r="T606">
        <f t="shared" si="152"/>
        <v>75.403422919727831</v>
      </c>
    </row>
    <row r="607" spans="1:20" x14ac:dyDescent="0.25">
      <c r="A607">
        <f t="shared" si="153"/>
        <v>53.155547555386512</v>
      </c>
      <c r="B607">
        <f t="shared" si="170"/>
        <v>8.4599681461960774</v>
      </c>
      <c r="C607" t="str">
        <f t="shared" si="154"/>
        <v>-2.85359321969248-5868.45661962331i</v>
      </c>
      <c r="D607" t="str">
        <f t="shared" si="155"/>
        <v>3.47812499952974-1881.27122659333i</v>
      </c>
      <c r="E607" t="str">
        <f t="shared" si="156"/>
        <v>162.469528656591+0.00398326542951305i</v>
      </c>
      <c r="F607" t="str">
        <f t="shared" si="157"/>
        <v>2.90990990983415-17654.5719569519i</v>
      </c>
      <c r="G607" t="str">
        <f t="shared" si="158"/>
        <v>0.99999999997396-5.10293256518423E-06i</v>
      </c>
      <c r="H607" t="str">
        <f t="shared" si="159"/>
        <v>625.001774486801+1.09407659332783i</v>
      </c>
      <c r="I607" t="str">
        <f t="shared" si="160"/>
        <v>59.6203256400968-31127.7563318721i</v>
      </c>
      <c r="K607" t="str">
        <f t="shared" si="161"/>
        <v>0.0191998866534811-0.0000453039595695172i</v>
      </c>
      <c r="L607" t="str">
        <f t="shared" si="162"/>
        <v>0.0001875-25.0169040711499i</v>
      </c>
      <c r="M607" t="str">
        <f t="shared" si="163"/>
        <v>0.0025-12.0594306804518i</v>
      </c>
      <c r="N607">
        <f t="shared" si="164"/>
        <v>89.972139380820764</v>
      </c>
      <c r="O607">
        <f t="shared" si="165"/>
        <v>75.370478998294303</v>
      </c>
      <c r="P607" s="3">
        <f t="shared" si="166"/>
        <v>75.370478998294303</v>
      </c>
      <c r="Q607" s="3">
        <f t="shared" si="167"/>
        <v>-90.027860619179236</v>
      </c>
      <c r="R607">
        <f t="shared" si="168"/>
        <v>89.972139380820764</v>
      </c>
      <c r="S607">
        <f t="shared" si="169"/>
        <v>8.4599681461960778E-3</v>
      </c>
      <c r="T607">
        <f t="shared" si="152"/>
        <v>75.370478998294303</v>
      </c>
    </row>
    <row r="608" spans="1:20" x14ac:dyDescent="0.25">
      <c r="A608">
        <f t="shared" si="153"/>
        <v>53.357538636096983</v>
      </c>
      <c r="B608">
        <f t="shared" si="170"/>
        <v>8.4921160251516223</v>
      </c>
      <c r="C608" t="str">
        <f t="shared" si="154"/>
        <v>-2.8535930403991-5846.24083482624i</v>
      </c>
      <c r="D608" t="str">
        <f t="shared" si="155"/>
        <v>3.47812499952615-1874.14945895725i</v>
      </c>
      <c r="E608" t="str">
        <f t="shared" si="156"/>
        <v>162.469528593351+0.00399840208442146i</v>
      </c>
      <c r="F608" t="str">
        <f t="shared" si="157"/>
        <v>2.90990990983356-17587.7385505728i</v>
      </c>
      <c r="G608" t="str">
        <f t="shared" si="158"/>
        <v>0.999999999973762-5.12232370893091E-06i</v>
      </c>
      <c r="H608" t="str">
        <f t="shared" si="159"/>
        <v>625.001787998546+1.09823408683563i</v>
      </c>
      <c r="I608" t="str">
        <f t="shared" si="160"/>
        <v>59.6203258730775-31009.9192435018i</v>
      </c>
      <c r="K608" t="str">
        <f t="shared" si="161"/>
        <v>0.0191998857904163-0.0000454761124453295i</v>
      </c>
      <c r="L608" t="str">
        <f t="shared" si="162"/>
        <v>0.0001875-24.9221997122434i</v>
      </c>
      <c r="M608" t="str">
        <f t="shared" si="163"/>
        <v>0.0025-12.013778322825i</v>
      </c>
      <c r="N608">
        <f t="shared" si="164"/>
        <v>89.972033511910013</v>
      </c>
      <c r="O608">
        <f t="shared" si="165"/>
        <v>75.337535076141151</v>
      </c>
      <c r="P608" s="3">
        <f t="shared" si="166"/>
        <v>75.337535076141151</v>
      </c>
      <c r="Q608" s="3">
        <f t="shared" si="167"/>
        <v>-90.027966488089987</v>
      </c>
      <c r="R608">
        <f t="shared" si="168"/>
        <v>89.972033511910013</v>
      </c>
      <c r="S608">
        <f t="shared" si="169"/>
        <v>8.492116025151623E-3</v>
      </c>
      <c r="T608">
        <f t="shared" si="152"/>
        <v>75.337535076141151</v>
      </c>
    </row>
    <row r="609" spans="1:20" x14ac:dyDescent="0.25">
      <c r="A609">
        <f t="shared" si="153"/>
        <v>53.560297282914156</v>
      </c>
      <c r="B609">
        <f t="shared" si="170"/>
        <v>8.5243860660471995</v>
      </c>
      <c r="C609" t="str">
        <f t="shared" si="154"/>
        <v>-2.85359285974045-5824.1091501663i</v>
      </c>
      <c r="D609" t="str">
        <f t="shared" si="155"/>
        <v>3.47812499952256-1867.05465159032i</v>
      </c>
      <c r="E609" t="str">
        <f t="shared" si="156"/>
        <v>162.469528529631+0.00401359626143567i</v>
      </c>
      <c r="F609" t="str">
        <f t="shared" si="157"/>
        <v>2.90990990983297-17521.1581497173i</v>
      </c>
      <c r="G609" t="str">
        <f t="shared" si="158"/>
        <v>0.999999999973562-5.14178853902382E-06i</v>
      </c>
      <c r="H609" t="str">
        <f t="shared" si="159"/>
        <v>625.001801613178+1.10240737884684i</v>
      </c>
      <c r="I609" t="str">
        <f t="shared" si="160"/>
        <v>59.6203261078323-30892.5282432305i</v>
      </c>
      <c r="K609" t="str">
        <f t="shared" si="161"/>
        <v>0.0191998849207798-0.0000456489194772318i</v>
      </c>
      <c r="L609" t="str">
        <f t="shared" si="162"/>
        <v>0.0001875-24.8278538675468i</v>
      </c>
      <c r="M609" t="str">
        <f t="shared" si="163"/>
        <v>0.0025-11.9682987874328i</v>
      </c>
      <c r="N609">
        <f t="shared" si="164"/>
        <v>89.97192724071391</v>
      </c>
      <c r="O609">
        <f t="shared" si="165"/>
        <v>75.304591153262862</v>
      </c>
      <c r="P609" s="3">
        <f t="shared" si="166"/>
        <v>75.304591153262862</v>
      </c>
      <c r="Q609" s="3">
        <f t="shared" si="167"/>
        <v>-90.02807275928609</v>
      </c>
      <c r="R609">
        <f t="shared" si="168"/>
        <v>89.97192724071391</v>
      </c>
      <c r="S609">
        <f t="shared" si="169"/>
        <v>8.5243860660471991E-3</v>
      </c>
      <c r="T609">
        <f t="shared" si="152"/>
        <v>75.304591153262862</v>
      </c>
    </row>
    <row r="610" spans="1:20" x14ac:dyDescent="0.25">
      <c r="A610">
        <f t="shared" si="153"/>
        <v>53.763826412589232</v>
      </c>
      <c r="B610">
        <f t="shared" si="170"/>
        <v>8.556778733098179</v>
      </c>
      <c r="C610" t="str">
        <f t="shared" si="154"/>
        <v>-2.85359267770646-5802.06124727181i</v>
      </c>
      <c r="D610" t="str">
        <f t="shared" si="155"/>
        <v>3.47812499951891-1859.98670243138i</v>
      </c>
      <c r="E610" t="str">
        <f t="shared" si="156"/>
        <v>162.469528465425+0.00402884817917328i</v>
      </c>
      <c r="F610" t="str">
        <f t="shared" si="157"/>
        <v>2.90990990983238-17454.8297966042i</v>
      </c>
      <c r="G610" t="str">
        <f t="shared" si="158"/>
        <v>0.999999999973361-5.16132733547108E-06i</v>
      </c>
      <c r="H610" t="str">
        <f t="shared" si="159"/>
        <v>625.001815331477+1.1065965293961i</v>
      </c>
      <c r="I610" t="str">
        <f t="shared" si="160"/>
        <v>59.6203263443758-30775.5816423496i</v>
      </c>
      <c r="K610" t="str">
        <f t="shared" si="161"/>
        <v>0.0191998840445216-0.0000458223831507332i</v>
      </c>
      <c r="L610" t="str">
        <f t="shared" si="162"/>
        <v>0.0001875-24.7338651798633i</v>
      </c>
      <c r="M610" t="str">
        <f t="shared" si="163"/>
        <v>0.0025-11.9229914200366i</v>
      </c>
      <c r="N610">
        <f t="shared" si="164"/>
        <v>89.971820565703979</v>
      </c>
      <c r="O610">
        <f t="shared" si="165"/>
        <v>75.271647229653937</v>
      </c>
      <c r="P610" s="3">
        <f t="shared" si="166"/>
        <v>75.271647229653937</v>
      </c>
      <c r="Q610" s="3">
        <f t="shared" si="167"/>
        <v>-90.028179434296021</v>
      </c>
      <c r="R610">
        <f t="shared" si="168"/>
        <v>89.971820565703979</v>
      </c>
      <c r="S610">
        <f t="shared" si="169"/>
        <v>8.5567787330981786E-3</v>
      </c>
      <c r="T610">
        <f t="shared" si="152"/>
        <v>75.271647229653937</v>
      </c>
    </row>
    <row r="611" spans="1:20" x14ac:dyDescent="0.25">
      <c r="A611">
        <f t="shared" si="153"/>
        <v>53.968128952957073</v>
      </c>
      <c r="B611">
        <f t="shared" si="170"/>
        <v>8.5892944922839529</v>
      </c>
      <c r="C611" t="str">
        <f t="shared" si="154"/>
        <v>-2.85359249428618-5780.09680897623i</v>
      </c>
      <c r="D611" t="str">
        <f t="shared" si="155"/>
        <v>3.47812499951525-1852.94550980559i</v>
      </c>
      <c r="E611" t="str">
        <f t="shared" si="156"/>
        <v>162.46952840073+0.00404415805708153i</v>
      </c>
      <c r="F611" t="str">
        <f t="shared" si="157"/>
        <v>2.9099099098318-17388.7525370776i</v>
      </c>
      <c r="G611" t="str">
        <f t="shared" si="158"/>
        <v>0.999999999973158-5.18094037934481E-06i</v>
      </c>
      <c r="H611" t="str">
        <f t="shared" si="159"/>
        <v>625.001829154232+1.11080159874615i</v>
      </c>
      <c r="I611" t="str">
        <f t="shared" si="160"/>
        <v>59.6203265827192-30659.0777585424i</v>
      </c>
      <c r="K611" t="str">
        <f t="shared" si="161"/>
        <v>0.0191998831615913-0.0000459965059607837i</v>
      </c>
      <c r="L611" t="str">
        <f t="shared" si="162"/>
        <v>0.0001875-24.6402322971342i</v>
      </c>
      <c r="M611" t="str">
        <f t="shared" si="163"/>
        <v>0.0025-11.8778555688749i</v>
      </c>
      <c r="N611">
        <f t="shared" si="164"/>
        <v>89.971713485345859</v>
      </c>
      <c r="O611">
        <f t="shared" si="165"/>
        <v>75.238703305308746</v>
      </c>
      <c r="P611" s="3">
        <f t="shared" si="166"/>
        <v>75.238703305308746</v>
      </c>
      <c r="Q611" s="3">
        <f t="shared" si="167"/>
        <v>-90.028286514654141</v>
      </c>
      <c r="R611">
        <f t="shared" si="168"/>
        <v>89.971713485345859</v>
      </c>
      <c r="S611">
        <f t="shared" si="169"/>
        <v>8.5892944922839522E-3</v>
      </c>
      <c r="T611">
        <f t="shared" si="152"/>
        <v>75.238703305308746</v>
      </c>
    </row>
    <row r="612" spans="1:20" x14ac:dyDescent="0.25">
      <c r="A612">
        <f t="shared" si="153"/>
        <v>54.173207842978314</v>
      </c>
      <c r="B612">
        <f t="shared" si="170"/>
        <v>8.6219338113546318</v>
      </c>
      <c r="C612" t="str">
        <f t="shared" si="154"/>
        <v>-2.85359230946939-5758.21551931379i</v>
      </c>
      <c r="D612" t="str">
        <f t="shared" si="155"/>
        <v>3.47812499951156-1845.93097242304i</v>
      </c>
      <c r="E612" t="str">
        <f t="shared" si="156"/>
        <v>162.469528335543+0.00405952611544195i</v>
      </c>
      <c r="F612" t="str">
        <f t="shared" si="157"/>
        <v>2.90990990983121-17322.9254205942i</v>
      </c>
      <c r="G612" t="str">
        <f t="shared" si="158"/>
        <v>0.999999999972953-5.20062795278526E-06i</v>
      </c>
      <c r="H612" t="str">
        <f t="shared" si="159"/>
        <v>625.001843082243+1.11502264738879i</v>
      </c>
      <c r="I612" t="str">
        <f t="shared" si="160"/>
        <v>59.6203268228785-30543.0149158622i</v>
      </c>
      <c r="K612" t="str">
        <f t="shared" si="161"/>
        <v>0.019199882271938-0.0000461712904118118i</v>
      </c>
      <c r="L612" t="str">
        <f t="shared" si="162"/>
        <v>0.0001875-24.5469538724189i</v>
      </c>
      <c r="M612" t="str">
        <f t="shared" si="163"/>
        <v>0.0025-11.8328905846532i</v>
      </c>
      <c r="N612">
        <f t="shared" si="164"/>
        <v>89.971605998099477</v>
      </c>
      <c r="O612">
        <f t="shared" si="165"/>
        <v>75.205759380221778</v>
      </c>
      <c r="P612" s="3">
        <f t="shared" si="166"/>
        <v>75.205759380221778</v>
      </c>
      <c r="Q612" s="3">
        <f t="shared" si="167"/>
        <v>-90.028394001900523</v>
      </c>
      <c r="R612">
        <f t="shared" si="168"/>
        <v>89.971605998099477</v>
      </c>
      <c r="S612">
        <f t="shared" si="169"/>
        <v>8.6219338113546311E-3</v>
      </c>
      <c r="T612">
        <f t="shared" si="152"/>
        <v>75.205759380221778</v>
      </c>
    </row>
    <row r="613" spans="1:20" x14ac:dyDescent="0.25">
      <c r="A613">
        <f t="shared" si="153"/>
        <v>54.37906603278163</v>
      </c>
      <c r="B613">
        <f t="shared" si="170"/>
        <v>8.6546971598377791</v>
      </c>
      <c r="C613" t="str">
        <f t="shared" si="154"/>
        <v>-2.85359212324512-5736.41706351482i</v>
      </c>
      <c r="D613" t="str">
        <f t="shared" si="155"/>
        <v>3.47812499950785-1838.94298937725i</v>
      </c>
      <c r="E613" t="str">
        <f t="shared" si="156"/>
        <v>162.46952826986+0.00407495257537284i</v>
      </c>
      <c r="F613" t="str">
        <f t="shared" si="157"/>
        <v>2.90990990983061-17257.3475002086i</v>
      </c>
      <c r="G613" t="str">
        <f t="shared" si="158"/>
        <v>0.999999999972748-5.22039033900477E-06i</v>
      </c>
      <c r="H613" t="str">
        <f t="shared" si="159"/>
        <v>625.001857116304+1.11925973604561i</v>
      </c>
      <c r="I613" t="str">
        <f t="shared" si="160"/>
        <v>59.6203270648641-30427.3914447051i</v>
      </c>
      <c r="K613" t="str">
        <f t="shared" si="161"/>
        <v>0.0191998813755107-0.0000463467390177585i</v>
      </c>
      <c r="L613" t="str">
        <f t="shared" si="162"/>
        <v>0.0001875-24.4540285638762i</v>
      </c>
      <c r="M613" t="str">
        <f t="shared" si="163"/>
        <v>0.0025-11.7880958205352i</v>
      </c>
      <c r="N613">
        <f t="shared" si="164"/>
        <v>89.971498102418806</v>
      </c>
      <c r="O613">
        <f t="shared" si="165"/>
        <v>75.17281545438739</v>
      </c>
      <c r="P613" s="3">
        <f t="shared" si="166"/>
        <v>75.17281545438739</v>
      </c>
      <c r="Q613" s="3">
        <f t="shared" si="167"/>
        <v>-90.028501897581194</v>
      </c>
      <c r="R613">
        <f t="shared" si="168"/>
        <v>89.971498102418806</v>
      </c>
      <c r="S613">
        <f t="shared" si="169"/>
        <v>8.6546971598377796E-3</v>
      </c>
      <c r="T613">
        <f t="shared" si="152"/>
        <v>75.17281545438739</v>
      </c>
    </row>
    <row r="614" spans="1:20" x14ac:dyDescent="0.25">
      <c r="A614">
        <f t="shared" si="153"/>
        <v>54.585706483706204</v>
      </c>
      <c r="B614">
        <f t="shared" si="170"/>
        <v>8.6875850090451632</v>
      </c>
      <c r="C614" t="str">
        <f t="shared" si="154"/>
        <v>-2.85359193560301-5714.7011280011i</v>
      </c>
      <c r="D614" t="str">
        <f t="shared" si="155"/>
        <v>3.4781249995041-1831.98146014374i</v>
      </c>
      <c r="E614" t="str">
        <f t="shared" si="156"/>
        <v>162.469528203676+0.00409043765883505i</v>
      </c>
      <c r="F614" t="str">
        <f t="shared" si="157"/>
        <v>2.90990990983001-17192.0178325606i</v>
      </c>
      <c r="G614" t="str">
        <f t="shared" si="158"/>
        <v>0.99999999997254-0.0000052402278222919i</v>
      </c>
      <c r="H614" t="str">
        <f t="shared" si="159"/>
        <v>625.00187125723+1.12351292566908i</v>
      </c>
      <c r="I614" t="str">
        <f t="shared" si="160"/>
        <v>59.6203273086945-30312.2056817896i</v>
      </c>
      <c r="K614" t="str">
        <f t="shared" si="161"/>
        <v>0.0191998804722576-0.0000465228543021158i</v>
      </c>
      <c r="L614" t="str">
        <f t="shared" si="162"/>
        <v>0.0001875-24.3614550347442i</v>
      </c>
      <c r="M614" t="str">
        <f t="shared" si="163"/>
        <v>0.0025-11.7434706321331i</v>
      </c>
      <c r="N614">
        <f t="shared" si="164"/>
        <v>89.971389796752021</v>
      </c>
      <c r="O614">
        <f t="shared" si="165"/>
        <v>75.139871527799727</v>
      </c>
      <c r="P614" s="3">
        <f t="shared" si="166"/>
        <v>75.139871527799727</v>
      </c>
      <c r="Q614" s="3">
        <f t="shared" si="167"/>
        <v>-90.028610203247979</v>
      </c>
      <c r="R614">
        <f t="shared" si="168"/>
        <v>89.971389796752021</v>
      </c>
      <c r="S614">
        <f t="shared" si="169"/>
        <v>8.6875850090451633E-3</v>
      </c>
      <c r="T614">
        <f t="shared" si="152"/>
        <v>75.139871527799727</v>
      </c>
    </row>
    <row r="615" spans="1:20" x14ac:dyDescent="0.25">
      <c r="A615">
        <f t="shared" si="153"/>
        <v>54.793132168344293</v>
      </c>
      <c r="B615">
        <f t="shared" si="170"/>
        <v>8.7205978320795356</v>
      </c>
      <c r="C615" t="str">
        <f t="shared" si="154"/>
        <v>-2.85359174653223-5693.06740038169i</v>
      </c>
      <c r="D615" t="str">
        <f t="shared" si="155"/>
        <v>3.47812499950032-1825.04628457858i</v>
      </c>
      <c r="E615" t="str">
        <f t="shared" si="156"/>
        <v>162.469528136988+0.0041059815886323i</v>
      </c>
      <c r="F615" t="str">
        <f t="shared" si="157"/>
        <v>2.9099099098294-17126.9354778608i</v>
      </c>
      <c r="G615" t="str">
        <f t="shared" si="158"/>
        <v>0.999999999972331-5.26014068801551E-06i</v>
      </c>
      <c r="H615" t="str">
        <f t="shared" si="159"/>
        <v>625.001885505832+1.12778227744317i</v>
      </c>
      <c r="I615" t="str">
        <f t="shared" si="160"/>
        <v>59.620327554381-30197.4559701292i</v>
      </c>
      <c r="K615" t="str">
        <f t="shared" si="161"/>
        <v>0.0191998795621268-0.0000466996387979607i</v>
      </c>
      <c r="L615" t="str">
        <f t="shared" si="162"/>
        <v>0.0001875-24.2692319533216i</v>
      </c>
      <c r="M615" t="str">
        <f t="shared" si="163"/>
        <v>0.0025-11.6990143774986i</v>
      </c>
      <c r="N615">
        <f t="shared" si="164"/>
        <v>89.971281079541384</v>
      </c>
      <c r="O615">
        <f t="shared" si="165"/>
        <v>75.10692760045319</v>
      </c>
      <c r="P615" s="3">
        <f t="shared" si="166"/>
        <v>75.10692760045319</v>
      </c>
      <c r="Q615" s="3">
        <f t="shared" si="167"/>
        <v>-90.028718920458616</v>
      </c>
      <c r="R615">
        <f t="shared" si="168"/>
        <v>89.971281079541384</v>
      </c>
      <c r="S615">
        <f t="shared" si="169"/>
        <v>8.7205978320795356E-3</v>
      </c>
      <c r="T615">
        <f t="shared" si="152"/>
        <v>75.10692760045319</v>
      </c>
    </row>
    <row r="616" spans="1:20" x14ac:dyDescent="0.25">
      <c r="A616">
        <f t="shared" si="153"/>
        <v>55.001346070584006</v>
      </c>
      <c r="B616">
        <f t="shared" si="170"/>
        <v>8.7537361038414385</v>
      </c>
      <c r="C616" t="str">
        <f t="shared" si="154"/>
        <v>-2.85359155602172-5671.5155694482i</v>
      </c>
      <c r="D616" t="str">
        <f t="shared" si="155"/>
        <v>3.47812499949651-1818.13736291693i</v>
      </c>
      <c r="E616" t="str">
        <f t="shared" si="156"/>
        <v>162.469528069793+0.00412158458841392i</v>
      </c>
      <c r="F616" t="str">
        <f t="shared" si="157"/>
        <v>2.90990990982878-17062.0994998778i</v>
      </c>
      <c r="G616" t="str">
        <f t="shared" si="158"/>
        <v>0.99999999997212-5.28012922262885E-06i</v>
      </c>
      <c r="H616" t="str">
        <f t="shared" si="159"/>
        <v>625.001899862926+1.13206785278439i</v>
      </c>
      <c r="I616" t="str">
        <f t="shared" si="160"/>
        <v>59.6203278019377-30083.1406590109i</v>
      </c>
      <c r="K616" t="str">
        <f t="shared" si="161"/>
        <v>0.0191998786450661-0.0000468770950479924i</v>
      </c>
      <c r="L616" t="str">
        <f t="shared" si="162"/>
        <v>0.0001875-24.1773579929483i</v>
      </c>
      <c r="M616" t="str">
        <f t="shared" si="163"/>
        <v>0.0025-11.6547264171136i</v>
      </c>
      <c r="N616">
        <f t="shared" si="164"/>
        <v>89.971171949223205</v>
      </c>
      <c r="O616">
        <f t="shared" si="165"/>
        <v>75.073983672342052</v>
      </c>
      <c r="P616" s="3">
        <f t="shared" si="166"/>
        <v>75.073983672342052</v>
      </c>
      <c r="Q616" s="3">
        <f t="shared" si="167"/>
        <v>-90.028828050776795</v>
      </c>
      <c r="R616">
        <f t="shared" si="168"/>
        <v>89.971171949223205</v>
      </c>
      <c r="S616">
        <f t="shared" si="169"/>
        <v>8.7537361038414387E-3</v>
      </c>
      <c r="T616">
        <f t="shared" si="152"/>
        <v>75.073983672342052</v>
      </c>
    </row>
    <row r="617" spans="1:20" x14ac:dyDescent="0.25">
      <c r="A617">
        <f t="shared" si="153"/>
        <v>55.210351185652222</v>
      </c>
      <c r="B617">
        <f t="shared" si="170"/>
        <v>8.787000301036036</v>
      </c>
      <c r="C617" t="str">
        <f t="shared" si="154"/>
        <v>-2.85359136406071-5650.04532517021i</v>
      </c>
      <c r="D617" t="str">
        <f t="shared" si="155"/>
        <v>3.47812499949268-1811.25459577164i</v>
      </c>
      <c r="E617" t="str">
        <f t="shared" si="156"/>
        <v>162.469528002086+0.00413724688268111i</v>
      </c>
      <c r="F617" t="str">
        <f t="shared" si="157"/>
        <v>2.90990990982817-16997.5089659243i</v>
      </c>
      <c r="G617" t="str">
        <f t="shared" si="158"/>
        <v>0.999999999971908-5.30019371367372E-06i</v>
      </c>
      <c r="H617" t="str">
        <f t="shared" si="159"/>
        <v>625.001914329344+1.13636971334267i</v>
      </c>
      <c r="I617" t="str">
        <f t="shared" si="160"/>
        <v>59.6203280513804-29969.2581039707i</v>
      </c>
      <c r="K617" t="str">
        <f t="shared" si="161"/>
        <v>0.0191998777210225-0.0000470552256045692i</v>
      </c>
      <c r="L617" t="str">
        <f t="shared" si="162"/>
        <v>0.0001875-24.0858318319868i</v>
      </c>
      <c r="M617" t="str">
        <f t="shared" si="163"/>
        <v>0.0025-11.6106061138808i</v>
      </c>
      <c r="N617">
        <f t="shared" si="164"/>
        <v>89.971062404227908</v>
      </c>
      <c r="O617">
        <f t="shared" si="165"/>
        <v>75.041039743460374</v>
      </c>
      <c r="P617" s="3">
        <f t="shared" si="166"/>
        <v>75.041039743460374</v>
      </c>
      <c r="Q617" s="3">
        <f t="shared" si="167"/>
        <v>-90.028937595772092</v>
      </c>
      <c r="R617">
        <f t="shared" si="168"/>
        <v>89.971062404227908</v>
      </c>
      <c r="S617">
        <f t="shared" si="169"/>
        <v>8.787000301036036E-3</v>
      </c>
      <c r="T617">
        <f t="shared" si="152"/>
        <v>75.041039743460374</v>
      </c>
    </row>
    <row r="618" spans="1:20" x14ac:dyDescent="0.25">
      <c r="A618">
        <f t="shared" si="153"/>
        <v>55.420150520157705</v>
      </c>
      <c r="B618">
        <f t="shared" si="170"/>
        <v>8.8203909021799731</v>
      </c>
      <c r="C618" t="str">
        <f t="shared" si="154"/>
        <v>-2.8535911706379-5628.65635869109i</v>
      </c>
      <c r="D618" t="str">
        <f t="shared" si="155"/>
        <v>3.47812499948882-1804.3978841318i</v>
      </c>
      <c r="E618" t="str">
        <f t="shared" si="156"/>
        <v>162.469527933863+0.0041529686967892i</v>
      </c>
      <c r="F618" t="str">
        <f t="shared" si="157"/>
        <v>2.90990990982754-16933.1629468437i</v>
      </c>
      <c r="G618" t="str">
        <f t="shared" si="158"/>
        <v>0.999999999971694-5.32033444978454E-06i</v>
      </c>
      <c r="H618" t="str">
        <f t="shared" si="159"/>
        <v>625.001928905916+1.14068792100216i</v>
      </c>
      <c r="I618" t="str">
        <f t="shared" si="160"/>
        <v>59.6203283027217-29855.8066667697i</v>
      </c>
      <c r="K618" t="str">
        <f t="shared" si="161"/>
        <v>0.0191998767899429-0.0000472340330297438i</v>
      </c>
      <c r="L618" t="str">
        <f t="shared" si="162"/>
        <v>0.0001875-23.9946521538024i</v>
      </c>
      <c r="M618" t="str">
        <f t="shared" si="163"/>
        <v>0.0025-11.566652833115i</v>
      </c>
      <c r="N618">
        <f t="shared" si="164"/>
        <v>89.970952442979893</v>
      </c>
      <c r="O618">
        <f t="shared" si="165"/>
        <v>75.008095813802328</v>
      </c>
      <c r="P618" s="3">
        <f t="shared" si="166"/>
        <v>75.008095813802328</v>
      </c>
      <c r="Q618" s="3">
        <f t="shared" si="167"/>
        <v>-90.029047557020107</v>
      </c>
      <c r="R618">
        <f t="shared" si="168"/>
        <v>89.970952442979893</v>
      </c>
      <c r="S618">
        <f t="shared" si="169"/>
        <v>8.820390902179974E-3</v>
      </c>
      <c r="T618">
        <f t="shared" si="152"/>
        <v>75.008095813802328</v>
      </c>
    </row>
    <row r="619" spans="1:20" x14ac:dyDescent="0.25">
      <c r="A619">
        <f t="shared" si="153"/>
        <v>55.6307470921343</v>
      </c>
      <c r="B619">
        <f t="shared" si="170"/>
        <v>8.8539083876082572</v>
      </c>
      <c r="C619" t="str">
        <f t="shared" si="154"/>
        <v>-2.85359097574238-5607.34836232337i</v>
      </c>
      <c r="D619" t="str">
        <f t="shared" si="155"/>
        <v>3.47812499948492-1797.56712936129i</v>
      </c>
      <c r="E619" t="str">
        <f t="shared" si="156"/>
        <v>162.469527865122+0.00416875025694939i</v>
      </c>
      <c r="F619" t="str">
        <f t="shared" si="157"/>
        <v>2.90990990982692-16869.060516997i</v>
      </c>
      <c r="G619" t="str">
        <f t="shared" si="158"/>
        <v>0.999999999971479-5.34055172069257E-06i</v>
      </c>
      <c r="H619" t="str">
        <f t="shared" si="159"/>
        <v>625.001943593483+1.14502253788223i</v>
      </c>
      <c r="I619" t="str">
        <f t="shared" si="160"/>
        <v>59.6203285559778-29742.7847153712i</v>
      </c>
      <c r="K619" t="str">
        <f t="shared" si="161"/>
        <v>0.0191998758517737-0.000047413519895303i</v>
      </c>
      <c r="L619" t="str">
        <f t="shared" si="162"/>
        <v>0.0001875-23.9038176467447i</v>
      </c>
      <c r="M619" t="str">
        <f t="shared" si="163"/>
        <v>0.0025-11.5228659425334i</v>
      </c>
      <c r="N619">
        <f t="shared" si="164"/>
        <v>89.970842063897649</v>
      </c>
      <c r="O619">
        <f t="shared" si="165"/>
        <v>74.975151883361988</v>
      </c>
      <c r="P619" s="3">
        <f t="shared" si="166"/>
        <v>74.975151883361988</v>
      </c>
      <c r="Q619" s="3">
        <f t="shared" si="167"/>
        <v>-90.029157936102351</v>
      </c>
      <c r="R619">
        <f t="shared" si="168"/>
        <v>89.970842063897649</v>
      </c>
      <c r="S619">
        <f t="shared" si="169"/>
        <v>8.8539083876082569E-3</v>
      </c>
      <c r="T619">
        <f t="shared" si="152"/>
        <v>74.975151883361988</v>
      </c>
    </row>
    <row r="620" spans="1:20" x14ac:dyDescent="0.25">
      <c r="A620">
        <f t="shared" si="153"/>
        <v>55.842143931084422</v>
      </c>
      <c r="B620">
        <f t="shared" si="170"/>
        <v>8.8875532394811696</v>
      </c>
      <c r="C620" t="str">
        <f t="shared" si="154"/>
        <v>-2.85359077936283-5586.12102954438i</v>
      </c>
      <c r="D620" t="str">
        <f t="shared" si="155"/>
        <v>3.47812499948101-1790.76223319743i</v>
      </c>
      <c r="E620" t="str">
        <f t="shared" si="156"/>
        <v>162.469527795856+0.00418459179023122i</v>
      </c>
      <c r="F620" t="str">
        <f t="shared" si="157"/>
        <v>2.9099099098263-16805.2007542492i</v>
      </c>
      <c r="G620" t="str">
        <f t="shared" si="158"/>
        <v>0.999999999971261-5.36084581723004E-06i</v>
      </c>
      <c r="H620" t="str">
        <f t="shared" si="159"/>
        <v>625.001958392884+1.14937362633824i</v>
      </c>
      <c r="I620" t="str">
        <f t="shared" si="160"/>
        <v>59.6203288111614-29630.1906239159i</v>
      </c>
      <c r="K620" t="str">
        <f t="shared" si="161"/>
        <v>0.0191998749064611-0.0000475936887828016i</v>
      </c>
      <c r="L620" t="str">
        <f t="shared" si="162"/>
        <v>0.0001875-23.813327004129i</v>
      </c>
      <c r="M620" t="str">
        <f t="shared" si="163"/>
        <v>0.0025-11.4792448122468i</v>
      </c>
      <c r="N620">
        <f t="shared" si="164"/>
        <v>89.970731265393567</v>
      </c>
      <c r="O620">
        <f t="shared" si="165"/>
        <v>74.94220795213343</v>
      </c>
      <c r="P620" s="3">
        <f t="shared" si="166"/>
        <v>74.94220795213343</v>
      </c>
      <c r="Q620" s="3">
        <f t="shared" si="167"/>
        <v>-90.029268734606433</v>
      </c>
      <c r="R620">
        <f t="shared" si="168"/>
        <v>89.970731265393567</v>
      </c>
      <c r="S620">
        <f t="shared" si="169"/>
        <v>8.8875532394811704E-3</v>
      </c>
      <c r="T620">
        <f t="shared" ref="T620:T683" si="171">P620</f>
        <v>74.94220795213343</v>
      </c>
    </row>
    <row r="621" spans="1:20" x14ac:dyDescent="0.25">
      <c r="A621">
        <f t="shared" ref="A621:A684" si="172">2*PI()*B621</f>
        <v>56.054344078022538</v>
      </c>
      <c r="B621">
        <f t="shared" si="170"/>
        <v>8.9213259417911974</v>
      </c>
      <c r="C621" t="str">
        <f t="shared" ref="C621:C684" si="173">IMPRODUCT(D621,E621,$C$40,,K621,$C$41)</f>
        <v>-2.85359058148801-5564.97405499181i</v>
      </c>
      <c r="D621" t="str">
        <f t="shared" ref="D621:D684" si="174">IMDIV(IMPRODUCT($C$37,$C$38,COMPLEX(1,A621/$C$38)),IMSUM(-1*A621*A621/$C$39,COMPLEX(0,1*A621)))</f>
        <v>3.47812499947705-1783.9830977495i</v>
      </c>
      <c r="E621" t="str">
        <f t="shared" ref="E621:E684" si="175">IMDIV(IMPRODUCT(IMSUM(F621,G621),$C$29,H621),IMSUM(1,I621))</f>
        <v>162.469527726063+0.0042004935245704i</v>
      </c>
      <c r="F621" t="str">
        <f t="shared" ref="F621:F684" si="176">IMDIV(IMPRODUCT($C$14,$C$15,COMPLEX(1,A621/$C$15)),IMSUM(-1*A621*A621/$C$16,COMPLEX(0,A621)))</f>
        <v>2.90990990982564-16741.5827399562i</v>
      </c>
      <c r="G621" t="str">
        <f t="shared" ref="G621:G684" si="177">IMDIV(1,COMPLEX(1,A621*$C$9*$C$10))</f>
        <v>0.999999999971042-5.38121703133433E-06i</v>
      </c>
      <c r="H621" t="str">
        <f t="shared" ref="H621:H684" si="178">IMDIV($C$3,IMSUM(K621,COMPLEX(0,$C$28*A621)))</f>
        <v>625.001973304977+1.15374124896256i</v>
      </c>
      <c r="I621" t="str">
        <f t="shared" ref="I621:I684" si="179">IMPRODUCT(F621,$C$29,H621,$C$31)</f>
        <v>59.6203290682881-29518.0227727006i</v>
      </c>
      <c r="K621" t="str">
        <f t="shared" ref="K621:K684" si="180">IF($C$26&lt;=0,IMDIV(1,IMSUM(IMDIV(1,L621),1/$C$18)),IMDIV(1,IMSUM(IMDIV(1,L621),1/$C$18,IMDIV(1,M621))))</f>
        <v>0.0191998739539505-0.0000477745422836003i</v>
      </c>
      <c r="L621" t="str">
        <f t="shared" ref="L621:L684" si="181">IMSUM($C$21/$C$22,IMDIV(1,COMPLEX(0,$C$20*$C$22*A621)))</f>
        <v>0.0001875-23.723178924217i</v>
      </c>
      <c r="M621" t="str">
        <f t="shared" ref="M621:M684" si="182">IMSUM($C$25/$C$26,IMDIV(1,COMPLEX(0,$C$24*$C$26*A621)))</f>
        <v>0.0025-11.4357888147508i</v>
      </c>
      <c r="N621">
        <f t="shared" ref="N621:N684" si="183">ABS(R621)</f>
        <v>89.970620045874114</v>
      </c>
      <c r="O621">
        <f t="shared" ref="O621:O684" si="184">ABS(P621)</f>
        <v>74.909264020110641</v>
      </c>
      <c r="P621" s="3">
        <f t="shared" ref="P621:P684" si="185">20*LOG10(IMABS(C621))</f>
        <v>74.909264020110641</v>
      </c>
      <c r="Q621" s="3">
        <f t="shared" ref="Q621:Q684" si="186">IMARGUMENT(C621)*180/PI()</f>
        <v>-90.029379954125886</v>
      </c>
      <c r="R621">
        <f t="shared" ref="R621:R684" si="187">IF(Q621&lt;0,Q621+180,Q621-180)</f>
        <v>89.970620045874114</v>
      </c>
      <c r="S621">
        <f t="shared" ref="S621:S684" si="188">B621/1000</f>
        <v>8.9213259417911979E-3</v>
      </c>
      <c r="T621">
        <f t="shared" si="171"/>
        <v>74.909264020110641</v>
      </c>
    </row>
    <row r="622" spans="1:20" x14ac:dyDescent="0.25">
      <c r="A622">
        <f t="shared" si="172"/>
        <v>56.267350585519019</v>
      </c>
      <c r="B622">
        <f t="shared" ref="B622:B685" si="189">B621*(1+B$42)</f>
        <v>8.9552269803700035</v>
      </c>
      <c r="C622" t="str">
        <f t="shared" si="173"/>
        <v>-2.85359038210642-5543.90713445929i</v>
      </c>
      <c r="D622" t="str">
        <f t="shared" si="174"/>
        <v>3.47812499947308-1777.22962549735i</v>
      </c>
      <c r="E622" t="str">
        <f t="shared" si="175"/>
        <v>162.469527655739+0.00421645568876761i</v>
      </c>
      <c r="F622" t="str">
        <f t="shared" si="176"/>
        <v>2.909909909825-16678.2055589514i</v>
      </c>
      <c r="G622" t="str">
        <f t="shared" si="177"/>
        <v>0.999999999970822-5.40166565605222E-06i</v>
      </c>
      <c r="H622" t="str">
        <f t="shared" si="178"/>
        <v>625.001988330619+1.15812546858541i</v>
      </c>
      <c r="I622" t="str">
        <f t="shared" si="179"/>
        <v>59.620329327373-29406.2795481528i</v>
      </c>
      <c r="K622" t="str">
        <f t="shared" si="180"/>
        <v>0.0191998729941871-0.0000479560829989042i</v>
      </c>
      <c r="L622" t="str">
        <f t="shared" si="181"/>
        <v>0.0001875-23.6333721101983i</v>
      </c>
      <c r="M622" t="str">
        <f t="shared" si="182"/>
        <v>0.0025-11.3924973249161i</v>
      </c>
      <c r="N622">
        <f t="shared" si="183"/>
        <v>89.970508403739615</v>
      </c>
      <c r="O622">
        <f t="shared" si="184"/>
        <v>74.87632008728751</v>
      </c>
      <c r="P622" s="3">
        <f t="shared" si="185"/>
        <v>74.87632008728751</v>
      </c>
      <c r="Q622" s="3">
        <f t="shared" si="186"/>
        <v>-90.029491596260385</v>
      </c>
      <c r="R622">
        <f t="shared" si="187"/>
        <v>89.970508403739615</v>
      </c>
      <c r="S622">
        <f t="shared" si="188"/>
        <v>8.9552269803700041E-3</v>
      </c>
      <c r="T622">
        <f t="shared" si="171"/>
        <v>74.87632008728751</v>
      </c>
    </row>
    <row r="623" spans="1:20" x14ac:dyDescent="0.25">
      <c r="A623">
        <f t="shared" si="172"/>
        <v>56.481166517743993</v>
      </c>
      <c r="B623">
        <f t="shared" si="189"/>
        <v>8.9892568428954096</v>
      </c>
      <c r="C623" t="str">
        <f t="shared" si="173"/>
        <v>-2.85359018120676-5522.91996489218i</v>
      </c>
      <c r="D623" t="str">
        <f t="shared" si="174"/>
        <v>3.47812499946906-1770.50171929003i</v>
      </c>
      <c r="E623" t="str">
        <f t="shared" si="175"/>
        <v>162.469527584879+0.00423247851249225i</v>
      </c>
      <c r="F623" t="str">
        <f t="shared" si="176"/>
        <v>2.90990990982436-16615.0682995328i</v>
      </c>
      <c r="G623" t="str">
        <f t="shared" si="177"/>
        <v>0.9999999999706-5.42219198554401E-06i</v>
      </c>
      <c r="H623" t="str">
        <f t="shared" si="178"/>
        <v>625.002003470669+1.16252634827573i</v>
      </c>
      <c r="I623" t="str">
        <f t="shared" si="179"/>
        <v>59.6203295884297-29294.9593428083i</v>
      </c>
      <c r="K623" t="str">
        <f t="shared" si="180"/>
        <v>0.0191998720271159-0.0000481383135397989i</v>
      </c>
      <c r="L623" t="str">
        <f t="shared" si="181"/>
        <v>0.0001875-23.5439052701716i</v>
      </c>
      <c r="M623" t="str">
        <f t="shared" si="182"/>
        <v>0.0025-11.3493697199802i</v>
      </c>
      <c r="N623">
        <f t="shared" si="183"/>
        <v>89.970396337384344</v>
      </c>
      <c r="O623">
        <f t="shared" si="184"/>
        <v>74.843376153658085</v>
      </c>
      <c r="P623" s="3">
        <f t="shared" si="185"/>
        <v>74.843376153658085</v>
      </c>
      <c r="Q623" s="3">
        <f t="shared" si="186"/>
        <v>-90.029603662615656</v>
      </c>
      <c r="R623">
        <f t="shared" si="187"/>
        <v>89.970396337384344</v>
      </c>
      <c r="S623">
        <f t="shared" si="188"/>
        <v>8.989256842895409E-3</v>
      </c>
      <c r="T623">
        <f t="shared" si="171"/>
        <v>74.843376153658085</v>
      </c>
    </row>
    <row r="624" spans="1:20" x14ac:dyDescent="0.25">
      <c r="A624">
        <f t="shared" si="172"/>
        <v>56.69579495051142</v>
      </c>
      <c r="B624">
        <f t="shared" si="189"/>
        <v>9.0234160188984127</v>
      </c>
      <c r="C624" t="str">
        <f t="shared" si="173"/>
        <v>-2.85358997877743-5502.01224438295i</v>
      </c>
      <c r="D624" t="str">
        <f t="shared" si="174"/>
        <v>3.47812499946501-1763.79928234434i</v>
      </c>
      <c r="E624" t="str">
        <f t="shared" si="175"/>
        <v>162.46952751348+0.00424856222629152i</v>
      </c>
      <c r="F624" t="str">
        <f t="shared" si="176"/>
        <v>2.9099099098237-16552.1700534499i</v>
      </c>
      <c r="G624" t="str">
        <f t="shared" si="177"/>
        <v>0.999999999970376-5.44279631508786E-06i</v>
      </c>
      <c r="H624" t="str">
        <f t="shared" si="178"/>
        <v>625.002018726005+1.16694395134219i</v>
      </c>
      <c r="I624" t="str">
        <f t="shared" si="179"/>
        <v>59.6203298514755-29184.0605552894i</v>
      </c>
      <c r="K624" t="str">
        <f t="shared" si="180"/>
        <v>0.019199871052681-0.0000483212365272885i</v>
      </c>
      <c r="L624" t="str">
        <f t="shared" si="181"/>
        <v>0.0001875-23.4547771171265i</v>
      </c>
      <c r="M624" t="str">
        <f t="shared" si="182"/>
        <v>0.0025-11.3064053795379i</v>
      </c>
      <c r="N624">
        <f t="shared" si="183"/>
        <v>89.970283845196505</v>
      </c>
      <c r="O624">
        <f t="shared" si="184"/>
        <v>74.810432219216139</v>
      </c>
      <c r="P624" s="3">
        <f t="shared" si="185"/>
        <v>74.810432219216139</v>
      </c>
      <c r="Q624" s="3">
        <f t="shared" si="186"/>
        <v>-90.029716154803495</v>
      </c>
      <c r="R624">
        <f t="shared" si="187"/>
        <v>89.970283845196505</v>
      </c>
      <c r="S624">
        <f t="shared" si="188"/>
        <v>9.0234160188984135E-3</v>
      </c>
      <c r="T624">
        <f t="shared" si="171"/>
        <v>74.810432219216139</v>
      </c>
    </row>
    <row r="625" spans="1:20" x14ac:dyDescent="0.25">
      <c r="A625">
        <f t="shared" si="172"/>
        <v>56.911238971323364</v>
      </c>
      <c r="B625">
        <f t="shared" si="189"/>
        <v>9.0577049997702268</v>
      </c>
      <c r="C625" t="str">
        <f t="shared" si="173"/>
        <v>-2.85358977480663-5481.18367216697i</v>
      </c>
      <c r="D625" t="str">
        <f t="shared" si="174"/>
        <v>3.47812499946094-1757.12221824347i</v>
      </c>
      <c r="E625" t="str">
        <f t="shared" si="175"/>
        <v>162.469527441537+0.00426470706158398i</v>
      </c>
      <c r="F625" t="str">
        <f t="shared" si="176"/>
        <v>2.90990990982305-16489.5099158901i</v>
      </c>
      <c r="G625" t="str">
        <f t="shared" si="177"/>
        <v>0.99999999997015-5.46347894108396E-06i</v>
      </c>
      <c r="H625" t="str">
        <f t="shared" si="178"/>
        <v>625.002034097503+1.17137834133398i</v>
      </c>
      <c r="I625" t="str">
        <f t="shared" si="179"/>
        <v>59.6203301165241-29073.5815902794i</v>
      </c>
      <c r="K625" t="str">
        <f t="shared" si="180"/>
        <v>0.0191998700708264-0.0000485048545923326i</v>
      </c>
      <c r="L625" t="str">
        <f t="shared" si="181"/>
        <v>0.0001875-23.3659863689246i</v>
      </c>
      <c r="M625" t="str">
        <f t="shared" si="182"/>
        <v>0.0025-11.2636036855329i</v>
      </c>
      <c r="N625">
        <f t="shared" si="183"/>
        <v>89.970170925558151</v>
      </c>
      <c r="O625">
        <f t="shared" si="184"/>
        <v>74.777488283955407</v>
      </c>
      <c r="P625" s="3">
        <f t="shared" si="185"/>
        <v>74.777488283955407</v>
      </c>
      <c r="Q625" s="3">
        <f t="shared" si="186"/>
        <v>-90.029829074441849</v>
      </c>
      <c r="R625">
        <f t="shared" si="187"/>
        <v>89.970170925558151</v>
      </c>
      <c r="S625">
        <f t="shared" si="188"/>
        <v>9.0577049997702264E-3</v>
      </c>
      <c r="T625">
        <f t="shared" si="171"/>
        <v>74.777488283955407</v>
      </c>
    </row>
    <row r="626" spans="1:20" x14ac:dyDescent="0.25">
      <c r="A626">
        <f t="shared" si="172"/>
        <v>57.127501679414401</v>
      </c>
      <c r="B626">
        <f t="shared" si="189"/>
        <v>9.0921242787693544</v>
      </c>
      <c r="C626" t="str">
        <f t="shared" si="173"/>
        <v>-2.85358956928274-5460.43394861828i</v>
      </c>
      <c r="D626" t="str">
        <f t="shared" si="174"/>
        <v>3.47812499945683-1750.47043093562i</v>
      </c>
      <c r="E626" t="str">
        <f t="shared" si="175"/>
        <v>162.469527369045+0.00428091325066972i</v>
      </c>
      <c r="F626" t="str">
        <f t="shared" si="176"/>
        <v>2.90990990982239-16427.0869854664i</v>
      </c>
      <c r="G626" t="str">
        <f t="shared" si="177"/>
        <v>0.999999999969923-5.48424016105883E-06i</v>
      </c>
      <c r="H626" t="str">
        <f t="shared" si="178"/>
        <v>625.002049586046+1.17582958204179i</v>
      </c>
      <c r="I626" t="str">
        <f t="shared" si="179"/>
        <v>59.6203303835903-28963.5208585012i</v>
      </c>
      <c r="K626" t="str">
        <f t="shared" si="180"/>
        <v>0.0191998690814957-0.0000486891703758851i</v>
      </c>
      <c r="L626" t="str">
        <f t="shared" si="181"/>
        <v>0.0001875-23.2775317482812i</v>
      </c>
      <c r="M626" t="str">
        <f t="shared" si="182"/>
        <v>0.0025-11.2209640222483i</v>
      </c>
      <c r="N626">
        <f t="shared" si="183"/>
        <v>89.970057576845207</v>
      </c>
      <c r="O626">
        <f t="shared" si="184"/>
        <v>74.74454434786972</v>
      </c>
      <c r="P626" s="3">
        <f t="shared" si="185"/>
        <v>74.74454434786972</v>
      </c>
      <c r="Q626" s="3">
        <f t="shared" si="186"/>
        <v>-90.029942423154793</v>
      </c>
      <c r="R626">
        <f t="shared" si="187"/>
        <v>89.970057576845207</v>
      </c>
      <c r="S626">
        <f t="shared" si="188"/>
        <v>9.0921242787693549E-3</v>
      </c>
      <c r="T626">
        <f t="shared" si="171"/>
        <v>74.74454434786972</v>
      </c>
    </row>
    <row r="627" spans="1:20" x14ac:dyDescent="0.25">
      <c r="A627">
        <f t="shared" si="172"/>
        <v>57.344586185796175</v>
      </c>
      <c r="B627">
        <f t="shared" si="189"/>
        <v>9.1266743510286776</v>
      </c>
      <c r="C627" t="str">
        <f t="shared" si="173"/>
        <v>-2.85358936219396-5439.76277524522i</v>
      </c>
      <c r="D627" t="str">
        <f t="shared" si="174"/>
        <v>3.4781249994527-1743.8438247326i</v>
      </c>
      <c r="E627" t="str">
        <f t="shared" si="175"/>
        <v>162.469527296003+0.00429718102673217i</v>
      </c>
      <c r="F627" t="str">
        <f t="shared" si="176"/>
        <v>2.90990990982171-16364.9003642039i</v>
      </c>
      <c r="G627" t="str">
        <f t="shared" si="177"/>
        <v>0.999999999969694-5.50508027366959E-06i</v>
      </c>
      <c r="H627" t="str">
        <f t="shared" si="178"/>
        <v>625.002065192525+1.18029773749874i</v>
      </c>
      <c r="I627" t="str">
        <f t="shared" si="179"/>
        <v>59.6203306526898-28853.8767766942i</v>
      </c>
      <c r="K627" t="str">
        <f t="shared" si="180"/>
        <v>0.0191998680846319-0.0000488741865289313i</v>
      </c>
      <c r="L627" t="str">
        <f t="shared" si="181"/>
        <v>0.0001875-23.1894119827467i</v>
      </c>
      <c r="M627" t="str">
        <f t="shared" si="182"/>
        <v>0.0025-11.1784857762984i</v>
      </c>
      <c r="N627">
        <f t="shared" si="183"/>
        <v>89.969943797427391</v>
      </c>
      <c r="O627">
        <f t="shared" si="184"/>
        <v>74.711600410952926</v>
      </c>
      <c r="P627" s="3">
        <f t="shared" si="185"/>
        <v>74.711600410952926</v>
      </c>
      <c r="Q627" s="3">
        <f t="shared" si="186"/>
        <v>-90.030056202572609</v>
      </c>
      <c r="R627">
        <f t="shared" si="187"/>
        <v>89.969943797427391</v>
      </c>
      <c r="S627">
        <f t="shared" si="188"/>
        <v>9.1266743510286779E-3</v>
      </c>
      <c r="T627">
        <f t="shared" si="171"/>
        <v>74.711600410952926</v>
      </c>
    </row>
    <row r="628" spans="1:20" x14ac:dyDescent="0.25">
      <c r="A628">
        <f t="shared" si="172"/>
        <v>57.562495613302204</v>
      </c>
      <c r="B628">
        <f t="shared" si="189"/>
        <v>9.1613557135625872</v>
      </c>
      <c r="C628" t="str">
        <f t="shared" si="173"/>
        <v>-2.85358915352833-5419.16985468592i</v>
      </c>
      <c r="D628" t="str">
        <f t="shared" si="174"/>
        <v>3.47812499944854-1737.24230430845i</v>
      </c>
      <c r="E628" t="str">
        <f t="shared" si="175"/>
        <v>162.469527222404+0.00431351062384305i</v>
      </c>
      <c r="F628" t="str">
        <f t="shared" si="176"/>
        <v>2.90990990982104-16302.9491575273i</v>
      </c>
      <c r="G628" t="str">
        <f t="shared" si="177"/>
        <v>0.999999999969463-5.52599957870826E-06i</v>
      </c>
      <c r="H628" t="str">
        <f t="shared" si="178"/>
        <v>625.002080917842+1.18478287198129i</v>
      </c>
      <c r="I628" t="str">
        <f t="shared" si="179"/>
        <v>59.6203309238393-28744.6477675919i</v>
      </c>
      <c r="K628" t="str">
        <f t="shared" si="180"/>
        <v>0.0191998670801776-0.0000490599057125266i</v>
      </c>
      <c r="L628" t="str">
        <f t="shared" si="181"/>
        <v>0.0001875-23.1016258046889i</v>
      </c>
      <c r="M628" t="str">
        <f t="shared" si="182"/>
        <v>0.0025-11.1361683366193i</v>
      </c>
      <c r="N628">
        <f t="shared" si="183"/>
        <v>89.969829585668265</v>
      </c>
      <c r="O628">
        <f t="shared" si="184"/>
        <v>74.678656473198529</v>
      </c>
      <c r="P628" s="3">
        <f t="shared" si="185"/>
        <v>74.678656473198529</v>
      </c>
      <c r="Q628" s="3">
        <f t="shared" si="186"/>
        <v>-90.030170414331735</v>
      </c>
      <c r="R628">
        <f t="shared" si="187"/>
        <v>89.969829585668265</v>
      </c>
      <c r="S628">
        <f t="shared" si="188"/>
        <v>9.161355713562587E-3</v>
      </c>
      <c r="T628">
        <f t="shared" si="171"/>
        <v>74.678656473198529</v>
      </c>
    </row>
    <row r="629" spans="1:20" x14ac:dyDescent="0.25">
      <c r="A629">
        <f t="shared" si="172"/>
        <v>57.781233096632747</v>
      </c>
      <c r="B629">
        <f t="shared" si="189"/>
        <v>9.1961688652741245</v>
      </c>
      <c r="C629" t="str">
        <f t="shared" si="173"/>
        <v>-2.85358894327378-5398.65489070432i</v>
      </c>
      <c r="D629" t="str">
        <f t="shared" si="174"/>
        <v>3.47812499944434-1730.66577469807i</v>
      </c>
      <c r="E629" t="str">
        <f t="shared" si="175"/>
        <v>162.469527148245+0.00432990227696072i</v>
      </c>
      <c r="F629" t="str">
        <f t="shared" si="176"/>
        <v>2.90990990982039-16241.2324742476i</v>
      </c>
      <c r="G629" t="str">
        <f t="shared" si="177"/>
        <v>0.999999999969231-5.54699837710606E-06i</v>
      </c>
      <c r="H629" t="str">
        <f t="shared" si="178"/>
        <v>625.002096762896+1.18928505001011i</v>
      </c>
      <c r="I629" t="str">
        <f t="shared" si="179"/>
        <v>59.620331197053-28635.8322598978i</v>
      </c>
      <c r="K629" t="str">
        <f t="shared" si="180"/>
        <v>0.0191998660680751-0.0000492463305978342i</v>
      </c>
      <c r="L629" t="str">
        <f t="shared" si="181"/>
        <v>0.0001875-23.0141719512741i</v>
      </c>
      <c r="M629" t="str">
        <f t="shared" si="182"/>
        <v>0.0025-11.0940110944603i</v>
      </c>
      <c r="N629">
        <f t="shared" si="183"/>
        <v>89.969714939925183</v>
      </c>
      <c r="O629">
        <f t="shared" si="184"/>
        <v>74.645712534600193</v>
      </c>
      <c r="P629" s="3">
        <f t="shared" si="185"/>
        <v>74.645712534600193</v>
      </c>
      <c r="Q629" s="3">
        <f t="shared" si="186"/>
        <v>-90.030285060074817</v>
      </c>
      <c r="R629">
        <f t="shared" si="187"/>
        <v>89.969714939925183</v>
      </c>
      <c r="S629">
        <f t="shared" si="188"/>
        <v>9.1961688652741243E-3</v>
      </c>
      <c r="T629">
        <f t="shared" si="171"/>
        <v>74.645712534600193</v>
      </c>
    </row>
    <row r="630" spans="1:20" x14ac:dyDescent="0.25">
      <c r="A630">
        <f t="shared" si="172"/>
        <v>58.000801782399947</v>
      </c>
      <c r="B630">
        <f t="shared" si="189"/>
        <v>9.2311143069621657</v>
      </c>
      <c r="C630" t="str">
        <f t="shared" si="173"/>
        <v>-2.85358873141834-5378.21758818582i</v>
      </c>
      <c r="D630" t="str">
        <f t="shared" si="174"/>
        <v>3.47812499944011-1724.1141412959i</v>
      </c>
      <c r="E630" t="str">
        <f t="shared" si="175"/>
        <v>162.469527073521+0.00434635622193956i</v>
      </c>
      <c r="F630" t="str">
        <f t="shared" si="176"/>
        <v>2.9099099098197-16179.7494265496i</v>
      </c>
      <c r="G630" t="str">
        <f t="shared" si="177"/>
        <v>0.999999999968997-5.56807697093777E-06i</v>
      </c>
      <c r="H630" t="str">
        <f t="shared" si="178"/>
        <v>625.002112728604+1.19380433635108i</v>
      </c>
      <c r="I630" t="str">
        <f t="shared" si="179"/>
        <v>59.6203314723465-28527.4286882646i</v>
      </c>
      <c r="K630" t="str">
        <f t="shared" si="180"/>
        <v>0.0191998650482661-0.0000494334638661636i</v>
      </c>
      <c r="L630" t="str">
        <f t="shared" si="181"/>
        <v>0.0001875-22.9270491644491i</v>
      </c>
      <c r="M630" t="str">
        <f t="shared" si="182"/>
        <v>0.0025-11.0520134433755i</v>
      </c>
      <c r="N630">
        <f t="shared" si="183"/>
        <v>89.969599858549259</v>
      </c>
      <c r="O630">
        <f t="shared" si="184"/>
        <v>74.612768595151536</v>
      </c>
      <c r="P630" s="3">
        <f t="shared" si="185"/>
        <v>74.612768595151536</v>
      </c>
      <c r="Q630" s="3">
        <f t="shared" si="186"/>
        <v>-90.030400141450741</v>
      </c>
      <c r="R630">
        <f t="shared" si="187"/>
        <v>89.969599858549259</v>
      </c>
      <c r="S630">
        <f t="shared" si="188"/>
        <v>9.2311143069621661E-3</v>
      </c>
      <c r="T630">
        <f t="shared" si="171"/>
        <v>74.612768595151536</v>
      </c>
    </row>
    <row r="631" spans="1:20" x14ac:dyDescent="0.25">
      <c r="A631">
        <f t="shared" si="172"/>
        <v>58.221204829173075</v>
      </c>
      <c r="B631">
        <f t="shared" si="189"/>
        <v>9.266192541328623</v>
      </c>
      <c r="C631" t="str">
        <f t="shared" si="173"/>
        <v>-2.85358851794973-5357.85765313288i</v>
      </c>
      <c r="D631" t="str">
        <f t="shared" si="174"/>
        <v>3.47812499943584-1717.58730985447i</v>
      </c>
      <c r="E631" t="str">
        <f t="shared" si="175"/>
        <v>162.469526998227+0.00436287269552883i</v>
      </c>
      <c r="F631" t="str">
        <f t="shared" si="176"/>
        <v>2.909909909819-16118.499129979i</v>
      </c>
      <c r="G631" t="str">
        <f t="shared" si="177"/>
        <v>0.999999999968761-5.58923566342602E-06i</v>
      </c>
      <c r="H631" t="str">
        <f t="shared" si="178"/>
        <v>625.002128815879+1.19834079601621i</v>
      </c>
      <c r="I631" t="str">
        <f t="shared" si="179"/>
        <v>59.6203317497364-28419.4354932703i</v>
      </c>
      <c r="K631" t="str">
        <f t="shared" si="180"/>
        <v>0.019199864020692-0.0000496213082090097i</v>
      </c>
      <c r="L631" t="str">
        <f t="shared" si="181"/>
        <v>0.0001875-22.8402561909237i</v>
      </c>
      <c r="M631" t="str">
        <f t="shared" si="182"/>
        <v>0.0025-11.0101747792145i</v>
      </c>
      <c r="N631">
        <f t="shared" si="183"/>
        <v>89.96948433988527</v>
      </c>
      <c r="O631">
        <f t="shared" si="184"/>
        <v>74.579824654845993</v>
      </c>
      <c r="P631" s="3">
        <f t="shared" si="185"/>
        <v>74.579824654845993</v>
      </c>
      <c r="Q631" s="3">
        <f t="shared" si="186"/>
        <v>-90.03051566011473</v>
      </c>
      <c r="R631">
        <f t="shared" si="187"/>
        <v>89.96948433988527</v>
      </c>
      <c r="S631">
        <f t="shared" si="188"/>
        <v>9.2661925413286238E-3</v>
      </c>
      <c r="T631">
        <f t="shared" si="171"/>
        <v>74.579824654845993</v>
      </c>
    </row>
    <row r="632" spans="1:20" x14ac:dyDescent="0.25">
      <c r="A632">
        <f t="shared" si="172"/>
        <v>58.442445407523934</v>
      </c>
      <c r="B632">
        <f t="shared" si="189"/>
        <v>9.3014040729856724</v>
      </c>
      <c r="C632" t="str">
        <f t="shared" si="173"/>
        <v>-2.85358830285583-5337.57479266111i</v>
      </c>
      <c r="D632" t="str">
        <f t="shared" si="174"/>
        <v>3.47812499943155-1711.08518648313i</v>
      </c>
      <c r="E632" t="str">
        <f t="shared" si="175"/>
        <v>162.469526922362+0.00437945193537845i</v>
      </c>
      <c r="F632" t="str">
        <f t="shared" si="176"/>
        <v>2.90990990981832-16057.4807034299i</v>
      </c>
      <c r="G632" t="str">
        <f t="shared" si="177"/>
        <v>0.999999999968523-0.0000056104747589457i</v>
      </c>
      <c r="H632" t="str">
        <f t="shared" si="178"/>
        <v>625.002145025655+1.20289449426455i</v>
      </c>
      <c r="I632" t="str">
        <f t="shared" si="179"/>
        <v>59.6203320292397-28311.8511213971i</v>
      </c>
      <c r="K632" t="str">
        <f t="shared" si="180"/>
        <v>0.0191998629852935-0.0000498098663280905i</v>
      </c>
      <c r="L632" t="str">
        <f t="shared" si="181"/>
        <v>0.0001875-22.7537917821515i</v>
      </c>
      <c r="M632" t="str">
        <f t="shared" si="182"/>
        <v>0.0025-10.968494500114i</v>
      </c>
      <c r="N632">
        <f t="shared" si="183"/>
        <v>89.969368382271824</v>
      </c>
      <c r="O632">
        <f t="shared" si="184"/>
        <v>74.546880713677169</v>
      </c>
      <c r="P632" s="3">
        <f t="shared" si="185"/>
        <v>74.546880713677169</v>
      </c>
      <c r="Q632" s="3">
        <f t="shared" si="186"/>
        <v>-90.030631617728176</v>
      </c>
      <c r="R632">
        <f t="shared" si="187"/>
        <v>89.969368382271824</v>
      </c>
      <c r="S632">
        <f t="shared" si="188"/>
        <v>9.3014040729856723E-3</v>
      </c>
      <c r="T632">
        <f t="shared" si="171"/>
        <v>74.546880713677169</v>
      </c>
    </row>
    <row r="633" spans="1:20" x14ac:dyDescent="0.25">
      <c r="A633">
        <f t="shared" si="172"/>
        <v>58.664526700072521</v>
      </c>
      <c r="B633">
        <f t="shared" si="189"/>
        <v>9.3367494084630174</v>
      </c>
      <c r="C633" t="str">
        <f t="shared" si="173"/>
        <v>-2.85358808612402-5317.36871499469i</v>
      </c>
      <c r="D633" t="str">
        <f t="shared" si="174"/>
        <v>3.47812499942722-1704.60767764665i</v>
      </c>
      <c r="E633" t="str">
        <f t="shared" si="175"/>
        <v>162.469526845918+0.004396094180043i</v>
      </c>
      <c r="F633" t="str">
        <f t="shared" si="176"/>
        <v>2.90990990981762-15996.6932691315i</v>
      </c>
      <c r="G633" t="str">
        <f t="shared" si="177"/>
        <v>0.999999999968283-5.63179456302834E-06i</v>
      </c>
      <c r="H633" t="str">
        <f t="shared" si="178"/>
        <v>625.002161358854+1.2074654966031i</v>
      </c>
      <c r="I633" t="str">
        <f t="shared" si="179"/>
        <v>59.6203323108697-28204.6740250068i</v>
      </c>
      <c r="K633" t="str">
        <f t="shared" si="180"/>
        <v>0.0191998619420113-0.0000499991409353863i</v>
      </c>
      <c r="L633" t="str">
        <f t="shared" si="181"/>
        <v>0.0001875-22.6676546943131i</v>
      </c>
      <c r="M633" t="str">
        <f t="shared" si="182"/>
        <v>0.0025-10.9269720064894i</v>
      </c>
      <c r="N633">
        <f t="shared" si="183"/>
        <v>89.969251984041108</v>
      </c>
      <c r="O633">
        <f t="shared" si="184"/>
        <v>74.513936771638413</v>
      </c>
      <c r="P633" s="3">
        <f t="shared" si="185"/>
        <v>74.513936771638413</v>
      </c>
      <c r="Q633" s="3">
        <f t="shared" si="186"/>
        <v>-90.030748015958892</v>
      </c>
      <c r="R633">
        <f t="shared" si="187"/>
        <v>89.969251984041108</v>
      </c>
      <c r="S633">
        <f t="shared" si="188"/>
        <v>9.336749408463017E-3</v>
      </c>
      <c r="T633">
        <f t="shared" si="171"/>
        <v>74.513936771638413</v>
      </c>
    </row>
    <row r="634" spans="1:20" x14ac:dyDescent="0.25">
      <c r="A634">
        <f t="shared" si="172"/>
        <v>58.887451901532799</v>
      </c>
      <c r="B634">
        <f t="shared" si="189"/>
        <v>9.3722290562151773</v>
      </c>
      <c r="C634" t="str">
        <f t="shared" si="173"/>
        <v>-2.85358786774199-5297.23912946238i</v>
      </c>
      <c r="D634" t="str">
        <f t="shared" si="174"/>
        <v>3.47812499942286-1698.15469016389i</v>
      </c>
      <c r="E634" t="str">
        <f t="shared" si="175"/>
        <v>162.469526768892+0.00441279966898209i</v>
      </c>
      <c r="F634" t="str">
        <f t="shared" si="176"/>
        <v>2.90990990981691-15936.1359526362i</v>
      </c>
      <c r="G634" t="str">
        <f t="shared" si="177"/>
        <v>0.999999999968041-5.65319538236648E-06i</v>
      </c>
      <c r="H634" t="str">
        <f t="shared" si="178"/>
        <v>625.002177816426+1.21205386878786i</v>
      </c>
      <c r="I634" t="str">
        <f t="shared" si="179"/>
        <v>59.6203325946448-28097.9026623215i</v>
      </c>
      <c r="K634" t="str">
        <f t="shared" si="180"/>
        <v>0.0191998608907851-0.0000501891347531788i</v>
      </c>
      <c r="L634" t="str">
        <f t="shared" si="181"/>
        <v>0.0001875-22.5818436882975i</v>
      </c>
      <c r="M634" t="str">
        <f t="shared" si="182"/>
        <v>0.0025-10.8856067010255i</v>
      </c>
      <c r="N634">
        <f t="shared" si="183"/>
        <v>89.969135143519054</v>
      </c>
      <c r="O634">
        <f t="shared" si="184"/>
        <v>74.480992828723075</v>
      </c>
      <c r="P634" s="3">
        <f t="shared" si="185"/>
        <v>74.480992828723075</v>
      </c>
      <c r="Q634" s="3">
        <f t="shared" si="186"/>
        <v>-90.030864856480946</v>
      </c>
      <c r="R634">
        <f t="shared" si="187"/>
        <v>89.969135143519054</v>
      </c>
      <c r="S634">
        <f t="shared" si="188"/>
        <v>9.3722290562151776E-3</v>
      </c>
      <c r="T634">
        <f t="shared" si="171"/>
        <v>74.480992828723075</v>
      </c>
    </row>
    <row r="635" spans="1:20" x14ac:dyDescent="0.25">
      <c r="A635">
        <f t="shared" si="172"/>
        <v>59.111224218758629</v>
      </c>
      <c r="B635">
        <f t="shared" si="189"/>
        <v>9.4078435266287954</v>
      </c>
      <c r="C635" t="str">
        <f t="shared" si="173"/>
        <v>-2.85358764769727-5277.18574649342i</v>
      </c>
      <c r="D635" t="str">
        <f t="shared" si="174"/>
        <v>3.47812499941846-1691.72613120647i</v>
      </c>
      <c r="E635" t="str">
        <f t="shared" si="175"/>
        <v>162.46952669128+0.00442956864256805i</v>
      </c>
      <c r="F635" t="str">
        <f t="shared" si="176"/>
        <v>2.90990990981621-15875.8078828068i</v>
      </c>
      <c r="G635" t="str">
        <f t="shared" si="177"/>
        <v>0.999999999967798-5.67467752481809E-06i</v>
      </c>
      <c r="H635" t="str">
        <f t="shared" si="178"/>
        <v>625.002194399314+1.21665967682466i</v>
      </c>
      <c r="I635" t="str">
        <f t="shared" si="179"/>
        <v>59.620332880581-27991.5354973993i</v>
      </c>
      <c r="K635" t="str">
        <f t="shared" si="180"/>
        <v>0.0191998598315545-0.0000503798505140903i</v>
      </c>
      <c r="L635" t="str">
        <f t="shared" si="181"/>
        <v>0.0001875-22.4963575296847i</v>
      </c>
      <c r="M635" t="str">
        <f t="shared" si="182"/>
        <v>0.0025-10.8443979886685i</v>
      </c>
      <c r="N635">
        <f t="shared" si="183"/>
        <v>89.969017859025215</v>
      </c>
      <c r="O635">
        <f t="shared" si="184"/>
        <v>74.448048884924575</v>
      </c>
      <c r="P635" s="3">
        <f t="shared" si="185"/>
        <v>74.448048884924575</v>
      </c>
      <c r="Q635" s="3">
        <f t="shared" si="186"/>
        <v>-90.030982140974785</v>
      </c>
      <c r="R635">
        <f t="shared" si="187"/>
        <v>89.969017859025215</v>
      </c>
      <c r="S635">
        <f t="shared" si="188"/>
        <v>9.4078435266287952E-3</v>
      </c>
      <c r="T635">
        <f t="shared" si="171"/>
        <v>74.448048884924575</v>
      </c>
    </row>
    <row r="636" spans="1:20" x14ac:dyDescent="0.25">
      <c r="A636">
        <f t="shared" si="172"/>
        <v>59.335846870789915</v>
      </c>
      <c r="B636">
        <f t="shared" si="189"/>
        <v>9.4435933320299856</v>
      </c>
      <c r="C636" t="str">
        <f t="shared" si="173"/>
        <v>-2.85358742597674-5257.20827761307i</v>
      </c>
      <c r="D636" t="str">
        <f t="shared" si="174"/>
        <v>3.47812499941404-1685.32190829739i</v>
      </c>
      <c r="E636" t="str">
        <f t="shared" si="175"/>
        <v>162.469526613076+0.00444640134208553i</v>
      </c>
      <c r="F636" t="str">
        <f t="shared" si="176"/>
        <v>2.90990990981548-15815.7081918037i</v>
      </c>
      <c r="G636" t="str">
        <f t="shared" si="177"/>
        <v>0.999999999967553-0.000005696241299411i</v>
      </c>
      <c r="H636" t="str">
        <f t="shared" si="178"/>
        <v>625.002211108468+1.22128298697015i</v>
      </c>
      <c r="I636" t="str">
        <f t="shared" si="179"/>
        <v>59.6203331686936-27885.5710001126i</v>
      </c>
      <c r="K636" t="str">
        <f t="shared" si="180"/>
        <v>0.0191998587642587-0.0000505712909611222i</v>
      </c>
      <c r="L636" t="str">
        <f t="shared" si="181"/>
        <v>0.0001875-22.4111949887276i</v>
      </c>
      <c r="M636" t="str">
        <f t="shared" si="182"/>
        <v>0.0025-10.8033452766174i</v>
      </c>
      <c r="N636">
        <f t="shared" si="183"/>
        <v>89.968900128872718</v>
      </c>
      <c r="O636">
        <f t="shared" si="184"/>
        <v>74.415104940236063</v>
      </c>
      <c r="P636" s="3">
        <f t="shared" si="185"/>
        <v>74.415104940236063</v>
      </c>
      <c r="Q636" s="3">
        <f t="shared" si="186"/>
        <v>-90.031099871127282</v>
      </c>
      <c r="R636">
        <f t="shared" si="187"/>
        <v>89.968900128872718</v>
      </c>
      <c r="S636">
        <f t="shared" si="188"/>
        <v>9.4435933320299852E-3</v>
      </c>
      <c r="T636">
        <f t="shared" si="171"/>
        <v>74.415104940236063</v>
      </c>
    </row>
    <row r="637" spans="1:20" x14ac:dyDescent="0.25">
      <c r="A637">
        <f t="shared" si="172"/>
        <v>59.561323088898916</v>
      </c>
      <c r="B637">
        <f t="shared" si="189"/>
        <v>9.4794789866916993</v>
      </c>
      <c r="C637" t="str">
        <f t="shared" si="173"/>
        <v>-2.8535872025681-5237.30643543879i</v>
      </c>
      <c r="D637" t="str">
        <f t="shared" si="174"/>
        <v>3.47812499940957-1678.94192930977i</v>
      </c>
      <c r="E637" t="str">
        <f t="shared" si="175"/>
        <v>162.469526534277+0.00446329800973717i</v>
      </c>
      <c r="F637" t="str">
        <f t="shared" si="176"/>
        <v>2.90990990981478-15755.8360150726i</v>
      </c>
      <c r="G637" t="str">
        <f t="shared" si="177"/>
        <v>0.999999999967306-5.71788701634736E-06i</v>
      </c>
      <c r="H637" t="str">
        <f t="shared" si="178"/>
        <v>625.002227944856+1.2259238657328i</v>
      </c>
      <c r="I637" t="str">
        <f t="shared" si="179"/>
        <v>59.620333459-27780.0076461266i</v>
      </c>
      <c r="K637" t="str">
        <f t="shared" si="180"/>
        <v>0.0191998576888361-0.0000507634588476956i</v>
      </c>
      <c r="L637" t="str">
        <f t="shared" si="181"/>
        <v>0.0001875-22.3263548403343i</v>
      </c>
      <c r="M637" t="str">
        <f t="shared" si="182"/>
        <v>0.0025-10.762447974315i</v>
      </c>
      <c r="N637">
        <f t="shared" si="183"/>
        <v>89.968781951368342</v>
      </c>
      <c r="O637">
        <f t="shared" si="184"/>
        <v>74.38216099465086</v>
      </c>
      <c r="P637" s="3">
        <f t="shared" si="185"/>
        <v>74.38216099465086</v>
      </c>
      <c r="Q637" s="3">
        <f t="shared" si="186"/>
        <v>-90.031218048631658</v>
      </c>
      <c r="R637">
        <f t="shared" si="187"/>
        <v>89.968781951368342</v>
      </c>
      <c r="S637">
        <f t="shared" si="188"/>
        <v>9.4794789866917001E-3</v>
      </c>
      <c r="T637">
        <f t="shared" si="171"/>
        <v>74.38216099465086</v>
      </c>
    </row>
    <row r="638" spans="1:20" x14ac:dyDescent="0.25">
      <c r="A638">
        <f t="shared" si="172"/>
        <v>59.787656116636732</v>
      </c>
      <c r="B638">
        <f t="shared" si="189"/>
        <v>9.5155010068411272</v>
      </c>
      <c r="C638" t="str">
        <f t="shared" si="173"/>
        <v>-2.85358697745845-5217.47993367587i</v>
      </c>
      <c r="D638" t="str">
        <f t="shared" si="174"/>
        <v>3.47812499940508-1672.58610246546i</v>
      </c>
      <c r="E638" t="str">
        <f t="shared" si="175"/>
        <v>162.469526454878+0.00448025888864443i</v>
      </c>
      <c r="F638" t="str">
        <f t="shared" si="176"/>
        <v>2.90990990981405-15696.1904913323i</v>
      </c>
      <c r="G638" t="str">
        <f t="shared" si="177"/>
        <v>0.999999999967057-5.73961498700805E-06i</v>
      </c>
      <c r="H638" t="str">
        <f t="shared" si="178"/>
        <v>625.002244909443+1.23058237987381i</v>
      </c>
      <c r="I638" t="str">
        <f t="shared" si="179"/>
        <v>59.6203337515179-27674.8439168771i</v>
      </c>
      <c r="K638" t="str">
        <f t="shared" si="180"/>
        <v>0.0191998566052249-0.0000509563569376904i</v>
      </c>
      <c r="L638" t="str">
        <f t="shared" si="181"/>
        <v>0.0001875-22.2418358640509i</v>
      </c>
      <c r="M638" t="str">
        <f t="shared" si="182"/>
        <v>0.0025-10.7217054934399i</v>
      </c>
      <c r="N638">
        <f t="shared" si="183"/>
        <v>89.968663324812397</v>
      </c>
      <c r="O638">
        <f t="shared" si="184"/>
        <v>74.349217048162075</v>
      </c>
      <c r="P638" s="3">
        <f t="shared" si="185"/>
        <v>74.349217048162075</v>
      </c>
      <c r="Q638" s="3">
        <f t="shared" si="186"/>
        <v>-90.031336675187603</v>
      </c>
      <c r="R638">
        <f t="shared" si="187"/>
        <v>89.968663324812397</v>
      </c>
      <c r="S638">
        <f t="shared" si="188"/>
        <v>9.5155010068411275E-3</v>
      </c>
      <c r="T638">
        <f t="shared" si="171"/>
        <v>74.349217048162075</v>
      </c>
    </row>
    <row r="639" spans="1:20" x14ac:dyDescent="0.25">
      <c r="A639">
        <f t="shared" si="172"/>
        <v>60.014849209879948</v>
      </c>
      <c r="B639">
        <f t="shared" si="189"/>
        <v>9.5516599106671229</v>
      </c>
      <c r="C639" t="str">
        <f t="shared" si="173"/>
        <v>-2.85358675063457-5197.72848711341i</v>
      </c>
      <c r="D639" t="str">
        <f t="shared" si="174"/>
        <v>3.47812499940055-1666.25433633376i</v>
      </c>
      <c r="E639" t="str">
        <f t="shared" si="175"/>
        <v>162.469526374874+0.00449728422285829i</v>
      </c>
      <c r="F639" t="str">
        <f t="shared" si="176"/>
        <v>2.90990990981332-15636.7707625617i</v>
      </c>
      <c r="G639" t="str">
        <f t="shared" si="177"/>
        <v>0.999999999966806-5.76142552395722E-06i</v>
      </c>
      <c r="H639" t="str">
        <f t="shared" si="178"/>
        <v>625.002262003208+1.23525859640804i</v>
      </c>
      <c r="I639" t="str">
        <f t="shared" si="179"/>
        <v>59.6203340462624-27570.0782995485i</v>
      </c>
      <c r="K639" t="str">
        <f t="shared" si="180"/>
        <v>0.0191998555133627-0.0000511499880054833i</v>
      </c>
      <c r="L639" t="str">
        <f t="shared" si="181"/>
        <v>0.0001875-22.1576368440435i</v>
      </c>
      <c r="M639" t="str">
        <f t="shared" si="182"/>
        <v>0.0025-10.6811172478979i</v>
      </c>
      <c r="N639">
        <f t="shared" si="183"/>
        <v>89.96854424749877</v>
      </c>
      <c r="O639">
        <f t="shared" si="184"/>
        <v>74.316273100762814</v>
      </c>
      <c r="P639" s="3">
        <f t="shared" si="185"/>
        <v>74.316273100762814</v>
      </c>
      <c r="Q639" s="3">
        <f t="shared" si="186"/>
        <v>-90.03145575250123</v>
      </c>
      <c r="R639">
        <f t="shared" si="187"/>
        <v>89.96854424749877</v>
      </c>
      <c r="S639">
        <f t="shared" si="188"/>
        <v>9.5516599106671221E-3</v>
      </c>
      <c r="T639">
        <f t="shared" si="171"/>
        <v>74.316273100762814</v>
      </c>
    </row>
    <row r="640" spans="1:20" x14ac:dyDescent="0.25">
      <c r="A640">
        <f t="shared" si="172"/>
        <v>60.242905636877495</v>
      </c>
      <c r="B640">
        <f t="shared" si="189"/>
        <v>9.5879562183276583</v>
      </c>
      <c r="C640" t="str">
        <f t="shared" si="173"/>
        <v>-2.8535865220839-5178.05181162032i</v>
      </c>
      <c r="D640" t="str">
        <f t="shared" si="174"/>
        <v>3.47812499939597-1659.9465398301i</v>
      </c>
      <c r="E640" t="str">
        <f t="shared" si="175"/>
        <v>162.469526294262+0.00451437425735037i</v>
      </c>
      <c r="F640" t="str">
        <f t="shared" si="176"/>
        <v>2.90990990981257-15577.5759739882i</v>
      </c>
      <c r="G640" t="str">
        <f t="shared" si="177"/>
        <v>0.999999999966553-5.78331894094681E-06i</v>
      </c>
      <c r="H640" t="str">
        <f t="shared" si="178"/>
        <v>625.002279227134+1.23995258260506i</v>
      </c>
      <c r="I640" t="str">
        <f t="shared" si="179"/>
        <v>59.620334343252-27465.7092870522i</v>
      </c>
      <c r="K640" t="str">
        <f t="shared" si="180"/>
        <v>0.0191998544131867-0.0000513443548359909i</v>
      </c>
      <c r="L640" t="str">
        <f t="shared" si="181"/>
        <v>0.0001875-22.073756569081i</v>
      </c>
      <c r="M640" t="str">
        <f t="shared" si="182"/>
        <v>0.0025-10.6406826538134i</v>
      </c>
      <c r="N640">
        <f t="shared" si="183"/>
        <v>89.968424717714825</v>
      </c>
      <c r="O640">
        <f t="shared" si="184"/>
        <v>74.283329152446314</v>
      </c>
      <c r="P640" s="3">
        <f t="shared" si="185"/>
        <v>74.283329152446314</v>
      </c>
      <c r="Q640" s="3">
        <f t="shared" si="186"/>
        <v>-90.031575282285175</v>
      </c>
      <c r="R640">
        <f t="shared" si="187"/>
        <v>89.968424717714825</v>
      </c>
      <c r="S640">
        <f t="shared" si="188"/>
        <v>9.5879562183276579E-3</v>
      </c>
      <c r="T640">
        <f t="shared" si="171"/>
        <v>74.283329152446314</v>
      </c>
    </row>
    <row r="641" spans="1:20" x14ac:dyDescent="0.25">
      <c r="A641">
        <f t="shared" si="172"/>
        <v>60.471828678297626</v>
      </c>
      <c r="B641">
        <f t="shared" si="189"/>
        <v>9.6243904519573036</v>
      </c>
      <c r="C641" t="str">
        <f t="shared" si="173"/>
        <v>-2.85358629179273-5158.44962414093i</v>
      </c>
      <c r="D641" t="str">
        <f t="shared" si="174"/>
        <v>3.47812499939138-1653.66262221469i</v>
      </c>
      <c r="E641" t="str">
        <f t="shared" si="175"/>
        <v>162.469526213036+0.0045315292380299i</v>
      </c>
      <c r="F641" t="str">
        <f t="shared" si="176"/>
        <v>2.90990990981185-15518.6052740749i</v>
      </c>
      <c r="G641" t="str">
        <f t="shared" si="177"/>
        <v>0.999999999966299-5.80529555292092E-06i</v>
      </c>
      <c r="H641" t="str">
        <f t="shared" si="178"/>
        <v>625.002296582208+1.24466440599002i</v>
      </c>
      <c r="I641" t="str">
        <f t="shared" si="179"/>
        <v>59.6203346425026-27361.7353780049i</v>
      </c>
      <c r="K641" t="str">
        <f t="shared" si="180"/>
        <v>0.0191998533046337-0.0000515394602247066i</v>
      </c>
      <c r="L641" t="str">
        <f t="shared" si="181"/>
        <v>0.0001875-21.9901938325175i</v>
      </c>
      <c r="M641" t="str">
        <f t="shared" si="182"/>
        <v>0.0025-10.6004011295212i</v>
      </c>
      <c r="N641">
        <f t="shared" si="183"/>
        <v>89.968304733741448</v>
      </c>
      <c r="O641">
        <f t="shared" si="184"/>
        <v>74.250385203205425</v>
      </c>
      <c r="P641" s="3">
        <f t="shared" si="185"/>
        <v>74.250385203205425</v>
      </c>
      <c r="Q641" s="3">
        <f t="shared" si="186"/>
        <v>-90.031695266258552</v>
      </c>
      <c r="R641">
        <f t="shared" si="187"/>
        <v>89.968304733741448</v>
      </c>
      <c r="S641">
        <f t="shared" si="188"/>
        <v>9.6243904519573032E-3</v>
      </c>
      <c r="T641">
        <f t="shared" si="171"/>
        <v>74.250385203205425</v>
      </c>
    </row>
    <row r="642" spans="1:20" x14ac:dyDescent="0.25">
      <c r="A642">
        <f t="shared" si="172"/>
        <v>60.701621627275159</v>
      </c>
      <c r="B642">
        <f t="shared" si="189"/>
        <v>9.6609631356747414</v>
      </c>
      <c r="C642" t="str">
        <f t="shared" si="173"/>
        <v>-2.85358605974806-5138.9216426912i</v>
      </c>
      <c r="D642" t="str">
        <f t="shared" si="174"/>
        <v>3.47812499938674-1647.40249309128i</v>
      </c>
      <c r="E642" t="str">
        <f t="shared" si="175"/>
        <v>162.469526131191+0.00454874941173897i</v>
      </c>
      <c r="F642" t="str">
        <f t="shared" si="176"/>
        <v>2.90990990981109-15459.8578145084i</v>
      </c>
      <c r="G642" t="str">
        <f t="shared" si="177"/>
        <v>0.999999999966042-5.82735567602053E-06i</v>
      </c>
      <c r="H642" t="str">
        <f t="shared" si="178"/>
        <v>625.002314069432+1.2493941343447i</v>
      </c>
      <c r="I642" t="str">
        <f t="shared" si="179"/>
        <v>59.6203349440314-27258.155076707i</v>
      </c>
      <c r="K642" t="str">
        <f t="shared" si="180"/>
        <v>0.0191998521876398-0.0000517353069777424i</v>
      </c>
      <c r="L642" t="str">
        <f t="shared" si="181"/>
        <v>0.0001875-21.9069474322748i</v>
      </c>
      <c r="M642" t="str">
        <f t="shared" si="182"/>
        <v>0.0025-10.5602720955581i</v>
      </c>
      <c r="N642">
        <f t="shared" si="183"/>
        <v>89.968184293853014</v>
      </c>
      <c r="O642">
        <f t="shared" si="184"/>
        <v>74.21744125303313</v>
      </c>
      <c r="P642" s="3">
        <f t="shared" si="185"/>
        <v>74.21744125303313</v>
      </c>
      <c r="Q642" s="3">
        <f t="shared" si="186"/>
        <v>-90.031815706146986</v>
      </c>
      <c r="R642">
        <f t="shared" si="187"/>
        <v>89.968184293853014</v>
      </c>
      <c r="S642">
        <f t="shared" si="188"/>
        <v>9.6609631356747421E-3</v>
      </c>
      <c r="T642">
        <f t="shared" si="171"/>
        <v>74.21744125303313</v>
      </c>
    </row>
    <row r="643" spans="1:20" x14ac:dyDescent="0.25">
      <c r="A643">
        <f t="shared" si="172"/>
        <v>60.932287789458805</v>
      </c>
      <c r="B643">
        <f t="shared" si="189"/>
        <v>9.6976747955903058</v>
      </c>
      <c r="C643" t="str">
        <f t="shared" si="173"/>
        <v>-2.85358582593654-5119.46758635455i</v>
      </c>
      <c r="D643" t="str">
        <f t="shared" si="174"/>
        <v>3.47812499938208-1641.1660624058i</v>
      </c>
      <c r="E643" t="str">
        <f t="shared" si="175"/>
        <v>162.469526048723+0.00456603502625761i</v>
      </c>
      <c r="F643" t="str">
        <f t="shared" si="176"/>
        <v>2.90990990981034-15401.3327501868i</v>
      </c>
      <c r="G643" t="str">
        <f t="shared" si="177"/>
        <v>0.999999999965783-0.0000058494996275879i</v>
      </c>
      <c r="H643" t="str">
        <f t="shared" si="178"/>
        <v>625.002331689815+1.25414183570847i</v>
      </c>
      <c r="I643" t="str">
        <f t="shared" si="179"/>
        <v>59.6203352478566-27154.9668931212i</v>
      </c>
      <c r="K643" t="str">
        <f t="shared" si="180"/>
        <v>0.0191998510621407-0.0000519318979118695i</v>
      </c>
      <c r="L643" t="str">
        <f t="shared" si="181"/>
        <v>0.0001875-21.8240161708257i</v>
      </c>
      <c r="M643" t="str">
        <f t="shared" si="182"/>
        <v>0.0025-10.5202949746544i</v>
      </c>
      <c r="N643">
        <f t="shared" si="183"/>
        <v>89.968063396317305</v>
      </c>
      <c r="O643">
        <f t="shared" si="184"/>
        <v>74.18449730192232</v>
      </c>
      <c r="P643" s="3">
        <f t="shared" si="185"/>
        <v>74.18449730192232</v>
      </c>
      <c r="Q643" s="3">
        <f t="shared" si="186"/>
        <v>-90.031936603682695</v>
      </c>
      <c r="R643">
        <f t="shared" si="187"/>
        <v>89.968063396317305</v>
      </c>
      <c r="S643">
        <f t="shared" si="188"/>
        <v>9.6976747955903053E-3</v>
      </c>
      <c r="T643">
        <f t="shared" si="171"/>
        <v>74.18449730192232</v>
      </c>
    </row>
    <row r="644" spans="1:20" x14ac:dyDescent="0.25">
      <c r="A644">
        <f t="shared" si="172"/>
        <v>61.163830483058753</v>
      </c>
      <c r="B644">
        <f t="shared" si="189"/>
        <v>9.7345259598135492</v>
      </c>
      <c r="C644" t="str">
        <f t="shared" si="173"/>
        <v>-2.85358559034468-5100.08717527787i</v>
      </c>
      <c r="D644" t="str">
        <f t="shared" si="174"/>
        <v>3.47812499937737-1634.95324044511i</v>
      </c>
      <c r="E644" t="str">
        <f t="shared" si="175"/>
        <v>162.469525965627+0.00458338633030761i</v>
      </c>
      <c r="F644" t="str">
        <f t="shared" si="176"/>
        <v>2.90990990980958-15343.0292392074i</v>
      </c>
      <c r="G644" t="str">
        <f t="shared" si="177"/>
        <v>0.999999999965523-0.0000058717277261712i</v>
      </c>
      <c r="H644" t="str">
        <f t="shared" si="178"/>
        <v>625.002349444367+1.25890757837922i</v>
      </c>
      <c r="I644" t="str">
        <f t="shared" si="179"/>
        <v>59.6203355539948-27052.1693428507i</v>
      </c>
      <c r="K644" t="str">
        <f t="shared" si="180"/>
        <v>0.0191998499280717-0.0000521292358545568i</v>
      </c>
      <c r="L644" t="str">
        <f t="shared" si="181"/>
        <v>0.0001875-21.741398855176i</v>
      </c>
      <c r="M644" t="str">
        <f t="shared" si="182"/>
        <v>0.0025-10.4804691917259i</v>
      </c>
      <c r="N644">
        <f t="shared" si="183"/>
        <v>89.967942039395524</v>
      </c>
      <c r="O644">
        <f t="shared" si="184"/>
        <v>74.151553349865878</v>
      </c>
      <c r="P644" s="3">
        <f t="shared" si="185"/>
        <v>74.151553349865878</v>
      </c>
      <c r="Q644" s="3">
        <f t="shared" si="186"/>
        <v>-90.032057960604476</v>
      </c>
      <c r="R644">
        <f t="shared" si="187"/>
        <v>89.967942039395524</v>
      </c>
      <c r="S644">
        <f t="shared" si="188"/>
        <v>9.7345259598135489E-3</v>
      </c>
      <c r="T644">
        <f t="shared" si="171"/>
        <v>74.151553349865878</v>
      </c>
    </row>
    <row r="645" spans="1:20" x14ac:dyDescent="0.25">
      <c r="A645">
        <f t="shared" si="172"/>
        <v>61.396253038894372</v>
      </c>
      <c r="B645">
        <f t="shared" si="189"/>
        <v>9.7715171584608402</v>
      </c>
      <c r="C645" t="str">
        <f t="shared" si="173"/>
        <v>-2.85358535295898-5080.78013066743i</v>
      </c>
      <c r="D645" t="str">
        <f t="shared" si="174"/>
        <v>3.47812499937262-1628.76393783568i</v>
      </c>
      <c r="E645" t="str">
        <f t="shared" si="175"/>
        <v>162.469525881897+0.00460080357355893i</v>
      </c>
      <c r="F645" t="str">
        <f t="shared" si="176"/>
        <v>2.90990990980883-15284.9464428546i</v>
      </c>
      <c r="G645" t="str">
        <f t="shared" si="177"/>
        <v>0.99999999996526-0.0000058940402915291i</v>
      </c>
      <c r="H645" t="str">
        <f t="shared" si="178"/>
        <v>625.002367334108+1.2636914309144i</v>
      </c>
      <c r="I645" t="str">
        <f t="shared" si="179"/>
        <v>59.6203358624639-26949.7609471182i</v>
      </c>
      <c r="K645" t="str">
        <f t="shared" si="180"/>
        <v>0.0191998487853676-0.0000523273236440143i</v>
      </c>
      <c r="L645" t="str">
        <f t="shared" si="181"/>
        <v>0.0001875-21.659094296848i</v>
      </c>
      <c r="M645" t="str">
        <f t="shared" si="182"/>
        <v>0.0025-10.4407941738652i</v>
      </c>
      <c r="N645">
        <f t="shared" si="183"/>
        <v>89.967820221342279</v>
      </c>
      <c r="O645">
        <f t="shared" si="184"/>
        <v>74.118609396856613</v>
      </c>
      <c r="P645" s="3">
        <f t="shared" si="185"/>
        <v>74.118609396856613</v>
      </c>
      <c r="Q645" s="3">
        <f t="shared" si="186"/>
        <v>-90.032179778657721</v>
      </c>
      <c r="R645">
        <f t="shared" si="187"/>
        <v>89.967820221342279</v>
      </c>
      <c r="S645">
        <f t="shared" si="188"/>
        <v>9.7715171584608403E-3</v>
      </c>
      <c r="T645">
        <f t="shared" si="171"/>
        <v>74.118609396856613</v>
      </c>
    </row>
    <row r="646" spans="1:20" x14ac:dyDescent="0.25">
      <c r="A646">
        <f t="shared" si="172"/>
        <v>61.629558800442169</v>
      </c>
      <c r="B646">
        <f t="shared" si="189"/>
        <v>9.8086489236629912</v>
      </c>
      <c r="C646" t="str">
        <f t="shared" si="173"/>
        <v>-2.85358511376572-5061.54617478496i</v>
      </c>
      <c r="D646" t="str">
        <f t="shared" si="174"/>
        <v>3.47812499936786-1622.59806554231i</v>
      </c>
      <c r="E646" t="str">
        <f t="shared" si="175"/>
        <v>162.469525797531+0.00461828700662802i</v>
      </c>
      <c r="F646" t="str">
        <f t="shared" si="176"/>
        <v>2.90990990980806-15227.083525588i</v>
      </c>
      <c r="G646" t="str">
        <f t="shared" si="177"/>
        <v>0.999999999964996-5.91643764463535E-06i</v>
      </c>
      <c r="H646" t="str">
        <f t="shared" si="178"/>
        <v>625.002385360071+1.26849346213199i</v>
      </c>
      <c r="I646" t="str">
        <f t="shared" si="179"/>
        <v>59.6203361732825-26847.7402327448i</v>
      </c>
      <c r="K646" t="str">
        <f t="shared" si="180"/>
        <v>0.0191998476339626-0.0000525261641292315i</v>
      </c>
      <c r="L646" t="str">
        <f t="shared" si="181"/>
        <v>0.0001875-21.5771013118629i</v>
      </c>
      <c r="M646" t="str">
        <f t="shared" si="182"/>
        <v>0.0025-10.4012693503339i</v>
      </c>
      <c r="N646">
        <f t="shared" si="183"/>
        <v>89.9676979404056</v>
      </c>
      <c r="O646">
        <f t="shared" si="184"/>
        <v>74.085665442887333</v>
      </c>
      <c r="P646" s="3">
        <f t="shared" si="185"/>
        <v>74.085665442887333</v>
      </c>
      <c r="Q646" s="3">
        <f t="shared" si="186"/>
        <v>-90.0323020595944</v>
      </c>
      <c r="R646">
        <f t="shared" si="187"/>
        <v>89.9676979404056</v>
      </c>
      <c r="S646">
        <f t="shared" si="188"/>
        <v>9.8086489236629913E-3</v>
      </c>
      <c r="T646">
        <f t="shared" si="171"/>
        <v>74.085665442887333</v>
      </c>
    </row>
    <row r="647" spans="1:20" x14ac:dyDescent="0.25">
      <c r="A647">
        <f t="shared" si="172"/>
        <v>61.863751123883851</v>
      </c>
      <c r="B647">
        <f t="shared" si="189"/>
        <v>9.8459217895729108</v>
      </c>
      <c r="C647" t="str">
        <f t="shared" si="173"/>
        <v>-2.85358487275123-5042.38503094352i</v>
      </c>
      <c r="D647" t="str">
        <f t="shared" si="174"/>
        <v>3.47812499936304-1616.45553486686i</v>
      </c>
      <c r="E647" t="str">
        <f t="shared" si="175"/>
        <v>162.469525712523+0.00463583688108423i</v>
      </c>
      <c r="F647" t="str">
        <f t="shared" si="176"/>
        <v>2.90990990980728-15169.43965503i</v>
      </c>
      <c r="G647" t="str">
        <f t="shared" si="177"/>
        <v>0.999999999964729-5.93892010768338E-06i</v>
      </c>
      <c r="H647" t="str">
        <f t="shared" si="178"/>
        <v>625.002403523293+1.27331374111146i</v>
      </c>
      <c r="I647" t="str">
        <f t="shared" si="179"/>
        <v>59.6203364864676-26746.1057321281i</v>
      </c>
      <c r="K647" t="str">
        <f t="shared" si="180"/>
        <v>0.0191998464737904-0.0000527257601700187i</v>
      </c>
      <c r="L647" t="str">
        <f t="shared" si="181"/>
        <v>0.0001875-21.4954187207241i</v>
      </c>
      <c r="M647" t="str">
        <f t="shared" si="182"/>
        <v>0.0025-10.3618941525542i</v>
      </c>
      <c r="N647">
        <f t="shared" si="183"/>
        <v>89.967575194826793</v>
      </c>
      <c r="O647">
        <f t="shared" si="184"/>
        <v>74.052721487950663</v>
      </c>
      <c r="P647" s="3">
        <f t="shared" si="185"/>
        <v>74.052721487950663</v>
      </c>
      <c r="Q647" s="3">
        <f t="shared" si="186"/>
        <v>-90.032424805173207</v>
      </c>
      <c r="R647">
        <f t="shared" si="187"/>
        <v>89.967575194826793</v>
      </c>
      <c r="S647">
        <f t="shared" si="188"/>
        <v>9.8459217895729111E-3</v>
      </c>
      <c r="T647">
        <f t="shared" si="171"/>
        <v>74.052721487950663</v>
      </c>
    </row>
    <row r="648" spans="1:20" x14ac:dyDescent="0.25">
      <c r="A648">
        <f t="shared" si="172"/>
        <v>62.098833378154609</v>
      </c>
      <c r="B648">
        <f t="shared" si="189"/>
        <v>9.8833362923732881</v>
      </c>
      <c r="C648" t="str">
        <f t="shared" si="173"/>
        <v>-2.85358462990161-5023.29642350358i</v>
      </c>
      <c r="D648" t="str">
        <f t="shared" si="174"/>
        <v>3.47812499935819-1610.33625744696i</v>
      </c>
      <c r="E648" t="str">
        <f t="shared" si="175"/>
        <v>162.469525626867+0.00465345344945559i</v>
      </c>
      <c r="F648" t="str">
        <f t="shared" si="176"/>
        <v>2.9099099098065-15112.0140019542i</v>
      </c>
      <c r="G648" t="str">
        <f t="shared" si="177"/>
        <v>0.999999999964461-5.96148800409097E-06i</v>
      </c>
      <c r="H648" t="str">
        <f t="shared" si="178"/>
        <v>625.002421824819+1.27815233719481i</v>
      </c>
      <c r="I648" t="str">
        <f t="shared" si="179"/>
        <v>59.6203368020377-26644.8559832217i</v>
      </c>
      <c r="K648" t="str">
        <f t="shared" si="180"/>
        <v>0.0191998453047843-0.0000529261146370499i</v>
      </c>
      <c r="L648" t="str">
        <f t="shared" si="181"/>
        <v>0.0001875-21.4140453484002i</v>
      </c>
      <c r="M648" t="str">
        <f t="shared" si="182"/>
        <v>0.0025-10.3226680141006i</v>
      </c>
      <c r="N648">
        <f t="shared" si="183"/>
        <v>89.967451982840487</v>
      </c>
      <c r="O648">
        <f t="shared" si="184"/>
        <v>74.0197775320392</v>
      </c>
      <c r="P648" s="3">
        <f t="shared" si="185"/>
        <v>74.0197775320392</v>
      </c>
      <c r="Q648" s="3">
        <f t="shared" si="186"/>
        <v>-90.032548017159513</v>
      </c>
      <c r="R648">
        <f t="shared" si="187"/>
        <v>89.967451982840487</v>
      </c>
      <c r="S648">
        <f t="shared" si="188"/>
        <v>9.8833362923732883E-3</v>
      </c>
      <c r="T648">
        <f t="shared" si="171"/>
        <v>74.0197775320392</v>
      </c>
    </row>
    <row r="649" spans="1:20" x14ac:dyDescent="0.25">
      <c r="A649">
        <f t="shared" si="172"/>
        <v>62.3348089449916</v>
      </c>
      <c r="B649">
        <f t="shared" si="189"/>
        <v>9.9208929702843065</v>
      </c>
      <c r="C649" t="str">
        <f t="shared" si="173"/>
        <v>-2.85358438520284-5004.28007786917i</v>
      </c>
      <c r="D649" t="str">
        <f t="shared" si="174"/>
        <v>3.47812499935331-1604.24014525476i</v>
      </c>
      <c r="E649" t="str">
        <f t="shared" si="175"/>
        <v>162.469525540559+0.00467113696523043i</v>
      </c>
      <c r="F649" t="str">
        <f t="shared" si="176"/>
        <v>2.90990990980571-15054.8057402732i</v>
      </c>
      <c r="G649" t="str">
        <f t="shared" si="177"/>
        <v>0.99999999996419-0.0000059841416585049i</v>
      </c>
      <c r="H649" t="str">
        <f t="shared" si="178"/>
        <v>625.002440265701+1.28300931998752i</v>
      </c>
      <c r="I649" t="str">
        <f t="shared" si="179"/>
        <v>59.6203371200099-26543.9895295139i</v>
      </c>
      <c r="K649" t="str">
        <f t="shared" si="180"/>
        <v>0.019199844126877-0.0000531272304119012i</v>
      </c>
      <c r="L649" t="str">
        <f t="shared" si="181"/>
        <v>0.0001875-21.3329800243079i</v>
      </c>
      <c r="M649" t="str">
        <f t="shared" si="182"/>
        <v>0.0025-10.283590370692i</v>
      </c>
      <c r="N649">
        <f t="shared" si="183"/>
        <v>89.967328302674659</v>
      </c>
      <c r="O649">
        <f t="shared" si="184"/>
        <v>73.986833575145596</v>
      </c>
      <c r="P649" s="3">
        <f t="shared" si="185"/>
        <v>73.986833575145596</v>
      </c>
      <c r="Q649" s="3">
        <f t="shared" si="186"/>
        <v>-90.032671697325341</v>
      </c>
      <c r="R649">
        <f t="shared" si="187"/>
        <v>89.967328302674659</v>
      </c>
      <c r="S649">
        <f t="shared" si="188"/>
        <v>9.9208929702843066E-3</v>
      </c>
      <c r="T649">
        <f t="shared" si="171"/>
        <v>73.986833575145596</v>
      </c>
    </row>
    <row r="650" spans="1:20" x14ac:dyDescent="0.25">
      <c r="A650">
        <f t="shared" si="172"/>
        <v>62.571681218982569</v>
      </c>
      <c r="B650">
        <f t="shared" si="189"/>
        <v>9.9585923635713876</v>
      </c>
      <c r="C650" t="str">
        <f t="shared" si="173"/>
        <v>-2.8535841386408-4985.33572048373i</v>
      </c>
      <c r="D650" t="str">
        <f t="shared" si="174"/>
        <v>3.47812499934837-1598.16711059562i</v>
      </c>
      <c r="E650" t="str">
        <f t="shared" si="175"/>
        <v>162.469525453594+0.00468888768285741i</v>
      </c>
      <c r="F650" t="str">
        <f t="shared" si="176"/>
        <v>2.9099099098049-14997.8140470271i</v>
      </c>
      <c r="G650" t="str">
        <f t="shared" si="177"/>
        <v>0.999999999963917-6.00688139680558E-06i</v>
      </c>
      <c r="H650" t="str">
        <f t="shared" si="178"/>
        <v>625.002458847+1.2878847593596i</v>
      </c>
      <c r="I650" t="str">
        <f t="shared" si="179"/>
        <v>59.6203374404035-26443.504920007i</v>
      </c>
      <c r="K650" t="str">
        <f t="shared" si="180"/>
        <v>0.0191998429400008-0.0000533291103870944i</v>
      </c>
      <c r="L650" t="str">
        <f t="shared" si="181"/>
        <v>0.0001875-21.2522215822951i</v>
      </c>
      <c r="M650" t="str">
        <f t="shared" si="182"/>
        <v>0.0025-10.2446606601833i</v>
      </c>
      <c r="N650">
        <f t="shared" si="183"/>
        <v>89.967204152550508</v>
      </c>
      <c r="O650">
        <f t="shared" si="184"/>
        <v>73.953889617262291</v>
      </c>
      <c r="P650" s="3">
        <f t="shared" si="185"/>
        <v>73.953889617262291</v>
      </c>
      <c r="Q650" s="3">
        <f t="shared" si="186"/>
        <v>-90.032795847449492</v>
      </c>
      <c r="R650">
        <f t="shared" si="187"/>
        <v>89.967204152550508</v>
      </c>
      <c r="S650">
        <f t="shared" si="188"/>
        <v>9.958592363571387E-3</v>
      </c>
      <c r="T650">
        <f t="shared" si="171"/>
        <v>73.953889617262291</v>
      </c>
    </row>
    <row r="651" spans="1:20" x14ac:dyDescent="0.25">
      <c r="A651">
        <f t="shared" si="172"/>
        <v>62.809453607614707</v>
      </c>
      <c r="B651">
        <f t="shared" si="189"/>
        <v>9.9964350145529597</v>
      </c>
      <c r="C651" t="str">
        <f t="shared" si="173"/>
        <v>-2.85358389020146-4966.46307882634i</v>
      </c>
      <c r="D651" t="str">
        <f t="shared" si="174"/>
        <v>3.47812499934341-1592.11706610692i</v>
      </c>
      <c r="E651" t="str">
        <f t="shared" si="175"/>
        <v>162.469525365966+0.00470670585775741i</v>
      </c>
      <c r="F651" t="str">
        <f t="shared" si="176"/>
        <v>2.90990990980411-14941.0381023712i</v>
      </c>
      <c r="G651" t="str">
        <f t="shared" si="177"/>
        <v>0.999999999963643-6.02970754611179E-06i</v>
      </c>
      <c r="H651" t="str">
        <f t="shared" si="178"/>
        <v>625.002477569788+1.29277872544658i</v>
      </c>
      <c r="I651" t="str">
        <f t="shared" si="179"/>
        <v>59.6203377632374-26343.4007091962i</v>
      </c>
      <c r="K651" t="str">
        <f t="shared" si="180"/>
        <v>0.0191998417440873-0.000053531757466138i</v>
      </c>
      <c r="L651" t="str">
        <f t="shared" si="181"/>
        <v>0.0001875-21.1717688606248i</v>
      </c>
      <c r="M651" t="str">
        <f t="shared" si="182"/>
        <v>0.0025-10.2058783225576i</v>
      </c>
      <c r="N651">
        <f t="shared" si="183"/>
        <v>89.967079530682483</v>
      </c>
      <c r="O651">
        <f t="shared" si="184"/>
        <v>73.920945658381811</v>
      </c>
      <c r="P651" s="3">
        <f t="shared" si="185"/>
        <v>73.920945658381811</v>
      </c>
      <c r="Q651" s="3">
        <f t="shared" si="186"/>
        <v>-90.032920469317517</v>
      </c>
      <c r="R651">
        <f t="shared" si="187"/>
        <v>89.967079530682483</v>
      </c>
      <c r="S651">
        <f t="shared" si="188"/>
        <v>9.9964350145529592E-3</v>
      </c>
      <c r="T651">
        <f t="shared" si="171"/>
        <v>73.920945658381811</v>
      </c>
    </row>
    <row r="652" spans="1:20" x14ac:dyDescent="0.25">
      <c r="A652">
        <f t="shared" si="172"/>
        <v>63.048129531323646</v>
      </c>
      <c r="B652">
        <f t="shared" si="189"/>
        <v>10.034421467608261</v>
      </c>
      <c r="C652" t="str">
        <f t="shared" si="173"/>
        <v>-2.85358363987021-4947.6618814077i</v>
      </c>
      <c r="D652" t="str">
        <f t="shared" si="174"/>
        <v>3.47812499933842-1586.08992475672i</v>
      </c>
      <c r="E652" t="str">
        <f t="shared" si="175"/>
        <v>162.469525277671+0.00472459174631936i</v>
      </c>
      <c r="F652" t="str">
        <f t="shared" si="176"/>
        <v>2.9099099098033-14884.4770895645i</v>
      </c>
      <c r="G652" t="str">
        <f t="shared" si="177"/>
        <v>0.999999999963366-6.05262043478534E-06i</v>
      </c>
      <c r="H652" t="str">
        <f t="shared" si="178"/>
        <v>625.002496435138+1.29769128865046i</v>
      </c>
      <c r="I652" t="str">
        <f t="shared" si="179"/>
        <v>59.6203380885287-26243.6754570488i</v>
      </c>
      <c r="K652" t="str">
        <f t="shared" si="180"/>
        <v>0.0191998405390678-0.0000537351745635677i</v>
      </c>
      <c r="L652" t="str">
        <f t="shared" si="181"/>
        <v>0.0001875-21.0916207019573i</v>
      </c>
      <c r="M652" t="str">
        <f t="shared" si="182"/>
        <v>0.0025-10.1672427999179i</v>
      </c>
      <c r="N652">
        <f t="shared" si="183"/>
        <v>89.966954435278296</v>
      </c>
      <c r="O652">
        <f t="shared" si="184"/>
        <v>73.888001698496524</v>
      </c>
      <c r="P652" s="3">
        <f t="shared" si="185"/>
        <v>73.888001698496524</v>
      </c>
      <c r="Q652" s="3">
        <f t="shared" si="186"/>
        <v>-90.033045564721704</v>
      </c>
      <c r="R652">
        <f t="shared" si="187"/>
        <v>89.966954435278296</v>
      </c>
      <c r="S652">
        <f t="shared" si="188"/>
        <v>1.0034421467608261E-2</v>
      </c>
      <c r="T652">
        <f t="shared" si="171"/>
        <v>73.888001698496524</v>
      </c>
    </row>
    <row r="653" spans="1:20" x14ac:dyDescent="0.25">
      <c r="A653">
        <f t="shared" si="172"/>
        <v>63.287712423542686</v>
      </c>
      <c r="B653">
        <f t="shared" si="189"/>
        <v>10.072552269185174</v>
      </c>
      <c r="C653" t="str">
        <f t="shared" si="173"/>
        <v>-2.85358338763315-4928.9318577663i</v>
      </c>
      <c r="D653" t="str">
        <f t="shared" si="174"/>
        <v>3.47812499933337-1580.08559984258i</v>
      </c>
      <c r="E653" t="str">
        <f t="shared" si="175"/>
        <v>162.469525188704+0.00474254560590425i</v>
      </c>
      <c r="F653" t="str">
        <f t="shared" si="176"/>
        <v>2.90990990980249-14828.1301949577i</v>
      </c>
      <c r="G653" t="str">
        <f t="shared" si="177"/>
        <v>0.999999999963087-6.07562039243583E-06i</v>
      </c>
      <c r="H653" t="str">
        <f t="shared" si="178"/>
        <v>625.002515444138+1.30262251964084i</v>
      </c>
      <c r="I653" t="str">
        <f t="shared" si="179"/>
        <v>59.6203384162971-26144.3277289832i</v>
      </c>
      <c r="K653" t="str">
        <f t="shared" si="180"/>
        <v>0.0191998393248729-0.0000539393646049904i</v>
      </c>
      <c r="L653" t="str">
        <f t="shared" si="181"/>
        <v>0.0001875-21.0117759533347i</v>
      </c>
      <c r="M653" t="str">
        <f t="shared" si="182"/>
        <v>0.0025-10.1287535364793i</v>
      </c>
      <c r="N653">
        <f t="shared" si="183"/>
        <v>89.966828864538797</v>
      </c>
      <c r="O653">
        <f t="shared" si="184"/>
        <v>73.855057737598827</v>
      </c>
      <c r="P653" s="3">
        <f t="shared" si="185"/>
        <v>73.855057737598827</v>
      </c>
      <c r="Q653" s="3">
        <f t="shared" si="186"/>
        <v>-90.033171135461203</v>
      </c>
      <c r="R653">
        <f t="shared" si="187"/>
        <v>89.966828864538797</v>
      </c>
      <c r="S653">
        <f t="shared" si="188"/>
        <v>1.0072552269185174E-2</v>
      </c>
      <c r="T653">
        <f t="shared" si="171"/>
        <v>73.855057737598827</v>
      </c>
    </row>
    <row r="654" spans="1:20" x14ac:dyDescent="0.25">
      <c r="A654">
        <f t="shared" si="172"/>
        <v>63.528205730752148</v>
      </c>
      <c r="B654">
        <f t="shared" si="189"/>
        <v>10.110827967808078</v>
      </c>
      <c r="C654" t="str">
        <f t="shared" si="173"/>
        <v>-2.85358313347538-4910.27273846448i</v>
      </c>
      <c r="D654" t="str">
        <f t="shared" si="174"/>
        <v>3.47812499932831-1574.10400499027i</v>
      </c>
      <c r="E654" t="str">
        <f t="shared" si="175"/>
        <v>162.46952509906+0.00476056769486i</v>
      </c>
      <c r="F654" t="str">
        <f t="shared" si="176"/>
        <v>2.90990990980167-14771.996607982i</v>
      </c>
      <c r="G654" t="str">
        <f t="shared" si="177"/>
        <v>0.999999999962806-6.09870774992537E-06i</v>
      </c>
      <c r="H654" t="str">
        <f t="shared" si="178"/>
        <v>625.00253459788+1.30757248935583i</v>
      </c>
      <c r="I654" t="str">
        <f t="shared" si="179"/>
        <v>59.6203387465616-26045.3560958494i</v>
      </c>
      <c r="K654" t="str">
        <f t="shared" si="180"/>
        <v>0.0191998381014328-0.0000541443305271242i</v>
      </c>
      <c r="L654" t="str">
        <f t="shared" si="181"/>
        <v>0.0001875-20.9322334661632i</v>
      </c>
      <c r="M654" t="str">
        <f t="shared" si="182"/>
        <v>0.0025-10.0904099785607i</v>
      </c>
      <c r="N654">
        <f t="shared" si="183"/>
        <v>89.966702816658028</v>
      </c>
      <c r="O654">
        <f t="shared" si="184"/>
        <v>73.822113775681032</v>
      </c>
      <c r="P654" s="3">
        <f t="shared" si="185"/>
        <v>73.822113775681032</v>
      </c>
      <c r="Q654" s="3">
        <f t="shared" si="186"/>
        <v>-90.033297183341972</v>
      </c>
      <c r="R654">
        <f t="shared" si="187"/>
        <v>89.966702816658028</v>
      </c>
      <c r="S654">
        <f t="shared" si="188"/>
        <v>1.0110827967808078E-2</v>
      </c>
      <c r="T654">
        <f t="shared" si="171"/>
        <v>73.822113775681032</v>
      </c>
    </row>
    <row r="655" spans="1:20" x14ac:dyDescent="0.25">
      <c r="A655">
        <f t="shared" si="172"/>
        <v>63.769612912529006</v>
      </c>
      <c r="B655">
        <f t="shared" si="189"/>
        <v>10.149249114085748</v>
      </c>
      <c r="C655" t="str">
        <f t="shared" si="173"/>
        <v>-2.85358287738216-4891.68425508447i</v>
      </c>
      <c r="D655" t="str">
        <f t="shared" si="174"/>
        <v>3.4781249993232-1568.14505415253i</v>
      </c>
      <c r="E655" t="str">
        <f t="shared" si="175"/>
        <v>162.469525008733+0.00477865827251153i</v>
      </c>
      <c r="F655" t="str">
        <f t="shared" si="176"/>
        <v>2.90990990980085-14716.0755211368i</v>
      </c>
      <c r="G655" t="str">
        <f t="shared" si="177"/>
        <v>0.999999999962523-6.12188283937335E-06i</v>
      </c>
      <c r="H655" t="str">
        <f t="shared" si="178"/>
        <v>625.00255389747+1.31254126900309i</v>
      </c>
      <c r="I655" t="str">
        <f t="shared" si="179"/>
        <v>59.6203390793397-25946.7591339073i</v>
      </c>
      <c r="K655" t="str">
        <f t="shared" si="180"/>
        <v>0.019199836868677-0.0000543500752778406i</v>
      </c>
      <c r="L655" t="str">
        <f t="shared" si="181"/>
        <v>0.0001875-20.8529920961977i</v>
      </c>
      <c r="M655" t="str">
        <f t="shared" si="182"/>
        <v>0.0025-10.0522115745774i</v>
      </c>
      <c r="N655">
        <f t="shared" si="183"/>
        <v>89.966576289823152</v>
      </c>
      <c r="O655">
        <f t="shared" si="184"/>
        <v>73.789169812735253</v>
      </c>
      <c r="P655" s="3">
        <f t="shared" si="185"/>
        <v>73.789169812735253</v>
      </c>
      <c r="Q655" s="3">
        <f t="shared" si="186"/>
        <v>-90.033423710176848</v>
      </c>
      <c r="R655">
        <f t="shared" si="187"/>
        <v>89.966576289823152</v>
      </c>
      <c r="S655">
        <f t="shared" si="188"/>
        <v>1.0149249114085749E-2</v>
      </c>
      <c r="T655">
        <f t="shared" si="171"/>
        <v>73.789169812735253</v>
      </c>
    </row>
    <row r="656" spans="1:20" x14ac:dyDescent="0.25">
      <c r="A656">
        <f t="shared" si="172"/>
        <v>64.011937441596615</v>
      </c>
      <c r="B656">
        <f t="shared" si="189"/>
        <v>10.187816260719273</v>
      </c>
      <c r="C656" t="str">
        <f t="shared" si="173"/>
        <v>-2.85358261933933-4873.16614022473i</v>
      </c>
      <c r="D656" t="str">
        <f t="shared" si="174"/>
        <v>3.47812499931803-1562.20866160786i</v>
      </c>
      <c r="E656" t="str">
        <f t="shared" si="175"/>
        <v>162.469524917718+0.00479681759916689i</v>
      </c>
      <c r="F656" t="str">
        <f t="shared" si="176"/>
        <v>2.90990990980003-14660.3661299785i</v>
      </c>
      <c r="G656" t="str">
        <f t="shared" si="177"/>
        <v>0.999999999962237-6.14514599416122E-06i</v>
      </c>
      <c r="H656" t="str">
        <f t="shared" si="178"/>
        <v>625.002573344017+1.31752893006097i</v>
      </c>
      <c r="I656" t="str">
        <f t="shared" si="179"/>
        <v>59.6203394146534-25848.5354248062i</v>
      </c>
      <c r="K656" t="str">
        <f t="shared" si="180"/>
        <v>0.0191998356265346-0.0000545566018162101i</v>
      </c>
      <c r="L656" t="str">
        <f t="shared" si="181"/>
        <v>0.0001875-20.7740507035243i</v>
      </c>
      <c r="M656" t="str">
        <f t="shared" si="182"/>
        <v>0.0025-10.0141577750322i</v>
      </c>
      <c r="N656">
        <f t="shared" si="183"/>
        <v>89.966449282214498</v>
      </c>
      <c r="O656">
        <f t="shared" si="184"/>
        <v>73.756225848753729</v>
      </c>
      <c r="P656" s="3">
        <f t="shared" si="185"/>
        <v>73.756225848753729</v>
      </c>
      <c r="Q656" s="3">
        <f t="shared" si="186"/>
        <v>-90.033550717785502</v>
      </c>
      <c r="R656">
        <f t="shared" si="187"/>
        <v>89.966449282214498</v>
      </c>
      <c r="S656">
        <f t="shared" si="188"/>
        <v>1.0187816260719273E-2</v>
      </c>
      <c r="T656">
        <f t="shared" si="171"/>
        <v>73.756225848753729</v>
      </c>
    </row>
    <row r="657" spans="1:20" x14ac:dyDescent="0.25">
      <c r="A657">
        <f t="shared" si="172"/>
        <v>64.255182803874675</v>
      </c>
      <c r="B657">
        <f t="shared" si="189"/>
        <v>10.226529962510007</v>
      </c>
      <c r="C657" t="str">
        <f t="shared" si="173"/>
        <v>-2.85358235933146-4854.71812749601i</v>
      </c>
      <c r="D657" t="str">
        <f t="shared" si="174"/>
        <v>3.47812499931283-1556.29474195926i</v>
      </c>
      <c r="E657" t="str">
        <f t="shared" si="175"/>
        <v>162.469524826011+0.00481504593613072i</v>
      </c>
      <c r="F657" t="str">
        <f t="shared" si="176"/>
        <v>2.90990990979918-14604.8676331089i</v>
      </c>
      <c r="G657" t="str">
        <f t="shared" si="177"/>
        <v>0.99999999996195-6.16849754893726E-06i</v>
      </c>
      <c r="H657" t="str">
        <f t="shared" si="178"/>
        <v>625.002592938638+1.32253554427931i</v>
      </c>
      <c r="I657" t="str">
        <f t="shared" si="179"/>
        <v>59.6203397525192-25750.6835555653i</v>
      </c>
      <c r="K657" t="str">
        <f t="shared" si="180"/>
        <v>0.0191998343749342-0.0000547639131125391i</v>
      </c>
      <c r="L657" t="str">
        <f t="shared" si="181"/>
        <v>0.0001875-20.6954081525446i</v>
      </c>
      <c r="M657" t="str">
        <f t="shared" si="182"/>
        <v>0.0025-9.97624803250874i</v>
      </c>
      <c r="N657">
        <f t="shared" si="183"/>
        <v>89.966321792005402</v>
      </c>
      <c r="O657">
        <f t="shared" si="184"/>
        <v>73.723281883728646</v>
      </c>
      <c r="P657" s="3">
        <f t="shared" si="185"/>
        <v>73.723281883728646</v>
      </c>
      <c r="Q657" s="3">
        <f t="shared" si="186"/>
        <v>-90.033678207994598</v>
      </c>
      <c r="R657">
        <f t="shared" si="187"/>
        <v>89.966321792005402</v>
      </c>
      <c r="S657">
        <f t="shared" si="188"/>
        <v>1.0226529962510007E-2</v>
      </c>
      <c r="T657">
        <f t="shared" si="171"/>
        <v>73.723281883728646</v>
      </c>
    </row>
    <row r="658" spans="1:20" x14ac:dyDescent="0.25">
      <c r="A658">
        <f t="shared" si="172"/>
        <v>64.499352498529404</v>
      </c>
      <c r="B658">
        <f t="shared" si="189"/>
        <v>10.265390776367544</v>
      </c>
      <c r="C658" t="str">
        <f t="shared" si="173"/>
        <v>-2.85358209734381-4836.33995151738i</v>
      </c>
      <c r="D658" t="str">
        <f t="shared" si="174"/>
        <v>3.47812499930761-1550.40321013301i</v>
      </c>
      <c r="E658" t="str">
        <f t="shared" si="175"/>
        <v>162.469524733604+0.0048333435456951i</v>
      </c>
      <c r="F658" t="str">
        <f t="shared" si="176"/>
        <v>2.90990990979834-14549.5792321633i</v>
      </c>
      <c r="G658" t="str">
        <f t="shared" si="177"/>
        <v>0.99999999996166-6.19193783962142E-06i</v>
      </c>
      <c r="H658" t="str">
        <f t="shared" si="178"/>
        <v>625.002612682459+1.32756118368071i</v>
      </c>
      <c r="I658" t="str">
        <f t="shared" si="179"/>
        <v>59.6203400929576-25653.2021185522i</v>
      </c>
      <c r="K658" t="str">
        <f t="shared" si="180"/>
        <v>0.0191998331138038-0.000054972012148418i</v>
      </c>
      <c r="L658" t="str">
        <f t="shared" si="181"/>
        <v>0.0001875-20.6170633119592i</v>
      </c>
      <c r="M658" t="str">
        <f t="shared" si="182"/>
        <v>0.0025-9.93848180166236i</v>
      </c>
      <c r="N658">
        <f t="shared" si="183"/>
        <v>89.966193817362338</v>
      </c>
      <c r="O658">
        <f t="shared" si="184"/>
        <v>73.690337917651931</v>
      </c>
      <c r="P658" s="3">
        <f t="shared" si="185"/>
        <v>73.690337917651931</v>
      </c>
      <c r="Q658" s="3">
        <f t="shared" si="186"/>
        <v>-90.033806182637662</v>
      </c>
      <c r="R658">
        <f t="shared" si="187"/>
        <v>89.966193817362338</v>
      </c>
      <c r="S658">
        <f t="shared" si="188"/>
        <v>1.0265390776367544E-2</v>
      </c>
      <c r="T658">
        <f t="shared" si="171"/>
        <v>73.690337917651931</v>
      </c>
    </row>
    <row r="659" spans="1:20" x14ac:dyDescent="0.25">
      <c r="A659">
        <f t="shared" si="172"/>
        <v>64.744450038023814</v>
      </c>
      <c r="B659">
        <f t="shared" si="189"/>
        <v>10.304399261317741</v>
      </c>
      <c r="C659" t="str">
        <f t="shared" si="173"/>
        <v>-2.85358183336129-4818.03134791266i</v>
      </c>
      <c r="D659" t="str">
        <f t="shared" si="174"/>
        <v>3.47812499930233-1544.53398137744i</v>
      </c>
      <c r="E659" t="str">
        <f t="shared" si="175"/>
        <v>162.469524640495+0.00485171069115496i</v>
      </c>
      <c r="F659" t="str">
        <f t="shared" si="176"/>
        <v>2.9099099097975-14494.5001317997i</v>
      </c>
      <c r="G659" t="str">
        <f t="shared" si="177"/>
        <v>0.999999999961368-6.21546720341017E-06i</v>
      </c>
      <c r="H659" t="str">
        <f t="shared" si="178"/>
        <v>625.002632576622+1.33260592056142i</v>
      </c>
      <c r="I659" t="str">
        <f t="shared" si="179"/>
        <v>59.6203404359886-25556.0897114644i</v>
      </c>
      <c r="K659" t="str">
        <f t="shared" si="180"/>
        <v>0.0191998318430707-0.0000551809019167602i</v>
      </c>
      <c r="L659" t="str">
        <f t="shared" si="181"/>
        <v>0.0001875-20.5390150547511i</v>
      </c>
      <c r="M659" t="str">
        <f t="shared" si="182"/>
        <v>0.0025-9.90085853921338i</v>
      </c>
      <c r="N659">
        <f t="shared" si="183"/>
        <v>89.966065356444801</v>
      </c>
      <c r="O659">
        <f t="shared" si="184"/>
        <v>73.657393950515683</v>
      </c>
      <c r="P659" s="3">
        <f t="shared" si="185"/>
        <v>73.657393950515683</v>
      </c>
      <c r="Q659" s="3">
        <f t="shared" si="186"/>
        <v>-90.033934643555199</v>
      </c>
      <c r="R659">
        <f t="shared" si="187"/>
        <v>89.966065356444801</v>
      </c>
      <c r="S659">
        <f t="shared" si="188"/>
        <v>1.0304399261317741E-2</v>
      </c>
      <c r="T659">
        <f t="shared" si="171"/>
        <v>73.657393950515683</v>
      </c>
    </row>
    <row r="660" spans="1:20" x14ac:dyDescent="0.25">
      <c r="A660">
        <f t="shared" si="172"/>
        <v>64.990478948168303</v>
      </c>
      <c r="B660">
        <f t="shared" si="189"/>
        <v>10.343555978510748</v>
      </c>
      <c r="C660" t="str">
        <f t="shared" si="173"/>
        <v>-2.8535815673689-4799.7920533064i</v>
      </c>
      <c r="D660" t="str">
        <f t="shared" si="174"/>
        <v>3.47812499929702-1538.68697126174i</v>
      </c>
      <c r="E660" t="str">
        <f t="shared" si="175"/>
        <v>162.469524546676+0.00487014763680265i</v>
      </c>
      <c r="F660" t="str">
        <f t="shared" si="176"/>
        <v>2.90990990979663-14439.6295396866i</v>
      </c>
      <c r="G660" t="str">
        <f t="shared" si="177"/>
        <v>0.999999999961074-0.0000062390859787813i</v>
      </c>
      <c r="H660" t="str">
        <f t="shared" si="178"/>
        <v>625.00265262227+1.33766982749244i</v>
      </c>
      <c r="I660" t="str">
        <f t="shared" si="179"/>
        <v>59.6203407816317-25459.3449373068i</v>
      </c>
      <c r="K660" t="str">
        <f t="shared" si="180"/>
        <v>0.0191998305626618-0.0000553905854218477i</v>
      </c>
      <c r="L660" t="str">
        <f t="shared" si="181"/>
        <v>0.0001875-20.4612622581701i</v>
      </c>
      <c r="M660" t="str">
        <f t="shared" si="182"/>
        <v>0.0025-9.86337770393835i</v>
      </c>
      <c r="N660">
        <f t="shared" si="183"/>
        <v>89.965936407405238</v>
      </c>
      <c r="O660">
        <f t="shared" si="184"/>
        <v>73.624449982311745</v>
      </c>
      <c r="P660" s="3">
        <f t="shared" si="185"/>
        <v>73.624449982311745</v>
      </c>
      <c r="Q660" s="3">
        <f t="shared" si="186"/>
        <v>-90.034063592594762</v>
      </c>
      <c r="R660">
        <f t="shared" si="187"/>
        <v>89.965936407405238</v>
      </c>
      <c r="S660">
        <f t="shared" si="188"/>
        <v>1.0343555978510749E-2</v>
      </c>
      <c r="T660">
        <f t="shared" si="171"/>
        <v>73.624449982311745</v>
      </c>
    </row>
    <row r="661" spans="1:20" x14ac:dyDescent="0.25">
      <c r="A661">
        <f t="shared" si="172"/>
        <v>65.237442768171348</v>
      </c>
      <c r="B661">
        <f t="shared" si="189"/>
        <v>10.38286149122909</v>
      </c>
      <c r="C661" t="str">
        <f t="shared" si="173"/>
        <v>-2.85358129935107-4781.6218053203i</v>
      </c>
      <c r="D661" t="str">
        <f t="shared" si="174"/>
        <v>3.47812499929168-1532.86209567469i</v>
      </c>
      <c r="E661" t="str">
        <f t="shared" si="175"/>
        <v>162.469524452144+0.00488865464793559i</v>
      </c>
      <c r="F661" t="str">
        <f t="shared" si="176"/>
        <v>2.90990990979578-14384.9666664922i</v>
      </c>
      <c r="G661" t="str">
        <f t="shared" si="177"/>
        <v>0.999999999960777-6.26279450549881E-06i</v>
      </c>
      <c r="H661" t="str">
        <f t="shared" si="178"/>
        <v>625.002672820552+1.34275297732052i</v>
      </c>
      <c r="I661" t="str">
        <f t="shared" si="179"/>
        <v>59.6203411299067-25362.9664043734i</v>
      </c>
      <c r="K661" t="str">
        <f t="shared" si="180"/>
        <v>0.0191998292725036-0.000055601065679372i</v>
      </c>
      <c r="L661" t="str">
        <f t="shared" si="181"/>
        <v>0.0001875-20.383803803716i</v>
      </c>
      <c r="M661" t="str">
        <f t="shared" si="182"/>
        <v>0.0025-9.82603875666311i</v>
      </c>
      <c r="N661">
        <f t="shared" si="183"/>
        <v>89.965806968389145</v>
      </c>
      <c r="O661">
        <f t="shared" si="184"/>
        <v>73.591506013032117</v>
      </c>
      <c r="P661" s="3">
        <f t="shared" si="185"/>
        <v>73.591506013032117</v>
      </c>
      <c r="Q661" s="3">
        <f t="shared" si="186"/>
        <v>-90.034193031610855</v>
      </c>
      <c r="R661">
        <f t="shared" si="187"/>
        <v>89.965806968389145</v>
      </c>
      <c r="S661">
        <f t="shared" si="188"/>
        <v>1.0382861491229089E-2</v>
      </c>
      <c r="T661">
        <f t="shared" si="171"/>
        <v>73.591506013032117</v>
      </c>
    </row>
    <row r="662" spans="1:20" x14ac:dyDescent="0.25">
      <c r="A662">
        <f t="shared" si="172"/>
        <v>65.485345050690398</v>
      </c>
      <c r="B662">
        <f t="shared" si="189"/>
        <v>10.42231636489576</v>
      </c>
      <c r="C662" t="str">
        <f t="shared" si="173"/>
        <v>-2.85358102929247-4763.52034256912i</v>
      </c>
      <c r="D662" t="str">
        <f t="shared" si="174"/>
        <v>3.47812499928627-1527.0592708235i</v>
      </c>
      <c r="E662" t="str">
        <f t="shared" si="175"/>
        <v>162.469524356891+0.00490723199086129i</v>
      </c>
      <c r="F662" t="str">
        <f t="shared" si="176"/>
        <v>2.9099099097949-14330.5107258726i</v>
      </c>
      <c r="G662" t="str">
        <f t="shared" si="177"/>
        <v>0.999999999960479-6.28659312461783E-06i</v>
      </c>
      <c r="H662" t="str">
        <f t="shared" si="178"/>
        <v>625.002693172635+1.34785544316925i</v>
      </c>
      <c r="I662" t="str">
        <f t="shared" si="179"/>
        <v>59.6203414808332-25266.9527262267i</v>
      </c>
      <c r="K662" t="str">
        <f t="shared" si="180"/>
        <v>0.0191998279725217-0.0000558123457164784i</v>
      </c>
      <c r="L662" t="str">
        <f t="shared" si="181"/>
        <v>0.0001875-20.3066385771229i</v>
      </c>
      <c r="M662" t="str">
        <f t="shared" si="182"/>
        <v>0.0025-9.78884116025411i</v>
      </c>
      <c r="N662">
        <f t="shared" si="183"/>
        <v>89.965677037534959</v>
      </c>
      <c r="O662">
        <f t="shared" si="184"/>
        <v>73.558562042668413</v>
      </c>
      <c r="P662" s="3">
        <f t="shared" si="185"/>
        <v>73.558562042668413</v>
      </c>
      <c r="Q662" s="3">
        <f t="shared" si="186"/>
        <v>-90.034322962465041</v>
      </c>
      <c r="R662">
        <f t="shared" si="187"/>
        <v>89.965677037534959</v>
      </c>
      <c r="S662">
        <f t="shared" si="188"/>
        <v>1.042231636489576E-2</v>
      </c>
      <c r="T662">
        <f t="shared" si="171"/>
        <v>73.558562042668413</v>
      </c>
    </row>
    <row r="663" spans="1:20" x14ac:dyDescent="0.25">
      <c r="A663">
        <f t="shared" si="172"/>
        <v>65.734189361883026</v>
      </c>
      <c r="B663">
        <f t="shared" si="189"/>
        <v>10.461921167082364</v>
      </c>
      <c r="C663" t="str">
        <f t="shared" si="173"/>
        <v>-2.85358075717763-4745.48740465733i</v>
      </c>
      <c r="D663" t="str">
        <f t="shared" si="174"/>
        <v>3.47812499928085-1521.2784132326i</v>
      </c>
      <c r="E663" t="str">
        <f t="shared" si="175"/>
        <v>162.469524260913+0.00492587993290035i</v>
      </c>
      <c r="F663" t="str">
        <f t="shared" si="176"/>
        <v>2.90990990979403-14276.260934461i</v>
      </c>
      <c r="G663" t="str">
        <f t="shared" si="177"/>
        <v>0.999999999960178-6.31048217848947E-06i</v>
      </c>
      <c r="H663" t="str">
        <f t="shared" si="178"/>
        <v>625.002713679691+1.35297729844012i</v>
      </c>
      <c r="I663" t="str">
        <f t="shared" si="179"/>
        <v>59.620341834433-25171.302521678i</v>
      </c>
      <c r="K663" t="str">
        <f t="shared" si="180"/>
        <v>0.0191998266626413-0.0000560244285718104i</v>
      </c>
      <c r="L663" t="str">
        <f t="shared" si="181"/>
        <v>0.0001875-20.2297654683432i</v>
      </c>
      <c r="M663" t="str">
        <f t="shared" si="182"/>
        <v>0.0025-9.75178437961154i</v>
      </c>
      <c r="N663">
        <f t="shared" si="183"/>
        <v>89.965546612974038</v>
      </c>
      <c r="O663">
        <f t="shared" si="184"/>
        <v>73.525618071212506</v>
      </c>
      <c r="P663" s="3">
        <f t="shared" si="185"/>
        <v>73.525618071212506</v>
      </c>
      <c r="Q663" s="3">
        <f t="shared" si="186"/>
        <v>-90.034453387025962</v>
      </c>
      <c r="R663">
        <f t="shared" si="187"/>
        <v>89.965546612974038</v>
      </c>
      <c r="S663">
        <f t="shared" si="188"/>
        <v>1.0461921167082364E-2</v>
      </c>
      <c r="T663">
        <f t="shared" si="171"/>
        <v>73.525618071212506</v>
      </c>
    </row>
    <row r="664" spans="1:20" x14ac:dyDescent="0.25">
      <c r="A664">
        <f t="shared" si="172"/>
        <v>65.983979281458176</v>
      </c>
      <c r="B664">
        <f t="shared" si="189"/>
        <v>10.501676467517278</v>
      </c>
      <c r="C664" t="str">
        <f t="shared" si="173"/>
        <v>-2.85358048299066-4727.52273217506i</v>
      </c>
      <c r="D664" t="str">
        <f t="shared" si="174"/>
        <v>3.47812499927537-1515.5194397424i</v>
      </c>
      <c r="E664" t="str">
        <f t="shared" si="175"/>
        <v>162.469524164204+0.0049445987423888i</v>
      </c>
      <c r="F664" t="str">
        <f t="shared" si="176"/>
        <v>2.90990990979315-14222.2165118557i</v>
      </c>
      <c r="G664" t="str">
        <f t="shared" si="177"/>
        <v>0.999999999959875-6.33446201076581E-06i</v>
      </c>
      <c r="H664" t="str">
        <f t="shared" si="178"/>
        <v>625.002734342893+1.35811861681347i</v>
      </c>
      <c r="I664" t="str">
        <f t="shared" si="179"/>
        <v>59.6203421907232-25076.0144147663i</v>
      </c>
      <c r="K664" t="str">
        <f t="shared" si="180"/>
        <v>0.0191998253427872-0.0000562373172955512i</v>
      </c>
      <c r="L664" t="str">
        <f t="shared" si="181"/>
        <v>0.0001875-20.1531833715314i</v>
      </c>
      <c r="M664" t="str">
        <f t="shared" si="182"/>
        <v>0.0025-9.71486788166125i</v>
      </c>
      <c r="N664">
        <f t="shared" si="183"/>
        <v>89.965415692830632</v>
      </c>
      <c r="O664">
        <f t="shared" si="184"/>
        <v>73.49267409865611</v>
      </c>
      <c r="P664" s="3">
        <f t="shared" si="185"/>
        <v>73.49267409865611</v>
      </c>
      <c r="Q664" s="3">
        <f t="shared" si="186"/>
        <v>-90.034584307169368</v>
      </c>
      <c r="R664">
        <f t="shared" si="187"/>
        <v>89.965415692830632</v>
      </c>
      <c r="S664">
        <f t="shared" si="188"/>
        <v>1.0501676467517278E-2</v>
      </c>
      <c r="T664">
        <f t="shared" si="171"/>
        <v>73.49267409865611</v>
      </c>
    </row>
    <row r="665" spans="1:20" x14ac:dyDescent="0.25">
      <c r="A665">
        <f t="shared" si="172"/>
        <v>66.234718402727722</v>
      </c>
      <c r="B665">
        <f t="shared" si="189"/>
        <v>10.541582838093843</v>
      </c>
      <c r="C665" t="str">
        <f t="shared" si="173"/>
        <v>-2.85358020671607-4709.62606669442i</v>
      </c>
      <c r="D665" t="str">
        <f t="shared" si="174"/>
        <v>3.47812499926985-1509.78226750814i</v>
      </c>
      <c r="E665" t="str">
        <f t="shared" si="175"/>
        <v>162.469524066758+0.00496338868868227i</v>
      </c>
      <c r="F665" t="str">
        <f t="shared" si="176"/>
        <v>2.90990990979226-14168.3766806098i</v>
      </c>
      <c r="G665" t="str">
        <f t="shared" si="177"/>
        <v>0.999999999959569-6.35853296640478E-06i</v>
      </c>
      <c r="H665" t="str">
        <f t="shared" si="178"/>
        <v>625.002755163436+1.36327947224975i</v>
      </c>
      <c r="I665" t="str">
        <f t="shared" si="179"/>
        <v>59.6203425497278-24981.0870347409i</v>
      </c>
      <c r="K665" t="str">
        <f t="shared" si="180"/>
        <v>0.0191998240128833-0.0000564510149494699i</v>
      </c>
      <c r="L665" t="str">
        <f t="shared" si="181"/>
        <v>0.0001875-20.0768911850283i</v>
      </c>
      <c r="M665" t="str">
        <f t="shared" si="182"/>
        <v>0.0025-9.67809113534698i</v>
      </c>
      <c r="N665">
        <f t="shared" si="183"/>
        <v>89.965284275221904</v>
      </c>
      <c r="O665">
        <f t="shared" si="184"/>
        <v>73.459730124990742</v>
      </c>
      <c r="P665" s="3">
        <f t="shared" si="185"/>
        <v>73.459730124990742</v>
      </c>
      <c r="Q665" s="3">
        <f t="shared" si="186"/>
        <v>-90.034715724778096</v>
      </c>
      <c r="R665">
        <f t="shared" si="187"/>
        <v>89.965284275221904</v>
      </c>
      <c r="S665">
        <f t="shared" si="188"/>
        <v>1.0541582838093843E-2</v>
      </c>
      <c r="T665">
        <f t="shared" si="171"/>
        <v>73.459730124990742</v>
      </c>
    </row>
    <row r="666" spans="1:20" x14ac:dyDescent="0.25">
      <c r="A666">
        <f t="shared" si="172"/>
        <v>66.486410332658082</v>
      </c>
      <c r="B666">
        <f t="shared" si="189"/>
        <v>10.5816408528786</v>
      </c>
      <c r="C666" t="str">
        <f t="shared" si="173"/>
        <v>-2.85357992833786-4691.79715076593i</v>
      </c>
      <c r="D666" t="str">
        <f t="shared" si="174"/>
        <v>3.47812499926428-1504.06681399866i</v>
      </c>
      <c r="E666" t="str">
        <f t="shared" si="175"/>
        <v>162.469523968572+0.0049822500421627i</v>
      </c>
      <c r="F666" t="str">
        <f t="shared" si="176"/>
        <v>2.90990990979136-14114.740666219i</v>
      </c>
      <c r="G666" t="str">
        <f t="shared" si="177"/>
        <v>0.999999999959261-6.38269539167516E-06i</v>
      </c>
      <c r="H666" t="str">
        <f t="shared" si="178"/>
        <v>625.002776142518+1.36845993899039i</v>
      </c>
      <c r="I666" t="str">
        <f t="shared" si="179"/>
        <v>59.6203429114658-24886.5190160392i</v>
      </c>
      <c r="K666" t="str">
        <f t="shared" si="180"/>
        <v>0.0191998226728531-0.0000566655246069636i</v>
      </c>
      <c r="L666" t="str">
        <f t="shared" si="181"/>
        <v>0.0001875-20.0008878113451i</v>
      </c>
      <c r="M666" t="str">
        <f t="shared" si="182"/>
        <v>0.0025-9.64145361162275i</v>
      </c>
      <c r="N666">
        <f t="shared" si="183"/>
        <v>89.965152358257811</v>
      </c>
      <c r="O666">
        <f t="shared" si="184"/>
        <v>73.426786150208059</v>
      </c>
      <c r="P666" s="3">
        <f t="shared" si="185"/>
        <v>73.426786150208059</v>
      </c>
      <c r="Q666" s="3">
        <f t="shared" si="186"/>
        <v>-90.034847641742189</v>
      </c>
      <c r="R666">
        <f t="shared" si="187"/>
        <v>89.965152358257811</v>
      </c>
      <c r="S666">
        <f t="shared" si="188"/>
        <v>1.0581640852878599E-2</v>
      </c>
      <c r="T666">
        <f t="shared" si="171"/>
        <v>73.426786150208059</v>
      </c>
    </row>
    <row r="667" spans="1:20" x14ac:dyDescent="0.25">
      <c r="A667">
        <f t="shared" si="172"/>
        <v>66.739058691922196</v>
      </c>
      <c r="B667">
        <f t="shared" si="189"/>
        <v>10.62185108811954</v>
      </c>
      <c r="C667" t="str">
        <f t="shared" si="173"/>
        <v>-2.85357964783987-4674.03572791462i</v>
      </c>
      <c r="D667" t="str">
        <f t="shared" si="174"/>
        <v>3.47812499925869-1498.37299699526i</v>
      </c>
      <c r="E667" t="str">
        <f t="shared" si="175"/>
        <v>162.469523869637+0.00500118307423876i</v>
      </c>
      <c r="F667" t="str">
        <f t="shared" si="176"/>
        <v>2.90990990979047-14061.3076971114i</v>
      </c>
      <c r="G667" t="str">
        <f t="shared" si="177"/>
        <v>0.999999999958951-6.40694963416153E-06i</v>
      </c>
      <c r="H667" t="str">
        <f t="shared" si="178"/>
        <v>625.002797281341+1.37366009155893i</v>
      </c>
      <c r="I667" t="str">
        <f t="shared" si="179"/>
        <v>59.6203432759574-24792.3089982685i</v>
      </c>
      <c r="K667" t="str">
        <f t="shared" si="180"/>
        <v>0.0191998213226196-0.0000568808493531018i</v>
      </c>
      <c r="L667" t="str">
        <f t="shared" si="181"/>
        <v>0.0001875-19.925172157148i</v>
      </c>
      <c r="M667" t="str">
        <f t="shared" si="182"/>
        <v>0.0025-9.60495478344566i</v>
      </c>
      <c r="N667">
        <f t="shared" si="183"/>
        <v>89.965019940041202</v>
      </c>
      <c r="O667">
        <f t="shared" si="184"/>
        <v>73.393842174299522</v>
      </c>
      <c r="P667" s="3">
        <f t="shared" si="185"/>
        <v>73.393842174299522</v>
      </c>
      <c r="Q667" s="3">
        <f t="shared" si="186"/>
        <v>-90.034980059958798</v>
      </c>
      <c r="R667">
        <f t="shared" si="187"/>
        <v>89.965019940041202</v>
      </c>
      <c r="S667">
        <f t="shared" si="188"/>
        <v>1.0621851088119539E-2</v>
      </c>
      <c r="T667">
        <f t="shared" si="171"/>
        <v>73.393842174299522</v>
      </c>
    </row>
    <row r="668" spans="1:20" x14ac:dyDescent="0.25">
      <c r="A668">
        <f t="shared" si="172"/>
        <v>66.992667114951502</v>
      </c>
      <c r="B668">
        <f t="shared" si="189"/>
        <v>10.662214122254394</v>
      </c>
      <c r="C668" t="str">
        <f t="shared" si="173"/>
        <v>-2.85357936520616-4656.34154263643i</v>
      </c>
      <c r="D668" t="str">
        <f t="shared" si="174"/>
        <v>3.47812499925304-1492.70073459046i</v>
      </c>
      <c r="E668" t="str">
        <f t="shared" si="175"/>
        <v>162.469523769949+0.00502018805734994i</v>
      </c>
      <c r="F668" t="str">
        <f t="shared" si="176"/>
        <v>2.90990990978956-14008.0770046358i</v>
      </c>
      <c r="G668" t="str">
        <f t="shared" si="177"/>
        <v>0.999999999958638-6.43129604276933E-06i</v>
      </c>
      <c r="H668" t="str">
        <f t="shared" si="178"/>
        <v>625.002818581131+1.37888000476217i</v>
      </c>
      <c r="I668" t="str">
        <f t="shared" si="179"/>
        <v>59.6203436432249-24698.4556261864i</v>
      </c>
      <c r="K668" t="str">
        <f t="shared" si="180"/>
        <v>0.0191998199621049-0.0000570969922846714i</v>
      </c>
      <c r="L668" t="str">
        <f t="shared" si="181"/>
        <v>0.0001875-19.8497431332417i</v>
      </c>
      <c r="M668" t="str">
        <f t="shared" si="182"/>
        <v>0.0025-9.56859412576781i</v>
      </c>
      <c r="N668">
        <f t="shared" si="183"/>
        <v>89.964887018667667</v>
      </c>
      <c r="O668">
        <f t="shared" si="184"/>
        <v>73.360898197256489</v>
      </c>
      <c r="P668" s="3">
        <f t="shared" si="185"/>
        <v>73.360898197256489</v>
      </c>
      <c r="Q668" s="3">
        <f t="shared" si="186"/>
        <v>-90.035112981332333</v>
      </c>
      <c r="R668">
        <f t="shared" si="187"/>
        <v>89.964887018667667</v>
      </c>
      <c r="S668">
        <f t="shared" si="188"/>
        <v>1.0662214122254394E-2</v>
      </c>
      <c r="T668">
        <f t="shared" si="171"/>
        <v>73.360898197256489</v>
      </c>
    </row>
    <row r="669" spans="1:20" x14ac:dyDescent="0.25">
      <c r="A669">
        <f t="shared" si="172"/>
        <v>67.247239249988311</v>
      </c>
      <c r="B669">
        <f t="shared" si="189"/>
        <v>10.702730535918962</v>
      </c>
      <c r="C669" t="str">
        <f t="shared" si="173"/>
        <v>-2.8535790804206-4638.71434039464i</v>
      </c>
      <c r="D669" t="str">
        <f t="shared" si="174"/>
        <v>3.47812499924735-1487.04994518687i</v>
      </c>
      <c r="E669" t="str">
        <f t="shared" si="175"/>
        <v>162.469523669502+0.00503926526497608i</v>
      </c>
      <c r="F669" t="str">
        <f t="shared" si="176"/>
        <v>2.90990990978864-13955.0478230507i</v>
      </c>
      <c r="G669" t="str">
        <f t="shared" si="177"/>
        <v>0.999999999958324-6.45573496772983E-06i</v>
      </c>
      <c r="H669" t="str">
        <f t="shared" si="178"/>
        <v>625.002840043102+1.38411975369116i</v>
      </c>
      <c r="I669" t="str">
        <f t="shared" si="179"/>
        <v>59.6203440132893-24604.9575496801i</v>
      </c>
      <c r="K669" t="str">
        <f t="shared" si="180"/>
        <v>0.019199818591231-0.0000573139565102223i</v>
      </c>
      <c r="L669" t="str">
        <f t="shared" si="181"/>
        <v>0.0001875-19.7745996545544i</v>
      </c>
      <c r="M669" t="str">
        <f t="shared" si="182"/>
        <v>0.0025-9.53237111552875i</v>
      </c>
      <c r="N669">
        <f t="shared" si="183"/>
        <v>89.964753592225549</v>
      </c>
      <c r="O669">
        <f t="shared" si="184"/>
        <v>73.327954219070477</v>
      </c>
      <c r="P669" s="3">
        <f t="shared" si="185"/>
        <v>73.327954219070477</v>
      </c>
      <c r="Q669" s="3">
        <f t="shared" si="186"/>
        <v>-90.035246407774451</v>
      </c>
      <c r="R669">
        <f t="shared" si="187"/>
        <v>89.964753592225549</v>
      </c>
      <c r="S669">
        <f t="shared" si="188"/>
        <v>1.0702730535918961E-2</v>
      </c>
      <c r="T669">
        <f t="shared" si="171"/>
        <v>73.327954219070477</v>
      </c>
    </row>
    <row r="670" spans="1:20" x14ac:dyDescent="0.25">
      <c r="A670">
        <f t="shared" si="172"/>
        <v>67.50277875913828</v>
      </c>
      <c r="B670">
        <f t="shared" si="189"/>
        <v>10.743400911955455</v>
      </c>
      <c r="C670" t="str">
        <f t="shared" si="173"/>
        <v>-2.85357879346636-4621.15386761596i</v>
      </c>
      <c r="D670" t="str">
        <f t="shared" si="174"/>
        <v>3.47812499924162-1481.42054749597i</v>
      </c>
      <c r="E670" t="str">
        <f t="shared" si="175"/>
        <v>162.469523568291+0.00505841497163188i</v>
      </c>
      <c r="F670" t="str">
        <f t="shared" si="176"/>
        <v>2.90990990978771-13902.2193895136i</v>
      </c>
      <c r="G670" t="str">
        <f t="shared" si="177"/>
        <v>0.999999999958006-6.48026676060514E-06i</v>
      </c>
      <c r="H670" t="str">
        <f t="shared" si="178"/>
        <v>625.002861668497+1.38937941372226i</v>
      </c>
      <c r="I670" t="str">
        <f t="shared" si="179"/>
        <v>59.620344386171-24511.8134237488i</v>
      </c>
      <c r="K670" t="str">
        <f t="shared" si="180"/>
        <v>0.0191998172099188-0.0000575317451501071i</v>
      </c>
      <c r="L670" t="str">
        <f t="shared" si="181"/>
        <v>0.0001875-19.6997406401219i</v>
      </c>
      <c r="M670" t="str">
        <f t="shared" si="182"/>
        <v>0.0025-9.49628523164848i</v>
      </c>
      <c r="N670">
        <f t="shared" si="183"/>
        <v>89.964619658795996</v>
      </c>
      <c r="O670">
        <f t="shared" si="184"/>
        <v>73.295010239732648</v>
      </c>
      <c r="P670" s="3">
        <f t="shared" si="185"/>
        <v>73.295010239732648</v>
      </c>
      <c r="Q670" s="3">
        <f t="shared" si="186"/>
        <v>-90.035380341204004</v>
      </c>
      <c r="R670">
        <f t="shared" si="187"/>
        <v>89.964619658795996</v>
      </c>
      <c r="S670">
        <f t="shared" si="188"/>
        <v>1.0743400911955454E-2</v>
      </c>
      <c r="T670">
        <f t="shared" si="171"/>
        <v>73.295010239732648</v>
      </c>
    </row>
    <row r="671" spans="1:20" x14ac:dyDescent="0.25">
      <c r="A671">
        <f t="shared" si="172"/>
        <v>67.759289318423001</v>
      </c>
      <c r="B671">
        <f t="shared" si="189"/>
        <v>10.784225835420886</v>
      </c>
      <c r="C671" t="str">
        <f t="shared" si="173"/>
        <v>-2.85357850432713-4603.65987168705i</v>
      </c>
      <c r="D671" t="str">
        <f t="shared" si="174"/>
        <v>3.47812499923586-1475.812460537i</v>
      </c>
      <c r="E671" t="str">
        <f t="shared" si="175"/>
        <v>162.469523466307+0.00507763745288201i</v>
      </c>
      <c r="F671" t="str">
        <f t="shared" si="176"/>
        <v>2.90990990978678-13849.5909440697i</v>
      </c>
      <c r="G671" t="str">
        <f t="shared" si="177"/>
        <v>0.999999999957686-6.50489177429336E-06i</v>
      </c>
      <c r="H671" t="str">
        <f t="shared" si="178"/>
        <v>625.002883458562+1.39465906051833i</v>
      </c>
      <c r="I671" t="str">
        <f t="shared" si="179"/>
        <v>59.6203447618923-24419.021908483i</v>
      </c>
      <c r="K671" t="str">
        <f t="shared" si="180"/>
        <v>0.0191998158180888-0.0000577503613365323i</v>
      </c>
      <c r="L671" t="str">
        <f t="shared" si="181"/>
        <v>0.0001875-19.6251650130722i</v>
      </c>
      <c r="M671" t="str">
        <f t="shared" si="182"/>
        <v>0.0025-9.46033595501942i</v>
      </c>
      <c r="N671">
        <f t="shared" si="183"/>
        <v>89.964485216452829</v>
      </c>
      <c r="O671">
        <f t="shared" si="184"/>
        <v>73.262066259234146</v>
      </c>
      <c r="P671" s="3">
        <f t="shared" si="185"/>
        <v>73.262066259234146</v>
      </c>
      <c r="Q671" s="3">
        <f t="shared" si="186"/>
        <v>-90.035514783547171</v>
      </c>
      <c r="R671">
        <f t="shared" si="187"/>
        <v>89.964485216452829</v>
      </c>
      <c r="S671">
        <f t="shared" si="188"/>
        <v>1.0784225835420885E-2</v>
      </c>
      <c r="T671">
        <f t="shared" si="171"/>
        <v>73.262066259234146</v>
      </c>
    </row>
    <row r="672" spans="1:20" x14ac:dyDescent="0.25">
      <c r="A672">
        <f t="shared" si="172"/>
        <v>68.016774617833022</v>
      </c>
      <c r="B672">
        <f t="shared" si="189"/>
        <v>10.825205893595486</v>
      </c>
      <c r="C672" t="str">
        <f t="shared" si="173"/>
        <v>-2.85357821298649-4586.23210095102i</v>
      </c>
      <c r="D672" t="str">
        <f t="shared" si="174"/>
        <v>3.47812499923004-1470.22560363574i</v>
      </c>
      <c r="E672" t="str">
        <f t="shared" si="175"/>
        <v>162.469523363548+0.00509693298533005i</v>
      </c>
      <c r="F672" t="str">
        <f t="shared" si="176"/>
        <v>2.90990990978584-13797.1617296412i</v>
      </c>
      <c r="G672" t="str">
        <f t="shared" si="177"/>
        <v>0.999999999957364-6.52961036303357E-06i</v>
      </c>
      <c r="H672" t="str">
        <f t="shared" si="178"/>
        <v>625.002905414544+1.39995877002972i</v>
      </c>
      <c r="I672" t="str">
        <f t="shared" si="179"/>
        <v>59.6203451404748-24326.5816690453i</v>
      </c>
      <c r="K672" t="str">
        <f t="shared" si="180"/>
        <v>0.0191998144156611-0.0000579698082135995i</v>
      </c>
      <c r="L672" t="str">
        <f t="shared" si="181"/>
        <v>0.0001875-19.5508717006099i</v>
      </c>
      <c r="M672" t="str">
        <f t="shared" si="182"/>
        <v>0.0025-9.42452276849909i</v>
      </c>
      <c r="N672">
        <f t="shared" si="183"/>
        <v>89.96435026326256</v>
      </c>
      <c r="O672">
        <f t="shared" si="184"/>
        <v>73.229122277566347</v>
      </c>
      <c r="P672" s="3">
        <f t="shared" si="185"/>
        <v>73.229122277566347</v>
      </c>
      <c r="Q672" s="3">
        <f t="shared" si="186"/>
        <v>-90.03564973673744</v>
      </c>
      <c r="R672">
        <f t="shared" si="187"/>
        <v>89.96435026326256</v>
      </c>
      <c r="S672">
        <f t="shared" si="188"/>
        <v>1.0825205893595487E-2</v>
      </c>
      <c r="T672">
        <f t="shared" si="171"/>
        <v>73.229122277566347</v>
      </c>
    </row>
    <row r="673" spans="1:20" x14ac:dyDescent="0.25">
      <c r="A673">
        <f t="shared" si="172"/>
        <v>68.275238361380787</v>
      </c>
      <c r="B673">
        <f t="shared" si="189"/>
        <v>10.86634167599115</v>
      </c>
      <c r="C673" t="str">
        <f t="shared" si="173"/>
        <v>-2.85357791942731-4568.87030470347i</v>
      </c>
      <c r="D673" t="str">
        <f t="shared" si="174"/>
        <v>3.47812499922417-1464.65989642337i</v>
      </c>
      <c r="E673" t="str">
        <f t="shared" si="175"/>
        <v>162.469523260006+0.00511630184663769i</v>
      </c>
      <c r="F673" t="str">
        <f t="shared" si="176"/>
        <v>2.90990990978489-13744.9309920162i</v>
      </c>
      <c r="G673" t="str">
        <f t="shared" si="177"/>
        <v>0.999999999957039-6.55442288241098E-06i</v>
      </c>
      <c r="H673" t="str">
        <f t="shared" si="178"/>
        <v>625.002927537706+1.40527861849537i</v>
      </c>
      <c r="I673" t="str">
        <f t="shared" si="179"/>
        <v>59.6203455219387-24234.4913756518i</v>
      </c>
      <c r="K673" t="str">
        <f t="shared" si="180"/>
        <v>0.019199813002555-0.0000581900889373503i</v>
      </c>
      <c r="L673" t="str">
        <f t="shared" si="181"/>
        <v>0.0001875-19.4768596340007i</v>
      </c>
      <c r="M673" t="str">
        <f t="shared" si="182"/>
        <v>0.0025-9.3888451569029i</v>
      </c>
      <c r="N673">
        <f t="shared" si="183"/>
        <v>89.964214797284342</v>
      </c>
      <c r="O673">
        <f t="shared" si="184"/>
        <v>73.196178294720227</v>
      </c>
      <c r="P673" s="3">
        <f t="shared" si="185"/>
        <v>73.196178294720227</v>
      </c>
      <c r="Q673" s="3">
        <f t="shared" si="186"/>
        <v>-90.035785202715658</v>
      </c>
      <c r="R673">
        <f t="shared" si="187"/>
        <v>89.964214797284342</v>
      </c>
      <c r="S673">
        <f t="shared" si="188"/>
        <v>1.086634167599115E-2</v>
      </c>
      <c r="T673">
        <f t="shared" si="171"/>
        <v>73.196178294720227</v>
      </c>
    </row>
    <row r="674" spans="1:20" x14ac:dyDescent="0.25">
      <c r="A674">
        <f t="shared" si="172"/>
        <v>68.534684267154034</v>
      </c>
      <c r="B674">
        <f t="shared" si="189"/>
        <v>10.907633774359915</v>
      </c>
      <c r="C674" t="str">
        <f t="shared" si="173"/>
        <v>-2.85357762363302-4551.57423318915i</v>
      </c>
      <c r="D674" t="str">
        <f t="shared" si="174"/>
        <v>3.47812499921826-1459.11525883534i</v>
      </c>
      <c r="E674" t="str">
        <f t="shared" si="175"/>
        <v>162.469523155676+0.00513574431552377i</v>
      </c>
      <c r="F674" t="str">
        <f t="shared" si="176"/>
        <v>2.90990990978395-13692.8979798381i</v>
      </c>
      <c r="G674" t="str">
        <f t="shared" si="177"/>
        <v>0.999999999956712-6.57932968936199E-06i</v>
      </c>
      <c r="H674" t="str">
        <f t="shared" si="178"/>
        <v>625.002949829329+1.41061868244402i</v>
      </c>
      <c r="I674" t="str">
        <f t="shared" si="179"/>
        <v>59.6203459063082-24142.7497035532i</v>
      </c>
      <c r="K674" t="str">
        <f t="shared" si="180"/>
        <v>0.019199811578689-0.0000584112066758139i</v>
      </c>
      <c r="L674" t="str">
        <f t="shared" si="181"/>
        <v>0.0001875-19.4031277485562i</v>
      </c>
      <c r="M674" t="str">
        <f t="shared" si="182"/>
        <v>0.0025-9.35330260699634i</v>
      </c>
      <c r="N674">
        <f t="shared" si="183"/>
        <v>89.96407881656998</v>
      </c>
      <c r="O674">
        <f t="shared" si="184"/>
        <v>73.163234310686846</v>
      </c>
      <c r="P674" s="3">
        <f t="shared" si="185"/>
        <v>73.163234310686846</v>
      </c>
      <c r="Q674" s="3">
        <f t="shared" si="186"/>
        <v>-90.03592118343002</v>
      </c>
      <c r="R674">
        <f t="shared" si="187"/>
        <v>89.96407881656998</v>
      </c>
      <c r="S674">
        <f t="shared" si="188"/>
        <v>1.0907633774359915E-2</v>
      </c>
      <c r="T674">
        <f t="shared" si="171"/>
        <v>73.163234310686846</v>
      </c>
    </row>
    <row r="675" spans="1:20" x14ac:dyDescent="0.25">
      <c r="A675">
        <f t="shared" si="172"/>
        <v>68.795116067369221</v>
      </c>
      <c r="B675">
        <f t="shared" si="189"/>
        <v>10.949082782702483</v>
      </c>
      <c r="C675" t="str">
        <f t="shared" si="173"/>
        <v>-2.85357732558657-4534.34363759828i</v>
      </c>
      <c r="D675" t="str">
        <f t="shared" si="174"/>
        <v>3.47812499921231-1453.59161111017i</v>
      </c>
      <c r="E675" t="str">
        <f t="shared" si="175"/>
        <v>162.469523050552+0.00515526067176297i</v>
      </c>
      <c r="F675" t="str">
        <f t="shared" si="176"/>
        <v>2.90990990978299-13641.0619445944i</v>
      </c>
      <c r="G675" t="str">
        <f t="shared" si="177"/>
        <v>0.999999999956383-6.60433114217939E-06i</v>
      </c>
      <c r="H675" t="str">
        <f t="shared" si="178"/>
        <v>625.00297229069+1.41597903869518i</v>
      </c>
      <c r="I675" t="str">
        <f t="shared" si="179"/>
        <v>59.6203462936048-24051.3553330142i</v>
      </c>
      <c r="K675" t="str">
        <f t="shared" si="180"/>
        <v>0.0191998101439813-0.000058633164609051i</v>
      </c>
      <c r="L675" t="str">
        <f t="shared" si="181"/>
        <v>0.0001875-19.3296749836184i</v>
      </c>
      <c r="M675" t="str">
        <f t="shared" si="182"/>
        <v>0.0025-9.31789460748786i</v>
      </c>
      <c r="N675">
        <f t="shared" si="183"/>
        <v>89.963942319163863</v>
      </c>
      <c r="O675">
        <f t="shared" si="184"/>
        <v>73.130290325457196</v>
      </c>
      <c r="P675" s="3">
        <f t="shared" si="185"/>
        <v>73.130290325457196</v>
      </c>
      <c r="Q675" s="3">
        <f t="shared" si="186"/>
        <v>-90.036057680836137</v>
      </c>
      <c r="R675">
        <f t="shared" si="187"/>
        <v>89.963942319163863</v>
      </c>
      <c r="S675">
        <f t="shared" si="188"/>
        <v>1.0949082782702483E-2</v>
      </c>
      <c r="T675">
        <f t="shared" si="171"/>
        <v>73.130290325457196</v>
      </c>
    </row>
    <row r="676" spans="1:20" x14ac:dyDescent="0.25">
      <c r="A676">
        <f t="shared" si="172"/>
        <v>69.056537508425222</v>
      </c>
      <c r="B676">
        <f t="shared" si="189"/>
        <v>10.990689297276752</v>
      </c>
      <c r="C676" t="str">
        <f t="shared" si="173"/>
        <v>-2.85357702527059-4517.17827006297i</v>
      </c>
      <c r="D676" t="str">
        <f t="shared" si="174"/>
        <v>3.47812499920631-1448.08887378833i</v>
      </c>
      <c r="E676" t="str">
        <f t="shared" si="175"/>
        <v>162.469522944628+0.00517485119619697i</v>
      </c>
      <c r="F676" t="str">
        <f t="shared" si="176"/>
        <v>2.90990990978203-13589.4221406064i</v>
      </c>
      <c r="G676" t="str">
        <f t="shared" si="177"/>
        <v>0.999999999956051-6.62942760051746E-06i</v>
      </c>
      <c r="H676" t="str">
        <f t="shared" si="178"/>
        <v>625.002994923081+1.42135976436024i</v>
      </c>
      <c r="I676" t="str">
        <f t="shared" si="179"/>
        <v>59.6203466838496-23960.3069492963i</v>
      </c>
      <c r="K676" t="str">
        <f t="shared" si="180"/>
        <v>0.0191998086983494-0.0000588559659291988i</v>
      </c>
      <c r="L676" t="str">
        <f t="shared" si="181"/>
        <v>0.0001875-19.2565002825447i</v>
      </c>
      <c r="M676" t="str">
        <f t="shared" si="182"/>
        <v>0.0025-9.28262064902161i</v>
      </c>
      <c r="N676">
        <f t="shared" si="183"/>
        <v>89.963805303102987</v>
      </c>
      <c r="O676">
        <f t="shared" si="184"/>
        <v>73.097346339022195</v>
      </c>
      <c r="P676" s="3">
        <f t="shared" si="185"/>
        <v>73.097346339022195</v>
      </c>
      <c r="Q676" s="3">
        <f t="shared" si="186"/>
        <v>-90.036194696897013</v>
      </c>
      <c r="R676">
        <f t="shared" si="187"/>
        <v>89.963805303102987</v>
      </c>
      <c r="S676">
        <f t="shared" si="188"/>
        <v>1.0990689297276751E-2</v>
      </c>
      <c r="T676">
        <f t="shared" si="171"/>
        <v>73.097346339022195</v>
      </c>
    </row>
    <row r="677" spans="1:20" x14ac:dyDescent="0.25">
      <c r="A677">
        <f t="shared" si="172"/>
        <v>69.318952350957233</v>
      </c>
      <c r="B677">
        <f t="shared" si="189"/>
        <v>11.032453916606404</v>
      </c>
      <c r="C677" t="str">
        <f t="shared" si="173"/>
        <v>-2.85357672266794-4500.07788365359i</v>
      </c>
      <c r="D677" t="str">
        <f t="shared" si="174"/>
        <v>3.47812499920026-1442.6069677111i</v>
      </c>
      <c r="E677" t="str">
        <f t="shared" si="175"/>
        <v>162.469522837897+0.0051945161707326i</v>
      </c>
      <c r="F677" t="str">
        <f t="shared" si="176"/>
        <v>2.90990990978105-13537.9778250182i</v>
      </c>
      <c r="G677" t="str">
        <f t="shared" si="177"/>
        <v>0.999999999955716-0.0000066546194253972i</v>
      </c>
      <c r="H677" t="str">
        <f t="shared" si="178"/>
        <v>625.003017727807+1.42676093684368i</v>
      </c>
      <c r="I677" t="str">
        <f t="shared" si="179"/>
        <v>59.6203470770658-23869.603242638i</v>
      </c>
      <c r="K677" t="str">
        <f t="shared" si="180"/>
        <v>0.01919980724171-0.0000590796138405184i</v>
      </c>
      <c r="L677" t="str">
        <f t="shared" si="181"/>
        <v>0.0001875-19.1836025926925i</v>
      </c>
      <c r="M677" t="str">
        <f t="shared" si="182"/>
        <v>0.0025-9.24748022416976i</v>
      </c>
      <c r="N677">
        <f t="shared" si="183"/>
        <v>89.963667766416862</v>
      </c>
      <c r="O677">
        <f t="shared" si="184"/>
        <v>73.06440235137255</v>
      </c>
      <c r="P677" s="3">
        <f t="shared" si="185"/>
        <v>73.06440235137255</v>
      </c>
      <c r="Q677" s="3">
        <f t="shared" si="186"/>
        <v>-90.036332233583138</v>
      </c>
      <c r="R677">
        <f t="shared" si="187"/>
        <v>89.963667766416862</v>
      </c>
      <c r="S677">
        <f t="shared" si="188"/>
        <v>1.1032453916606403E-2</v>
      </c>
      <c r="T677">
        <f t="shared" si="171"/>
        <v>73.06440235137255</v>
      </c>
    </row>
    <row r="678" spans="1:20" x14ac:dyDescent="0.25">
      <c r="A678">
        <f t="shared" si="172"/>
        <v>69.582364369890868</v>
      </c>
      <c r="B678">
        <f t="shared" si="189"/>
        <v>11.074377241489508</v>
      </c>
      <c r="C678" t="str">
        <f t="shared" si="173"/>
        <v>-2.85357641776115-4483.0422323753i</v>
      </c>
      <c r="D678" t="str">
        <f t="shared" si="174"/>
        <v>3.47812499919417-1437.14581401941i</v>
      </c>
      <c r="E678" t="str">
        <f t="shared" si="175"/>
        <v>162.469522730352+0.00521425587835173i</v>
      </c>
      <c r="F678" t="str">
        <f t="shared" si="176"/>
        <v>2.90990990978006-13486.7282577861i</v>
      </c>
      <c r="G678" t="str">
        <f t="shared" si="177"/>
        <v>0.999999999955379-6.67990697921145E-06i</v>
      </c>
      <c r="H678" t="str">
        <f t="shared" si="178"/>
        <v>625.003040706181+1.43218263384413i</v>
      </c>
      <c r="I678" t="str">
        <f t="shared" si="179"/>
        <v>59.6203474732771-23779.2429082362i</v>
      </c>
      <c r="K678" t="str">
        <f t="shared" si="180"/>
        <v>0.0191998057739793-0.0000593041115594408i</v>
      </c>
      <c r="L678" t="str">
        <f t="shared" si="181"/>
        <v>0.0001875-19.110980865404i</v>
      </c>
      <c r="M678" t="str">
        <f t="shared" si="182"/>
        <v>0.0025-9.2124728274255i</v>
      </c>
      <c r="N678">
        <f t="shared" si="183"/>
        <v>89.963529707127506</v>
      </c>
      <c r="O678">
        <f t="shared" si="184"/>
        <v>73.031458362498938</v>
      </c>
      <c r="P678" s="3">
        <f t="shared" si="185"/>
        <v>73.031458362498938</v>
      </c>
      <c r="Q678" s="3">
        <f t="shared" si="186"/>
        <v>-90.036470292872494</v>
      </c>
      <c r="R678">
        <f t="shared" si="187"/>
        <v>89.963529707127506</v>
      </c>
      <c r="S678">
        <f t="shared" si="188"/>
        <v>1.1074377241489507E-2</v>
      </c>
      <c r="T678">
        <f t="shared" si="171"/>
        <v>73.031458362498938</v>
      </c>
    </row>
    <row r="679" spans="1:20" x14ac:dyDescent="0.25">
      <c r="A679">
        <f t="shared" si="172"/>
        <v>69.846777354496453</v>
      </c>
      <c r="B679">
        <f t="shared" si="189"/>
        <v>11.116459875007168</v>
      </c>
      <c r="C679" t="str">
        <f t="shared" si="173"/>
        <v>-2.85357611053271-4466.07107116471i</v>
      </c>
      <c r="D679" t="str">
        <f t="shared" si="174"/>
        <v>3.47812499918804-1431.70533415275i</v>
      </c>
      <c r="E679" t="str">
        <f t="shared" si="175"/>
        <v>162.46952262199+0.00523407060310866i</v>
      </c>
      <c r="F679" t="str">
        <f t="shared" si="176"/>
        <v>2.90990990977907-13435.6727016678i</v>
      </c>
      <c r="G679" t="str">
        <f t="shared" si="177"/>
        <v>0.999999999955039-6.70529062573018E-06i</v>
      </c>
      <c r="H679" t="str">
        <f t="shared" si="178"/>
        <v>625.003063859521+1.43762493335542i</v>
      </c>
      <c r="I679" t="str">
        <f t="shared" si="179"/>
        <v>59.6203478725047-23689.2246462268i</v>
      </c>
      <c r="K679" t="str">
        <f t="shared" si="180"/>
        <v>0.019199804295073-0.0000595294623146108i</v>
      </c>
      <c r="L679" t="str">
        <f t="shared" si="181"/>
        <v>0.0001875-19.0386340559912i</v>
      </c>
      <c r="M679" t="str">
        <f t="shared" si="182"/>
        <v>0.0025-9.17759795519581i</v>
      </c>
      <c r="N679">
        <f t="shared" si="183"/>
        <v>89.963391123249437</v>
      </c>
      <c r="O679">
        <f t="shared" si="184"/>
        <v>72.998514372392364</v>
      </c>
      <c r="P679" s="3">
        <f t="shared" si="185"/>
        <v>72.998514372392364</v>
      </c>
      <c r="Q679" s="3">
        <f t="shared" si="186"/>
        <v>-90.036608876750563</v>
      </c>
      <c r="R679">
        <f t="shared" si="187"/>
        <v>89.963391123249437</v>
      </c>
      <c r="S679">
        <f t="shared" si="188"/>
        <v>1.1116459875007168E-2</v>
      </c>
      <c r="T679">
        <f t="shared" si="171"/>
        <v>72.998514372392364</v>
      </c>
    </row>
    <row r="680" spans="1:20" x14ac:dyDescent="0.25">
      <c r="A680">
        <f t="shared" si="172"/>
        <v>70.112195108443544</v>
      </c>
      <c r="B680">
        <f t="shared" si="189"/>
        <v>11.158702422532196</v>
      </c>
      <c r="C680" t="str">
        <f t="shared" si="173"/>
        <v>-2.85357580096515-4449.16415588581i</v>
      </c>
      <c r="D680" t="str">
        <f t="shared" si="174"/>
        <v>3.47812499918185-1426.28544984798i</v>
      </c>
      <c r="E680" t="str">
        <f t="shared" si="175"/>
        <v>162.469522512802+0.0052539606301415i</v>
      </c>
      <c r="F680" t="str">
        <f t="shared" si="176"/>
        <v>2.90990990977807-13384.8104222119i</v>
      </c>
      <c r="G680" t="str">
        <f t="shared" si="177"/>
        <v>0.999999999954697-6.73077073010565E-06i</v>
      </c>
      <c r="H680" t="str">
        <f t="shared" si="178"/>
        <v>625.003087189164+1.44308791366784i</v>
      </c>
      <c r="I680" t="str">
        <f t="shared" si="179"/>
        <v>59.6203482747724-23599.5471616669i</v>
      </c>
      <c r="K680" t="str">
        <f t="shared" si="180"/>
        <v>0.0191998028049058-0.0000597556693469368i</v>
      </c>
      <c r="L680" t="str">
        <f t="shared" si="181"/>
        <v>0.0001875-18.9665611237211i</v>
      </c>
      <c r="M680" t="str">
        <f t="shared" si="182"/>
        <v>0.0025-9.14285510579375i</v>
      </c>
      <c r="N680">
        <f t="shared" si="183"/>
        <v>89.963252012789681</v>
      </c>
      <c r="O680">
        <f t="shared" si="184"/>
        <v>72.965570381043136</v>
      </c>
      <c r="P680" s="3">
        <f t="shared" si="185"/>
        <v>72.965570381043136</v>
      </c>
      <c r="Q680" s="3">
        <f t="shared" si="186"/>
        <v>-90.036747987210319</v>
      </c>
      <c r="R680">
        <f t="shared" si="187"/>
        <v>89.963252012789681</v>
      </c>
      <c r="S680">
        <f t="shared" si="188"/>
        <v>1.1158702422532196E-2</v>
      </c>
      <c r="T680">
        <f t="shared" si="171"/>
        <v>72.965570381043136</v>
      </c>
    </row>
    <row r="681" spans="1:20" x14ac:dyDescent="0.25">
      <c r="A681">
        <f t="shared" si="172"/>
        <v>70.378621449855629</v>
      </c>
      <c r="B681">
        <f t="shared" si="189"/>
        <v>11.201105491737819</v>
      </c>
      <c r="C681" t="str">
        <f t="shared" si="173"/>
        <v>-2.85357548904029-4432.32124332698i</v>
      </c>
      <c r="D681" t="str">
        <f t="shared" si="174"/>
        <v>3.47812499917563-1420.88608313824i</v>
      </c>
      <c r="E681" t="str">
        <f t="shared" si="175"/>
        <v>162.469522402782+0.00527392624567009i</v>
      </c>
      <c r="F681" t="str">
        <f t="shared" si="176"/>
        <v>2.90990990977707-13334.1406877476i</v>
      </c>
      <c r="G681" t="str">
        <f t="shared" si="177"/>
        <v>0.999999999954352-6.75634765887773E-06i</v>
      </c>
      <c r="H681" t="str">
        <f t="shared" si="178"/>
        <v>625.003110696449+1.44857165336913i</v>
      </c>
      <c r="I681" t="str">
        <f t="shared" si="179"/>
        <v>59.6203486801032-23510.209164516i</v>
      </c>
      <c r="K681" t="str">
        <f t="shared" si="180"/>
        <v>0.0191998013033921-0.0000599827359096337i</v>
      </c>
      <c r="L681" t="str">
        <f t="shared" si="181"/>
        <v>0.0001875-18.8947610318003i</v>
      </c>
      <c r="M681" t="str">
        <f t="shared" si="182"/>
        <v>0.0025-9.1082437794319i</v>
      </c>
      <c r="N681">
        <f t="shared" si="183"/>
        <v>89.963112373747592</v>
      </c>
      <c r="O681">
        <f t="shared" si="184"/>
        <v>72.932626388441875</v>
      </c>
      <c r="P681" s="3">
        <f t="shared" si="185"/>
        <v>72.932626388441875</v>
      </c>
      <c r="Q681" s="3">
        <f t="shared" si="186"/>
        <v>-90.036887626252408</v>
      </c>
      <c r="R681">
        <f t="shared" si="187"/>
        <v>89.963112373747592</v>
      </c>
      <c r="S681">
        <f t="shared" si="188"/>
        <v>1.1201105491737818E-2</v>
      </c>
      <c r="T681">
        <f t="shared" si="171"/>
        <v>72.932626388441875</v>
      </c>
    </row>
    <row r="682" spans="1:20" x14ac:dyDescent="0.25">
      <c r="A682">
        <f t="shared" si="172"/>
        <v>70.646060211365082</v>
      </c>
      <c r="B682">
        <f t="shared" si="189"/>
        <v>11.243669692606423</v>
      </c>
      <c r="C682" t="str">
        <f t="shared" si="173"/>
        <v>-2.85357517474028-4415.54209119731i</v>
      </c>
      <c r="D682" t="str">
        <f t="shared" si="174"/>
        <v>3.47812499916935-1415.50715635183i</v>
      </c>
      <c r="E682" t="str">
        <f t="shared" si="175"/>
        <v>162.469522291925+0.00529396773700623i</v>
      </c>
      <c r="F682" t="str">
        <f t="shared" si="176"/>
        <v>2.90990990977606-13283.6627693737i</v>
      </c>
      <c r="G682" t="str">
        <f t="shared" si="177"/>
        <v>0.999999999954004-0.0000067820217799791i</v>
      </c>
      <c r="H682" t="str">
        <f t="shared" si="178"/>
        <v>625.003134382729+1.45407623134568i</v>
      </c>
      <c r="I682" t="str">
        <f t="shared" si="179"/>
        <v>59.6203490885195-23421.2093696169i</v>
      </c>
      <c r="K682" t="str">
        <f t="shared" si="180"/>
        <v>0.0191997997904455-0.0000602106652682721i</v>
      </c>
      <c r="L682" t="str">
        <f t="shared" si="181"/>
        <v>0.0001875-18.8232327473603i</v>
      </c>
      <c r="M682" t="str">
        <f t="shared" si="182"/>
        <v>0.0025-9.07376347821466i</v>
      </c>
      <c r="N682">
        <f t="shared" si="183"/>
        <v>89.962972204115019</v>
      </c>
      <c r="O682">
        <f t="shared" si="184"/>
        <v>72.899682394579102</v>
      </c>
      <c r="P682" s="3">
        <f t="shared" si="185"/>
        <v>72.899682394579102</v>
      </c>
      <c r="Q682" s="3">
        <f t="shared" si="186"/>
        <v>-90.037027795884981</v>
      </c>
      <c r="R682">
        <f t="shared" si="187"/>
        <v>89.962972204115019</v>
      </c>
      <c r="S682">
        <f t="shared" si="188"/>
        <v>1.1243669692606423E-2</v>
      </c>
      <c r="T682">
        <f t="shared" si="171"/>
        <v>72.899682394579102</v>
      </c>
    </row>
    <row r="683" spans="1:20" x14ac:dyDescent="0.25">
      <c r="A683">
        <f t="shared" si="172"/>
        <v>70.914515240168271</v>
      </c>
      <c r="B683">
        <f t="shared" si="189"/>
        <v>11.286395637438327</v>
      </c>
      <c r="C683" t="str">
        <f t="shared" si="173"/>
        <v>-2.85357485804715-4398.82645812309i</v>
      </c>
      <c r="D683" t="str">
        <f t="shared" si="174"/>
        <v>3.47812499916303-1410.14859211109i</v>
      </c>
      <c r="E683" t="str">
        <f t="shared" si="175"/>
        <v>162.469522180225+0.00531408539254743i</v>
      </c>
      <c r="F683" t="str">
        <f t="shared" si="176"/>
        <v>2.90990990977505-13233.3759409484i</v>
      </c>
      <c r="G683" t="str">
        <f t="shared" si="177"/>
        <v>0.999999999953654-6.80779346274064E-06i</v>
      </c>
      <c r="H683" t="str">
        <f t="shared" si="178"/>
        <v>625.003158249368+1.4596017267837i</v>
      </c>
      <c r="I683" t="str">
        <f t="shared" si="179"/>
        <v>59.6203495000459-23332.5464966777i</v>
      </c>
      <c r="K683" t="str">
        <f t="shared" si="180"/>
        <v>0.0191997982659789-0.0000604394607008241i</v>
      </c>
      <c r="L683" t="str">
        <f t="shared" si="181"/>
        <v>0.0001875-18.7519752414428i</v>
      </c>
      <c r="M683" t="str">
        <f t="shared" si="182"/>
        <v>0.0025-9.03941370613144i</v>
      </c>
      <c r="N683">
        <f t="shared" si="183"/>
        <v>89.962831501876153</v>
      </c>
      <c r="O683">
        <f t="shared" si="184"/>
        <v>72.866738399445282</v>
      </c>
      <c r="P683" s="3">
        <f t="shared" si="185"/>
        <v>72.866738399445282</v>
      </c>
      <c r="Q683" s="3">
        <f t="shared" si="186"/>
        <v>-90.037168498123847</v>
      </c>
      <c r="R683">
        <f t="shared" si="187"/>
        <v>89.962831501876153</v>
      </c>
      <c r="S683">
        <f t="shared" si="188"/>
        <v>1.1286395637438327E-2</v>
      </c>
      <c r="T683">
        <f t="shared" si="171"/>
        <v>72.866738399445282</v>
      </c>
    </row>
    <row r="684" spans="1:20" x14ac:dyDescent="0.25">
      <c r="A684">
        <f t="shared" si="172"/>
        <v>71.183990398080923</v>
      </c>
      <c r="B684">
        <f t="shared" si="189"/>
        <v>11.329283940860593</v>
      </c>
      <c r="C684" t="str">
        <f t="shared" si="173"/>
        <v>-2.85357453894276-4382.17410364423i</v>
      </c>
      <c r="D684" t="str">
        <f t="shared" si="174"/>
        <v>3.47812499915665-1404.81031333126i</v>
      </c>
      <c r="E684" t="str">
        <f t="shared" si="175"/>
        <v>162.469522067674+0.00533427950179725i</v>
      </c>
      <c r="F684" t="str">
        <f t="shared" si="176"/>
        <v>2.90990990977402-13183.2794790787i</v>
      </c>
      <c r="G684" t="str">
        <f t="shared" si="177"/>
        <v>0.999999999953301-6.83366307789665E-06i</v>
      </c>
      <c r="H684" t="str">
        <f t="shared" si="178"/>
        <v>625.003182297739+1.46514821917031i</v>
      </c>
      <c r="I684" t="str">
        <f t="shared" si="179"/>
        <v>59.6203499147065-23244.2192702531i</v>
      </c>
      <c r="K684" t="str">
        <f t="shared" si="180"/>
        <v>0.0191997967299046-0.0000606691254977123i</v>
      </c>
      <c r="L684" t="str">
        <f t="shared" si="181"/>
        <v>0.0001875-18.6809874889847i</v>
      </c>
      <c r="M684" t="str">
        <f t="shared" si="182"/>
        <v>0.0025-9.00519396904903i</v>
      </c>
      <c r="N684">
        <f t="shared" si="183"/>
        <v>89.962690265007524</v>
      </c>
      <c r="O684">
        <f t="shared" si="184"/>
        <v>72.833794403030538</v>
      </c>
      <c r="P684" s="3">
        <f t="shared" si="185"/>
        <v>72.833794403030538</v>
      </c>
      <c r="Q684" s="3">
        <f t="shared" si="186"/>
        <v>-90.037309734992476</v>
      </c>
      <c r="R684">
        <f t="shared" si="187"/>
        <v>89.962690265007524</v>
      </c>
      <c r="S684">
        <f t="shared" si="188"/>
        <v>1.1329283940860593E-2</v>
      </c>
      <c r="T684">
        <f t="shared" ref="T684:T747" si="190">P684</f>
        <v>72.833794403030538</v>
      </c>
    </row>
    <row r="685" spans="1:20" x14ac:dyDescent="0.25">
      <c r="A685">
        <f t="shared" ref="A685:A748" si="191">2*PI()*B685</f>
        <v>71.454489561593618</v>
      </c>
      <c r="B685">
        <f t="shared" si="189"/>
        <v>11.372335219835863</v>
      </c>
      <c r="C685" t="str">
        <f t="shared" ref="C685:C748" si="192">IMPRODUCT(D685,E685,$C$40,,K685,$C$41)</f>
        <v>-2.85357421740845-4365.58478821106i</v>
      </c>
      <c r="D685" t="str">
        <f t="shared" ref="D685:D748" si="193">IMDIV(IMPRODUCT($C$37,$C$38,COMPLEX(1,A685/$C$38)),IMSUM(-1*A685*A685/$C$39,COMPLEX(0,1*A685)))</f>
        <v>3.47812499915024-1399.49224321942i</v>
      </c>
      <c r="E685" t="str">
        <f t="shared" ref="E685:E748" si="194">IMDIV(IMPRODUCT(IMSUM(F685,G685),$C$29,H685),IMSUM(1,I685))</f>
        <v>162.469521954265+0.00535455035535396i</v>
      </c>
      <c r="F685" t="str">
        <f t="shared" ref="F685:F748" si="195">IMDIV(IMPRODUCT($C$14,$C$15,COMPLEX(1,A685/$C$15)),IMSUM(-1*A685*A685/$C$16,COMPLEX(0,A685)))</f>
        <v>2.90990990977297-13133.3726631103i</v>
      </c>
      <c r="G685" t="str">
        <f t="shared" ref="G685:G748" si="196">IMDIV(1,COMPLEX(1,A685*$C$9*$C$10))</f>
        <v>0.999999999952945-6.85963099759021E-06i</v>
      </c>
      <c r="H685" t="str">
        <f t="shared" ref="H685:H748" si="197">IMDIV($C$3,IMSUM(K685,COMPLEX(0,$C$28*A685)))</f>
        <v>625.003206529227+1.47071578829462i</v>
      </c>
      <c r="I685" t="str">
        <f t="shared" ref="I685:I748" si="198">IMPRODUCT(F685,$C$29,H685,$C$31)</f>
        <v>59.6203503325237-23156.2264197265i</v>
      </c>
      <c r="K685" t="str">
        <f t="shared" ref="K685:K748" si="199">IF($C$26&lt;=0,IMDIV(1,IMSUM(IMDIV(1,L685),1/$C$18)),IMDIV(1,IMSUM(IMDIV(1,L685),1/$C$18,IMDIV(1,M685))))</f>
        <v>0.0191997951821342-0.0000608996629618524i</v>
      </c>
      <c r="L685" t="str">
        <f t="shared" ref="L685:L748" si="200">IMSUM($C$21/$C$22,IMDIV(1,COMPLEX(0,$C$20*$C$22*A685)))</f>
        <v>0.0001875-18.6102684688032i</v>
      </c>
      <c r="M685" t="str">
        <f t="shared" ref="M685:M748" si="201">IMSUM($C$25/$C$26,IMDIV(1,COMPLEX(0,$C$24*$C$26*A685)))</f>
        <v>0.0025-8.97110377470514i</v>
      </c>
      <c r="N685">
        <f t="shared" ref="N685:N748" si="202">ABS(R685)</f>
        <v>89.962548491477946</v>
      </c>
      <c r="O685">
        <f t="shared" ref="O685:O748" si="203">ABS(P685)</f>
        <v>72.800850405325207</v>
      </c>
      <c r="P685" s="3">
        <f t="shared" ref="P685:P748" si="204">20*LOG10(IMABS(C685))</f>
        <v>72.800850405325207</v>
      </c>
      <c r="Q685" s="3">
        <f t="shared" ref="Q685:Q748" si="205">IMARGUMENT(C685)*180/PI()</f>
        <v>-90.037451508522054</v>
      </c>
      <c r="R685">
        <f t="shared" ref="R685:R748" si="206">IF(Q685&lt;0,Q685+180,Q685-180)</f>
        <v>89.962548491477946</v>
      </c>
      <c r="S685">
        <f t="shared" ref="S685:S748" si="207">B685/1000</f>
        <v>1.1372335219835862E-2</v>
      </c>
      <c r="T685">
        <f t="shared" si="190"/>
        <v>72.800850405325207</v>
      </c>
    </row>
    <row r="686" spans="1:20" x14ac:dyDescent="0.25">
      <c r="A686">
        <f t="shared" si="191"/>
        <v>71.726016621927684</v>
      </c>
      <c r="B686">
        <f t="shared" ref="B686:B749" si="208">B685*(1+B$42)</f>
        <v>11.415550093671239</v>
      </c>
      <c r="C686" t="str">
        <f t="shared" si="192"/>
        <v>-2.85357389342599-4349.05827318076i</v>
      </c>
      <c r="D686" t="str">
        <f t="shared" si="193"/>
        <v>3.47812499914376-1394.19430527335i</v>
      </c>
      <c r="E686" t="str">
        <f t="shared" si="194"/>
        <v>162.469521839993+0.00537489824492382i</v>
      </c>
      <c r="F686" t="str">
        <f t="shared" si="195"/>
        <v>2.90990990977194-13083.6547751169i</v>
      </c>
      <c r="G686" t="str">
        <f t="shared" si="196"/>
        <v>0.999999999952587-6.88569759537859E-06i</v>
      </c>
      <c r="H686" t="str">
        <f t="shared" si="197"/>
        <v>625.003230945225+1.47630451424903i</v>
      </c>
      <c r="I686" t="str">
        <f t="shared" si="198"/>
        <v>59.6203507535229-23068.5666792912i</v>
      </c>
      <c r="K686" t="str">
        <f t="shared" si="199"/>
        <v>0.0191997936225787-0.0000611310764087057i</v>
      </c>
      <c r="L686" t="str">
        <f t="shared" si="200"/>
        <v>0.0001875-18.5398171635816i</v>
      </c>
      <c r="M686" t="str">
        <f t="shared" si="201"/>
        <v>0.0025-8.93714263270088i</v>
      </c>
      <c r="N686">
        <f t="shared" si="202"/>
        <v>89.962406179248617</v>
      </c>
      <c r="O686">
        <f t="shared" si="203"/>
        <v>72.767906406319554</v>
      </c>
      <c r="P686" s="3">
        <f t="shared" si="204"/>
        <v>72.767906406319554</v>
      </c>
      <c r="Q686" s="3">
        <f t="shared" si="205"/>
        <v>-90.037593820751383</v>
      </c>
      <c r="R686">
        <f t="shared" si="206"/>
        <v>89.962406179248617</v>
      </c>
      <c r="S686">
        <f t="shared" si="207"/>
        <v>1.1415550093671239E-2</v>
      </c>
      <c r="T686">
        <f t="shared" si="190"/>
        <v>72.767906406319554</v>
      </c>
    </row>
    <row r="687" spans="1:20" x14ac:dyDescent="0.25">
      <c r="A687">
        <f t="shared" si="191"/>
        <v>71.99857548509101</v>
      </c>
      <c r="B687">
        <f t="shared" si="208"/>
        <v>11.458929184027191</v>
      </c>
      <c r="C687" t="str">
        <f t="shared" si="192"/>
        <v>-2.85357356697662-4332.5943208138i</v>
      </c>
      <c r="D687" t="str">
        <f t="shared" si="193"/>
        <v>3.47812499913725-1388.91642328042i</v>
      </c>
      <c r="E687" t="str">
        <f t="shared" si="194"/>
        <v>162.469521724851+0.00539532346331651i</v>
      </c>
      <c r="F687" t="str">
        <f t="shared" si="195"/>
        <v>2.90990990977089-13034.1250998898i</v>
      </c>
      <c r="G687" t="str">
        <f t="shared" si="196"/>
        <v>0.999999999952226-6.91186324623853E-06i</v>
      </c>
      <c r="H687" t="str">
        <f t="shared" si="197"/>
        <v>625.003255547138+1.48191447743025i</v>
      </c>
      <c r="I687" t="str">
        <f t="shared" si="198"/>
        <v>59.620351177727-22981.238787932i</v>
      </c>
      <c r="K687" t="str">
        <f t="shared" si="199"/>
        <v>0.0191997920511483-0.0000613633691663239i</v>
      </c>
      <c r="L687" t="str">
        <f t="shared" si="200"/>
        <v>0.0001875-18.4696325598542i</v>
      </c>
      <c r="M687" t="str">
        <f t="shared" si="201"/>
        <v>0.0025-8.90331005449379i</v>
      </c>
      <c r="N687">
        <f t="shared" si="202"/>
        <v>89.96226332627289</v>
      </c>
      <c r="O687">
        <f t="shared" si="203"/>
        <v>72.734962406003532</v>
      </c>
      <c r="P687" s="3">
        <f t="shared" si="204"/>
        <v>72.734962406003532</v>
      </c>
      <c r="Q687" s="3">
        <f t="shared" si="205"/>
        <v>-90.03773667372711</v>
      </c>
      <c r="R687">
        <f t="shared" si="206"/>
        <v>89.96226332627289</v>
      </c>
      <c r="S687">
        <f t="shared" si="207"/>
        <v>1.1458929184027191E-2</v>
      </c>
      <c r="T687">
        <f t="shared" si="190"/>
        <v>72.734962406003532</v>
      </c>
    </row>
    <row r="688" spans="1:20" x14ac:dyDescent="0.25">
      <c r="A688">
        <f t="shared" si="191"/>
        <v>72.272170071934369</v>
      </c>
      <c r="B688">
        <f t="shared" si="208"/>
        <v>11.502473114926495</v>
      </c>
      <c r="C688" t="str">
        <f t="shared" si="192"/>
        <v>-2.85357323804169-4316.1926942707i</v>
      </c>
      <c r="D688" t="str">
        <f t="shared" si="193"/>
        <v>3.47812499913067-1383.65852131653i</v>
      </c>
      <c r="E688" t="str">
        <f t="shared" si="194"/>
        <v>162.469521608832+0.00541582630446495i</v>
      </c>
      <c r="F688" t="str">
        <f t="shared" si="195"/>
        <v>2.90990990976983-12984.7829249283i</v>
      </c>
      <c r="G688" t="str">
        <f t="shared" si="196"/>
        <v>0.999999999951862-6.93812832657171E-06i</v>
      </c>
      <c r="H688" t="str">
        <f t="shared" si="197"/>
        <v>625.003280336383+1.48754575854055i</v>
      </c>
      <c r="I688" t="str">
        <f t="shared" si="198"/>
        <v>59.6203516051626-22894.2414894085i</v>
      </c>
      <c r="K688" t="str">
        <f t="shared" si="199"/>
        <v>0.0191997904677526-0.000061596544575398i</v>
      </c>
      <c r="L688" t="str">
        <f t="shared" si="200"/>
        <v>0.0001875-18.3997136479918i</v>
      </c>
      <c r="M688" t="str">
        <f t="shared" si="201"/>
        <v>0.0025-8.86960555339087i</v>
      </c>
      <c r="N688">
        <f t="shared" si="202"/>
        <v>89.962119930496414</v>
      </c>
      <c r="O688">
        <f t="shared" si="203"/>
        <v>72.702018404367209</v>
      </c>
      <c r="P688" s="3">
        <f t="shared" si="204"/>
        <v>72.702018404367209</v>
      </c>
      <c r="Q688" s="3">
        <f t="shared" si="205"/>
        <v>-90.037880069503586</v>
      </c>
      <c r="R688">
        <f t="shared" si="206"/>
        <v>89.962119930496414</v>
      </c>
      <c r="S688">
        <f t="shared" si="207"/>
        <v>1.1502473114926495E-2</v>
      </c>
      <c r="T688">
        <f t="shared" si="190"/>
        <v>72.702018404367209</v>
      </c>
    </row>
    <row r="689" spans="1:20" x14ac:dyDescent="0.25">
      <c r="A689">
        <f t="shared" si="191"/>
        <v>72.54680431820772</v>
      </c>
      <c r="B689">
        <f t="shared" si="208"/>
        <v>11.546182512763217</v>
      </c>
      <c r="C689" t="str">
        <f t="shared" si="192"/>
        <v>-2.85357290660205-4299.85315760856i</v>
      </c>
      <c r="D689" t="str">
        <f t="shared" si="193"/>
        <v>3.47812499912405-1378.420523745i</v>
      </c>
      <c r="E689" t="str">
        <f t="shared" si="194"/>
        <v>162.469521491929+0.00543640706341245i</v>
      </c>
      <c r="F689" t="str">
        <f t="shared" si="195"/>
        <v>2.90990990976877-12935.6275404284i</v>
      </c>
      <c r="G689" t="str">
        <f t="shared" si="196"/>
        <v>0.999999999951496-6.96449321421013E-06i</v>
      </c>
      <c r="H689" t="str">
        <f t="shared" si="197"/>
        <v>625.003305314385+1.49319843858881i</v>
      </c>
      <c r="I689" t="str">
        <f t="shared" si="198"/>
        <v>59.620352035852-22807.5735322349i</v>
      </c>
      <c r="K689" t="str">
        <f t="shared" si="199"/>
        <v>0.0191997888723005-0.0000618306059893042i</v>
      </c>
      <c r="L689" t="str">
        <f t="shared" si="200"/>
        <v>0.0001875-18.3300594221875i</v>
      </c>
      <c r="M689" t="str">
        <f t="shared" si="201"/>
        <v>0.0025-8.83602864454165i</v>
      </c>
      <c r="N689">
        <f t="shared" si="202"/>
        <v>89.961975989856981</v>
      </c>
      <c r="O689">
        <f t="shared" si="203"/>
        <v>72.669074401400508</v>
      </c>
      <c r="P689" s="3">
        <f t="shared" si="204"/>
        <v>72.669074401400508</v>
      </c>
      <c r="Q689" s="3">
        <f t="shared" si="205"/>
        <v>-90.038024010143019</v>
      </c>
      <c r="R689">
        <f t="shared" si="206"/>
        <v>89.961975989856981</v>
      </c>
      <c r="S689">
        <f t="shared" si="207"/>
        <v>1.1546182512763216E-2</v>
      </c>
      <c r="T689">
        <f t="shared" si="190"/>
        <v>72.669074401400508</v>
      </c>
    </row>
    <row r="690" spans="1:20" x14ac:dyDescent="0.25">
      <c r="A690">
        <f t="shared" si="191"/>
        <v>72.822482174616908</v>
      </c>
      <c r="B690">
        <f t="shared" si="208"/>
        <v>11.590058006311716</v>
      </c>
      <c r="C690" t="str">
        <f t="shared" si="192"/>
        <v>-2.85357257263874-4283.57547577775i</v>
      </c>
      <c r="D690" t="str">
        <f t="shared" si="193"/>
        <v>3.47812499911738-1373.20235521547i</v>
      </c>
      <c r="E690" t="str">
        <f t="shared" si="194"/>
        <v>162.469521374138+0.0054570660363268i</v>
      </c>
      <c r="F690" t="str">
        <f t="shared" si="195"/>
        <v>2.90990990976768-12886.6582392734i</v>
      </c>
      <c r="G690" t="str">
        <f t="shared" si="196"/>
        <v>0.999999999951126-6.99095828842155E-06i</v>
      </c>
      <c r="H690" t="str">
        <f t="shared" si="197"/>
        <v>625.003330482579+1.4988725988918i</v>
      </c>
      <c r="I690" t="str">
        <f t="shared" si="198"/>
        <v>59.62035246982-22721.2336696634i</v>
      </c>
      <c r="K690" t="str">
        <f t="shared" si="199"/>
        <v>0.0191997872647003-0.0000620655567741553i</v>
      </c>
      <c r="L690" t="str">
        <f t="shared" si="200"/>
        <v>0.0001875-18.2606688804418i</v>
      </c>
      <c r="M690" t="str">
        <f t="shared" si="201"/>
        <v>0.0025-8.80257884493094i</v>
      </c>
      <c r="N690">
        <f t="shared" si="202"/>
        <v>89.961831502284596</v>
      </c>
      <c r="O690">
        <f t="shared" si="203"/>
        <v>72.63613039709351</v>
      </c>
      <c r="P690" s="3">
        <f t="shared" si="204"/>
        <v>72.63613039709351</v>
      </c>
      <c r="Q690" s="3">
        <f t="shared" si="205"/>
        <v>-90.038168497715404</v>
      </c>
      <c r="R690">
        <f t="shared" si="206"/>
        <v>89.961831502284596</v>
      </c>
      <c r="S690">
        <f t="shared" si="207"/>
        <v>1.1590058006311717E-2</v>
      </c>
      <c r="T690">
        <f t="shared" si="190"/>
        <v>72.63613039709351</v>
      </c>
    </row>
    <row r="691" spans="1:20" x14ac:dyDescent="0.25">
      <c r="A691">
        <f t="shared" si="191"/>
        <v>73.099207606880441</v>
      </c>
      <c r="B691">
        <f t="shared" si="208"/>
        <v>11.634100226735701</v>
      </c>
      <c r="C691" t="str">
        <f t="shared" si="192"/>
        <v>-2.85357223613248-4267.3594146182i</v>
      </c>
      <c r="D691" t="str">
        <f t="shared" si="193"/>
        <v>3.47812499911067-1368.00394066284i</v>
      </c>
      <c r="E691" t="str">
        <f t="shared" si="194"/>
        <v>162.469521255448+0.00547780352050343i</v>
      </c>
      <c r="F691" t="str">
        <f t="shared" si="195"/>
        <v>2.90990990976661-12837.8743170237i</v>
      </c>
      <c r="G691" t="str">
        <f t="shared" si="196"/>
        <v>0.999999999950754-7.01752392991494E-06i</v>
      </c>
      <c r="H691" t="str">
        <f t="shared" si="197"/>
        <v>625.00335584242+1.50456832107532i</v>
      </c>
      <c r="I691" t="str">
        <f t="shared" si="198"/>
        <v>59.6203529070937-22635.2206596668i</v>
      </c>
      <c r="K691" t="str">
        <f t="shared" si="199"/>
        <v>0.0191997856448593-0.000062301400308846i</v>
      </c>
      <c r="L691" t="str">
        <f t="shared" si="200"/>
        <v>0.0001875-18.1915410245485i</v>
      </c>
      <c r="M691" t="str">
        <f t="shared" si="201"/>
        <v>0.0025-8.76925567337213i</v>
      </c>
      <c r="N691">
        <f t="shared" si="202"/>
        <v>89.961686465701391</v>
      </c>
      <c r="O691">
        <f t="shared" si="203"/>
        <v>72.603186391435671</v>
      </c>
      <c r="P691" s="3">
        <f t="shared" si="204"/>
        <v>72.603186391435671</v>
      </c>
      <c r="Q691" s="3">
        <f t="shared" si="205"/>
        <v>-90.038313534298609</v>
      </c>
      <c r="R691">
        <f t="shared" si="206"/>
        <v>89.961686465701391</v>
      </c>
      <c r="S691">
        <f t="shared" si="207"/>
        <v>1.1634100226735701E-2</v>
      </c>
      <c r="T691">
        <f t="shared" si="190"/>
        <v>72.603186391435671</v>
      </c>
    </row>
    <row r="692" spans="1:20" x14ac:dyDescent="0.25">
      <c r="A692">
        <f t="shared" si="191"/>
        <v>73.376984595786595</v>
      </c>
      <c r="B692">
        <f t="shared" si="208"/>
        <v>11.678309807597296</v>
      </c>
      <c r="C692" t="str">
        <f t="shared" si="192"/>
        <v>-2.85357189706414-4251.20474085652i</v>
      </c>
      <c r="D692" t="str">
        <f t="shared" si="193"/>
        <v>3.47812499910389-1362.82520530616i</v>
      </c>
      <c r="E692" t="str">
        <f t="shared" si="194"/>
        <v>162.469521135855+0.00549861981436471i</v>
      </c>
      <c r="F692" t="str">
        <f t="shared" si="195"/>
        <v>2.90990990976552-12789.2750719059i</v>
      </c>
      <c r="G692" t="str">
        <f t="shared" si="196"/>
        <v>0.999999999950379-7.04419052084597E-06i</v>
      </c>
      <c r="H692" t="str">
        <f t="shared" si="197"/>
        <v>625.003381395361+1.51028568707532i</v>
      </c>
      <c r="I692" t="str">
        <f t="shared" si="198"/>
        <v>59.6203533476965-22549.5332649183i</v>
      </c>
      <c r="K692" t="str">
        <f t="shared" si="199"/>
        <v>0.0191997840126845-0.0000625381399851044i</v>
      </c>
      <c r="L692" t="str">
        <f t="shared" si="200"/>
        <v>0.0001875-18.1226748600802i</v>
      </c>
      <c r="M692" t="str">
        <f t="shared" si="201"/>
        <v>0.0025-8.7360586505002i</v>
      </c>
      <c r="N692">
        <f t="shared" si="202"/>
        <v>89.961540878021623</v>
      </c>
      <c r="O692">
        <f t="shared" si="203"/>
        <v>72.570242384416915</v>
      </c>
      <c r="P692" s="3">
        <f t="shared" si="204"/>
        <v>72.570242384416915</v>
      </c>
      <c r="Q692" s="3">
        <f t="shared" si="205"/>
        <v>-90.038459121978377</v>
      </c>
      <c r="R692">
        <f t="shared" si="206"/>
        <v>89.961540878021623</v>
      </c>
      <c r="S692">
        <f t="shared" si="207"/>
        <v>1.1678309807597296E-2</v>
      </c>
      <c r="T692">
        <f t="shared" si="190"/>
        <v>72.570242384416915</v>
      </c>
    </row>
    <row r="693" spans="1:20" x14ac:dyDescent="0.25">
      <c r="A693">
        <f t="shared" si="191"/>
        <v>73.65581713725058</v>
      </c>
      <c r="B693">
        <f t="shared" si="208"/>
        <v>11.722687384866166</v>
      </c>
      <c r="C693" t="str">
        <f t="shared" si="192"/>
        <v>-2.85357155541383-4235.11122210232i</v>
      </c>
      <c r="D693" t="str">
        <f t="shared" si="193"/>
        <v>3.47812499909707-1357.6660746476i</v>
      </c>
      <c r="E693" t="str">
        <f t="shared" si="194"/>
        <v>162.469521015352+0.00551951521747455i</v>
      </c>
      <c r="F693" t="str">
        <f t="shared" si="195"/>
        <v>2.90990990976442-12740.8598048037i</v>
      </c>
      <c r="G693" t="str">
        <f t="shared" si="196"/>
        <v>0.999999999950002-7.07095844482252E-06i</v>
      </c>
      <c r="H693" t="str">
        <f t="shared" si="197"/>
        <v>625.003407142873+1.51602477913911i</v>
      </c>
      <c r="I693" t="str">
        <f t="shared" si="198"/>
        <v>59.6203537916536-22464.1702527763i</v>
      </c>
      <c r="K693" t="str">
        <f t="shared" si="199"/>
        <v>0.0191997823680819-0.0000627757792075358i</v>
      </c>
      <c r="L693" t="str">
        <f t="shared" si="200"/>
        <v>0.0001875-18.054069396374i</v>
      </c>
      <c r="M693" t="str">
        <f t="shared" si="201"/>
        <v>0.0025-8.70298729876488i</v>
      </c>
      <c r="N693">
        <f t="shared" si="202"/>
        <v>89.961394737151579</v>
      </c>
      <c r="O693">
        <f t="shared" si="203"/>
        <v>72.537298376026911</v>
      </c>
      <c r="P693" s="3">
        <f t="shared" si="204"/>
        <v>72.537298376026911</v>
      </c>
      <c r="Q693" s="3">
        <f t="shared" si="205"/>
        <v>-90.038605262848421</v>
      </c>
      <c r="R693">
        <f t="shared" si="206"/>
        <v>89.961394737151579</v>
      </c>
      <c r="S693">
        <f t="shared" si="207"/>
        <v>1.1722687384866166E-2</v>
      </c>
      <c r="T693">
        <f t="shared" si="190"/>
        <v>72.537298376026911</v>
      </c>
    </row>
    <row r="694" spans="1:20" x14ac:dyDescent="0.25">
      <c r="A694">
        <f t="shared" si="191"/>
        <v>73.935709242372141</v>
      </c>
      <c r="B694">
        <f t="shared" si="208"/>
        <v>11.767233596928659</v>
      </c>
      <c r="C694" t="str">
        <f t="shared" si="192"/>
        <v>-2.85357121116238-4219.07862684486i</v>
      </c>
      <c r="D694" t="str">
        <f t="shared" si="193"/>
        <v>3.4781249990902-1352.52647447133i</v>
      </c>
      <c r="E694" t="str">
        <f t="shared" si="194"/>
        <v>162.46952089393+0.00554049003052557i</v>
      </c>
      <c r="F694" t="str">
        <f t="shared" si="195"/>
        <v>2.90990990976331-12692.6278192473i</v>
      </c>
      <c r="G694" t="str">
        <f t="shared" si="196"/>
        <v>0.999999999949621-7.09782808691015E-06i</v>
      </c>
      <c r="H694" t="str">
        <f t="shared" si="197"/>
        <v>625.003433086443+1.52178567982661i</v>
      </c>
      <c r="I694" t="str">
        <f t="shared" si="198"/>
        <v>59.6203542389926-22379.1303952654i</v>
      </c>
      <c r="K694" t="str">
        <f t="shared" si="199"/>
        <v>0.0191997807109568-0.0000630143213936779i</v>
      </c>
      <c r="L694" t="str">
        <f t="shared" si="200"/>
        <v>0.0001875-17.9857236465172i</v>
      </c>
      <c r="M694" t="str">
        <f t="shared" si="201"/>
        <v>0.0025-8.67004114242364i</v>
      </c>
      <c r="N694">
        <f t="shared" si="202"/>
        <v>89.961248040989602</v>
      </c>
      <c r="O694">
        <f t="shared" si="203"/>
        <v>72.504354366255058</v>
      </c>
      <c r="P694" s="3">
        <f t="shared" si="204"/>
        <v>72.504354366255058</v>
      </c>
      <c r="Q694" s="3">
        <f t="shared" si="205"/>
        <v>-90.038751959010398</v>
      </c>
      <c r="R694">
        <f t="shared" si="206"/>
        <v>89.961248040989602</v>
      </c>
      <c r="S694">
        <f t="shared" si="207"/>
        <v>1.1767233596928658E-2</v>
      </c>
      <c r="T694">
        <f t="shared" si="190"/>
        <v>72.504354366255058</v>
      </c>
    </row>
    <row r="695" spans="1:20" x14ac:dyDescent="0.25">
      <c r="A695">
        <f t="shared" si="191"/>
        <v>74.21666493749315</v>
      </c>
      <c r="B695">
        <f t="shared" si="208"/>
        <v>11.811949084596987</v>
      </c>
      <c r="C695" t="str">
        <f t="shared" si="192"/>
        <v>-2.85357086428944-4203.10672444994i</v>
      </c>
      <c r="D695" t="str">
        <f t="shared" si="193"/>
        <v>3.47812499908327-1347.40633084246i</v>
      </c>
      <c r="E695" t="str">
        <f t="shared" si="194"/>
        <v>162.469520771585+0.0055615445553665i</v>
      </c>
      <c r="F695" t="str">
        <f t="shared" si="195"/>
        <v>2.90990990976219-12644.5784214032i</v>
      </c>
      <c r="G695" t="str">
        <f t="shared" si="196"/>
        <v>0.999999999949237-7.12479983363767E-06i</v>
      </c>
      <c r="H695" t="str">
        <f t="shared" si="197"/>
        <v>625.003459227557+1.52756847201138i</v>
      </c>
      <c r="I695" t="str">
        <f t="shared" si="198"/>
        <v>59.6203546897362-22294.4124690583i</v>
      </c>
      <c r="K695" t="str">
        <f t="shared" si="199"/>
        <v>0.019199779041214-0.0000632537699740442i</v>
      </c>
      <c r="L695" t="str">
        <f t="shared" si="200"/>
        <v>0.0001875-17.9176366273334i</v>
      </c>
      <c r="M695" t="str">
        <f t="shared" si="201"/>
        <v>0.0025-8.63721970753507i</v>
      </c>
      <c r="N695">
        <f t="shared" si="202"/>
        <v>89.961100787426176</v>
      </c>
      <c r="O695">
        <f t="shared" si="203"/>
        <v>72.471410355090995</v>
      </c>
      <c r="P695" s="3">
        <f t="shared" si="204"/>
        <v>72.471410355090995</v>
      </c>
      <c r="Q695" s="3">
        <f t="shared" si="205"/>
        <v>-90.038899212573824</v>
      </c>
      <c r="R695">
        <f t="shared" si="206"/>
        <v>89.961100787426176</v>
      </c>
      <c r="S695">
        <f t="shared" si="207"/>
        <v>1.1811949084596988E-2</v>
      </c>
      <c r="T695">
        <f t="shared" si="190"/>
        <v>72.471410355090995</v>
      </c>
    </row>
    <row r="696" spans="1:20" x14ac:dyDescent="0.25">
      <c r="A696">
        <f t="shared" si="191"/>
        <v>74.498688264255634</v>
      </c>
      <c r="B696">
        <f t="shared" si="208"/>
        <v>11.856834491118457</v>
      </c>
      <c r="C696" t="str">
        <f t="shared" si="192"/>
        <v>-2.85357051477552-4187.19528515634i</v>
      </c>
      <c r="D696" t="str">
        <f t="shared" si="193"/>
        <v>3.47812499907629-1342.30557010602i</v>
      </c>
      <c r="E696" t="str">
        <f t="shared" si="194"/>
        <v>162.469520648308+0.00558267909498461i</v>
      </c>
      <c r="F696" t="str">
        <f t="shared" si="195"/>
        <v>2.90990990976106-12596.7109200648i</v>
      </c>
      <c r="G696" t="str">
        <f t="shared" si="196"/>
        <v>0.999999999948851-7.15187407300273E-06i</v>
      </c>
      <c r="H696" t="str">
        <f t="shared" si="197"/>
        <v>625.003485567724+1.53337323888202i</v>
      </c>
      <c r="I696" t="str">
        <f t="shared" si="198"/>
        <v>59.620355143913-22210.0152554595i</v>
      </c>
      <c r="K696" t="str">
        <f t="shared" si="199"/>
        <v>0.0191997773587573-0.0000634941283921776i</v>
      </c>
      <c r="L696" t="str">
        <f t="shared" si="200"/>
        <v>0.0001875-17.8498073593678i</v>
      </c>
      <c r="M696" t="str">
        <f t="shared" si="201"/>
        <v>0.0025-8.60452252195161i</v>
      </c>
      <c r="N696">
        <f t="shared" si="202"/>
        <v>89.96095297434357</v>
      </c>
      <c r="O696">
        <f t="shared" si="203"/>
        <v>72.438466342524009</v>
      </c>
      <c r="P696" s="3">
        <f t="shared" si="204"/>
        <v>72.438466342524009</v>
      </c>
      <c r="Q696" s="3">
        <f t="shared" si="205"/>
        <v>-90.03904702565643</v>
      </c>
      <c r="R696">
        <f t="shared" si="206"/>
        <v>89.96095297434357</v>
      </c>
      <c r="S696">
        <f t="shared" si="207"/>
        <v>1.1856834491118457E-2</v>
      </c>
      <c r="T696">
        <f t="shared" si="190"/>
        <v>72.438466342524009</v>
      </c>
    </row>
    <row r="697" spans="1:20" x14ac:dyDescent="0.25">
      <c r="A697">
        <f t="shared" si="191"/>
        <v>74.78178327965982</v>
      </c>
      <c r="B697">
        <f t="shared" si="208"/>
        <v>11.901890462184708</v>
      </c>
      <c r="C697" t="str">
        <f t="shared" si="192"/>
        <v>-2.85357016260033-4171.34408007271i</v>
      </c>
      <c r="D697" t="str">
        <f t="shared" si="193"/>
        <v>3.47812499906925-1337.22411888586i</v>
      </c>
      <c r="E697" t="str">
        <f t="shared" si="194"/>
        <v>162.469520524092+0.00560389395352476i</v>
      </c>
      <c r="F697" t="str">
        <f t="shared" si="195"/>
        <v>2.90990990975994-12549.024626642i</v>
      </c>
      <c r="G697" t="str">
        <f t="shared" si="196"/>
        <v>0.999999999948461-7.17905119447734E-06i</v>
      </c>
      <c r="H697" t="str">
        <f t="shared" si="197"/>
        <v>625.003512108456+1.53920006394316i</v>
      </c>
      <c r="I697" t="str">
        <f t="shared" si="198"/>
        <v>59.6203556015475-22125.9375403865i</v>
      </c>
      <c r="K697" t="str">
        <f t="shared" si="199"/>
        <v>0.01919977566349-0.000063735400104696i</v>
      </c>
      <c r="L697" t="str">
        <f t="shared" si="200"/>
        <v>0.0001875-17.7822348668736i</v>
      </c>
      <c r="M697" t="str">
        <f t="shared" si="201"/>
        <v>0.0025-8.57194911531346i</v>
      </c>
      <c r="N697">
        <f t="shared" si="202"/>
        <v>89.960804599616196</v>
      </c>
      <c r="O697">
        <f t="shared" si="203"/>
        <v>72.405522328543526</v>
      </c>
      <c r="P697" s="3">
        <f t="shared" si="204"/>
        <v>72.405522328543526</v>
      </c>
      <c r="Q697" s="3">
        <f t="shared" si="205"/>
        <v>-90.039195400383804</v>
      </c>
      <c r="R697">
        <f t="shared" si="206"/>
        <v>89.960804599616196</v>
      </c>
      <c r="S697">
        <f t="shared" si="207"/>
        <v>1.1901890462184709E-2</v>
      </c>
      <c r="T697">
        <f t="shared" si="190"/>
        <v>72.405522328543526</v>
      </c>
    </row>
    <row r="698" spans="1:20" x14ac:dyDescent="0.25">
      <c r="A698">
        <f t="shared" si="191"/>
        <v>75.065954056122521</v>
      </c>
      <c r="B698">
        <f t="shared" si="208"/>
        <v>11.94711764594101</v>
      </c>
      <c r="C698" t="str">
        <f t="shared" si="192"/>
        <v>-2.85356980774352-4155.55288117407i</v>
      </c>
      <c r="D698" t="str">
        <f t="shared" si="193"/>
        <v>3.47812499906217-1332.16190408358i</v>
      </c>
      <c r="E698" t="str">
        <f t="shared" si="194"/>
        <v>162.46952039893+0.00562518943628265i</v>
      </c>
      <c r="F698" t="str">
        <f t="shared" si="195"/>
        <v>2.90990990975879-12501.5188551515i</v>
      </c>
      <c r="G698" t="str">
        <f t="shared" si="196"/>
        <v>0.999999999948069-7.20633158901353E-06i</v>
      </c>
      <c r="H698" t="str">
        <f t="shared" si="197"/>
        <v>625.003538851283+1.54504903101681i</v>
      </c>
      <c r="I698" t="str">
        <f t="shared" si="198"/>
        <v>59.6203560626667-22042.1781143533i</v>
      </c>
      <c r="K698" t="str">
        <f t="shared" si="199"/>
        <v>0.0191997739553145-0.0000639775885813446i</v>
      </c>
      <c r="L698" t="str">
        <f t="shared" si="200"/>
        <v>0.0001875-17.714918177798i</v>
      </c>
      <c r="M698" t="str">
        <f t="shared" si="201"/>
        <v>0.0025-8.53949901904109i</v>
      </c>
      <c r="N698">
        <f t="shared" si="202"/>
        <v>89.96065566111028</v>
      </c>
      <c r="O698">
        <f t="shared" si="203"/>
        <v>72.372578313138632</v>
      </c>
      <c r="P698" s="3">
        <f t="shared" si="204"/>
        <v>72.372578313138632</v>
      </c>
      <c r="Q698" s="3">
        <f t="shared" si="205"/>
        <v>-90.03934433888972</v>
      </c>
      <c r="R698">
        <f t="shared" si="206"/>
        <v>89.96065566111028</v>
      </c>
      <c r="S698">
        <f t="shared" si="207"/>
        <v>1.1947117645941009E-2</v>
      </c>
      <c r="T698">
        <f t="shared" si="190"/>
        <v>72.372578313138632</v>
      </c>
    </row>
    <row r="699" spans="1:20" x14ac:dyDescent="0.25">
      <c r="A699">
        <f t="shared" si="191"/>
        <v>75.351204681535791</v>
      </c>
      <c r="B699">
        <f t="shared" si="208"/>
        <v>11.992516692995586</v>
      </c>
      <c r="C699" t="str">
        <f t="shared" si="192"/>
        <v>-2.85356945018484-4139.82146129877i</v>
      </c>
      <c r="D699" t="str">
        <f t="shared" si="193"/>
        <v>3.47812499905502-1327.11885287753i</v>
      </c>
      <c r="E699" t="str">
        <f t="shared" si="194"/>
        <v>162.469520272815+0.00564656584972547i</v>
      </c>
      <c r="F699" t="str">
        <f t="shared" si="195"/>
        <v>2.90990990975765-12454.1929222068i</v>
      </c>
      <c r="G699" t="str">
        <f t="shared" si="196"/>
        <v>0.999999999947673-7.23371564904892E-06i</v>
      </c>
      <c r="H699" t="str">
        <f t="shared" si="197"/>
        <v>625.003565797744+1.55092022424353i</v>
      </c>
      <c r="I699" t="str">
        <f t="shared" si="198"/>
        <v>59.6203565272979-21958.7357724526i</v>
      </c>
      <c r="K699" t="str">
        <f t="shared" si="199"/>
        <v>0.0191997722341325-0.0000642206973050453i</v>
      </c>
      <c r="L699" t="str">
        <f t="shared" si="200"/>
        <v>0.0001875-17.6478563237677i</v>
      </c>
      <c r="M699" t="str">
        <f t="shared" si="201"/>
        <v>0.0025-8.50717176632902i</v>
      </c>
      <c r="N699">
        <f t="shared" si="202"/>
        <v>89.960506156683977</v>
      </c>
      <c r="O699">
        <f t="shared" si="203"/>
        <v>72.33963429629857</v>
      </c>
      <c r="P699" s="3">
        <f t="shared" si="204"/>
        <v>72.33963429629857</v>
      </c>
      <c r="Q699" s="3">
        <f t="shared" si="205"/>
        <v>-90.039493843316023</v>
      </c>
      <c r="R699">
        <f t="shared" si="206"/>
        <v>89.960506156683977</v>
      </c>
      <c r="S699">
        <f t="shared" si="207"/>
        <v>1.1992516692995586E-2</v>
      </c>
      <c r="T699">
        <f t="shared" si="190"/>
        <v>72.33963429629857</v>
      </c>
    </row>
    <row r="700" spans="1:20" x14ac:dyDescent="0.25">
      <c r="A700">
        <f t="shared" si="191"/>
        <v>75.637539259325635</v>
      </c>
      <c r="B700">
        <f t="shared" si="208"/>
        <v>12.038088256428971</v>
      </c>
      <c r="C700" t="str">
        <f t="shared" si="192"/>
        <v>-2.85356908990343-4124.14959414507i</v>
      </c>
      <c r="D700" t="str">
        <f t="shared" si="193"/>
        <v>3.47812499904783-1322.09489272172i</v>
      </c>
      <c r="E700" t="str">
        <f t="shared" si="194"/>
        <v>162.469520145741+0.00566802350147457i</v>
      </c>
      <c r="F700" t="str">
        <f t="shared" si="195"/>
        <v>2.90990990975649-12407.0461470085i</v>
      </c>
      <c r="G700" t="str">
        <f t="shared" si="196"/>
        <v>0.999999999947275-7.26120376851241E-06i</v>
      </c>
      <c r="H700" t="str">
        <f t="shared" si="197"/>
        <v>625.003592949388+1.55681372808355i</v>
      </c>
      <c r="I700" t="str">
        <f t="shared" si="198"/>
        <v>59.6203569954664-21875.6093143381i</v>
      </c>
      <c r="K700" t="str">
        <f t="shared" si="199"/>
        <v>0.019199770499845-0.0000644647297719442i</v>
      </c>
      <c r="L700" t="str">
        <f t="shared" si="200"/>
        <v>0.0001875-17.5810483400754i</v>
      </c>
      <c r="M700" t="str">
        <f t="shared" si="201"/>
        <v>0.0025-8.4749668921389i</v>
      </c>
      <c r="N700">
        <f t="shared" si="202"/>
        <v>89.960356084187353</v>
      </c>
      <c r="O700">
        <f t="shared" si="203"/>
        <v>72.306690278012468</v>
      </c>
      <c r="P700" s="3">
        <f t="shared" si="204"/>
        <v>72.306690278012468</v>
      </c>
      <c r="Q700" s="3">
        <f t="shared" si="205"/>
        <v>-90.039643915812647</v>
      </c>
      <c r="R700">
        <f t="shared" si="206"/>
        <v>89.960356084187353</v>
      </c>
      <c r="S700">
        <f t="shared" si="207"/>
        <v>1.2038088256428971E-2</v>
      </c>
      <c r="T700">
        <f t="shared" si="190"/>
        <v>72.306690278012468</v>
      </c>
    </row>
    <row r="701" spans="1:20" x14ac:dyDescent="0.25">
      <c r="A701">
        <f t="shared" si="191"/>
        <v>75.924961908511079</v>
      </c>
      <c r="B701">
        <f t="shared" si="208"/>
        <v>12.083832991803401</v>
      </c>
      <c r="C701" t="str">
        <f t="shared" si="192"/>
        <v>-2.85356872687897-4108.53705426788i</v>
      </c>
      <c r="D701" t="str">
        <f t="shared" si="193"/>
        <v>3.47812499904058-1317.08995134481i</v>
      </c>
      <c r="E701" t="str">
        <f t="shared" si="194"/>
        <v>162.469520017699+0.00568956270032759i</v>
      </c>
      <c r="F701" t="str">
        <f t="shared" si="195"/>
        <v>2.90990990975531-12360.0778513343i</v>
      </c>
      <c r="G701" t="str">
        <f t="shared" si="196"/>
        <v>0.999999999946873-7.28879634282983E-06i</v>
      </c>
      <c r="H701" t="str">
        <f t="shared" si="197"/>
        <v>625.003620307779+1.56272962731813i</v>
      </c>
      <c r="I701" t="str">
        <f t="shared" si="198"/>
        <v>59.6203574671996-21792.7975442077i</v>
      </c>
      <c r="K701" t="str">
        <f t="shared" si="199"/>
        <v>0.0191997687523522-0.0000647096894914662i</v>
      </c>
      <c r="L701" t="str">
        <f t="shared" si="200"/>
        <v>0.0001875-17.5144932656659i</v>
      </c>
      <c r="M701" t="str">
        <f t="shared" si="201"/>
        <v>0.0025-8.44288393319279i</v>
      </c>
      <c r="N701">
        <f t="shared" si="202"/>
        <v>89.96020544146225</v>
      </c>
      <c r="O701">
        <f t="shared" si="203"/>
        <v>72.273746258269242</v>
      </c>
      <c r="P701" s="3">
        <f t="shared" si="204"/>
        <v>72.273746258269242</v>
      </c>
      <c r="Q701" s="3">
        <f t="shared" si="205"/>
        <v>-90.03979455853775</v>
      </c>
      <c r="R701">
        <f t="shared" si="206"/>
        <v>89.96020544146225</v>
      </c>
      <c r="S701">
        <f t="shared" si="207"/>
        <v>1.2083832991803401E-2</v>
      </c>
      <c r="T701">
        <f t="shared" si="190"/>
        <v>72.273746258269242</v>
      </c>
    </row>
    <row r="702" spans="1:20" x14ac:dyDescent="0.25">
      <c r="A702">
        <f t="shared" si="191"/>
        <v>76.21347676376341</v>
      </c>
      <c r="B702">
        <f t="shared" si="208"/>
        <v>12.129751557172254</v>
      </c>
      <c r="C702" t="str">
        <f t="shared" si="192"/>
        <v>-2.85356836109011-4092.98361707554i</v>
      </c>
      <c r="D702" t="str">
        <f t="shared" si="193"/>
        <v>3.47812499903327-1312.10395674902i</v>
      </c>
      <c r="E702" t="str">
        <f t="shared" si="194"/>
        <v>162.469519888681+0.00571118375625803i</v>
      </c>
      <c r="F702" t="str">
        <f t="shared" si="195"/>
        <v>2.90990990975414-12313.2873595296i</v>
      </c>
      <c r="G702" t="str">
        <f t="shared" si="196"/>
        <v>0.999999999946469-7.31649376892963E-06i</v>
      </c>
      <c r="H702" t="str">
        <f t="shared" si="197"/>
        <v>625.003647874488+1.56866800705068i</v>
      </c>
      <c r="I702" t="str">
        <f t="shared" si="198"/>
        <v>59.6203579425248-21710.2992707864i</v>
      </c>
      <c r="K702" t="str">
        <f t="shared" si="199"/>
        <v>0.0191997669915536-0.0000649555799863609i</v>
      </c>
      <c r="L702" t="str">
        <f t="shared" si="200"/>
        <v>0.0001875-17.448190143122i</v>
      </c>
      <c r="M702" t="str">
        <f t="shared" si="201"/>
        <v>0.0025-8.41092242796649i</v>
      </c>
      <c r="N702">
        <f t="shared" si="202"/>
        <v>89.960054226342336</v>
      </c>
      <c r="O702">
        <f t="shared" si="203"/>
        <v>72.24080223705775</v>
      </c>
      <c r="P702" s="3">
        <f t="shared" si="204"/>
        <v>72.24080223705775</v>
      </c>
      <c r="Q702" s="3">
        <f t="shared" si="205"/>
        <v>-90.039945773657664</v>
      </c>
      <c r="R702">
        <f t="shared" si="206"/>
        <v>89.960054226342336</v>
      </c>
      <c r="S702">
        <f t="shared" si="207"/>
        <v>1.2129751557172254E-2</v>
      </c>
      <c r="T702">
        <f t="shared" si="190"/>
        <v>72.24080223705775</v>
      </c>
    </row>
    <row r="703" spans="1:20" x14ac:dyDescent="0.25">
      <c r="A703">
        <f t="shared" si="191"/>
        <v>76.503087975465718</v>
      </c>
      <c r="B703">
        <f t="shared" si="208"/>
        <v>12.175844613089509</v>
      </c>
      <c r="C703" t="str">
        <f t="shared" si="192"/>
        <v>-2.85356799251622-4077.48905882672i</v>
      </c>
      <c r="D703" t="str">
        <f t="shared" si="193"/>
        <v>3.47812499902591-1307.13683720916i</v>
      </c>
      <c r="E703" t="str">
        <f t="shared" si="194"/>
        <v>162.469519758682+0.0057328869804095i</v>
      </c>
      <c r="F703" t="str">
        <f t="shared" si="195"/>
        <v>2.90990990975295-12266.6739984974i</v>
      </c>
      <c r="G703" t="str">
        <f t="shared" si="196"/>
        <v>0.999999999946061-7.34429644524857E-06i</v>
      </c>
      <c r="H703" t="str">
        <f t="shared" si="197"/>
        <v>625.003675651103+1.574628952708i</v>
      </c>
      <c r="I703" t="str">
        <f t="shared" si="198"/>
        <v>59.6203584214686-21628.1133073087i</v>
      </c>
      <c r="K703" t="str">
        <f t="shared" si="199"/>
        <v>0.0191997652173479-0.0000652024047927562i</v>
      </c>
      <c r="L703" t="str">
        <f t="shared" si="200"/>
        <v>0.0001875-17.3821380186511i</v>
      </c>
      <c r="M703" t="str">
        <f t="shared" si="201"/>
        <v>0.0025-8.37908191668306i</v>
      </c>
      <c r="N703">
        <f t="shared" si="202"/>
        <v>89.959902436653053</v>
      </c>
      <c r="O703">
        <f t="shared" si="203"/>
        <v>72.207858214367008</v>
      </c>
      <c r="P703" s="3">
        <f t="shared" si="204"/>
        <v>72.207858214367008</v>
      </c>
      <c r="Q703" s="3">
        <f t="shared" si="205"/>
        <v>-90.040097563346947</v>
      </c>
      <c r="R703">
        <f t="shared" si="206"/>
        <v>89.959902436653053</v>
      </c>
      <c r="S703">
        <f t="shared" si="207"/>
        <v>1.217584461308951E-2</v>
      </c>
      <c r="T703">
        <f t="shared" si="190"/>
        <v>72.207858214367008</v>
      </c>
    </row>
    <row r="704" spans="1:20" x14ac:dyDescent="0.25">
      <c r="A704">
        <f t="shared" si="191"/>
        <v>76.793799709772486</v>
      </c>
      <c r="B704">
        <f t="shared" si="208"/>
        <v>12.22211282261925</v>
      </c>
      <c r="C704" t="str">
        <f t="shared" si="192"/>
        <v>-2.85356762113578-4062.0531566269i</v>
      </c>
      <c r="D704" t="str">
        <f t="shared" si="193"/>
        <v>3.4781249990185-1302.18852127154i</v>
      </c>
      <c r="E704" t="str">
        <f t="shared" si="194"/>
        <v>162.469519627692+0.00575467268512262i</v>
      </c>
      <c r="F704" t="str">
        <f t="shared" si="195"/>
        <v>2.90990990975176-12220.2370976889i</v>
      </c>
      <c r="G704" t="str">
        <f t="shared" si="196"/>
        <v>0.999999999945651-7.37220477173748E-06i</v>
      </c>
      <c r="H704" t="str">
        <f t="shared" si="197"/>
        <v>625.003703639224+1.58061255004157i</v>
      </c>
      <c r="I704" t="str">
        <f t="shared" si="198"/>
        <v>59.6203589040596-21546.2384715022i</v>
      </c>
      <c r="K704" t="str">
        <f t="shared" si="199"/>
        <v>0.0191997634296329-0.0000654501674602073i</v>
      </c>
      <c r="L704" t="str">
        <f t="shared" si="200"/>
        <v>0.0001875-17.3163359420712i</v>
      </c>
      <c r="M704" t="str">
        <f t="shared" si="201"/>
        <v>0.0025-8.34736194130614i</v>
      </c>
      <c r="N704">
        <f t="shared" si="202"/>
        <v>89.959750070211584</v>
      </c>
      <c r="O704">
        <f t="shared" si="203"/>
        <v>72.174914190185504</v>
      </c>
      <c r="P704" s="3">
        <f t="shared" si="204"/>
        <v>72.174914190185504</v>
      </c>
      <c r="Q704" s="3">
        <f t="shared" si="205"/>
        <v>-90.040249929788416</v>
      </c>
      <c r="R704">
        <f t="shared" si="206"/>
        <v>89.959750070211584</v>
      </c>
      <c r="S704">
        <f t="shared" si="207"/>
        <v>1.2222112822619251E-2</v>
      </c>
      <c r="T704">
        <f t="shared" si="190"/>
        <v>72.174914190185504</v>
      </c>
    </row>
    <row r="705" spans="1:20" x14ac:dyDescent="0.25">
      <c r="A705">
        <f t="shared" si="191"/>
        <v>77.085616148669629</v>
      </c>
      <c r="B705">
        <f t="shared" si="208"/>
        <v>12.268556851345204</v>
      </c>
      <c r="C705" t="str">
        <f t="shared" si="192"/>
        <v>-2.85356724692768-4046.67568842546i</v>
      </c>
      <c r="D705" t="str">
        <f t="shared" si="193"/>
        <v>3.47812499901102-1297.25893775297i</v>
      </c>
      <c r="E705" t="str">
        <f t="shared" si="194"/>
        <v>162.469519495704+0.00577654118391414i</v>
      </c>
      <c r="F705" t="str">
        <f t="shared" si="195"/>
        <v>2.90990990975056-12173.9759890937i</v>
      </c>
      <c r="G705" t="str">
        <f t="shared" si="196"/>
        <v>0.999999999945237-7.40021914986702E-06i</v>
      </c>
      <c r="H705" t="str">
        <f t="shared" si="197"/>
        <v>625.003731840462+1.58661888512872i</v>
      </c>
      <c r="I705" t="str">
        <f t="shared" si="198"/>
        <v>59.6203593903263-21464.6735855698i</v>
      </c>
      <c r="K705" t="str">
        <f t="shared" si="199"/>
        <v>0.0191997616283058-0.0000656988715517492i</v>
      </c>
      <c r="L705" t="str">
        <f t="shared" si="200"/>
        <v>0.0001875-17.2507829667974i</v>
      </c>
      <c r="M705" t="str">
        <f t="shared" si="201"/>
        <v>0.0025-8.31576204553308i</v>
      </c>
      <c r="N705">
        <f t="shared" si="202"/>
        <v>89.959597124826843</v>
      </c>
      <c r="O705">
        <f t="shared" si="203"/>
        <v>72.141970164501942</v>
      </c>
      <c r="P705" s="3">
        <f t="shared" si="204"/>
        <v>72.141970164501942</v>
      </c>
      <c r="Q705" s="3">
        <f t="shared" si="205"/>
        <v>-90.040402875173157</v>
      </c>
      <c r="R705">
        <f t="shared" si="206"/>
        <v>89.959597124826843</v>
      </c>
      <c r="S705">
        <f t="shared" si="207"/>
        <v>1.2268556851345204E-2</v>
      </c>
      <c r="T705">
        <f t="shared" si="190"/>
        <v>72.141970164501942</v>
      </c>
    </row>
    <row r="706" spans="1:20" x14ac:dyDescent="0.25">
      <c r="A706">
        <f t="shared" si="191"/>
        <v>77.378541490034578</v>
      </c>
      <c r="B706">
        <f t="shared" si="208"/>
        <v>12.315177367380317</v>
      </c>
      <c r="C706" t="str">
        <f t="shared" si="192"/>
        <v>-2.85356686987029-4031.35643301244i</v>
      </c>
      <c r="D706" t="str">
        <f t="shared" si="193"/>
        <v>3.47812499900349-1292.34801573975i</v>
      </c>
      <c r="E706" t="str">
        <f t="shared" si="194"/>
        <v>162.469519362713+0.00579849279149695i</v>
      </c>
      <c r="F706" t="str">
        <f t="shared" si="195"/>
        <v>2.90990990974934-12127.8900072302i</v>
      </c>
      <c r="G706" t="str">
        <f t="shared" si="196"/>
        <v>0.99999999994482-7.42833998263342E-06i</v>
      </c>
      <c r="H706" t="str">
        <f t="shared" si="197"/>
        <v>625.003760256439+1.59264804437382i</v>
      </c>
      <c r="I706" t="str">
        <f t="shared" si="198"/>
        <v>59.6203598802947-21383.4174761732i</v>
      </c>
      <c r="K706" t="str">
        <f t="shared" si="199"/>
        <v>0.0191997598132629-0.0000659485206439447i</v>
      </c>
      <c r="L706" t="str">
        <f t="shared" si="200"/>
        <v>0.0001875-17.1854781498281i</v>
      </c>
      <c r="M706" t="str">
        <f t="shared" si="201"/>
        <v>0.0025-8.28428177478891i</v>
      </c>
      <c r="N706">
        <f t="shared" si="202"/>
        <v>89.959443598299387</v>
      </c>
      <c r="O706">
        <f t="shared" si="203"/>
        <v>72.109026137305079</v>
      </c>
      <c r="P706" s="3">
        <f t="shared" si="204"/>
        <v>72.109026137305079</v>
      </c>
      <c r="Q706" s="3">
        <f t="shared" si="205"/>
        <v>-90.040556401700613</v>
      </c>
      <c r="R706">
        <f t="shared" si="206"/>
        <v>89.959443598299387</v>
      </c>
      <c r="S706">
        <f t="shared" si="207"/>
        <v>1.2315177367380317E-2</v>
      </c>
      <c r="T706">
        <f t="shared" si="190"/>
        <v>72.109026137305079</v>
      </c>
    </row>
    <row r="707" spans="1:20" x14ac:dyDescent="0.25">
      <c r="A707">
        <f t="shared" si="191"/>
        <v>77.672579947696718</v>
      </c>
      <c r="B707">
        <f t="shared" si="208"/>
        <v>12.361975041376363</v>
      </c>
      <c r="C707" t="str">
        <f t="shared" si="192"/>
        <v>-2.85356648994177-4016.09517001516i</v>
      </c>
      <c r="D707" t="str">
        <f t="shared" si="193"/>
        <v>3.47812499899591-1287.4556845866i</v>
      </c>
      <c r="E707" t="str">
        <f t="shared" si="194"/>
        <v>162.469519228709+0.00582052782378577i</v>
      </c>
      <c r="F707" t="str">
        <f t="shared" si="195"/>
        <v>2.90990990974812-12081.9784891361i</v>
      </c>
      <c r="G707" t="str">
        <f t="shared" si="196"/>
        <v>0.9999999999444-0.0000074565676745643i</v>
      </c>
      <c r="H707" t="str">
        <f t="shared" si="197"/>
        <v>625.003788888784+1.59870011450966i</v>
      </c>
      <c r="I707" t="str">
        <f t="shared" si="198"/>
        <v>59.6203603739937-21302.4689744159i</v>
      </c>
      <c r="K707" t="str">
        <f t="shared" si="199"/>
        <v>0.0191997579844-0.000066199118326941i</v>
      </c>
      <c r="L707" t="str">
        <f t="shared" si="200"/>
        <v>0.0001875-17.1204205517315i</v>
      </c>
      <c r="M707" t="str">
        <f t="shared" si="201"/>
        <v>0.0025-8.25292067621927i</v>
      </c>
      <c r="N707">
        <f t="shared" si="202"/>
        <v>89.959289488421476</v>
      </c>
      <c r="O707">
        <f t="shared" si="203"/>
        <v>72.07608210858325</v>
      </c>
      <c r="P707" s="3">
        <f t="shared" si="204"/>
        <v>72.07608210858325</v>
      </c>
      <c r="Q707" s="3">
        <f t="shared" si="205"/>
        <v>-90.040710511578524</v>
      </c>
      <c r="R707">
        <f t="shared" si="206"/>
        <v>89.959289488421476</v>
      </c>
      <c r="S707">
        <f t="shared" si="207"/>
        <v>1.2361975041376363E-2</v>
      </c>
      <c r="T707">
        <f t="shared" si="190"/>
        <v>72.07608210858325</v>
      </c>
    </row>
    <row r="708" spans="1:20" x14ac:dyDescent="0.25">
      <c r="A708">
        <f t="shared" si="191"/>
        <v>77.967735751497983</v>
      </c>
      <c r="B708">
        <f t="shared" si="208"/>
        <v>12.408950546533594</v>
      </c>
      <c r="C708" t="str">
        <f t="shared" si="192"/>
        <v>-2.85356610712056-4000.89167989521i</v>
      </c>
      <c r="D708" t="str">
        <f t="shared" si="193"/>
        <v>3.47812499898826-1282.58187391571i</v>
      </c>
      <c r="E708" t="str">
        <f t="shared" si="194"/>
        <v>162.469519093684+0.00584264659788887i</v>
      </c>
      <c r="F708" t="str">
        <f t="shared" si="195"/>
        <v>2.90990990974689-12036.2407743587i</v>
      </c>
      <c r="G708" t="str">
        <f t="shared" si="196"/>
        <v>0.999999999943976-7.48490263172448E-06i</v>
      </c>
      <c r="H708" t="str">
        <f t="shared" si="197"/>
        <v>625.003817739154+1.60477518259862i</v>
      </c>
      <c r="I708" t="str">
        <f t="shared" si="198"/>
        <v>59.620360871452-21221.8269158265i</v>
      </c>
      <c r="K708" t="str">
        <f t="shared" si="199"/>
        <v>0.0191997561416116-0.0000664506682045153i</v>
      </c>
      <c r="L708" t="str">
        <f t="shared" si="200"/>
        <v>0.0001875-17.0556092366323i</v>
      </c>
      <c r="M708" t="str">
        <f t="shared" si="201"/>
        <v>0.0025-8.22167829868427i</v>
      </c>
      <c r="N708">
        <f t="shared" si="202"/>
        <v>89.959134792976911</v>
      </c>
      <c r="O708">
        <f t="shared" si="203"/>
        <v>72.04313807832483</v>
      </c>
      <c r="P708" s="3">
        <f t="shared" si="204"/>
        <v>72.04313807832483</v>
      </c>
      <c r="Q708" s="3">
        <f t="shared" si="205"/>
        <v>-90.040865207023089</v>
      </c>
      <c r="R708">
        <f t="shared" si="206"/>
        <v>89.959134792976911</v>
      </c>
      <c r="S708">
        <f t="shared" si="207"/>
        <v>1.2408950546533595E-2</v>
      </c>
      <c r="T708">
        <f t="shared" si="190"/>
        <v>72.04313807832483</v>
      </c>
    </row>
    <row r="709" spans="1:20" x14ac:dyDescent="0.25">
      <c r="A709">
        <f t="shared" si="191"/>
        <v>78.264013147353666</v>
      </c>
      <c r="B709">
        <f t="shared" si="208"/>
        <v>12.456104558610422</v>
      </c>
      <c r="C709" t="str">
        <f t="shared" si="192"/>
        <v>-2.85356572138437-3985.74574394524i</v>
      </c>
      <c r="D709" t="str">
        <f t="shared" si="193"/>
        <v>3.47812499898055-1277.72651361566i</v>
      </c>
      <c r="E709" t="str">
        <f t="shared" si="194"/>
        <v>162.46951895763+0.00586484943212605i</v>
      </c>
      <c r="F709" t="str">
        <f t="shared" si="195"/>
        <v>2.90990990974564-11990.6762049458i</v>
      </c>
      <c r="G709" t="str">
        <f t="shared" si="196"/>
        <v>0.99999999994355-7.51334526172182E-06i</v>
      </c>
      <c r="H709" t="str">
        <f t="shared" si="197"/>
        <v>625.003846809204+1.61087333603392i</v>
      </c>
      <c r="I709" t="str">
        <f t="shared" si="198"/>
        <v>59.6203613726992-21141.4901403422i</v>
      </c>
      <c r="K709" t="str">
        <f t="shared" si="199"/>
        <v>0.0191997542847918-0.0000667031738941307i</v>
      </c>
      <c r="L709" t="str">
        <f t="shared" si="200"/>
        <v>0.0001875-16.9910432721979i</v>
      </c>
      <c r="M709" t="str">
        <f t="shared" si="201"/>
        <v>0.0025-8.1905541927518i</v>
      </c>
      <c r="N709">
        <f t="shared" si="202"/>
        <v>89.958979509741155</v>
      </c>
      <c r="O709">
        <f t="shared" si="203"/>
        <v>72.010194046518038</v>
      </c>
      <c r="P709" s="3">
        <f t="shared" si="204"/>
        <v>72.010194046518038</v>
      </c>
      <c r="Q709" s="3">
        <f t="shared" si="205"/>
        <v>-90.041020490258845</v>
      </c>
      <c r="R709">
        <f t="shared" si="206"/>
        <v>89.958979509741155</v>
      </c>
      <c r="S709">
        <f t="shared" si="207"/>
        <v>1.2456104558610421E-2</v>
      </c>
      <c r="T709">
        <f t="shared" si="190"/>
        <v>72.010194046518038</v>
      </c>
    </row>
    <row r="710" spans="1:20" x14ac:dyDescent="0.25">
      <c r="A710">
        <f t="shared" si="191"/>
        <v>78.561416397313607</v>
      </c>
      <c r="B710">
        <f t="shared" si="208"/>
        <v>12.503437755933142</v>
      </c>
      <c r="C710" t="str">
        <f t="shared" si="192"/>
        <v>-2.8535653327111-3970.65714428599i</v>
      </c>
      <c r="D710" t="str">
        <f t="shared" si="193"/>
        <v>3.47812499897279-1272.88953384048i</v>
      </c>
      <c r="E710" t="str">
        <f t="shared" si="194"/>
        <v>162.469518820542+0.0058871366460268i</v>
      </c>
      <c r="F710" t="str">
        <f t="shared" si="195"/>
        <v>2.9099099097444-11945.2841254356i</v>
      </c>
      <c r="G710" t="str">
        <f t="shared" si="196"/>
        <v>0.99999999994312-7.54189597371312E-06i</v>
      </c>
      <c r="H710" t="str">
        <f t="shared" si="197"/>
        <v>625.003876100609+1.61699466254084i</v>
      </c>
      <c r="I710" t="str">
        <f t="shared" si="198"/>
        <v>59.6203618777621-21061.4574922913i</v>
      </c>
      <c r="K710" t="str">
        <f t="shared" si="199"/>
        <v>0.0191997524138337-0.0000669566390269854i</v>
      </c>
      <c r="L710" t="str">
        <f t="shared" si="200"/>
        <v>0.0001875-16.9267217296254i</v>
      </c>
      <c r="M710" t="str">
        <f t="shared" si="201"/>
        <v>0.0025-8.15954791069121i</v>
      </c>
      <c r="N710">
        <f t="shared" si="202"/>
        <v>89.958823636481185</v>
      </c>
      <c r="O710">
        <f t="shared" si="203"/>
        <v>71.97725001315132</v>
      </c>
      <c r="P710" s="3">
        <f t="shared" si="204"/>
        <v>71.97725001315132</v>
      </c>
      <c r="Q710" s="3">
        <f t="shared" si="205"/>
        <v>-90.041176363518815</v>
      </c>
      <c r="R710">
        <f t="shared" si="206"/>
        <v>89.958823636481185</v>
      </c>
      <c r="S710">
        <f t="shared" si="207"/>
        <v>1.2503437755933142E-2</v>
      </c>
      <c r="T710">
        <f t="shared" si="190"/>
        <v>71.97725001315132</v>
      </c>
    </row>
    <row r="711" spans="1:20" x14ac:dyDescent="0.25">
      <c r="A711">
        <f t="shared" si="191"/>
        <v>78.859949779623406</v>
      </c>
      <c r="B711">
        <f t="shared" si="208"/>
        <v>12.550950819405688</v>
      </c>
      <c r="C711" t="str">
        <f t="shared" si="192"/>
        <v>-2.85356494107838-3955.62566386281i</v>
      </c>
      <c r="D711" t="str">
        <f t="shared" si="193"/>
        <v>3.47812499896497-1268.07086500858i</v>
      </c>
      <c r="E711" t="str">
        <f t="shared" si="194"/>
        <v>162.46951868241+0.0059095085603371i</v>
      </c>
      <c r="F711" t="str">
        <f t="shared" si="195"/>
        <v>2.90990990974313-11900.0638828479i</v>
      </c>
      <c r="G711" t="str">
        <f t="shared" si="196"/>
        <v>0.999999999942687-7.57055517840996E-06i</v>
      </c>
      <c r="H711" t="str">
        <f t="shared" si="197"/>
        <v>625.003905615053+1.6231392501781i</v>
      </c>
      <c r="I711" t="str">
        <f t="shared" si="198"/>
        <v>59.6203623866713-20981.7278203774i</v>
      </c>
      <c r="K711" t="str">
        <f t="shared" si="199"/>
        <v>0.0191997505286297-0.0000672110672480678i</v>
      </c>
      <c r="L711" t="str">
        <f t="shared" si="200"/>
        <v>0.0001875-16.8626436836276i</v>
      </c>
      <c r="M711" t="str">
        <f t="shared" si="201"/>
        <v>0.0025-8.12865900646659i</v>
      </c>
      <c r="N711">
        <f t="shared" si="202"/>
        <v>89.958667170955522</v>
      </c>
      <c r="O711">
        <f t="shared" si="203"/>
        <v>71.944305978212611</v>
      </c>
      <c r="P711" s="3">
        <f t="shared" si="204"/>
        <v>71.944305978212611</v>
      </c>
      <c r="Q711" s="3">
        <f t="shared" si="205"/>
        <v>-90.041332829044478</v>
      </c>
      <c r="R711">
        <f t="shared" si="206"/>
        <v>89.958667170955522</v>
      </c>
      <c r="S711">
        <f t="shared" si="207"/>
        <v>1.2550950819405689E-2</v>
      </c>
      <c r="T711">
        <f t="shared" si="190"/>
        <v>71.944305978212611</v>
      </c>
    </row>
    <row r="712" spans="1:20" x14ac:dyDescent="0.25">
      <c r="A712">
        <f t="shared" si="191"/>
        <v>79.159617588785977</v>
      </c>
      <c r="B712">
        <f t="shared" si="208"/>
        <v>12.59864443251943</v>
      </c>
      <c r="C712" t="str">
        <f t="shared" si="192"/>
        <v>-2.85356454646367-3940.65108644283i</v>
      </c>
      <c r="D712" t="str">
        <f t="shared" si="193"/>
        <v>3.47812499895709-1263.2704378018i</v>
      </c>
      <c r="E712" t="str">
        <f t="shared" si="194"/>
        <v>162.469518543225+0.00593196549701754i</v>
      </c>
      <c r="F712" t="str">
        <f t="shared" si="195"/>
        <v>2.90990990974186-11855.0148266743i</v>
      </c>
      <c r="G712" t="str">
        <f t="shared" si="196"/>
        <v>0.99999999994225-7.59932328808459E-06i</v>
      </c>
      <c r="H712" t="str">
        <f t="shared" si="197"/>
        <v>625.003935354233+1.62930718733899i</v>
      </c>
      <c r="I712" t="str">
        <f t="shared" si="198"/>
        <v>59.620362899455-20902.2999776622i</v>
      </c>
      <c r="K712" t="str">
        <f t="shared" si="199"/>
        <v>0.0191997486290714-0.0000674664622162053i</v>
      </c>
      <c r="L712" t="str">
        <f t="shared" si="200"/>
        <v>0.0001875-16.7988082124203i</v>
      </c>
      <c r="M712" t="str">
        <f t="shared" si="201"/>
        <v>0.0025-8.09788703573085i</v>
      </c>
      <c r="N712">
        <f t="shared" si="202"/>
        <v>89.958510110914105</v>
      </c>
      <c r="O712">
        <f t="shared" si="203"/>
        <v>71.911361941690004</v>
      </c>
      <c r="P712" s="3">
        <f t="shared" si="204"/>
        <v>71.911361941690004</v>
      </c>
      <c r="Q712" s="3">
        <f t="shared" si="205"/>
        <v>-90.041489889085895</v>
      </c>
      <c r="R712">
        <f t="shared" si="206"/>
        <v>89.958510110914105</v>
      </c>
      <c r="S712">
        <f t="shared" si="207"/>
        <v>1.2598644432519431E-2</v>
      </c>
      <c r="T712">
        <f t="shared" si="190"/>
        <v>71.911361941690004</v>
      </c>
    </row>
    <row r="713" spans="1:20" x14ac:dyDescent="0.25">
      <c r="A713">
        <f t="shared" si="191"/>
        <v>79.46042413562337</v>
      </c>
      <c r="B713">
        <f t="shared" si="208"/>
        <v>12.646519281363004</v>
      </c>
      <c r="C713" t="str">
        <f t="shared" si="192"/>
        <v>-2.8535641488443-3925.73319661174i</v>
      </c>
      <c r="D713" t="str">
        <f t="shared" si="193"/>
        <v>3.47812499894915-1258.48818316438i</v>
      </c>
      <c r="E713" t="str">
        <f t="shared" si="194"/>
        <v>162.469518402981+0.00595450777926029i</v>
      </c>
      <c r="F713" t="str">
        <f t="shared" si="195"/>
        <v>2.90990990974058-11810.1363088689i</v>
      </c>
      <c r="G713" t="str">
        <f t="shared" si="196"/>
        <v>0.999999999941811-7.62820071657596E-06i</v>
      </c>
      <c r="H713" t="str">
        <f t="shared" si="197"/>
        <v>625.003965319862+1.63549856275276i</v>
      </c>
      <c r="I713" t="str">
        <f t="shared" si="198"/>
        <v>59.6203634161429-20823.1728215495i</v>
      </c>
      <c r="K713" t="str">
        <f t="shared" si="199"/>
        <v>0.0191997467150494-0.0000677228276041194i</v>
      </c>
      <c r="L713" t="str">
        <f t="shared" si="200"/>
        <v>0.0001875-16.7352143977091i</v>
      </c>
      <c r="M713" t="str">
        <f t="shared" si="201"/>
        <v>0.0025-8.06723155581876i</v>
      </c>
      <c r="N713">
        <f t="shared" si="202"/>
        <v>89.958352454098417</v>
      </c>
      <c r="O713">
        <f t="shared" si="203"/>
        <v>71.878417903571489</v>
      </c>
      <c r="P713" s="3">
        <f t="shared" si="204"/>
        <v>71.878417903571489</v>
      </c>
      <c r="Q713" s="3">
        <f t="shared" si="205"/>
        <v>-90.041647545901583</v>
      </c>
      <c r="R713">
        <f t="shared" si="206"/>
        <v>89.958352454098417</v>
      </c>
      <c r="S713">
        <f t="shared" si="207"/>
        <v>1.2646519281363004E-2</v>
      </c>
      <c r="T713">
        <f t="shared" si="190"/>
        <v>71.878417903571489</v>
      </c>
    </row>
    <row r="714" spans="1:20" x14ac:dyDescent="0.25">
      <c r="A714">
        <f t="shared" si="191"/>
        <v>79.762373747338728</v>
      </c>
      <c r="B714">
        <f t="shared" si="208"/>
        <v>12.694576054632183</v>
      </c>
      <c r="C714" t="str">
        <f t="shared" si="192"/>
        <v>-2.85356374819739-3910.87177977066i</v>
      </c>
      <c r="D714" t="str">
        <f t="shared" si="193"/>
        <v>3.47812499894115-1253.72403230198i</v>
      </c>
      <c r="E714" t="str">
        <f t="shared" si="194"/>
        <v>162.469518261669+0.00597713573148159i</v>
      </c>
      <c r="F714" t="str">
        <f t="shared" si="195"/>
        <v>2.90990990973929-11765.4276838394i</v>
      </c>
      <c r="G714" t="str">
        <f t="shared" si="196"/>
        <v>0.999999999941368-7.65718787929556E-06i</v>
      </c>
      <c r="H714" t="str">
        <f t="shared" si="197"/>
        <v>625.003995513665+1.6417134654858i</v>
      </c>
      <c r="I714" t="str">
        <f t="shared" si="198"/>
        <v>59.6203639367654-20744.345213769i</v>
      </c>
      <c r="K714" t="str">
        <f t="shared" si="199"/>
        <v>0.0191997447864536-0.0000679801670984771i</v>
      </c>
      <c r="L714" t="str">
        <f t="shared" si="200"/>
        <v>0.0001875-16.6718613246753i</v>
      </c>
      <c r="M714" t="str">
        <f t="shared" si="201"/>
        <v>0.0025-8.03669212574094i</v>
      </c>
      <c r="N714">
        <f t="shared" si="202"/>
        <v>89.95819419824133</v>
      </c>
      <c r="O714">
        <f t="shared" si="203"/>
        <v>71.845473863844816</v>
      </c>
      <c r="P714" s="3">
        <f t="shared" si="204"/>
        <v>71.845473863844816</v>
      </c>
      <c r="Q714" s="3">
        <f t="shared" si="205"/>
        <v>-90.04180580175867</v>
      </c>
      <c r="R714">
        <f t="shared" si="206"/>
        <v>89.95819419824133</v>
      </c>
      <c r="S714">
        <f t="shared" si="207"/>
        <v>1.2694576054632183E-2</v>
      </c>
      <c r="T714">
        <f t="shared" si="190"/>
        <v>71.845473863844816</v>
      </c>
    </row>
    <row r="715" spans="1:20" x14ac:dyDescent="0.25">
      <c r="A715">
        <f t="shared" si="191"/>
        <v>80.065470767578617</v>
      </c>
      <c r="B715">
        <f t="shared" si="208"/>
        <v>12.742815443639785</v>
      </c>
      <c r="C715" t="str">
        <f t="shared" si="192"/>
        <v>-2.85356334449992-3896.06662213312i</v>
      </c>
      <c r="D715" t="str">
        <f t="shared" si="193"/>
        <v>3.47812499893308-1248.97791668068i</v>
      </c>
      <c r="E715" t="str">
        <f t="shared" si="194"/>
        <v>162.469518119281+0.00599984967933639i</v>
      </c>
      <c r="F715" t="str">
        <f t="shared" si="195"/>
        <v>2.90990990973799-11720.888308437i</v>
      </c>
      <c r="G715" t="str">
        <f t="shared" si="196"/>
        <v>0.999999999940921-7.68628519323345E-06i</v>
      </c>
      <c r="H715" t="str">
        <f t="shared" si="197"/>
        <v>625.004025937376+1.64795198494303i</v>
      </c>
      <c r="I715" t="str">
        <f t="shared" si="198"/>
        <v>59.6203644613527-20665.8160203587i</v>
      </c>
      <c r="K715" t="str">
        <f t="shared" si="199"/>
        <v>0.0191997428431731-0.0000682384843999453i</v>
      </c>
      <c r="L715" t="str">
        <f t="shared" si="200"/>
        <v>0.0001875-16.6087480819638i</v>
      </c>
      <c r="M715" t="str">
        <f t="shared" si="201"/>
        <v>0.0025-8.00626830617742i</v>
      </c>
      <c r="N715">
        <f t="shared" si="202"/>
        <v>89.958035341067131</v>
      </c>
      <c r="O715">
        <f t="shared" si="203"/>
        <v>71.812529822497766</v>
      </c>
      <c r="P715" s="3">
        <f t="shared" si="204"/>
        <v>71.812529822497766</v>
      </c>
      <c r="Q715" s="3">
        <f t="shared" si="205"/>
        <v>-90.041964658932869</v>
      </c>
      <c r="R715">
        <f t="shared" si="206"/>
        <v>89.958035341067131</v>
      </c>
      <c r="S715">
        <f t="shared" si="207"/>
        <v>1.2742815443639784E-2</v>
      </c>
      <c r="T715">
        <f t="shared" si="190"/>
        <v>71.812529822497766</v>
      </c>
    </row>
    <row r="716" spans="1:20" x14ac:dyDescent="0.25">
      <c r="A716">
        <f t="shared" si="191"/>
        <v>80.369719556495411</v>
      </c>
      <c r="B716">
        <f t="shared" si="208"/>
        <v>12.791238142325616</v>
      </c>
      <c r="C716" t="str">
        <f t="shared" si="192"/>
        <v>-2.85356293772836-3881.31751072198i</v>
      </c>
      <c r="D716" t="str">
        <f t="shared" si="193"/>
        <v>3.47812499892496-1244.24976802603i</v>
      </c>
      <c r="E716" t="str">
        <f t="shared" si="194"/>
        <v>162.469517975809+0.0060226499497163i</v>
      </c>
      <c r="F716" t="str">
        <f t="shared" si="195"/>
        <v>2.9099099097367-11676.5175419479i</v>
      </c>
      <c r="G716" t="str">
        <f t="shared" si="196"/>
        <v>0.999999999940471-7.71549307696427E-06i</v>
      </c>
      <c r="H716" t="str">
        <f t="shared" si="197"/>
        <v>625.004056592749+1.65421421086901i</v>
      </c>
      <c r="I716" t="str">
        <f t="shared" si="198"/>
        <v>59.6203649899334-20587.5841116499i</v>
      </c>
      <c r="K716" t="str">
        <f t="shared" si="199"/>
        <v>0.019199740885096-0.0000684977832232394i</v>
      </c>
      <c r="L716" t="str">
        <f t="shared" si="200"/>
        <v>0.0001875-16.5458737616695i</v>
      </c>
      <c r="M716" t="str">
        <f t="shared" si="201"/>
        <v>0.0025-7.97595965947144i</v>
      </c>
      <c r="N716">
        <f t="shared" si="202"/>
        <v>89.957875880291425</v>
      </c>
      <c r="O716">
        <f t="shared" si="203"/>
        <v>71.779585779518044</v>
      </c>
      <c r="P716" s="3">
        <f t="shared" si="204"/>
        <v>71.779585779518044</v>
      </c>
      <c r="Q716" s="3">
        <f t="shared" si="205"/>
        <v>-90.042124119708575</v>
      </c>
      <c r="R716">
        <f t="shared" si="206"/>
        <v>89.957875880291425</v>
      </c>
      <c r="S716">
        <f t="shared" si="207"/>
        <v>1.2791238142325616E-2</v>
      </c>
      <c r="T716">
        <f t="shared" si="190"/>
        <v>71.779585779518044</v>
      </c>
    </row>
    <row r="717" spans="1:20" x14ac:dyDescent="0.25">
      <c r="A717">
        <f t="shared" si="191"/>
        <v>80.675124490810106</v>
      </c>
      <c r="B717">
        <f t="shared" si="208"/>
        <v>12.839844847266454</v>
      </c>
      <c r="C717" t="str">
        <f t="shared" si="192"/>
        <v>-2.85356252785987-3866.62423336628i</v>
      </c>
      <c r="D717" t="str">
        <f t="shared" si="193"/>
        <v>3.47812499891677-1239.53951832202i</v>
      </c>
      <c r="E717" t="str">
        <f t="shared" si="194"/>
        <v>162.469517831244+0.00604553687075097i</v>
      </c>
      <c r="F717" t="str">
        <f t="shared" si="195"/>
        <v>2.90990990973538-11632.3147460837i</v>
      </c>
      <c r="G717" t="str">
        <f t="shared" si="196"/>
        <v>0.999999999940018-7.74481195065322E-06i</v>
      </c>
      <c r="H717" t="str">
        <f t="shared" si="197"/>
        <v>625.004087481551+1.66050023334947i</v>
      </c>
      <c r="I717" t="str">
        <f t="shared" si="198"/>
        <v>59.6203655225398-20509.6483622504i</v>
      </c>
      <c r="K717" t="str">
        <f t="shared" si="199"/>
        <v>0.0191997389121096-0.000068758067297184i</v>
      </c>
      <c r="L717" t="str">
        <f t="shared" si="200"/>
        <v>0.0001875-16.4832374593241i</v>
      </c>
      <c r="M717" t="str">
        <f t="shared" si="201"/>
        <v>0.0025-7.94576574962287i</v>
      </c>
      <c r="N717">
        <f t="shared" si="202"/>
        <v>89.957715813621149</v>
      </c>
      <c r="O717">
        <f t="shared" si="203"/>
        <v>71.746641734893146</v>
      </c>
      <c r="P717" s="3">
        <f t="shared" si="204"/>
        <v>71.746641734893146</v>
      </c>
      <c r="Q717" s="3">
        <f t="shared" si="205"/>
        <v>-90.042284186378851</v>
      </c>
      <c r="R717">
        <f t="shared" si="206"/>
        <v>89.957715813621149</v>
      </c>
      <c r="S717">
        <f t="shared" si="207"/>
        <v>1.2839844847266454E-2</v>
      </c>
      <c r="T717">
        <f t="shared" si="190"/>
        <v>71.746641734893146</v>
      </c>
    </row>
    <row r="718" spans="1:20" x14ac:dyDescent="0.25">
      <c r="A718">
        <f t="shared" si="191"/>
        <v>80.981689963875183</v>
      </c>
      <c r="B718">
        <f t="shared" si="208"/>
        <v>12.888636257686066</v>
      </c>
      <c r="C718" t="str">
        <f t="shared" si="192"/>
        <v>-2.8535621148703-3851.98657869834i</v>
      </c>
      <c r="D718" t="str">
        <f t="shared" si="193"/>
        <v>3.47812499890852-1234.84709981012i</v>
      </c>
      <c r="E718" t="str">
        <f t="shared" si="194"/>
        <v>162.469517685579+0.00606851077182777i</v>
      </c>
      <c r="F718" t="str">
        <f t="shared" si="195"/>
        <v>2.90990990973403-11588.2792849724i</v>
      </c>
      <c r="G718" t="str">
        <f t="shared" si="196"/>
        <v>0.999999999939561-7.77424223606215E-06i</v>
      </c>
      <c r="H718" t="str">
        <f t="shared" si="197"/>
        <v>625.004118605553+1.66681014281236i</v>
      </c>
      <c r="I718" t="str">
        <f t="shared" si="198"/>
        <v>59.620366059201-20432.0076510282i</v>
      </c>
      <c r="K718" t="str">
        <f t="shared" si="199"/>
        <v>0.0191997369241005-0.0000690193403647589i</v>
      </c>
      <c r="L718" t="str">
        <f t="shared" si="200"/>
        <v>0.0001875-16.4208382738833i</v>
      </c>
      <c r="M718" t="str">
        <f t="shared" si="201"/>
        <v>0.0025-7.91568614228223i</v>
      </c>
      <c r="N718">
        <f t="shared" si="202"/>
        <v>89.957555138754586</v>
      </c>
      <c r="O718">
        <f t="shared" si="203"/>
        <v>71.713697688610623</v>
      </c>
      <c r="P718" s="3">
        <f t="shared" si="204"/>
        <v>71.713697688610623</v>
      </c>
      <c r="Q718" s="3">
        <f t="shared" si="205"/>
        <v>-90.042444861245414</v>
      </c>
      <c r="R718">
        <f t="shared" si="206"/>
        <v>89.957555138754586</v>
      </c>
      <c r="S718">
        <f t="shared" si="207"/>
        <v>1.2888636257686065E-2</v>
      </c>
      <c r="T718">
        <f t="shared" si="190"/>
        <v>71.713697688610623</v>
      </c>
    </row>
    <row r="719" spans="1:20" x14ac:dyDescent="0.25">
      <c r="A719">
        <f t="shared" si="191"/>
        <v>81.289420385737913</v>
      </c>
      <c r="B719">
        <f t="shared" si="208"/>
        <v>12.937613075465274</v>
      </c>
      <c r="C719" t="str">
        <f t="shared" si="192"/>
        <v>-2.85356169873626-3837.40433615056i</v>
      </c>
      <c r="D719" t="str">
        <f t="shared" si="193"/>
        <v>3.47812499890021-1230.17244498832i</v>
      </c>
      <c r="E719" t="str">
        <f t="shared" si="194"/>
        <v>162.469517538805+0.00609157198358131i</v>
      </c>
      <c r="F719" t="str">
        <f t="shared" si="195"/>
        <v>2.9099099097327-11544.4105251491i</v>
      </c>
      <c r="G719" t="str">
        <f t="shared" si="196"/>
        <v>0.999999999939101-0.0000078037843565556i</v>
      </c>
      <c r="H719" t="str">
        <f t="shared" si="197"/>
        <v>625.004149966551+1.67314403002936i</v>
      </c>
      <c r="I719" t="str">
        <f t="shared" si="198"/>
        <v>59.620366599949-20354.6608610958i</v>
      </c>
      <c r="K719" t="str">
        <f t="shared" si="199"/>
        <v>0.0191997349209542-0.0000692816061831586i</v>
      </c>
      <c r="L719" t="str">
        <f t="shared" si="200"/>
        <v>0.0001875-16.358675307714i</v>
      </c>
      <c r="M719" t="str">
        <f t="shared" si="201"/>
        <v>0.0025-7.88572040474419i</v>
      </c>
      <c r="N719">
        <f t="shared" si="202"/>
        <v>89.957393853381205</v>
      </c>
      <c r="O719">
        <f t="shared" si="203"/>
        <v>71.680753640657827</v>
      </c>
      <c r="P719" s="3">
        <f t="shared" si="204"/>
        <v>71.680753640657827</v>
      </c>
      <c r="Q719" s="3">
        <f t="shared" si="205"/>
        <v>-90.042606146618795</v>
      </c>
      <c r="R719">
        <f t="shared" si="206"/>
        <v>89.957393853381205</v>
      </c>
      <c r="S719">
        <f t="shared" si="207"/>
        <v>1.2937613075465274E-2</v>
      </c>
      <c r="T719">
        <f t="shared" si="190"/>
        <v>71.680753640657827</v>
      </c>
    </row>
    <row r="720" spans="1:20" x14ac:dyDescent="0.25">
      <c r="A720">
        <f t="shared" si="191"/>
        <v>81.598320183203711</v>
      </c>
      <c r="B720">
        <f t="shared" si="208"/>
        <v>12.986776005152041</v>
      </c>
      <c r="C720" t="str">
        <f t="shared" si="192"/>
        <v>-2.85356127943359-3822.87729595247i</v>
      </c>
      <c r="D720" t="str">
        <f t="shared" si="193"/>
        <v>3.47812499889184-1225.51548661014i</v>
      </c>
      <c r="E720" t="str">
        <f t="shared" si="194"/>
        <v>162.469517390912+0.00611472083790351i</v>
      </c>
      <c r="F720" t="str">
        <f t="shared" si="195"/>
        <v>2.90990990973135-11500.7078355469i</v>
      </c>
      <c r="G720" t="str">
        <f t="shared" si="196"/>
        <v>0.999999999938637-7.83343873710688E-06i</v>
      </c>
      <c r="H720" t="str">
        <f t="shared" si="197"/>
        <v>625.004181566344+1.67950198611703i</v>
      </c>
      <c r="I720" t="str">
        <f t="shared" si="198"/>
        <v>59.6203671448137-20277.6068797933i</v>
      </c>
      <c r="K720" t="str">
        <f t="shared" si="199"/>
        <v>0.0191997329025556-0.000069544868523842i</v>
      </c>
      <c r="L720" t="str">
        <f t="shared" si="200"/>
        <v>0.0001875-16.296747666581i</v>
      </c>
      <c r="M720" t="str">
        <f t="shared" si="201"/>
        <v>0.0025-7.85586810594159i</v>
      </c>
      <c r="N720">
        <f t="shared" si="202"/>
        <v>89.957231955181769</v>
      </c>
      <c r="O720">
        <f t="shared" si="203"/>
        <v>71.647809591021968</v>
      </c>
      <c r="P720" s="3">
        <f t="shared" si="204"/>
        <v>71.647809591021968</v>
      </c>
      <c r="Q720" s="3">
        <f t="shared" si="205"/>
        <v>-90.042768044818231</v>
      </c>
      <c r="R720">
        <f t="shared" si="206"/>
        <v>89.957231955181769</v>
      </c>
      <c r="S720">
        <f t="shared" si="207"/>
        <v>1.298677600515204E-2</v>
      </c>
      <c r="T720">
        <f t="shared" si="190"/>
        <v>71.647809591021968</v>
      </c>
    </row>
    <row r="721" spans="1:20" x14ac:dyDescent="0.25">
      <c r="A721">
        <f t="shared" si="191"/>
        <v>81.908393799899883</v>
      </c>
      <c r="B721">
        <f t="shared" si="208"/>
        <v>13.03612575397162</v>
      </c>
      <c r="C721" t="str">
        <f t="shared" si="192"/>
        <v>-2.85356085693842-3808.40524912777i</v>
      </c>
      <c r="D721" t="str">
        <f t="shared" si="193"/>
        <v>3.4781249988834-1220.87615768367i</v>
      </c>
      <c r="E721" t="str">
        <f t="shared" si="194"/>
        <v>162.469517241895+0.006137957667952i</v>
      </c>
      <c r="F721" t="str">
        <f t="shared" si="195"/>
        <v>2.90990990972999-11457.1705874881i</v>
      </c>
      <c r="G721" t="str">
        <f t="shared" si="196"/>
        <v>0.99999999993817-7.86320580430421E-06i</v>
      </c>
      <c r="H721" t="str">
        <f t="shared" si="197"/>
        <v>625.004213406757+1.68588410253826i</v>
      </c>
      <c r="I721" t="str">
        <f t="shared" si="198"/>
        <v>59.6203676938287-20200.8445986738i</v>
      </c>
      <c r="K721" t="str">
        <f t="shared" si="199"/>
        <v>0.0191997308687884-0.0000698091311725894i</v>
      </c>
      <c r="L721" t="str">
        <f t="shared" si="200"/>
        <v>0.0001875-16.2350544596344i</v>
      </c>
      <c r="M721" t="str">
        <f t="shared" si="201"/>
        <v>0.0025-7.82612881643912i</v>
      </c>
      <c r="N721">
        <f t="shared" si="202"/>
        <v>89.957069441828196</v>
      </c>
      <c r="O721">
        <f t="shared" si="203"/>
        <v>71.614865539690385</v>
      </c>
      <c r="P721" s="3">
        <f t="shared" si="204"/>
        <v>71.614865539690385</v>
      </c>
      <c r="Q721" s="3">
        <f t="shared" si="205"/>
        <v>-90.042930558171804</v>
      </c>
      <c r="R721">
        <f t="shared" si="206"/>
        <v>89.957069441828196</v>
      </c>
      <c r="S721">
        <f t="shared" si="207"/>
        <v>1.303612575397162E-2</v>
      </c>
      <c r="T721">
        <f t="shared" si="190"/>
        <v>71.614865539690385</v>
      </c>
    </row>
    <row r="722" spans="1:20" x14ac:dyDescent="0.25">
      <c r="A722">
        <f t="shared" si="191"/>
        <v>82.219645696339498</v>
      </c>
      <c r="B722">
        <f t="shared" si="208"/>
        <v>13.085663031836711</v>
      </c>
      <c r="C722" t="str">
        <f t="shared" si="192"/>
        <v>-2.85356043122631-3793.98798749119i</v>
      </c>
      <c r="D722" t="str">
        <f t="shared" si="193"/>
        <v>3.47812499887489-1216.25439147061i</v>
      </c>
      <c r="E722" t="str">
        <f t="shared" si="194"/>
        <v>162.469517091743+0.006161282808148i</v>
      </c>
      <c r="F722" t="str">
        <f t="shared" si="195"/>
        <v>2.90990990972861-11413.7981546745i</v>
      </c>
      <c r="G722" t="str">
        <f t="shared" si="196"/>
        <v>0.999999999937699-7.89308598635684E-06i</v>
      </c>
      <c r="H722" t="str">
        <f t="shared" si="197"/>
        <v>625.004245489617+1.69229047110343i</v>
      </c>
      <c r="I722" t="str">
        <f t="shared" si="198"/>
        <v>59.6203682470232-20124.3729134855i</v>
      </c>
      <c r="K722" t="str">
        <f t="shared" si="199"/>
        <v>0.0191997288195357-0.0000700743979295544i</v>
      </c>
      <c r="L722" t="str">
        <f t="shared" si="200"/>
        <v>0.0001875-16.1735947993967i</v>
      </c>
      <c r="M722" t="str">
        <f t="shared" si="201"/>
        <v>0.0025-7.79650210842709i</v>
      </c>
      <c r="N722">
        <f t="shared" si="202"/>
        <v>89.95690631098357</v>
      </c>
      <c r="O722">
        <f t="shared" si="203"/>
        <v>71.581921486650103</v>
      </c>
      <c r="P722" s="3">
        <f t="shared" si="204"/>
        <v>71.581921486650103</v>
      </c>
      <c r="Q722" s="3">
        <f t="shared" si="205"/>
        <v>-90.04309368901643</v>
      </c>
      <c r="R722">
        <f t="shared" si="206"/>
        <v>89.95690631098357</v>
      </c>
      <c r="S722">
        <f t="shared" si="207"/>
        <v>1.3085663031836711E-2</v>
      </c>
      <c r="T722">
        <f t="shared" si="190"/>
        <v>71.581921486650103</v>
      </c>
    </row>
    <row r="723" spans="1:20" x14ac:dyDescent="0.25">
      <c r="A723">
        <f t="shared" si="191"/>
        <v>82.532080349985591</v>
      </c>
      <c r="B723">
        <f t="shared" si="208"/>
        <v>13.135388551357691</v>
      </c>
      <c r="C723" t="str">
        <f t="shared" si="192"/>
        <v>-2.85356000227268-3779.62530364557i</v>
      </c>
      <c r="D723" t="str">
        <f t="shared" si="193"/>
        <v>3.47812499886633-1211.6501214853i</v>
      </c>
      <c r="E723" t="str">
        <f t="shared" si="194"/>
        <v>162.469516940447+0.00618469659418646i</v>
      </c>
      <c r="F723" t="str">
        <f t="shared" si="195"/>
        <v>2.90990990972724-11370.5899131793i</v>
      </c>
      <c r="G723" t="str">
        <f t="shared" si="196"/>
        <v>0.999999999937225-7.92307971310125E-06i</v>
      </c>
      <c r="H723" t="str">
        <f t="shared" si="197"/>
        <v>625.004277816771+1.69872118397184i</v>
      </c>
      <c r="I723" t="str">
        <f t="shared" si="198"/>
        <v>59.6203688044297-20048.1907241579i</v>
      </c>
      <c r="K723" t="str">
        <f t="shared" si="199"/>
        <v>0.0191997267546796-0.00007034067260932i</v>
      </c>
      <c r="L723" t="str">
        <f t="shared" si="200"/>
        <v>0.0001875-16.11236780175i</v>
      </c>
      <c r="M723" t="str">
        <f t="shared" si="201"/>
        <v>0.0025-7.76698755571536i</v>
      </c>
      <c r="N723">
        <f t="shared" si="202"/>
        <v>89.956742560302132</v>
      </c>
      <c r="O723">
        <f t="shared" si="203"/>
        <v>71.548977431888105</v>
      </c>
      <c r="P723" s="3">
        <f t="shared" si="204"/>
        <v>71.548977431888105</v>
      </c>
      <c r="Q723" s="3">
        <f t="shared" si="205"/>
        <v>-90.043257439697868</v>
      </c>
      <c r="R723">
        <f t="shared" si="206"/>
        <v>89.956742560302132</v>
      </c>
      <c r="S723">
        <f t="shared" si="207"/>
        <v>1.3135388551357692E-2</v>
      </c>
      <c r="T723">
        <f t="shared" si="190"/>
        <v>71.548977431888105</v>
      </c>
    </row>
    <row r="724" spans="1:20" x14ac:dyDescent="0.25">
      <c r="A724">
        <f t="shared" si="191"/>
        <v>82.845702255315544</v>
      </c>
      <c r="B724">
        <f t="shared" si="208"/>
        <v>13.18530302785285</v>
      </c>
      <c r="C724" t="str">
        <f t="shared" si="192"/>
        <v>-2.85355957005274-3765.31699097882i</v>
      </c>
      <c r="D724" t="str">
        <f t="shared" si="193"/>
        <v>3.47812499885769-1207.06328149376i</v>
      </c>
      <c r="E724" t="str">
        <f t="shared" si="194"/>
        <v>162.469516787998+0.00620819936304559i</v>
      </c>
      <c r="F724" t="str">
        <f t="shared" si="195"/>
        <v>2.90990990972585-11327.5452414374i</v>
      </c>
      <c r="G724" t="str">
        <f t="shared" si="196"/>
        <v>0.999999999936747-7.95318741600722E-06i</v>
      </c>
      <c r="H724" t="str">
        <f t="shared" si="197"/>
        <v>625.004310390082+1.70517633365304i</v>
      </c>
      <c r="I724" t="str">
        <f t="shared" si="198"/>
        <v>59.6203693660807-19972.2969347848i</v>
      </c>
      <c r="K724" t="str">
        <f t="shared" si="199"/>
        <v>0.0191997246741012-0.0000706079590409531i</v>
      </c>
      <c r="L724" t="str">
        <f t="shared" si="200"/>
        <v>0.0001875-16.0513725859235i</v>
      </c>
      <c r="M724" t="str">
        <f t="shared" si="201"/>
        <v>0.0025-7.73758473372724i</v>
      </c>
      <c r="N724">
        <f t="shared" si="202"/>
        <v>89.956578187429159</v>
      </c>
      <c r="O724">
        <f t="shared" si="203"/>
        <v>71.516033375391117</v>
      </c>
      <c r="P724" s="3">
        <f t="shared" si="204"/>
        <v>71.516033375391117</v>
      </c>
      <c r="Q724" s="3">
        <f t="shared" si="205"/>
        <v>-90.043421812570841</v>
      </c>
      <c r="R724">
        <f t="shared" si="206"/>
        <v>89.956578187429159</v>
      </c>
      <c r="S724">
        <f t="shared" si="207"/>
        <v>1.3185303027852851E-2</v>
      </c>
      <c r="T724">
        <f t="shared" si="190"/>
        <v>71.516033375391117</v>
      </c>
    </row>
    <row r="725" spans="1:20" x14ac:dyDescent="0.25">
      <c r="A725">
        <f t="shared" si="191"/>
        <v>83.16051592388574</v>
      </c>
      <c r="B725">
        <f t="shared" si="208"/>
        <v>13.235407179358692</v>
      </c>
      <c r="C725" t="str">
        <f t="shared" si="192"/>
        <v>-2.85355913454205-3751.06284366118i</v>
      </c>
      <c r="D725" t="str">
        <f t="shared" si="193"/>
        <v>3.478124998849-1202.49380551277i</v>
      </c>
      <c r="E725" t="str">
        <f t="shared" si="194"/>
        <v>162.46951663439+0.00623179145296909i</v>
      </c>
      <c r="F725" t="str">
        <f t="shared" si="195"/>
        <v>2.90990990972445-11284.6635202367i</v>
      </c>
      <c r="G725" t="str">
        <f t="shared" si="196"/>
        <v>0.999999999936265-7.98340952818421E-06i</v>
      </c>
      <c r="H725" t="str">
        <f t="shared" si="197"/>
        <v>625.004343211421+1.7116560130081i</v>
      </c>
      <c r="I725" t="str">
        <f t="shared" si="198"/>
        <v>59.6203699320082-19896.6904536081i</v>
      </c>
      <c r="K725" t="str">
        <f t="shared" si="199"/>
        <v>0.0191997225776809-0.0000708762610680597i</v>
      </c>
      <c r="L725" t="str">
        <f t="shared" si="200"/>
        <v>0.0001875-15.9906082744805i</v>
      </c>
      <c r="M725" t="str">
        <f t="shared" si="201"/>
        <v>0.0025-7.70829321949314i</v>
      </c>
      <c r="N725">
        <f t="shared" si="202"/>
        <v>89.956413190001015</v>
      </c>
      <c r="O725">
        <f t="shared" si="203"/>
        <v>71.483089317146209</v>
      </c>
      <c r="P725" s="3">
        <f t="shared" si="204"/>
        <v>71.483089317146209</v>
      </c>
      <c r="Q725" s="3">
        <f t="shared" si="205"/>
        <v>-90.043586809998985</v>
      </c>
      <c r="R725">
        <f t="shared" si="206"/>
        <v>89.956413190001015</v>
      </c>
      <c r="S725">
        <f t="shared" si="207"/>
        <v>1.3235407179358692E-2</v>
      </c>
      <c r="T725">
        <f t="shared" si="190"/>
        <v>71.483089317146209</v>
      </c>
    </row>
    <row r="726" spans="1:20" x14ac:dyDescent="0.25">
      <c r="A726">
        <f t="shared" si="191"/>
        <v>83.476525884396509</v>
      </c>
      <c r="B726">
        <f t="shared" si="208"/>
        <v>13.285701726640255</v>
      </c>
      <c r="C726" t="str">
        <f t="shared" si="192"/>
        <v>-2.85355869571511-3736.86265664184i</v>
      </c>
      <c r="D726" t="str">
        <f t="shared" si="193"/>
        <v>3.47812499884024-1197.94162780887i</v>
      </c>
      <c r="E726" t="str">
        <f t="shared" si="194"/>
        <v>162.469516479611+0.00625547320350643i</v>
      </c>
      <c r="F726" t="str">
        <f t="shared" si="195"/>
        <v>2.90990990972304-11241.9441327093i</v>
      </c>
      <c r="G726" t="str">
        <f t="shared" si="196"/>
        <v>0.99999999993578-8.01374648438742E-06i</v>
      </c>
      <c r="H726" t="str">
        <f t="shared" si="197"/>
        <v>625.004376282678+1.718160315251i</v>
      </c>
      <c r="I726" t="str">
        <f t="shared" si="198"/>
        <v>59.6203705022455-19821.3701930036i</v>
      </c>
      <c r="K726" t="str">
        <f t="shared" si="199"/>
        <v>0.019199720465298-0.0000711455825488381i</v>
      </c>
      <c r="L726" t="str">
        <f t="shared" si="200"/>
        <v>0.0001875-15.9300739933059i</v>
      </c>
      <c r="M726" t="str">
        <f t="shared" si="201"/>
        <v>0.0025-7.67911259164488i</v>
      </c>
      <c r="N726">
        <f t="shared" si="202"/>
        <v>89.956247565645157</v>
      </c>
      <c r="O726">
        <f t="shared" si="203"/>
        <v>71.450145257139823</v>
      </c>
      <c r="P726" s="3">
        <f t="shared" si="204"/>
        <v>71.450145257139823</v>
      </c>
      <c r="Q726" s="3">
        <f t="shared" si="205"/>
        <v>-90.043752434354843</v>
      </c>
      <c r="R726">
        <f t="shared" si="206"/>
        <v>89.956247565645157</v>
      </c>
      <c r="S726">
        <f t="shared" si="207"/>
        <v>1.3285701726640255E-2</v>
      </c>
      <c r="T726">
        <f t="shared" si="190"/>
        <v>71.450145257139823</v>
      </c>
    </row>
    <row r="727" spans="1:20" x14ac:dyDescent="0.25">
      <c r="A727">
        <f t="shared" si="191"/>
        <v>83.793736682757213</v>
      </c>
      <c r="B727">
        <f t="shared" si="208"/>
        <v>13.336187393201488</v>
      </c>
      <c r="C727" t="str">
        <f t="shared" si="192"/>
        <v>-2.85355825354689-3722.71622564648i</v>
      </c>
      <c r="D727" t="str">
        <f t="shared" si="193"/>
        <v>3.4781249988314-1193.40668289747i</v>
      </c>
      <c r="E727" t="str">
        <f t="shared" si="194"/>
        <v>162.469516323656+0.00627924495548412i</v>
      </c>
      <c r="F727" t="str">
        <f t="shared" si="195"/>
        <v>2.90990990972161-11199.3864643225i</v>
      </c>
      <c r="G727" t="str">
        <f t="shared" si="196"/>
        <v>0.999999999935291-8.04419872102416E-06i</v>
      </c>
      <c r="H727" t="str">
        <f t="shared" si="197"/>
        <v>625.004409605756+1.72468933394988i</v>
      </c>
      <c r="I727" t="str">
        <f t="shared" si="198"/>
        <v>59.620371076824-19746.3350694639i</v>
      </c>
      <c r="K727" t="str">
        <f t="shared" si="199"/>
        <v>0.019199718336831-0.0000714159273561354i</v>
      </c>
      <c r="L727" t="str">
        <f t="shared" si="200"/>
        <v>0.0001875-15.8697688715939i</v>
      </c>
      <c r="M727" t="str">
        <f t="shared" si="201"/>
        <v>0.0025-7.65004243040936i</v>
      </c>
      <c r="N727">
        <f t="shared" si="202"/>
        <v>89.956081311979929</v>
      </c>
      <c r="O727">
        <f t="shared" si="203"/>
        <v>71.417201195358857</v>
      </c>
      <c r="P727" s="3">
        <f t="shared" si="204"/>
        <v>71.417201195358857</v>
      </c>
      <c r="Q727" s="3">
        <f t="shared" si="205"/>
        <v>-90.043918688020071</v>
      </c>
      <c r="R727">
        <f t="shared" si="206"/>
        <v>89.956081311979929</v>
      </c>
      <c r="S727">
        <f t="shared" si="207"/>
        <v>1.3336187393201488E-2</v>
      </c>
      <c r="T727">
        <f t="shared" si="190"/>
        <v>71.417201195358857</v>
      </c>
    </row>
    <row r="728" spans="1:20" x14ac:dyDescent="0.25">
      <c r="A728">
        <f t="shared" si="191"/>
        <v>84.112152882151705</v>
      </c>
      <c r="B728">
        <f t="shared" si="208"/>
        <v>13.386864905295655</v>
      </c>
      <c r="C728" t="str">
        <f t="shared" si="192"/>
        <v>-2.85355780801195-3708.62334717381i</v>
      </c>
      <c r="D728" t="str">
        <f t="shared" si="193"/>
        <v>3.47812499882251-1188.88890554186i</v>
      </c>
      <c r="E728" t="str">
        <f t="shared" si="194"/>
        <v>162.469516166512+0.00630310705103525i</v>
      </c>
      <c r="F728" t="str">
        <f t="shared" si="195"/>
        <v>2.90990990972018-11156.9899028698i</v>
      </c>
      <c r="G728" t="str">
        <f t="shared" si="196"/>
        <v>0.999999999934798-8.07476667616007E-06i</v>
      </c>
      <c r="H728" t="str">
        <f t="shared" si="197"/>
        <v>625.004443182574+1.73124316302856i</v>
      </c>
      <c r="I728" t="str">
        <f t="shared" si="198"/>
        <v>59.6203716557778-19671.5840035835i</v>
      </c>
      <c r="K728" t="str">
        <f t="shared" si="199"/>
        <v>0.0191997161921574-0.0000716872993775057i</v>
      </c>
      <c r="L728" t="str">
        <f t="shared" si="200"/>
        <v>0.0001875-15.8096920418349i</v>
      </c>
      <c r="M728" t="str">
        <f t="shared" si="201"/>
        <v>0.0025-7.62108231760244i</v>
      </c>
      <c r="N728">
        <f t="shared" si="202"/>
        <v>89.955914426614683</v>
      </c>
      <c r="O728">
        <f t="shared" si="203"/>
        <v>71.384257131789496</v>
      </c>
      <c r="P728" s="3">
        <f t="shared" si="204"/>
        <v>71.384257131789496</v>
      </c>
      <c r="Q728" s="3">
        <f t="shared" si="205"/>
        <v>-90.044085573385317</v>
      </c>
      <c r="R728">
        <f t="shared" si="206"/>
        <v>89.955914426614683</v>
      </c>
      <c r="S728">
        <f t="shared" si="207"/>
        <v>1.3386864905295654E-2</v>
      </c>
      <c r="T728">
        <f t="shared" si="190"/>
        <v>71.384257131789496</v>
      </c>
    </row>
    <row r="729" spans="1:20" x14ac:dyDescent="0.25">
      <c r="A729">
        <f t="shared" si="191"/>
        <v>84.431779063103875</v>
      </c>
      <c r="B729">
        <f t="shared" si="208"/>
        <v>13.437734991935779</v>
      </c>
      <c r="C729" t="str">
        <f t="shared" si="192"/>
        <v>-2.8535573590846-3694.58381849307i</v>
      </c>
      <c r="D729" t="str">
        <f t="shared" si="193"/>
        <v>3.47812499881354-1184.38823075229i</v>
      </c>
      <c r="E729" t="str">
        <f t="shared" si="194"/>
        <v>162.469516008171+0.00632705983359189i</v>
      </c>
      <c r="F729" t="str">
        <f t="shared" si="195"/>
        <v>2.90990990971873-11114.7538384626i</v>
      </c>
      <c r="G729" t="str">
        <f t="shared" si="196"/>
        <v>0.999999999934302-8.10545078952546E-06i</v>
      </c>
      <c r="H729" t="str">
        <f t="shared" si="197"/>
        <v>625.004477015064+1.73782189676771i</v>
      </c>
      <c r="I729" t="str">
        <f t="shared" si="198"/>
        <v>59.6203722391405-19597.1159200435i</v>
      </c>
      <c r="K729" t="str">
        <f t="shared" si="199"/>
        <v>0.0191997140311538-0.0000719597025152613i</v>
      </c>
      <c r="L729" t="str">
        <f t="shared" si="200"/>
        <v>0.0001875-15.7498426398036i</v>
      </c>
      <c r="M729" t="str">
        <f t="shared" si="201"/>
        <v>0.0025-7.59223183662329i</v>
      </c>
      <c r="N729">
        <f t="shared" si="202"/>
        <v>89.955746907149674</v>
      </c>
      <c r="O729">
        <f t="shared" si="203"/>
        <v>71.351313066418186</v>
      </c>
      <c r="P729" s="3">
        <f t="shared" si="204"/>
        <v>71.351313066418186</v>
      </c>
      <c r="Q729" s="3">
        <f t="shared" si="205"/>
        <v>-90.044253092850326</v>
      </c>
      <c r="R729">
        <f t="shared" si="206"/>
        <v>89.955746907149674</v>
      </c>
      <c r="S729">
        <f t="shared" si="207"/>
        <v>1.3437734991935778E-2</v>
      </c>
      <c r="T729">
        <f t="shared" si="190"/>
        <v>71.351313066418186</v>
      </c>
    </row>
    <row r="730" spans="1:20" x14ac:dyDescent="0.25">
      <c r="A730">
        <f t="shared" si="191"/>
        <v>84.752619823543668</v>
      </c>
      <c r="B730">
        <f t="shared" si="208"/>
        <v>13.488798384905134</v>
      </c>
      <c r="C730" t="str">
        <f t="shared" si="192"/>
        <v>-2.85355690673904-3680.59743764101i</v>
      </c>
      <c r="D730" t="str">
        <f t="shared" si="193"/>
        <v>3.47812499880451-1179.90459378506i</v>
      </c>
      <c r="E730" t="str">
        <f t="shared" si="194"/>
        <v>162.469515848625+0.00635110364788451i</v>
      </c>
      <c r="F730" t="str">
        <f t="shared" si="195"/>
        <v>2.90990990971728-11072.6776635208i</v>
      </c>
      <c r="G730" t="str">
        <f t="shared" si="196"/>
        <v>0.999999999933801-8.13625150252158E-06i</v>
      </c>
      <c r="H730" t="str">
        <f t="shared" si="197"/>
        <v>625.004511105167+1.74442562980626i</v>
      </c>
      <c r="I730" t="str">
        <f t="shared" si="198"/>
        <v>59.6203728269439-19522.929747595i</v>
      </c>
      <c r="K730" t="str">
        <f t="shared" si="199"/>
        <v>0.019199711853696-0.0000722331406865301i</v>
      </c>
      <c r="L730" t="str">
        <f t="shared" si="200"/>
        <v>0.0001875-15.6902198045464i</v>
      </c>
      <c r="M730" t="str">
        <f t="shared" si="201"/>
        <v>0.0025-7.563490572448i</v>
      </c>
      <c r="N730">
        <f t="shared" si="202"/>
        <v>89.955578751176105</v>
      </c>
      <c r="O730">
        <f t="shared" si="203"/>
        <v>71.318368999231382</v>
      </c>
      <c r="P730" s="3">
        <f t="shared" si="204"/>
        <v>71.318368999231382</v>
      </c>
      <c r="Q730" s="3">
        <f t="shared" si="205"/>
        <v>-90.044421248823895</v>
      </c>
      <c r="R730">
        <f t="shared" si="206"/>
        <v>89.955578751176105</v>
      </c>
      <c r="S730">
        <f t="shared" si="207"/>
        <v>1.3488798384905135E-2</v>
      </c>
      <c r="T730">
        <f t="shared" si="190"/>
        <v>71.318368999231382</v>
      </c>
    </row>
    <row r="731" spans="1:20" x14ac:dyDescent="0.25">
      <c r="A731">
        <f t="shared" si="191"/>
        <v>85.074679778873147</v>
      </c>
      <c r="B731">
        <f t="shared" si="208"/>
        <v>13.540055818767774</v>
      </c>
      <c r="C731" t="str">
        <f t="shared" si="192"/>
        <v>-2.85355645094923-3666.66400341872i</v>
      </c>
      <c r="D731" t="str">
        <f t="shared" si="193"/>
        <v>3.4781249987954-1175.43793014152i</v>
      </c>
      <c r="E731" t="str">
        <f t="shared" si="194"/>
        <v>162.469515687864+0.0063752388399661i</v>
      </c>
      <c r="F731" t="str">
        <f t="shared" si="195"/>
        <v>2.90990990971582-11030.7607727646i</v>
      </c>
      <c r="G731" t="str">
        <f t="shared" si="196"/>
        <v>0.999999999933297-8.16716925822705E-06i</v>
      </c>
      <c r="H731" t="str">
        <f t="shared" si="197"/>
        <v>625.004545454854+1.75105445714288i</v>
      </c>
      <c r="I731" t="str">
        <f t="shared" si="198"/>
        <v>59.6203734192241-19449.0244190455i</v>
      </c>
      <c r="K731" t="str">
        <f t="shared" si="199"/>
        <v>0.0191997096596585-0.0000725076178233145i</v>
      </c>
      <c r="L731" t="str">
        <f t="shared" si="200"/>
        <v>0.0001875-15.6308226783686i</v>
      </c>
      <c r="M731" t="str">
        <f t="shared" si="201"/>
        <v>0.0025-7.53485811162382i</v>
      </c>
      <c r="N731">
        <f t="shared" si="202"/>
        <v>89.955409956275972</v>
      </c>
      <c r="O731">
        <f t="shared" si="203"/>
        <v>71.285424930215001</v>
      </c>
      <c r="P731" s="3">
        <f t="shared" si="204"/>
        <v>71.285424930215001</v>
      </c>
      <c r="Q731" s="3">
        <f t="shared" si="205"/>
        <v>-90.044590043724028</v>
      </c>
      <c r="R731">
        <f t="shared" si="206"/>
        <v>89.955409956275972</v>
      </c>
      <c r="S731">
        <f t="shared" si="207"/>
        <v>1.3540055818767775E-2</v>
      </c>
      <c r="T731">
        <f t="shared" si="190"/>
        <v>71.285424930215001</v>
      </c>
    </row>
    <row r="732" spans="1:20" x14ac:dyDescent="0.25">
      <c r="A732">
        <f t="shared" si="191"/>
        <v>85.397963562032857</v>
      </c>
      <c r="B732">
        <f t="shared" si="208"/>
        <v>13.591508030879092</v>
      </c>
      <c r="C732" t="str">
        <f t="shared" si="192"/>
        <v>-2.85355599168891-3652.78331538913i</v>
      </c>
      <c r="D732" t="str">
        <f t="shared" si="193"/>
        <v>3.47812499878623-1170.98817556723i</v>
      </c>
      <c r="E732" t="str">
        <f t="shared" si="194"/>
        <v>162.469515525878+0.00639946575720192i</v>
      </c>
      <c r="F732" t="str">
        <f t="shared" si="195"/>
        <v>2.90990990971434-10989.0025632053i</v>
      </c>
      <c r="G732" t="str">
        <f t="shared" si="196"/>
        <v>0.99999999993279-8.19820450140414E-06i</v>
      </c>
      <c r="H732" t="str">
        <f t="shared" si="197"/>
        <v>625.004580066095+1.75770847413717i</v>
      </c>
      <c r="I732" t="str">
        <f t="shared" si="198"/>
        <v>59.6203740160138-19375.3988712417i</v>
      </c>
      <c r="K732" t="str">
        <f t="shared" si="199"/>
        <v>0.0191997074489152-0.0000727831378725443i</v>
      </c>
      <c r="L732" t="str">
        <f t="shared" si="200"/>
        <v>0.0001875-15.5716504068226i</v>
      </c>
      <c r="M732" t="str">
        <f t="shared" si="201"/>
        <v>0.0025-7.50633404226323i</v>
      </c>
      <c r="N732">
        <f t="shared" si="202"/>
        <v>89.955240520022102</v>
      </c>
      <c r="O732">
        <f t="shared" si="203"/>
        <v>71.252480859355231</v>
      </c>
      <c r="P732" s="3">
        <f t="shared" si="204"/>
        <v>71.252480859355231</v>
      </c>
      <c r="Q732" s="3">
        <f t="shared" si="205"/>
        <v>-90.044759479977898</v>
      </c>
      <c r="R732">
        <f t="shared" si="206"/>
        <v>89.955240520022102</v>
      </c>
      <c r="S732">
        <f t="shared" si="207"/>
        <v>1.3591508030879093E-2</v>
      </c>
      <c r="T732">
        <f t="shared" si="190"/>
        <v>71.252480859355231</v>
      </c>
    </row>
    <row r="733" spans="1:20" x14ac:dyDescent="0.25">
      <c r="A733">
        <f t="shared" si="191"/>
        <v>85.722475823568601</v>
      </c>
      <c r="B733">
        <f t="shared" si="208"/>
        <v>13.643155761396434</v>
      </c>
      <c r="C733" t="str">
        <f t="shared" si="192"/>
        <v>-2.85355552893177-3638.95517387394i</v>
      </c>
      <c r="D733" t="str">
        <f t="shared" si="193"/>
        <v>3.47812499877699-1166.55526605098i</v>
      </c>
      <c r="E733" t="str">
        <f t="shared" si="194"/>
        <v>162.46951536266+0.00642378474827353i</v>
      </c>
      <c r="F733" t="str">
        <f t="shared" si="195"/>
        <v>2.90990990971285-10947.4024341373i</v>
      </c>
      <c r="G733" t="str">
        <f t="shared" si="196"/>
        <v>0.999999999932278-8.22935767850528E-06i</v>
      </c>
      <c r="H733" t="str">
        <f t="shared" si="197"/>
        <v>625.004614940883+1.76438777651111i</v>
      </c>
      <c r="I733" t="str">
        <f t="shared" si="198"/>
        <v>59.620374617348-19302.0520450557i</v>
      </c>
      <c r="K733" t="str">
        <f t="shared" si="199"/>
        <v>0.0191997052213389-0.0000730597047961341i</v>
      </c>
      <c r="L733" t="str">
        <f t="shared" si="200"/>
        <v>0.0001875-15.5127021386956i</v>
      </c>
      <c r="M733" t="str">
        <f t="shared" si="201"/>
        <v>0.0025-7.47791795403787i</v>
      </c>
      <c r="N733">
        <f t="shared" si="202"/>
        <v>89.95507043997813</v>
      </c>
      <c r="O733">
        <f t="shared" si="203"/>
        <v>71.219536786638173</v>
      </c>
      <c r="P733" s="3">
        <f t="shared" si="204"/>
        <v>71.219536786638173</v>
      </c>
      <c r="Q733" s="3">
        <f t="shared" si="205"/>
        <v>-90.04492956002187</v>
      </c>
      <c r="R733">
        <f t="shared" si="206"/>
        <v>89.95507043997813</v>
      </c>
      <c r="S733">
        <f t="shared" si="207"/>
        <v>1.3643155761396434E-2</v>
      </c>
      <c r="T733">
        <f t="shared" si="190"/>
        <v>71.219536786638173</v>
      </c>
    </row>
    <row r="734" spans="1:20" x14ac:dyDescent="0.25">
      <c r="A734">
        <f t="shared" si="191"/>
        <v>86.048221231698165</v>
      </c>
      <c r="B734">
        <f t="shared" si="208"/>
        <v>13.694999753289741</v>
      </c>
      <c r="C734" t="str">
        <f t="shared" si="192"/>
        <v>-2.853555062651-3625.1793799506i</v>
      </c>
      <c r="D734" t="str">
        <f t="shared" si="193"/>
        <v>3.47812499876768-1162.13913782387i</v>
      </c>
      <c r="E734" t="str">
        <f t="shared" si="194"/>
        <v>162.469515198198+0.00644819616319914i</v>
      </c>
      <c r="F734" t="str">
        <f t="shared" si="195"/>
        <v>2.90990990971135-10905.9597871285i</v>
      </c>
      <c r="G734" t="str">
        <f t="shared" si="196"/>
        <v>0.999999999931762-8.26062923767933E-06i</v>
      </c>
      <c r="H734" t="str">
        <f t="shared" si="197"/>
        <v>625.004650081225+1.77109246035047i</v>
      </c>
      <c r="I734" t="str">
        <f t="shared" si="198"/>
        <v>59.6203752232603-19228.9828853684i</v>
      </c>
      <c r="K734" t="str">
        <f t="shared" si="199"/>
        <v>0.0191997029768014-0.0000733373225710417i</v>
      </c>
      <c r="L734" t="str">
        <f t="shared" si="200"/>
        <v>0.0001875-15.4539770259968i</v>
      </c>
      <c r="M734" t="str">
        <f t="shared" si="201"/>
        <v>0.0025-7.44960943817282i</v>
      </c>
      <c r="N734">
        <f t="shared" si="202"/>
        <v>89.954899713698396</v>
      </c>
      <c r="O734">
        <f t="shared" si="203"/>
        <v>71.18659271204946</v>
      </c>
      <c r="P734" s="3">
        <f t="shared" si="204"/>
        <v>71.18659271204946</v>
      </c>
      <c r="Q734" s="3">
        <f t="shared" si="205"/>
        <v>-90.045100286301604</v>
      </c>
      <c r="R734">
        <f t="shared" si="206"/>
        <v>89.954899713698396</v>
      </c>
      <c r="S734">
        <f t="shared" si="207"/>
        <v>1.3694999753289741E-2</v>
      </c>
      <c r="T734">
        <f t="shared" si="190"/>
        <v>71.18659271204946</v>
      </c>
    </row>
    <row r="735" spans="1:20" x14ac:dyDescent="0.25">
      <c r="A735">
        <f t="shared" si="191"/>
        <v>86.375204472378613</v>
      </c>
      <c r="B735">
        <f t="shared" si="208"/>
        <v>13.747040752352243</v>
      </c>
      <c r="C735" t="str">
        <f t="shared" si="192"/>
        <v>-2.85355459282003-3611.45573544977i</v>
      </c>
      <c r="D735" t="str">
        <f t="shared" si="193"/>
        <v>3.47812499875829-1157.73972735842i</v>
      </c>
      <c r="E735" t="str">
        <f t="shared" si="194"/>
        <v>162.469515032485+0.00647270035332001i</v>
      </c>
      <c r="F735" t="str">
        <f t="shared" si="195"/>
        <v>2.90990990970983-10864.6740260127i</v>
      </c>
      <c r="G735" t="str">
        <f t="shared" si="196"/>
        <v>0.999999999931242-8.29201962877821E-06i</v>
      </c>
      <c r="H735" t="str">
        <f t="shared" si="197"/>
        <v>625.004685489143+1.77782262210615i</v>
      </c>
      <c r="I735" t="str">
        <f t="shared" si="198"/>
        <v>59.6203758337864-19156.1903410557i</v>
      </c>
      <c r="K735" t="str">
        <f t="shared" si="199"/>
        <v>0.0191997007151736-0.0000736159951893238i</v>
      </c>
      <c r="L735" t="str">
        <f t="shared" si="200"/>
        <v>0.0001875-15.3954742239458i</v>
      </c>
      <c r="M735" t="str">
        <f t="shared" si="201"/>
        <v>0.0025-7.42140808744052i</v>
      </c>
      <c r="N735">
        <f t="shared" si="202"/>
        <v>89.954728338728046</v>
      </c>
      <c r="O735">
        <f t="shared" si="203"/>
        <v>71.153648635575053</v>
      </c>
      <c r="P735" s="3">
        <f t="shared" si="204"/>
        <v>71.153648635575053</v>
      </c>
      <c r="Q735" s="3">
        <f t="shared" si="205"/>
        <v>-90.045271661271954</v>
      </c>
      <c r="R735">
        <f t="shared" si="206"/>
        <v>89.954728338728046</v>
      </c>
      <c r="S735">
        <f t="shared" si="207"/>
        <v>1.3747040752352243E-2</v>
      </c>
      <c r="T735">
        <f t="shared" si="190"/>
        <v>71.153648635575053</v>
      </c>
    </row>
    <row r="736" spans="1:20" x14ac:dyDescent="0.25">
      <c r="A736">
        <f t="shared" si="191"/>
        <v>86.703430249373653</v>
      </c>
      <c r="B736">
        <f t="shared" si="208"/>
        <v>13.799279507211182</v>
      </c>
      <c r="C736" t="str">
        <f t="shared" si="192"/>
        <v>-2.85355411941159-3597.78404295217i</v>
      </c>
      <c r="D736" t="str">
        <f t="shared" si="193"/>
        <v>3.47812499874884-1153.35697136763i</v>
      </c>
      <c r="E736" t="str">
        <f t="shared" si="194"/>
        <v>162.46951486551+0.00649729767131699i</v>
      </c>
      <c r="F736" t="str">
        <f t="shared" si="195"/>
        <v>2.90990990970831-10823.5445568803i</v>
      </c>
      <c r="G736" t="str">
        <f t="shared" si="196"/>
        <v>0.999999999930719-8.32352930336321E-06i</v>
      </c>
      <c r="H736" t="str">
        <f t="shared" si="197"/>
        <v>625.004721166676+1.78457835859558i</v>
      </c>
      <c r="I736" t="str">
        <f t="shared" si="198"/>
        <v>59.6203764489612-19083.6733649723i</v>
      </c>
      <c r="K736" t="str">
        <f t="shared" si="199"/>
        <v>0.0191996984363253-0.0000738957266581924i</v>
      </c>
      <c r="L736" t="str">
        <f t="shared" si="200"/>
        <v>0.0001875-15.3371928909602i</v>
      </c>
      <c r="M736" t="str">
        <f t="shared" si="201"/>
        <v>0.0025-7.39331349615515i</v>
      </c>
      <c r="N736">
        <f t="shared" si="202"/>
        <v>89.954556312602776</v>
      </c>
      <c r="O736">
        <f t="shared" si="203"/>
        <v>71.120704557200469</v>
      </c>
      <c r="P736" s="3">
        <f t="shared" si="204"/>
        <v>71.120704557200469</v>
      </c>
      <c r="Q736" s="3">
        <f t="shared" si="205"/>
        <v>-90.045443687397224</v>
      </c>
      <c r="R736">
        <f t="shared" si="206"/>
        <v>89.954556312602776</v>
      </c>
      <c r="S736">
        <f t="shared" si="207"/>
        <v>1.3799279507211182E-2</v>
      </c>
      <c r="T736">
        <f t="shared" si="190"/>
        <v>71.120704557200469</v>
      </c>
    </row>
    <row r="737" spans="1:20" x14ac:dyDescent="0.25">
      <c r="A737">
        <f t="shared" si="191"/>
        <v>87.032903284321279</v>
      </c>
      <c r="B737">
        <f t="shared" si="208"/>
        <v>13.851716769338585</v>
      </c>
      <c r="C737" t="str">
        <f t="shared" si="192"/>
        <v>-2.8535536423987-3584.16410578592i</v>
      </c>
      <c r="D737" t="str">
        <f t="shared" si="193"/>
        <v>3.4781249987393-1148.99080680408i</v>
      </c>
      <c r="E737" t="str">
        <f t="shared" si="194"/>
        <v>162.469514697264+0.00652198847121535i</v>
      </c>
      <c r="F737" t="str">
        <f t="shared" si="195"/>
        <v>2.90990990970677-10782.57078807i</v>
      </c>
      <c r="G737" t="str">
        <f t="shared" si="196"/>
        <v>0.999999999930191-8.35515871471158E-06i</v>
      </c>
      <c r="H737" t="str">
        <f t="shared" si="197"/>
        <v>625.004757115877+1.79135976700415i</v>
      </c>
      <c r="I737" t="str">
        <f t="shared" si="198"/>
        <v>59.6203770688209-19011.4309139372i</v>
      </c>
      <c r="K737" t="str">
        <f t="shared" si="199"/>
        <v>0.0191996961401254-0.0000741765210000755i</v>
      </c>
      <c r="L737" t="str">
        <f t="shared" si="200"/>
        <v>0.0001875-15.2791321886433i</v>
      </c>
      <c r="M737" t="str">
        <f t="shared" si="201"/>
        <v>0.0025-7.36532526016653i</v>
      </c>
      <c r="N737">
        <f t="shared" si="202"/>
        <v>89.954383632849058</v>
      </c>
      <c r="O737">
        <f t="shared" si="203"/>
        <v>71.087760476911242</v>
      </c>
      <c r="P737" s="3">
        <f t="shared" si="204"/>
        <v>71.087760476911242</v>
      </c>
      <c r="Q737" s="3">
        <f t="shared" si="205"/>
        <v>-90.045616367150942</v>
      </c>
      <c r="R737">
        <f t="shared" si="206"/>
        <v>89.954383632849058</v>
      </c>
      <c r="S737">
        <f t="shared" si="207"/>
        <v>1.3851716769338586E-2</v>
      </c>
      <c r="T737">
        <f t="shared" si="190"/>
        <v>71.087760476911242</v>
      </c>
    </row>
    <row r="738" spans="1:20" x14ac:dyDescent="0.25">
      <c r="A738">
        <f t="shared" si="191"/>
        <v>87.363628316801709</v>
      </c>
      <c r="B738">
        <f t="shared" si="208"/>
        <v>13.904353293062073</v>
      </c>
      <c r="C738" t="str">
        <f t="shared" si="192"/>
        <v>-2.85355316175359-3570.59572802362i</v>
      </c>
      <c r="D738" t="str">
        <f t="shared" si="193"/>
        <v>3.47812499872971-1144.64117085903i</v>
      </c>
      <c r="E738" t="str">
        <f t="shared" si="194"/>
        <v>162.469514527736+0.006546773108383i</v>
      </c>
      <c r="F738" t="str">
        <f t="shared" si="195"/>
        <v>2.90990990970523-10741.7521301606i</v>
      </c>
      <c r="G738" t="str">
        <f t="shared" si="196"/>
        <v>0.99999999992966-8.38690831782302E-06i</v>
      </c>
      <c r="H738" t="str">
        <f t="shared" si="197"/>
        <v>625.004793338814+1.79816694488647i</v>
      </c>
      <c r="I738" t="str">
        <f t="shared" si="198"/>
        <v>59.6203776934004-18939.4619487187i</v>
      </c>
      <c r="K738" t="str">
        <f t="shared" si="199"/>
        <v>0.0191996938264418-0.0000744583822526698i</v>
      </c>
      <c r="L738" t="str">
        <f t="shared" si="200"/>
        <v>0.0001875-15.2212912817726i</v>
      </c>
      <c r="M738" t="str">
        <f t="shared" si="201"/>
        <v>0.0025-7.33744297685445i</v>
      </c>
      <c r="N738">
        <f t="shared" si="202"/>
        <v>89.954210296983888</v>
      </c>
      <c r="O738">
        <f t="shared" si="203"/>
        <v>71.054816394692736</v>
      </c>
      <c r="P738" s="3">
        <f t="shared" si="204"/>
        <v>71.054816394692736</v>
      </c>
      <c r="Q738" s="3">
        <f t="shared" si="205"/>
        <v>-90.045789703016112</v>
      </c>
      <c r="R738">
        <f t="shared" si="206"/>
        <v>89.954210296983888</v>
      </c>
      <c r="S738">
        <f t="shared" si="207"/>
        <v>1.3904353293062072E-2</v>
      </c>
      <c r="T738">
        <f t="shared" si="190"/>
        <v>71.054816394692736</v>
      </c>
    </row>
    <row r="739" spans="1:20" x14ac:dyDescent="0.25">
      <c r="A739">
        <f t="shared" si="191"/>
        <v>87.69561010440556</v>
      </c>
      <c r="B739">
        <f t="shared" si="208"/>
        <v>13.95718983557571</v>
      </c>
      <c r="C739" t="str">
        <f t="shared" si="192"/>
        <v>-2.85355267744873-3557.07871447965i</v>
      </c>
      <c r="D739" t="str">
        <f t="shared" si="193"/>
        <v>3.47812499872004-1140.3080009615i</v>
      </c>
      <c r="E739" t="str">
        <f t="shared" si="194"/>
        <v>162.469514356918+0.00657165193953976i</v>
      </c>
      <c r="F739" t="str">
        <f t="shared" si="195"/>
        <v>2.90990990970367-10701.0879959617i</v>
      </c>
      <c r="G739" t="str">
        <f t="shared" si="196"/>
        <v>0.999999999929124-8.41877856942624E-06i</v>
      </c>
      <c r="H739" t="str">
        <f t="shared" si="197"/>
        <v>625.004829837567+1.80499999016796i</v>
      </c>
      <c r="I739" t="str">
        <f t="shared" si="198"/>
        <v>59.6203783227348-18867.7654340184i</v>
      </c>
      <c r="K739" t="str">
        <f t="shared" si="199"/>
        <v>0.0191996914951415-0.0000747413144690032i</v>
      </c>
      <c r="L739" t="str">
        <f t="shared" si="200"/>
        <v>0.0001875-15.1636693382871i</v>
      </c>
      <c r="M739" t="str">
        <f t="shared" si="201"/>
        <v>0.0025-7.30966624512299i</v>
      </c>
      <c r="N739">
        <f t="shared" si="202"/>
        <v>89.954036302514865</v>
      </c>
      <c r="O739">
        <f t="shared" si="203"/>
        <v>71.021872310530384</v>
      </c>
      <c r="P739" s="3">
        <f t="shared" si="204"/>
        <v>71.021872310530384</v>
      </c>
      <c r="Q739" s="3">
        <f t="shared" si="205"/>
        <v>-90.045963697485135</v>
      </c>
      <c r="R739">
        <f t="shared" si="206"/>
        <v>89.954036302514865</v>
      </c>
      <c r="S739">
        <f t="shared" si="207"/>
        <v>1.3957189835575709E-2</v>
      </c>
      <c r="T739">
        <f t="shared" si="190"/>
        <v>71.021872310530384</v>
      </c>
    </row>
    <row r="740" spans="1:20" x14ac:dyDescent="0.25">
      <c r="A740">
        <f t="shared" si="191"/>
        <v>88.0288534228023</v>
      </c>
      <c r="B740">
        <f t="shared" si="208"/>
        <v>14.010227156950897</v>
      </c>
      <c r="C740" t="str">
        <f t="shared" si="192"/>
        <v>-2.85355218945641-3543.61287070722i</v>
      </c>
      <c r="D740" t="str">
        <f t="shared" si="193"/>
        <v>3.47812499871029-1135.9912347774i</v>
      </c>
      <c r="E740" t="str">
        <f t="shared" si="194"/>
        <v>162.469514184799+0.00659662532276795i</v>
      </c>
      <c r="F740" t="str">
        <f t="shared" si="195"/>
        <v>2.90990990970209-10660.5778005064i</v>
      </c>
      <c r="G740" t="str">
        <f t="shared" si="196"/>
        <v>0.999999999928584-0.0000084507699279855i</v>
      </c>
      <c r="H740" t="str">
        <f t="shared" si="197"/>
        <v>625.004866614243+1.81185900114615i</v>
      </c>
      <c r="I740" t="str">
        <f t="shared" si="198"/>
        <v>59.6203789568622-18796.3403384587i</v>
      </c>
      <c r="K740" t="str">
        <f t="shared" si="199"/>
        <v>0.0191996891460902-0.0000750253217174904i</v>
      </c>
      <c r="L740" t="str">
        <f t="shared" si="200"/>
        <v>0.0001875-15.1062655292758i</v>
      </c>
      <c r="M740" t="str">
        <f t="shared" si="201"/>
        <v>0.0025-7.28199466539448i</v>
      </c>
      <c r="N740">
        <f t="shared" si="202"/>
        <v>89.953861646940126</v>
      </c>
      <c r="O740">
        <f t="shared" si="203"/>
        <v>70.988928224409335</v>
      </c>
      <c r="P740" s="3">
        <f t="shared" si="204"/>
        <v>70.988928224409335</v>
      </c>
      <c r="Q740" s="3">
        <f t="shared" si="205"/>
        <v>-90.046138353059874</v>
      </c>
      <c r="R740">
        <f t="shared" si="206"/>
        <v>89.953861646940126</v>
      </c>
      <c r="S740">
        <f t="shared" si="207"/>
        <v>1.4010227156950897E-2</v>
      </c>
      <c r="T740">
        <f t="shared" si="190"/>
        <v>70.988928224409335</v>
      </c>
    </row>
    <row r="741" spans="1:20" x14ac:dyDescent="0.25">
      <c r="A741">
        <f t="shared" si="191"/>
        <v>88.363363065808954</v>
      </c>
      <c r="B741">
        <f t="shared" si="208"/>
        <v>14.063466020147311</v>
      </c>
      <c r="C741" t="str">
        <f t="shared" si="192"/>
        <v>-2.85355169774836-3530.19800299565i</v>
      </c>
      <c r="D741" t="str">
        <f t="shared" si="193"/>
        <v>3.47812499870047-1131.69081020859i</v>
      </c>
      <c r="E741" t="str">
        <f t="shared" si="194"/>
        <v>162.46951401137+0.00662169361750554i</v>
      </c>
      <c r="F741" t="str">
        <f t="shared" si="195"/>
        <v>2.90990990970052-10620.2209610416i</v>
      </c>
      <c r="G741" t="str">
        <f t="shared" si="196"/>
        <v>0.999999999928041-8.48288285370724E-06i</v>
      </c>
      <c r="H741" t="str">
        <f t="shared" si="197"/>
        <v>625.004903670955+1.8187440764921i</v>
      </c>
      <c r="I741" t="str">
        <f t="shared" si="198"/>
        <v>59.6203795958169-18725.1856345649i</v>
      </c>
      <c r="K741" t="str">
        <f t="shared" si="199"/>
        <v>0.0191996867791528-0.0000753104080819912i</v>
      </c>
      <c r="L741" t="str">
        <f t="shared" si="200"/>
        <v>0.0001875-15.0490790289658i</v>
      </c>
      <c r="M741" t="str">
        <f t="shared" si="201"/>
        <v>0.0025-7.25442783960401i</v>
      </c>
      <c r="N741">
        <f t="shared" si="202"/>
        <v>89.953686327748301</v>
      </c>
      <c r="O741">
        <f t="shared" si="203"/>
        <v>70.955984136314697</v>
      </c>
      <c r="P741" s="3">
        <f t="shared" si="204"/>
        <v>70.955984136314697</v>
      </c>
      <c r="Q741" s="3">
        <f t="shared" si="205"/>
        <v>-90.046313672251699</v>
      </c>
      <c r="R741">
        <f t="shared" si="206"/>
        <v>89.953686327748301</v>
      </c>
      <c r="S741">
        <f t="shared" si="207"/>
        <v>1.4063466020147311E-2</v>
      </c>
      <c r="T741">
        <f t="shared" si="190"/>
        <v>70.955984136314697</v>
      </c>
    </row>
    <row r="742" spans="1:20" x14ac:dyDescent="0.25">
      <c r="A742">
        <f t="shared" si="191"/>
        <v>88.699143845459034</v>
      </c>
      <c r="B742">
        <f t="shared" si="208"/>
        <v>14.116907191023872</v>
      </c>
      <c r="C742" t="str">
        <f t="shared" si="192"/>
        <v>-2.85355120229624-3516.83391836753i</v>
      </c>
      <c r="D742" t="str">
        <f t="shared" si="193"/>
        <v>3.47812499869058-1127.40666539202i</v>
      </c>
      <c r="E742" t="str">
        <f t="shared" si="194"/>
        <v>162.469513836619+0.00664685718456439i</v>
      </c>
      <c r="F742" t="str">
        <f t="shared" si="195"/>
        <v>2.90990990969892-10580.0168970209i</v>
      </c>
      <c r="G742" t="str">
        <f t="shared" si="196"/>
        <v>0.999999999927493-8.51511780854666E-06i</v>
      </c>
      <c r="H742" t="str">
        <f t="shared" si="197"/>
        <v>625.004941009833+1.82565531525185i</v>
      </c>
      <c r="I742" t="str">
        <f t="shared" si="198"/>
        <v>59.620380239637-18654.3002987532i</v>
      </c>
      <c r="K742" t="str">
        <f t="shared" si="199"/>
        <v>0.0191996843941932-0.0000755965776618707i</v>
      </c>
      <c r="L742" t="str">
        <f t="shared" si="200"/>
        <v>0.0001875-14.9921090147099i</v>
      </c>
      <c r="M742" t="str">
        <f t="shared" si="201"/>
        <v>0.0025-7.22696537119348i</v>
      </c>
      <c r="N742">
        <f t="shared" si="202"/>
        <v>89.953510342418497</v>
      </c>
      <c r="O742">
        <f t="shared" si="203"/>
        <v>70.92304004623135</v>
      </c>
      <c r="P742" s="3">
        <f t="shared" si="204"/>
        <v>70.92304004623135</v>
      </c>
      <c r="Q742" s="3">
        <f t="shared" si="205"/>
        <v>-90.046489657581503</v>
      </c>
      <c r="R742">
        <f t="shared" si="206"/>
        <v>89.953510342418497</v>
      </c>
      <c r="S742">
        <f t="shared" si="207"/>
        <v>1.4116907191023872E-2</v>
      </c>
      <c r="T742">
        <f t="shared" si="190"/>
        <v>70.92304004623135</v>
      </c>
    </row>
    <row r="743" spans="1:20" x14ac:dyDescent="0.25">
      <c r="A743">
        <f t="shared" si="191"/>
        <v>89.036200592071779</v>
      </c>
      <c r="B743">
        <f t="shared" si="208"/>
        <v>14.170551438349763</v>
      </c>
      <c r="C743" t="str">
        <f t="shared" si="192"/>
        <v>-2.85355070307197-3503.5204245761i</v>
      </c>
      <c r="D743" t="str">
        <f t="shared" si="193"/>
        <v>3.4781249986806-1123.13873869884i</v>
      </c>
      <c r="E743" t="str">
        <f t="shared" si="194"/>
        <v>162.469513660539+0.00667211638612269i</v>
      </c>
      <c r="F743" t="str">
        <f t="shared" si="195"/>
        <v>2.90990990969731-10539.9650300952i</v>
      </c>
      <c r="G743" t="str">
        <f t="shared" si="196"/>
        <v>0.999999999926941-8.54747525621442E-06i</v>
      </c>
      <c r="H743" t="str">
        <f t="shared" si="197"/>
        <v>625.004978633032+1.83259281684787i</v>
      </c>
      <c r="I743" t="str">
        <f t="shared" si="198"/>
        <v>59.6203808883602-18583.6833113141i</v>
      </c>
      <c r="K743" t="str">
        <f t="shared" si="199"/>
        <v>0.019199681991074-0.0000758838345720566i</v>
      </c>
      <c r="L743" t="str">
        <f t="shared" si="200"/>
        <v>0.0001875-14.9353546669754i</v>
      </c>
      <c r="M743" t="str">
        <f t="shared" si="201"/>
        <v>0.0025-7.19960686510607i</v>
      </c>
      <c r="N743">
        <f t="shared" si="202"/>
        <v>89.953333688420273</v>
      </c>
      <c r="O743">
        <f t="shared" si="203"/>
        <v>70.890095954144371</v>
      </c>
      <c r="P743" s="3">
        <f t="shared" si="204"/>
        <v>70.890095954144371</v>
      </c>
      <c r="Q743" s="3">
        <f t="shared" si="205"/>
        <v>-90.046666311579727</v>
      </c>
      <c r="R743">
        <f t="shared" si="206"/>
        <v>89.953333688420273</v>
      </c>
      <c r="S743">
        <f t="shared" si="207"/>
        <v>1.4170551438349763E-2</v>
      </c>
      <c r="T743">
        <f t="shared" si="190"/>
        <v>70.890095954144371</v>
      </c>
    </row>
    <row r="744" spans="1:20" x14ac:dyDescent="0.25">
      <c r="A744">
        <f t="shared" si="191"/>
        <v>89.374538154321669</v>
      </c>
      <c r="B744">
        <f t="shared" si="208"/>
        <v>14.224399533815493</v>
      </c>
      <c r="C744" t="str">
        <f t="shared" si="192"/>
        <v>-2.85355020004631-3490.25733010219i</v>
      </c>
      <c r="D744" t="str">
        <f t="shared" si="193"/>
        <v>3.47812499867056-1118.88696873347i</v>
      </c>
      <c r="E744" t="str">
        <f t="shared" si="194"/>
        <v>162.469513483118+0.00669747158574073i</v>
      </c>
      <c r="F744" t="str">
        <f t="shared" si="195"/>
        <v>2.90990990969569-10500.064784105i</v>
      </c>
      <c r="G744" t="str">
        <f t="shared" si="196"/>
        <v>0.999999999926384-8.57995566218326E-06i</v>
      </c>
      <c r="H744" t="str">
        <f t="shared" si="197"/>
        <v>625.005016542711+1.83955668108037i</v>
      </c>
      <c r="I744" t="str">
        <f t="shared" si="198"/>
        <v>59.6203815420226-18513.3336563985i</v>
      </c>
      <c r="K744" t="str">
        <f t="shared" si="199"/>
        <v>0.0191996795696571-0.0000761721829430983i</v>
      </c>
      <c r="L744" t="str">
        <f t="shared" si="200"/>
        <v>0.0001875-14.8788151693319i</v>
      </c>
      <c r="M744" t="str">
        <f t="shared" si="201"/>
        <v>0.0025-7.17235192778049i</v>
      </c>
      <c r="N744">
        <f t="shared" si="202"/>
        <v>89.953156363213509</v>
      </c>
      <c r="O744">
        <f t="shared" si="203"/>
        <v>70.857151860038257</v>
      </c>
      <c r="P744" s="3">
        <f t="shared" si="204"/>
        <v>70.857151860038257</v>
      </c>
      <c r="Q744" s="3">
        <f t="shared" si="205"/>
        <v>-90.046843636786491</v>
      </c>
      <c r="R744">
        <f t="shared" si="206"/>
        <v>89.953156363213509</v>
      </c>
      <c r="S744">
        <f t="shared" si="207"/>
        <v>1.4224399533815494E-2</v>
      </c>
      <c r="T744">
        <f t="shared" si="190"/>
        <v>70.857151860038257</v>
      </c>
    </row>
    <row r="745" spans="1:20" x14ac:dyDescent="0.25">
      <c r="A745">
        <f t="shared" si="191"/>
        <v>89.714161399308082</v>
      </c>
      <c r="B745">
        <f t="shared" si="208"/>
        <v>14.278452252043992</v>
      </c>
      <c r="C745" t="str">
        <f t="shared" si="192"/>
        <v>-2.85354969319056-3477.04444415176i</v>
      </c>
      <c r="D745" t="str">
        <f t="shared" si="193"/>
        <v>3.47812499866043-1114.65129433278i</v>
      </c>
      <c r="E745" t="str">
        <f t="shared" si="194"/>
        <v>162.469513304346+0.0067229231483603i</v>
      </c>
      <c r="F745" t="str">
        <f t="shared" si="195"/>
        <v>2.90990990969406-10460.3155850719i</v>
      </c>
      <c r="G745" t="str">
        <f t="shared" si="196"/>
        <v>0.999999999925824-8.61255949369473E-06i</v>
      </c>
      <c r="H745" t="str">
        <f t="shared" si="197"/>
        <v>625.005054741055+1.84654700812888i</v>
      </c>
      <c r="I745" t="str">
        <f t="shared" si="198"/>
        <v>59.6203822006627-18443.2503220031i</v>
      </c>
      <c r="K745" t="str">
        <f t="shared" si="199"/>
        <v>0.0191996771298031-0.0000764616269212265i</v>
      </c>
      <c r="L745" t="str">
        <f t="shared" si="200"/>
        <v>0.0001875-14.8224897084398i</v>
      </c>
      <c r="M745" t="str">
        <f t="shared" si="201"/>
        <v>0.0025-7.14520016714533i</v>
      </c>
      <c r="N745">
        <f t="shared" si="202"/>
        <v>89.952978364248494</v>
      </c>
      <c r="O745">
        <f t="shared" si="203"/>
        <v>70.824207763897718</v>
      </c>
      <c r="P745" s="3">
        <f t="shared" si="204"/>
        <v>70.824207763897718</v>
      </c>
      <c r="Q745" s="3">
        <f t="shared" si="205"/>
        <v>-90.047021635751506</v>
      </c>
      <c r="R745">
        <f t="shared" si="206"/>
        <v>89.952978364248494</v>
      </c>
      <c r="S745">
        <f t="shared" si="207"/>
        <v>1.4278452252043992E-2</v>
      </c>
      <c r="T745">
        <f t="shared" si="190"/>
        <v>70.824207763897718</v>
      </c>
    </row>
    <row r="746" spans="1:20" x14ac:dyDescent="0.25">
      <c r="A746">
        <f t="shared" si="191"/>
        <v>90.055075212625454</v>
      </c>
      <c r="B746">
        <f t="shared" si="208"/>
        <v>14.33271037060176</v>
      </c>
      <c r="C746" t="str">
        <f t="shared" si="192"/>
        <v>-2.85354918247548-3463.88157665302i</v>
      </c>
      <c r="D746" t="str">
        <f t="shared" si="193"/>
        <v>3.47812499865023-1110.43165456518i</v>
      </c>
      <c r="E746" t="str">
        <f t="shared" si="194"/>
        <v>162.469513124212+0.00674847144031497i</v>
      </c>
      <c r="F746" t="str">
        <f t="shared" si="195"/>
        <v>2.90990990969242-10420.7168611902i</v>
      </c>
      <c r="G746" t="str">
        <f t="shared" si="196"/>
        <v>0.999999999925259-8.64528721976588E-06i</v>
      </c>
      <c r="H746" t="str">
        <f t="shared" si="197"/>
        <v>625.005093230258+1.85356389855359i</v>
      </c>
      <c r="I746" t="str">
        <f t="shared" si="198"/>
        <v>59.620382864317-18373.4322999553i</v>
      </c>
      <c r="K746" t="str">
        <f t="shared" si="199"/>
        <v>0.0191996746713717-0.0000767521706684125i</v>
      </c>
      <c r="L746" t="str">
        <f t="shared" si="200"/>
        <v>0.0001875-14.7663774740385i</v>
      </c>
      <c r="M746" t="str">
        <f t="shared" si="201"/>
        <v>0.0025-7.1181511926134i</v>
      </c>
      <c r="N746">
        <f t="shared" si="202"/>
        <v>89.952799688965882</v>
      </c>
      <c r="O746">
        <f t="shared" si="203"/>
        <v>70.791263665707277</v>
      </c>
      <c r="P746" s="3">
        <f t="shared" si="204"/>
        <v>70.791263665707277</v>
      </c>
      <c r="Q746" s="3">
        <f t="shared" si="205"/>
        <v>-90.047200311034118</v>
      </c>
      <c r="R746">
        <f t="shared" si="206"/>
        <v>89.952799688965882</v>
      </c>
      <c r="S746">
        <f t="shared" si="207"/>
        <v>1.433271037060176E-2</v>
      </c>
      <c r="T746">
        <f t="shared" si="190"/>
        <v>70.791263665707277</v>
      </c>
    </row>
    <row r="747" spans="1:20" x14ac:dyDescent="0.25">
      <c r="A747">
        <f t="shared" si="191"/>
        <v>90.397284498433436</v>
      </c>
      <c r="B747">
        <f t="shared" si="208"/>
        <v>14.387174670010047</v>
      </c>
      <c r="C747" t="str">
        <f t="shared" si="192"/>
        <v>-2.85354866787184-3450.76853825371i</v>
      </c>
      <c r="D747" t="str">
        <f t="shared" si="193"/>
        <v>3.47812499863996-1106.22798872973i</v>
      </c>
      <c r="E747" t="str">
        <f t="shared" si="194"/>
        <v>162.469512942707+0.00677411682932524i</v>
      </c>
      <c r="F747" t="str">
        <f t="shared" si="195"/>
        <v>2.90990990969076-10381.268042819i</v>
      </c>
      <c r="G747" t="str">
        <f t="shared" si="196"/>
        <v>0.99999999992469-8.67813931119606E-06i</v>
      </c>
      <c r="H747" t="str">
        <f t="shared" si="197"/>
        <v>625.005132012542+1.8606074532969i</v>
      </c>
      <c r="I747" t="str">
        <f t="shared" si="198"/>
        <v>59.6203835330253-18303.8785858997i</v>
      </c>
      <c r="K747" t="str">
        <f t="shared" si="199"/>
        <v>0.0191996721942213-0.0000770438183624278i</v>
      </c>
      <c r="L747" t="str">
        <f t="shared" si="200"/>
        <v>0.0001875-14.7104776589345i</v>
      </c>
      <c r="M747" t="str">
        <f t="shared" si="201"/>
        <v>0.0025-7.09120461507614i</v>
      </c>
      <c r="N747">
        <f t="shared" si="202"/>
        <v>89.952620334796521</v>
      </c>
      <c r="O747">
        <f t="shared" si="203"/>
        <v>70.758319565451345</v>
      </c>
      <c r="P747" s="3">
        <f t="shared" si="204"/>
        <v>70.758319565451345</v>
      </c>
      <c r="Q747" s="3">
        <f t="shared" si="205"/>
        <v>-90.047379665203479</v>
      </c>
      <c r="R747">
        <f t="shared" si="206"/>
        <v>89.952620334796521</v>
      </c>
      <c r="S747">
        <f t="shared" si="207"/>
        <v>1.4387174670010047E-2</v>
      </c>
      <c r="T747">
        <f t="shared" si="190"/>
        <v>70.758319565451345</v>
      </c>
    </row>
    <row r="748" spans="1:20" x14ac:dyDescent="0.25">
      <c r="A748">
        <f t="shared" si="191"/>
        <v>90.740794179527498</v>
      </c>
      <c r="B748">
        <f t="shared" si="208"/>
        <v>14.441845933756086</v>
      </c>
      <c r="C748" t="str">
        <f t="shared" si="192"/>
        <v>-2.85354814934999-3437.70514031839i</v>
      </c>
      <c r="D748" t="str">
        <f t="shared" si="193"/>
        <v>3.4781249986296-1102.04023635529i</v>
      </c>
      <c r="E748" t="str">
        <f t="shared" si="194"/>
        <v>162.469512759821+0.00679985968451863i</v>
      </c>
      <c r="F748" t="str">
        <f t="shared" si="195"/>
        <v>2.9099099096891-10341.9685624739i</v>
      </c>
      <c r="G748" t="str">
        <f t="shared" si="196"/>
        <v>0.999999999924116-8.71111624057361E-06i</v>
      </c>
      <c r="H748" t="str">
        <f t="shared" si="197"/>
        <v>625.005171090132+1.86767777368472i</v>
      </c>
      <c r="I748" t="str">
        <f t="shared" si="198"/>
        <v>59.6203842068251-18234.5881792827i</v>
      </c>
      <c r="K748" t="str">
        <f t="shared" si="199"/>
        <v>0.0191996696982095-0.0000773365741969038i</v>
      </c>
      <c r="L748" t="str">
        <f t="shared" si="200"/>
        <v>0.0001875-14.6547894589904i</v>
      </c>
      <c r="M748" t="str">
        <f t="shared" si="201"/>
        <v>0.0025-7.06436004689791i</v>
      </c>
      <c r="N748">
        <f t="shared" si="202"/>
        <v>89.952440299161566</v>
      </c>
      <c r="O748">
        <f t="shared" si="203"/>
        <v>70.725375463114247</v>
      </c>
      <c r="P748" s="3">
        <f t="shared" si="204"/>
        <v>70.725375463114247</v>
      </c>
      <c r="Q748" s="3">
        <f t="shared" si="205"/>
        <v>-90.047559700838434</v>
      </c>
      <c r="R748">
        <f t="shared" si="206"/>
        <v>89.952440299161566</v>
      </c>
      <c r="S748">
        <f t="shared" si="207"/>
        <v>1.4441845933756086E-2</v>
      </c>
      <c r="T748">
        <f t="shared" ref="T748:T811" si="209">P748</f>
        <v>70.725375463114247</v>
      </c>
    </row>
    <row r="749" spans="1:20" x14ac:dyDescent="0.25">
      <c r="A749">
        <f t="shared" ref="A749:A812" si="210">2*PI()*B749</f>
        <v>91.085609197409696</v>
      </c>
      <c r="B749">
        <f t="shared" si="208"/>
        <v>14.49672494830436</v>
      </c>
      <c r="C749" t="str">
        <f t="shared" ref="C749:C812" si="211">IMPRODUCT(D749,E749,$C$40,,K749,$C$41)</f>
        <v>-2.85354762687987-3424.69119492564i</v>
      </c>
      <c r="D749" t="str">
        <f t="shared" ref="D749:D812" si="212">IMDIV(IMPRODUCT($C$37,$C$38,COMPLEX(1,A749/$C$38)),IMSUM(-1*A749*A749/$C$39,COMPLEX(0,1*A749)))</f>
        <v>3.47812499861917-1097.86833719962i</v>
      </c>
      <c r="E749" t="str">
        <f t="shared" ref="E749:E812" si="213">IMDIV(IMPRODUCT(IMSUM(F749,G749),$C$29,H749),IMSUM(1,I749))</f>
        <v>162.469512575542+0.0068257003764204i</v>
      </c>
      <c r="F749" t="str">
        <f t="shared" ref="F749:F812" si="214">IMDIV(IMPRODUCT($C$14,$C$15,COMPLEX(1,A749/$C$15)),IMSUM(-1*A749*A749/$C$16,COMPLEX(0,A749)))</f>
        <v>2.90990990968741-10302.8178548186i</v>
      </c>
      <c r="G749" t="str">
        <f t="shared" ref="G749:G812" si="215">IMDIV(1,COMPLEX(1,A749*$C$9*$C$10))</f>
        <v>0.999999999923539-8.74421848228274E-06i</v>
      </c>
      <c r="H749" t="str">
        <f t="shared" ref="H749:H812" si="216">IMDIV($C$3,IMSUM(K749,COMPLEX(0,$C$28*A749)))</f>
        <v>625.005210465279+1.87477496142808i</v>
      </c>
      <c r="I749" t="str">
        <f t="shared" ref="I749:I812" si="217">IMPRODUCT(F749,$C$29,H749,$C$31)</f>
        <v>59.6203848857554-18165.5600833385i</v>
      </c>
      <c r="K749" t="str">
        <f t="shared" ref="K749:K812" si="218">IF($C$26&lt;=0,IMDIV(1,IMSUM(IMDIV(1,L749),1/$C$18)),IMDIV(1,IMSUM(IMDIV(1,L749),1/$C$18,IMDIV(1,M749))))</f>
        <v>0.0191996671831927-0.0000776304423813924i</v>
      </c>
      <c r="L749" t="str">
        <f t="shared" ref="L749:L812" si="219">IMSUM($C$21/$C$22,IMDIV(1,COMPLEX(0,$C$20*$C$22*A749)))</f>
        <v>0.0001875-14.5993120731125i</v>
      </c>
      <c r="M749" t="str">
        <f t="shared" ref="M749:M812" si="220">IMSUM($C$25/$C$26,IMDIV(1,COMPLEX(0,$C$24*$C$26*A749)))</f>
        <v>0.0025-7.03761710191066i</v>
      </c>
      <c r="N749">
        <f t="shared" ref="N749:N812" si="221">ABS(R749)</f>
        <v>89.952259579472354</v>
      </c>
      <c r="O749">
        <f t="shared" ref="O749:O812" si="222">ABS(P749)</f>
        <v>70.692431358680011</v>
      </c>
      <c r="P749" s="3">
        <f t="shared" ref="P749:P812" si="223">20*LOG10(IMABS(C749))</f>
        <v>70.692431358680011</v>
      </c>
      <c r="Q749" s="3">
        <f t="shared" ref="Q749:Q812" si="224">IMARGUMENT(C749)*180/PI()</f>
        <v>-90.047740420527646</v>
      </c>
      <c r="R749">
        <f t="shared" ref="R749:R812" si="225">IF(Q749&lt;0,Q749+180,Q749-180)</f>
        <v>89.952259579472354</v>
      </c>
      <c r="S749">
        <f t="shared" ref="S749:S812" si="226">B749/1000</f>
        <v>1.4496724948304359E-2</v>
      </c>
      <c r="T749">
        <f t="shared" si="209"/>
        <v>70.692431358680011</v>
      </c>
    </row>
    <row r="750" spans="1:20" x14ac:dyDescent="0.25">
      <c r="A750">
        <f t="shared" si="210"/>
        <v>91.431734512359853</v>
      </c>
      <c r="B750">
        <f t="shared" ref="B750:B813" si="227">B749*(1+B$42)</f>
        <v>14.551812503107916</v>
      </c>
      <c r="C750" t="str">
        <f t="shared" si="211"/>
        <v>-2.85354710043162-3411.72651486552i</v>
      </c>
      <c r="D750" t="str">
        <f t="shared" si="212"/>
        <v>3.47812499860866-1093.71223124857i</v>
      </c>
      <c r="E750" t="str">
        <f t="shared" si="213"/>
        <v>162.469512389859+0.00685163927697155i</v>
      </c>
      <c r="F750" t="str">
        <f t="shared" si="214"/>
        <v>2.90990990968571-10263.815356657i</v>
      </c>
      <c r="G750" t="str">
        <f t="shared" si="215"/>
        <v>0.999999999922957-0.0000087774465125103i</v>
      </c>
      <c r="H750" t="str">
        <f t="shared" si="216"/>
        <v>625.005250140247+1.8818991186245i</v>
      </c>
      <c r="I750" t="str">
        <f t="shared" si="217"/>
        <v>59.6203855698548-18096.7933050747i</v>
      </c>
      <c r="K750" t="str">
        <f t="shared" si="218"/>
        <v>0.0191996646490262-0.0000779254271414257i</v>
      </c>
      <c r="L750" t="str">
        <f t="shared" si="219"/>
        <v>0.0001875-14.5440447032402i</v>
      </c>
      <c r="M750" t="str">
        <f t="shared" si="220"/>
        <v>0.0025-7.01097539540812i</v>
      </c>
      <c r="N750">
        <f t="shared" si="221"/>
        <v>89.952078173130431</v>
      </c>
      <c r="O750">
        <f t="shared" si="222"/>
        <v>70.659487252132735</v>
      </c>
      <c r="P750" s="3">
        <f t="shared" si="223"/>
        <v>70.659487252132735</v>
      </c>
      <c r="Q750" s="3">
        <f t="shared" si="224"/>
        <v>-90.047921826869569</v>
      </c>
      <c r="R750">
        <f t="shared" si="225"/>
        <v>89.952078173130431</v>
      </c>
      <c r="S750">
        <f t="shared" si="226"/>
        <v>1.4551812503107915E-2</v>
      </c>
      <c r="T750">
        <f t="shared" si="209"/>
        <v>70.659487252132735</v>
      </c>
    </row>
    <row r="751" spans="1:20" x14ac:dyDescent="0.25">
      <c r="A751">
        <f t="shared" si="210"/>
        <v>91.77917510350683</v>
      </c>
      <c r="B751">
        <f t="shared" si="227"/>
        <v>14.607109390619726</v>
      </c>
      <c r="C751" t="str">
        <f t="shared" si="211"/>
        <v>-2.85354656997505-3398.81091363677i</v>
      </c>
      <c r="D751" t="str">
        <f t="shared" si="212"/>
        <v>3.47812499859806-1089.57185871515i</v>
      </c>
      <c r="E751" t="str">
        <f t="shared" si="213"/>
        <v>162.469512202764+0.00687767675952318i</v>
      </c>
      <c r="F751" t="str">
        <f t="shared" si="214"/>
        <v>2.90990990968402-10224.9605069252i</v>
      </c>
      <c r="G751" t="str">
        <f t="shared" si="215"/>
        <v>0.99999999992237-8.81080080925268E-06i</v>
      </c>
      <c r="H751" t="str">
        <f t="shared" si="216"/>
        <v>625.005290117322+1.88905034775953i</v>
      </c>
      <c r="I751" t="str">
        <f t="shared" si="217"/>
        <v>59.6203862591643-18028.2868552584i</v>
      </c>
      <c r="K751" t="str">
        <f t="shared" si="218"/>
        <v>0.0191996620955641-0.0000782215327185772i</v>
      </c>
      <c r="L751" t="str">
        <f t="shared" si="219"/>
        <v>0.0001875-14.4889865543338i</v>
      </c>
      <c r="M751" t="str">
        <f t="shared" si="220"/>
        <v>0.0025-6.98443454414035i</v>
      </c>
      <c r="N751">
        <f t="shared" si="221"/>
        <v>89.951896077527437</v>
      </c>
      <c r="O751">
        <f t="shared" si="222"/>
        <v>70.62654314345636</v>
      </c>
      <c r="P751" s="3">
        <f t="shared" si="223"/>
        <v>70.62654314345636</v>
      </c>
      <c r="Q751" s="3">
        <f t="shared" si="224"/>
        <v>-90.048103922472563</v>
      </c>
      <c r="R751">
        <f t="shared" si="225"/>
        <v>89.951896077527437</v>
      </c>
      <c r="S751">
        <f t="shared" si="226"/>
        <v>1.4607109390619726E-2</v>
      </c>
      <c r="T751">
        <f t="shared" si="209"/>
        <v>70.62654314345636</v>
      </c>
    </row>
    <row r="752" spans="1:20" x14ac:dyDescent="0.25">
      <c r="A752">
        <f t="shared" si="210"/>
        <v>92.127935968900147</v>
      </c>
      <c r="B752">
        <f t="shared" si="227"/>
        <v>14.662616406304082</v>
      </c>
      <c r="C752" t="str">
        <f t="shared" si="211"/>
        <v>-2.85354603547928-3385.94420544412i</v>
      </c>
      <c r="D752" t="str">
        <f t="shared" si="212"/>
        <v>3.47812499858739-1085.44716003872i</v>
      </c>
      <c r="E752" t="str">
        <f t="shared" si="213"/>
        <v>162.469512014243+0.00690381319885338i</v>
      </c>
      <c r="F752" t="str">
        <f t="shared" si="214"/>
        <v>2.90990990968229-10186.252746683i</v>
      </c>
      <c r="G752" t="str">
        <f t="shared" si="215"/>
        <v>0.999999999921779-8.84428185232261E-06i</v>
      </c>
      <c r="H752" t="str">
        <f t="shared" si="216"/>
        <v>625.005330398802+1.8962287517081i</v>
      </c>
      <c r="I752" t="str">
        <f t="shared" si="217"/>
        <v>59.6203869537211-17960.039748401i</v>
      </c>
      <c r="K752" t="str">
        <f t="shared" si="218"/>
        <v>0.0191996595226596-0.0000785187633705208i</v>
      </c>
      <c r="L752" t="str">
        <f t="shared" si="219"/>
        <v>0.0001875-14.4341368343632i</v>
      </c>
      <c r="M752" t="str">
        <f t="shared" si="220"/>
        <v>0.0025-6.95799416630841i</v>
      </c>
      <c r="N752">
        <f t="shared" si="221"/>
        <v>89.951713290045134</v>
      </c>
      <c r="O752">
        <f t="shared" si="222"/>
        <v>70.593599032634671</v>
      </c>
      <c r="P752" s="3">
        <f t="shared" si="223"/>
        <v>70.593599032634671</v>
      </c>
      <c r="Q752" s="3">
        <f t="shared" si="224"/>
        <v>-90.048286709954866</v>
      </c>
      <c r="R752">
        <f t="shared" si="225"/>
        <v>89.951713290045134</v>
      </c>
      <c r="S752">
        <f t="shared" si="226"/>
        <v>1.4662616406304082E-2</v>
      </c>
      <c r="T752">
        <f t="shared" si="209"/>
        <v>70.593599032634671</v>
      </c>
    </row>
    <row r="753" spans="1:20" x14ac:dyDescent="0.25">
      <c r="A753">
        <f t="shared" si="210"/>
        <v>92.478022125581973</v>
      </c>
      <c r="B753">
        <f t="shared" si="227"/>
        <v>14.718334348648037</v>
      </c>
      <c r="C753" t="str">
        <f t="shared" si="211"/>
        <v>-2.85354549691389-3373.12620519558i</v>
      </c>
      <c r="D753" t="str">
        <f t="shared" si="212"/>
        <v>3.47812499857663-1081.33807588409i</v>
      </c>
      <c r="E753" t="str">
        <f t="shared" si="213"/>
        <v>162.469511824286+0.00693004897115869i</v>
      </c>
      <c r="F753" t="str">
        <f t="shared" si="214"/>
        <v>2.90990990968055-10147.6915191064i</v>
      </c>
      <c r="G753" t="str">
        <f t="shared" si="215"/>
        <v>0.999999999921183-8.87789012335614E-06i</v>
      </c>
      <c r="H753" t="str">
        <f t="shared" si="216"/>
        <v>625.00537098701+1.9034344337362i</v>
      </c>
      <c r="I753" t="str">
        <f t="shared" si="217"/>
        <v>59.6203876535678-17892.0510027454i</v>
      </c>
      <c r="K753" t="str">
        <f t="shared" si="218"/>
        <v>0.0191996569301645-0.000078817123371096i</v>
      </c>
      <c r="L753" t="str">
        <f t="shared" si="219"/>
        <v>0.0001875-14.3794947542969i</v>
      </c>
      <c r="M753" t="str">
        <f t="shared" si="220"/>
        <v>0.0025-6.93165388155847i</v>
      </c>
      <c r="N753">
        <f t="shared" si="221"/>
        <v>89.951529808055341</v>
      </c>
      <c r="O753">
        <f t="shared" si="222"/>
        <v>70.560654919651142</v>
      </c>
      <c r="P753" s="3">
        <f t="shared" si="223"/>
        <v>70.560654919651142</v>
      </c>
      <c r="Q753" s="3">
        <f t="shared" si="224"/>
        <v>-90.048470191944659</v>
      </c>
      <c r="R753">
        <f t="shared" si="225"/>
        <v>89.951529808055341</v>
      </c>
      <c r="S753">
        <f t="shared" si="226"/>
        <v>1.4718334348648037E-2</v>
      </c>
      <c r="T753">
        <f t="shared" si="209"/>
        <v>70.560654919651142</v>
      </c>
    </row>
    <row r="754" spans="1:20" x14ac:dyDescent="0.25">
      <c r="A754">
        <f t="shared" si="210"/>
        <v>92.829438609659192</v>
      </c>
      <c r="B754">
        <f t="shared" si="227"/>
        <v>14.7742640191729</v>
      </c>
      <c r="C754" t="str">
        <f t="shared" si="211"/>
        <v>-2.85354495424782-3360.35672850002i</v>
      </c>
      <c r="D754" t="str">
        <f t="shared" si="212"/>
        <v>3.47812499856579-1077.24454714071i</v>
      </c>
      <c r="E754" t="str">
        <f t="shared" si="213"/>
        <v>162.469511632884+0.0069563844540657i</v>
      </c>
      <c r="F754" t="str">
        <f t="shared" si="214"/>
        <v>2.90990990967882-10109.2762694791i</v>
      </c>
      <c r="G754" t="str">
        <f t="shared" si="215"/>
        <v>0.999999999920583-8.91162610581954E-06i</v>
      </c>
      <c r="H754" t="str">
        <f t="shared" si="216"/>
        <v>625.005411884272+1.91066749750214i</v>
      </c>
      <c r="I754" t="str">
        <f t="shared" si="217"/>
        <v>59.6203883587429-17824.31964025i</v>
      </c>
      <c r="K754" t="str">
        <f t="shared" si="218"/>
        <v>0.0191996543179299-0.000079116617010364i</v>
      </c>
      <c r="L754" t="str">
        <f t="shared" si="219"/>
        <v>0.0001875-14.3250595280901i</v>
      </c>
      <c r="M754" t="str">
        <f t="shared" si="220"/>
        <v>0.0025-6.90541331097678i</v>
      </c>
      <c r="N754">
        <f t="shared" si="221"/>
        <v>89.951345628919896</v>
      </c>
      <c r="O754">
        <f t="shared" si="222"/>
        <v>70.527710804489573</v>
      </c>
      <c r="P754" s="3">
        <f t="shared" si="223"/>
        <v>70.527710804489573</v>
      </c>
      <c r="Q754" s="3">
        <f t="shared" si="224"/>
        <v>-90.048654371080104</v>
      </c>
      <c r="R754">
        <f t="shared" si="225"/>
        <v>89.951345628919896</v>
      </c>
      <c r="S754">
        <f t="shared" si="226"/>
        <v>1.47742640191729E-2</v>
      </c>
      <c r="T754">
        <f t="shared" si="209"/>
        <v>70.527710804489573</v>
      </c>
    </row>
    <row r="755" spans="1:20" x14ac:dyDescent="0.25">
      <c r="A755">
        <f t="shared" si="210"/>
        <v>93.182190476375894</v>
      </c>
      <c r="B755">
        <f t="shared" si="227"/>
        <v>14.830406222445758</v>
      </c>
      <c r="C755" t="str">
        <f t="shared" si="211"/>
        <v>-2.85354440744972-3347.63559166418i</v>
      </c>
      <c r="D755" t="str">
        <f t="shared" si="212"/>
        <v>3.47812499855487-1073.1665149218i</v>
      </c>
      <c r="E755" t="str">
        <f t="shared" si="213"/>
        <v>162.469511440025+0.00698282002665057i</v>
      </c>
      <c r="F755" t="str">
        <f t="shared" si="214"/>
        <v>2.90990990967705-10071.0064451848i</v>
      </c>
      <c r="G755" t="str">
        <f t="shared" si="215"/>
        <v>0.999999999919978-8.94549028501625E-06i</v>
      </c>
      <c r="H755" t="str">
        <f t="shared" si="216"/>
        <v>625.005453092953+1.91792804705822i</v>
      </c>
      <c r="I755" t="str">
        <f t="shared" si="217"/>
        <v>59.6203890692873-17756.8446865769i</v>
      </c>
      <c r="K755" t="str">
        <f t="shared" si="218"/>
        <v>0.0191996516858052-0.0000794172485946713i</v>
      </c>
      <c r="L755" t="str">
        <f t="shared" si="219"/>
        <v>0.0001875-14.2708303726739i</v>
      </c>
      <c r="M755" t="str">
        <f t="shared" si="220"/>
        <v>0.0025-6.87927207708386i</v>
      </c>
      <c r="N755">
        <f t="shared" si="221"/>
        <v>89.951160749990635</v>
      </c>
      <c r="O755">
        <f t="shared" si="222"/>
        <v>70.494766687133264</v>
      </c>
      <c r="P755" s="3">
        <f t="shared" si="223"/>
        <v>70.494766687133264</v>
      </c>
      <c r="Q755" s="3">
        <f t="shared" si="224"/>
        <v>-90.048839250009365</v>
      </c>
      <c r="R755">
        <f t="shared" si="225"/>
        <v>89.951160749990635</v>
      </c>
      <c r="S755">
        <f t="shared" si="226"/>
        <v>1.4830406222445757E-2</v>
      </c>
      <c r="T755">
        <f t="shared" si="209"/>
        <v>70.494766687133264</v>
      </c>
    </row>
    <row r="756" spans="1:20" x14ac:dyDescent="0.25">
      <c r="A756">
        <f t="shared" si="210"/>
        <v>93.536282800186129</v>
      </c>
      <c r="B756">
        <f t="shared" si="227"/>
        <v>14.886761766091052</v>
      </c>
      <c r="C756" t="str">
        <f t="shared" si="211"/>
        <v>-2.85354385648835-3334.96261169028i</v>
      </c>
      <c r="D756" t="str">
        <f t="shared" si="212"/>
        <v>3.47812499854386-1069.1039205635i</v>
      </c>
      <c r="E756" t="str">
        <f t="shared" si="213"/>
        <v>162.469511245697+0.00700935606941989i</v>
      </c>
      <c r="F756" t="str">
        <f t="shared" si="214"/>
        <v>2.90990990967528-10032.8814956994i</v>
      </c>
      <c r="G756" t="str">
        <f t="shared" si="215"/>
        <v>0.999999999919369-8.97948314809384E-06i</v>
      </c>
      <c r="H756" t="str">
        <f t="shared" si="216"/>
        <v>625.005494615412+1.9252161868521i</v>
      </c>
      <c r="I756" t="str">
        <f t="shared" si="217"/>
        <v>59.6203897852419-17689.6251710761i</v>
      </c>
      <c r="K756" t="str">
        <f t="shared" si="218"/>
        <v>0.0191996490336393-0.0000797190224467139i</v>
      </c>
      <c r="L756" t="str">
        <f t="shared" si="219"/>
        <v>0.0001875-14.2168065079437i</v>
      </c>
      <c r="M756" t="str">
        <f t="shared" si="220"/>
        <v>0.0025-6.85322980382931i</v>
      </c>
      <c r="N756">
        <f t="shared" si="221"/>
        <v>89.950975168609347</v>
      </c>
      <c r="O756">
        <f t="shared" si="222"/>
        <v>70.461822567565605</v>
      </c>
      <c r="P756" s="3">
        <f t="shared" si="223"/>
        <v>70.461822567565605</v>
      </c>
      <c r="Q756" s="3">
        <f t="shared" si="224"/>
        <v>-90.049024831390653</v>
      </c>
      <c r="R756">
        <f t="shared" si="225"/>
        <v>89.950975168609347</v>
      </c>
      <c r="S756">
        <f t="shared" si="226"/>
        <v>1.4886761766091052E-2</v>
      </c>
      <c r="T756">
        <f t="shared" si="209"/>
        <v>70.461822567565605</v>
      </c>
    </row>
    <row r="757" spans="1:20" x14ac:dyDescent="0.25">
      <c r="A757">
        <f t="shared" si="210"/>
        <v>93.891720674826843</v>
      </c>
      <c r="B757">
        <f t="shared" si="227"/>
        <v>14.943331460802199</v>
      </c>
      <c r="C757" t="str">
        <f t="shared" si="211"/>
        <v>-2.85354330133183-3322.33760627315i</v>
      </c>
      <c r="D757" t="str">
        <f t="shared" si="212"/>
        <v>3.47812499853278-1065.05670562402i</v>
      </c>
      <c r="E757" t="str">
        <f t="shared" si="213"/>
        <v>162.469511049888+0.00703599296433499i</v>
      </c>
      <c r="F757" t="str">
        <f t="shared" si="214"/>
        <v>2.90990990967349-9994.90087258255i</v>
      </c>
      <c r="G757" t="str">
        <f t="shared" si="215"/>
        <v>0.999999999918755-9.01360518405107E-06i</v>
      </c>
      <c r="H757" t="str">
        <f t="shared" si="216"/>
        <v>625.005536454048+1.93253202172846i</v>
      </c>
      <c r="I757" t="str">
        <f t="shared" si="217"/>
        <v>59.620390506649-17622.6601267724i</v>
      </c>
      <c r="K757" t="str">
        <f t="shared" si="218"/>
        <v>0.0191996463612793-0.0000800219429055948i</v>
      </c>
      <c r="L757" t="str">
        <f t="shared" si="219"/>
        <v>0.0001875-14.1629871567481i</v>
      </c>
      <c r="M757" t="str">
        <f t="shared" si="220"/>
        <v>0.0025-6.82728611658626i</v>
      </c>
      <c r="N757">
        <f t="shared" si="221"/>
        <v>89.950788882107702</v>
      </c>
      <c r="O757">
        <f t="shared" si="222"/>
        <v>70.428878445769513</v>
      </c>
      <c r="P757" s="3">
        <f t="shared" si="223"/>
        <v>70.428878445769513</v>
      </c>
      <c r="Q757" s="3">
        <f t="shared" si="224"/>
        <v>-90.049211117892298</v>
      </c>
      <c r="R757">
        <f t="shared" si="225"/>
        <v>89.950788882107702</v>
      </c>
      <c r="S757">
        <f t="shared" si="226"/>
        <v>1.4943331460802199E-2</v>
      </c>
      <c r="T757">
        <f t="shared" si="209"/>
        <v>70.428878445769513</v>
      </c>
    </row>
    <row r="758" spans="1:20" x14ac:dyDescent="0.25">
      <c r="A758">
        <f t="shared" si="210"/>
        <v>94.248509213391188</v>
      </c>
      <c r="B758">
        <f t="shared" si="227"/>
        <v>15.000116120353248</v>
      </c>
      <c r="C758" t="str">
        <f t="shared" si="211"/>
        <v>-2.8535427419483-3309.76039379795i</v>
      </c>
      <c r="D758" t="str">
        <f t="shared" si="212"/>
        <v>3.4781249985216-1061.02481188281i</v>
      </c>
      <c r="E758" t="str">
        <f t="shared" si="213"/>
        <v>162.46951085259+0.00706273109480124i</v>
      </c>
      <c r="F758" t="str">
        <f t="shared" si="214"/>
        <v>2.9099099096717-9957.06402947027i</v>
      </c>
      <c r="G758" t="str">
        <f t="shared" si="215"/>
        <v>0.999999999918136-9.04785688374487E-06i</v>
      </c>
      <c r="H758" t="str">
        <f t="shared" si="216"/>
        <v>625.005578611265+1.93987565693027i</v>
      </c>
      <c r="I758" t="str">
        <f t="shared" si="217"/>
        <v>59.6203912335482-17555.9485903509i</v>
      </c>
      <c r="K758" t="str">
        <f t="shared" si="218"/>
        <v>0.0191996436685716-0.0000803260143268885i</v>
      </c>
      <c r="L758" t="str">
        <f t="shared" si="219"/>
        <v>0.0001875-14.1093715448776i</v>
      </c>
      <c r="M758" t="str">
        <f t="shared" si="220"/>
        <v>0.0025-6.80144064214612i</v>
      </c>
      <c r="N758">
        <f t="shared" si="221"/>
        <v>89.950601887807252</v>
      </c>
      <c r="O758">
        <f t="shared" si="222"/>
        <v>70.395934321728276</v>
      </c>
      <c r="P758" s="3">
        <f t="shared" si="223"/>
        <v>70.395934321728276</v>
      </c>
      <c r="Q758" s="3">
        <f t="shared" si="224"/>
        <v>-90.049398112192748</v>
      </c>
      <c r="R758">
        <f t="shared" si="225"/>
        <v>89.950601887807252</v>
      </c>
      <c r="S758">
        <f t="shared" si="226"/>
        <v>1.5000116120353247E-2</v>
      </c>
      <c r="T758">
        <f t="shared" si="209"/>
        <v>70.395934321728276</v>
      </c>
    </row>
    <row r="759" spans="1:20" x14ac:dyDescent="0.25">
      <c r="A759">
        <f t="shared" si="210"/>
        <v>94.606653548402065</v>
      </c>
      <c r="B759">
        <f t="shared" si="227"/>
        <v>15.05711656161059</v>
      </c>
      <c r="C759" t="str">
        <f t="shared" si="211"/>
        <v>-2.85354217830554-3297.23079333724i</v>
      </c>
      <c r="D759" t="str">
        <f t="shared" si="212"/>
        <v>3.47812499851035-1057.00818133974i</v>
      </c>
      <c r="E759" t="str">
        <f t="shared" si="213"/>
        <v>162.469510653789+0.00708957084569578i</v>
      </c>
      <c r="F759" t="str">
        <f t="shared" si="214"/>
        <v>2.90990990966988-9919.37042206689i</v>
      </c>
      <c r="G759" t="str">
        <f t="shared" si="215"/>
        <v>0.999999999917513-9.08223873989743E-06i</v>
      </c>
      <c r="H759" t="str">
        <f t="shared" si="216"/>
        <v>625.005621089488+1.94724719810055i</v>
      </c>
      <c r="I759" t="str">
        <f t="shared" si="217"/>
        <v>59.6203919659823-17489.489602144i</v>
      </c>
      <c r="K759" t="str">
        <f t="shared" si="218"/>
        <v>0.0191996409553613-0.000080631241082704i</v>
      </c>
      <c r="L759" t="str">
        <f t="shared" si="219"/>
        <v>0.0001875-14.0559589010536i</v>
      </c>
      <c r="M759" t="str">
        <f t="shared" si="220"/>
        <v>0.0025-6.77569300871301i</v>
      </c>
      <c r="N759">
        <f t="shared" si="221"/>
        <v>89.950414183019447</v>
      </c>
      <c r="O759">
        <f t="shared" si="222"/>
        <v>70.362990195424743</v>
      </c>
      <c r="P759" s="3">
        <f t="shared" si="223"/>
        <v>70.362990195424743</v>
      </c>
      <c r="Q759" s="3">
        <f t="shared" si="224"/>
        <v>-90.049585816980553</v>
      </c>
      <c r="R759">
        <f t="shared" si="225"/>
        <v>89.950414183019447</v>
      </c>
      <c r="S759">
        <f t="shared" si="226"/>
        <v>1.505711656161059E-2</v>
      </c>
      <c r="T759">
        <f t="shared" si="209"/>
        <v>70.362990195424743</v>
      </c>
    </row>
    <row r="760" spans="1:20" x14ac:dyDescent="0.25">
      <c r="A760">
        <f t="shared" si="210"/>
        <v>94.966158831885991</v>
      </c>
      <c r="B760">
        <f t="shared" si="227"/>
        <v>15.11433360454471</v>
      </c>
      <c r="C760" t="str">
        <f t="shared" si="211"/>
        <v>-2.85354161037115-3284.74862464846i</v>
      </c>
      <c r="D760" t="str">
        <f t="shared" si="212"/>
        <v>3.47812499849901-1053.00675621422i</v>
      </c>
      <c r="E760" t="str">
        <f t="shared" si="213"/>
        <v>162.469510453474+0.0071165126033548i</v>
      </c>
      <c r="F760" t="str">
        <f t="shared" si="214"/>
        <v>2.90990990966805-9881.81950813721i</v>
      </c>
      <c r="G760" t="str">
        <f t="shared" si="215"/>
        <v>0.999999999916885-9.11675124710331E-06i</v>
      </c>
      <c r="H760" t="str">
        <f t="shared" si="216"/>
        <v>625.005663891163+1.95464675128377i</v>
      </c>
      <c r="I760" t="str">
        <f t="shared" si="217"/>
        <v>59.6203927039939-17423.2822061168i</v>
      </c>
      <c r="K760" t="str">
        <f t="shared" si="218"/>
        <v>0.0191996382214922-0.0000809376275617465i</v>
      </c>
      <c r="L760" t="str">
        <f t="shared" si="219"/>
        <v>0.0001875-14.0027484569173i</v>
      </c>
      <c r="M760" t="str">
        <f t="shared" si="220"/>
        <v>0.0025-6.75004284589859i</v>
      </c>
      <c r="N760">
        <f t="shared" si="221"/>
        <v>89.950225765045388</v>
      </c>
      <c r="O760">
        <f t="shared" si="222"/>
        <v>70.330046066841589</v>
      </c>
      <c r="P760" s="3">
        <f t="shared" si="223"/>
        <v>70.330046066841589</v>
      </c>
      <c r="Q760" s="3">
        <f t="shared" si="224"/>
        <v>-90.049774234954612</v>
      </c>
      <c r="R760">
        <f t="shared" si="225"/>
        <v>89.950225765045388</v>
      </c>
      <c r="S760">
        <f t="shared" si="226"/>
        <v>1.511433360454471E-2</v>
      </c>
      <c r="T760">
        <f t="shared" si="209"/>
        <v>70.330046066841589</v>
      </c>
    </row>
    <row r="761" spans="1:20" x14ac:dyDescent="0.25">
      <c r="A761">
        <f t="shared" si="210"/>
        <v>95.327030235447168</v>
      </c>
      <c r="B761">
        <f t="shared" si="227"/>
        <v>15.17176807224198</v>
      </c>
      <c r="C761" t="str">
        <f t="shared" si="211"/>
        <v>-2.85354103811236-3272.31370817147i</v>
      </c>
      <c r="D761" t="str">
        <f t="shared" si="212"/>
        <v>3.47812499848758-1049.0204789444i</v>
      </c>
      <c r="E761" t="str">
        <f t="shared" si="213"/>
        <v>162.469510251635+0.00714355675557652i</v>
      </c>
      <c r="F761" t="str">
        <f t="shared" si="214"/>
        <v>2.90990990966622-9844.41074749872i</v>
      </c>
      <c r="G761" t="str">
        <f t="shared" si="215"/>
        <v>0.999999999916252-9.15139490183652E-06i</v>
      </c>
      <c r="H761" t="str">
        <f t="shared" si="216"/>
        <v>625.005707018751+1.96207442292733i</v>
      </c>
      <c r="I761" t="str">
        <f t="shared" si="217"/>
        <v>59.6203934476245-17357.3254498536i</v>
      </c>
      <c r="K761" t="str">
        <f t="shared" si="218"/>
        <v>0.0191996354668071-0.0000812451781693794i</v>
      </c>
      <c r="L761" t="str">
        <f t="shared" si="219"/>
        <v>0.0001875-13.9497394470186i</v>
      </c>
      <c r="M761" t="str">
        <f t="shared" si="220"/>
        <v>0.0025-6.72448978471664i</v>
      </c>
      <c r="N761">
        <f t="shared" si="221"/>
        <v>89.95003663117609</v>
      </c>
      <c r="O761">
        <f t="shared" si="222"/>
        <v>70.297101935961564</v>
      </c>
      <c r="P761" s="3">
        <f t="shared" si="223"/>
        <v>70.297101935961564</v>
      </c>
      <c r="Q761" s="3">
        <f t="shared" si="224"/>
        <v>-90.04996336882391</v>
      </c>
      <c r="R761">
        <f t="shared" si="225"/>
        <v>89.95003663117609</v>
      </c>
      <c r="S761">
        <f t="shared" si="226"/>
        <v>1.517176807224198E-2</v>
      </c>
      <c r="T761">
        <f t="shared" si="209"/>
        <v>70.297101935961564</v>
      </c>
    </row>
    <row r="762" spans="1:20" x14ac:dyDescent="0.25">
      <c r="A762">
        <f t="shared" si="210"/>
        <v>95.689272950341859</v>
      </c>
      <c r="B762">
        <f t="shared" si="227"/>
        <v>15.2294207909165</v>
      </c>
      <c r="C762" t="str">
        <f t="shared" si="211"/>
        <v>-2.85354046149634-3259.9258650258i</v>
      </c>
      <c r="D762" t="str">
        <f t="shared" si="212"/>
        <v>3.47812499847606-1045.04929218636i</v>
      </c>
      <c r="E762" t="str">
        <f t="shared" si="213"/>
        <v>162.469510048258+0.00717070369165056i</v>
      </c>
      <c r="F762" t="str">
        <f t="shared" si="214"/>
        <v>2.90990990966436-9807.14360201383i</v>
      </c>
      <c r="G762" t="str">
        <f t="shared" si="215"/>
        <v>0.999999999915614-9.18617020245764E-06i</v>
      </c>
      <c r="H762" t="str">
        <f t="shared" si="216"/>
        <v>625.005750474737+1.96953031988321i</v>
      </c>
      <c r="I762" t="str">
        <f t="shared" si="217"/>
        <v>59.6203941969173-17291.6183845444i</v>
      </c>
      <c r="K762" t="str">
        <f t="shared" si="218"/>
        <v>0.0191996326911474-0.000081553897327689i</v>
      </c>
      <c r="L762" t="str">
        <f t="shared" si="219"/>
        <v>0.0001875-13.8969311088052i</v>
      </c>
      <c r="M762" t="str">
        <f t="shared" si="220"/>
        <v>0.0025-6.69903345757788i</v>
      </c>
      <c r="N762">
        <f t="shared" si="221"/>
        <v>89.949846778692176</v>
      </c>
      <c r="O762">
        <f t="shared" si="222"/>
        <v>70.264157802767102</v>
      </c>
      <c r="P762" s="3">
        <f t="shared" si="223"/>
        <v>70.264157802767102</v>
      </c>
      <c r="Q762" s="3">
        <f t="shared" si="224"/>
        <v>-90.050153221307824</v>
      </c>
      <c r="R762">
        <f t="shared" si="225"/>
        <v>89.949846778692176</v>
      </c>
      <c r="S762">
        <f t="shared" si="226"/>
        <v>1.5229420790916499E-2</v>
      </c>
      <c r="T762">
        <f t="shared" si="209"/>
        <v>70.264157802767102</v>
      </c>
    </row>
    <row r="763" spans="1:20" x14ac:dyDescent="0.25">
      <c r="A763">
        <f t="shared" si="210"/>
        <v>96.052892187553169</v>
      </c>
      <c r="B763">
        <f t="shared" si="227"/>
        <v>15.287292589921982</v>
      </c>
      <c r="C763" t="str">
        <f t="shared" si="211"/>
        <v>-2.85353988049001-3247.58491700817i</v>
      </c>
      <c r="D763" t="str">
        <f t="shared" si="212"/>
        <v>3.47812499846445-1041.09313881323i</v>
      </c>
      <c r="E763" t="str">
        <f t="shared" si="213"/>
        <v>162.469509843333+0.00719795380233299i</v>
      </c>
      <c r="F763" t="str">
        <f t="shared" si="214"/>
        <v>2.90990990966248-9770.01753558216i</v>
      </c>
      <c r="G763" t="str">
        <f t="shared" si="215"/>
        <v>0.999999999914972-9.22107764922105E-06i</v>
      </c>
      <c r="H763" t="str">
        <f t="shared" si="216"/>
        <v>625.005794261618+1.97701454940945i</v>
      </c>
      <c r="I763" t="str">
        <f t="shared" si="217"/>
        <v>59.6203949519162-17226.160064971i</v>
      </c>
      <c r="K763" t="str">
        <f t="shared" si="218"/>
        <v>0.0191996298943535-0.0000818637894755485i</v>
      </c>
      <c r="L763" t="str">
        <f t="shared" si="219"/>
        <v>0.0001875-13.8443226826112i</v>
      </c>
      <c r="M763" t="str">
        <f t="shared" si="220"/>
        <v>0.0025-6.67367349828438i</v>
      </c>
      <c r="N763">
        <f t="shared" si="221"/>
        <v>89.949656204864013</v>
      </c>
      <c r="O763">
        <f t="shared" si="222"/>
        <v>70.23121366724061</v>
      </c>
      <c r="P763" s="3">
        <f t="shared" si="223"/>
        <v>70.23121366724061</v>
      </c>
      <c r="Q763" s="3">
        <f t="shared" si="224"/>
        <v>-90.050343795135987</v>
      </c>
      <c r="R763">
        <f t="shared" si="225"/>
        <v>89.949656204864013</v>
      </c>
      <c r="S763">
        <f t="shared" si="226"/>
        <v>1.5287292589921982E-2</v>
      </c>
      <c r="T763">
        <f t="shared" si="209"/>
        <v>70.23121366724061</v>
      </c>
    </row>
    <row r="764" spans="1:20" x14ac:dyDescent="0.25">
      <c r="A764">
        <f t="shared" si="210"/>
        <v>96.417893177865878</v>
      </c>
      <c r="B764">
        <f t="shared" si="227"/>
        <v>15.345384301763687</v>
      </c>
      <c r="C764" t="str">
        <f t="shared" si="211"/>
        <v>-2.85353929505965-3235.29068658993i</v>
      </c>
      <c r="D764" t="str">
        <f t="shared" si="212"/>
        <v>3.47812499845277-1037.15196191443i</v>
      </c>
      <c r="E764" t="str">
        <f t="shared" si="213"/>
        <v>162.469509636848+0.00722530747987716i</v>
      </c>
      <c r="F764" t="str">
        <f t="shared" si="214"/>
        <v>2.9099099096606-9733.03201413277i</v>
      </c>
      <c r="G764" t="str">
        <f t="shared" si="215"/>
        <v>0.999999999914324-0.0000092561177442821i</v>
      </c>
      <c r="H764" t="str">
        <f t="shared" si="216"/>
        <v>625.005838381915+1.98452721917161i</v>
      </c>
      <c r="I764" t="str">
        <f t="shared" si="217"/>
        <v>59.6203957126628-17160.9495494934i</v>
      </c>
      <c r="K764" t="str">
        <f t="shared" si="218"/>
        <v>0.0191996270762645-0.0000821748590686769i</v>
      </c>
      <c r="L764" t="str">
        <f t="shared" si="219"/>
        <v>0.0001875-13.791913411647i</v>
      </c>
      <c r="M764" t="str">
        <f t="shared" si="220"/>
        <v>0.0025-6.64840954202468i</v>
      </c>
      <c r="N764">
        <f t="shared" si="221"/>
        <v>89.949464906951576</v>
      </c>
      <c r="O764">
        <f t="shared" si="222"/>
        <v>70.198269529364396</v>
      </c>
      <c r="P764" s="3">
        <f t="shared" si="223"/>
        <v>70.198269529364396</v>
      </c>
      <c r="Q764" s="3">
        <f t="shared" si="224"/>
        <v>-90.050535093048424</v>
      </c>
      <c r="R764">
        <f t="shared" si="225"/>
        <v>89.949464906951576</v>
      </c>
      <c r="S764">
        <f t="shared" si="226"/>
        <v>1.5345384301763687E-2</v>
      </c>
      <c r="T764">
        <f t="shared" si="209"/>
        <v>70.198269529364396</v>
      </c>
    </row>
    <row r="765" spans="1:20" x14ac:dyDescent="0.25">
      <c r="A765">
        <f t="shared" si="210"/>
        <v>96.784281171941757</v>
      </c>
      <c r="B765">
        <f t="shared" si="227"/>
        <v>15.403696762110389</v>
      </c>
      <c r="C765" t="str">
        <f t="shared" si="211"/>
        <v>-2.85353870517191-3223.04299691441i</v>
      </c>
      <c r="D765" t="str">
        <f t="shared" si="212"/>
        <v>3.47812499844098-1033.22570479479i</v>
      </c>
      <c r="E765" t="str">
        <f t="shared" si="213"/>
        <v>162.469509428791+0.00725276511802073i</v>
      </c>
      <c r="F765" t="str">
        <f t="shared" si="214"/>
        <v>2.9099099096587-9696.18650561652i</v>
      </c>
      <c r="G765" t="str">
        <f t="shared" si="215"/>
        <v>0.999999999913672-9.29129099170431E-06i</v>
      </c>
      <c r="H765" t="str">
        <f t="shared" si="216"/>
        <v>625.005882838167+1.99206843724452i</v>
      </c>
      <c r="I765" t="str">
        <f t="shared" si="217"/>
        <v>59.6203964792026-17095.9859000365i</v>
      </c>
      <c r="K765" t="str">
        <f t="shared" si="218"/>
        <v>0.0191996242367182-0.0000824871105797101i</v>
      </c>
      <c r="L765" t="str">
        <f t="shared" si="219"/>
        <v>0.0001875-13.7397025419874i</v>
      </c>
      <c r="M765" t="str">
        <f t="shared" si="220"/>
        <v>0.0025-6.6232412253683i</v>
      </c>
      <c r="N765">
        <f t="shared" si="221"/>
        <v>89.949272882204426</v>
      </c>
      <c r="O765">
        <f t="shared" si="222"/>
        <v>70.165325389120483</v>
      </c>
      <c r="P765" s="3">
        <f t="shared" si="223"/>
        <v>70.165325389120483</v>
      </c>
      <c r="Q765" s="3">
        <f t="shared" si="224"/>
        <v>-90.050727117795574</v>
      </c>
      <c r="R765">
        <f t="shared" si="225"/>
        <v>89.949272882204426</v>
      </c>
      <c r="S765">
        <f t="shared" si="226"/>
        <v>1.5403696762110388E-2</v>
      </c>
      <c r="T765">
        <f t="shared" si="209"/>
        <v>70.165325389120483</v>
      </c>
    </row>
    <row r="766" spans="1:20" x14ac:dyDescent="0.25">
      <c r="A766">
        <f t="shared" si="210"/>
        <v>97.152061440395144</v>
      </c>
      <c r="B766">
        <f t="shared" si="227"/>
        <v>15.462230809806409</v>
      </c>
      <c r="C766" t="str">
        <f t="shared" si="211"/>
        <v>-2.85353811079256-3210.84167179449i</v>
      </c>
      <c r="D766" t="str">
        <f t="shared" si="212"/>
        <v>3.47812499842911-1029.3143109738i</v>
      </c>
      <c r="E766" t="str">
        <f t="shared" si="213"/>
        <v>162.469509219149+0.00728032711201237i</v>
      </c>
      <c r="F766" t="str">
        <f t="shared" si="214"/>
        <v>2.90990990965679-9659.4804799984i</v>
      </c>
      <c r="G766" t="str">
        <f t="shared" si="215"/>
        <v>0.999999999913014-9.32659789746665E-06i</v>
      </c>
      <c r="H766" t="str">
        <f t="shared" si="216"/>
        <v>625.005927632933+1.99963831211363i</v>
      </c>
      <c r="I766" t="str">
        <f t="shared" si="217"/>
        <v>59.6203972515789-17031.2681820765i</v>
      </c>
      <c r="K766" t="str">
        <f t="shared" si="218"/>
        <v>0.0191996213755512-0.0000828005484982578i</v>
      </c>
      <c r="L766" t="str">
        <f t="shared" si="219"/>
        <v>0.0001875-13.6876893225617i</v>
      </c>
      <c r="M766" t="str">
        <f t="shared" si="220"/>
        <v>0.0025-6.59816818626052i</v>
      </c>
      <c r="N766">
        <f t="shared" si="221"/>
        <v>89.949080127861748</v>
      </c>
      <c r="O766">
        <f t="shared" si="222"/>
        <v>70.132381246490866</v>
      </c>
      <c r="P766" s="3">
        <f t="shared" si="223"/>
        <v>70.132381246490866</v>
      </c>
      <c r="Q766" s="3">
        <f t="shared" si="224"/>
        <v>-90.050919872138252</v>
      </c>
      <c r="R766">
        <f t="shared" si="225"/>
        <v>89.949080127861748</v>
      </c>
      <c r="S766">
        <f t="shared" si="226"/>
        <v>1.5462230809806408E-2</v>
      </c>
      <c r="T766">
        <f t="shared" si="209"/>
        <v>70.132381246490866</v>
      </c>
    </row>
    <row r="767" spans="1:20" x14ac:dyDescent="0.25">
      <c r="A767">
        <f t="shared" si="210"/>
        <v>97.521239273868645</v>
      </c>
      <c r="B767">
        <f t="shared" si="227"/>
        <v>15.520987286883674</v>
      </c>
      <c r="C767" t="str">
        <f t="shared" si="211"/>
        <v>-2.85353751188756-3198.68653571002i</v>
      </c>
      <c r="D767" t="str">
        <f t="shared" si="212"/>
        <v>3.47812499841715-1025.41772418473i</v>
      </c>
      <c r="E767" t="str">
        <f t="shared" si="213"/>
        <v>162.469509007912+0.00730799385858667i</v>
      </c>
      <c r="F767" t="str">
        <f t="shared" si="214"/>
        <v>2.90990990965486-9622.91340924991i</v>
      </c>
      <c r="G767" t="str">
        <f t="shared" si="215"/>
        <v>0.999999999912352-9.36203896947083E-06i</v>
      </c>
      <c r="H767" t="str">
        <f t="shared" si="216"/>
        <v>625.005972768789+2.00723695267668i</v>
      </c>
      <c r="I767" t="str">
        <f t="shared" si="217"/>
        <v>59.6203980298362-16966.7954646271i</v>
      </c>
      <c r="K767" t="str">
        <f t="shared" si="218"/>
        <v>0.019199618492599-0.0000831151773309734i</v>
      </c>
      <c r="L767" t="str">
        <f t="shared" si="219"/>
        <v>0.0001875-13.6358730051421i</v>
      </c>
      <c r="M767" t="str">
        <f t="shared" si="220"/>
        <v>0.0025-6.57319006401724i</v>
      </c>
      <c r="N767">
        <f t="shared" si="221"/>
        <v>89.948886641152171</v>
      </c>
      <c r="O767">
        <f t="shared" si="222"/>
        <v>70.099437101457369</v>
      </c>
      <c r="P767" s="3">
        <f t="shared" si="223"/>
        <v>70.099437101457369</v>
      </c>
      <c r="Q767" s="3">
        <f t="shared" si="224"/>
        <v>-90.051113358847829</v>
      </c>
      <c r="R767">
        <f t="shared" si="225"/>
        <v>89.948886641152171</v>
      </c>
      <c r="S767">
        <f t="shared" si="226"/>
        <v>1.5520987286883675E-2</v>
      </c>
      <c r="T767">
        <f t="shared" si="209"/>
        <v>70.099437101457369</v>
      </c>
    </row>
    <row r="768" spans="1:20" x14ac:dyDescent="0.25">
      <c r="A768">
        <f t="shared" si="210"/>
        <v>97.891819983109357</v>
      </c>
      <c r="B768">
        <f t="shared" si="227"/>
        <v>15.579967038573832</v>
      </c>
      <c r="C768" t="str">
        <f t="shared" si="211"/>
        <v>-2.85353690842261-3186.57741380527i</v>
      </c>
      <c r="D768" t="str">
        <f t="shared" si="212"/>
        <v>3.4781249984051-1021.53588837389i</v>
      </c>
      <c r="E768" t="str">
        <f t="shared" si="213"/>
        <v>162.469508795065+0.00733576575600619i</v>
      </c>
      <c r="F768" t="str">
        <f t="shared" si="214"/>
        <v>2.90990990965292-9586.48476734144i</v>
      </c>
      <c r="G768" t="str">
        <f t="shared" si="215"/>
        <v>0.999999999911685-9.39761471754855E-06i</v>
      </c>
      <c r="H768" t="str">
        <f t="shared" si="216"/>
        <v>625.006018248334+2.01486446824529i</v>
      </c>
      <c r="I768" t="str">
        <f t="shared" si="217"/>
        <v>59.6203988140203-16902.5668202268i</v>
      </c>
      <c r="K768" t="str">
        <f t="shared" si="218"/>
        <v>0.0191996155876956-0.0000834310016016154i</v>
      </c>
      <c r="L768" t="str">
        <f t="shared" si="219"/>
        <v>0.0001875-13.5842528443337i</v>
      </c>
      <c r="M768" t="str">
        <f t="shared" si="220"/>
        <v>0.0025-6.5483064993198i</v>
      </c>
      <c r="N768">
        <f t="shared" si="221"/>
        <v>89.948692419293835</v>
      </c>
      <c r="O768">
        <f t="shared" si="222"/>
        <v>70.066492954001674</v>
      </c>
      <c r="P768" s="3">
        <f t="shared" si="223"/>
        <v>70.066492954001674</v>
      </c>
      <c r="Q768" s="3">
        <f t="shared" si="224"/>
        <v>-90.051307580706165</v>
      </c>
      <c r="R768">
        <f t="shared" si="225"/>
        <v>89.948692419293835</v>
      </c>
      <c r="S768">
        <f t="shared" si="226"/>
        <v>1.5579967038573832E-2</v>
      </c>
      <c r="T768">
        <f t="shared" si="209"/>
        <v>70.066492954001674</v>
      </c>
    </row>
    <row r="769" spans="1:20" x14ac:dyDescent="0.25">
      <c r="A769">
        <f t="shared" si="210"/>
        <v>98.263808899045173</v>
      </c>
      <c r="B769">
        <f t="shared" si="227"/>
        <v>15.639170913320413</v>
      </c>
      <c r="C769" t="str">
        <f t="shared" si="211"/>
        <v>-2.85353630036261-3174.5141318865i</v>
      </c>
      <c r="D769" t="str">
        <f t="shared" si="212"/>
        <v>3.47812499839295-1017.66874769975i</v>
      </c>
      <c r="E769" t="str">
        <f t="shared" si="213"/>
        <v>162.469508580599+0.00736364320403695i</v>
      </c>
      <c r="F769" t="str">
        <f t="shared" si="214"/>
        <v>2.90990990965097-9550.19403023477i</v>
      </c>
      <c r="G769" t="str">
        <f t="shared" si="215"/>
        <v>0.999999999911012-9.43332565346889E-06i</v>
      </c>
      <c r="H769" t="str">
        <f t="shared" si="216"/>
        <v>625.006064074183+2.02252096854637i</v>
      </c>
      <c r="I769" t="str">
        <f t="shared" si="217"/>
        <v>59.6203996041746-16838.5813249249i</v>
      </c>
      <c r="K769" t="str">
        <f t="shared" si="218"/>
        <v>0.019199612660674-0.0000837480258511114i</v>
      </c>
      <c r="L769" t="str">
        <f t="shared" si="219"/>
        <v>0.0001875-13.5328280975629i</v>
      </c>
      <c r="M769" t="str">
        <f t="shared" si="220"/>
        <v>0.0025-6.52351713420984i</v>
      </c>
      <c r="N769">
        <f t="shared" si="221"/>
        <v>89.948497459494348</v>
      </c>
      <c r="O769">
        <f t="shared" si="222"/>
        <v>70.03354880410545</v>
      </c>
      <c r="P769" s="3">
        <f t="shared" si="223"/>
        <v>70.03354880410545</v>
      </c>
      <c r="Q769" s="3">
        <f t="shared" si="224"/>
        <v>-90.051502540505652</v>
      </c>
      <c r="R769">
        <f t="shared" si="225"/>
        <v>89.948497459494348</v>
      </c>
      <c r="S769">
        <f t="shared" si="226"/>
        <v>1.5639170913320413E-2</v>
      </c>
      <c r="T769">
        <f t="shared" si="209"/>
        <v>70.03354880410545</v>
      </c>
    </row>
    <row r="770" spans="1:20" x14ac:dyDescent="0.25">
      <c r="A770">
        <f t="shared" si="210"/>
        <v>98.637211372861543</v>
      </c>
      <c r="B770">
        <f t="shared" si="227"/>
        <v>15.698599762791032</v>
      </c>
      <c r="C770" t="str">
        <f t="shared" si="211"/>
        <v>-2.85353568767287-3162.49651641931i</v>
      </c>
      <c r="D770" t="str">
        <f t="shared" si="212"/>
        <v>3.47812499838071-1013.81624653221i</v>
      </c>
      <c r="E770" t="str">
        <f t="shared" si="213"/>
        <v>162.469508364499+0.00739162660397204i</v>
      </c>
      <c r="F770" t="str">
        <f t="shared" si="214"/>
        <v>2.909909909649-9514.04067587547i</v>
      </c>
      <c r="G770" t="str">
        <f t="shared" si="215"/>
        <v>0.999999999910335-9.46917229094565E-06i</v>
      </c>
      <c r="H770" t="str">
        <f t="shared" si="216"/>
        <v>625.006110248975+2.03020656372393i</v>
      </c>
      <c r="I770" t="str">
        <f t="shared" si="217"/>
        <v>59.6204004003456-16774.8380582686i</v>
      </c>
      <c r="K770" t="str">
        <f t="shared" si="218"/>
        <v>0.0191996097113657-0.0000840662546376269i</v>
      </c>
      <c r="L770" t="str">
        <f t="shared" si="219"/>
        <v>0.0001875-13.4815980250677i</v>
      </c>
      <c r="M770" t="str">
        <f t="shared" si="220"/>
        <v>0.0025-6.49882161208391i</v>
      </c>
      <c r="N770">
        <f t="shared" si="221"/>
        <v>89.948301758950691</v>
      </c>
      <c r="O770">
        <f t="shared" si="222"/>
        <v>70.000604651749995</v>
      </c>
      <c r="P770" s="3">
        <f t="shared" si="223"/>
        <v>70.000604651749995</v>
      </c>
      <c r="Q770" s="3">
        <f t="shared" si="224"/>
        <v>-90.051698241049309</v>
      </c>
      <c r="R770">
        <f t="shared" si="225"/>
        <v>89.948301758950691</v>
      </c>
      <c r="S770">
        <f t="shared" si="226"/>
        <v>1.5698599762791032E-2</v>
      </c>
      <c r="T770">
        <f t="shared" si="209"/>
        <v>70.000604651749995</v>
      </c>
    </row>
    <row r="771" spans="1:20" x14ac:dyDescent="0.25">
      <c r="A771">
        <f t="shared" si="210"/>
        <v>99.012032776078428</v>
      </c>
      <c r="B771">
        <f t="shared" si="227"/>
        <v>15.758254441889639</v>
      </c>
      <c r="C771" t="str">
        <f t="shared" si="211"/>
        <v>-2.85353507031808-3150.52439452629i</v>
      </c>
      <c r="D771" t="str">
        <f t="shared" si="212"/>
        <v>3.47812499836839-1009.97832945174i</v>
      </c>
      <c r="E771" t="str">
        <f t="shared" si="213"/>
        <v>162.469508146754+0.00741971635862835i</v>
      </c>
      <c r="F771" t="str">
        <f t="shared" si="214"/>
        <v>2.90990990964701-9478.02418418538i</v>
      </c>
      <c r="G771" t="str">
        <f t="shared" si="215"/>
        <v>0.999999999909652-9.50515514564476E-06i</v>
      </c>
      <c r="H771" t="str">
        <f t="shared" si="216"/>
        <v>625.006156775367+2.0379213643405i</v>
      </c>
      <c r="I771" t="str">
        <f t="shared" si="217"/>
        <v>59.6204012025789-16711.3361032896i</v>
      </c>
      <c r="K771" t="str">
        <f t="shared" si="218"/>
        <v>0.019199606739601-0.0000843856925366274i</v>
      </c>
      <c r="L771" t="str">
        <f t="shared" si="219"/>
        <v>0.0001875-13.4305618898861i</v>
      </c>
      <c r="M771" t="str">
        <f t="shared" si="220"/>
        <v>0.0025-6.4742195776887i</v>
      </c>
      <c r="N771">
        <f t="shared" si="221"/>
        <v>89.948105314849215</v>
      </c>
      <c r="O771">
        <f t="shared" si="222"/>
        <v>69.967660496916665</v>
      </c>
      <c r="P771" s="3">
        <f t="shared" si="223"/>
        <v>69.967660496916665</v>
      </c>
      <c r="Q771" s="3">
        <f t="shared" si="224"/>
        <v>-90.051894685150785</v>
      </c>
      <c r="R771">
        <f t="shared" si="225"/>
        <v>89.948105314849215</v>
      </c>
      <c r="S771">
        <f t="shared" si="226"/>
        <v>1.5758254441889639E-2</v>
      </c>
      <c r="T771">
        <f t="shared" si="209"/>
        <v>69.967660496916665</v>
      </c>
    </row>
    <row r="772" spans="1:20" x14ac:dyDescent="0.25">
      <c r="A772">
        <f t="shared" si="210"/>
        <v>99.388278500627521</v>
      </c>
      <c r="B772">
        <f t="shared" si="227"/>
        <v>15.818135808768819</v>
      </c>
      <c r="C772" t="str">
        <f t="shared" si="211"/>
        <v>-2.85353444826257-3138.59759398439i</v>
      </c>
      <c r="D772" t="str">
        <f t="shared" si="212"/>
        <v>3.47812499835596-1006.1549412486i</v>
      </c>
      <c r="E772" t="str">
        <f t="shared" si="213"/>
        <v>162.469507927351+0.00744791287236207i</v>
      </c>
      <c r="F772" t="str">
        <f t="shared" si="214"/>
        <v>2.909909909645-9442.14403705518i</v>
      </c>
      <c r="G772" t="str">
        <f t="shared" si="215"/>
        <v>0.999999999908964-9.54127473519164E-06i</v>
      </c>
      <c r="H772" t="str">
        <f t="shared" si="216"/>
        <v>625.006203656035+2.04566548137879i</v>
      </c>
      <c r="I772" t="str">
        <f t="shared" si="217"/>
        <v>59.620402010921-16648.074546491i</v>
      </c>
      <c r="K772" t="str">
        <f t="shared" si="218"/>
        <v>0.019199603745209-0.0000847063441409455i</v>
      </c>
      <c r="L772" t="str">
        <f t="shared" si="219"/>
        <v>0.0001875-13.3797189578463i</v>
      </c>
      <c r="M772" t="str">
        <f t="shared" si="220"/>
        <v>0.0025-6.44971067711565i</v>
      </c>
      <c r="N772">
        <f t="shared" si="221"/>
        <v>89.947908124365597</v>
      </c>
      <c r="O772">
        <f t="shared" si="222"/>
        <v>69.934716339586416</v>
      </c>
      <c r="P772" s="3">
        <f t="shared" si="223"/>
        <v>69.934716339586416</v>
      </c>
      <c r="Q772" s="3">
        <f t="shared" si="224"/>
        <v>-90.052091875634403</v>
      </c>
      <c r="R772">
        <f t="shared" si="225"/>
        <v>89.947908124365597</v>
      </c>
      <c r="S772">
        <f t="shared" si="226"/>
        <v>1.581813580876882E-2</v>
      </c>
      <c r="T772">
        <f t="shared" si="209"/>
        <v>69.934716339586416</v>
      </c>
    </row>
    <row r="773" spans="1:20" x14ac:dyDescent="0.25">
      <c r="A773">
        <f t="shared" si="210"/>
        <v>99.765953958929913</v>
      </c>
      <c r="B773">
        <f t="shared" si="227"/>
        <v>15.878244724842141</v>
      </c>
      <c r="C773" t="str">
        <f t="shared" si="211"/>
        <v>-2.85353382147068-3126.71594322266i</v>
      </c>
      <c r="D773" t="str">
        <f t="shared" si="212"/>
        <v>3.47812499834345-1002.34602692209i</v>
      </c>
      <c r="E773" t="str">
        <f t="shared" si="213"/>
        <v>162.469507706277+0.00747621655105817i</v>
      </c>
      <c r="F773" t="str">
        <f t="shared" si="214"/>
        <v>2.90990990964299-9406.3997183369i</v>
      </c>
      <c r="G773" t="str">
        <f t="shared" si="215"/>
        <v>0.999999999908271-9.57753157917873E-06i</v>
      </c>
      <c r="H773" t="str">
        <f t="shared" si="216"/>
        <v>625.006250893676+2.05343902624323i</v>
      </c>
      <c r="I773" t="str">
        <f t="shared" si="217"/>
        <v>59.6204028254178-16585.0524778339i</v>
      </c>
      <c r="K773" t="str">
        <f t="shared" si="218"/>
        <v>0.0191996007280174-0.0000850282140608442i</v>
      </c>
      <c r="L773" t="str">
        <f t="shared" si="219"/>
        <v>0.0001875-13.3290684975556i</v>
      </c>
      <c r="M773" t="str">
        <f t="shared" si="220"/>
        <v>0.0025-6.42529455779601i</v>
      </c>
      <c r="N773">
        <f t="shared" si="221"/>
        <v>89.947710184664814</v>
      </c>
      <c r="O773">
        <f t="shared" si="222"/>
        <v>69.901772179740462</v>
      </c>
      <c r="P773" s="3">
        <f t="shared" si="223"/>
        <v>69.901772179740462</v>
      </c>
      <c r="Q773" s="3">
        <f t="shared" si="224"/>
        <v>-90.052289815335186</v>
      </c>
      <c r="R773">
        <f t="shared" si="225"/>
        <v>89.947710184664814</v>
      </c>
      <c r="S773">
        <f t="shared" si="226"/>
        <v>1.5878244724842141E-2</v>
      </c>
      <c r="T773">
        <f t="shared" si="209"/>
        <v>69.901772179740462</v>
      </c>
    </row>
    <row r="774" spans="1:20" x14ac:dyDescent="0.25">
      <c r="A774">
        <f t="shared" si="210"/>
        <v>100.14506458397385</v>
      </c>
      <c r="B774">
        <f t="shared" si="227"/>
        <v>15.938582054796541</v>
      </c>
      <c r="C774" t="str">
        <f t="shared" si="211"/>
        <v>-2.85353318990653-3114.87927131955i</v>
      </c>
      <c r="D774" t="str">
        <f t="shared" si="212"/>
        <v>3.47812499833082-998.551531679689i</v>
      </c>
      <c r="E774" t="str">
        <f t="shared" si="213"/>
        <v>162.469507483521+0.00750462780215151i</v>
      </c>
      <c r="F774" t="str">
        <f t="shared" si="214"/>
        <v>2.90990990964095-9370.79071383652i</v>
      </c>
      <c r="G774" t="str">
        <f t="shared" si="215"/>
        <v>0.999999999907572-0.0000096139261991729i</v>
      </c>
      <c r="H774" t="str">
        <f t="shared" si="216"/>
        <v>625.00629849101+2.06124211076165i</v>
      </c>
      <c r="I774" t="str">
        <f t="shared" si="217"/>
        <v>59.6204036461164-16522.2689907248i</v>
      </c>
      <c r="K774" t="str">
        <f t="shared" si="218"/>
        <v>0.0191995976878526-0.0000853513069240869i</v>
      </c>
      <c r="L774" t="str">
        <f t="shared" si="219"/>
        <v>0.0001875-13.2786097803901i</v>
      </c>
      <c r="M774" t="str">
        <f t="shared" si="220"/>
        <v>0.0025-6.40097086849575i</v>
      </c>
      <c r="N774">
        <f t="shared" si="221"/>
        <v>89.947511492901015</v>
      </c>
      <c r="O774">
        <f t="shared" si="222"/>
        <v>69.868828017359618</v>
      </c>
      <c r="P774" s="3">
        <f t="shared" si="223"/>
        <v>69.868828017359618</v>
      </c>
      <c r="Q774" s="3">
        <f t="shared" si="224"/>
        <v>-90.052488507098985</v>
      </c>
      <c r="R774">
        <f t="shared" si="225"/>
        <v>89.947511492901015</v>
      </c>
      <c r="S774">
        <f t="shared" si="226"/>
        <v>1.5938582054796542E-2</v>
      </c>
      <c r="T774">
        <f t="shared" si="209"/>
        <v>69.868828017359618</v>
      </c>
    </row>
    <row r="775" spans="1:20" x14ac:dyDescent="0.25">
      <c r="A775">
        <f t="shared" si="210"/>
        <v>100.52561582939295</v>
      </c>
      <c r="B775">
        <f t="shared" si="227"/>
        <v>15.999148666604768</v>
      </c>
      <c r="C775" t="str">
        <f t="shared" si="211"/>
        <v>-2.85353255353349-3103.08740800052i</v>
      </c>
      <c r="D775" t="str">
        <f t="shared" si="212"/>
        <v>3.47812499831812-994.77140093631i</v>
      </c>
      <c r="E775" t="str">
        <f t="shared" si="213"/>
        <v>162.469507259068+0.00753314703463282i</v>
      </c>
      <c r="F775" t="str">
        <f t="shared" si="214"/>
        <v>2.9099099096389-9335.31651130658i</v>
      </c>
      <c r="G775" t="str">
        <f t="shared" si="215"/>
        <v>0.999999999906869-9.65045911872296E-06i</v>
      </c>
      <c r="H775" t="str">
        <f t="shared" si="216"/>
        <v>625.006346450778+2.06907484718684i</v>
      </c>
      <c r="I775" t="str">
        <f t="shared" si="217"/>
        <v>59.6204044730645-16459.7231820023i</v>
      </c>
      <c r="K775" t="str">
        <f t="shared" si="218"/>
        <v>0.0191995946245396-0.0000856756273760001i</v>
      </c>
      <c r="L775" t="str">
        <f t="shared" si="219"/>
        <v>0.0001875-13.2283420804843i</v>
      </c>
      <c r="M775" t="str">
        <f t="shared" si="220"/>
        <v>0.0025-6.37673925931036i</v>
      </c>
      <c r="N775">
        <f t="shared" si="221"/>
        <v>89.947312046217618</v>
      </c>
      <c r="O775">
        <f t="shared" si="222"/>
        <v>69.835883852424445</v>
      </c>
      <c r="P775" s="3">
        <f t="shared" si="223"/>
        <v>69.835883852424445</v>
      </c>
      <c r="Q775" s="3">
        <f t="shared" si="224"/>
        <v>-90.052687953782382</v>
      </c>
      <c r="R775">
        <f t="shared" si="225"/>
        <v>89.947312046217618</v>
      </c>
      <c r="S775">
        <f t="shared" si="226"/>
        <v>1.5999148666604769E-2</v>
      </c>
      <c r="T775">
        <f t="shared" si="209"/>
        <v>69.835883852424445</v>
      </c>
    </row>
    <row r="776" spans="1:20" x14ac:dyDescent="0.25">
      <c r="A776">
        <f t="shared" si="210"/>
        <v>100.90761316954463</v>
      </c>
      <c r="B776">
        <f t="shared" si="227"/>
        <v>16.059945431537866</v>
      </c>
      <c r="C776" t="str">
        <f t="shared" si="211"/>
        <v>-2.853531912315-3091.34018363568i</v>
      </c>
      <c r="D776" t="str">
        <f t="shared" si="212"/>
        <v>3.4781249983053-991.005580313497i</v>
      </c>
      <c r="E776" t="str">
        <f t="shared" si="213"/>
        <v>162.469507032906+0.00756177465904172i</v>
      </c>
      <c r="F776" t="str">
        <f t="shared" si="214"/>
        <v>2.90990990963683-9299.97660043872i</v>
      </c>
      <c r="G776" t="str">
        <f t="shared" si="215"/>
        <v>0.99999999990616-9.68713086336723E-06i</v>
      </c>
      <c r="H776" t="str">
        <f t="shared" si="216"/>
        <v>625.006394775734+2.07693734819815i</v>
      </c>
      <c r="I776" t="str">
        <f t="shared" si="217"/>
        <v>59.6204053063087-16397.4141519237i</v>
      </c>
      <c r="K776" t="str">
        <f t="shared" si="218"/>
        <v>0.0191995915379023-0.0000860011800795418i</v>
      </c>
      <c r="L776" t="str">
        <f t="shared" si="219"/>
        <v>0.0001875-13.1782646747203i</v>
      </c>
      <c r="M776" t="str">
        <f t="shared" si="220"/>
        <v>0.0025-6.35259938166004i</v>
      </c>
      <c r="N776">
        <f t="shared" si="221"/>
        <v>89.947111841747159</v>
      </c>
      <c r="O776">
        <f t="shared" si="222"/>
        <v>69.802939684915572</v>
      </c>
      <c r="P776" s="3">
        <f t="shared" si="223"/>
        <v>69.802939684915572</v>
      </c>
      <c r="Q776" s="3">
        <f t="shared" si="224"/>
        <v>-90.052888158252841</v>
      </c>
      <c r="R776">
        <f t="shared" si="225"/>
        <v>89.947111841747159</v>
      </c>
      <c r="S776">
        <f t="shared" si="226"/>
        <v>1.6059945431537867E-2</v>
      </c>
      <c r="T776">
        <f t="shared" si="209"/>
        <v>69.802939684915572</v>
      </c>
    </row>
    <row r="777" spans="1:20" x14ac:dyDescent="0.25">
      <c r="A777">
        <f t="shared" si="210"/>
        <v>101.29106209958891</v>
      </c>
      <c r="B777">
        <f t="shared" si="227"/>
        <v>16.12097322417771</v>
      </c>
      <c r="C777" t="str">
        <f t="shared" si="211"/>
        <v>-2.85353126621426-3079.63742923728i</v>
      </c>
      <c r="D777" t="str">
        <f t="shared" si="212"/>
        <v>3.4781249982924-987.254015638668i</v>
      </c>
      <c r="E777" t="str">
        <f t="shared" si="213"/>
        <v>162.469506805022+0.00759051108748621i</v>
      </c>
      <c r="F777" t="str">
        <f t="shared" si="214"/>
        <v>2.90990990963476-9264.77047285653i</v>
      </c>
      <c r="G777" t="str">
        <f t="shared" si="215"/>
        <v>0.999999999905445-9.72394196064109E-06i</v>
      </c>
      <c r="H777" t="str">
        <f t="shared" si="216"/>
        <v>625.006443468662+2.08482972690317i</v>
      </c>
      <c r="I777" t="str">
        <f t="shared" si="217"/>
        <v>59.6204061458979-16335.3410041529i</v>
      </c>
      <c r="K777" t="str">
        <f t="shared" si="218"/>
        <v>0.0191995884277631-0.0000863279697153682i</v>
      </c>
      <c r="L777" t="str">
        <f t="shared" si="219"/>
        <v>0.0001875-13.128376842718i</v>
      </c>
      <c r="M777" t="str">
        <f t="shared" si="220"/>
        <v>0.0025-6.32855088828456i</v>
      </c>
      <c r="N777">
        <f t="shared" si="221"/>
        <v>89.946910876611369</v>
      </c>
      <c r="O777">
        <f t="shared" si="222"/>
        <v>69.769995514813445</v>
      </c>
      <c r="P777" s="3">
        <f t="shared" si="223"/>
        <v>69.769995514813445</v>
      </c>
      <c r="Q777" s="3">
        <f t="shared" si="224"/>
        <v>-90.053089123388631</v>
      </c>
      <c r="R777">
        <f t="shared" si="225"/>
        <v>89.946910876611369</v>
      </c>
      <c r="S777">
        <f t="shared" si="226"/>
        <v>1.6120973224177711E-2</v>
      </c>
      <c r="T777">
        <f t="shared" si="209"/>
        <v>69.769995514813445</v>
      </c>
    </row>
    <row r="778" spans="1:20" x14ac:dyDescent="0.25">
      <c r="A778">
        <f t="shared" si="210"/>
        <v>101.67596813556736</v>
      </c>
      <c r="B778">
        <f t="shared" si="227"/>
        <v>16.182232922429588</v>
      </c>
      <c r="C778" t="str">
        <f t="shared" si="211"/>
        <v>-2.8535306151941-3067.97897645731i</v>
      </c>
      <c r="D778" t="str">
        <f t="shared" si="212"/>
        <v>3.47812499827942-983.5166529443i</v>
      </c>
      <c r="E778" t="str">
        <f t="shared" si="213"/>
        <v>162.469506575405+0.00761935673362941i</v>
      </c>
      <c r="F778" t="str">
        <f t="shared" si="214"/>
        <v>2.90990990963268-9229.69762210801i</v>
      </c>
      <c r="G778" t="str">
        <f t="shared" si="215"/>
        <v>0.999999999904725-0.0000097608929400845i</v>
      </c>
      <c r="H778" t="str">
        <f t="shared" si="216"/>
        <v>625.006492532363+2.09275209683929i</v>
      </c>
      <c r="I778" t="str">
        <f t="shared" si="217"/>
        <v>59.6204069918797-16273.5028457466i</v>
      </c>
      <c r="K778" t="str">
        <f t="shared" si="218"/>
        <v>0.019199585293943-0.0000866560009818986i</v>
      </c>
      <c r="L778" t="str">
        <f t="shared" si="219"/>
        <v>0.0001875-13.0786778668241i</v>
      </c>
      <c r="M778" t="str">
        <f t="shared" si="220"/>
        <v>0.0025-6.30459343323827i</v>
      </c>
      <c r="N778">
        <f t="shared" si="221"/>
        <v>89.946709147920927</v>
      </c>
      <c r="O778">
        <f t="shared" si="222"/>
        <v>69.737051342098454</v>
      </c>
      <c r="P778" s="3">
        <f t="shared" si="223"/>
        <v>69.737051342098454</v>
      </c>
      <c r="Q778" s="3">
        <f t="shared" si="224"/>
        <v>-90.053290852079073</v>
      </c>
      <c r="R778">
        <f t="shared" si="225"/>
        <v>89.946709147920927</v>
      </c>
      <c r="S778">
        <f t="shared" si="226"/>
        <v>1.6182232922429589E-2</v>
      </c>
      <c r="T778">
        <f t="shared" si="209"/>
        <v>69.737051342098454</v>
      </c>
    </row>
    <row r="779" spans="1:20" x14ac:dyDescent="0.25">
      <c r="A779">
        <f t="shared" si="210"/>
        <v>102.06233681448252</v>
      </c>
      <c r="B779">
        <f t="shared" si="227"/>
        <v>16.243725407534821</v>
      </c>
      <c r="C779" t="str">
        <f t="shared" si="211"/>
        <v>-2.8535299592169-3056.36465758488i</v>
      </c>
      <c r="D779" t="str">
        <f t="shared" si="212"/>
        <v>3.47812499826629-979.793438467163i</v>
      </c>
      <c r="E779" t="str">
        <f t="shared" si="213"/>
        <v>162.469506344038+0.00764831201273455i</v>
      </c>
      <c r="F779" t="str">
        <f t="shared" si="214"/>
        <v>2.90990990963055-9194.75754365831i</v>
      </c>
      <c r="G779" t="str">
        <f t="shared" si="215"/>
        <v>0.999999999903999-9.79798433324971E-06i</v>
      </c>
      <c r="H779" t="str">
        <f t="shared" si="216"/>
        <v>625.006541969662+2.1007045719754i</v>
      </c>
      <c r="I779" t="str">
        <f t="shared" si="217"/>
        <v>59.6204078443023-16211.8987871422i</v>
      </c>
      <c r="K779" t="str">
        <f t="shared" si="218"/>
        <v>0.0191995821362617-0.0000869852785953863i</v>
      </c>
      <c r="L779" t="str">
        <f t="shared" si="219"/>
        <v>0.0001875-13.0291670321021i</v>
      </c>
      <c r="M779" t="str">
        <f t="shared" si="220"/>
        <v>0.0025-6.28072667188509i</v>
      </c>
      <c r="N779">
        <f t="shared" si="221"/>
        <v>89.946506652775668</v>
      </c>
      <c r="O779">
        <f t="shared" si="222"/>
        <v>69.704107166750276</v>
      </c>
      <c r="P779" s="3">
        <f t="shared" si="223"/>
        <v>69.704107166750276</v>
      </c>
      <c r="Q779" s="3">
        <f t="shared" si="224"/>
        <v>-90.053493347224332</v>
      </c>
      <c r="R779">
        <f t="shared" si="225"/>
        <v>89.946506652775668</v>
      </c>
      <c r="S779">
        <f t="shared" si="226"/>
        <v>1.6243725407534822E-2</v>
      </c>
      <c r="T779">
        <f t="shared" si="209"/>
        <v>69.704107166750276</v>
      </c>
    </row>
    <row r="780" spans="1:20" x14ac:dyDescent="0.25">
      <c r="A780">
        <f t="shared" si="210"/>
        <v>102.45017369437757</v>
      </c>
      <c r="B780">
        <f t="shared" si="227"/>
        <v>16.305451564083455</v>
      </c>
      <c r="C780" t="str">
        <f t="shared" si="211"/>
        <v>-2.85352929824499-3044.79430554421i</v>
      </c>
      <c r="D780" t="str">
        <f t="shared" si="212"/>
        <v>3.4781249982531-976.084318647588i</v>
      </c>
      <c r="E780" t="str">
        <f t="shared" si="213"/>
        <v>162.469506110909+0.00767737734162259i</v>
      </c>
      <c r="F780" t="str">
        <f t="shared" si="214"/>
        <v>2.90990990962841-9159.94973488286i</v>
      </c>
      <c r="G780" t="str">
        <f t="shared" si="215"/>
        <v>0.999999999903268-9.83521667370888E-06i</v>
      </c>
      <c r="H780" t="str">
        <f t="shared" si="216"/>
        <v>625.006591783405+2.1086872667135i</v>
      </c>
      <c r="I780" t="str">
        <f t="shared" si="217"/>
        <v>59.6204087032165-16150.5279421449i</v>
      </c>
      <c r="K780" t="str">
        <f t="shared" si="218"/>
        <v>0.0191995789545375-0.0000873158072899827i</v>
      </c>
      <c r="L780" t="str">
        <f t="shared" si="219"/>
        <v>0.0001875-12.9798436263221i</v>
      </c>
      <c r="M780" t="str">
        <f t="shared" si="220"/>
        <v>0.0025-6.2569502608937i</v>
      </c>
      <c r="N780">
        <f t="shared" si="221"/>
        <v>89.94630338826434</v>
      </c>
      <c r="O780">
        <f t="shared" si="222"/>
        <v>69.671162988749188</v>
      </c>
      <c r="P780" s="3">
        <f t="shared" si="223"/>
        <v>69.671162988749188</v>
      </c>
      <c r="Q780" s="3">
        <f t="shared" si="224"/>
        <v>-90.05369661173566</v>
      </c>
      <c r="R780">
        <f t="shared" si="225"/>
        <v>89.94630338826434</v>
      </c>
      <c r="S780">
        <f t="shared" si="226"/>
        <v>1.6305451564083456E-2</v>
      </c>
      <c r="T780">
        <f t="shared" si="209"/>
        <v>69.671162988749188</v>
      </c>
    </row>
    <row r="781" spans="1:20" x14ac:dyDescent="0.25">
      <c r="A781">
        <f t="shared" si="210"/>
        <v>102.8394843544162</v>
      </c>
      <c r="B781">
        <f t="shared" si="227"/>
        <v>16.367412280026972</v>
      </c>
      <c r="C781" t="str">
        <f t="shared" si="211"/>
        <v>-2.85352863224062-3033.2677538919i</v>
      </c>
      <c r="D781" t="str">
        <f t="shared" si="212"/>
        <v>3.47812499823981-972.389240128637i</v>
      </c>
      <c r="E781" t="str">
        <f t="shared" si="213"/>
        <v>162.469505876005+0.00770655313870518i</v>
      </c>
      <c r="F781" t="str">
        <f t="shared" si="214"/>
        <v>2.9099099096263-9125.27369505961i</v>
      </c>
      <c r="G781" t="str">
        <f t="shared" si="215"/>
        <v>0.999999999902532-0.0000098725904970617i</v>
      </c>
      <c r="H781" t="str">
        <f t="shared" si="216"/>
        <v>625.006641976455+2.11670029589032i</v>
      </c>
      <c r="I781" t="str">
        <f t="shared" si="217"/>
        <v>59.6204095686714-16089.3894279143i</v>
      </c>
      <c r="K781" t="str">
        <f t="shared" si="218"/>
        <v>0.0191995757485874-0.0000876475918178079i</v>
      </c>
      <c r="L781" t="str">
        <f t="shared" si="219"/>
        <v>0.0001875-12.9307069399502i</v>
      </c>
      <c r="M781" t="str">
        <f t="shared" si="220"/>
        <v>0.0025-6.23326385823243i</v>
      </c>
      <c r="N781">
        <f t="shared" si="221"/>
        <v>89.946099351464653</v>
      </c>
      <c r="O781">
        <f t="shared" si="222"/>
        <v>69.638218808074953</v>
      </c>
      <c r="P781" s="3">
        <f t="shared" si="223"/>
        <v>69.638218808074953</v>
      </c>
      <c r="Q781" s="3">
        <f t="shared" si="224"/>
        <v>-90.053900648535347</v>
      </c>
      <c r="R781">
        <f t="shared" si="225"/>
        <v>89.946099351464653</v>
      </c>
      <c r="S781">
        <f t="shared" si="226"/>
        <v>1.6367412280026972E-2</v>
      </c>
      <c r="T781">
        <f t="shared" si="209"/>
        <v>69.638218808074953</v>
      </c>
    </row>
    <row r="782" spans="1:20" x14ac:dyDescent="0.25">
      <c r="A782">
        <f t="shared" si="210"/>
        <v>103.23027439496298</v>
      </c>
      <c r="B782">
        <f t="shared" si="227"/>
        <v>16.429608446691073</v>
      </c>
      <c r="C782" t="str">
        <f t="shared" si="211"/>
        <v>-2.85352796116511-3021.78483681462i</v>
      </c>
      <c r="D782" t="str">
        <f t="shared" si="212"/>
        <v>3.4781249982264-968.708149755352i</v>
      </c>
      <c r="E782" t="str">
        <f t="shared" si="213"/>
        <v>162.469505639313+0.00773583982399338i</v>
      </c>
      <c r="F782" t="str">
        <f t="shared" si="214"/>
        <v>2.90990990962413-9090.72892536197i</v>
      </c>
      <c r="G782" t="str">
        <f t="shared" si="215"/>
        <v>0.99999999990179-9.91010634094318E-06i</v>
      </c>
      <c r="H782" t="str">
        <f t="shared" si="216"/>
        <v>625.0066925517+2.12474377477896i</v>
      </c>
      <c r="I782" t="str">
        <f t="shared" si="217"/>
        <v>59.6204104407149-16028.4823649522i</v>
      </c>
      <c r="K782" t="str">
        <f t="shared" si="218"/>
        <v>0.019199572518227-0.0000879806369490155i</v>
      </c>
      <c r="L782" t="str">
        <f t="shared" si="219"/>
        <v>0.0001875-12.8817562661389i</v>
      </c>
      <c r="M782" t="str">
        <f t="shared" si="220"/>
        <v>0.0025-6.20966712316441i</v>
      </c>
      <c r="N782">
        <f t="shared" si="221"/>
        <v>89.945894539443302</v>
      </c>
      <c r="O782">
        <f t="shared" si="222"/>
        <v>69.605274624707192</v>
      </c>
      <c r="P782" s="3">
        <f t="shared" si="223"/>
        <v>69.605274624707192</v>
      </c>
      <c r="Q782" s="3">
        <f t="shared" si="224"/>
        <v>-90.054105460556698</v>
      </c>
      <c r="R782">
        <f t="shared" si="225"/>
        <v>89.945894539443302</v>
      </c>
      <c r="S782">
        <f t="shared" si="226"/>
        <v>1.6429608446691075E-2</v>
      </c>
      <c r="T782">
        <f t="shared" si="209"/>
        <v>69.605274624707192</v>
      </c>
    </row>
    <row r="783" spans="1:20" x14ac:dyDescent="0.25">
      <c r="A783">
        <f t="shared" si="210"/>
        <v>103.62254943766384</v>
      </c>
      <c r="B783">
        <f t="shared" si="227"/>
        <v>16.4920409587885</v>
      </c>
      <c r="C783" t="str">
        <f t="shared" si="211"/>
        <v>-2.85352728497995-3010.34538912673i</v>
      </c>
      <c r="D783" t="str">
        <f t="shared" si="212"/>
        <v>3.47812499821289-965.04099457402i</v>
      </c>
      <c r="E783" t="str">
        <f t="shared" si="213"/>
        <v>162.469505400818+0.00776523781909578i</v>
      </c>
      <c r="F783" t="str">
        <f t="shared" si="214"/>
        <v>2.90990990962195-9056.3149288519i</v>
      </c>
      <c r="G783" t="str">
        <f t="shared" si="215"/>
        <v>0.999999999901042-9.94776474503132E-06i</v>
      </c>
      <c r="H783" t="str">
        <f t="shared" si="216"/>
        <v>625.006743512055+2.13281781909068i</v>
      </c>
      <c r="I783" t="str">
        <f t="shared" si="217"/>
        <v>59.6204113193991-15967.8058770903i</v>
      </c>
      <c r="K783" t="str">
        <f t="shared" si="218"/>
        <v>0.0191995692632703-0.0000883149474718639i</v>
      </c>
      <c r="L783" t="str">
        <f t="shared" si="219"/>
        <v>0.0001875-12.8329909007162i</v>
      </c>
      <c r="M783" t="str">
        <f t="shared" si="220"/>
        <v>0.0025-6.18615971624266i</v>
      </c>
      <c r="N783">
        <f t="shared" si="221"/>
        <v>89.945688949255768</v>
      </c>
      <c r="O783">
        <f t="shared" si="222"/>
        <v>69.572330438625315</v>
      </c>
      <c r="P783" s="3">
        <f t="shared" si="223"/>
        <v>69.572330438625315</v>
      </c>
      <c r="Q783" s="3">
        <f t="shared" si="224"/>
        <v>-90.054311050744232</v>
      </c>
      <c r="R783">
        <f t="shared" si="225"/>
        <v>89.945688949255768</v>
      </c>
      <c r="S783">
        <f t="shared" si="226"/>
        <v>1.6492040958788499E-2</v>
      </c>
      <c r="T783">
        <f t="shared" si="209"/>
        <v>69.572330438625315</v>
      </c>
    </row>
    <row r="784" spans="1:20" x14ac:dyDescent="0.25">
      <c r="A784">
        <f t="shared" si="210"/>
        <v>104.01631512552697</v>
      </c>
      <c r="B784">
        <f t="shared" si="227"/>
        <v>16.554710714431899</v>
      </c>
      <c r="C784" t="str">
        <f t="shared" si="211"/>
        <v>-2.85352660364628-2998.94924626799i</v>
      </c>
      <c r="D784" t="str">
        <f t="shared" si="212"/>
        <v>3.47812499819928-961.387721831386i</v>
      </c>
      <c r="E784" t="str">
        <f t="shared" si="213"/>
        <v>162.469505160508+0.00779474754721888i</v>
      </c>
      <c r="F784" t="str">
        <f t="shared" si="214"/>
        <v>2.90990990961976-9022.03121047253i</v>
      </c>
      <c r="G784" t="str">
        <f t="shared" si="215"/>
        <v>0.999999999900288-9.98556625105491E-06i</v>
      </c>
      <c r="H784" t="str">
        <f t="shared" si="216"/>
        <v>625.006794860447+2.14092254497636i</v>
      </c>
      <c r="I784" t="str">
        <f t="shared" si="217"/>
        <v>59.6204122047733-15907.3590914768i</v>
      </c>
      <c r="K784" t="str">
        <f t="shared" si="218"/>
        <v>0.0191995659835302-0.0000886505281927831i</v>
      </c>
      <c r="L784" t="str">
        <f t="shared" si="219"/>
        <v>0.0001875-12.7844101421759i</v>
      </c>
      <c r="M784" t="str">
        <f t="shared" si="220"/>
        <v>0.0025-6.16274129930532i</v>
      </c>
      <c r="N784">
        <f t="shared" si="221"/>
        <v>89.945482577946379</v>
      </c>
      <c r="O784">
        <f t="shared" si="222"/>
        <v>69.539386249808814</v>
      </c>
      <c r="P784" s="3">
        <f t="shared" si="223"/>
        <v>69.539386249808814</v>
      </c>
      <c r="Q784" s="3">
        <f t="shared" si="224"/>
        <v>-90.054517422053621</v>
      </c>
      <c r="R784">
        <f t="shared" si="225"/>
        <v>89.945482577946379</v>
      </c>
      <c r="S784">
        <f t="shared" si="226"/>
        <v>1.6554710714431899E-2</v>
      </c>
      <c r="T784">
        <f t="shared" si="209"/>
        <v>69.539386249808814</v>
      </c>
    </row>
    <row r="785" spans="1:20" x14ac:dyDescent="0.25">
      <c r="A785">
        <f t="shared" si="210"/>
        <v>104.41157712300398</v>
      </c>
      <c r="B785">
        <f t="shared" si="227"/>
        <v>16.617618615146739</v>
      </c>
      <c r="C785" t="str">
        <f t="shared" si="211"/>
        <v>-2.85352591712502-2987.59624430102i</v>
      </c>
      <c r="D785" t="str">
        <f t="shared" si="212"/>
        <v>3.47812499818558-957.74827897389i</v>
      </c>
      <c r="E785" t="str">
        <f t="shared" si="213"/>
        <v>162.469504918369+0.00782436943318075i</v>
      </c>
      <c r="F785" t="str">
        <f t="shared" si="214"/>
        <v>2.90990990961755-8987.87727704103i</v>
      </c>
      <c r="G785" t="str">
        <f t="shared" si="215"/>
        <v>0.999999999899529-0.0000100235114028013i</v>
      </c>
      <c r="H785" t="str">
        <f t="shared" si="216"/>
        <v>625.006846599836+2.1490580690284i</v>
      </c>
      <c r="I785" t="str">
        <f t="shared" si="217"/>
        <v>59.6204130968899-15847.1411385644i</v>
      </c>
      <c r="K785" t="str">
        <f t="shared" si="218"/>
        <v>0.0191995626788178-0.0000889873839364444i</v>
      </c>
      <c r="L785" t="str">
        <f t="shared" si="219"/>
        <v>0.0001875-12.7360132916676i</v>
      </c>
      <c r="M785" t="str">
        <f t="shared" si="220"/>
        <v>0.0025-6.13941153547053i</v>
      </c>
      <c r="N785">
        <f t="shared" si="221"/>
        <v>89.945275422548292</v>
      </c>
      <c r="O785">
        <f t="shared" si="222"/>
        <v>69.506442058236772</v>
      </c>
      <c r="P785" s="3">
        <f t="shared" si="223"/>
        <v>69.506442058236772</v>
      </c>
      <c r="Q785" s="3">
        <f t="shared" si="224"/>
        <v>-90.054724577451708</v>
      </c>
      <c r="R785">
        <f t="shared" si="225"/>
        <v>89.945275422548292</v>
      </c>
      <c r="S785">
        <f t="shared" si="226"/>
        <v>1.661761861514674E-2</v>
      </c>
      <c r="T785">
        <f t="shared" si="209"/>
        <v>69.506442058236772</v>
      </c>
    </row>
    <row r="786" spans="1:20" x14ac:dyDescent="0.25">
      <c r="A786">
        <f t="shared" si="210"/>
        <v>104.80834111607139</v>
      </c>
      <c r="B786">
        <f t="shared" si="227"/>
        <v>16.680765565884297</v>
      </c>
      <c r="C786" t="str">
        <f t="shared" si="211"/>
        <v>-2.85352522537635-2976.28621990909i</v>
      </c>
      <c r="D786" t="str">
        <f t="shared" si="212"/>
        <v>3.47812499817177-954.12261364693i</v>
      </c>
      <c r="E786" t="str">
        <f t="shared" si="213"/>
        <v>162.469504674385+0.00785410390343139i</v>
      </c>
      <c r="F786" t="str">
        <f t="shared" si="214"/>
        <v>2.90990990961533-8953.85263724164i</v>
      </c>
      <c r="G786" t="str">
        <f t="shared" si="215"/>
        <v>0.999999999898764-0.0000100616007461243i</v>
      </c>
      <c r="H786" t="str">
        <f t="shared" si="216"/>
        <v>625.006898733194+2.15722450828213i</v>
      </c>
      <c r="I786" t="str">
        <f t="shared" si="217"/>
        <v>59.6204139957985-15787.1511520978i</v>
      </c>
      <c r="K786" t="str">
        <f t="shared" si="218"/>
        <v>0.0191995593489432-0.0000893255195458283i</v>
      </c>
      <c r="L786" t="str">
        <f t="shared" si="219"/>
        <v>0.0001875-12.6877996529862i</v>
      </c>
      <c r="M786" t="str">
        <f t="shared" si="220"/>
        <v>0.0025-6.11617008913184i</v>
      </c>
      <c r="N786">
        <f t="shared" si="221"/>
        <v>89.94506748008331</v>
      </c>
      <c r="O786">
        <f t="shared" si="222"/>
        <v>69.473497863888241</v>
      </c>
      <c r="P786" s="3">
        <f t="shared" si="223"/>
        <v>69.473497863888241</v>
      </c>
      <c r="Q786" s="3">
        <f t="shared" si="224"/>
        <v>-90.05493251991669</v>
      </c>
      <c r="R786">
        <f t="shared" si="225"/>
        <v>89.94506748008331</v>
      </c>
      <c r="S786">
        <f t="shared" si="226"/>
        <v>1.6680765565884298E-2</v>
      </c>
      <c r="T786">
        <f t="shared" si="209"/>
        <v>69.473497863888241</v>
      </c>
    </row>
    <row r="787" spans="1:20" x14ac:dyDescent="0.25">
      <c r="A787">
        <f t="shared" si="210"/>
        <v>105.20661281231246</v>
      </c>
      <c r="B787">
        <f t="shared" si="227"/>
        <v>16.744152475034657</v>
      </c>
      <c r="C787" t="str">
        <f t="shared" si="211"/>
        <v>-2.85352452836081-2965.0190103937i</v>
      </c>
      <c r="D787" t="str">
        <f t="shared" si="212"/>
        <v>3.47812499815786-950.510673694086i</v>
      </c>
      <c r="E787" t="str">
        <f t="shared" si="213"/>
        <v>162.469504428544+0.00788395138602065i</v>
      </c>
      <c r="F787" t="str">
        <f t="shared" si="214"/>
        <v>2.90990990961309-8919.95680161843i</v>
      </c>
      <c r="G787" t="str">
        <f t="shared" si="215"/>
        <v>0.999999999897993-0.0000100998348289518i</v>
      </c>
      <c r="H787" t="str">
        <f t="shared" si="216"/>
        <v>625.006951263523+2.1654219802178i</v>
      </c>
      <c r="I787" t="str">
        <f t="shared" si="217"/>
        <v>59.6204149015523-15727.3882691006i</v>
      </c>
      <c r="K787" t="str">
        <f t="shared" si="218"/>
        <v>0.0191995559937147-0.000089664939882296i</v>
      </c>
      <c r="L787" t="str">
        <f t="shared" si="219"/>
        <v>0.0001875-12.6397685325625i</v>
      </c>
      <c r="M787" t="str">
        <f t="shared" si="220"/>
        <v>0.0025-6.09301662595322i</v>
      </c>
      <c r="N787">
        <f t="shared" si="221"/>
        <v>89.944858747562051</v>
      </c>
      <c r="O787">
        <f t="shared" si="222"/>
        <v>69.440553666742076</v>
      </c>
      <c r="P787" s="3">
        <f t="shared" si="223"/>
        <v>69.440553666742076</v>
      </c>
      <c r="Q787" s="3">
        <f t="shared" si="224"/>
        <v>-90.055141252437949</v>
      </c>
      <c r="R787">
        <f t="shared" si="225"/>
        <v>89.944858747562051</v>
      </c>
      <c r="S787">
        <f t="shared" si="226"/>
        <v>1.6744152475034656E-2</v>
      </c>
      <c r="T787">
        <f t="shared" si="209"/>
        <v>69.440553666742076</v>
      </c>
    </row>
    <row r="788" spans="1:20" x14ac:dyDescent="0.25">
      <c r="A788">
        <f t="shared" si="210"/>
        <v>105.60639794099924</v>
      </c>
      <c r="B788">
        <f t="shared" si="227"/>
        <v>16.807780254439788</v>
      </c>
      <c r="C788" t="str">
        <f t="shared" si="211"/>
        <v>-2.85352382603818-2953.79445367223i</v>
      </c>
      <c r="D788" t="str">
        <f t="shared" si="212"/>
        <v>3.47812499814382-946.912407156391i</v>
      </c>
      <c r="E788" t="str">
        <f t="shared" si="213"/>
        <v>162.469504180831+0.0079139123106497i</v>
      </c>
      <c r="F788" t="str">
        <f t="shared" si="214"/>
        <v>2.90990990961082-8886.18928256844i</v>
      </c>
      <c r="G788" t="str">
        <f t="shared" si="215"/>
        <v>0.999999999897217-0.0000101382142012939i</v>
      </c>
      <c r="H788" t="str">
        <f t="shared" si="216"/>
        <v>625.007004193849+2.17365060276201i</v>
      </c>
      <c r="I788" t="str">
        <f t="shared" si="217"/>
        <v>59.6204158142029-15667.851629864i</v>
      </c>
      <c r="K788" t="str">
        <f t="shared" si="218"/>
        <v>0.0191995526129392-0.0000900056498256559i</v>
      </c>
      <c r="L788" t="str">
        <f t="shared" si="219"/>
        <v>0.0001875-12.5919192394526i</v>
      </c>
      <c r="M788" t="str">
        <f t="shared" si="220"/>
        <v>0.0025-6.06995081286431i</v>
      </c>
      <c r="N788">
        <f t="shared" si="221"/>
        <v>89.944649221983695</v>
      </c>
      <c r="O788">
        <f t="shared" si="222"/>
        <v>69.407609466776876</v>
      </c>
      <c r="P788" s="3">
        <f t="shared" si="223"/>
        <v>69.407609466776876</v>
      </c>
      <c r="Q788" s="3">
        <f t="shared" si="224"/>
        <v>-90.055350778016305</v>
      </c>
      <c r="R788">
        <f t="shared" si="225"/>
        <v>89.944649221983695</v>
      </c>
      <c r="S788">
        <f t="shared" si="226"/>
        <v>1.6807780254439787E-2</v>
      </c>
      <c r="T788">
        <f t="shared" si="209"/>
        <v>69.407609466776876</v>
      </c>
    </row>
    <row r="789" spans="1:20" x14ac:dyDescent="0.25">
      <c r="A789">
        <f t="shared" si="210"/>
        <v>106.00770225317504</v>
      </c>
      <c r="B789">
        <f t="shared" si="227"/>
        <v>16.87164981940666</v>
      </c>
      <c r="C789" t="str">
        <f t="shared" si="211"/>
        <v>-2.85352311836804-2942.6123882757i</v>
      </c>
      <c r="D789" t="str">
        <f t="shared" si="212"/>
        <v>3.47812499812968-943.327762271574i</v>
      </c>
      <c r="E789" t="str">
        <f t="shared" si="213"/>
        <v>162.469503931232+0.00794398710863719i</v>
      </c>
      <c r="F789" t="str">
        <f t="shared" si="214"/>
        <v>2.90990990960854-8852.54959433459i</v>
      </c>
      <c r="G789" t="str">
        <f t="shared" si="215"/>
        <v>0.999999999896434-0.0000101767394152508i</v>
      </c>
      <c r="H789" t="str">
        <f t="shared" si="216"/>
        <v>625.007057527215+2.18191049428952i</v>
      </c>
      <c r="I789" t="str">
        <f t="shared" si="217"/>
        <v>59.6204167338025-15608.5403779332i</v>
      </c>
      <c r="K789" t="str">
        <f t="shared" si="218"/>
        <v>0.0191995492064223-0.0000903476542742356i</v>
      </c>
      <c r="L789" t="str">
        <f t="shared" si="219"/>
        <v>0.0001875-12.5442510853283i</v>
      </c>
      <c r="M789" t="str">
        <f t="shared" si="220"/>
        <v>0.0025-6.04697231805571i</v>
      </c>
      <c r="N789">
        <f t="shared" si="221"/>
        <v>89.944438900336095</v>
      </c>
      <c r="O789">
        <f t="shared" si="222"/>
        <v>69.374665263971295</v>
      </c>
      <c r="P789" s="3">
        <f t="shared" si="223"/>
        <v>69.374665263971295</v>
      </c>
      <c r="Q789" s="3">
        <f t="shared" si="224"/>
        <v>-90.055561099663905</v>
      </c>
      <c r="R789">
        <f t="shared" si="225"/>
        <v>89.944438900336095</v>
      </c>
      <c r="S789">
        <f t="shared" si="226"/>
        <v>1.687164981940666E-2</v>
      </c>
      <c r="T789">
        <f t="shared" si="209"/>
        <v>69.374665263971295</v>
      </c>
    </row>
    <row r="790" spans="1:20" x14ac:dyDescent="0.25">
      <c r="A790">
        <f t="shared" si="210"/>
        <v>106.41053152173711</v>
      </c>
      <c r="B790">
        <f t="shared" si="227"/>
        <v>16.935762088720406</v>
      </c>
      <c r="C790" t="str">
        <f t="shared" si="211"/>
        <v>-2.85352240530944-2931.47265334633i</v>
      </c>
      <c r="D790" t="str">
        <f t="shared" si="212"/>
        <v>3.47812499811544-939.756687473318i</v>
      </c>
      <c r="E790" t="str">
        <f t="shared" si="213"/>
        <v>162.469503679732+0.00797417621296072i</v>
      </c>
      <c r="F790" t="str">
        <f t="shared" si="214"/>
        <v>2.90990990960625-8819.03725299869i</v>
      </c>
      <c r="G790" t="str">
        <f t="shared" si="215"/>
        <v>0.999999999895645-0.0000102154110250208i</v>
      </c>
      <c r="H790" t="str">
        <f t="shared" si="216"/>
        <v>625.007111266688+2.19020177362494i</v>
      </c>
      <c r="I790" t="str">
        <f t="shared" si="217"/>
        <v>59.6204176604037-15549.4536600961i</v>
      </c>
      <c r="K790" t="str">
        <f t="shared" si="218"/>
        <v>0.019199545773968-0.0000906909581449506i</v>
      </c>
      <c r="L790" t="str">
        <f t="shared" si="219"/>
        <v>0.0001875-12.4967633844674i</v>
      </c>
      <c r="M790" t="str">
        <f t="shared" si="220"/>
        <v>0.0025-6.024080810974i</v>
      </c>
      <c r="N790">
        <f t="shared" si="221"/>
        <v>89.94422777959565</v>
      </c>
      <c r="O790">
        <f t="shared" si="222"/>
        <v>69.341721058303676</v>
      </c>
      <c r="P790" s="3">
        <f t="shared" si="223"/>
        <v>69.341721058303676</v>
      </c>
      <c r="Q790" s="3">
        <f t="shared" si="224"/>
        <v>-90.05577222040435</v>
      </c>
      <c r="R790">
        <f t="shared" si="225"/>
        <v>89.94422777959565</v>
      </c>
      <c r="S790">
        <f t="shared" si="226"/>
        <v>1.6935762088720406E-2</v>
      </c>
      <c r="T790">
        <f t="shared" si="209"/>
        <v>69.341721058303676</v>
      </c>
    </row>
    <row r="791" spans="1:20" x14ac:dyDescent="0.25">
      <c r="A791">
        <f t="shared" si="210"/>
        <v>106.81489154151971</v>
      </c>
      <c r="B791">
        <f t="shared" si="227"/>
        <v>17.000117984657543</v>
      </c>
      <c r="C791" t="str">
        <f t="shared" si="211"/>
        <v>-2.85352168682189-2920.37508863533i</v>
      </c>
      <c r="D791" t="str">
        <f t="shared" si="212"/>
        <v>3.47812499810108-936.199131390506i</v>
      </c>
      <c r="E791" t="str">
        <f t="shared" si="213"/>
        <v>162.469503426319+0.00800448005822596i</v>
      </c>
      <c r="F791" t="str">
        <f t="shared" si="214"/>
        <v>2.90990990960393-8785.6517764744i</v>
      </c>
      <c r="G791" t="str">
        <f t="shared" si="215"/>
        <v>0.999999999894851-0.0000102542295869077i</v>
      </c>
      <c r="H791" t="str">
        <f t="shared" si="216"/>
        <v>625.007165415363+2.19852456004452i</v>
      </c>
      <c r="I791" t="str">
        <f t="shared" si="217"/>
        <v>59.620418594061-15490.5906263702i</v>
      </c>
      <c r="K791" t="str">
        <f t="shared" si="218"/>
        <v>0.0191995423153788-0.0000910355663733785i</v>
      </c>
      <c r="L791" t="str">
        <f t="shared" si="219"/>
        <v>0.0001875-12.4494554537431i</v>
      </c>
      <c r="M791" t="str">
        <f t="shared" si="220"/>
        <v>0.0025-6.00127596231719i</v>
      </c>
      <c r="N791">
        <f t="shared" si="221"/>
        <v>89.944015856727262</v>
      </c>
      <c r="O791">
        <f t="shared" si="222"/>
        <v>69.308776849752306</v>
      </c>
      <c r="P791" s="3">
        <f t="shared" si="223"/>
        <v>69.308776849752306</v>
      </c>
      <c r="Q791" s="3">
        <f t="shared" si="224"/>
        <v>-90.055984143272738</v>
      </c>
      <c r="R791">
        <f t="shared" si="225"/>
        <v>89.944015856727262</v>
      </c>
      <c r="S791">
        <f t="shared" si="226"/>
        <v>1.7000117984657542E-2</v>
      </c>
      <c r="T791">
        <f t="shared" si="209"/>
        <v>69.308776849752306</v>
      </c>
    </row>
    <row r="792" spans="1:20" x14ac:dyDescent="0.25">
      <c r="A792">
        <f t="shared" si="210"/>
        <v>107.2207881293775</v>
      </c>
      <c r="B792">
        <f t="shared" si="227"/>
        <v>17.064718432999243</v>
      </c>
      <c r="C792" t="str">
        <f t="shared" si="211"/>
        <v>-2.85352096286347-2909.31953450048i</v>
      </c>
      <c r="D792" t="str">
        <f t="shared" si="212"/>
        <v>3.47812499808664-932.655042846514i</v>
      </c>
      <c r="E792" t="str">
        <f t="shared" si="213"/>
        <v>162.469503170975+0.00803489908071749i</v>
      </c>
      <c r="F792" t="str">
        <f t="shared" si="214"/>
        <v>2.90990990960161-8752.39268450056i</v>
      </c>
      <c r="G792" t="str">
        <f t="shared" si="215"/>
        <v>0.99999999989405-0.0000102931956593296i</v>
      </c>
      <c r="H792" t="str">
        <f t="shared" si="216"/>
        <v>625.007219976353+2.20687897327764i</v>
      </c>
      <c r="I792" t="str">
        <f t="shared" si="217"/>
        <v>59.6204195348268-15431.9504299914i</v>
      </c>
      <c r="K792" t="str">
        <f t="shared" si="218"/>
        <v>0.0191995388304558-0.0000913814839138223i</v>
      </c>
      <c r="L792" t="str">
        <f t="shared" si="219"/>
        <v>0.0001875-12.4023266126152i</v>
      </c>
      <c r="M792" t="str">
        <f t="shared" si="220"/>
        <v>0.0025-5.97855744402988i</v>
      </c>
      <c r="N792">
        <f t="shared" si="221"/>
        <v>89.943803128684365</v>
      </c>
      <c r="O792">
        <f t="shared" si="222"/>
        <v>69.275832638295171</v>
      </c>
      <c r="P792" s="3">
        <f t="shared" si="223"/>
        <v>69.275832638295171</v>
      </c>
      <c r="Q792" s="3">
        <f t="shared" si="224"/>
        <v>-90.056196871315635</v>
      </c>
      <c r="R792">
        <f t="shared" si="225"/>
        <v>89.943803128684365</v>
      </c>
      <c r="S792">
        <f t="shared" si="226"/>
        <v>1.7064718432999244E-2</v>
      </c>
      <c r="T792">
        <f t="shared" si="209"/>
        <v>69.275832638295171</v>
      </c>
    </row>
    <row r="793" spans="1:20" x14ac:dyDescent="0.25">
      <c r="A793">
        <f t="shared" si="210"/>
        <v>107.62822712426913</v>
      </c>
      <c r="B793">
        <f t="shared" si="227"/>
        <v>17.12956436304464</v>
      </c>
      <c r="C793" t="str">
        <f t="shared" si="211"/>
        <v>-2.85352023339296-2898.30583190388i</v>
      </c>
      <c r="D793" t="str">
        <f t="shared" si="212"/>
        <v>3.47812499807206-929.124370858419i</v>
      </c>
      <c r="E793" t="str">
        <f t="shared" si="213"/>
        <v>162.469502913687+0.00806543371835641i</v>
      </c>
      <c r="F793" t="str">
        <f t="shared" si="214"/>
        <v>2.90990990959927-8719.2594986338i</v>
      </c>
      <c r="G793" t="str">
        <f t="shared" si="215"/>
        <v>0.999999999893243-0.0000103323098028268i</v>
      </c>
      <c r="H793" t="str">
        <f t="shared" si="216"/>
        <v>625.007274952804+2.21526513350886i</v>
      </c>
      <c r="I793" t="str">
        <f t="shared" si="217"/>
        <v>59.6204204827564-15373.5322274004i</v>
      </c>
      <c r="K793" t="str">
        <f t="shared" si="218"/>
        <v>0.0191995353189983-0.0000917287157393889i</v>
      </c>
      <c r="L793" t="str">
        <f t="shared" si="219"/>
        <v>0.0001875-12.3553761831193i</v>
      </c>
      <c r="M793" t="str">
        <f t="shared" si="220"/>
        <v>0.0025-5.95592492929855i</v>
      </c>
      <c r="N793">
        <f t="shared" si="221"/>
        <v>89.943589592408799</v>
      </c>
      <c r="O793">
        <f t="shared" si="222"/>
        <v>69.242888423910003</v>
      </c>
      <c r="P793" s="3">
        <f t="shared" si="223"/>
        <v>69.242888423910003</v>
      </c>
      <c r="Q793" s="3">
        <f t="shared" si="224"/>
        <v>-90.056410407591201</v>
      </c>
      <c r="R793">
        <f t="shared" si="225"/>
        <v>89.943589592408799</v>
      </c>
      <c r="S793">
        <f t="shared" si="226"/>
        <v>1.7129564363044639E-2</v>
      </c>
      <c r="T793">
        <f t="shared" si="209"/>
        <v>69.242888423910003</v>
      </c>
    </row>
    <row r="794" spans="1:20" x14ac:dyDescent="0.25">
      <c r="A794">
        <f t="shared" si="210"/>
        <v>108.03721438734135</v>
      </c>
      <c r="B794">
        <f t="shared" si="227"/>
        <v>17.194656707624208</v>
      </c>
      <c r="C794" t="str">
        <f t="shared" si="211"/>
        <v>-2.85351949836825-2887.33382240981i</v>
      </c>
      <c r="D794" t="str">
        <f t="shared" si="212"/>
        <v>3.47812499805739-925.607064636333i</v>
      </c>
      <c r="E794" t="str">
        <f t="shared" si="213"/>
        <v>162.469502654441+0.00809608441074551i</v>
      </c>
      <c r="F794" t="str">
        <f t="shared" si="214"/>
        <v>2.9099099095969-8686.25174224223i</v>
      </c>
      <c r="G794" t="str">
        <f t="shared" si="215"/>
        <v>0.99999999989243-0.0000103715725800691i</v>
      </c>
      <c r="H794" t="str">
        <f t="shared" si="216"/>
        <v>625.007330347872+2.22368316137933i</v>
      </c>
      <c r="I794" t="str">
        <f t="shared" si="217"/>
        <v>59.6204214379038-15315.3351782319i</v>
      </c>
      <c r="K794" t="str">
        <f t="shared" si="218"/>
        <v>0.0191995317808045-0.0000920772668420556i</v>
      </c>
      <c r="L794" t="str">
        <f t="shared" si="219"/>
        <v>0.0001875-12.3086034898579i</v>
      </c>
      <c r="M794" t="str">
        <f t="shared" si="220"/>
        <v>0.0025-5.93337809254686i</v>
      </c>
      <c r="N794">
        <f t="shared" si="221"/>
        <v>89.943375244830833</v>
      </c>
      <c r="O794">
        <f t="shared" si="222"/>
        <v>69.209944206574775</v>
      </c>
      <c r="P794" s="3">
        <f t="shared" si="223"/>
        <v>69.209944206574775</v>
      </c>
      <c r="Q794" s="3">
        <f t="shared" si="224"/>
        <v>-90.056624755169167</v>
      </c>
      <c r="R794">
        <f t="shared" si="225"/>
        <v>89.943375244830833</v>
      </c>
      <c r="S794">
        <f t="shared" si="226"/>
        <v>1.7194656707624208E-2</v>
      </c>
      <c r="T794">
        <f t="shared" si="209"/>
        <v>69.209944206574775</v>
      </c>
    </row>
    <row r="795" spans="1:20" x14ac:dyDescent="0.25">
      <c r="A795">
        <f t="shared" si="210"/>
        <v>108.44775580201325</v>
      </c>
      <c r="B795">
        <f t="shared" si="227"/>
        <v>17.259996403113181</v>
      </c>
      <c r="C795" t="str">
        <f t="shared" si="211"/>
        <v>-2.85351875774696-2876.40334818213i</v>
      </c>
      <c r="D795" t="str">
        <f t="shared" si="212"/>
        <v>3.47812499804259-922.103073582617i</v>
      </c>
      <c r="E795" t="str">
        <f t="shared" si="213"/>
        <v>162.46950239322+0.00812685159916122i</v>
      </c>
      <c r="F795" t="str">
        <f t="shared" si="214"/>
        <v>2.90990990959452-8653.36894049813i</v>
      </c>
      <c r="G795" t="str">
        <f t="shared" si="215"/>
        <v>0.999999999891611-0.0000104109845558649i</v>
      </c>
      <c r="H795" t="str">
        <f t="shared" si="216"/>
        <v>625.007386164753+2.23213317798873i</v>
      </c>
      <c r="I795" t="str">
        <f t="shared" si="217"/>
        <v>59.6204224003241-15257.3584453019i</v>
      </c>
      <c r="K795" t="str">
        <f t="shared" si="218"/>
        <v>0.0191995282156706-0.0000924271422327421i</v>
      </c>
      <c r="L795" t="str">
        <f t="shared" si="219"/>
        <v>0.0001875-12.2620078599899i</v>
      </c>
      <c r="M795" t="str">
        <f t="shared" si="220"/>
        <v>0.0025-5.91091660943102i</v>
      </c>
      <c r="N795">
        <f t="shared" si="221"/>
        <v>89.943160082869056</v>
      </c>
      <c r="O795">
        <f t="shared" si="222"/>
        <v>69.17699998626675</v>
      </c>
      <c r="P795" s="3">
        <f t="shared" si="223"/>
        <v>69.17699998626675</v>
      </c>
      <c r="Q795" s="3">
        <f t="shared" si="224"/>
        <v>-90.056839917130944</v>
      </c>
      <c r="R795">
        <f t="shared" si="225"/>
        <v>89.943160082869056</v>
      </c>
      <c r="S795">
        <f t="shared" si="226"/>
        <v>1.7259996403113181E-2</v>
      </c>
      <c r="T795">
        <f t="shared" si="209"/>
        <v>69.17699998626675</v>
      </c>
    </row>
    <row r="796" spans="1:20" x14ac:dyDescent="0.25">
      <c r="A796">
        <f t="shared" si="210"/>
        <v>108.8598572740609</v>
      </c>
      <c r="B796">
        <f t="shared" si="227"/>
        <v>17.325584389445012</v>
      </c>
      <c r="C796" t="str">
        <f t="shared" si="211"/>
        <v>-2.85351801148661-2865.51425198237i</v>
      </c>
      <c r="D796" t="str">
        <f t="shared" si="212"/>
        <v>3.47812499802768-918.612347291186i</v>
      </c>
      <c r="E796" t="str">
        <f t="shared" si="213"/>
        <v>162.469502130011+0.00815773572654923i</v>
      </c>
      <c r="F796" t="str">
        <f t="shared" si="214"/>
        <v>2.90990990959211-8620.61062037138i</v>
      </c>
      <c r="G796" t="str">
        <f t="shared" si="215"/>
        <v>0.999999999890786-0.0000104505462971685i</v>
      </c>
      <c r="H796" t="str">
        <f t="shared" si="216"/>
        <v>625.007442406652+2.24061530489692i</v>
      </c>
      <c r="I796" t="str">
        <f t="shared" si="217"/>
        <v>59.6204233700722-15199.6011945954i</v>
      </c>
      <c r="K796" t="str">
        <f t="shared" si="218"/>
        <v>0.0191995246233917-0.0000927783469413846i</v>
      </c>
      <c r="L796" t="str">
        <f t="shared" si="219"/>
        <v>0.0001875-12.2155886232217i</v>
      </c>
      <c r="M796" t="str">
        <f t="shared" si="220"/>
        <v>0.0025-5.88854015683506i</v>
      </c>
      <c r="N796">
        <f t="shared" si="221"/>
        <v>89.942944103430364</v>
      </c>
      <c r="O796">
        <f t="shared" si="222"/>
        <v>69.14405576296349</v>
      </c>
      <c r="P796" s="3">
        <f t="shared" si="223"/>
        <v>69.14405576296349</v>
      </c>
      <c r="Q796" s="3">
        <f t="shared" si="224"/>
        <v>-90.057055896569636</v>
      </c>
      <c r="R796">
        <f t="shared" si="225"/>
        <v>89.942944103430364</v>
      </c>
      <c r="S796">
        <f t="shared" si="226"/>
        <v>1.7325584389445012E-2</v>
      </c>
      <c r="T796">
        <f t="shared" si="209"/>
        <v>69.14405576296349</v>
      </c>
    </row>
    <row r="797" spans="1:20" x14ac:dyDescent="0.25">
      <c r="A797">
        <f t="shared" si="210"/>
        <v>109.27352473170234</v>
      </c>
      <c r="B797">
        <f t="shared" si="227"/>
        <v>17.391421610124905</v>
      </c>
      <c r="C797" t="str">
        <f t="shared" si="211"/>
        <v>-2.8535172595441-2854.6663771672i</v>
      </c>
      <c r="D797" t="str">
        <f t="shared" si="212"/>
        <v>3.47812499801267-915.134835546777i</v>
      </c>
      <c r="E797" t="str">
        <f t="shared" si="213"/>
        <v>162.469501864796+0.00818873723755728i</v>
      </c>
      <c r="F797" t="str">
        <f t="shared" si="214"/>
        <v>2.9099099095897-8587.9763106226i</v>
      </c>
      <c r="G797" t="str">
        <f t="shared" si="215"/>
        <v>0.999999999889954-0.000010490258373089i</v>
      </c>
      <c r="H797" t="str">
        <f t="shared" si="216"/>
        <v>625.007499076806+2.24912966412573i</v>
      </c>
      <c r="I797" t="str">
        <f t="shared" si="217"/>
        <v>59.6204243472044-15142.0625952553i</v>
      </c>
      <c r="K797" t="str">
        <f t="shared" si="218"/>
        <v>0.0191995210037611-0.0000931308860170048i</v>
      </c>
      <c r="L797" t="str">
        <f t="shared" si="219"/>
        <v>0.0001875-12.1693451117968i</v>
      </c>
      <c r="M797" t="str">
        <f t="shared" si="220"/>
        <v>0.0025-5.86624841286616i</v>
      </c>
      <c r="N797">
        <f t="shared" si="221"/>
        <v>89.942727303409939</v>
      </c>
      <c r="O797">
        <f t="shared" si="222"/>
        <v>69.111111536642099</v>
      </c>
      <c r="P797" s="3">
        <f t="shared" si="223"/>
        <v>69.111111536642099</v>
      </c>
      <c r="Q797" s="3">
        <f t="shared" si="224"/>
        <v>-90.057272696590061</v>
      </c>
      <c r="R797">
        <f t="shared" si="225"/>
        <v>89.942727303409939</v>
      </c>
      <c r="S797">
        <f t="shared" si="226"/>
        <v>1.7391421610124906E-2</v>
      </c>
      <c r="T797">
        <f t="shared" si="209"/>
        <v>69.111111536642099</v>
      </c>
    </row>
    <row r="798" spans="1:20" x14ac:dyDescent="0.25">
      <c r="A798">
        <f t="shared" si="210"/>
        <v>109.68876412568282</v>
      </c>
      <c r="B798">
        <f t="shared" si="227"/>
        <v>17.457509012243381</v>
      </c>
      <c r="C798" t="str">
        <f t="shared" si="211"/>
        <v>-2.85351650187634-2843.8595676863i</v>
      </c>
      <c r="D798" t="str">
        <f t="shared" si="212"/>
        <v>3.47812499799753-911.670488324202i</v>
      </c>
      <c r="E798" t="str">
        <f t="shared" si="213"/>
        <v>162.469501597564+0.00821985657850669i</v>
      </c>
      <c r="F798" t="str">
        <f t="shared" si="214"/>
        <v>2.90990990958725-8555.46554179617i</v>
      </c>
      <c r="G798" t="str">
        <f t="shared" si="215"/>
        <v>0.999999999889116-0.000010530121354898i</v>
      </c>
      <c r="H798" t="str">
        <f t="shared" si="216"/>
        <v>625.007556178481+2.25767637816073i</v>
      </c>
      <c r="I798" t="str">
        <f t="shared" si="217"/>
        <v>59.6204253317766-15084.7418195692i</v>
      </c>
      <c r="K798" t="str">
        <f t="shared" si="218"/>
        <v>0.0191995173565704-0.0000934847645277836i</v>
      </c>
      <c r="L798" t="str">
        <f t="shared" si="219"/>
        <v>0.0001875-12.123276660487i</v>
      </c>
      <c r="M798" t="str">
        <f t="shared" si="220"/>
        <v>0.0025-5.84404105685015i</v>
      </c>
      <c r="N798">
        <f t="shared" si="221"/>
        <v>89.942509679691184</v>
      </c>
      <c r="O798">
        <f t="shared" si="222"/>
        <v>69.078167307279614</v>
      </c>
      <c r="P798" s="3">
        <f t="shared" si="223"/>
        <v>69.078167307279614</v>
      </c>
      <c r="Q798" s="3">
        <f t="shared" si="224"/>
        <v>-90.057490320308816</v>
      </c>
      <c r="R798">
        <f t="shared" si="225"/>
        <v>89.942509679691184</v>
      </c>
      <c r="S798">
        <f t="shared" si="226"/>
        <v>1.7457509012243383E-2</v>
      </c>
      <c r="T798">
        <f t="shared" si="209"/>
        <v>69.078167307279614</v>
      </c>
    </row>
    <row r="799" spans="1:20" x14ac:dyDescent="0.25">
      <c r="A799">
        <f t="shared" si="210"/>
        <v>110.10558142936043</v>
      </c>
      <c r="B799">
        <f t="shared" si="227"/>
        <v>17.523847546489908</v>
      </c>
      <c r="C799" t="str">
        <f t="shared" si="211"/>
        <v>-2.85351573843976-2833.09366808016i</v>
      </c>
      <c r="D799" t="str">
        <f t="shared" si="212"/>
        <v>3.4781249979823-908.219255787682i</v>
      </c>
      <c r="E799" t="str">
        <f t="shared" si="213"/>
        <v>162.469501328298+0.00825109419743262i</v>
      </c>
      <c r="F799" t="str">
        <f t="shared" si="214"/>
        <v>2.9099099095848-8523.07784621392i</v>
      </c>
      <c r="G799" t="str">
        <f t="shared" si="215"/>
        <v>0.999999999888272-0.0000105701358160376i</v>
      </c>
      <c r="H799" t="str">
        <f t="shared" si="216"/>
        <v>625.007613714955+2.26625556995291i</v>
      </c>
      <c r="I799" t="str">
        <f t="shared" si="217"/>
        <v>59.6204263238457-15027.6380429586i</v>
      </c>
      <c r="K799" t="str">
        <f t="shared" si="218"/>
        <v>0.01919951368161-0.000093839987561134i</v>
      </c>
      <c r="L799" t="str">
        <f t="shared" si="219"/>
        <v>0.0001875-12.077382606582i</v>
      </c>
      <c r="M799" t="str">
        <f t="shared" si="220"/>
        <v>0.0025-5.82191776932671i</v>
      </c>
      <c r="N799">
        <f t="shared" si="221"/>
        <v>89.942291229145653</v>
      </c>
      <c r="O799">
        <f t="shared" si="222"/>
        <v>69.045223074853098</v>
      </c>
      <c r="P799" s="3">
        <f t="shared" si="223"/>
        <v>69.045223074853098</v>
      </c>
      <c r="Q799" s="3">
        <f t="shared" si="224"/>
        <v>-90.057708770854347</v>
      </c>
      <c r="R799">
        <f t="shared" si="225"/>
        <v>89.942291229145653</v>
      </c>
      <c r="S799">
        <f t="shared" si="226"/>
        <v>1.7523847546489908E-2</v>
      </c>
      <c r="T799">
        <f t="shared" si="209"/>
        <v>69.045223074853098</v>
      </c>
    </row>
    <row r="800" spans="1:20" x14ac:dyDescent="0.25">
      <c r="A800">
        <f t="shared" si="210"/>
        <v>110.52398263879201</v>
      </c>
      <c r="B800">
        <f t="shared" si="227"/>
        <v>17.590438167166571</v>
      </c>
      <c r="C800" t="str">
        <f t="shared" si="211"/>
        <v>-2.85351496919035-2822.36852347754i</v>
      </c>
      <c r="D800" t="str">
        <f t="shared" si="212"/>
        <v>3.47812499796692-904.781088290058i</v>
      </c>
      <c r="E800" t="str">
        <f t="shared" si="213"/>
        <v>162.469501056979+0.00828245054407797i</v>
      </c>
      <c r="F800" t="str">
        <f t="shared" si="214"/>
        <v>2.90990990958232-8490.81275796782i</v>
      </c>
      <c r="G800" t="str">
        <f t="shared" si="215"/>
        <v>0.999999999887421-0.0000106103023321295i</v>
      </c>
      <c r="H800" t="str">
        <f t="shared" si="216"/>
        <v>625.007671689545+2.2748673629206i</v>
      </c>
      <c r="I800" t="str">
        <f t="shared" si="217"/>
        <v>59.6204273234694-14970.7504439666i</v>
      </c>
      <c r="K800" t="str">
        <f t="shared" si="218"/>
        <v>0.0191995099786683-0.0000941965602237738i</v>
      </c>
      <c r="L800" t="str">
        <f t="shared" si="219"/>
        <v>0.0001875-12.0316622898804i</v>
      </c>
      <c r="M800" t="str">
        <f t="shared" si="220"/>
        <v>0.0025-5.79987823204491i</v>
      </c>
      <c r="N800">
        <f t="shared" si="221"/>
        <v>89.942071948633071</v>
      </c>
      <c r="O800">
        <f t="shared" si="222"/>
        <v>69.01227883933872</v>
      </c>
      <c r="P800" s="3">
        <f t="shared" si="223"/>
        <v>69.01227883933872</v>
      </c>
      <c r="Q800" s="3">
        <f t="shared" si="224"/>
        <v>-90.057928051366929</v>
      </c>
      <c r="R800">
        <f t="shared" si="225"/>
        <v>89.942071948633071</v>
      </c>
      <c r="S800">
        <f t="shared" si="226"/>
        <v>1.7590438167166572E-2</v>
      </c>
      <c r="T800">
        <f t="shared" si="209"/>
        <v>69.01227883933872</v>
      </c>
    </row>
    <row r="801" spans="1:20" x14ac:dyDescent="0.25">
      <c r="A801">
        <f t="shared" si="210"/>
        <v>110.94397377281942</v>
      </c>
      <c r="B801">
        <f t="shared" si="227"/>
        <v>17.657281832201804</v>
      </c>
      <c r="C801" t="str">
        <f t="shared" si="211"/>
        <v>-2.85351419408384-2811.68397959381i</v>
      </c>
      <c r="D801" t="str">
        <f t="shared" si="212"/>
        <v>3.47812499795145-901.355936372153i</v>
      </c>
      <c r="E801" t="str">
        <f t="shared" si="213"/>
        <v>162.469500783597+0.00831392606987997i</v>
      </c>
      <c r="F801" t="str">
        <f t="shared" si="214"/>
        <v>2.90990990957983-8458.66981291387i</v>
      </c>
      <c r="G801" t="str">
        <f t="shared" si="215"/>
        <v>0.999999999886564-0.0000106506214809825i</v>
      </c>
      <c r="H801" t="str">
        <f t="shared" si="216"/>
        <v>625.007730105585+2.283511880951i</v>
      </c>
      <c r="I801" t="str">
        <f t="shared" si="217"/>
        <v>59.6204283307037-14914.0782042459i</v>
      </c>
      <c r="K801" t="str">
        <f t="shared" si="218"/>
        <v>0.0191995062475323-0.0000945544876417945i</v>
      </c>
      <c r="L801" t="str">
        <f t="shared" si="219"/>
        <v>0.0001875-11.9861150526802i</v>
      </c>
      <c r="M801" t="str">
        <f t="shared" si="220"/>
        <v>0.0025-5.77792212795869i</v>
      </c>
      <c r="N801">
        <f t="shared" si="221"/>
        <v>89.941851835001174</v>
      </c>
      <c r="O801">
        <f t="shared" si="222"/>
        <v>68.979334600713528</v>
      </c>
      <c r="P801" s="3">
        <f t="shared" si="223"/>
        <v>68.979334600713528</v>
      </c>
      <c r="Q801" s="3">
        <f t="shared" si="224"/>
        <v>-90.058148164998826</v>
      </c>
      <c r="R801">
        <f t="shared" si="225"/>
        <v>89.941851835001174</v>
      </c>
      <c r="S801">
        <f t="shared" si="226"/>
        <v>1.7657281832201804E-2</v>
      </c>
      <c r="T801">
        <f t="shared" si="209"/>
        <v>68.979334600713528</v>
      </c>
    </row>
    <row r="802" spans="1:20" x14ac:dyDescent="0.25">
      <c r="A802">
        <f t="shared" si="210"/>
        <v>111.36556087315614</v>
      </c>
      <c r="B802">
        <f t="shared" si="227"/>
        <v>17.724379503164172</v>
      </c>
      <c r="C802" t="str">
        <f t="shared" si="211"/>
        <v>-2.85351341307559-2801.03988272808i</v>
      </c>
      <c r="D802" t="str">
        <f t="shared" si="212"/>
        <v>3.47812499793585-897.943750761995i</v>
      </c>
      <c r="E802" t="str">
        <f t="shared" si="213"/>
        <v>162.469500508131+0.00834552122801469i</v>
      </c>
      <c r="F802" t="str">
        <f t="shared" si="214"/>
        <v>2.90990990957732-8426.64854866491i</v>
      </c>
      <c r="G802" t="str">
        <f t="shared" si="215"/>
        <v>0.999999999885701-0.000010691093842601i</v>
      </c>
      <c r="H802" t="str">
        <f t="shared" si="216"/>
        <v>625.007788966436+2.29218924840227i</v>
      </c>
      <c r="I802" t="str">
        <f t="shared" si="217"/>
        <v>59.6204293456076-14857.6205085473i</v>
      </c>
      <c r="K802" t="str">
        <f t="shared" si="218"/>
        <v>0.0191995024879874-0.0000949137749607428i</v>
      </c>
      <c r="L802" t="str">
        <f t="shared" si="219"/>
        <v>0.0001875-11.9407402397691i</v>
      </c>
      <c r="M802" t="str">
        <f t="shared" si="220"/>
        <v>0.0025-5.75604914122202i</v>
      </c>
      <c r="N802">
        <f t="shared" si="221"/>
        <v>89.941630885085829</v>
      </c>
      <c r="O802">
        <f t="shared" si="222"/>
        <v>68.946390358953394</v>
      </c>
      <c r="P802" s="3">
        <f t="shared" si="223"/>
        <v>68.946390358953394</v>
      </c>
      <c r="Q802" s="3">
        <f t="shared" si="224"/>
        <v>-90.058369114914171</v>
      </c>
      <c r="R802">
        <f t="shared" si="225"/>
        <v>89.941630885085829</v>
      </c>
      <c r="S802">
        <f t="shared" si="226"/>
        <v>1.7724379503164172E-2</v>
      </c>
      <c r="T802">
        <f t="shared" si="209"/>
        <v>68.946390358953394</v>
      </c>
    </row>
    <row r="803" spans="1:20" x14ac:dyDescent="0.25">
      <c r="A803">
        <f t="shared" si="210"/>
        <v>111.78875000447414</v>
      </c>
      <c r="B803">
        <f t="shared" si="227"/>
        <v>17.791732145276196</v>
      </c>
      <c r="C803" t="str">
        <f t="shared" si="211"/>
        <v>-2.85351262612081-2790.43607976153i</v>
      </c>
      <c r="D803" t="str">
        <f t="shared" si="212"/>
        <v>3.47812499792012-894.544482374155i</v>
      </c>
      <c r="E803" t="str">
        <f t="shared" si="213"/>
        <v>162.469500230569+0.00837723647337106i</v>
      </c>
      <c r="F803" t="str">
        <f t="shared" si="214"/>
        <v>2.90990990957478-8394.74850458438i</v>
      </c>
      <c r="G803" t="str">
        <f t="shared" si="215"/>
        <v>0.99999999988483-0.0000107317199991935i</v>
      </c>
      <c r="H803" t="str">
        <f t="shared" si="216"/>
        <v>625.007848275488+2.30089959010507i</v>
      </c>
      <c r="I803" t="str">
        <f t="shared" si="217"/>
        <v>59.6204303682394-14801.376544708i</v>
      </c>
      <c r="K803" t="str">
        <f t="shared" si="218"/>
        <v>0.0191994986998172-0.0000952744273456864i</v>
      </c>
      <c r="L803" t="str">
        <f t="shared" si="219"/>
        <v>0.0001875-11.8955371984152i</v>
      </c>
      <c r="M803" t="str">
        <f t="shared" si="220"/>
        <v>0.0025-5.73425895718472i</v>
      </c>
      <c r="N803">
        <f t="shared" si="221"/>
        <v>89.941409095710839</v>
      </c>
      <c r="O803">
        <f t="shared" si="222"/>
        <v>68.913446114034699</v>
      </c>
      <c r="P803" s="3">
        <f t="shared" si="223"/>
        <v>68.913446114034699</v>
      </c>
      <c r="Q803" s="3">
        <f t="shared" si="224"/>
        <v>-90.058590904289161</v>
      </c>
      <c r="R803">
        <f t="shared" si="225"/>
        <v>89.941409095710839</v>
      </c>
      <c r="S803">
        <f t="shared" si="226"/>
        <v>1.7791732145276195E-2</v>
      </c>
      <c r="T803">
        <f t="shared" si="209"/>
        <v>68.913446114034699</v>
      </c>
    </row>
    <row r="804" spans="1:20" x14ac:dyDescent="0.25">
      <c r="A804">
        <f t="shared" si="210"/>
        <v>112.21354725449115</v>
      </c>
      <c r="B804">
        <f t="shared" si="227"/>
        <v>17.859340727428247</v>
      </c>
      <c r="C804" t="str">
        <f t="shared" si="211"/>
        <v>-2.85351183317406-2779.87241815487i</v>
      </c>
      <c r="D804" t="str">
        <f t="shared" si="212"/>
        <v>3.47812499790429-891.158082309014i</v>
      </c>
      <c r="E804" t="str">
        <f t="shared" si="213"/>
        <v>162.469499950894+0.00840907226257508i</v>
      </c>
      <c r="F804" t="str">
        <f t="shared" si="214"/>
        <v>2.90990990957222-8362.9692217794i</v>
      </c>
      <c r="G804" t="str">
        <f t="shared" si="215"/>
        <v>0.999999999883953-0.000010772500535181i</v>
      </c>
      <c r="H804" t="str">
        <f t="shared" si="216"/>
        <v>625.007908036151+2.30964303136447i</v>
      </c>
      <c r="I804" t="str">
        <f t="shared" si="217"/>
        <v>59.6204313986574-14745.3455036396i</v>
      </c>
      <c r="K804" t="str">
        <f t="shared" si="218"/>
        <v>0.0191994948828038-0.0000956364499812924i</v>
      </c>
      <c r="L804" t="str">
        <f t="shared" si="219"/>
        <v>0.0001875-11.8505052783574i</v>
      </c>
      <c r="M804" t="str">
        <f t="shared" si="220"/>
        <v>0.0025-5.71255126238767i</v>
      </c>
      <c r="N804">
        <f t="shared" si="221"/>
        <v>89.941186463687998</v>
      </c>
      <c r="O804">
        <f t="shared" si="222"/>
        <v>68.88050186593334</v>
      </c>
      <c r="P804" s="3">
        <f t="shared" si="223"/>
        <v>68.88050186593334</v>
      </c>
      <c r="Q804" s="3">
        <f t="shared" si="224"/>
        <v>-90.058813536312002</v>
      </c>
      <c r="R804">
        <f t="shared" si="225"/>
        <v>89.941186463687998</v>
      </c>
      <c r="S804">
        <f t="shared" si="226"/>
        <v>1.7859340727428247E-2</v>
      </c>
      <c r="T804">
        <f t="shared" si="209"/>
        <v>68.88050186593334</v>
      </c>
    </row>
    <row r="805" spans="1:20" x14ac:dyDescent="0.25">
      <c r="A805">
        <f t="shared" si="210"/>
        <v>112.63995873405821</v>
      </c>
      <c r="B805">
        <f t="shared" si="227"/>
        <v>17.927206222192474</v>
      </c>
      <c r="C805" t="str">
        <f t="shared" si="211"/>
        <v>-2.85351103418996-2769.34874594626i</v>
      </c>
      <c r="D805" t="str">
        <f t="shared" si="212"/>
        <v>3.47812499788834-887.784501852071i</v>
      </c>
      <c r="E805" t="str">
        <f t="shared" si="213"/>
        <v>162.469499669089+0.00844102905399027i</v>
      </c>
      <c r="F805" t="str">
        <f t="shared" si="214"/>
        <v>2.90990990956965-8331.31024309434i</v>
      </c>
      <c r="G805" t="str">
        <f t="shared" si="215"/>
        <v>0.99999999988307-0.0000108134360372052i</v>
      </c>
      <c r="H805" t="str">
        <f t="shared" si="216"/>
        <v>625.007968251866+2.3184196979618i</v>
      </c>
      <c r="I805" t="str">
        <f t="shared" si="217"/>
        <v>59.6204324369225-14689.5265793169i</v>
      </c>
      <c r="K805" t="str">
        <f t="shared" si="218"/>
        <v>0.0191994910367276-0.0000959998480719011i</v>
      </c>
      <c r="L805" t="str">
        <f t="shared" si="219"/>
        <v>0.0001875-11.8056438317966i</v>
      </c>
      <c r="M805" t="str">
        <f t="shared" si="220"/>
        <v>0.0025-5.69092574455833i</v>
      </c>
      <c r="N805">
        <f t="shared" si="221"/>
        <v>89.940962985816938</v>
      </c>
      <c r="O805">
        <f t="shared" si="222"/>
        <v>68.847557614625018</v>
      </c>
      <c r="P805" s="3">
        <f t="shared" si="223"/>
        <v>68.847557614625018</v>
      </c>
      <c r="Q805" s="3">
        <f t="shared" si="224"/>
        <v>-90.059037014183062</v>
      </c>
      <c r="R805">
        <f t="shared" si="225"/>
        <v>89.940962985816938</v>
      </c>
      <c r="S805">
        <f t="shared" si="226"/>
        <v>1.7927206222192474E-2</v>
      </c>
      <c r="T805">
        <f t="shared" si="209"/>
        <v>68.847557614625018</v>
      </c>
    </row>
    <row r="806" spans="1:20" x14ac:dyDescent="0.25">
      <c r="A806">
        <f t="shared" si="210"/>
        <v>113.06799057724763</v>
      </c>
      <c r="B806">
        <f t="shared" si="227"/>
        <v>17.995329605836805</v>
      </c>
      <c r="C806" t="str">
        <f t="shared" si="211"/>
        <v>-2.85351022912227-2758.86491174918i</v>
      </c>
      <c r="D806" t="str">
        <f t="shared" si="212"/>
        <v>3.47812499787224-884.423692473233i</v>
      </c>
      <c r="E806" t="str">
        <f t="shared" si="213"/>
        <v>162.469499385139+0.00847310730772131i</v>
      </c>
      <c r="F806" t="str">
        <f t="shared" si="214"/>
        <v>2.90990990956705-8299.7711131041i</v>
      </c>
      <c r="G806" t="str">
        <f t="shared" si="215"/>
        <v>0.999999999882179-0.0000108545270941369i</v>
      </c>
      <c r="H806" t="str">
        <f t="shared" si="216"/>
        <v>625.008028926095+2.32722971615622i</v>
      </c>
      <c r="I806" t="str">
        <f t="shared" si="217"/>
        <v>59.6204334830915-14633.9189687656i</v>
      </c>
      <c r="K806" t="str">
        <f t="shared" si="218"/>
        <v>0.0191994871613674-0.0000963646268415959i</v>
      </c>
      <c r="L806" t="str">
        <f t="shared" si="219"/>
        <v>0.0001875-11.7609522133857i</v>
      </c>
      <c r="M806" t="str">
        <f t="shared" si="220"/>
        <v>0.0025-5.66938209260645i</v>
      </c>
      <c r="N806">
        <f t="shared" si="221"/>
        <v>89.940738658885223</v>
      </c>
      <c r="O806">
        <f t="shared" si="222"/>
        <v>68.814613360085431</v>
      </c>
      <c r="P806" s="3">
        <f t="shared" si="223"/>
        <v>68.814613360085431</v>
      </c>
      <c r="Q806" s="3">
        <f t="shared" si="224"/>
        <v>-90.059261341114777</v>
      </c>
      <c r="R806">
        <f t="shared" si="225"/>
        <v>89.940738658885223</v>
      </c>
      <c r="S806">
        <f t="shared" si="226"/>
        <v>1.7995329605836805E-2</v>
      </c>
      <c r="T806">
        <f t="shared" si="209"/>
        <v>68.814613360085431</v>
      </c>
    </row>
    <row r="807" spans="1:20" x14ac:dyDescent="0.25">
      <c r="A807">
        <f t="shared" si="210"/>
        <v>113.49764894144116</v>
      </c>
      <c r="B807">
        <f t="shared" si="227"/>
        <v>18.063711858338984</v>
      </c>
      <c r="C807" t="str">
        <f t="shared" si="211"/>
        <v>-2.85350941792492-2748.42076475015i</v>
      </c>
      <c r="D807" t="str">
        <f t="shared" si="212"/>
        <v>3.47812499785605-881.075605826143i</v>
      </c>
      <c r="E807" t="str">
        <f t="shared" si="213"/>
        <v>162.469499099027+0.0085053074856306i</v>
      </c>
      <c r="F807" t="str">
        <f t="shared" si="214"/>
        <v>2.90990990956445-8268.35137810783i</v>
      </c>
      <c r="G807" t="str">
        <f t="shared" si="215"/>
        <v>0.999999999881282-0.0000108957742970849i</v>
      </c>
      <c r="H807" t="str">
        <f t="shared" si="216"/>
        <v>625.008090062334+2.33607321268692i</v>
      </c>
      <c r="I807" t="str">
        <f t="shared" si="217"/>
        <v>59.6204345372278-14578.521872052i</v>
      </c>
      <c r="K807" t="str">
        <f t="shared" si="218"/>
        <v>0.0191994832565001-0.0000967307915342849i</v>
      </c>
      <c r="L807" t="str">
        <f t="shared" si="219"/>
        <v>0.0001875-11.7164297802209i</v>
      </c>
      <c r="M807" t="str">
        <f t="shared" si="220"/>
        <v>0.0025-5.64791999661929i</v>
      </c>
      <c r="N807">
        <f t="shared" si="221"/>
        <v>89.940513479668198</v>
      </c>
      <c r="O807">
        <f t="shared" si="222"/>
        <v>68.781669102289925</v>
      </c>
      <c r="P807" s="3">
        <f t="shared" si="223"/>
        <v>68.781669102289925</v>
      </c>
      <c r="Q807" s="3">
        <f t="shared" si="224"/>
        <v>-90.059486520331802</v>
      </c>
      <c r="R807">
        <f t="shared" si="225"/>
        <v>89.940513479668198</v>
      </c>
      <c r="S807">
        <f t="shared" si="226"/>
        <v>1.8063711858338983E-2</v>
      </c>
      <c r="T807">
        <f t="shared" si="209"/>
        <v>68.781669102289925</v>
      </c>
    </row>
    <row r="808" spans="1:20" x14ac:dyDescent="0.25">
      <c r="A808">
        <f t="shared" si="210"/>
        <v>113.92894000741863</v>
      </c>
      <c r="B808">
        <f t="shared" si="227"/>
        <v>18.132353963400671</v>
      </c>
      <c r="C808" t="str">
        <f t="shared" si="211"/>
        <v>-2.85350860055096-2738.01615470657i</v>
      </c>
      <c r="D808" t="str">
        <f t="shared" si="212"/>
        <v>3.47812499783971-877.740193747432i</v>
      </c>
      <c r="E808" t="str">
        <f t="shared" si="213"/>
        <v>162.469498810736+0.0085376300513418i</v>
      </c>
      <c r="F808" t="str">
        <f t="shared" si="214"/>
        <v>2.90990990956181-8237.05058612195i</v>
      </c>
      <c r="G808" t="str">
        <f t="shared" si="215"/>
        <v>0.999999999880378-0.0000109371782394039i</v>
      </c>
      <c r="H808" t="str">
        <f t="shared" si="216"/>
        <v>625.008151664095+2.34495031477459i</v>
      </c>
      <c r="I808" t="str">
        <f t="shared" si="217"/>
        <v>59.6204355993898-14523.3344922699i</v>
      </c>
      <c r="K808" t="str">
        <f t="shared" si="218"/>
        <v>0.0191994793219012-0.0000970983474137713i</v>
      </c>
      <c r="L808" t="str">
        <f t="shared" si="219"/>
        <v>0.0001875-11.6720758918319i</v>
      </c>
      <c r="M808" t="str">
        <f t="shared" si="220"/>
        <v>0.0025-5.62653914785743i</v>
      </c>
      <c r="N808">
        <f t="shared" si="221"/>
        <v>89.940287444928941</v>
      </c>
      <c r="O808">
        <f t="shared" si="222"/>
        <v>68.74872484121363</v>
      </c>
      <c r="P808" s="3">
        <f t="shared" si="223"/>
        <v>68.74872484121363</v>
      </c>
      <c r="Q808" s="3">
        <f t="shared" si="224"/>
        <v>-90.059712555071059</v>
      </c>
      <c r="R808">
        <f t="shared" si="225"/>
        <v>89.940287444928941</v>
      </c>
      <c r="S808">
        <f t="shared" si="226"/>
        <v>1.8132353963400672E-2</v>
      </c>
      <c r="T808">
        <f t="shared" si="209"/>
        <v>68.74872484121363</v>
      </c>
    </row>
    <row r="809" spans="1:20" x14ac:dyDescent="0.25">
      <c r="A809">
        <f t="shared" si="210"/>
        <v>114.36186997944684</v>
      </c>
      <c r="B809">
        <f t="shared" si="227"/>
        <v>18.201256908461595</v>
      </c>
      <c r="C809" t="str">
        <f t="shared" si="211"/>
        <v>-2.8535077769537-2727.65093194468i</v>
      </c>
      <c r="D809" t="str">
        <f t="shared" si="212"/>
        <v>3.47812499782327-874.417408256093i</v>
      </c>
      <c r="E809" t="str">
        <f t="shared" si="213"/>
        <v>162.46949852025+0.00857007547023204i</v>
      </c>
      <c r="F809" t="str">
        <f t="shared" si="214"/>
        <v>2.90990990955917-8205.86828687419i</v>
      </c>
      <c r="G809" t="str">
        <f t="shared" si="215"/>
        <v>0.999999999879467-0.0000109787395167036i</v>
      </c>
      <c r="H809" t="str">
        <f t="shared" si="216"/>
        <v>625.008213734926+2.35386115012346i</v>
      </c>
      <c r="I809" t="str">
        <f t="shared" si="217"/>
        <v>59.6204366696403-14468.3560355306i</v>
      </c>
      <c r="K809" t="str">
        <f t="shared" si="218"/>
        <v>0.0191994753573443-0.0000974672997638305i</v>
      </c>
      <c r="L809" t="str">
        <f t="shared" si="219"/>
        <v>0.0001875-11.6278899101732i</v>
      </c>
      <c r="M809" t="str">
        <f t="shared" si="220"/>
        <v>0.0025-5.60523923875018i</v>
      </c>
      <c r="N809">
        <f t="shared" si="221"/>
        <v>89.940060551418327</v>
      </c>
      <c r="O809">
        <f t="shared" si="222"/>
        <v>68.71578057683169</v>
      </c>
      <c r="P809" s="3">
        <f t="shared" si="223"/>
        <v>68.71578057683169</v>
      </c>
      <c r="Q809" s="3">
        <f t="shared" si="224"/>
        <v>-90.059939448581673</v>
      </c>
      <c r="R809">
        <f t="shared" si="225"/>
        <v>89.940060551418327</v>
      </c>
      <c r="S809">
        <f t="shared" si="226"/>
        <v>1.8201256908461593E-2</v>
      </c>
      <c r="T809">
        <f t="shared" si="209"/>
        <v>68.71578057683169</v>
      </c>
    </row>
    <row r="810" spans="1:20" x14ac:dyDescent="0.25">
      <c r="A810">
        <f t="shared" si="210"/>
        <v>114.79644508536873</v>
      </c>
      <c r="B810">
        <f t="shared" si="227"/>
        <v>18.270421684713749</v>
      </c>
      <c r="C810" t="str">
        <f t="shared" si="211"/>
        <v>-2.85350694708541-2717.32494735724i</v>
      </c>
      <c r="D810" t="str">
        <f t="shared" si="212"/>
        <v>3.47812499780669-871.107201552733i</v>
      </c>
      <c r="E810" t="str">
        <f t="shared" si="213"/>
        <v>162.469498227552+0.0086026442094614i</v>
      </c>
      <c r="F810" t="str">
        <f t="shared" si="214"/>
        <v>2.90990990955649-8174.80403179661i</v>
      </c>
      <c r="G810" t="str">
        <f t="shared" si="215"/>
        <v>0.99999999987855-0.000011020458726857i</v>
      </c>
      <c r="H810" t="str">
        <f t="shared" si="216"/>
        <v>625.008276278401+2.36280584692301i</v>
      </c>
      <c r="I810" t="str">
        <f t="shared" si="217"/>
        <v>59.6204377480391-14413.5857109504i</v>
      </c>
      <c r="K810" t="str">
        <f t="shared" si="218"/>
        <v>0.0191994713626012-0.0000978376538882818i</v>
      </c>
      <c r="L810" t="str">
        <f t="shared" si="219"/>
        <v>0.0001875-11.5838711996147i</v>
      </c>
      <c r="M810" t="str">
        <f t="shared" si="220"/>
        <v>0.0025-5.5840199628912i</v>
      </c>
      <c r="N810">
        <f t="shared" si="221"/>
        <v>89.939832795874864</v>
      </c>
      <c r="O810">
        <f t="shared" si="222"/>
        <v>68.682836309118841</v>
      </c>
      <c r="P810" s="3">
        <f t="shared" si="223"/>
        <v>68.682836309118841</v>
      </c>
      <c r="Q810" s="3">
        <f t="shared" si="224"/>
        <v>-90.060167204125136</v>
      </c>
      <c r="R810">
        <f t="shared" si="225"/>
        <v>89.939832795874864</v>
      </c>
      <c r="S810">
        <f t="shared" si="226"/>
        <v>1.8270421684713749E-2</v>
      </c>
      <c r="T810">
        <f t="shared" si="209"/>
        <v>68.682836309118841</v>
      </c>
    </row>
    <row r="811" spans="1:20" x14ac:dyDescent="0.25">
      <c r="A811">
        <f t="shared" si="210"/>
        <v>115.23267157669314</v>
      </c>
      <c r="B811">
        <f t="shared" si="227"/>
        <v>18.339849287115662</v>
      </c>
      <c r="C811" t="str">
        <f t="shared" si="211"/>
        <v>-2.85350611089864-2707.03805240154i</v>
      </c>
      <c r="D811" t="str">
        <f t="shared" si="212"/>
        <v>3.47812499779-867.809526018922i</v>
      </c>
      <c r="E811" t="str">
        <f t="shared" si="213"/>
        <v>162.469497932627+0.00863533673795954i</v>
      </c>
      <c r="F811" t="str">
        <f t="shared" si="214"/>
        <v>2.90990990955382-8143.85737401955i</v>
      </c>
      <c r="G811" t="str">
        <f t="shared" si="215"/>
        <v>0.999999999877625-0.0000110623364700087i</v>
      </c>
      <c r="H811" t="str">
        <f t="shared" si="216"/>
        <v>625.008339298116+2.37178453384995i</v>
      </c>
      <c r="I811" t="str">
        <f t="shared" si="217"/>
        <v>59.6204388346497-14359.0227306398i</v>
      </c>
      <c r="K811" t="str">
        <f t="shared" si="218"/>
        <v>0.0191994673374422-0.0000982094151110717i</v>
      </c>
      <c r="L811" t="str">
        <f t="shared" si="219"/>
        <v>0.0001875-11.5400191269324i</v>
      </c>
      <c r="M811" t="str">
        <f t="shared" si="220"/>
        <v>0.0025-5.56288101503407i</v>
      </c>
      <c r="N811">
        <f t="shared" si="221"/>
        <v>89.939604175024641</v>
      </c>
      <c r="O811">
        <f t="shared" si="222"/>
        <v>68.649892038049884</v>
      </c>
      <c r="P811" s="3">
        <f t="shared" si="223"/>
        <v>68.649892038049884</v>
      </c>
      <c r="Q811" s="3">
        <f t="shared" si="224"/>
        <v>-90.060395824975359</v>
      </c>
      <c r="R811">
        <f t="shared" si="225"/>
        <v>89.939604175024641</v>
      </c>
      <c r="S811">
        <f t="shared" si="226"/>
        <v>1.8339849287115663E-2</v>
      </c>
      <c r="T811">
        <f t="shared" si="209"/>
        <v>68.649892038049884</v>
      </c>
    </row>
    <row r="812" spans="1:20" x14ac:dyDescent="0.25">
      <c r="A812">
        <f t="shared" si="210"/>
        <v>115.67055572868458</v>
      </c>
      <c r="B812">
        <f t="shared" si="227"/>
        <v>18.409540714406702</v>
      </c>
      <c r="C812" t="str">
        <f t="shared" si="211"/>
        <v>-2.85350526834512-2696.79009909707i</v>
      </c>
      <c r="D812" t="str">
        <f t="shared" si="212"/>
        <v>3.47812499777316-864.52433421648i</v>
      </c>
      <c r="E812" t="str">
        <f t="shared" si="213"/>
        <v>162.469497635455+0.00866815352645187i</v>
      </c>
      <c r="F812" t="str">
        <f t="shared" si="214"/>
        <v>2.90990990955109-8113.02786836483i</v>
      </c>
      <c r="G812" t="str">
        <f t="shared" si="215"/>
        <v>0.999999999876693-0.0000111043733485845i</v>
      </c>
      <c r="H812" t="str">
        <f t="shared" si="216"/>
        <v>625.008402797698+2.38079734006996i</v>
      </c>
      <c r="I812" t="str">
        <f t="shared" si="217"/>
        <v>59.6204399295337-14304.6663096919i</v>
      </c>
      <c r="K812" t="str">
        <f t="shared" si="218"/>
        <v>0.0191994632816357-0.0000985825887763437i</v>
      </c>
      <c r="L812" t="str">
        <f t="shared" si="219"/>
        <v>0.0001875-11.4963330612994i</v>
      </c>
      <c r="M812" t="str">
        <f t="shared" si="220"/>
        <v>0.0025-5.54182209108792i</v>
      </c>
      <c r="N812">
        <f t="shared" si="221"/>
        <v>89.939374685581441</v>
      </c>
      <c r="O812">
        <f t="shared" si="222"/>
        <v>68.616947763599001</v>
      </c>
      <c r="P812" s="3">
        <f t="shared" si="223"/>
        <v>68.616947763599001</v>
      </c>
      <c r="Q812" s="3">
        <f t="shared" si="224"/>
        <v>-90.060625314418559</v>
      </c>
      <c r="R812">
        <f t="shared" si="225"/>
        <v>89.939374685581441</v>
      </c>
      <c r="S812">
        <f t="shared" si="226"/>
        <v>1.8409540714406702E-2</v>
      </c>
      <c r="T812">
        <f t="shared" ref="T812:T875" si="228">P812</f>
        <v>68.616947763599001</v>
      </c>
    </row>
    <row r="813" spans="1:20" x14ac:dyDescent="0.25">
      <c r="A813">
        <f t="shared" ref="A813:A876" si="229">2*PI()*B813</f>
        <v>116.11010384045359</v>
      </c>
      <c r="B813">
        <f t="shared" si="227"/>
        <v>18.479496969121449</v>
      </c>
      <c r="C813" t="str">
        <f t="shared" ref="C813:C876" si="230">IMPRODUCT(D813,E813,$C$40,,K813,$C$41)</f>
        <v>-2.85350441937637-2686.58094002365i</v>
      </c>
      <c r="D813" t="str">
        <f t="shared" ref="D813:D876" si="231">IMDIV(IMPRODUCT($C$37,$C$38,COMPLEX(1,A813/$C$38)),IMSUM(-1*A813*A813/$C$39,COMPLEX(0,1*A813)))</f>
        <v>3.47812499775621-861.251578886833i</v>
      </c>
      <c r="E813" t="str">
        <f t="shared" ref="E813:E876" si="232">IMDIV(IMPRODUCT(IMSUM(F813,G813),$C$29,H813),IMSUM(1,I813))</f>
        <v>162.469497336021+0.00870109504745041i</v>
      </c>
      <c r="F813" t="str">
        <f t="shared" ref="F813:F876" si="233">IMDIV(IMPRODUCT($C$14,$C$15,COMPLEX(1,A813/$C$15)),IMSUM(-1*A813*A813/$C$16,COMPLEX(0,A813)))</f>
        <v>2.90990990954836-8082.31507133979i</v>
      </c>
      <c r="G813" t="str">
        <f t="shared" ref="G813:G876" si="234">IMDIV(1,COMPLEX(1,A813*$C$9*$C$10))</f>
        <v>0.999999999875754-0.0000111465699672986i</v>
      </c>
      <c r="H813" t="str">
        <f t="shared" ref="H813:H876" si="235">IMDIV($C$3,IMSUM(K813,COMPLEX(0,$C$28*A813)))</f>
        <v>625.008466780802+2.38984439523958i</v>
      </c>
      <c r="I813" t="str">
        <f t="shared" ref="I813:I876" si="236">IMPRODUCT(F813,$C$29,H813,$C$31)</f>
        <v>59.6204410327548-14250.5156661716i</v>
      </c>
      <c r="K813" t="str">
        <f t="shared" ref="K813:K876" si="237">IF($C$26&lt;=0,IMDIV(1,IMSUM(IMDIV(1,L813),1/$C$18)),IMDIV(1,IMSUM(IMDIV(1,L813),1/$C$18,IMDIV(1,M813))))</f>
        <v>0.0191994591949483-0.0000989571802485154i</v>
      </c>
      <c r="L813" t="str">
        <f t="shared" ref="L813:L876" si="238">IMSUM($C$21/$C$22,IMDIV(1,COMPLEX(0,$C$20*$C$22*A813)))</f>
        <v>0.0001875-11.4528123742772i</v>
      </c>
      <c r="M813" t="str">
        <f t="shared" ref="M813:M876" si="239">IMSUM($C$25/$C$26,IMDIV(1,COMPLEX(0,$C$24*$C$26*A813)))</f>
        <v>0.0025-5.52084288811308i</v>
      </c>
      <c r="N813">
        <f t="shared" ref="N813:N876" si="240">ABS(R813)</f>
        <v>89.939144324246442</v>
      </c>
      <c r="O813">
        <f t="shared" ref="O813:O876" si="241">ABS(P813)</f>
        <v>68.584003485740681</v>
      </c>
      <c r="P813" s="3">
        <f t="shared" ref="P813:P876" si="242">20*LOG10(IMABS(C813))</f>
        <v>68.584003485740681</v>
      </c>
      <c r="Q813" s="3">
        <f t="shared" ref="Q813:Q876" si="243">IMARGUMENT(C813)*180/PI()</f>
        <v>-90.060855675753558</v>
      </c>
      <c r="R813">
        <f t="shared" ref="R813:R876" si="244">IF(Q813&lt;0,Q813+180,Q813-180)</f>
        <v>89.939144324246442</v>
      </c>
      <c r="S813">
        <f t="shared" ref="S813:S876" si="245">B813/1000</f>
        <v>1.8479496969121448E-2</v>
      </c>
      <c r="T813">
        <f t="shared" si="228"/>
        <v>68.584003485740681</v>
      </c>
    </row>
    <row r="814" spans="1:20" x14ac:dyDescent="0.25">
      <c r="A814">
        <f t="shared" si="229"/>
        <v>116.55132223504731</v>
      </c>
      <c r="B814">
        <f t="shared" ref="B814:B877" si="246">B813*(1+B$42)</f>
        <v>18.549719057604111</v>
      </c>
      <c r="C814" t="str">
        <f t="shared" si="230"/>
        <v>-2.85350356394382-2676.41042831909i</v>
      </c>
      <c r="D814" t="str">
        <f t="shared" si="231"/>
        <v>3.47812499773914-857.991212950296i</v>
      </c>
      <c r="E814" t="str">
        <f t="shared" si="232"/>
        <v>162.469497034308+0.00873416177526045i</v>
      </c>
      <c r="F814" t="str">
        <f t="shared" si="233"/>
        <v>2.90990990954562-8051.71854113052i</v>
      </c>
      <c r="G814" t="str">
        <f t="shared" si="234"/>
        <v>0.999999999874808-0.0000111889269331637i</v>
      </c>
      <c r="H814" t="str">
        <f t="shared" si="235"/>
        <v>625.008531251111+2.3989258295081i</v>
      </c>
      <c r="I814" t="str">
        <f t="shared" si="236"/>
        <v>59.6204421443766-14196.5700211036i</v>
      </c>
      <c r="K814" t="str">
        <f t="shared" si="237"/>
        <v>0.0191994550771449-0.0000993331949123589i</v>
      </c>
      <c r="L814" t="str">
        <f t="shared" si="238"/>
        <v>0.0001875-11.4094564398059i</v>
      </c>
      <c r="M814" t="str">
        <f t="shared" si="239"/>
        <v>0.0025-5.49994310431668i</v>
      </c>
      <c r="N814">
        <f t="shared" si="240"/>
        <v>89.938913087708428</v>
      </c>
      <c r="O814">
        <f t="shared" si="241"/>
        <v>68.551059204448947</v>
      </c>
      <c r="P814" s="3">
        <f t="shared" si="242"/>
        <v>68.551059204448947</v>
      </c>
      <c r="Q814" s="3">
        <f t="shared" si="243"/>
        <v>-90.061086912291572</v>
      </c>
      <c r="R814">
        <f t="shared" si="244"/>
        <v>89.938913087708428</v>
      </c>
      <c r="S814">
        <f t="shared" si="245"/>
        <v>1.8549719057604112E-2</v>
      </c>
      <c r="T814">
        <f t="shared" si="228"/>
        <v>68.551059204448947</v>
      </c>
    </row>
    <row r="815" spans="1:20" x14ac:dyDescent="0.25">
      <c r="A815">
        <f t="shared" si="229"/>
        <v>116.99421725954051</v>
      </c>
      <c r="B815">
        <f t="shared" si="246"/>
        <v>18.620207990023008</v>
      </c>
      <c r="C815" t="str">
        <f t="shared" si="230"/>
        <v>-2.85350270199787-2666.27841767711i</v>
      </c>
      <c r="D815" t="str">
        <f t="shared" si="231"/>
        <v>3.4781249977219-854.743189505394i</v>
      </c>
      <c r="E815" t="str">
        <f t="shared" si="232"/>
        <v>162.469496730297+0.00876735418601283i</v>
      </c>
      <c r="F815" t="str">
        <f t="shared" si="233"/>
        <v>2.90990990954282-8021.23783759552i</v>
      </c>
      <c r="G815" t="str">
        <f t="shared" si="234"/>
        <v>0.999999999873855-0.0000112314448554991i</v>
      </c>
      <c r="H815" t="str">
        <f t="shared" si="235"/>
        <v>625.008596212331+2.4080417735194i</v>
      </c>
      <c r="I815" t="str">
        <f t="shared" si="236"/>
        <v>59.6204432644619-14142.8285984615i</v>
      </c>
      <c r="K815" t="str">
        <f t="shared" si="237"/>
        <v>0.0191994509279887-0.0000997106381730742i</v>
      </c>
      <c r="L815" t="str">
        <f t="shared" si="238"/>
        <v>0.0001875-11.3662646341959i</v>
      </c>
      <c r="M815" t="str">
        <f t="shared" si="239"/>
        <v>0.0025-5.47912243904831i</v>
      </c>
      <c r="N815">
        <f t="shared" si="240"/>
        <v>89.938680972643539</v>
      </c>
      <c r="O815">
        <f t="shared" si="241"/>
        <v>68.518114919697467</v>
      </c>
      <c r="P815" s="3">
        <f t="shared" si="242"/>
        <v>68.518114919697467</v>
      </c>
      <c r="Q815" s="3">
        <f t="shared" si="243"/>
        <v>-90.061319027356461</v>
      </c>
      <c r="R815">
        <f t="shared" si="244"/>
        <v>89.938680972643539</v>
      </c>
      <c r="S815">
        <f t="shared" si="245"/>
        <v>1.8620207990023008E-2</v>
      </c>
      <c r="T815">
        <f t="shared" si="228"/>
        <v>68.518114919697467</v>
      </c>
    </row>
    <row r="816" spans="1:20" x14ac:dyDescent="0.25">
      <c r="A816">
        <f t="shared" si="229"/>
        <v>117.43879528512674</v>
      </c>
      <c r="B816">
        <f t="shared" si="246"/>
        <v>18.690964780385094</v>
      </c>
      <c r="C816" t="str">
        <f t="shared" si="230"/>
        <v>-2.85350183348904-2656.18476234539i</v>
      </c>
      <c r="D816" t="str">
        <f t="shared" si="231"/>
        <v>3.47812499770456-851.507461828239i</v>
      </c>
      <c r="E816" t="str">
        <f t="shared" si="232"/>
        <v>162.469496423971+0.00880067275762868i</v>
      </c>
      <c r="F816" t="str">
        <f t="shared" si="233"/>
        <v>2.90990990954004-7990.87252225981i</v>
      </c>
      <c r="G816" t="str">
        <f t="shared" si="234"/>
        <v>0.999999999872894-0.0000112741243459392i</v>
      </c>
      <c r="H816" t="str">
        <f t="shared" si="235"/>
        <v>625.008661668203+2.41719235841383i</v>
      </c>
      <c r="I816" t="str">
        <f t="shared" si="236"/>
        <v>59.620444393076-14089.2906251572i</v>
      </c>
      <c r="K816" t="str">
        <f t="shared" si="237"/>
        <v>0.0191994467472409-0.000100089515456366i</v>
      </c>
      <c r="L816" t="str">
        <f t="shared" si="238"/>
        <v>0.0001875-11.3232363361187i</v>
      </c>
      <c r="M816" t="str">
        <f t="shared" si="239"/>
        <v>0.0025-5.45838059279567i</v>
      </c>
      <c r="N816">
        <f t="shared" si="240"/>
        <v>89.938447975715363</v>
      </c>
      <c r="O816">
        <f t="shared" si="241"/>
        <v>68.485170631460079</v>
      </c>
      <c r="P816" s="3">
        <f t="shared" si="242"/>
        <v>68.485170631460079</v>
      </c>
      <c r="Q816" s="3">
        <f t="shared" si="243"/>
        <v>-90.061552024284637</v>
      </c>
      <c r="R816">
        <f t="shared" si="244"/>
        <v>89.938447975715363</v>
      </c>
      <c r="S816">
        <f t="shared" si="245"/>
        <v>1.8690964780385094E-2</v>
      </c>
      <c r="T816">
        <f t="shared" si="228"/>
        <v>68.485170631460079</v>
      </c>
    </row>
    <row r="817" spans="1:20" x14ac:dyDescent="0.25">
      <c r="A817">
        <f t="shared" si="229"/>
        <v>117.88506270721024</v>
      </c>
      <c r="B817">
        <f t="shared" si="246"/>
        <v>18.761990446550559</v>
      </c>
      <c r="C817" t="str">
        <f t="shared" si="230"/>
        <v>-2.85350095836752-2646.12931712334i</v>
      </c>
      <c r="D817" t="str">
        <f t="shared" si="231"/>
        <v>3.4781249976871-848.283983371796i</v>
      </c>
      <c r="E817" t="str">
        <f t="shared" si="232"/>
        <v>162.469496115314+0.00883411796986049i</v>
      </c>
      <c r="F817" t="str">
        <f t="shared" si="233"/>
        <v>2.90990990953723-7960.62215830807i</v>
      </c>
      <c r="G817" t="str">
        <f t="shared" si="234"/>
        <v>0.999999999871926-0.0000113169660184428i</v>
      </c>
      <c r="H817" t="str">
        <f t="shared" si="235"/>
        <v>625.008727622489+2.42637771583014i</v>
      </c>
      <c r="I817" t="str">
        <f t="shared" si="236"/>
        <v>59.6204455302834-14035.9553310287i</v>
      </c>
      <c r="K817" t="str">
        <f t="shared" si="237"/>
        <v>0.0191994425346611-0.000100469832208526i</v>
      </c>
      <c r="L817" t="str">
        <f t="shared" si="238"/>
        <v>0.0001875-11.2803709265976i</v>
      </c>
      <c r="M817" t="str">
        <f t="shared" si="239"/>
        <v>0.0025-5.4377172671804i</v>
      </c>
      <c r="N817">
        <f t="shared" si="240"/>
        <v>89.938214093574828</v>
      </c>
      <c r="O817">
        <f t="shared" si="241"/>
        <v>68.45222633971035</v>
      </c>
      <c r="P817" s="3">
        <f t="shared" si="242"/>
        <v>68.45222633971035</v>
      </c>
      <c r="Q817" s="3">
        <f t="shared" si="243"/>
        <v>-90.061785906425172</v>
      </c>
      <c r="R817">
        <f t="shared" si="244"/>
        <v>89.938214093574828</v>
      </c>
      <c r="S817">
        <f t="shared" si="245"/>
        <v>1.876199044655056E-2</v>
      </c>
      <c r="T817">
        <f t="shared" si="228"/>
        <v>68.45222633971035</v>
      </c>
    </row>
    <row r="818" spans="1:20" x14ac:dyDescent="0.25">
      <c r="A818">
        <f t="shared" si="229"/>
        <v>118.33302594549764</v>
      </c>
      <c r="B818">
        <f t="shared" si="246"/>
        <v>18.833286010247452</v>
      </c>
      <c r="C818" t="str">
        <f t="shared" si="230"/>
        <v>-2.85350007658292-2636.11193735991i</v>
      </c>
      <c r="D818" t="str">
        <f t="shared" si="231"/>
        <v>3.47812499766947-845.072707765236i</v>
      </c>
      <c r="E818" t="str">
        <f t="shared" si="232"/>
        <v>162.469495804307+0.00886769030428859i</v>
      </c>
      <c r="F818" t="str">
        <f t="shared" si="233"/>
        <v>2.90990990953438-7930.48631057859i</v>
      </c>
      <c r="G818" t="str">
        <f t="shared" si="234"/>
        <v>0.999999999870951-0.0000113599704893018i</v>
      </c>
      <c r="H818" t="str">
        <f t="shared" si="235"/>
        <v>625.008794078994+2.43559797790739i</v>
      </c>
      <c r="I818" t="str">
        <f t="shared" si="236"/>
        <v>59.6204466761504-13982.8219488301i</v>
      </c>
      <c r="K818" t="str">
        <f t="shared" si="237"/>
        <v>0.0191994382900067-0.000100851593896505i</v>
      </c>
      <c r="L818" t="str">
        <f t="shared" si="238"/>
        <v>0.0001875-11.2376677889994i</v>
      </c>
      <c r="M818" t="str">
        <f t="shared" si="239"/>
        <v>0.0025-5.41713216495358i</v>
      </c>
      <c r="N818">
        <f t="shared" si="240"/>
        <v>89.937979322860102</v>
      </c>
      <c r="O818">
        <f t="shared" si="241"/>
        <v>68.419282044421223</v>
      </c>
      <c r="P818" s="3">
        <f t="shared" si="242"/>
        <v>68.419282044421223</v>
      </c>
      <c r="Q818" s="3">
        <f t="shared" si="243"/>
        <v>-90.062020677139898</v>
      </c>
      <c r="R818">
        <f t="shared" si="244"/>
        <v>89.937979322860102</v>
      </c>
      <c r="S818">
        <f t="shared" si="245"/>
        <v>1.8833286010247453E-2</v>
      </c>
      <c r="T818">
        <f t="shared" si="228"/>
        <v>68.419282044421223</v>
      </c>
    </row>
    <row r="819" spans="1:20" x14ac:dyDescent="0.25">
      <c r="A819">
        <f t="shared" si="229"/>
        <v>118.78269144409053</v>
      </c>
      <c r="B819">
        <f t="shared" si="246"/>
        <v>18.904852497086392</v>
      </c>
      <c r="C819" t="str">
        <f t="shared" si="230"/>
        <v>-2.85349918808417-2626.13247895178i</v>
      </c>
      <c r="D819" t="str">
        <f t="shared" si="231"/>
        <v>3.47812499765172-841.873588813291i</v>
      </c>
      <c r="E819" t="str">
        <f t="shared" si="232"/>
        <v>162.46949549093+0.00890139024433055i</v>
      </c>
      <c r="F819" t="str">
        <f t="shared" si="233"/>
        <v>2.90990990953152-7900.46454555717i</v>
      </c>
      <c r="G819" t="str">
        <f t="shared" si="234"/>
        <v>0.999999999869968-0.0000114031383771499i</v>
      </c>
      <c r="H819" t="str">
        <f t="shared" si="235"/>
        <v>625.008861041532+2.44485327728666i</v>
      </c>
      <c r="I819" t="str">
        <f t="shared" si="236"/>
        <v>59.6204478307414-13929.8897142198i</v>
      </c>
      <c r="K819" t="str">
        <f t="shared" si="237"/>
        <v>0.0191994340130338-0.000101234806007994i</v>
      </c>
      <c r="L819" t="str">
        <f t="shared" si="238"/>
        <v>0.0001875-11.1951263090251i</v>
      </c>
      <c r="M819" t="str">
        <f t="shared" si="239"/>
        <v>0.0025-5.39662498999161i</v>
      </c>
      <c r="N819">
        <f t="shared" si="240"/>
        <v>89.937743660196645</v>
      </c>
      <c r="O819">
        <f t="shared" si="241"/>
        <v>68.386337745565896</v>
      </c>
      <c r="P819" s="3">
        <f t="shared" si="242"/>
        <v>68.386337745565896</v>
      </c>
      <c r="Q819" s="3">
        <f t="shared" si="243"/>
        <v>-90.062256339803355</v>
      </c>
      <c r="R819">
        <f t="shared" si="244"/>
        <v>89.937743660196645</v>
      </c>
      <c r="S819">
        <f t="shared" si="245"/>
        <v>1.8904852497086393E-2</v>
      </c>
      <c r="T819">
        <f t="shared" si="228"/>
        <v>68.386337745565896</v>
      </c>
    </row>
    <row r="820" spans="1:20" x14ac:dyDescent="0.25">
      <c r="A820">
        <f t="shared" si="229"/>
        <v>119.23406567157807</v>
      </c>
      <c r="B820">
        <f t="shared" si="246"/>
        <v>18.97669093657532</v>
      </c>
      <c r="C820" t="str">
        <f t="shared" si="230"/>
        <v>-2.85349829282073-2616.19079834112i</v>
      </c>
      <c r="D820" t="str">
        <f t="shared" si="231"/>
        <v>3.47812499763385-838.686580495564i</v>
      </c>
      <c r="E820" t="str">
        <f t="shared" si="232"/>
        <v>162.469495175168+0.00893521827523193i</v>
      </c>
      <c r="F820" t="str">
        <f t="shared" si="233"/>
        <v>2.90990990952865-7870.55643137066i</v>
      </c>
      <c r="G820" t="str">
        <f t="shared" si="234"/>
        <v>0.999999999868978-0.0000114464703029718i</v>
      </c>
      <c r="H820" t="str">
        <f t="shared" si="235"/>
        <v>625.008928513963+2.45414374711331i</v>
      </c>
      <c r="I820" t="str">
        <f t="shared" si="236"/>
        <v>59.6204489941252-13877.1578657499i</v>
      </c>
      <c r="K820" t="str">
        <f t="shared" si="237"/>
        <v>0.0191994297034961-0.000101619474051504i</v>
      </c>
      <c r="L820" t="str">
        <f t="shared" si="238"/>
        <v>0.0001875-11.1527458747013i</v>
      </c>
      <c r="M820" t="str">
        <f t="shared" si="239"/>
        <v>0.0025-5.37619544729189i</v>
      </c>
      <c r="N820">
        <f t="shared" si="240"/>
        <v>89.937507102197117</v>
      </c>
      <c r="O820">
        <f t="shared" si="241"/>
        <v>68.353393443117341</v>
      </c>
      <c r="P820" s="3">
        <f t="shared" si="242"/>
        <v>68.353393443117341</v>
      </c>
      <c r="Q820" s="3">
        <f t="shared" si="243"/>
        <v>-90.062492897802883</v>
      </c>
      <c r="R820">
        <f t="shared" si="244"/>
        <v>89.937507102197117</v>
      </c>
      <c r="S820">
        <f t="shared" si="245"/>
        <v>1.8976690936575322E-2</v>
      </c>
      <c r="T820">
        <f t="shared" si="228"/>
        <v>68.353393443117341</v>
      </c>
    </row>
    <row r="821" spans="1:20" x14ac:dyDescent="0.25">
      <c r="A821">
        <f t="shared" si="229"/>
        <v>119.68715512113008</v>
      </c>
      <c r="B821">
        <f t="shared" si="246"/>
        <v>19.048802362134307</v>
      </c>
      <c r="C821" t="str">
        <f t="shared" si="230"/>
        <v>-2.85349739074062-2606.28675251348i</v>
      </c>
      <c r="D821" t="str">
        <f t="shared" si="231"/>
        <v>3.47812499761583-835.511636965861i</v>
      </c>
      <c r="E821" t="str">
        <f t="shared" si="232"/>
        <v>162.469494857002+0.00896917488409324i</v>
      </c>
      <c r="F821" t="str">
        <f t="shared" si="233"/>
        <v>2.90990990952575-7840.76153778072i</v>
      </c>
      <c r="G821" t="str">
        <f t="shared" si="234"/>
        <v>0.999999999867981-0.0000114899668901116i</v>
      </c>
      <c r="H821" t="str">
        <f t="shared" si="235"/>
        <v>625.008996500166+2.46346952103848i</v>
      </c>
      <c r="I821" t="str">
        <f t="shared" si="236"/>
        <v>59.6204501663661-13824.6256448549i</v>
      </c>
      <c r="K821" t="str">
        <f t="shared" si="237"/>
        <v>0.0191994253611458-0.000102005603556439i</v>
      </c>
      <c r="L821" t="str">
        <f t="shared" si="238"/>
        <v>0.0001875-11.1105258763711i</v>
      </c>
      <c r="M821" t="str">
        <f t="shared" si="239"/>
        <v>0.0025-5.35584324296861i</v>
      </c>
      <c r="N821">
        <f t="shared" si="240"/>
        <v>89.937269645461342</v>
      </c>
      <c r="O821">
        <f t="shared" si="241"/>
        <v>68.320449137048058</v>
      </c>
      <c r="P821" s="3">
        <f t="shared" si="242"/>
        <v>68.320449137048058</v>
      </c>
      <c r="Q821" s="3">
        <f t="shared" si="243"/>
        <v>-90.062730354538658</v>
      </c>
      <c r="R821">
        <f t="shared" si="244"/>
        <v>89.937269645461342</v>
      </c>
      <c r="S821">
        <f t="shared" si="245"/>
        <v>1.9048802362134305E-2</v>
      </c>
      <c r="T821">
        <f t="shared" si="228"/>
        <v>68.320449137048058</v>
      </c>
    </row>
    <row r="822" spans="1:20" x14ac:dyDescent="0.25">
      <c r="A822">
        <f t="shared" si="229"/>
        <v>120.14196631059036</v>
      </c>
      <c r="B822">
        <f t="shared" si="246"/>
        <v>19.121187811110417</v>
      </c>
      <c r="C822" t="str">
        <f t="shared" si="230"/>
        <v>-2.85349648179225-2596.42019899585i</v>
      </c>
      <c r="D822" t="str">
        <f t="shared" si="231"/>
        <v>3.47812499759769-832.348712551559i</v>
      </c>
      <c r="E822" t="str">
        <f t="shared" si="232"/>
        <v>162.469494536414+0.00900326055986963i</v>
      </c>
      <c r="F822" t="str">
        <f t="shared" si="233"/>
        <v>2.90990990952283-7811.07943617785i</v>
      </c>
      <c r="G822" t="str">
        <f t="shared" si="234"/>
        <v>0.999999999866975-0.0000115336287642824i</v>
      </c>
      <c r="H822" t="str">
        <f t="shared" si="235"/>
        <v>625.009065004057+2.47283073322141i</v>
      </c>
      <c r="I822" t="str">
        <f t="shared" si="236"/>
        <v>59.6204513475337-13772.2922958413i</v>
      </c>
      <c r="K822" t="str">
        <f t="shared" si="237"/>
        <v>0.019199420985733-0.000102393200073183i</v>
      </c>
      <c r="L822" t="str">
        <f t="shared" si="238"/>
        <v>0.0001875-11.0684657066857i</v>
      </c>
      <c r="M822" t="str">
        <f t="shared" si="239"/>
        <v>0.0025-5.33556808424847i</v>
      </c>
      <c r="N822">
        <f t="shared" si="240"/>
        <v>89.937031286576214</v>
      </c>
      <c r="O822">
        <f t="shared" si="241"/>
        <v>68.287504827330523</v>
      </c>
      <c r="P822" s="3">
        <f t="shared" si="242"/>
        <v>68.287504827330523</v>
      </c>
      <c r="Q822" s="3">
        <f t="shared" si="243"/>
        <v>-90.062968713423786</v>
      </c>
      <c r="R822">
        <f t="shared" si="244"/>
        <v>89.937031286576214</v>
      </c>
      <c r="S822">
        <f t="shared" si="245"/>
        <v>1.9121187811110416E-2</v>
      </c>
      <c r="T822">
        <f t="shared" si="228"/>
        <v>68.287504827330523</v>
      </c>
    </row>
    <row r="823" spans="1:20" x14ac:dyDescent="0.25">
      <c r="A823">
        <f t="shared" si="229"/>
        <v>120.59850578257061</v>
      </c>
      <c r="B823">
        <f t="shared" si="246"/>
        <v>19.193848324792636</v>
      </c>
      <c r="C823" t="str">
        <f t="shared" si="230"/>
        <v>-2.8534955659231-2586.59099585451i</v>
      </c>
      <c r="D823" t="str">
        <f t="shared" si="231"/>
        <v>3.47812499757938-829.197761752919i</v>
      </c>
      <c r="E823" t="str">
        <f t="shared" si="232"/>
        <v>162.469494213385+0.00903747579338818i</v>
      </c>
      <c r="F823" t="str">
        <f t="shared" si="233"/>
        <v>2.90990990951987-7781.50969957497i</v>
      </c>
      <c r="G823" t="str">
        <f t="shared" si="234"/>
        <v>0.999999999865963-0.000011577456553575i</v>
      </c>
      <c r="H823" t="str">
        <f t="shared" si="235"/>
        <v>625.009134029576+2.48222751833107i</v>
      </c>
      <c r="I823" t="str">
        <f t="shared" si="236"/>
        <v>59.6204525376944-13720.1570658762i</v>
      </c>
      <c r="K823" t="str">
        <f t="shared" si="237"/>
        <v>0.019199416577006-0.000102782269173173i</v>
      </c>
      <c r="L823" t="str">
        <f t="shared" si="238"/>
        <v>0.0001875-11.0265647605954i</v>
      </c>
      <c r="M823" t="str">
        <f t="shared" si="239"/>
        <v>0.0025-5.3153696794665i</v>
      </c>
      <c r="N823">
        <f t="shared" si="240"/>
        <v>89.936792022115711</v>
      </c>
      <c r="O823">
        <f t="shared" si="241"/>
        <v>68.254560513936838</v>
      </c>
      <c r="P823" s="3">
        <f t="shared" si="242"/>
        <v>68.254560513936838</v>
      </c>
      <c r="Q823" s="3">
        <f t="shared" si="243"/>
        <v>-90.063207977884289</v>
      </c>
      <c r="R823">
        <f t="shared" si="244"/>
        <v>89.936792022115711</v>
      </c>
      <c r="S823">
        <f t="shared" si="245"/>
        <v>1.9193848324792637E-2</v>
      </c>
      <c r="T823">
        <f t="shared" si="228"/>
        <v>68.254560513936838</v>
      </c>
    </row>
    <row r="824" spans="1:20" x14ac:dyDescent="0.25">
      <c r="A824">
        <f t="shared" si="229"/>
        <v>121.05678010454439</v>
      </c>
      <c r="B824">
        <f t="shared" si="246"/>
        <v>19.266784948426849</v>
      </c>
      <c r="C824" t="str">
        <f t="shared" si="230"/>
        <v>-2.8534946430807-2576.79900169317i</v>
      </c>
      <c r="D824" t="str">
        <f t="shared" si="231"/>
        <v>3.47812499756096-826.058739242475i</v>
      </c>
      <c r="E824" t="str">
        <f t="shared" si="232"/>
        <v>162.469493887897+0.00907182107732495i</v>
      </c>
      <c r="F824" t="str">
        <f t="shared" si="233"/>
        <v>2.90990990951692-7752.05190260165i</v>
      </c>
      <c r="G824" t="str">
        <f t="shared" si="234"/>
        <v>0.999999999864942-0.0000116214508884667i</v>
      </c>
      <c r="H824" t="str">
        <f t="shared" si="235"/>
        <v>625.009203580691+2.49166001154822i</v>
      </c>
      <c r="I824" t="str">
        <f t="shared" si="236"/>
        <v>59.6204537369173-13668.2192049769i</v>
      </c>
      <c r="K824" t="str">
        <f t="shared" si="237"/>
        <v>0.0191994121347113-0.000103172816448981i</v>
      </c>
      <c r="L824" t="str">
        <f t="shared" si="238"/>
        <v>0.0001875-10.9848224353411i</v>
      </c>
      <c r="M824" t="str">
        <f t="shared" si="239"/>
        <v>0.0025-5.29524773806187i</v>
      </c>
      <c r="N824">
        <f t="shared" si="240"/>
        <v>89.936551848640775</v>
      </c>
      <c r="O824">
        <f t="shared" si="241"/>
        <v>68.221616196839349</v>
      </c>
      <c r="P824" s="3">
        <f t="shared" si="242"/>
        <v>68.221616196839349</v>
      </c>
      <c r="Q824" s="3">
        <f t="shared" si="243"/>
        <v>-90.063448151359225</v>
      </c>
      <c r="R824">
        <f t="shared" si="244"/>
        <v>89.936551848640775</v>
      </c>
      <c r="S824">
        <f t="shared" si="245"/>
        <v>1.926678494842685E-2</v>
      </c>
      <c r="T824">
        <f t="shared" si="228"/>
        <v>68.221616196839349</v>
      </c>
    </row>
    <row r="825" spans="1:20" x14ac:dyDescent="0.25">
      <c r="A825">
        <f t="shared" si="229"/>
        <v>121.51679586894164</v>
      </c>
      <c r="B825">
        <f t="shared" si="246"/>
        <v>19.339998731230871</v>
      </c>
      <c r="C825" t="str">
        <f t="shared" si="230"/>
        <v>-2.8534937132117-2567.04407565059i</v>
      </c>
      <c r="D825" t="str">
        <f t="shared" si="231"/>
        <v>3.47812499754238-822.931599864312i</v>
      </c>
      <c r="E825" t="str">
        <f t="shared" si="232"/>
        <v>162.46949355993+0.00910629690625191i</v>
      </c>
      <c r="F825" t="str">
        <f t="shared" si="233"/>
        <v>2.9099099095139-7722.70562149742i</v>
      </c>
      <c r="G825" t="str">
        <f t="shared" si="234"/>
        <v>0.999999999863914-0.0000116656124018309i</v>
      </c>
      <c r="H825" t="str">
        <f t="shared" si="235"/>
        <v>625.009273661409+2.50112834856742i</v>
      </c>
      <c r="I825" t="str">
        <f t="shared" si="236"/>
        <v>59.6204549452711-13616.4779659997i</v>
      </c>
      <c r="K825" t="str">
        <f t="shared" si="237"/>
        <v>0.0191994076585932-0.000103564847514394i</v>
      </c>
      <c r="L825" t="str">
        <f t="shared" si="238"/>
        <v>0.0001875-10.9432381304454i</v>
      </c>
      <c r="M825" t="str">
        <f t="shared" si="239"/>
        <v>0.0025-5.27520197057368i</v>
      </c>
      <c r="N825">
        <f t="shared" si="240"/>
        <v>89.936310762699335</v>
      </c>
      <c r="O825">
        <f t="shared" si="241"/>
        <v>68.188671876009451</v>
      </c>
      <c r="P825" s="3">
        <f t="shared" si="242"/>
        <v>68.188671876009451</v>
      </c>
      <c r="Q825" s="3">
        <f t="shared" si="243"/>
        <v>-90.063689237300665</v>
      </c>
      <c r="R825">
        <f t="shared" si="244"/>
        <v>89.936310762699335</v>
      </c>
      <c r="S825">
        <f t="shared" si="245"/>
        <v>1.9339998731230872E-2</v>
      </c>
      <c r="T825">
        <f t="shared" si="228"/>
        <v>68.188671876009451</v>
      </c>
    </row>
    <row r="826" spans="1:20" x14ac:dyDescent="0.25">
      <c r="A826">
        <f t="shared" si="229"/>
        <v>121.97855969324362</v>
      </c>
      <c r="B826">
        <f t="shared" si="246"/>
        <v>19.413490726409549</v>
      </c>
      <c r="C826" t="str">
        <f t="shared" si="230"/>
        <v>-2.85349277626288-2557.32607739897i</v>
      </c>
      <c r="D826" t="str">
        <f t="shared" si="231"/>
        <v>3.47812499752366-819.816298633496i</v>
      </c>
      <c r="E826" t="str">
        <f t="shared" si="232"/>
        <v>162.469493229467+0.00914090377661449i</v>
      </c>
      <c r="F826" t="str">
        <f t="shared" si="233"/>
        <v>2.90990990951089-7693.47043410629i</v>
      </c>
      <c r="G826" t="str">
        <f t="shared" si="234"/>
        <v>0.999999999862877-0.0000117099417289457i</v>
      </c>
      <c r="H826" t="str">
        <f t="shared" si="235"/>
        <v>625.009344275761+2.51063266559888i</v>
      </c>
      <c r="I826" t="str">
        <f t="shared" si="236"/>
        <v>59.6204561628265-13564.9326046297i</v>
      </c>
      <c r="K826" t="str">
        <f t="shared" si="237"/>
        <v>0.0191994031483942-0.000103958368004494i</v>
      </c>
      <c r="L826" t="str">
        <f t="shared" si="238"/>
        <v>0.0001875-10.9018112477041i</v>
      </c>
      <c r="M826" t="str">
        <f t="shared" si="239"/>
        <v>0.0025-5.25523208863686i</v>
      </c>
      <c r="N826">
        <f t="shared" si="240"/>
        <v>89.936068760826245</v>
      </c>
      <c r="O826">
        <f t="shared" si="241"/>
        <v>68.15572755141902</v>
      </c>
      <c r="P826" s="3">
        <f t="shared" si="242"/>
        <v>68.15572755141902</v>
      </c>
      <c r="Q826" s="3">
        <f t="shared" si="243"/>
        <v>-90.063931239173755</v>
      </c>
      <c r="R826">
        <f t="shared" si="244"/>
        <v>89.936068760826245</v>
      </c>
      <c r="S826">
        <f t="shared" si="245"/>
        <v>1.9413490726409549E-2</v>
      </c>
      <c r="T826">
        <f t="shared" si="228"/>
        <v>68.15572755141902</v>
      </c>
    </row>
    <row r="827" spans="1:20" x14ac:dyDescent="0.25">
      <c r="A827">
        <f t="shared" si="229"/>
        <v>122.44207822007796</v>
      </c>
      <c r="B827">
        <f t="shared" si="246"/>
        <v>19.487261991169905</v>
      </c>
      <c r="C827" t="str">
        <f t="shared" si="230"/>
        <v>-2.85349183218008-2547.6448671416i</v>
      </c>
      <c r="D827" t="str">
        <f t="shared" si="231"/>
        <v>3.47812499750482-816.712790735371i</v>
      </c>
      <c r="E827" t="str">
        <f t="shared" si="232"/>
        <v>162.469492896487+0.00917564218675279i</v>
      </c>
      <c r="F827" t="str">
        <f t="shared" si="233"/>
        <v>2.90990990950786-7664.34591987027i</v>
      </c>
      <c r="G827" t="str">
        <f t="shared" si="234"/>
        <v>0.999999999861833-0.0000117544395075034i</v>
      </c>
      <c r="H827" t="str">
        <f t="shared" si="235"/>
        <v>625.009415427814+2.52017309937039i</v>
      </c>
      <c r="I827" t="str">
        <f t="shared" si="236"/>
        <v>59.6204573896523-13513.5823793696i</v>
      </c>
      <c r="K827" t="str">
        <f t="shared" si="237"/>
        <v>0.0191993986038548-0.000104353383575737i</v>
      </c>
      <c r="L827" t="str">
        <f t="shared" si="238"/>
        <v>0.0001875-10.8605411911777i</v>
      </c>
      <c r="M827" t="str">
        <f t="shared" si="239"/>
        <v>0.0025-5.23533780497794i</v>
      </c>
      <c r="N827">
        <f t="shared" si="240"/>
        <v>89.935825839543199</v>
      </c>
      <c r="O827">
        <f t="shared" si="241"/>
        <v>68.122783223039264</v>
      </c>
      <c r="P827" s="3">
        <f t="shared" si="242"/>
        <v>68.122783223039264</v>
      </c>
      <c r="Q827" s="3">
        <f t="shared" si="243"/>
        <v>-90.064174160456801</v>
      </c>
      <c r="R827">
        <f t="shared" si="244"/>
        <v>89.935825839543199</v>
      </c>
      <c r="S827">
        <f t="shared" si="245"/>
        <v>1.9487261991169905E-2</v>
      </c>
      <c r="T827">
        <f t="shared" si="228"/>
        <v>68.122783223039264</v>
      </c>
    </row>
    <row r="828" spans="1:20" x14ac:dyDescent="0.25">
      <c r="A828">
        <f t="shared" si="229"/>
        <v>122.90735811731425</v>
      </c>
      <c r="B828">
        <f t="shared" si="246"/>
        <v>19.56131358673635</v>
      </c>
      <c r="C828" t="str">
        <f t="shared" si="230"/>
        <v>-2.85349088090933-2538.00030561104i</v>
      </c>
      <c r="D828" t="str">
        <f t="shared" si="231"/>
        <v>3.47812499748582-813.62103152493i</v>
      </c>
      <c r="E828" t="str">
        <f t="shared" si="232"/>
        <v>162.469492560972+0.00921051263689968i</v>
      </c>
      <c r="F828" t="str">
        <f t="shared" si="233"/>
        <v>2.90990990950479-7635.3316598234i</v>
      </c>
      <c r="G828" t="str">
        <f t="shared" si="234"/>
        <v>0.999999999860781-0.0000117991063776195i</v>
      </c>
      <c r="H828" t="str">
        <f t="shared" si="235"/>
        <v>625.009487121658+2.52974978712947i</v>
      </c>
      <c r="I828" t="str">
        <f t="shared" si="236"/>
        <v>59.6204586258203-13462.426551529i</v>
      </c>
      <c r="K828" t="str">
        <f t="shared" si="237"/>
        <v>0.0191993940247136-0.000104749899906038i</v>
      </c>
      <c r="L828" t="str">
        <f t="shared" si="238"/>
        <v>0.0001875-10.8194273671824i</v>
      </c>
      <c r="M828" t="str">
        <f t="shared" si="239"/>
        <v>0.0025-5.21551883341099i</v>
      </c>
      <c r="N828">
        <f t="shared" si="240"/>
        <v>89.93558199535866</v>
      </c>
      <c r="O828">
        <f t="shared" si="241"/>
        <v>68.08983889084142</v>
      </c>
      <c r="P828" s="3">
        <f t="shared" si="242"/>
        <v>68.08983889084142</v>
      </c>
      <c r="Q828" s="3">
        <f t="shared" si="243"/>
        <v>-90.06441800464134</v>
      </c>
      <c r="R828">
        <f t="shared" si="244"/>
        <v>89.93558199535866</v>
      </c>
      <c r="S828">
        <f t="shared" si="245"/>
        <v>1.9561313586736351E-2</v>
      </c>
      <c r="T828">
        <f t="shared" si="228"/>
        <v>68.08983889084142</v>
      </c>
    </row>
    <row r="829" spans="1:20" x14ac:dyDescent="0.25">
      <c r="A829">
        <f t="shared" si="229"/>
        <v>123.37440607816005</v>
      </c>
      <c r="B829">
        <f t="shared" si="246"/>
        <v>19.63564657836595</v>
      </c>
      <c r="C829" t="str">
        <f t="shared" si="230"/>
        <v>-2.85348992239559-2528.39225406703i</v>
      </c>
      <c r="D829" t="str">
        <f t="shared" si="231"/>
        <v>3.47812499746667-810.540976526177i</v>
      </c>
      <c r="E829" t="str">
        <f t="shared" si="232"/>
        <v>162.469492222903+0.00924551562919222i</v>
      </c>
      <c r="F829" t="str">
        <f t="shared" si="233"/>
        <v>2.90990990950171-7606.4272365858i</v>
      </c>
      <c r="G829" t="str">
        <f t="shared" si="234"/>
        <v>0.999999999859721-0.0000118439429818419i</v>
      </c>
      <c r="H829" t="str">
        <f t="shared" si="235"/>
        <v>625.00955936142+2.53936286664507i</v>
      </c>
      <c r="I829" t="str">
        <f t="shared" si="236"/>
        <v>59.6204598713999-13411.4643852141i</v>
      </c>
      <c r="K829" t="str">
        <f t="shared" si="237"/>
        <v>0.0191993894107072-0.000105147922694845i</v>
      </c>
      <c r="L829" t="str">
        <f t="shared" si="238"/>
        <v>0.0001875-10.7784691842821i</v>
      </c>
      <c r="M829" t="str">
        <f t="shared" si="239"/>
        <v>0.0025-5.19577488883341i</v>
      </c>
      <c r="N829">
        <f t="shared" si="240"/>
        <v>89.935337224767906</v>
      </c>
      <c r="O829">
        <f t="shared" si="241"/>
        <v>68.056894554796386</v>
      </c>
      <c r="P829" s="3">
        <f t="shared" si="242"/>
        <v>68.056894554796386</v>
      </c>
      <c r="Q829" s="3">
        <f t="shared" si="243"/>
        <v>-90.064662775232094</v>
      </c>
      <c r="R829">
        <f t="shared" si="244"/>
        <v>89.935337224767906</v>
      </c>
      <c r="S829">
        <f t="shared" si="245"/>
        <v>1.9635646578365949E-2</v>
      </c>
      <c r="T829">
        <f t="shared" si="228"/>
        <v>68.056894554796386</v>
      </c>
    </row>
    <row r="830" spans="1:20" x14ac:dyDescent="0.25">
      <c r="A830">
        <f t="shared" si="229"/>
        <v>123.84322882125706</v>
      </c>
      <c r="B830">
        <f t="shared" si="246"/>
        <v>19.710262035363741</v>
      </c>
      <c r="C830" t="str">
        <f t="shared" si="230"/>
        <v>-2.8534889565836-2518.82057429451i</v>
      </c>
      <c r="D830" t="str">
        <f t="shared" si="231"/>
        <v>3.47812499744739-807.472581431491i</v>
      </c>
      <c r="E830" t="str">
        <f t="shared" si="232"/>
        <v>162.469491882259+0.00928065166770121i</v>
      </c>
      <c r="F830" t="str">
        <f t="shared" si="233"/>
        <v>2.9099099094986-7577.63223435767i</v>
      </c>
      <c r="G830" t="str">
        <f t="shared" si="234"/>
        <v>0.999999999858653-0.0000118889499651602i</v>
      </c>
      <c r="H830" t="str">
        <f t="shared" si="235"/>
        <v>625.009632151256+2.54901247620982i</v>
      </c>
      <c r="I830" t="str">
        <f t="shared" si="236"/>
        <v>59.6204611264635-13360.6951473173i</v>
      </c>
      <c r="K830" t="str">
        <f t="shared" si="237"/>
        <v>0.0191993847615701-0.000105547457663228i</v>
      </c>
      <c r="L830" t="str">
        <f t="shared" si="238"/>
        <v>0.0001875-10.7376660532796i</v>
      </c>
      <c r="M830" t="str">
        <f t="shared" si="239"/>
        <v>0.0025-5.17610568722198i</v>
      </c>
      <c r="N830">
        <f t="shared" si="240"/>
        <v>89.935091524252897</v>
      </c>
      <c r="O830">
        <f t="shared" si="241"/>
        <v>68.023950214874816</v>
      </c>
      <c r="P830" s="3">
        <f t="shared" si="242"/>
        <v>68.023950214874816</v>
      </c>
      <c r="Q830" s="3">
        <f t="shared" si="243"/>
        <v>-90.064908475747103</v>
      </c>
      <c r="R830">
        <f t="shared" si="244"/>
        <v>89.935091524252897</v>
      </c>
      <c r="S830">
        <f t="shared" si="245"/>
        <v>1.9710262035363739E-2</v>
      </c>
      <c r="T830">
        <f t="shared" si="228"/>
        <v>68.023950214874816</v>
      </c>
    </row>
    <row r="831" spans="1:20" x14ac:dyDescent="0.25">
      <c r="A831">
        <f t="shared" si="229"/>
        <v>124.31383309077785</v>
      </c>
      <c r="B831">
        <f t="shared" si="246"/>
        <v>19.785161031098124</v>
      </c>
      <c r="C831" t="str">
        <f t="shared" si="230"/>
        <v>-2.85348798341812-2509.28512860169i</v>
      </c>
      <c r="D831" t="str">
        <f t="shared" si="231"/>
        <v>3.47812499742795-804.415802100976i</v>
      </c>
      <c r="E831" t="str">
        <f t="shared" si="232"/>
        <v>162.469491539023+0.00931592125838446i</v>
      </c>
      <c r="F831" t="str">
        <f t="shared" si="233"/>
        <v>2.90990990949547-7548.94623891322i</v>
      </c>
      <c r="G831" t="str">
        <f t="shared" si="234"/>
        <v>0.999999999857577-0.000011934127975015i</v>
      </c>
      <c r="H831" t="str">
        <f t="shared" si="235"/>
        <v>625.009705495358+2.55869875464189i</v>
      </c>
      <c r="I831" t="str">
        <f t="shared" si="236"/>
        <v>59.6204623910834-13310.1181075058i</v>
      </c>
      <c r="K831" t="str">
        <f t="shared" si="237"/>
        <v>0.0191993800770348-0.000105948510553956i</v>
      </c>
      <c r="L831" t="str">
        <f t="shared" si="238"/>
        <v>0.0001875-10.6970173872082i</v>
      </c>
      <c r="M831" t="str">
        <f t="shared" si="239"/>
        <v>0.0025-5.1565109456286i</v>
      </c>
      <c r="N831">
        <f t="shared" si="240"/>
        <v>89.934844890282278</v>
      </c>
      <c r="O831">
        <f t="shared" si="241"/>
        <v>67.991005871047335</v>
      </c>
      <c r="P831" s="3">
        <f t="shared" si="242"/>
        <v>67.991005871047335</v>
      </c>
      <c r="Q831" s="3">
        <f t="shared" si="243"/>
        <v>-90.065155109717722</v>
      </c>
      <c r="R831">
        <f t="shared" si="244"/>
        <v>89.934844890282278</v>
      </c>
      <c r="S831">
        <f t="shared" si="245"/>
        <v>1.9785161031098123E-2</v>
      </c>
      <c r="T831">
        <f t="shared" si="228"/>
        <v>67.991005871047335</v>
      </c>
    </row>
    <row r="832" spans="1:20" x14ac:dyDescent="0.25">
      <c r="A832">
        <f t="shared" si="229"/>
        <v>124.7862256565228</v>
      </c>
      <c r="B832">
        <f t="shared" si="246"/>
        <v>19.860344643016298</v>
      </c>
      <c r="C832" t="str">
        <f t="shared" si="230"/>
        <v>-2.85348700284324-2499.78577981793i</v>
      </c>
      <c r="D832" t="str">
        <f t="shared" si="231"/>
        <v>3.47812499740836-801.370594561836i</v>
      </c>
      <c r="E832" t="str">
        <f t="shared" si="232"/>
        <v>162.469491193173+0.00935132490914707i</v>
      </c>
      <c r="F832" t="str">
        <f t="shared" si="233"/>
        <v>2.90990990949231-7520.36883759478i</v>
      </c>
      <c r="G832" t="str">
        <f t="shared" si="234"/>
        <v>0.999999999856492-0.000011979477661307i</v>
      </c>
      <c r="H832" t="str">
        <f t="shared" si="235"/>
        <v>625.009779397946+2.56842184128704i</v>
      </c>
      <c r="I832" t="str">
        <f t="shared" si="236"/>
        <v>59.6204636653336-13259.7325382121i</v>
      </c>
      <c r="K832" t="str">
        <f t="shared" si="237"/>
        <v>0.0191993753568318-0.000106351087131582i</v>
      </c>
      <c r="L832" t="str">
        <f t="shared" si="238"/>
        <v>0.0001875-10.6565226013232i</v>
      </c>
      <c r="M832" t="str">
        <f t="shared" si="239"/>
        <v>0.0025-5.1369903821763i</v>
      </c>
      <c r="N832">
        <f t="shared" si="240"/>
        <v>89.934597319311223</v>
      </c>
      <c r="O832">
        <f t="shared" si="241"/>
        <v>67.958061523284016</v>
      </c>
      <c r="P832" s="3">
        <f t="shared" si="242"/>
        <v>67.958061523284016</v>
      </c>
      <c r="Q832" s="3">
        <f t="shared" si="243"/>
        <v>-90.065402680688777</v>
      </c>
      <c r="R832">
        <f t="shared" si="244"/>
        <v>89.934597319311223</v>
      </c>
      <c r="S832">
        <f t="shared" si="245"/>
        <v>1.9860344643016298E-2</v>
      </c>
      <c r="T832">
        <f t="shared" si="228"/>
        <v>67.958061523284016</v>
      </c>
    </row>
    <row r="833" spans="1:20" x14ac:dyDescent="0.25">
      <c r="A833">
        <f t="shared" si="229"/>
        <v>125.2604133140176</v>
      </c>
      <c r="B833">
        <f t="shared" si="246"/>
        <v>19.93581395265976</v>
      </c>
      <c r="C833" t="str">
        <f t="shared" si="230"/>
        <v>-2.85348601480223-2490.32239129196i</v>
      </c>
      <c r="D833" t="str">
        <f t="shared" si="231"/>
        <v>3.47812499738862-798.336915007738i</v>
      </c>
      <c r="E833" t="str">
        <f t="shared" si="232"/>
        <v>162.46949084469+0.00938686312982983i</v>
      </c>
      <c r="F833" t="str">
        <f t="shared" si="233"/>
        <v>2.90990990948912-7491.89961930684i</v>
      </c>
      <c r="G833" t="str">
        <f t="shared" si="234"/>
        <v>0.999999999855399-0.0000120249996764069i</v>
      </c>
      <c r="H833" t="str">
        <f t="shared" si="235"/>
        <v>625.009853863268+2.57818187602045i</v>
      </c>
      <c r="I833" t="str">
        <f t="shared" si="236"/>
        <v>59.6204649492854-13209.5377146227i</v>
      </c>
      <c r="K833" t="str">
        <f t="shared" si="237"/>
        <v>0.0191993706006897-0.000106755193182521i</v>
      </c>
      <c r="L833" t="str">
        <f t="shared" si="238"/>
        <v>0.0001875-10.6161811130935i</v>
      </c>
      <c r="M833" t="str">
        <f t="shared" si="239"/>
        <v>0.0025-5.11754371605532i</v>
      </c>
      <c r="N833">
        <f t="shared" si="240"/>
        <v>89.934348807781575</v>
      </c>
      <c r="O833">
        <f t="shared" si="241"/>
        <v>67.925117171555058</v>
      </c>
      <c r="P833" s="3">
        <f t="shared" si="242"/>
        <v>67.925117171555058</v>
      </c>
      <c r="Q833" s="3">
        <f t="shared" si="243"/>
        <v>-90.065651192218425</v>
      </c>
      <c r="R833">
        <f t="shared" si="244"/>
        <v>89.934348807781575</v>
      </c>
      <c r="S833">
        <f t="shared" si="245"/>
        <v>1.993581395265976E-2</v>
      </c>
      <c r="T833">
        <f t="shared" si="228"/>
        <v>67.925117171555058</v>
      </c>
    </row>
    <row r="834" spans="1:20" x14ac:dyDescent="0.25">
      <c r="A834">
        <f t="shared" si="229"/>
        <v>125.73640288461087</v>
      </c>
      <c r="B834">
        <f t="shared" si="246"/>
        <v>20.011570045679868</v>
      </c>
      <c r="C834" t="str">
        <f t="shared" si="230"/>
        <v>-2.85348501923837-2480.89482688975i</v>
      </c>
      <c r="D834" t="str">
        <f t="shared" si="231"/>
        <v>3.47812499736874-795.314719798187i</v>
      </c>
      <c r="E834" t="str">
        <f t="shared" si="232"/>
        <v>162.469490493553+0.00942253643221108i</v>
      </c>
      <c r="F834" t="str">
        <f t="shared" si="233"/>
        <v>2.90990990948592-7463.53817451016i</v>
      </c>
      <c r="G834" t="str">
        <f t="shared" si="234"/>
        <v>0.999999999854298-0.0000120706946751639i</v>
      </c>
      <c r="H834" t="str">
        <f t="shared" si="235"/>
        <v>625.009928895611+2.58797899924901i</v>
      </c>
      <c r="I834" t="str">
        <f t="shared" si="236"/>
        <v>59.6204662430138-13159.5329146684i</v>
      </c>
      <c r="K834" t="str">
        <f t="shared" si="237"/>
        <v>0.0191993658083348-0.000107160834515137i</v>
      </c>
      <c r="L834" t="str">
        <f t="shared" si="238"/>
        <v>0.0001875-10.5759923421931i</v>
      </c>
      <c r="M834" t="str">
        <f t="shared" si="239"/>
        <v>0.0025-5.09817066751873i</v>
      </c>
      <c r="N834">
        <f t="shared" si="240"/>
        <v>89.934099352121621</v>
      </c>
      <c r="O834">
        <f t="shared" si="241"/>
        <v>67.89217281583025</v>
      </c>
      <c r="P834" s="3">
        <f t="shared" si="242"/>
        <v>67.89217281583025</v>
      </c>
      <c r="Q834" s="3">
        <f t="shared" si="243"/>
        <v>-90.065900647878379</v>
      </c>
      <c r="R834">
        <f t="shared" si="244"/>
        <v>89.934099352121621</v>
      </c>
      <c r="S834">
        <f t="shared" si="245"/>
        <v>2.0011570045679869E-2</v>
      </c>
      <c r="T834">
        <f t="shared" si="228"/>
        <v>67.89217281583025</v>
      </c>
    </row>
    <row r="835" spans="1:20" x14ac:dyDescent="0.25">
      <c r="A835">
        <f t="shared" si="229"/>
        <v>126.21420121557237</v>
      </c>
      <c r="B835">
        <f t="shared" si="246"/>
        <v>20.08761401185345</v>
      </c>
      <c r="C835" t="str">
        <f t="shared" si="230"/>
        <v>-2.85348401609443-2471.5029509926i</v>
      </c>
      <c r="D835" t="str">
        <f t="shared" si="231"/>
        <v>3.47812499734871-792.303965457887i</v>
      </c>
      <c r="E835" t="str">
        <f t="shared" si="232"/>
        <v>162.469490139743+0.00945834533001273i</v>
      </c>
      <c r="F835" t="str">
        <f t="shared" si="233"/>
        <v>2.90990990948271-7435.28409521582i</v>
      </c>
      <c r="G835" t="str">
        <f t="shared" si="234"/>
        <v>0.999999999853189-0.0000121165633149161i</v>
      </c>
      <c r="H835" t="str">
        <f t="shared" si="235"/>
        <v>625.010004499296+2.59781335191316i</v>
      </c>
      <c r="I835" t="str">
        <f t="shared" si="236"/>
        <v>59.6204675465933-13109.7174190133i</v>
      </c>
      <c r="K835" t="str">
        <f t="shared" si="237"/>
        <v>0.0191993609794913-0.000107568016959823i</v>
      </c>
      <c r="L835" t="str">
        <f t="shared" si="238"/>
        <v>0.0001875-10.5359557104932i</v>
      </c>
      <c r="M835" t="str">
        <f t="shared" si="239"/>
        <v>0.0025-5.07887095787879i</v>
      </c>
      <c r="N835">
        <f t="shared" si="240"/>
        <v>89.933848948746075</v>
      </c>
      <c r="O835">
        <f t="shared" si="241"/>
        <v>67.85922845607908</v>
      </c>
      <c r="P835" s="3">
        <f t="shared" si="242"/>
        <v>67.85922845607908</v>
      </c>
      <c r="Q835" s="3">
        <f t="shared" si="243"/>
        <v>-90.066151051253925</v>
      </c>
      <c r="R835">
        <f t="shared" si="244"/>
        <v>89.933848948746075</v>
      </c>
      <c r="S835">
        <f t="shared" si="245"/>
        <v>2.0087614011853449E-2</v>
      </c>
      <c r="T835">
        <f t="shared" si="228"/>
        <v>67.85922845607908</v>
      </c>
    </row>
    <row r="836" spans="1:20" x14ac:dyDescent="0.25">
      <c r="A836">
        <f t="shared" si="229"/>
        <v>126.69381518019156</v>
      </c>
      <c r="B836">
        <f t="shared" si="246"/>
        <v>20.163946945098495</v>
      </c>
      <c r="C836" t="str">
        <f t="shared" si="230"/>
        <v>-2.85348300531266-2462.14662849524i</v>
      </c>
      <c r="D836" t="str">
        <f t="shared" si="231"/>
        <v>3.47812499732851-789.304608676119i</v>
      </c>
      <c r="E836" t="str">
        <f t="shared" si="232"/>
        <v>162.46948978324+0.00949429033892117i</v>
      </c>
      <c r="F836" t="str">
        <f t="shared" si="233"/>
        <v>2.90990990947943-7407.13697497932i</v>
      </c>
      <c r="G836" t="str">
        <f t="shared" si="234"/>
        <v>0.999999999852071-0.0000121626062554992i</v>
      </c>
      <c r="H836" t="str">
        <f t="shared" si="235"/>
        <v>625.010080678671+2.60768507548895i</v>
      </c>
      <c r="I836" t="str">
        <f t="shared" si="236"/>
        <v>59.6204688600979-13060.0905110445i</v>
      </c>
      <c r="K836" t="str">
        <f t="shared" si="237"/>
        <v>0.0191993561138815-0.000107976746369087i</v>
      </c>
      <c r="L836" t="str">
        <f t="shared" si="238"/>
        <v>0.0001875-10.4960706420534i</v>
      </c>
      <c r="M836" t="str">
        <f t="shared" si="239"/>
        <v>0.0025-5.05964430950268i</v>
      </c>
      <c r="N836">
        <f t="shared" si="240"/>
        <v>89.933597594056096</v>
      </c>
      <c r="O836">
        <f t="shared" si="241"/>
        <v>67.826284092270953</v>
      </c>
      <c r="P836" s="3">
        <f t="shared" si="242"/>
        <v>67.826284092270953</v>
      </c>
      <c r="Q836" s="3">
        <f t="shared" si="243"/>
        <v>-90.066402405943904</v>
      </c>
      <c r="R836">
        <f t="shared" si="244"/>
        <v>89.933597594056096</v>
      </c>
      <c r="S836">
        <f t="shared" si="245"/>
        <v>2.0163946945098495E-2</v>
      </c>
      <c r="T836">
        <f t="shared" si="228"/>
        <v>67.826284092270953</v>
      </c>
    </row>
    <row r="837" spans="1:20" x14ac:dyDescent="0.25">
      <c r="A837">
        <f t="shared" si="229"/>
        <v>127.1752516778763</v>
      </c>
      <c r="B837">
        <f t="shared" si="246"/>
        <v>20.24056994348987</v>
      </c>
      <c r="C837" t="str">
        <f t="shared" si="230"/>
        <v>-2.85348198683494-2452.82572480382i</v>
      </c>
      <c r="D837" t="str">
        <f t="shared" si="231"/>
        <v>3.47812499730818-786.316606306144i</v>
      </c>
      <c r="E837" t="str">
        <f t="shared" si="232"/>
        <v>162.469489424022+0.0095303719765852i</v>
      </c>
      <c r="F837" t="str">
        <f t="shared" si="233"/>
        <v>2.90990990947618-7379.09640889505i</v>
      </c>
      <c r="G837" t="str">
        <f t="shared" si="234"/>
        <v>0.999999999850945-0.0000122088241592563i</v>
      </c>
      <c r="H837" t="str">
        <f t="shared" si="235"/>
        <v>625.010157438122+2.61759431199008i</v>
      </c>
      <c r="I837" t="str">
        <f t="shared" si="236"/>
        <v>59.6204701836044-13010.6514768628i</v>
      </c>
      <c r="K837" t="str">
        <f t="shared" si="237"/>
        <v>0.0191993512112254-0.000108387028617632i</v>
      </c>
      <c r="L837" t="str">
        <f t="shared" si="238"/>
        <v>0.0001875-10.4563365631136i</v>
      </c>
      <c r="M837" t="str">
        <f t="shared" si="239"/>
        <v>0.0025-5.04049044580861i</v>
      </c>
      <c r="N837">
        <f t="shared" si="240"/>
        <v>89.933345284439213</v>
      </c>
      <c r="O837">
        <f t="shared" si="241"/>
        <v>67.793339724374945</v>
      </c>
      <c r="P837" s="3">
        <f t="shared" si="242"/>
        <v>67.793339724374945</v>
      </c>
      <c r="Q837" s="3">
        <f t="shared" si="243"/>
        <v>-90.066654715560787</v>
      </c>
      <c r="R837">
        <f t="shared" si="244"/>
        <v>89.933345284439213</v>
      </c>
      <c r="S837">
        <f t="shared" si="245"/>
        <v>2.0240569943489869E-2</v>
      </c>
      <c r="T837">
        <f t="shared" si="228"/>
        <v>67.793339724374945</v>
      </c>
    </row>
    <row r="838" spans="1:20" x14ac:dyDescent="0.25">
      <c r="A838">
        <f t="shared" si="229"/>
        <v>127.65851763425223</v>
      </c>
      <c r="B838">
        <f t="shared" si="246"/>
        <v>20.317484109275131</v>
      </c>
      <c r="C838" t="str">
        <f t="shared" si="230"/>
        <v>-2.85348096060247-2443.54010583402i</v>
      </c>
      <c r="D838" t="str">
        <f t="shared" si="231"/>
        <v>3.47812499728769-783.339915364531i</v>
      </c>
      <c r="E838" t="str">
        <f t="shared" si="232"/>
        <v>162.469489062069+0.00956659076263308i</v>
      </c>
      <c r="F838" t="str">
        <f t="shared" si="233"/>
        <v>2.90990990947288-7351.16199358992i</v>
      </c>
      <c r="G838" t="str">
        <f t="shared" si="234"/>
        <v>0.99999999984981-0.0000122552176910476i</v>
      </c>
      <c r="H838" t="str">
        <f t="shared" si="235"/>
        <v>625.010234782062+2.62754120396998i</v>
      </c>
      <c r="I838" t="str">
        <f t="shared" si="236"/>
        <v>59.6204715171879-12961.3996052707i</v>
      </c>
      <c r="K838" t="str">
        <f t="shared" si="237"/>
        <v>0.0191993462712411-0.000108798869602444i</v>
      </c>
      <c r="L838" t="str">
        <f t="shared" si="238"/>
        <v>0.0001875-10.4167529020857i</v>
      </c>
      <c r="M838" t="str">
        <f t="shared" si="239"/>
        <v>0.0025-5.02140909126183i</v>
      </c>
      <c r="N838">
        <f t="shared" si="240"/>
        <v>89.933092016269228</v>
      </c>
      <c r="O838">
        <f t="shared" si="241"/>
        <v>67.760395352359964</v>
      </c>
      <c r="P838" s="3">
        <f t="shared" si="242"/>
        <v>67.760395352359964</v>
      </c>
      <c r="Q838" s="3">
        <f t="shared" si="243"/>
        <v>-90.066907983730772</v>
      </c>
      <c r="R838">
        <f t="shared" si="244"/>
        <v>89.933092016269228</v>
      </c>
      <c r="S838">
        <f t="shared" si="245"/>
        <v>2.0317484109275131E-2</v>
      </c>
      <c r="T838">
        <f t="shared" si="228"/>
        <v>67.760395352359964</v>
      </c>
    </row>
    <row r="839" spans="1:20" x14ac:dyDescent="0.25">
      <c r="A839">
        <f t="shared" si="229"/>
        <v>128.14362000126238</v>
      </c>
      <c r="B839">
        <f t="shared" si="246"/>
        <v>20.394690548890377</v>
      </c>
      <c r="C839" t="str">
        <f t="shared" si="230"/>
        <v>-2.85347992655662-2434.28963800911i</v>
      </c>
      <c r="D839" t="str">
        <f t="shared" si="231"/>
        <v>3.47812499726703-780.374493030589i</v>
      </c>
      <c r="E839" t="str">
        <f t="shared" si="232"/>
        <v>162.469488697361+0.00960294721865487i</v>
      </c>
      <c r="F839" t="str">
        <f t="shared" si="233"/>
        <v>2.90990990946955-7323.33332721805i</v>
      </c>
      <c r="G839" t="str">
        <f t="shared" si="234"/>
        <v>0.999999999848666-0.0000123017875182595i</v>
      </c>
      <c r="H839" t="str">
        <f t="shared" si="235"/>
        <v>625.010312714944+2.63752589452383i</v>
      </c>
      <c r="I839" t="str">
        <f t="shared" si="236"/>
        <v>59.620472860926-12912.3341877636i</v>
      </c>
      <c r="K839" t="str">
        <f t="shared" si="237"/>
        <v>0.0191993412936443-0.000109212275242873i</v>
      </c>
      <c r="L839" t="str">
        <f t="shared" si="238"/>
        <v>0.0001875-10.3773190895454i</v>
      </c>
      <c r="M839" t="str">
        <f t="shared" si="239"/>
        <v>0.0025-5.00239997137062i</v>
      </c>
      <c r="N839">
        <f t="shared" si="240"/>
        <v>89.932837785906173</v>
      </c>
      <c r="O839">
        <f t="shared" si="241"/>
        <v>67.727450976194703</v>
      </c>
      <c r="P839" s="3">
        <f t="shared" si="242"/>
        <v>67.727450976194703</v>
      </c>
      <c r="Q839" s="3">
        <f t="shared" si="243"/>
        <v>-90.067162214093827</v>
      </c>
      <c r="R839">
        <f t="shared" si="244"/>
        <v>89.932837785906173</v>
      </c>
      <c r="S839">
        <f t="shared" si="245"/>
        <v>2.0394690548890378E-2</v>
      </c>
      <c r="T839">
        <f t="shared" si="228"/>
        <v>67.727450976194703</v>
      </c>
    </row>
    <row r="840" spans="1:20" x14ac:dyDescent="0.25">
      <c r="A840">
        <f t="shared" si="229"/>
        <v>128.63056575726719</v>
      </c>
      <c r="B840">
        <f t="shared" si="246"/>
        <v>20.472190372976161</v>
      </c>
      <c r="C840" t="str">
        <f t="shared" si="230"/>
        <v>-2.85347888463763-2425.07418825797i</v>
      </c>
      <c r="D840" t="str">
        <f t="shared" si="231"/>
        <v>3.47812499724622-777.420296645717i</v>
      </c>
      <c r="E840" t="str">
        <f t="shared" si="232"/>
        <v>162.469488329876+0.00963944186824138i</v>
      </c>
      <c r="F840" t="str">
        <f t="shared" si="233"/>
        <v>2.9099099094662-7295.61000945468i</v>
      </c>
      <c r="G840" t="str">
        <f t="shared" si="234"/>
        <v>0.999999999847514-0.0000123485343108147i</v>
      </c>
      <c r="H840" t="str">
        <f t="shared" si="235"/>
        <v>625.010391241255+2.64754852729062i</v>
      </c>
      <c r="I840" t="str">
        <f t="shared" si="236"/>
        <v>59.6204742148959-12863.454518519i</v>
      </c>
      <c r="K840" t="str">
        <f t="shared" si="237"/>
        <v>0.0191993362781486-0.000109627251480718i</v>
      </c>
      <c r="L840" t="str">
        <f t="shared" si="238"/>
        <v>0.0001875-10.3380345582242i</v>
      </c>
      <c r="M840" t="str">
        <f t="shared" si="239"/>
        <v>0.0025-4.98346281268241i</v>
      </c>
      <c r="N840">
        <f t="shared" si="240"/>
        <v>89.93258258969631</v>
      </c>
      <c r="O840">
        <f t="shared" si="241"/>
        <v>67.694506595847429</v>
      </c>
      <c r="P840" s="3">
        <f t="shared" si="242"/>
        <v>67.694506595847429</v>
      </c>
      <c r="Q840" s="3">
        <f t="shared" si="243"/>
        <v>-90.06741741030369</v>
      </c>
      <c r="R840">
        <f t="shared" si="244"/>
        <v>89.93258258969631</v>
      </c>
      <c r="S840">
        <f t="shared" si="245"/>
        <v>2.0472190372976162E-2</v>
      </c>
      <c r="T840">
        <f t="shared" si="228"/>
        <v>67.694506595847429</v>
      </c>
    </row>
    <row r="841" spans="1:20" x14ac:dyDescent="0.25">
      <c r="A841">
        <f t="shared" si="229"/>
        <v>129.11936190714482</v>
      </c>
      <c r="B841">
        <f t="shared" si="246"/>
        <v>20.549984696393473</v>
      </c>
      <c r="C841" t="str">
        <f t="shared" si="230"/>
        <v>-2.85347783478561-2415.89362401326i</v>
      </c>
      <c r="D841" t="str">
        <f t="shared" si="231"/>
        <v>3.47812499722524-774.477283712811i</v>
      </c>
      <c r="E841" t="str">
        <f t="shared" si="232"/>
        <v>162.469487959592+0.00967607523697897i</v>
      </c>
      <c r="F841" t="str">
        <f t="shared" si="233"/>
        <v>2.90990990946281-7267.99164149061i</v>
      </c>
      <c r="G841" t="str">
        <f t="shared" si="234"/>
        <v>0.999999999846353-0.0000123954587411814i</v>
      </c>
      <c r="H841" t="str">
        <f t="shared" si="235"/>
        <v>625.010470365512+2.65760924645519i</v>
      </c>
      <c r="I841" t="str">
        <f t="shared" si="236"/>
        <v>59.6204755791753-12814.7598943865i</v>
      </c>
      <c r="K841" t="str">
        <f t="shared" si="237"/>
        <v>0.0191993312244655-0.000110043804280313i</v>
      </c>
      <c r="L841" t="str">
        <f t="shared" si="238"/>
        <v>0.0001875-10.2988987430008i</v>
      </c>
      <c r="M841" t="str">
        <f t="shared" si="239"/>
        <v>0.0025-4.96459734277985i</v>
      </c>
      <c r="N841">
        <f t="shared" si="240"/>
        <v>89.932326423972029</v>
      </c>
      <c r="O841">
        <f t="shared" si="241"/>
        <v>67.661562211286309</v>
      </c>
      <c r="P841" s="3">
        <f t="shared" si="242"/>
        <v>67.661562211286309</v>
      </c>
      <c r="Q841" s="3">
        <f t="shared" si="243"/>
        <v>-90.067673576027971</v>
      </c>
      <c r="R841">
        <f t="shared" si="244"/>
        <v>89.932326423972029</v>
      </c>
      <c r="S841">
        <f t="shared" si="245"/>
        <v>2.0549984696393474E-2</v>
      </c>
      <c r="T841">
        <f t="shared" si="228"/>
        <v>67.661562211286309</v>
      </c>
    </row>
    <row r="842" spans="1:20" x14ac:dyDescent="0.25">
      <c r="A842">
        <f t="shared" si="229"/>
        <v>129.61001548239199</v>
      </c>
      <c r="B842">
        <f t="shared" si="246"/>
        <v>20.62807463823977</v>
      </c>
      <c r="C842" t="str">
        <f t="shared" si="230"/>
        <v>-2.85347677694007-2406.74781320954i</v>
      </c>
      <c r="D842" t="str">
        <f t="shared" si="231"/>
        <v>3.47812499720412-771.545411895644i</v>
      </c>
      <c r="E842" t="str">
        <f t="shared" si="232"/>
        <v>162.46948758649+0.00971284785244895i</v>
      </c>
      <c r="F842" t="str">
        <f t="shared" si="233"/>
        <v>2.90990990945941-7240.47782602637i</v>
      </c>
      <c r="G842" t="str">
        <f t="shared" si="234"/>
        <v>0.999999999845183-0.0000124425614843833i</v>
      </c>
      <c r="H842" t="str">
        <f t="shared" si="235"/>
        <v>625.010550092265+2.66770819675032i</v>
      </c>
      <c r="I842" t="str">
        <f t="shared" si="236"/>
        <v>59.6204769538422-12766.2496148775i</v>
      </c>
      <c r="K842" t="str">
        <f t="shared" si="237"/>
        <v>0.0191993261323044-0.000110461939628611i</v>
      </c>
      <c r="L842" t="str">
        <f t="shared" si="238"/>
        <v>0.0001875-10.2599110808934i</v>
      </c>
      <c r="M842" t="str">
        <f t="shared" si="239"/>
        <v>0.0025-4.94580329027679i</v>
      </c>
      <c r="N842">
        <f t="shared" si="240"/>
        <v>89.932069285051838</v>
      </c>
      <c r="O842">
        <f t="shared" si="241"/>
        <v>67.628617822479441</v>
      </c>
      <c r="P842" s="3">
        <f t="shared" si="242"/>
        <v>67.628617822479441</v>
      </c>
      <c r="Q842" s="3">
        <f t="shared" si="243"/>
        <v>-90.067930714948162</v>
      </c>
      <c r="R842">
        <f t="shared" si="244"/>
        <v>89.932069285051838</v>
      </c>
      <c r="S842">
        <f t="shared" si="245"/>
        <v>2.062807463823977E-2</v>
      </c>
      <c r="T842">
        <f t="shared" si="228"/>
        <v>67.628617822479441</v>
      </c>
    </row>
    <row r="843" spans="1:20" x14ac:dyDescent="0.25">
      <c r="A843">
        <f t="shared" si="229"/>
        <v>130.10253354122509</v>
      </c>
      <c r="B843">
        <f t="shared" si="246"/>
        <v>20.706461321865081</v>
      </c>
      <c r="C843" t="str">
        <f t="shared" si="230"/>
        <v>-2.85347571104031-2397.6366242812i</v>
      </c>
      <c r="D843" t="str">
        <f t="shared" si="231"/>
        <v>3.47812499718284-768.624639018254i</v>
      </c>
      <c r="E843" t="str">
        <f t="shared" si="232"/>
        <v>162.469487210546+0.00974976024424541i</v>
      </c>
      <c r="F843" t="str">
        <f t="shared" si="233"/>
        <v>2.90990990945598-7213.06816726645i</v>
      </c>
      <c r="G843" t="str">
        <f t="shared" si="234"/>
        <v>0.999999999844004-0.0000124898432180092i</v>
      </c>
      <c r="H843" t="str">
        <f t="shared" si="235"/>
        <v>625.010630426103+2.6778455234589i</v>
      </c>
      <c r="I843" t="str">
        <f t="shared" si="236"/>
        <v>59.6204783389764-12717.9229821554i</v>
      </c>
      <c r="K843" t="str">
        <f t="shared" si="237"/>
        <v>0.0191993210013723-0.000110881663535271i</v>
      </c>
      <c r="L843" t="str">
        <f t="shared" si="238"/>
        <v>0.0001875-10.2210710110514i</v>
      </c>
      <c r="M843" t="str">
        <f t="shared" si="239"/>
        <v>0.0025-4.92708038481451i</v>
      </c>
      <c r="N843">
        <f t="shared" si="240"/>
        <v>89.931811169240277</v>
      </c>
      <c r="O843">
        <f t="shared" si="241"/>
        <v>67.595673429394338</v>
      </c>
      <c r="P843" s="3">
        <f t="shared" si="242"/>
        <v>67.595673429394338</v>
      </c>
      <c r="Q843" s="3">
        <f t="shared" si="243"/>
        <v>-90.068188830759723</v>
      </c>
      <c r="R843">
        <f t="shared" si="244"/>
        <v>89.931811169240277</v>
      </c>
      <c r="S843">
        <f t="shared" si="245"/>
        <v>2.0706461321865082E-2</v>
      </c>
      <c r="T843">
        <f t="shared" si="228"/>
        <v>67.595673429394338</v>
      </c>
    </row>
    <row r="844" spans="1:20" x14ac:dyDescent="0.25">
      <c r="A844">
        <f t="shared" si="229"/>
        <v>130.59692316868174</v>
      </c>
      <c r="B844">
        <f t="shared" si="246"/>
        <v>20.785145874888169</v>
      </c>
      <c r="C844" t="str">
        <f t="shared" si="230"/>
        <v>-2.85347463702507-2388.55992616075i</v>
      </c>
      <c r="D844" t="str">
        <f t="shared" si="231"/>
        <v>3.47812499716137-765.71492306434i</v>
      </c>
      <c r="E844" t="str">
        <f t="shared" si="232"/>
        <v>162.469486831742+0.00978681294397745i</v>
      </c>
      <c r="F844" t="str">
        <f t="shared" si="233"/>
        <v>2.90990990945251-7185.7622709137i</v>
      </c>
      <c r="G844" t="str">
        <f t="shared" si="234"/>
        <v>0.999999999842816-0.0000125373046222227i</v>
      </c>
      <c r="H844" t="str">
        <f t="shared" si="235"/>
        <v>625.010711371655+2.6880213724159i</v>
      </c>
      <c r="I844" t="str">
        <f t="shared" si="236"/>
        <v>59.6204797346573-12669.7793010253i</v>
      </c>
      <c r="K844" t="str">
        <f t="shared" si="237"/>
        <v>0.0191993158313738-0.00011130298203274i</v>
      </c>
      <c r="L844" t="str">
        <f t="shared" si="238"/>
        <v>0.0001875-10.1823779747473i</v>
      </c>
      <c r="M844" t="str">
        <f t="shared" si="239"/>
        <v>0.0025-4.9084283570577i</v>
      </c>
      <c r="N844">
        <f t="shared" si="240"/>
        <v>89.931552072827841</v>
      </c>
      <c r="O844">
        <f t="shared" si="241"/>
        <v>67.562729031998487</v>
      </c>
      <c r="P844" s="3">
        <f t="shared" si="242"/>
        <v>67.562729031998487</v>
      </c>
      <c r="Q844" s="3">
        <f t="shared" si="243"/>
        <v>-90.068447927172159</v>
      </c>
      <c r="R844">
        <f t="shared" si="244"/>
        <v>89.931552072827841</v>
      </c>
      <c r="S844">
        <f t="shared" si="245"/>
        <v>2.078514587488817E-2</v>
      </c>
      <c r="T844">
        <f t="shared" si="228"/>
        <v>67.562729031998487</v>
      </c>
    </row>
    <row r="845" spans="1:20" x14ac:dyDescent="0.25">
      <c r="A845">
        <f t="shared" si="229"/>
        <v>131.09319147672272</v>
      </c>
      <c r="B845">
        <f t="shared" si="246"/>
        <v>20.864129429212745</v>
      </c>
      <c r="C845" t="str">
        <f t="shared" si="230"/>
        <v>-2.85347355483217-2379.51758827683i</v>
      </c>
      <c r="D845" t="str">
        <f t="shared" si="231"/>
        <v>3.47812499713976-762.816222176664i</v>
      </c>
      <c r="E845" t="str">
        <f t="shared" si="232"/>
        <v>162.469486450052+0.00982400648528912i</v>
      </c>
      <c r="F845" t="str">
        <f t="shared" si="233"/>
        <v>2.90990990944903-7158.55974416367i</v>
      </c>
      <c r="G845" t="str">
        <f t="shared" si="234"/>
        <v>0.999999999841619-0.0000125849463797722i</v>
      </c>
      <c r="H845" t="str">
        <f t="shared" si="235"/>
        <v>625.010792933571+2.69823589001047i</v>
      </c>
      <c r="I845" t="str">
        <f t="shared" si="236"/>
        <v>59.6204811409647-12621.8178789243i</v>
      </c>
      <c r="K845" t="str">
        <f t="shared" si="237"/>
        <v>0.0191993106220118-0.000111725901176344i</v>
      </c>
      <c r="L845" t="str">
        <f t="shared" si="238"/>
        <v>0.0001875-10.1438314153689i</v>
      </c>
      <c r="M845" t="str">
        <f t="shared" si="239"/>
        <v>0.0025-4.88984693869067i</v>
      </c>
      <c r="N845">
        <f t="shared" si="240"/>
        <v>89.931291992090976</v>
      </c>
      <c r="O845">
        <f t="shared" si="241"/>
        <v>67.52978463025903</v>
      </c>
      <c r="P845" s="3">
        <f t="shared" si="242"/>
        <v>67.52978463025903</v>
      </c>
      <c r="Q845" s="3">
        <f t="shared" si="243"/>
        <v>-90.068708007909024</v>
      </c>
      <c r="R845">
        <f t="shared" si="244"/>
        <v>89.931291992090976</v>
      </c>
      <c r="S845">
        <f t="shared" si="245"/>
        <v>2.0864129429212744E-2</v>
      </c>
      <c r="T845">
        <f t="shared" si="228"/>
        <v>67.52978463025903</v>
      </c>
    </row>
    <row r="846" spans="1:20" x14ac:dyDescent="0.25">
      <c r="A846">
        <f t="shared" si="229"/>
        <v>131.59134560433426</v>
      </c>
      <c r="B846">
        <f t="shared" si="246"/>
        <v>20.943413121043754</v>
      </c>
      <c r="C846" t="str">
        <f t="shared" si="230"/>
        <v>-2.85347246439994-2370.50948055242i</v>
      </c>
      <c r="D846" t="str">
        <f t="shared" si="231"/>
        <v>3.47812499711799-759.928494656444i</v>
      </c>
      <c r="E846" t="str">
        <f t="shared" si="232"/>
        <v>162.469486065458+0.00986134140384576i</v>
      </c>
      <c r="F846" t="str">
        <f t="shared" si="233"/>
        <v>2.90990990944553-7131.4601956989i</v>
      </c>
      <c r="G846" t="str">
        <f t="shared" si="234"/>
        <v>0.999999999840413-0.0000126327691760001i</v>
      </c>
      <c r="H846" t="str">
        <f t="shared" si="235"/>
        <v>625.010875116549+2.70848922318825i</v>
      </c>
      <c r="I846" t="str">
        <f t="shared" si="236"/>
        <v>59.6204825579816-12574.0380259112i</v>
      </c>
      <c r="K846" t="str">
        <f t="shared" si="237"/>
        <v>0.0191993053729864-0.000112150427044373i</v>
      </c>
      <c r="L846" t="str">
        <f t="shared" si="238"/>
        <v>0.0001875-10.105430778411i</v>
      </c>
      <c r="M846" t="str">
        <f t="shared" si="239"/>
        <v>0.0025-4.8713358624135i</v>
      </c>
      <c r="N846">
        <f t="shared" si="240"/>
        <v>89.931030923292042</v>
      </c>
      <c r="O846">
        <f t="shared" si="241"/>
        <v>67.496840224143057</v>
      </c>
      <c r="P846" s="3">
        <f t="shared" si="242"/>
        <v>67.496840224143057</v>
      </c>
      <c r="Q846" s="3">
        <f t="shared" si="243"/>
        <v>-90.068969076707958</v>
      </c>
      <c r="R846">
        <f t="shared" si="244"/>
        <v>89.931030923292042</v>
      </c>
      <c r="S846">
        <f t="shared" si="245"/>
        <v>2.0943413121043756E-2</v>
      </c>
      <c r="T846">
        <f t="shared" si="228"/>
        <v>67.496840224143057</v>
      </c>
    </row>
    <row r="847" spans="1:20" x14ac:dyDescent="0.25">
      <c r="A847">
        <f t="shared" si="229"/>
        <v>132.09139271763075</v>
      </c>
      <c r="B847">
        <f t="shared" si="246"/>
        <v>21.02299809090372</v>
      </c>
      <c r="C847" t="str">
        <f t="shared" si="230"/>
        <v>-2.85347136566519-2361.53547340278i</v>
      </c>
      <c r="D847" t="str">
        <f t="shared" si="231"/>
        <v>3.47812499709604-757.05169896274i</v>
      </c>
      <c r="E847" t="str">
        <f t="shared" si="232"/>
        <v>162.469485677934+0.00989881823736351i</v>
      </c>
      <c r="F847" t="str">
        <f t="shared" si="233"/>
        <v>2.90990990944198-7104.46323568318i</v>
      </c>
      <c r="G847" t="str">
        <f t="shared" si="234"/>
        <v>0.999999999839198-0.0000126807736988535i</v>
      </c>
      <c r="H847" t="str">
        <f t="shared" si="235"/>
        <v>625.010957925317+2.71878151945313i</v>
      </c>
      <c r="I847" t="str">
        <f t="shared" si="236"/>
        <v>59.620483985787-12526.4390546567i</v>
      </c>
      <c r="K847" t="str">
        <f t="shared" si="237"/>
        <v>0.0191993000839957-0.000112576565738164i</v>
      </c>
      <c r="L847" t="str">
        <f t="shared" si="238"/>
        <v>0.0001875-10.0671755114674i</v>
      </c>
      <c r="M847" t="str">
        <f t="shared" si="239"/>
        <v>0.0025-4.85289486193812i</v>
      </c>
      <c r="N847">
        <f t="shared" si="240"/>
        <v>89.930768862679201</v>
      </c>
      <c r="O847">
        <f t="shared" si="241"/>
        <v>67.463895813616944</v>
      </c>
      <c r="P847" s="3">
        <f t="shared" si="242"/>
        <v>67.463895813616944</v>
      </c>
      <c r="Q847" s="3">
        <f t="shared" si="243"/>
        <v>-90.069231137320799</v>
      </c>
      <c r="R847">
        <f t="shared" si="244"/>
        <v>89.930768862679201</v>
      </c>
      <c r="S847">
        <f t="shared" si="245"/>
        <v>2.102299809090372E-2</v>
      </c>
      <c r="T847">
        <f t="shared" si="228"/>
        <v>67.463895813616944</v>
      </c>
    </row>
    <row r="848" spans="1:20" x14ac:dyDescent="0.25">
      <c r="A848">
        <f t="shared" si="229"/>
        <v>132.59334000995773</v>
      </c>
      <c r="B848">
        <f t="shared" si="246"/>
        <v>21.102885483649153</v>
      </c>
      <c r="C848" t="str">
        <f t="shared" si="230"/>
        <v>-2.85347025856488-2352.59543773387i</v>
      </c>
      <c r="D848" t="str">
        <f t="shared" si="231"/>
        <v>3.47812499707392-754.185793711889i</v>
      </c>
      <c r="E848" t="str">
        <f t="shared" si="232"/>
        <v>162.46948528746+0.00993643752560218i</v>
      </c>
      <c r="F848" t="str">
        <f t="shared" si="233"/>
        <v>2.90990990943842-7077.56847575628i</v>
      </c>
      <c r="G848" t="str">
        <f t="shared" si="234"/>
        <v>0.999999999837974-0.0000127289606388935i</v>
      </c>
      <c r="H848" t="str">
        <f t="shared" si="235"/>
        <v>625.011041364642+2.72911292686969i</v>
      </c>
      <c r="I848" t="str">
        <f t="shared" si="236"/>
        <v>59.6204854244645-12479.0202804338i</v>
      </c>
      <c r="K848" t="str">
        <f t="shared" si="237"/>
        <v>0.0191992947547354-0.000113004323382192i</v>
      </c>
      <c r="L848" t="str">
        <f t="shared" si="238"/>
        <v>0.0001875-10.0290650642233i</v>
      </c>
      <c r="M848" t="str">
        <f t="shared" si="239"/>
        <v>0.0025-4.83452367198458i</v>
      </c>
      <c r="N848">
        <f t="shared" si="240"/>
        <v>89.930505806486366</v>
      </c>
      <c r="O848">
        <f t="shared" si="241"/>
        <v>67.430951398647338</v>
      </c>
      <c r="P848" s="3">
        <f t="shared" si="242"/>
        <v>67.430951398647338</v>
      </c>
      <c r="Q848" s="3">
        <f t="shared" si="243"/>
        <v>-90.069494193513634</v>
      </c>
      <c r="R848">
        <f t="shared" si="244"/>
        <v>89.930505806486366</v>
      </c>
      <c r="S848">
        <f t="shared" si="245"/>
        <v>2.1102885483649154E-2</v>
      </c>
      <c r="T848">
        <f t="shared" si="228"/>
        <v>67.430951398647338</v>
      </c>
    </row>
    <row r="849" spans="1:20" x14ac:dyDescent="0.25">
      <c r="A849">
        <f t="shared" si="229"/>
        <v>133.09719470199559</v>
      </c>
      <c r="B849">
        <f t="shared" si="246"/>
        <v>21.183076448487022</v>
      </c>
      <c r="C849" t="str">
        <f t="shared" si="230"/>
        <v>-2.85346914303519-2343.68924494028i</v>
      </c>
      <c r="D849" t="str">
        <f t="shared" si="231"/>
        <v>3.47812499705164-751.330737676878i</v>
      </c>
      <c r="E849" t="str">
        <f t="shared" si="232"/>
        <v>162.469484894014+0.00997419981037445i</v>
      </c>
      <c r="F849" t="str">
        <f t="shared" si="233"/>
        <v>2.90990990943483-7050.775529028i</v>
      </c>
      <c r="G849" t="str">
        <f t="shared" si="234"/>
        <v>0.99999999983674-0.0000127773306893056i</v>
      </c>
      <c r="H849" t="str">
        <f t="shared" si="235"/>
        <v>625.011125439322+2.73948359406513i</v>
      </c>
      <c r="I849" t="str">
        <f t="shared" si="236"/>
        <v>59.6204868740955-12431.7810211073i</v>
      </c>
      <c r="K849" t="str">
        <f t="shared" si="237"/>
        <v>0.019199289384899-0.000113433706124156i</v>
      </c>
      <c r="L849" t="str">
        <f t="shared" si="238"/>
        <v>0.0001875-9.9910988884472i</v>
      </c>
      <c r="M849" t="str">
        <f t="shared" si="239"/>
        <v>0.0025-4.81622202827713i</v>
      </c>
      <c r="N849">
        <f t="shared" si="240"/>
        <v>89.930241750933249</v>
      </c>
      <c r="O849">
        <f t="shared" si="241"/>
        <v>67.398006979200431</v>
      </c>
      <c r="P849" s="3">
        <f t="shared" si="242"/>
        <v>67.398006979200431</v>
      </c>
      <c r="Q849" s="3">
        <f t="shared" si="243"/>
        <v>-90.069758249066751</v>
      </c>
      <c r="R849">
        <f t="shared" si="244"/>
        <v>89.930241750933249</v>
      </c>
      <c r="S849">
        <f t="shared" si="245"/>
        <v>2.118307644848702E-2</v>
      </c>
      <c r="T849">
        <f t="shared" si="228"/>
        <v>67.398006979200431</v>
      </c>
    </row>
    <row r="850" spans="1:20" x14ac:dyDescent="0.25">
      <c r="A850">
        <f t="shared" si="229"/>
        <v>133.60296404186317</v>
      </c>
      <c r="B850">
        <f t="shared" si="246"/>
        <v>21.263572138991272</v>
      </c>
      <c r="C850" t="str">
        <f t="shared" si="230"/>
        <v>-2.8534680190122-2334.81676690341i</v>
      </c>
      <c r="D850" t="str">
        <f t="shared" si="231"/>
        <v>3.4781249970292-748.486489786773i</v>
      </c>
      <c r="E850" t="str">
        <f t="shared" si="232"/>
        <v>162.469484497572+0.0100121056355673i</v>
      </c>
      <c r="F850" t="str">
        <f t="shared" si="233"/>
        <v>2.90990990943122-7024.08401007287i</v>
      </c>
      <c r="G850" t="str">
        <f t="shared" si="234"/>
        <v>0.999999999835497-0.000012825884545909i</v>
      </c>
      <c r="H850" t="str">
        <f t="shared" si="235"/>
        <v>625.011210154197+2.74989367023162i</v>
      </c>
      <c r="I850" t="str">
        <f t="shared" si="236"/>
        <v>59.6204883347655-12384.7205971248i</v>
      </c>
      <c r="K850" t="str">
        <f t="shared" si="237"/>
        <v>0.0191992839741775-0.000113864720135069i</v>
      </c>
      <c r="L850" t="str">
        <f t="shared" si="238"/>
        <v>0.0001875-9.95327643798291i</v>
      </c>
      <c r="M850" t="str">
        <f t="shared" si="239"/>
        <v>0.0025-4.79798966754046i</v>
      </c>
      <c r="N850">
        <f t="shared" si="240"/>
        <v>89.929976692225125</v>
      </c>
      <c r="O850">
        <f t="shared" si="241"/>
        <v>67.365062555242005</v>
      </c>
      <c r="P850" s="3">
        <f t="shared" si="242"/>
        <v>67.365062555242005</v>
      </c>
      <c r="Q850" s="3">
        <f t="shared" si="243"/>
        <v>-90.070023307774875</v>
      </c>
      <c r="R850">
        <f t="shared" si="244"/>
        <v>89.929976692225125</v>
      </c>
      <c r="S850">
        <f t="shared" si="245"/>
        <v>2.1263572138991271E-2</v>
      </c>
      <c r="T850">
        <f t="shared" si="228"/>
        <v>67.365062555242005</v>
      </c>
    </row>
    <row r="851" spans="1:20" x14ac:dyDescent="0.25">
      <c r="A851">
        <f t="shared" si="229"/>
        <v>134.11065530522225</v>
      </c>
      <c r="B851">
        <f t="shared" si="246"/>
        <v>21.344373713119438</v>
      </c>
      <c r="C851" t="str">
        <f t="shared" si="230"/>
        <v>-2.85346688643102-2325.97787598971i</v>
      </c>
      <c r="D851" t="str">
        <f t="shared" si="231"/>
        <v>3.47812499700659-745.653009126106i</v>
      </c>
      <c r="E851" t="str">
        <f t="shared" si="232"/>
        <v>162.469484098112+0.0100501555471298i</v>
      </c>
      <c r="F851" t="str">
        <f t="shared" si="233"/>
        <v>2.90990990942758-6997.49353492435i</v>
      </c>
      <c r="G851" t="str">
        <f t="shared" si="234"/>
        <v>0.999999999834244-0.0000128746229071673i</v>
      </c>
      <c r="H851" t="str">
        <f t="shared" si="235"/>
        <v>625.011295514142+2.76034330512817i</v>
      </c>
      <c r="I851" t="str">
        <f t="shared" si="236"/>
        <v>59.6204898065566-12337.8383315061i</v>
      </c>
      <c r="K851" t="str">
        <f t="shared" si="237"/>
        <v>0.0191992785222597-0.000114297371609341i</v>
      </c>
      <c r="L851" t="str">
        <f t="shared" si="238"/>
        <v>0.0001875-9.91559716874169i</v>
      </c>
      <c r="M851" t="str">
        <f t="shared" si="239"/>
        <v>0.0025-4.77982632749598i</v>
      </c>
      <c r="N851">
        <f t="shared" si="240"/>
        <v>89.929710626552975</v>
      </c>
      <c r="O851">
        <f t="shared" si="241"/>
        <v>67.332118126737825</v>
      </c>
      <c r="P851" s="3">
        <f t="shared" si="242"/>
        <v>67.332118126737825</v>
      </c>
      <c r="Q851" s="3">
        <f t="shared" si="243"/>
        <v>-90.070289373447025</v>
      </c>
      <c r="R851">
        <f t="shared" si="244"/>
        <v>89.929710626552975</v>
      </c>
      <c r="S851">
        <f t="shared" si="245"/>
        <v>2.1344373713119438E-2</v>
      </c>
      <c r="T851">
        <f t="shared" si="228"/>
        <v>67.332118126737825</v>
      </c>
    </row>
    <row r="852" spans="1:20" x14ac:dyDescent="0.25">
      <c r="A852">
        <f t="shared" si="229"/>
        <v>134.6202757953821</v>
      </c>
      <c r="B852">
        <f t="shared" si="246"/>
        <v>21.425482333229294</v>
      </c>
      <c r="C852" t="str">
        <f t="shared" si="230"/>
        <v>-2.85346574522666-2317.17244504872i</v>
      </c>
      <c r="D852" t="str">
        <f t="shared" si="231"/>
        <v>3.47812499698379-742.830254934307i</v>
      </c>
      <c r="E852" t="str">
        <f t="shared" si="232"/>
        <v>162.46948369561+0.0100883500931028i</v>
      </c>
      <c r="F852" t="str">
        <f t="shared" si="233"/>
        <v>2.90990990942391-6971.00372106954i</v>
      </c>
      <c r="G852" t="str">
        <f t="shared" si="234"/>
        <v>0.999999999832982-0.0000129235464741982i</v>
      </c>
      <c r="H852" t="str">
        <f t="shared" si="235"/>
        <v>625.011381524069+2.77083264908307i</v>
      </c>
      <c r="I852" t="str">
        <f t="shared" si="236"/>
        <v>59.6204912895551-12291.1335498342i</v>
      </c>
      <c r="K852" t="str">
        <f t="shared" si="237"/>
        <v>0.0191992730288319-0.000114731666764873i</v>
      </c>
      <c r="L852" t="str">
        <f t="shared" si="238"/>
        <v>0.0001875-9.87806053869467i</v>
      </c>
      <c r="M852" t="str">
        <f t="shared" si="239"/>
        <v>0.0025-4.76173174685793i</v>
      </c>
      <c r="N852">
        <f t="shared" si="240"/>
        <v>89.929443550093254</v>
      </c>
      <c r="O852">
        <f t="shared" si="241"/>
        <v>67.299173693653103</v>
      </c>
      <c r="P852" s="3">
        <f t="shared" si="242"/>
        <v>67.299173693653103</v>
      </c>
      <c r="Q852" s="3">
        <f t="shared" si="243"/>
        <v>-90.070556449906746</v>
      </c>
      <c r="R852">
        <f t="shared" si="244"/>
        <v>89.929443550093254</v>
      </c>
      <c r="S852">
        <f t="shared" si="245"/>
        <v>2.1425482333229294E-2</v>
      </c>
      <c r="T852">
        <f t="shared" si="228"/>
        <v>67.299173693653103</v>
      </c>
    </row>
    <row r="853" spans="1:20" x14ac:dyDescent="0.25">
      <c r="A853">
        <f t="shared" si="229"/>
        <v>135.13183284340454</v>
      </c>
      <c r="B853">
        <f t="shared" si="246"/>
        <v>21.506899166095565</v>
      </c>
      <c r="C853" t="str">
        <f t="shared" si="230"/>
        <v>-2.85346459533311-2308.4003474114i</v>
      </c>
      <c r="D853" t="str">
        <f t="shared" si="231"/>
        <v>3.47812499696081-740.01818660511i</v>
      </c>
      <c r="E853" t="str">
        <f t="shared" si="232"/>
        <v>162.469483290043+0.0101266898236064i</v>
      </c>
      <c r="F853" t="str">
        <f t="shared" si="233"/>
        <v>2.9099099094202-6944.61418744358i</v>
      </c>
      <c r="G853" t="str">
        <f t="shared" si="234"/>
        <v>0.99999999983171-0.0000129726559507836i</v>
      </c>
      <c r="H853" t="str">
        <f t="shared" si="235"/>
        <v>625.011468188925+2.78136185299571i</v>
      </c>
      <c r="I853" t="str">
        <f t="shared" si="236"/>
        <v>59.6204927838438-12244.6055802451i</v>
      </c>
      <c r="K853" t="str">
        <f t="shared" si="237"/>
        <v>0.0191992674935782-0.000115167611843139i</v>
      </c>
      <c r="L853" t="str">
        <f t="shared" si="238"/>
        <v>0.0001875-9.84066600786478i</v>
      </c>
      <c r="M853" t="str">
        <f t="shared" si="239"/>
        <v>0.0025-4.74370566532968i</v>
      </c>
      <c r="N853">
        <f t="shared" si="240"/>
        <v>89.929175459008036</v>
      </c>
      <c r="O853">
        <f t="shared" si="241"/>
        <v>67.266229255953093</v>
      </c>
      <c r="P853" s="3">
        <f t="shared" si="242"/>
        <v>67.266229255953093</v>
      </c>
      <c r="Q853" s="3">
        <f t="shared" si="243"/>
        <v>-90.070824540991964</v>
      </c>
      <c r="R853">
        <f t="shared" si="244"/>
        <v>89.929175459008036</v>
      </c>
      <c r="S853">
        <f t="shared" si="245"/>
        <v>2.1506899166095564E-2</v>
      </c>
      <c r="T853">
        <f t="shared" si="228"/>
        <v>67.266229255953093</v>
      </c>
    </row>
    <row r="854" spans="1:20" x14ac:dyDescent="0.25">
      <c r="A854">
        <f t="shared" si="229"/>
        <v>135.6453338082095</v>
      </c>
      <c r="B854">
        <f t="shared" si="246"/>
        <v>21.588625382926729</v>
      </c>
      <c r="C854" t="str">
        <f t="shared" si="230"/>
        <v>-2.85346343668496-2299.6614568882i</v>
      </c>
      <c r="D854" t="str">
        <f t="shared" si="231"/>
        <v>3.47812499693766-737.216763685971i</v>
      </c>
      <c r="E854" t="str">
        <f t="shared" si="232"/>
        <v>162.46948288139+0.0101651752908483i</v>
      </c>
      <c r="F854" t="str">
        <f t="shared" si="233"/>
        <v>2.90990990941646-6918.3245544242i</v>
      </c>
      <c r="G854" t="str">
        <f t="shared" si="234"/>
        <v>0.999999999830429-0.00001302195204338i</v>
      </c>
      <c r="H854" t="str">
        <f t="shared" si="235"/>
        <v>625.011555513702+2.79193106833925i</v>
      </c>
      <c r="I854" t="str">
        <f t="shared" si="236"/>
        <v>59.620494289512-12198.2537534183i</v>
      </c>
      <c r="K854" t="str">
        <f t="shared" si="237"/>
        <v>0.01919926191618-0.000115605213109285i</v>
      </c>
      <c r="L854" t="str">
        <f t="shared" si="238"/>
        <v>0.0001875-9.8034130383191i</v>
      </c>
      <c r="M854" t="str">
        <f t="shared" si="239"/>
        <v>0.0025-4.72574782359999i</v>
      </c>
      <c r="N854">
        <f t="shared" si="240"/>
        <v>89.928906349444688</v>
      </c>
      <c r="O854">
        <f t="shared" si="241"/>
        <v>67.233284813602751</v>
      </c>
      <c r="P854" s="3">
        <f t="shared" si="242"/>
        <v>67.233284813602751</v>
      </c>
      <c r="Q854" s="3">
        <f t="shared" si="243"/>
        <v>-90.071093650555312</v>
      </c>
      <c r="R854">
        <f t="shared" si="244"/>
        <v>89.928906349444688</v>
      </c>
      <c r="S854">
        <f t="shared" si="245"/>
        <v>2.1588625382926729E-2</v>
      </c>
      <c r="T854">
        <f t="shared" si="228"/>
        <v>67.233284813602751</v>
      </c>
    </row>
    <row r="855" spans="1:20" x14ac:dyDescent="0.25">
      <c r="A855">
        <f t="shared" si="229"/>
        <v>136.16078607668069</v>
      </c>
      <c r="B855">
        <f t="shared" si="246"/>
        <v>21.670662159381852</v>
      </c>
      <c r="C855" t="str">
        <f t="shared" si="230"/>
        <v>-2.85346226921482-2290.95564776722i</v>
      </c>
      <c r="D855" t="str">
        <f t="shared" si="231"/>
        <v>3.47812499691435-734.425945877481i</v>
      </c>
      <c r="E855" t="str">
        <f t="shared" si="232"/>
        <v>162.469482469625+0.0102038070491711i</v>
      </c>
      <c r="F855" t="str">
        <f t="shared" si="233"/>
        <v>2.90990990941271-6892.13444382621i</v>
      </c>
      <c r="G855" t="str">
        <f t="shared" si="234"/>
        <v>0.999999999829138-0.0000130714354611279i</v>
      </c>
      <c r="H855" t="str">
        <f t="shared" si="235"/>
        <v>625.011643503423+2.80254044716224i</v>
      </c>
      <c r="I855" t="str">
        <f t="shared" si="236"/>
        <v>59.6204958066444-12152.0774025674i</v>
      </c>
      <c r="K855" t="str">
        <f t="shared" si="237"/>
        <v>0.0191992562963165-0.000116044476852206i</v>
      </c>
      <c r="L855" t="str">
        <f t="shared" si="238"/>
        <v>0.0001875-9.76630109416132i</v>
      </c>
      <c r="M855" t="str">
        <f t="shared" si="239"/>
        <v>0.0025-4.7078579633393i</v>
      </c>
      <c r="N855">
        <f t="shared" si="240"/>
        <v>89.928636217536152</v>
      </c>
      <c r="O855">
        <f t="shared" si="241"/>
        <v>67.200340366566564</v>
      </c>
      <c r="P855" s="3">
        <f t="shared" si="242"/>
        <v>67.200340366566564</v>
      </c>
      <c r="Q855" s="3">
        <f t="shared" si="243"/>
        <v>-90.071363782463848</v>
      </c>
      <c r="R855">
        <f t="shared" si="244"/>
        <v>89.928636217536152</v>
      </c>
      <c r="S855">
        <f t="shared" si="245"/>
        <v>2.1670662159381852E-2</v>
      </c>
      <c r="T855">
        <f t="shared" si="228"/>
        <v>67.200340366566564</v>
      </c>
    </row>
    <row r="856" spans="1:20" x14ac:dyDescent="0.25">
      <c r="A856">
        <f t="shared" si="229"/>
        <v>136.6781970637721</v>
      </c>
      <c r="B856">
        <f t="shared" si="246"/>
        <v>21.753010675587504</v>
      </c>
      <c r="C856" t="str">
        <f t="shared" si="230"/>
        <v>-2.85346109285576-2282.28279481247i</v>
      </c>
      <c r="D856" t="str">
        <f t="shared" si="231"/>
        <v>3.47812499689086-731.645693032789i</v>
      </c>
      <c r="E856" t="str">
        <f t="shared" si="232"/>
        <v>162.469482054725+0.0102425856550014i</v>
      </c>
      <c r="F856" t="str">
        <f t="shared" si="233"/>
        <v>2.90990990940894-6866.04347889605i</v>
      </c>
      <c r="G856" t="str">
        <f t="shared" si="234"/>
        <v>0.999999999827837-0.0000131211069158631i</v>
      </c>
      <c r="H856" t="str">
        <f t="shared" si="235"/>
        <v>625.011732163152+2.81319014209118i</v>
      </c>
      <c r="I856" t="str">
        <f t="shared" si="236"/>
        <v>59.6204973353282-12106.07586343i</v>
      </c>
      <c r="K856" t="str">
        <f t="shared" si="237"/>
        <v>0.0191992506336644-0.000116485409384645i</v>
      </c>
      <c r="L856" t="str">
        <f t="shared" si="238"/>
        <v>0.0001875-9.7293296415235i</v>
      </c>
      <c r="M856" t="str">
        <f t="shared" si="239"/>
        <v>0.0025-4.69003582719597i</v>
      </c>
      <c r="N856">
        <f t="shared" si="240"/>
        <v>89.928365059400548</v>
      </c>
      <c r="O856">
        <f t="shared" si="241"/>
        <v>67.167395914808822</v>
      </c>
      <c r="P856" s="3">
        <f t="shared" si="242"/>
        <v>67.167395914808822</v>
      </c>
      <c r="Q856" s="3">
        <f t="shared" si="243"/>
        <v>-90.071634940599452</v>
      </c>
      <c r="R856">
        <f t="shared" si="244"/>
        <v>89.928365059400548</v>
      </c>
      <c r="S856">
        <f t="shared" si="245"/>
        <v>2.1753010675587502E-2</v>
      </c>
      <c r="T856">
        <f t="shared" si="228"/>
        <v>67.167395914808822</v>
      </c>
    </row>
    <row r="857" spans="1:20" x14ac:dyDescent="0.25">
      <c r="A857">
        <f t="shared" si="229"/>
        <v>137.19757421261443</v>
      </c>
      <c r="B857">
        <f t="shared" si="246"/>
        <v>21.835672116154736</v>
      </c>
      <c r="C857" t="str">
        <f t="shared" si="230"/>
        <v>-2.85345990754027-2273.64277326206i</v>
      </c>
      <c r="D857" t="str">
        <f t="shared" si="231"/>
        <v>3.4781249968672-728.875965157021i</v>
      </c>
      <c r="E857" t="str">
        <f t="shared" si="232"/>
        <v>162.469481636666+0.0102815116668916i</v>
      </c>
      <c r="F857" t="str">
        <f t="shared" si="233"/>
        <v>2.90990990940512-6840.05128430643i</v>
      </c>
      <c r="G857" t="str">
        <f t="shared" si="234"/>
        <v>0.999999999826526-0.0000131709671221262i</v>
      </c>
      <c r="H857" t="str">
        <f t="shared" si="235"/>
        <v>625.011821497989+2.82388030633267i</v>
      </c>
      <c r="I857" t="str">
        <f t="shared" si="236"/>
        <v>59.6204988756524-12060.2484742584i</v>
      </c>
      <c r="K857" t="str">
        <f t="shared" si="237"/>
        <v>0.019199244927898-0.000116928017043282i</v>
      </c>
      <c r="L857" t="str">
        <f t="shared" si="238"/>
        <v>0.0001875-9.69249814855902i</v>
      </c>
      <c r="M857" t="str">
        <f t="shared" si="239"/>
        <v>0.0025-4.67228115879256i</v>
      </c>
      <c r="N857">
        <f t="shared" si="240"/>
        <v>89.928092871141388</v>
      </c>
      <c r="O857">
        <f t="shared" si="241"/>
        <v>67.134451458293626</v>
      </c>
      <c r="P857" s="3">
        <f t="shared" si="242"/>
        <v>67.134451458293626</v>
      </c>
      <c r="Q857" s="3">
        <f t="shared" si="243"/>
        <v>-90.071907128858612</v>
      </c>
      <c r="R857">
        <f t="shared" si="244"/>
        <v>89.928092871141388</v>
      </c>
      <c r="S857">
        <f t="shared" si="245"/>
        <v>2.1835672116154736E-2</v>
      </c>
      <c r="T857">
        <f t="shared" si="228"/>
        <v>67.134451458293626</v>
      </c>
    </row>
    <row r="858" spans="1:20" x14ac:dyDescent="0.25">
      <c r="A858">
        <f t="shared" si="229"/>
        <v>137.71892499462237</v>
      </c>
      <c r="B858">
        <f t="shared" si="246"/>
        <v>21.918647670196126</v>
      </c>
      <c r="C858" t="str">
        <f t="shared" si="230"/>
        <v>-2.85345871320001-2265.03545882637i</v>
      </c>
      <c r="D858" t="str">
        <f t="shared" si="231"/>
        <v>3.47812499684334-726.116722406711i</v>
      </c>
      <c r="E858" t="str">
        <f t="shared" si="232"/>
        <v>162.469481215424+0.0103205856455359i</v>
      </c>
      <c r="F858" t="str">
        <f t="shared" si="233"/>
        <v>2.90990990940128-6814.15748615089i</v>
      </c>
      <c r="G858" t="str">
        <f t="shared" si="234"/>
        <v>0.999999999825205-0.0000132210167971727i</v>
      </c>
      <c r="H858" t="str">
        <f t="shared" si="235"/>
        <v>625.011911513076+2.83461109367547i</v>
      </c>
      <c r="I858" t="str">
        <f t="shared" si="236"/>
        <v>59.620500427705-12014.5945758103i</v>
      </c>
      <c r="K858" t="str">
        <f t="shared" si="237"/>
        <v>0.019199239178689-0.000117372306188819i</v>
      </c>
      <c r="L858" t="str">
        <f t="shared" si="238"/>
        <v>0.0001875-9.65580608543437i</v>
      </c>
      <c r="M858" t="str">
        <f t="shared" si="239"/>
        <v>0.0025-4.6545937027222i</v>
      </c>
      <c r="N858">
        <f t="shared" si="240"/>
        <v>89.927819648847375</v>
      </c>
      <c r="O858">
        <f t="shared" si="241"/>
        <v>67.101506996984725</v>
      </c>
      <c r="P858" s="3">
        <f t="shared" si="242"/>
        <v>67.101506996984725</v>
      </c>
      <c r="Q858" s="3">
        <f t="shared" si="243"/>
        <v>-90.072180351152625</v>
      </c>
      <c r="R858">
        <f t="shared" si="244"/>
        <v>89.927819648847375</v>
      </c>
      <c r="S858">
        <f t="shared" si="245"/>
        <v>2.1918647670196127E-2</v>
      </c>
      <c r="T858">
        <f t="shared" si="228"/>
        <v>67.101506996984725</v>
      </c>
    </row>
    <row r="859" spans="1:20" x14ac:dyDescent="0.25">
      <c r="A859">
        <f t="shared" si="229"/>
        <v>138.24225690960193</v>
      </c>
      <c r="B859">
        <f t="shared" si="246"/>
        <v>22.001938531342873</v>
      </c>
      <c r="C859" t="str">
        <f t="shared" si="230"/>
        <v>-2.85345750976633-2256.46072768632i</v>
      </c>
      <c r="D859" t="str">
        <f t="shared" si="231"/>
        <v>3.4781249968193-723.367925089227i</v>
      </c>
      <c r="E859" t="str">
        <f t="shared" si="232"/>
        <v>162.469480790976+0.0103598081537432i</v>
      </c>
      <c r="F859" t="str">
        <f t="shared" si="233"/>
        <v>2.90990990939739-6788.36171193844i</v>
      </c>
      <c r="G859" t="str">
        <f t="shared" si="234"/>
        <v>0.999999999823874-0.0000132712566609844i</v>
      </c>
      <c r="H859" t="str">
        <f t="shared" si="235"/>
        <v>625.01200221359+2.84538265849278i</v>
      </c>
      <c r="I859" t="str">
        <f t="shared" si="236"/>
        <v>59.6205019915743-11969.1135113389i</v>
      </c>
      <c r="K859" t="str">
        <f t="shared" si="237"/>
        <v>0.0191992333857068-0.000117818283206075i</v>
      </c>
      <c r="L859" t="str">
        <f t="shared" si="238"/>
        <v>0.0001875-9.61925292432191i</v>
      </c>
      <c r="M859" t="str">
        <f t="shared" si="239"/>
        <v>0.0025-4.63697320454494i</v>
      </c>
      <c r="N859">
        <f t="shared" si="240"/>
        <v>89.927545388592364</v>
      </c>
      <c r="O859">
        <f t="shared" si="241"/>
        <v>67.068562530845711</v>
      </c>
      <c r="P859" s="3">
        <f t="shared" si="242"/>
        <v>67.068562530845711</v>
      </c>
      <c r="Q859" s="3">
        <f t="shared" si="243"/>
        <v>-90.072454611407636</v>
      </c>
      <c r="R859">
        <f t="shared" si="244"/>
        <v>89.927545388592364</v>
      </c>
      <c r="S859">
        <f t="shared" si="245"/>
        <v>2.2001938531342871E-2</v>
      </c>
      <c r="T859">
        <f t="shared" si="228"/>
        <v>67.068562530845711</v>
      </c>
    </row>
    <row r="860" spans="1:20" x14ac:dyDescent="0.25">
      <c r="A860">
        <f t="shared" si="229"/>
        <v>138.76757748585842</v>
      </c>
      <c r="B860">
        <f t="shared" si="246"/>
        <v>22.085545897761975</v>
      </c>
      <c r="C860" t="str">
        <f t="shared" si="230"/>
        <v>-2.85345629716996-2247.91845649148i</v>
      </c>
      <c r="D860" t="str">
        <f t="shared" si="231"/>
        <v>3.47812499679509-720.629533662201i</v>
      </c>
      <c r="E860" t="str">
        <f t="shared" si="232"/>
        <v>162.469480363295+0.0103991797564981i</v>
      </c>
      <c r="F860" t="str">
        <f t="shared" si="233"/>
        <v>2.9099099093935-6762.66359058829i</v>
      </c>
      <c r="G860" t="str">
        <f t="shared" si="234"/>
        <v>0.999999999822533-0.0000133216874362782i</v>
      </c>
      <c r="H860" t="str">
        <f t="shared" si="235"/>
        <v>625.012093604758+2.85619515574461i</v>
      </c>
      <c r="I860" t="str">
        <f t="shared" si="236"/>
        <v>59.6205035673528-11923.8046265843i</v>
      </c>
      <c r="K860" t="str">
        <f t="shared" si="237"/>
        <v>0.0191992275486179-0.000118265954504077i</v>
      </c>
      <c r="L860" t="str">
        <f t="shared" si="238"/>
        <v>0.0001875-9.58283813939221i</v>
      </c>
      <c r="M860" t="str">
        <f t="shared" si="239"/>
        <v>0.0025-4.61941941078396i</v>
      </c>
      <c r="N860">
        <f t="shared" si="240"/>
        <v>89.927270086435385</v>
      </c>
      <c r="O860">
        <f t="shared" si="241"/>
        <v>67.035618059839635</v>
      </c>
      <c r="P860" s="3">
        <f t="shared" si="242"/>
        <v>67.035618059839635</v>
      </c>
      <c r="Q860" s="3">
        <f t="shared" si="243"/>
        <v>-90.072729913564615</v>
      </c>
      <c r="R860">
        <f t="shared" si="244"/>
        <v>89.927270086435385</v>
      </c>
      <c r="S860">
        <f t="shared" si="245"/>
        <v>2.2085545897761974E-2</v>
      </c>
      <c r="T860">
        <f t="shared" si="228"/>
        <v>67.035618059839635</v>
      </c>
    </row>
    <row r="861" spans="1:20" x14ac:dyDescent="0.25">
      <c r="A861">
        <f t="shared" si="229"/>
        <v>139.2948942803047</v>
      </c>
      <c r="B861">
        <f t="shared" si="246"/>
        <v>22.169470972173471</v>
      </c>
      <c r="C861" t="str">
        <f t="shared" si="230"/>
        <v>-2.85345507534107-2239.40852235846i</v>
      </c>
      <c r="D861" t="str">
        <f t="shared" si="231"/>
        <v>3.47812499677067-717.901508732944i</v>
      </c>
      <c r="E861" t="str">
        <f t="shared" si="232"/>
        <v>162.469479932359+0.0104387010209009i</v>
      </c>
      <c r="F861" t="str">
        <f t="shared" si="233"/>
        <v>2.90990990938956-6737.06275242421i</v>
      </c>
      <c r="G861" t="str">
        <f t="shared" si="234"/>
        <v>0.999999999821181-0.0000133723098485181i</v>
      </c>
      <c r="H861" t="str">
        <f t="shared" si="235"/>
        <v>625.01218569183+2.86704874097967i</v>
      </c>
      <c r="I861" t="str">
        <f t="shared" si="236"/>
        <v>59.6205051551275-11878.6672697623i</v>
      </c>
      <c r="K861" t="str">
        <f t="shared" si="237"/>
        <v>0.0191992216670868-0.000118715326516148i</v>
      </c>
      <c r="L861" t="str">
        <f t="shared" si="238"/>
        <v>0.0001875-9.5465612068064i</v>
      </c>
      <c r="M861" t="str">
        <f t="shared" si="239"/>
        <v>0.0025-4.60193206892206i</v>
      </c>
      <c r="N861">
        <f t="shared" si="240"/>
        <v>89.926993738420464</v>
      </c>
      <c r="O861">
        <f t="shared" si="241"/>
        <v>67.002673583929649</v>
      </c>
      <c r="P861" s="3">
        <f t="shared" si="242"/>
        <v>67.002673583929649</v>
      </c>
      <c r="Q861" s="3">
        <f t="shared" si="243"/>
        <v>-90.073006261579536</v>
      </c>
      <c r="R861">
        <f t="shared" si="244"/>
        <v>89.926993738420464</v>
      </c>
      <c r="S861">
        <f t="shared" si="245"/>
        <v>2.216947097217347E-2</v>
      </c>
      <c r="T861">
        <f t="shared" si="228"/>
        <v>67.002673583929649</v>
      </c>
    </row>
    <row r="862" spans="1:20" x14ac:dyDescent="0.25">
      <c r="A862">
        <f t="shared" si="229"/>
        <v>139.82421487856988</v>
      </c>
      <c r="B862">
        <f t="shared" si="246"/>
        <v>22.253714961867733</v>
      </c>
      <c r="C862" t="str">
        <f t="shared" si="230"/>
        <v>-2.85345384420945-2230.93080286896i</v>
      </c>
      <c r="D862" t="str">
        <f t="shared" si="231"/>
        <v>3.47812499674609-715.183811057911i</v>
      </c>
      <c r="E862" t="str">
        <f t="shared" si="232"/>
        <v>162.469479498141+0.0104783725162546i</v>
      </c>
      <c r="F862" t="str">
        <f t="shared" si="233"/>
        <v>2.90990990938559-6711.55882916967i</v>
      </c>
      <c r="G862" t="str">
        <f t="shared" si="234"/>
        <v>0.99999999981982-0.0000134231246259241i</v>
      </c>
      <c r="H862" t="str">
        <f t="shared" si="235"/>
        <v>625.012278480112+2.87794357033809i</v>
      </c>
      <c r="I862" t="str">
        <f t="shared" si="236"/>
        <v>59.6205067549935-11833.7007915575i</v>
      </c>
      <c r="K862" t="str">
        <f t="shared" si="237"/>
        <v>0.0191992157407749-0.000119166405700005i</v>
      </c>
      <c r="L862" t="str">
        <f t="shared" si="238"/>
        <v>0.0001875-9.51042160470845i</v>
      </c>
      <c r="M862" t="str">
        <f t="shared" si="239"/>
        <v>0.0025-4.58451092739794i</v>
      </c>
      <c r="N862">
        <f t="shared" si="240"/>
        <v>89.926716340576661</v>
      </c>
      <c r="O862">
        <f t="shared" si="241"/>
        <v>66.969729103078222</v>
      </c>
      <c r="P862" s="3">
        <f t="shared" si="242"/>
        <v>66.969729103078222</v>
      </c>
      <c r="Q862" s="3">
        <f t="shared" si="243"/>
        <v>-90.073283659423339</v>
      </c>
      <c r="R862">
        <f t="shared" si="244"/>
        <v>89.926716340576661</v>
      </c>
      <c r="S862">
        <f t="shared" si="245"/>
        <v>2.2253714961867732E-2</v>
      </c>
      <c r="T862">
        <f t="shared" si="228"/>
        <v>66.969729103078222</v>
      </c>
    </row>
    <row r="863" spans="1:20" x14ac:dyDescent="0.25">
      <c r="A863">
        <f t="shared" si="229"/>
        <v>140.35554689510843</v>
      </c>
      <c r="B863">
        <f t="shared" si="246"/>
        <v>22.338279078722831</v>
      </c>
      <c r="C863" t="str">
        <f t="shared" si="230"/>
        <v>-2.8534526037045-2222.4851760682i</v>
      </c>
      <c r="D863" t="str">
        <f t="shared" si="231"/>
        <v>3.47812499672132-712.476401542108i</v>
      </c>
      <c r="E863" t="str">
        <f t="shared" si="232"/>
        <v>162.469479060618+0.0105181948139864i</v>
      </c>
      <c r="F863" t="str">
        <f t="shared" si="233"/>
        <v>2.90990990938162-6686.15145394214i</v>
      </c>
      <c r="G863" t="str">
        <f t="shared" si="234"/>
        <v>0.999999999818448-0.0000134741324994841i</v>
      </c>
      <c r="H863" t="str">
        <f t="shared" si="235"/>
        <v>625.012371974938+2.88887980055316i</v>
      </c>
      <c r="I863" t="str">
        <f t="shared" si="236"/>
        <v>59.6205083670409-11788.9045451116i</v>
      </c>
      <c r="K863" t="str">
        <f t="shared" si="237"/>
        <v>0.0191992097693415-0.000119619198537844i</v>
      </c>
      <c r="L863" t="str">
        <f t="shared" si="238"/>
        <v>0.0001875-9.47441881321822i</v>
      </c>
      <c r="M863" t="str">
        <f t="shared" si="239"/>
        <v>0.0025-4.56715573560265i</v>
      </c>
      <c r="N863">
        <f t="shared" si="240"/>
        <v>89.926437888918002</v>
      </c>
      <c r="O863">
        <f t="shared" si="241"/>
        <v>66.936784617247994</v>
      </c>
      <c r="P863" s="3">
        <f t="shared" si="242"/>
        <v>66.936784617247994</v>
      </c>
      <c r="Q863" s="3">
        <f t="shared" si="243"/>
        <v>-90.073562111081998</v>
      </c>
      <c r="R863">
        <f t="shared" si="244"/>
        <v>89.926437888918002</v>
      </c>
      <c r="S863">
        <f t="shared" si="245"/>
        <v>2.2338279078722829E-2</v>
      </c>
      <c r="T863">
        <f t="shared" si="228"/>
        <v>66.936784617247994</v>
      </c>
    </row>
    <row r="864" spans="1:20" x14ac:dyDescent="0.25">
      <c r="A864">
        <f t="shared" si="229"/>
        <v>140.88889797330987</v>
      </c>
      <c r="B864">
        <f t="shared" si="246"/>
        <v>22.423164539221979</v>
      </c>
      <c r="C864" t="str">
        <f t="shared" si="230"/>
        <v>-2.85345135375432-2214.07152046293i</v>
      </c>
      <c r="D864" t="str">
        <f t="shared" si="231"/>
        <v>3.47812499669634-709.77924123853i</v>
      </c>
      <c r="E864" t="str">
        <f t="shared" si="232"/>
        <v>162.469478619763+0.0105581684877474i</v>
      </c>
      <c r="F864" t="str">
        <f t="shared" si="233"/>
        <v>2.90990990937759-6660.84026124792i</v>
      </c>
      <c r="G864" t="str">
        <f t="shared" si="234"/>
        <v>0.999999999817065-0.0000135253342029634i</v>
      </c>
      <c r="H864" t="str">
        <f t="shared" si="235"/>
        <v>625.012466181694+2.89985758895393i</v>
      </c>
      <c r="I864" t="str">
        <f t="shared" si="236"/>
        <v>59.6205099913621-11744.2778860158i</v>
      </c>
      <c r="K864" t="str">
        <f t="shared" si="237"/>
        <v>0.0191992037524429-0.000120073711536435i</v>
      </c>
      <c r="L864" t="str">
        <f t="shared" si="238"/>
        <v>0.0001875-9.43855231442345i</v>
      </c>
      <c r="M864" t="str">
        <f t="shared" si="239"/>
        <v>0.0025-4.54986624387593i</v>
      </c>
      <c r="N864">
        <f t="shared" si="240"/>
        <v>89.926158379443379</v>
      </c>
      <c r="O864">
        <f t="shared" si="241"/>
        <v>66.903840126400738</v>
      </c>
      <c r="P864" s="3">
        <f t="shared" si="242"/>
        <v>66.903840126400738</v>
      </c>
      <c r="Q864" s="3">
        <f t="shared" si="243"/>
        <v>-90.073841620556621</v>
      </c>
      <c r="R864">
        <f t="shared" si="244"/>
        <v>89.926158379443379</v>
      </c>
      <c r="S864">
        <f t="shared" si="245"/>
        <v>2.2423164539221978E-2</v>
      </c>
      <c r="T864">
        <f t="shared" si="228"/>
        <v>66.903840126400738</v>
      </c>
    </row>
    <row r="865" spans="1:20" x14ac:dyDescent="0.25">
      <c r="A865">
        <f t="shared" si="229"/>
        <v>141.42427578560844</v>
      </c>
      <c r="B865">
        <f t="shared" si="246"/>
        <v>22.508372564471024</v>
      </c>
      <c r="C865" t="str">
        <f t="shared" si="230"/>
        <v>-2.85345009428784-2205.68971501997i</v>
      </c>
      <c r="D865" t="str">
        <f t="shared" si="231"/>
        <v>3.4781249966712-707.092291347633i</v>
      </c>
      <c r="E865" t="str">
        <f t="shared" si="232"/>
        <v>162.469478175554+0.0105982941133312i</v>
      </c>
      <c r="F865" t="str">
        <f t="shared" si="233"/>
        <v>2.90990990937354-6635.62488697712i</v>
      </c>
      <c r="G865" t="str">
        <f t="shared" si="234"/>
        <v>0.999999999815672-0.0000135767304729158i</v>
      </c>
      <c r="H865" t="str">
        <f t="shared" si="235"/>
        <v>625.012561105799+2.91087709346743i</v>
      </c>
      <c r="I865" t="str">
        <f t="shared" si="236"/>
        <v>59.6205116280529-11699.8201723005i</v>
      </c>
      <c r="K865" t="str">
        <f t="shared" si="237"/>
        <v>0.019199197689733-0.00012052995122722i</v>
      </c>
      <c r="L865" t="str">
        <f t="shared" si="238"/>
        <v>0.0001875-9.4028215923724i</v>
      </c>
      <c r="M865" t="str">
        <f t="shared" si="239"/>
        <v>0.0025-4.53264220350261i</v>
      </c>
      <c r="N865">
        <f t="shared" si="240"/>
        <v>89.925877808136519</v>
      </c>
      <c r="O865">
        <f t="shared" si="241"/>
        <v>66.870895630498609</v>
      </c>
      <c r="P865" s="3">
        <f t="shared" si="242"/>
        <v>66.870895630498609</v>
      </c>
      <c r="Q865" s="3">
        <f t="shared" si="243"/>
        <v>-90.074122191863481</v>
      </c>
      <c r="R865">
        <f t="shared" si="244"/>
        <v>89.925877808136519</v>
      </c>
      <c r="S865">
        <f t="shared" si="245"/>
        <v>2.2508372564471024E-2</v>
      </c>
      <c r="T865">
        <f t="shared" si="228"/>
        <v>66.870895630498609</v>
      </c>
    </row>
    <row r="866" spans="1:20" x14ac:dyDescent="0.25">
      <c r="A866">
        <f t="shared" si="229"/>
        <v>141.96168803359376</v>
      </c>
      <c r="B866">
        <f t="shared" si="246"/>
        <v>22.593904380216014</v>
      </c>
      <c r="C866" t="str">
        <f t="shared" si="230"/>
        <v>-2.85344882523165-2197.33963916415i</v>
      </c>
      <c r="D866" t="str">
        <f t="shared" si="231"/>
        <v>3.47812499664583-704.415513216729i</v>
      </c>
      <c r="E866" t="str">
        <f t="shared" si="232"/>
        <v>162.469477727961+0.0106385722687713i</v>
      </c>
      <c r="F866" t="str">
        <f t="shared" si="233"/>
        <v>2.90990990936945-6610.504968398i</v>
      </c>
      <c r="G866" t="str">
        <f t="shared" si="234"/>
        <v>0.999999999814269-0.0000136283220486938i</v>
      </c>
      <c r="H866" t="str">
        <f t="shared" si="235"/>
        <v>625.012656752711+2.92193847262066i</v>
      </c>
      <c r="I866" t="str">
        <f t="shared" si="236"/>
        <v>59.6205132772039-11655.5307644265i</v>
      </c>
      <c r="K866" t="str">
        <f t="shared" si="237"/>
        <v>0.0191991915808632-0.000120987924166394i</v>
      </c>
      <c r="L866" t="str">
        <f t="shared" si="238"/>
        <v>0.0001875-9.36722613306683i</v>
      </c>
      <c r="M866" t="str">
        <f t="shared" si="239"/>
        <v>0.0025-4.51548336670912i</v>
      </c>
      <c r="N866">
        <f t="shared" si="240"/>
        <v>89.925596170965974</v>
      </c>
      <c r="O866">
        <f t="shared" si="241"/>
        <v>66.837951129502741</v>
      </c>
      <c r="P866" s="3">
        <f t="shared" si="242"/>
        <v>66.837951129502741</v>
      </c>
      <c r="Q866" s="3">
        <f t="shared" si="243"/>
        <v>-90.074403829034026</v>
      </c>
      <c r="R866">
        <f t="shared" si="244"/>
        <v>89.925596170965974</v>
      </c>
      <c r="S866">
        <f t="shared" si="245"/>
        <v>2.2593904380216013E-2</v>
      </c>
      <c r="T866">
        <f t="shared" si="228"/>
        <v>66.837951129502741</v>
      </c>
    </row>
    <row r="867" spans="1:20" x14ac:dyDescent="0.25">
      <c r="A867">
        <f t="shared" si="229"/>
        <v>142.50114244812141</v>
      </c>
      <c r="B867">
        <f t="shared" si="246"/>
        <v>22.679761216860836</v>
      </c>
      <c r="C867" t="str">
        <f t="shared" si="230"/>
        <v>-2.85344754651341-2189.02117277689i</v>
      </c>
      <c r="D867" t="str">
        <f t="shared" si="231"/>
        <v>3.47812499662031-701.748868339479i</v>
      </c>
      <c r="E867" t="str">
        <f t="shared" si="232"/>
        <v>162.469477276961+0.010679003534267i</v>
      </c>
      <c r="F867" t="str">
        <f t="shared" si="233"/>
        <v>2.90990990936535-6585.48014415222i</v>
      </c>
      <c r="G867" t="str">
        <f t="shared" si="234"/>
        <v>0.999999999812855-0.0000136801096724595i</v>
      </c>
      <c r="H867" t="str">
        <f t="shared" si="235"/>
        <v>625.012753127944+2.93304188554336i</v>
      </c>
      <c r="I867" t="str">
        <f t="shared" si="236"/>
        <v>59.6205149389134-11611.4090252761i</v>
      </c>
      <c r="K867" t="str">
        <f t="shared" si="237"/>
        <v>0.0191991854254818-0.000121447636935012i</v>
      </c>
      <c r="L867" t="str">
        <f t="shared" si="238"/>
        <v>0.0001875-9.33176542445388i</v>
      </c>
      <c r="M867" t="str">
        <f t="shared" si="239"/>
        <v>0.0025-4.49838948665982i</v>
      </c>
      <c r="N867">
        <f t="shared" si="240"/>
        <v>89.925313463884947</v>
      </c>
      <c r="O867">
        <f t="shared" si="241"/>
        <v>66.805006623374624</v>
      </c>
      <c r="P867" s="3">
        <f t="shared" si="242"/>
        <v>66.805006623374624</v>
      </c>
      <c r="Q867" s="3">
        <f t="shared" si="243"/>
        <v>-90.074686536115053</v>
      </c>
      <c r="R867">
        <f t="shared" si="244"/>
        <v>89.925313463884947</v>
      </c>
      <c r="S867">
        <f t="shared" si="245"/>
        <v>2.2679761216860835E-2</v>
      </c>
      <c r="T867">
        <f t="shared" si="228"/>
        <v>66.805006623374624</v>
      </c>
    </row>
    <row r="868" spans="1:20" x14ac:dyDescent="0.25">
      <c r="A868">
        <f t="shared" si="229"/>
        <v>143.04264678942428</v>
      </c>
      <c r="B868">
        <f t="shared" si="246"/>
        <v>22.765944309484908</v>
      </c>
      <c r="C868" t="str">
        <f t="shared" si="230"/>
        <v>-2.85344625805937-2180.73419619424i</v>
      </c>
      <c r="D868" t="str">
        <f t="shared" si="231"/>
        <v>3.47812499659457-699.09231835529i</v>
      </c>
      <c r="E868" t="str">
        <f t="shared" si="232"/>
        <v>162.469476822527+0.0107195884922454i</v>
      </c>
      <c r="F868" t="str">
        <f t="shared" si="233"/>
        <v>2.90990990936119-6560.55005424918i</v>
      </c>
      <c r="G868" t="str">
        <f t="shared" si="234"/>
        <v>0.99999999981143-0.0000137320940891952i</v>
      </c>
      <c r="H868" t="str">
        <f t="shared" si="235"/>
        <v>625.012850237032+2.94418749196983i</v>
      </c>
      <c r="I868" t="str">
        <f t="shared" si="236"/>
        <v>59.6205166132748-11567.4543201429i</v>
      </c>
      <c r="K868" t="str">
        <f t="shared" si="237"/>
        <v>0.019199179223235-0.000121909096139074i</v>
      </c>
      <c r="L868" t="str">
        <f t="shared" si="238"/>
        <v>0.0001875-9.29643895641947i</v>
      </c>
      <c r="M868" t="str">
        <f t="shared" si="239"/>
        <v>0.0025-4.48136031745348i</v>
      </c>
      <c r="N868">
        <f t="shared" si="240"/>
        <v>89.925029682831308</v>
      </c>
      <c r="O868">
        <f t="shared" si="241"/>
        <v>66.772062112075105</v>
      </c>
      <c r="P868" s="3">
        <f t="shared" si="242"/>
        <v>66.772062112075105</v>
      </c>
      <c r="Q868" s="3">
        <f t="shared" si="243"/>
        <v>-90.074970317168692</v>
      </c>
      <c r="R868">
        <f t="shared" si="244"/>
        <v>89.925029682831308</v>
      </c>
      <c r="S868">
        <f t="shared" si="245"/>
        <v>2.276594430948491E-2</v>
      </c>
      <c r="T868">
        <f t="shared" si="228"/>
        <v>66.772062112075105</v>
      </c>
    </row>
    <row r="869" spans="1:20" x14ac:dyDescent="0.25">
      <c r="A869">
        <f t="shared" si="229"/>
        <v>143.5862088472241</v>
      </c>
      <c r="B869">
        <f t="shared" si="246"/>
        <v>22.852454897860952</v>
      </c>
      <c r="C869" t="str">
        <f t="shared" si="230"/>
        <v>-2.85344495979533-2172.47859020526i</v>
      </c>
      <c r="D869" t="str">
        <f t="shared" si="231"/>
        <v>3.47812499656864-696.445825048802i</v>
      </c>
      <c r="E869" t="str">
        <f t="shared" si="232"/>
        <v>162.469476364634+0.0107603277273588i</v>
      </c>
      <c r="F869" t="str">
        <f t="shared" si="233"/>
        <v>2.90990990935701-6535.7143400612i</v>
      </c>
      <c r="G869" t="str">
        <f t="shared" si="234"/>
        <v>0.999999999809994-0.0000137842760467144i</v>
      </c>
      <c r="H869" t="str">
        <f t="shared" si="235"/>
        <v>625.012948085573+2.95537545224154i</v>
      </c>
      <c r="I869" t="str">
        <f t="shared" si="236"/>
        <v>59.6205183003855-11523.666016724i</v>
      </c>
      <c r="K869" t="str">
        <f t="shared" si="237"/>
        <v>0.0191991729737658-0.000122372308409621i</v>
      </c>
      <c r="L869" t="str">
        <f t="shared" si="238"/>
        <v>0.0001875-9.26124622078046i</v>
      </c>
      <c r="M869" t="str">
        <f t="shared" si="239"/>
        <v>0.0025-4.46439561411982i</v>
      </c>
      <c r="N869">
        <f t="shared" si="240"/>
        <v>89.924744823727622</v>
      </c>
      <c r="O869">
        <f t="shared" si="241"/>
        <v>66.739117595564821</v>
      </c>
      <c r="P869" s="3">
        <f t="shared" si="242"/>
        <v>66.739117595564821</v>
      </c>
      <c r="Q869" s="3">
        <f t="shared" si="243"/>
        <v>-90.075255176272378</v>
      </c>
      <c r="R869">
        <f t="shared" si="244"/>
        <v>89.924744823727622</v>
      </c>
      <c r="S869">
        <f t="shared" si="245"/>
        <v>2.285245489786095E-2</v>
      </c>
      <c r="T869">
        <f t="shared" si="228"/>
        <v>66.739117595564821</v>
      </c>
    </row>
    <row r="870" spans="1:20" x14ac:dyDescent="0.25">
      <c r="A870">
        <f t="shared" si="229"/>
        <v>144.13183644084356</v>
      </c>
      <c r="B870">
        <f t="shared" si="246"/>
        <v>22.939294226472825</v>
      </c>
      <c r="C870" t="str">
        <f t="shared" si="230"/>
        <v>-2.85344365164651-2164.25423605028i</v>
      </c>
      <c r="D870" t="str">
        <f t="shared" si="231"/>
        <v>3.47812499654249-693.80935034932i</v>
      </c>
      <c r="E870" t="str">
        <f t="shared" si="232"/>
        <v>162.469475903254+0.0108012218264758i</v>
      </c>
      <c r="F870" t="str">
        <f t="shared" si="233"/>
        <v>2.90990990935279-6510.97264431819i</v>
      </c>
      <c r="G870" t="str">
        <f t="shared" si="234"/>
        <v>0.999999999808547-0.0000138366562956719i</v>
      </c>
      <c r="H870" t="str">
        <f t="shared" si="235"/>
        <v>625.013046679192+2.9666059273092i</v>
      </c>
      <c r="I870" t="str">
        <f t="shared" si="236"/>
        <v>59.6205200003408-11480.0434851098i</v>
      </c>
      <c r="K870" t="str">
        <f t="shared" si="237"/>
        <v>0.0191991666767148-0.000122837280402829i</v>
      </c>
      <c r="L870" t="str">
        <f t="shared" si="238"/>
        <v>0.0001875-9.22618671127767i</v>
      </c>
      <c r="M870" t="str">
        <f t="shared" si="239"/>
        <v>0.0025-4.44749513261589i</v>
      </c>
      <c r="N870">
        <f t="shared" si="240"/>
        <v>89.924458882480891</v>
      </c>
      <c r="O870">
        <f t="shared" si="241"/>
        <v>66.706173073804052</v>
      </c>
      <c r="P870" s="3">
        <f t="shared" si="242"/>
        <v>66.706173073804052</v>
      </c>
      <c r="Q870" s="3">
        <f t="shared" si="243"/>
        <v>-90.075541117519109</v>
      </c>
      <c r="R870">
        <f t="shared" si="244"/>
        <v>89.924458882480891</v>
      </c>
      <c r="S870">
        <f t="shared" si="245"/>
        <v>2.2939294226472826E-2</v>
      </c>
      <c r="T870">
        <f t="shared" si="228"/>
        <v>66.706173073804052</v>
      </c>
    </row>
    <row r="871" spans="1:20" x14ac:dyDescent="0.25">
      <c r="A871">
        <f t="shared" si="229"/>
        <v>144.67953741931876</v>
      </c>
      <c r="B871">
        <f t="shared" si="246"/>
        <v>23.026463544533421</v>
      </c>
      <c r="C871" t="str">
        <f t="shared" si="230"/>
        <v>-2.85344233353802-2156.06101541923i</v>
      </c>
      <c r="D871" t="str">
        <f t="shared" si="231"/>
        <v>3.47812499651618-691.182856330275i</v>
      </c>
      <c r="E871" t="str">
        <f t="shared" si="232"/>
        <v>162.469475438362+0.0108422713787067i</v>
      </c>
      <c r="F871" t="str">
        <f t="shared" si="233"/>
        <v>2.90990990934855-6486.32461110259i</v>
      </c>
      <c r="G871" t="str">
        <f t="shared" si="234"/>
        <v>0.999999999807089-0.0000138892355895752i</v>
      </c>
      <c r="H871" t="str">
        <f t="shared" si="235"/>
        <v>625.013146023565+2.97787907873544i</v>
      </c>
      <c r="I871" t="str">
        <f t="shared" si="236"/>
        <v>59.6205217132415-11436.5860977756i</v>
      </c>
      <c r="K871" t="str">
        <f t="shared" si="237"/>
        <v>0.0191991603317197-0.00012330401880011i</v>
      </c>
      <c r="L871" t="str">
        <f t="shared" si="238"/>
        <v>0.0001875-9.19125992356806i</v>
      </c>
      <c r="M871" t="str">
        <f t="shared" si="239"/>
        <v>0.0025-4.43065862982257i</v>
      </c>
      <c r="N871">
        <f t="shared" si="240"/>
        <v>89.92417185498266</v>
      </c>
      <c r="O871">
        <f t="shared" si="241"/>
        <v>66.67322854675291</v>
      </c>
      <c r="P871" s="3">
        <f t="shared" si="242"/>
        <v>66.67322854675291</v>
      </c>
      <c r="Q871" s="3">
        <f t="shared" si="243"/>
        <v>-90.07582814501734</v>
      </c>
      <c r="R871">
        <f t="shared" si="244"/>
        <v>89.92417185498266</v>
      </c>
      <c r="S871">
        <f t="shared" si="245"/>
        <v>2.3026463544533422E-2</v>
      </c>
      <c r="T871">
        <f t="shared" si="228"/>
        <v>66.67322854675291</v>
      </c>
    </row>
    <row r="872" spans="1:20" x14ac:dyDescent="0.25">
      <c r="A872">
        <f t="shared" si="229"/>
        <v>145.22931966151216</v>
      </c>
      <c r="B872">
        <f t="shared" si="246"/>
        <v>23.113964106002648</v>
      </c>
      <c r="C872" t="str">
        <f t="shared" si="230"/>
        <v>-2.85344100539382-2147.89881044986i</v>
      </c>
      <c r="D872" t="str">
        <f t="shared" si="231"/>
        <v>3.47812499648966-688.566305208666i</v>
      </c>
      <c r="E872" t="str">
        <f t="shared" si="232"/>
        <v>162.46947496993+0.0108834769754183i</v>
      </c>
      <c r="F872" t="str">
        <f t="shared" si="233"/>
        <v>2.90990990934428-6461.76988584415i</v>
      </c>
      <c r="G872" t="str">
        <f t="shared" si="234"/>
        <v>0.99999999980562-0.0000139420146847952i</v>
      </c>
      <c r="H872" t="str">
        <f t="shared" si="235"/>
        <v>625.01324612441+2.98919506869669i</v>
      </c>
      <c r="I872" t="str">
        <f t="shared" si="236"/>
        <v>59.6205234391849-11393.2932295724i</v>
      </c>
      <c r="K872" t="str">
        <f t="shared" si="237"/>
        <v>0.0191991539384155-0.000123772530308197i</v>
      </c>
      <c r="L872" t="str">
        <f t="shared" si="238"/>
        <v>0.0001875-9.15646535521826i</v>
      </c>
      <c r="M872" t="str">
        <f t="shared" si="239"/>
        <v>0.0025-4.41388586354111i</v>
      </c>
      <c r="N872">
        <f t="shared" si="240"/>
        <v>89.923883737108895</v>
      </c>
      <c r="O872">
        <f t="shared" si="241"/>
        <v>66.640284014371048</v>
      </c>
      <c r="P872" s="3">
        <f t="shared" si="242"/>
        <v>66.640284014371048</v>
      </c>
      <c r="Q872" s="3">
        <f t="shared" si="243"/>
        <v>-90.076116262891105</v>
      </c>
      <c r="R872">
        <f t="shared" si="244"/>
        <v>89.923883737108895</v>
      </c>
      <c r="S872">
        <f t="shared" si="245"/>
        <v>2.3113964106002648E-2</v>
      </c>
      <c r="T872">
        <f t="shared" si="228"/>
        <v>66.640284014371048</v>
      </c>
    </row>
    <row r="873" spans="1:20" x14ac:dyDescent="0.25">
      <c r="A873">
        <f t="shared" si="229"/>
        <v>145.78119107622592</v>
      </c>
      <c r="B873">
        <f t="shared" si="246"/>
        <v>23.201797169605459</v>
      </c>
      <c r="C873" t="str">
        <f t="shared" si="230"/>
        <v>-2.85343966713748-2139.76750372612i</v>
      </c>
      <c r="D873" t="str">
        <f t="shared" si="231"/>
        <v>3.47812499646292-685.959659344523i</v>
      </c>
      <c r="E873" t="str">
        <f t="shared" si="232"/>
        <v>162.469474497932+0.0109248392102094i</v>
      </c>
      <c r="F873" t="str">
        <f t="shared" si="233"/>
        <v>2.90990990933998-6437.30811531486i</v>
      </c>
      <c r="G873" t="str">
        <f t="shared" si="234"/>
        <v>0.99999999980414-0.0000139949943405766i</v>
      </c>
      <c r="H873" t="str">
        <f t="shared" si="235"/>
        <v>625.013346987483+3.00055405998573i</v>
      </c>
      <c r="I873" t="str">
        <f t="shared" si="236"/>
        <v>59.6205251782689-11350.1642577175i</v>
      </c>
      <c r="K873" t="str">
        <f t="shared" si="237"/>
        <v>0.0191991474964345-0.000124242821659245i</v>
      </c>
      <c r="L873" t="str">
        <f t="shared" si="238"/>
        <v>0.0001875-9.1218025056966i</v>
      </c>
      <c r="M873" t="str">
        <f t="shared" si="239"/>
        <v>0.0025-4.39717659248965i</v>
      </c>
      <c r="N873">
        <f t="shared" si="240"/>
        <v>89.923594524719945</v>
      </c>
      <c r="O873">
        <f t="shared" si="241"/>
        <v>66.607339476617909</v>
      </c>
      <c r="P873" s="3">
        <f t="shared" si="242"/>
        <v>66.607339476617909</v>
      </c>
      <c r="Q873" s="3">
        <f t="shared" si="243"/>
        <v>-90.076405475280055</v>
      </c>
      <c r="R873">
        <f t="shared" si="244"/>
        <v>89.923594524719945</v>
      </c>
      <c r="S873">
        <f t="shared" si="245"/>
        <v>2.3201797169605458E-2</v>
      </c>
      <c r="T873">
        <f t="shared" si="228"/>
        <v>66.607339476617909</v>
      </c>
    </row>
    <row r="874" spans="1:20" x14ac:dyDescent="0.25">
      <c r="A874">
        <f t="shared" si="229"/>
        <v>146.3351596023156</v>
      </c>
      <c r="B874">
        <f t="shared" si="246"/>
        <v>23.289963998849959</v>
      </c>
      <c r="C874" t="str">
        <f t="shared" si="230"/>
        <v>-2.85343831869203-2131.66697827644i</v>
      </c>
      <c r="D874" t="str">
        <f t="shared" si="231"/>
        <v>3.47812499643599-683.362881240372i</v>
      </c>
      <c r="E874" t="str">
        <f t="shared" si="232"/>
        <v>162.469474022341+0.0109663586789582i</v>
      </c>
      <c r="F874" t="str">
        <f t="shared" si="233"/>
        <v>2.90990990933563-6412.93894762397i</v>
      </c>
      <c r="G874" t="str">
        <f t="shared" si="234"/>
        <v>0.999999999802649-0.0000140481753190499i</v>
      </c>
      <c r="H874" t="str">
        <f t="shared" si="235"/>
        <v>625.013448618591+3.01195621601413i</v>
      </c>
      <c r="I874" t="str">
        <f t="shared" si="236"/>
        <v>59.6205269305948-11307.1985617863i</v>
      </c>
      <c r="K874" t="str">
        <f t="shared" si="237"/>
        <v>0.0191991410054061-0.000124714899610928i</v>
      </c>
      <c r="L874" t="str">
        <f t="shared" si="238"/>
        <v>0.0001875-9.08727087636644i</v>
      </c>
      <c r="M874" t="str">
        <f t="shared" si="239"/>
        <v>0.0025-4.38053057629971i</v>
      </c>
      <c r="N874">
        <f t="shared" si="240"/>
        <v>89.92330421366043</v>
      </c>
      <c r="O874">
        <f t="shared" si="241"/>
        <v>66.574394933452623</v>
      </c>
      <c r="P874" s="3">
        <f t="shared" si="242"/>
        <v>66.574394933452623</v>
      </c>
      <c r="Q874" s="3">
        <f t="shared" si="243"/>
        <v>-90.07669578633957</v>
      </c>
      <c r="R874">
        <f t="shared" si="244"/>
        <v>89.92330421366043</v>
      </c>
      <c r="S874">
        <f t="shared" si="245"/>
        <v>2.3289963998849958E-2</v>
      </c>
      <c r="T874">
        <f t="shared" si="228"/>
        <v>66.574394933452623</v>
      </c>
    </row>
    <row r="875" spans="1:20" x14ac:dyDescent="0.25">
      <c r="A875">
        <f t="shared" si="229"/>
        <v>146.89123320880441</v>
      </c>
      <c r="B875">
        <f t="shared" si="246"/>
        <v>23.378465862045591</v>
      </c>
      <c r="C875" t="str">
        <f t="shared" si="230"/>
        <v>-2.85343695997998-2123.59711757204i</v>
      </c>
      <c r="D875" t="str">
        <f t="shared" si="231"/>
        <v>3.47812499640886-680.775933540695i</v>
      </c>
      <c r="E875" t="str">
        <f t="shared" si="232"/>
        <v>162.469473543129+0.0110080359798196i</v>
      </c>
      <c r="F875" t="str">
        <f t="shared" si="233"/>
        <v>2.90990990933127-6388.66203221286i</v>
      </c>
      <c r="G875" t="str">
        <f t="shared" si="234"/>
        <v>0.999999999801146-0.000014101558385241i</v>
      </c>
      <c r="H875" t="str">
        <f t="shared" si="235"/>
        <v>625.013551023585+3.02340170081445i</v>
      </c>
      <c r="I875" t="str">
        <f t="shared" si="236"/>
        <v>59.6205286962636-11264.395523703i</v>
      </c>
      <c r="K875" t="str">
        <f t="shared" si="237"/>
        <v>0.0191991344649568-0.000125188770946533i</v>
      </c>
      <c r="L875" t="str">
        <f t="shared" si="238"/>
        <v>0.0001875-9.05286997047859i</v>
      </c>
      <c r="M875" t="str">
        <f t="shared" si="239"/>
        <v>0.0025-4.36394757551276i</v>
      </c>
      <c r="N875">
        <f t="shared" si="240"/>
        <v>89.923012799759306</v>
      </c>
      <c r="O875">
        <f t="shared" si="241"/>
        <v>66.541450384833951</v>
      </c>
      <c r="P875" s="3">
        <f t="shared" si="242"/>
        <v>66.541450384833951</v>
      </c>
      <c r="Q875" s="3">
        <f t="shared" si="243"/>
        <v>-90.076987200240694</v>
      </c>
      <c r="R875">
        <f t="shared" si="244"/>
        <v>89.923012799759306</v>
      </c>
      <c r="S875">
        <f t="shared" si="245"/>
        <v>2.3378465862045592E-2</v>
      </c>
      <c r="T875">
        <f t="shared" si="228"/>
        <v>66.541450384833951</v>
      </c>
    </row>
    <row r="876" spans="1:20" x14ac:dyDescent="0.25">
      <c r="A876">
        <f t="shared" si="229"/>
        <v>147.44941989499787</v>
      </c>
      <c r="B876">
        <f t="shared" si="246"/>
        <v>23.467304032321366</v>
      </c>
      <c r="C876" t="str">
        <f t="shared" si="230"/>
        <v>-2.85343559092305-2115.55780552524i</v>
      </c>
      <c r="D876" t="str">
        <f t="shared" si="231"/>
        <v>3.47812499638151-678.198779031368i</v>
      </c>
      <c r="E876" t="str">
        <f t="shared" si="232"/>
        <v>162.469473060267+0.0110498717132146i</v>
      </c>
      <c r="F876" t="str">
        <f t="shared" si="233"/>
        <v>2.90990990932685-6364.47701984987i</v>
      </c>
      <c r="G876" t="str">
        <f t="shared" si="234"/>
        <v>0.999999999799632-0.0000141551443070836i</v>
      </c>
      <c r="H876" t="str">
        <f t="shared" si="235"/>
        <v>625.013654208353+3.03489067904266i</v>
      </c>
      <c r="I876" t="str">
        <f t="shared" si="236"/>
        <v>59.6205304753765-11221.7545277313i</v>
      </c>
      <c r="K876" t="str">
        <f t="shared" si="237"/>
        <v>0.0191991278747105-0.000125664442475058i</v>
      </c>
      <c r="L876" t="str">
        <f t="shared" si="238"/>
        <v>0.0001875-9.0185992931646i</v>
      </c>
      <c r="M876" t="str">
        <f t="shared" si="239"/>
        <v>0.0025-4.34742735157676i</v>
      </c>
      <c r="N876">
        <f t="shared" si="240"/>
        <v>89.922720278829601</v>
      </c>
      <c r="O876">
        <f t="shared" si="241"/>
        <v>66.50850583072031</v>
      </c>
      <c r="P876" s="3">
        <f t="shared" si="242"/>
        <v>66.50850583072031</v>
      </c>
      <c r="Q876" s="3">
        <f t="shared" si="243"/>
        <v>-90.077279721170399</v>
      </c>
      <c r="R876">
        <f t="shared" si="244"/>
        <v>89.922720278829601</v>
      </c>
      <c r="S876">
        <f t="shared" si="245"/>
        <v>2.3467304032321366E-2</v>
      </c>
      <c r="T876">
        <f t="shared" ref="T876:T939" si="247">P876</f>
        <v>66.50850583072031</v>
      </c>
    </row>
    <row r="877" spans="1:20" x14ac:dyDescent="0.25">
      <c r="A877">
        <f t="shared" ref="A877:A940" si="248">2*PI()*B877</f>
        <v>148.00972769059885</v>
      </c>
      <c r="B877">
        <f t="shared" si="246"/>
        <v>23.556479787644186</v>
      </c>
      <c r="C877" t="str">
        <f t="shared" ref="C877:C940" si="249">IMPRODUCT(D877,E877,$C$40,,K877,$C$41)</f>
        <v>-2.85343421144263-2107.5489264879i</v>
      </c>
      <c r="D877" t="str">
        <f t="shared" ref="D877:D940" si="250">IMDIV(IMPRODUCT($C$37,$C$38,COMPLEX(1,A877/$C$38)),IMSUM(-1*A877*A877/$C$39,COMPLEX(0,1*A877)))</f>
        <v>3.47812499635395-675.631380639168i</v>
      </c>
      <c r="E877" t="str">
        <f t="shared" ref="E877:E940" si="251">IMDIV(IMPRODUCT(IMSUM(F877,G877),$C$29,H877),IMSUM(1,I877))</f>
        <v>162.469472573732+0.0110918664818523i</v>
      </c>
      <c r="F877" t="str">
        <f t="shared" ref="F877:F940" si="252">IMDIV(IMPRODUCT($C$14,$C$15,COMPLEX(1,A877/$C$15)),IMSUM(-1*A877*A877/$C$16,COMPLEX(0,A877)))</f>
        <v>2.90990990932241-6340.38356262553i</v>
      </c>
      <c r="G877" t="str">
        <f t="shared" ref="G877:G940" si="253">IMDIV(1,COMPLEX(1,A877*$C$9*$C$10))</f>
        <v>0.999999999798106-0.0000142089338554288i</v>
      </c>
      <c r="H877" t="str">
        <f t="shared" ref="H877:H940" si="254">IMDIV($C$3,IMSUM(K877,COMPLEX(0,$C$28*A877)))</f>
        <v>625.013758178836+3.04642331598043i</v>
      </c>
      <c r="I877" t="str">
        <f t="shared" ref="I877:I940" si="255">IMPRODUCT(F877,$C$29,H877,$C$31)</f>
        <v>59.6205322680353-11179.2749604662i</v>
      </c>
      <c r="K877" t="str">
        <f t="shared" ref="K877:K940" si="256">IF($C$26&lt;=0,IMDIV(1,IMSUM(IMDIV(1,L877),1/$C$18)),IMDIV(1,IMSUM(IMDIV(1,L877),1/$C$18,IMDIV(1,M877))))</f>
        <v>0.019199121234288-0.000126141921031305i</v>
      </c>
      <c r="L877" t="str">
        <f t="shared" ref="L877:L940" si="257">IMSUM($C$21/$C$22,IMDIV(1,COMPLEX(0,$C$20*$C$22*A877)))</f>
        <v>0.0001875-8.98445835142916i</v>
      </c>
      <c r="M877" t="str">
        <f t="shared" ref="M877:M940" si="258">IMSUM($C$25/$C$26,IMDIV(1,COMPLEX(0,$C$24*$C$26*A877)))</f>
        <v>0.0025-4.33096966684277i</v>
      </c>
      <c r="N877">
        <f t="shared" ref="N877:N940" si="259">ABS(R877)</f>
        <v>89.922426646668598</v>
      </c>
      <c r="O877">
        <f t="shared" ref="O877:O940" si="260">ABS(P877)</f>
        <v>66.475561271070077</v>
      </c>
      <c r="P877" s="3">
        <f t="shared" ref="P877:P940" si="261">20*LOG10(IMABS(C877))</f>
        <v>66.475561271070077</v>
      </c>
      <c r="Q877" s="3">
        <f t="shared" ref="Q877:Q940" si="262">IMARGUMENT(C877)*180/PI()</f>
        <v>-90.077573353331402</v>
      </c>
      <c r="R877">
        <f t="shared" ref="R877:R940" si="263">IF(Q877&lt;0,Q877+180,Q877-180)</f>
        <v>89.922426646668598</v>
      </c>
      <c r="S877">
        <f t="shared" ref="S877:S940" si="264">B877/1000</f>
        <v>2.3556479787644184E-2</v>
      </c>
      <c r="T877">
        <f t="shared" si="247"/>
        <v>66.475561271070077</v>
      </c>
    </row>
    <row r="878" spans="1:20" x14ac:dyDescent="0.25">
      <c r="A878">
        <f t="shared" si="248"/>
        <v>148.57216465582312</v>
      </c>
      <c r="B878">
        <f t="shared" ref="B878:B941" si="265">B877*(1+B$42)</f>
        <v>23.645994410837233</v>
      </c>
      <c r="C878" t="str">
        <f t="shared" si="249"/>
        <v>-2.8534328214592-2099.57036524953i</v>
      </c>
      <c r="D878" t="str">
        <f t="shared" si="250"/>
        <v>3.4781249963262-673.073701431206i</v>
      </c>
      <c r="E878" t="str">
        <f t="shared" si="251"/>
        <v>162.469472083489+0.0111340208907709i</v>
      </c>
      <c r="F878" t="str">
        <f t="shared" si="252"/>
        <v>2.90990990931794-6316.38131394737i</v>
      </c>
      <c r="G878" t="str">
        <f t="shared" si="253"/>
        <v>0.999999999796569-0.0000142629278040575i</v>
      </c>
      <c r="H878" t="str">
        <f t="shared" si="254"/>
        <v>625.013862941018+3.05799977753775i</v>
      </c>
      <c r="I878" t="str">
        <f t="shared" si="255"/>
        <v>59.6205340743451-11136.9562108251i</v>
      </c>
      <c r="K878" t="str">
        <f t="shared" si="256"/>
        <v>0.0191991145433073-0.000126621213475986i</v>
      </c>
      <c r="L878" t="str">
        <f t="shared" si="257"/>
        <v>0.0001875-8.95044665414339i</v>
      </c>
      <c r="M878" t="str">
        <f t="shared" si="258"/>
        <v>0.0025-4.31457428456143i</v>
      </c>
      <c r="N878">
        <f t="shared" si="259"/>
        <v>89.92213189905759</v>
      </c>
      <c r="O878">
        <f t="shared" si="260"/>
        <v>66.442616705840791</v>
      </c>
      <c r="P878" s="3">
        <f t="shared" si="261"/>
        <v>66.442616705840791</v>
      </c>
      <c r="Q878" s="3">
        <f t="shared" si="262"/>
        <v>-90.07786810094241</v>
      </c>
      <c r="R878">
        <f t="shared" si="263"/>
        <v>89.92213189905759</v>
      </c>
      <c r="S878">
        <f t="shared" si="264"/>
        <v>2.3645994410837232E-2</v>
      </c>
      <c r="T878">
        <f t="shared" si="247"/>
        <v>66.442616705840791</v>
      </c>
    </row>
    <row r="879" spans="1:20" x14ac:dyDescent="0.25">
      <c r="A879">
        <f t="shared" si="248"/>
        <v>149.13673888151524</v>
      </c>
      <c r="B879">
        <f t="shared" si="265"/>
        <v>23.735849189598415</v>
      </c>
      <c r="C879" t="str">
        <f t="shared" si="249"/>
        <v>-2.85343142089312-2091.62200703594i</v>
      </c>
      <c r="D879" t="str">
        <f t="shared" si="250"/>
        <v>3.47812499629822-670.525704614405i</v>
      </c>
      <c r="E879" t="str">
        <f t="shared" si="251"/>
        <v>162.469471589518+0.0111763355472557i</v>
      </c>
      <c r="F879" t="str">
        <f t="shared" si="252"/>
        <v>2.90990990931344-6292.46992853497i</v>
      </c>
      <c r="G879" t="str">
        <f t="shared" si="253"/>
        <v>0.99999999979502-0.0000143171269296908i</v>
      </c>
      <c r="H879" t="str">
        <f t="shared" si="254"/>
        <v>625.013968500925+3.0696202302549i</v>
      </c>
      <c r="I879" t="str">
        <f t="shared" si="255"/>
        <v>59.6205358944076-11094.7976700382i</v>
      </c>
      <c r="K879" t="str">
        <f t="shared" si="256"/>
        <v>0.0191991078013836-0.000127102326695809i</v>
      </c>
      <c r="L879" t="str">
        <f t="shared" si="257"/>
        <v>0.0001875-8.91656371203769i</v>
      </c>
      <c r="M879" t="str">
        <f t="shared" si="258"/>
        <v>0.0025-4.29824096887968i</v>
      </c>
      <c r="N879">
        <f t="shared" si="259"/>
        <v>89.92183603176187</v>
      </c>
      <c r="O879">
        <f t="shared" si="260"/>
        <v>66.409672134990359</v>
      </c>
      <c r="P879" s="3">
        <f t="shared" si="261"/>
        <v>66.409672134990359</v>
      </c>
      <c r="Q879" s="3">
        <f t="shared" si="262"/>
        <v>-90.07816396823813</v>
      </c>
      <c r="R879">
        <f t="shared" si="263"/>
        <v>89.92183603176187</v>
      </c>
      <c r="S879">
        <f t="shared" si="264"/>
        <v>2.3735849189598417E-2</v>
      </c>
      <c r="T879">
        <f t="shared" si="247"/>
        <v>66.409672134990359</v>
      </c>
    </row>
    <row r="880" spans="1:20" x14ac:dyDescent="0.25">
      <c r="A880">
        <f t="shared" si="248"/>
        <v>149.70345848926502</v>
      </c>
      <c r="B880">
        <f t="shared" si="265"/>
        <v>23.826045416518891</v>
      </c>
      <c r="C880" t="str">
        <f t="shared" si="249"/>
        <v>-2.85343000966339-2083.70373750726i</v>
      </c>
      <c r="D880" t="str">
        <f t="shared" si="250"/>
        <v>3.47812499627004-667.987353534976i</v>
      </c>
      <c r="E880" t="str">
        <f t="shared" si="251"/>
        <v>162.469471091784+0.0112188110609736i</v>
      </c>
      <c r="F880" t="str">
        <f t="shared" si="252"/>
        <v>2.90990990930889-6268.64906241502i</v>
      </c>
      <c r="G880" t="str">
        <f t="shared" si="253"/>
        <v>0.999999999793459-0.0000143715320120011i</v>
      </c>
      <c r="H880" t="str">
        <f t="shared" si="254"/>
        <v>625.014074864632+3.08128484130529i</v>
      </c>
      <c r="I880" t="str">
        <f t="shared" si="255"/>
        <v>59.6205377283285-11052.798731641i</v>
      </c>
      <c r="K880" t="str">
        <f t="shared" si="256"/>
        <v>0.019199101008129-0.000127585267603586i</v>
      </c>
      <c r="L880" t="str">
        <f t="shared" si="257"/>
        <v>0.0001875-8.88280903769443i</v>
      </c>
      <c r="M880" t="str">
        <f t="shared" si="258"/>
        <v>0.0025-4.28196948483731i</v>
      </c>
      <c r="N880">
        <f t="shared" si="259"/>
        <v>89.921539040530774</v>
      </c>
      <c r="O880">
        <f t="shared" si="260"/>
        <v>66.376727558475693</v>
      </c>
      <c r="P880" s="3">
        <f t="shared" si="261"/>
        <v>66.376727558475693</v>
      </c>
      <c r="Q880" s="3">
        <f t="shared" si="262"/>
        <v>-90.078460959469226</v>
      </c>
      <c r="R880">
        <f t="shared" si="263"/>
        <v>89.921539040530774</v>
      </c>
      <c r="S880">
        <f t="shared" si="264"/>
        <v>2.3826045416518889E-2</v>
      </c>
      <c r="T880">
        <f t="shared" si="247"/>
        <v>66.376727558475693</v>
      </c>
    </row>
    <row r="881" spans="1:20" x14ac:dyDescent="0.25">
      <c r="A881">
        <f t="shared" si="248"/>
        <v>150.27233163152425</v>
      </c>
      <c r="B881">
        <f t="shared" si="265"/>
        <v>23.916584389101665</v>
      </c>
      <c r="C881" t="str">
        <f t="shared" si="249"/>
        <v>-2.85342858768903-2075.81544275653i</v>
      </c>
      <c r="D881" t="str">
        <f t="shared" si="250"/>
        <v>3.47812499624164-665.458611677888i</v>
      </c>
      <c r="E881" t="str">
        <f t="shared" si="251"/>
        <v>162.46947059026+0.0112614480438782i</v>
      </c>
      <c r="F881" t="str">
        <f t="shared" si="252"/>
        <v>2.90990990930432-6244.91837291638i</v>
      </c>
      <c r="G881" t="str">
        <f t="shared" si="253"/>
        <v>0.999999999791886-0.000014426143833624i</v>
      </c>
      <c r="H881" t="str">
        <f t="shared" si="254"/>
        <v>625.014182038262+3.09299377849759i</v>
      </c>
      <c r="I881" t="str">
        <f t="shared" si="255"/>
        <v>59.6205395762134-11010.9587914647i</v>
      </c>
      <c r="K881" t="str">
        <f t="shared" si="256"/>
        <v>0.0191990941631527-0.000128070043138326i</v>
      </c>
      <c r="L881" t="str">
        <f t="shared" si="257"/>
        <v>0.0001875-8.84918214554137i</v>
      </c>
      <c r="M881" t="str">
        <f t="shared" si="258"/>
        <v>0.0025-4.26575959836352i</v>
      </c>
      <c r="N881">
        <f t="shared" si="259"/>
        <v>89.921240921097393</v>
      </c>
      <c r="O881">
        <f t="shared" si="260"/>
        <v>66.343782976253664</v>
      </c>
      <c r="P881" s="3">
        <f t="shared" si="261"/>
        <v>66.343782976253664</v>
      </c>
      <c r="Q881" s="3">
        <f t="shared" si="262"/>
        <v>-90.078759078902607</v>
      </c>
      <c r="R881">
        <f t="shared" si="263"/>
        <v>89.921240921097393</v>
      </c>
      <c r="S881">
        <f t="shared" si="264"/>
        <v>2.3916584389101665E-2</v>
      </c>
      <c r="T881">
        <f t="shared" si="247"/>
        <v>66.343782976253664</v>
      </c>
    </row>
    <row r="882" spans="1:20" x14ac:dyDescent="0.25">
      <c r="A882">
        <f t="shared" si="248"/>
        <v>150.84336649172403</v>
      </c>
      <c r="B882">
        <f t="shared" si="265"/>
        <v>24.007467409780251</v>
      </c>
      <c r="C882" t="str">
        <f t="shared" si="249"/>
        <v>-2.85342715488834-2067.95700930802i</v>
      </c>
      <c r="D882" t="str">
        <f t="shared" si="250"/>
        <v>3.47812499621301-662.939442666338i</v>
      </c>
      <c r="E882" t="str">
        <f t="shared" si="251"/>
        <v>162.469470084919+0.0113042471102534i</v>
      </c>
      <c r="F882" t="str">
        <f t="shared" si="252"/>
        <v>2.90990990929971-6221.27751866509i</v>
      </c>
      <c r="G882" t="str">
        <f t="shared" si="253"/>
        <v>0.999999999790302-0.0000144809631801689i</v>
      </c>
      <c r="H882" t="str">
        <f t="shared" si="254"/>
        <v>625.014290027978+3.10474721027819i</v>
      </c>
      <c r="I882" t="str">
        <f t="shared" si="255"/>
        <v>59.6205414381677-10969.2772476275i</v>
      </c>
      <c r="K882" t="str">
        <f t="shared" si="256"/>
        <v>0.0191990872660611-0.000128556660265336i</v>
      </c>
      <c r="L882" t="str">
        <f t="shared" si="257"/>
        <v>0.0001875-8.81568255184438i</v>
      </c>
      <c r="M882" t="str">
        <f t="shared" si="258"/>
        <v>0.0025-4.24961107627369i</v>
      </c>
      <c r="N882">
        <f t="shared" si="259"/>
        <v>89.920941669178788</v>
      </c>
      <c r="O882">
        <f t="shared" si="260"/>
        <v>66.310838388281013</v>
      </c>
      <c r="P882" s="3">
        <f t="shared" si="261"/>
        <v>66.310838388281013</v>
      </c>
      <c r="Q882" s="3">
        <f t="shared" si="262"/>
        <v>-90.079058330821212</v>
      </c>
      <c r="R882">
        <f t="shared" si="263"/>
        <v>89.920941669178788</v>
      </c>
      <c r="S882">
        <f t="shared" si="264"/>
        <v>2.4007467409780249E-2</v>
      </c>
      <c r="T882">
        <f t="shared" si="247"/>
        <v>66.310838388281013</v>
      </c>
    </row>
    <row r="883" spans="1:20" x14ac:dyDescent="0.25">
      <c r="A883">
        <f t="shared" si="248"/>
        <v>151.41657128439257</v>
      </c>
      <c r="B883">
        <f t="shared" si="265"/>
        <v>24.098695785937416</v>
      </c>
      <c r="C883" t="str">
        <f t="shared" si="249"/>
        <v>-2.85342571117875-2060.12832411549i</v>
      </c>
      <c r="D883" t="str">
        <f t="shared" si="250"/>
        <v>3.47812499618417-660.429810261235i</v>
      </c>
      <c r="E883" t="str">
        <f t="shared" si="251"/>
        <v>162.469469575729+0.0113472088767554i</v>
      </c>
      <c r="F883" t="str">
        <f t="shared" si="252"/>
        <v>2.90990990929505-6197.72615957952i</v>
      </c>
      <c r="G883" t="str">
        <f t="shared" si="253"/>
        <v>0.999999999788705-0.0000145359908402303i</v>
      </c>
      <c r="H883" t="str">
        <f t="shared" si="254"/>
        <v>625.014398839998+3.1165453057338i</v>
      </c>
      <c r="I883" t="str">
        <f t="shared" si="255"/>
        <v>59.6205433143001-10927.7535005266i</v>
      </c>
      <c r="K883" t="str">
        <f t="shared" si="256"/>
        <v>0.0191990803164573-0.00012904512597632i</v>
      </c>
      <c r="L883" t="str">
        <f t="shared" si="257"/>
        <v>0.0001875-8.7823097747005i</v>
      </c>
      <c r="M883" t="str">
        <f t="shared" si="258"/>
        <v>0.0025-4.23352368626588i</v>
      </c>
      <c r="N883">
        <f t="shared" si="259"/>
        <v>89.920641280475706</v>
      </c>
      <c r="O883">
        <f t="shared" si="260"/>
        <v>66.277893794513773</v>
      </c>
      <c r="P883" s="3">
        <f t="shared" si="261"/>
        <v>66.277893794513773</v>
      </c>
      <c r="Q883" s="3">
        <f t="shared" si="262"/>
        <v>-90.079358719524294</v>
      </c>
      <c r="R883">
        <f t="shared" si="263"/>
        <v>89.920641280475706</v>
      </c>
      <c r="S883">
        <f t="shared" si="264"/>
        <v>2.4098695785937416E-2</v>
      </c>
      <c r="T883">
        <f t="shared" si="247"/>
        <v>66.277893794513773</v>
      </c>
    </row>
    <row r="884" spans="1:20" x14ac:dyDescent="0.25">
      <c r="A884">
        <f t="shared" si="248"/>
        <v>151.99195425527327</v>
      </c>
      <c r="B884">
        <f t="shared" si="265"/>
        <v>24.190270829923978</v>
      </c>
      <c r="C884" t="str">
        <f t="shared" si="249"/>
        <v>-2.85342425647728-2052.32927456071i</v>
      </c>
      <c r="D884" t="str">
        <f t="shared" si="250"/>
        <v>3.47812499615513-657.929678360679i</v>
      </c>
      <c r="E884" t="str">
        <f t="shared" si="251"/>
        <v>162.469469062664+0.011390333962356i</v>
      </c>
      <c r="F884" t="str">
        <f t="shared" si="252"/>
        <v>2.90990990929039-6174.26395686554i</v>
      </c>
      <c r="G884" t="str">
        <f t="shared" si="253"/>
        <v>0.999999999787096-0.0000145912276053997i</v>
      </c>
      <c r="H884" t="str">
        <f t="shared" si="254"/>
        <v>625.014508480585+3.12838823459354i</v>
      </c>
      <c r="I884" t="str">
        <f t="shared" si="255"/>
        <v>59.6205452047177-10886.386952829i</v>
      </c>
      <c r="K884" t="str">
        <f t="shared" si="256"/>
        <v>0.0191990733139415-0.000129535447289474i</v>
      </c>
      <c r="L884" t="str">
        <f t="shared" si="257"/>
        <v>0.0001875-8.7490633340312i</v>
      </c>
      <c r="M884" t="str">
        <f t="shared" si="258"/>
        <v>0.0025-4.21749719691759i</v>
      </c>
      <c r="N884">
        <f t="shared" si="259"/>
        <v>89.920339750672625</v>
      </c>
      <c r="O884">
        <f t="shared" si="260"/>
        <v>66.24494919490796</v>
      </c>
      <c r="P884" s="3">
        <f t="shared" si="261"/>
        <v>66.24494919490796</v>
      </c>
      <c r="Q884" s="3">
        <f t="shared" si="262"/>
        <v>-90.079660249327375</v>
      </c>
      <c r="R884">
        <f t="shared" si="263"/>
        <v>89.920339750672625</v>
      </c>
      <c r="S884">
        <f t="shared" si="264"/>
        <v>2.419027082992398E-2</v>
      </c>
      <c r="T884">
        <f t="shared" si="247"/>
        <v>66.24494919490796</v>
      </c>
    </row>
    <row r="885" spans="1:20" x14ac:dyDescent="0.25">
      <c r="A885">
        <f t="shared" si="248"/>
        <v>152.56952368144331</v>
      </c>
      <c r="B885">
        <f t="shared" si="265"/>
        <v>24.28219385907769</v>
      </c>
      <c r="C885" t="str">
        <f t="shared" si="249"/>
        <v>-2.85342279070027-2044.55974845173i</v>
      </c>
      <c r="D885" t="str">
        <f t="shared" si="250"/>
        <v>3.47812499612586-655.439010999427i</v>
      </c>
      <c r="E885" t="str">
        <f t="shared" si="251"/>
        <v>162.469468545693+0.0114336229884113i</v>
      </c>
      <c r="F885" t="str">
        <f t="shared" si="252"/>
        <v>2.90990990928567-6150.8905730114i</v>
      </c>
      <c r="G885" t="str">
        <f t="shared" si="253"/>
        <v>0.999999999785475-0.0000146466742702765i</v>
      </c>
      <c r="H885" t="str">
        <f t="shared" si="254"/>
        <v>625.014618956045+3.14027616723174i</v>
      </c>
      <c r="I885" t="str">
        <f t="shared" si="255"/>
        <v>59.6205471095292-10845.1770094628i</v>
      </c>
      <c r="K885" t="str">
        <f t="shared" si="256"/>
        <v>0.019199066258111-0.000130027631249595i</v>
      </c>
      <c r="L885" t="str">
        <f t="shared" si="257"/>
        <v>0.0001875-8.71594275157521i</v>
      </c>
      <c r="M885" t="str">
        <f t="shared" si="258"/>
        <v>0.0025-4.20153137768239i</v>
      </c>
      <c r="N885">
        <f t="shared" si="259"/>
        <v>89.920037075437719</v>
      </c>
      <c r="O885">
        <f t="shared" si="260"/>
        <v>66.212004589419109</v>
      </c>
      <c r="P885" s="3">
        <f t="shared" si="261"/>
        <v>66.212004589419109</v>
      </c>
      <c r="Q885" s="3">
        <f t="shared" si="262"/>
        <v>-90.079962924562281</v>
      </c>
      <c r="R885">
        <f t="shared" si="263"/>
        <v>89.920037075437719</v>
      </c>
      <c r="S885">
        <f t="shared" si="264"/>
        <v>2.4282193859077691E-2</v>
      </c>
      <c r="T885">
        <f t="shared" si="247"/>
        <v>66.212004589419109</v>
      </c>
    </row>
    <row r="886" spans="1:20" x14ac:dyDescent="0.25">
      <c r="A886">
        <f t="shared" si="248"/>
        <v>153.14928787143282</v>
      </c>
      <c r="B886">
        <f t="shared" si="265"/>
        <v>24.374466195742187</v>
      </c>
      <c r="C886" t="str">
        <f t="shared" si="249"/>
        <v>-2.8534213137634-2036.8196340213i</v>
      </c>
      <c r="D886" t="str">
        <f t="shared" si="250"/>
        <v>3.47812499609634-652.957772348393i</v>
      </c>
      <c r="E886" t="str">
        <f t="shared" si="251"/>
        <v>162.469468024786+0.0114770765786438i</v>
      </c>
      <c r="F886" t="str">
        <f t="shared" si="252"/>
        <v>2.9099099092809-6127.60567178314i</v>
      </c>
      <c r="G886" t="str">
        <f t="shared" si="253"/>
        <v>0.999999999783841-0.0000147023316324796i</v>
      </c>
      <c r="H886" t="str">
        <f t="shared" si="254"/>
        <v>625.014730272736+3.15220927467016i</v>
      </c>
      <c r="I886" t="str">
        <f t="shared" si="255"/>
        <v>59.620549028844-10804.1230776093i</v>
      </c>
      <c r="K886" t="str">
        <f t="shared" si="256"/>
        <v>0.0191990591485599-0.000130521684928173i</v>
      </c>
      <c r="L886" t="str">
        <f t="shared" si="257"/>
        <v>0.0001875-8.68294755088186i</v>
      </c>
      <c r="M886" t="str">
        <f t="shared" si="258"/>
        <v>0.0025-4.18562599888663i</v>
      </c>
      <c r="N886">
        <f t="shared" si="259"/>
        <v>89.919733250422652</v>
      </c>
      <c r="O886">
        <f t="shared" si="260"/>
        <v>66.1790599780024</v>
      </c>
      <c r="P886" s="3">
        <f t="shared" si="261"/>
        <v>66.1790599780024</v>
      </c>
      <c r="Q886" s="3">
        <f t="shared" si="262"/>
        <v>-90.080266749577348</v>
      </c>
      <c r="R886">
        <f t="shared" si="263"/>
        <v>89.919733250422652</v>
      </c>
      <c r="S886">
        <f t="shared" si="264"/>
        <v>2.4374466195742187E-2</v>
      </c>
      <c r="T886">
        <f t="shared" si="247"/>
        <v>66.1790599780024</v>
      </c>
    </row>
    <row r="887" spans="1:20" x14ac:dyDescent="0.25">
      <c r="A887">
        <f t="shared" si="248"/>
        <v>153.73125516534427</v>
      </c>
      <c r="B887">
        <f t="shared" si="265"/>
        <v>24.467089167286009</v>
      </c>
      <c r="C887" t="str">
        <f t="shared" si="249"/>
        <v>-2.85341982558168-2029.10881992529i</v>
      </c>
      <c r="D887" t="str">
        <f t="shared" si="250"/>
        <v>3.47812499606663-650.485926714131i</v>
      </c>
      <c r="E887" t="str">
        <f t="shared" si="251"/>
        <v>162.469467499914+0.0115206953591414i</v>
      </c>
      <c r="F887" t="str">
        <f t="shared" si="252"/>
        <v>2.90990990927612-6104.40891821968i</v>
      </c>
      <c r="G887" t="str">
        <f t="shared" si="253"/>
        <v>0.999999999782196-0.0000147582004926586i</v>
      </c>
      <c r="H887" t="str">
        <f t="shared" si="254"/>
        <v>625.014842437065+3.16418772858054i</v>
      </c>
      <c r="I887" t="str">
        <f t="shared" si="255"/>
        <v>59.6205509627728-10763.2245666938i</v>
      </c>
      <c r="K887" t="str">
        <f t="shared" si="256"/>
        <v>0.0191990519848792-0.000131017615423494i</v>
      </c>
      <c r="L887" t="str">
        <f t="shared" si="257"/>
        <v>0.0001875-8.65007725730406i</v>
      </c>
      <c r="M887" t="str">
        <f t="shared" si="258"/>
        <v>0.0025-4.16978083172607i</v>
      </c>
      <c r="N887">
        <f t="shared" si="259"/>
        <v>89.919428271262731</v>
      </c>
      <c r="O887">
        <f t="shared" si="260"/>
        <v>66.14611536061274</v>
      </c>
      <c r="P887" s="3">
        <f t="shared" si="261"/>
        <v>66.14611536061274</v>
      </c>
      <c r="Q887" s="3">
        <f t="shared" si="262"/>
        <v>-90.080571728737269</v>
      </c>
      <c r="R887">
        <f t="shared" si="263"/>
        <v>89.919428271262731</v>
      </c>
      <c r="S887">
        <f t="shared" si="264"/>
        <v>2.4467089167286009E-2</v>
      </c>
      <c r="T887">
        <f t="shared" si="247"/>
        <v>66.14611536061274</v>
      </c>
    </row>
    <row r="888" spans="1:20" x14ac:dyDescent="0.25">
      <c r="A888">
        <f t="shared" si="248"/>
        <v>154.31543393497259</v>
      </c>
      <c r="B888">
        <f t="shared" si="265"/>
        <v>24.560064106121697</v>
      </c>
      <c r="C888" t="str">
        <f t="shared" si="249"/>
        <v>-2.85341832606951-2021.427195241i</v>
      </c>
      <c r="D888" t="str">
        <f t="shared" si="250"/>
        <v>3.47812499603666-648.023438538305i</v>
      </c>
      <c r="E888" t="str">
        <f t="shared" si="251"/>
        <v>162.469466971044+0.0115644799584035i</v>
      </c>
      <c r="F888" t="str">
        <f t="shared" si="252"/>
        <v>2.90990990927128-6081.29997862788i</v>
      </c>
      <c r="G888" t="str">
        <f t="shared" si="253"/>
        <v>0.999999999780537-0.0000148142816545062i</v>
      </c>
      <c r="H888" t="str">
        <f t="shared" si="254"/>
        <v>625.014955455487+3.17621170128713i</v>
      </c>
      <c r="I888" t="str">
        <f t="shared" si="255"/>
        <v>59.6205529114274-10722.4808883776i</v>
      </c>
      <c r="K888" t="str">
        <f t="shared" si="256"/>
        <v>0.0191990447666568-0.000131515429860744i</v>
      </c>
      <c r="L888" t="str">
        <f t="shared" si="257"/>
        <v>0.0001875-8.61733139799173i</v>
      </c>
      <c r="M888" t="str">
        <f t="shared" si="258"/>
        <v>0.0025-4.15399564826267i</v>
      </c>
      <c r="N888">
        <f t="shared" si="259"/>
        <v>89.919122133576622</v>
      </c>
      <c r="O888">
        <f t="shared" si="260"/>
        <v>66.113170737204456</v>
      </c>
      <c r="P888" s="3">
        <f t="shared" si="261"/>
        <v>66.113170737204456</v>
      </c>
      <c r="Q888" s="3">
        <f t="shared" si="262"/>
        <v>-90.080877866423378</v>
      </c>
      <c r="R888">
        <f t="shared" si="263"/>
        <v>89.919122133576622</v>
      </c>
      <c r="S888">
        <f t="shared" si="264"/>
        <v>2.4560064106121698E-2</v>
      </c>
      <c r="T888">
        <f t="shared" si="247"/>
        <v>66.113170737204456</v>
      </c>
    </row>
    <row r="889" spans="1:20" x14ac:dyDescent="0.25">
      <c r="A889">
        <f t="shared" si="248"/>
        <v>154.90183258392548</v>
      </c>
      <c r="B889">
        <f t="shared" si="265"/>
        <v>24.65339234972496</v>
      </c>
      <c r="C889" t="str">
        <f t="shared" si="249"/>
        <v>-2.85341681514066-2013.77464946576i</v>
      </c>
      <c r="D889" t="str">
        <f t="shared" si="250"/>
        <v>3.4781249960065-645.570272397205i</v>
      </c>
      <c r="E889" t="str">
        <f t="shared" si="251"/>
        <v>162.469466438149+0.0116084310073017i</v>
      </c>
      <c r="F889" t="str">
        <f t="shared" si="252"/>
        <v>2.90990990926644-6058.27852057796i</v>
      </c>
      <c r="G889" t="str">
        <f t="shared" si="253"/>
        <v>0.999999999778866-0.0000148705759247684i</v>
      </c>
      <c r="H889" t="str">
        <f t="shared" si="254"/>
        <v>625.015069334506+3.18828136576898i</v>
      </c>
      <c r="I889" t="str">
        <f t="shared" si="255"/>
        <v>59.6205548749198-10681.8914565493i</v>
      </c>
      <c r="K889" t="str">
        <f t="shared" si="256"/>
        <v>0.0191990374934775-0.000132015135392105i</v>
      </c>
      <c r="L889" t="str">
        <f t="shared" si="257"/>
        <v>0.0001875-8.58470950188454i</v>
      </c>
      <c r="M889" t="str">
        <f t="shared" si="258"/>
        <v>0.0025-4.13827022142126i</v>
      </c>
      <c r="N889">
        <f t="shared" si="259"/>
        <v>89.91881483296649</v>
      </c>
      <c r="O889">
        <f t="shared" si="260"/>
        <v>66.080226107732031</v>
      </c>
      <c r="P889" s="3">
        <f t="shared" si="261"/>
        <v>66.080226107732031</v>
      </c>
      <c r="Q889" s="3">
        <f t="shared" si="262"/>
        <v>-90.08118516703351</v>
      </c>
      <c r="R889">
        <f t="shared" si="263"/>
        <v>89.91881483296649</v>
      </c>
      <c r="S889">
        <f t="shared" si="264"/>
        <v>2.465339234972496E-2</v>
      </c>
      <c r="T889">
        <f t="shared" si="247"/>
        <v>66.080226107732031</v>
      </c>
    </row>
    <row r="890" spans="1:20" x14ac:dyDescent="0.25">
      <c r="A890">
        <f t="shared" si="248"/>
        <v>155.49045954774442</v>
      </c>
      <c r="B890">
        <f t="shared" si="265"/>
        <v>24.747075240653917</v>
      </c>
      <c r="C890" t="str">
        <f t="shared" si="249"/>
        <v>-2.8534152927081-2006.15107251509i</v>
      </c>
      <c r="D890" t="str">
        <f t="shared" si="250"/>
        <v>3.4781249959761-643.126393001204i</v>
      </c>
      <c r="E890" t="str">
        <f t="shared" si="251"/>
        <v>162.469465901197+0.011652549139128i</v>
      </c>
      <c r="F890" t="str">
        <f t="shared" si="252"/>
        <v>2.90990990926154-6035.34421289843i</v>
      </c>
      <c r="G890" t="str">
        <f t="shared" si="253"/>
        <v>0.999999999777182-0.0000149270841132575i</v>
      </c>
      <c r="H890" t="str">
        <f t="shared" si="254"/>
        <v>625.015184080673+3.20039689566258i</v>
      </c>
      <c r="I890" t="str">
        <f t="shared" si="255"/>
        <v>59.6205568533615-10641.4556873161i</v>
      </c>
      <c r="K890" t="str">
        <f t="shared" si="256"/>
        <v>0.019199030164923-0.000132516739196861i</v>
      </c>
      <c r="L890" t="str">
        <f t="shared" si="257"/>
        <v>0.0001875-8.55221109970564i</v>
      </c>
      <c r="M890" t="str">
        <f t="shared" si="258"/>
        <v>0.0025-4.12260432498632i</v>
      </c>
      <c r="N890">
        <f t="shared" si="259"/>
        <v>89.918506365017748</v>
      </c>
      <c r="O890">
        <f t="shared" si="260"/>
        <v>66.047281472149137</v>
      </c>
      <c r="P890" s="3">
        <f t="shared" si="261"/>
        <v>66.047281472149137</v>
      </c>
      <c r="Q890" s="3">
        <f t="shared" si="262"/>
        <v>-90.081493634982252</v>
      </c>
      <c r="R890">
        <f t="shared" si="263"/>
        <v>89.918506365017748</v>
      </c>
      <c r="S890">
        <f t="shared" si="264"/>
        <v>2.4747075240653917E-2</v>
      </c>
      <c r="T890">
        <f t="shared" si="247"/>
        <v>66.047281472149137</v>
      </c>
    </row>
    <row r="891" spans="1:20" x14ac:dyDescent="0.25">
      <c r="A891">
        <f t="shared" si="248"/>
        <v>156.08132329402585</v>
      </c>
      <c r="B891">
        <f t="shared" si="265"/>
        <v>24.841114126568403</v>
      </c>
      <c r="C891" t="str">
        <f t="shared" si="249"/>
        <v>-2.85341375868443-1998.55635472127i</v>
      </c>
      <c r="D891" t="str">
        <f t="shared" si="250"/>
        <v>3.47812499594544-640.691765194277i</v>
      </c>
      <c r="E891" t="str">
        <f t="shared" si="251"/>
        <v>162.469465360157+0.0116968349895834i</v>
      </c>
      <c r="F891" t="str">
        <f t="shared" si="252"/>
        <v>2.90990990925659-6012.4967256716i</v>
      </c>
      <c r="G891" t="str">
        <f t="shared" si="253"/>
        <v>0.999999999775486-0.0000149838070328624i</v>
      </c>
      <c r="H891" t="str">
        <f t="shared" si="254"/>
        <v>625.015299700591+3.21255846526439i</v>
      </c>
      <c r="I891" t="str">
        <f t="shared" si="255"/>
        <v>59.6205588468674-10601.1729989959i</v>
      </c>
      <c r="K891" t="str">
        <f t="shared" si="256"/>
        <v>0.0191990227805717-0.000133020248481499i</v>
      </c>
      <c r="L891" t="str">
        <f t="shared" si="257"/>
        <v>0.0001875-8.51983572395466i</v>
      </c>
      <c r="M891" t="str">
        <f t="shared" si="258"/>
        <v>0.0025-4.10699773359865i</v>
      </c>
      <c r="N891">
        <f t="shared" si="259"/>
        <v>89.91819672529914</v>
      </c>
      <c r="O891">
        <f t="shared" si="260"/>
        <v>66.014336830409221</v>
      </c>
      <c r="P891" s="3">
        <f t="shared" si="261"/>
        <v>66.014336830409221</v>
      </c>
      <c r="Q891" s="3">
        <f t="shared" si="262"/>
        <v>-90.08180327470086</v>
      </c>
      <c r="R891">
        <f t="shared" si="263"/>
        <v>89.91819672529914</v>
      </c>
      <c r="S891">
        <f t="shared" si="264"/>
        <v>2.4841114126568403E-2</v>
      </c>
      <c r="T891">
        <f t="shared" si="247"/>
        <v>66.014336830409221</v>
      </c>
    </row>
    <row r="892" spans="1:20" x14ac:dyDescent="0.25">
      <c r="A892">
        <f t="shared" si="248"/>
        <v>156.67443232254314</v>
      </c>
      <c r="B892">
        <f t="shared" si="265"/>
        <v>24.935510360249364</v>
      </c>
      <c r="C892" t="str">
        <f t="shared" si="249"/>
        <v>-2.85341221298135-1990.99038683176i</v>
      </c>
      <c r="D892" t="str">
        <f t="shared" si="250"/>
        <v>3.47812499591458-638.266353953492i</v>
      </c>
      <c r="E892" t="str">
        <f t="shared" si="251"/>
        <v>162.469464814998+0.0117412891967991i</v>
      </c>
      <c r="F892" t="str">
        <f t="shared" si="252"/>
        <v>2.90990990925162-5989.73573022875i</v>
      </c>
      <c r="G892" t="str">
        <f t="shared" si="253"/>
        <v>0.999999999773776-0.0000150407454995615i</v>
      </c>
      <c r="H892" t="str">
        <f t="shared" si="254"/>
        <v>625.01541620092+3.22476624953328i</v>
      </c>
      <c r="I892" t="str">
        <f t="shared" si="255"/>
        <v>59.620560855553-10561.0428121089i</v>
      </c>
      <c r="K892" t="str">
        <f t="shared" si="256"/>
        <v>0.0191990153399987-0.00013352567047981i</v>
      </c>
      <c r="L892" t="str">
        <f t="shared" si="257"/>
        <v>0.0001875-8.48758290890084i</v>
      </c>
      <c r="M892" t="str">
        <f t="shared" si="258"/>
        <v>0.0025-4.09145022275219i</v>
      </c>
      <c r="N892">
        <f t="shared" si="259"/>
        <v>89.917885909362639</v>
      </c>
      <c r="O892">
        <f t="shared" si="260"/>
        <v>65.981392182465498</v>
      </c>
      <c r="P892" s="3">
        <f t="shared" si="261"/>
        <v>65.981392182465498</v>
      </c>
      <c r="Q892" s="3">
        <f t="shared" si="262"/>
        <v>-90.082114090637361</v>
      </c>
      <c r="R892">
        <f t="shared" si="263"/>
        <v>89.917885909362639</v>
      </c>
      <c r="S892">
        <f t="shared" si="264"/>
        <v>2.4935510360249363E-2</v>
      </c>
      <c r="T892">
        <f t="shared" si="247"/>
        <v>65.981392182465498</v>
      </c>
    </row>
    <row r="893" spans="1:20" x14ac:dyDescent="0.25">
      <c r="A893">
        <f t="shared" si="248"/>
        <v>157.26979516536881</v>
      </c>
      <c r="B893">
        <f t="shared" si="265"/>
        <v>25.030265299618311</v>
      </c>
      <c r="C893" t="str">
        <f t="shared" si="249"/>
        <v>-2.85341065550982-1983.45306000756i</v>
      </c>
      <c r="D893" t="str">
        <f t="shared" si="250"/>
        <v>3.47812499588346-635.850124388487i</v>
      </c>
      <c r="E893" t="str">
        <f t="shared" si="251"/>
        <v>162.469464265688+0.0117859124013425i</v>
      </c>
      <c r="F893" t="str">
        <f t="shared" si="252"/>
        <v>2.9099099092466-5967.06089914524i</v>
      </c>
      <c r="G893" t="str">
        <f t="shared" si="253"/>
        <v>0.999999999772053-0.0000150979003324339i</v>
      </c>
      <c r="H893" t="str">
        <f t="shared" si="254"/>
        <v>625.015533588355+3.23702042409296i</v>
      </c>
      <c r="I893" t="str">
        <f t="shared" si="255"/>
        <v>59.6205628795323-10521.0645493687i</v>
      </c>
      <c r="K893" t="str">
        <f t="shared" si="256"/>
        <v>0.0191990078427762-0.000134033012452994i</v>
      </c>
      <c r="L893" t="str">
        <f t="shared" si="257"/>
        <v>0.0001875-8.45545219057664i</v>
      </c>
      <c r="M893" t="str">
        <f t="shared" si="258"/>
        <v>0.0025-4.07596156879078i</v>
      </c>
      <c r="N893">
        <f t="shared" si="259"/>
        <v>89.917573912743293</v>
      </c>
      <c r="O893">
        <f t="shared" si="260"/>
        <v>65.948447528270677</v>
      </c>
      <c r="P893" s="3">
        <f t="shared" si="261"/>
        <v>65.948447528270677</v>
      </c>
      <c r="Q893" s="3">
        <f t="shared" si="262"/>
        <v>-90.082426087256707</v>
      </c>
      <c r="R893">
        <f t="shared" si="263"/>
        <v>89.917573912743293</v>
      </c>
      <c r="S893">
        <f t="shared" si="264"/>
        <v>2.5030265299618312E-2</v>
      </c>
      <c r="T893">
        <f t="shared" si="247"/>
        <v>65.948447528270677</v>
      </c>
    </row>
    <row r="894" spans="1:20" x14ac:dyDescent="0.25">
      <c r="A894">
        <f t="shared" si="248"/>
        <v>157.86742038699722</v>
      </c>
      <c r="B894">
        <f t="shared" si="265"/>
        <v>25.12538030775686</v>
      </c>
      <c r="C894" t="str">
        <f t="shared" si="249"/>
        <v>-2.85340908618048-1975.9442658217i</v>
      </c>
      <c r="D894" t="str">
        <f t="shared" si="250"/>
        <v>3.47812499585212-633.443041740995i</v>
      </c>
      <c r="E894" t="str">
        <f t="shared" si="251"/>
        <v>162.469463712196+0.011830705246214i</v>
      </c>
      <c r="F894" t="str">
        <f t="shared" si="252"/>
        <v>2.90990990924156-5944.47190623609i</v>
      </c>
      <c r="G894" t="str">
        <f t="shared" si="253"/>
        <v>0.999999999770318-0.0000151552723536708i</v>
      </c>
      <c r="H894" t="str">
        <f t="shared" si="254"/>
        <v>625.015651869657+3.24932116523473i</v>
      </c>
      <c r="I894" t="str">
        <f t="shared" si="255"/>
        <v>59.6205649189234-10481.2376356747i</v>
      </c>
      <c r="K894" t="str">
        <f t="shared" si="256"/>
        <v>0.0191990002884728-0.000134542281689762i</v>
      </c>
      <c r="L894" t="str">
        <f t="shared" si="257"/>
        <v>0.0001875-8.42344310677088i</v>
      </c>
      <c r="M894" t="str">
        <f t="shared" si="258"/>
        <v>0.0025-4.06053154890493i</v>
      </c>
      <c r="N894">
        <f t="shared" si="259"/>
        <v>89.917260730959327</v>
      </c>
      <c r="O894">
        <f t="shared" si="260"/>
        <v>65.915502867777207</v>
      </c>
      <c r="P894" s="3">
        <f t="shared" si="261"/>
        <v>65.915502867777207</v>
      </c>
      <c r="Q894" s="3">
        <f t="shared" si="262"/>
        <v>-90.082739269040673</v>
      </c>
      <c r="R894">
        <f t="shared" si="263"/>
        <v>89.917260730959327</v>
      </c>
      <c r="S894">
        <f t="shared" si="264"/>
        <v>2.5125380307756861E-2</v>
      </c>
      <c r="T894">
        <f t="shared" si="247"/>
        <v>65.915502867777207</v>
      </c>
    </row>
    <row r="895" spans="1:20" x14ac:dyDescent="0.25">
      <c r="A895">
        <f t="shared" si="248"/>
        <v>158.46731658446782</v>
      </c>
      <c r="B895">
        <f t="shared" si="265"/>
        <v>25.220856752926338</v>
      </c>
      <c r="C895" t="str">
        <f t="shared" si="249"/>
        <v>-2.85340750490295-1968.46389625767i</v>
      </c>
      <c r="D895" t="str">
        <f t="shared" si="250"/>
        <v>3.47812499582053-631.045071384317i</v>
      </c>
      <c r="E895" t="str">
        <f t="shared" si="251"/>
        <v>162.469463154492+0.0118756683768653i</v>
      </c>
      <c r="F895" t="str">
        <f t="shared" si="252"/>
        <v>2.90990990923647-5921.96842655098i</v>
      </c>
      <c r="G895" t="str">
        <f t="shared" si="253"/>
        <v>0.999999999768569-0.0000152128623885882i</v>
      </c>
      <c r="H895" t="str">
        <f t="shared" si="254"/>
        <v>625.015771051629+3.26166864991976i</v>
      </c>
      <c r="I895" t="str">
        <f t="shared" si="255"/>
        <v>59.6205669738419-10441.5614981032i</v>
      </c>
      <c r="K895" t="str">
        <f t="shared" si="256"/>
        <v>0.0191989926766541-0.000135053485506439i</v>
      </c>
      <c r="L895" t="str">
        <f t="shared" si="257"/>
        <v>0.0001875-8.39155519702219i</v>
      </c>
      <c r="M895" t="str">
        <f t="shared" si="258"/>
        <v>0.0025-4.04515994112865i</v>
      </c>
      <c r="N895">
        <f t="shared" si="259"/>
        <v>89.916946359511954</v>
      </c>
      <c r="O895">
        <f t="shared" si="260"/>
        <v>65.882558200937183</v>
      </c>
      <c r="P895" s="3">
        <f t="shared" si="261"/>
        <v>65.882558200937183</v>
      </c>
      <c r="Q895" s="3">
        <f t="shared" si="262"/>
        <v>-90.083053640488046</v>
      </c>
      <c r="R895">
        <f t="shared" si="263"/>
        <v>89.916946359511954</v>
      </c>
      <c r="S895">
        <f t="shared" si="264"/>
        <v>2.5220856752926339E-2</v>
      </c>
      <c r="T895">
        <f t="shared" si="247"/>
        <v>65.882558200937183</v>
      </c>
    </row>
    <row r="896" spans="1:20" x14ac:dyDescent="0.25">
      <c r="A896">
        <f t="shared" si="248"/>
        <v>159.06949238748879</v>
      </c>
      <c r="B896">
        <f t="shared" si="265"/>
        <v>25.31669600858746</v>
      </c>
      <c r="C896" t="str">
        <f t="shared" si="249"/>
        <v>-2.85340591158627-1961.01184370782i</v>
      </c>
      <c r="D896" t="str">
        <f t="shared" si="250"/>
        <v>3.47812499578871-628.65617882285i</v>
      </c>
      <c r="E896" t="str">
        <f t="shared" si="251"/>
        <v>162.469462592541+0.011920802441229i</v>
      </c>
      <c r="F896" t="str">
        <f t="shared" si="252"/>
        <v>2.90990990923133-5899.55013636985i</v>
      </c>
      <c r="G896" t="str">
        <f t="shared" si="253"/>
        <v>0.999999999766807-0.0000152706712656379i</v>
      </c>
      <c r="H896" t="str">
        <f t="shared" si="254"/>
        <v>625.015891141136+3.27406305578189i</v>
      </c>
      <c r="I896" t="str">
        <f t="shared" si="255"/>
        <v>59.6205690444075-10402.0355658999i</v>
      </c>
      <c r="K896" t="str">
        <f t="shared" si="256"/>
        <v>0.019198985006882-0.000135566631247069i</v>
      </c>
      <c r="L896" t="str">
        <f t="shared" si="257"/>
        <v>0.0001875-8.35978800261224i</v>
      </c>
      <c r="M896" t="str">
        <f t="shared" si="258"/>
        <v>0.0025-4.02984652433616i</v>
      </c>
      <c r="N896">
        <f t="shared" si="259"/>
        <v>89.916630793885318</v>
      </c>
      <c r="O896">
        <f t="shared" si="260"/>
        <v>65.849613527702175</v>
      </c>
      <c r="P896" s="3">
        <f t="shared" si="261"/>
        <v>65.849613527702175</v>
      </c>
      <c r="Q896" s="3">
        <f t="shared" si="262"/>
        <v>-90.083369206114682</v>
      </c>
      <c r="R896">
        <f t="shared" si="263"/>
        <v>89.916630793885318</v>
      </c>
      <c r="S896">
        <f t="shared" si="264"/>
        <v>2.531669600858746E-2</v>
      </c>
      <c r="T896">
        <f t="shared" si="247"/>
        <v>65.849613527702175</v>
      </c>
    </row>
    <row r="897" spans="1:20" x14ac:dyDescent="0.25">
      <c r="A897">
        <f t="shared" si="248"/>
        <v>159.67395645856126</v>
      </c>
      <c r="B897">
        <f t="shared" si="265"/>
        <v>25.412899453420092</v>
      </c>
      <c r="C897" t="str">
        <f t="shared" si="249"/>
        <v>-2.85340430613857-1953.58800097189i</v>
      </c>
      <c r="D897" t="str">
        <f t="shared" si="250"/>
        <v>3.47812499575665-626.276329691572i</v>
      </c>
      <c r="E897" t="str">
        <f t="shared" si="251"/>
        <v>162.469462026311+0.0119661080896994i</v>
      </c>
      <c r="F897" t="str">
        <f t="shared" si="252"/>
        <v>2.90990990922618-5877.21671319808i</v>
      </c>
      <c r="G897" t="str">
        <f t="shared" si="253"/>
        <v>0.999999999765031-0.0000153286998164201i</v>
      </c>
      <c r="H897" t="str">
        <f t="shared" si="254"/>
        <v>625.016012145081+3.28650456112996i</v>
      </c>
      <c r="I897" t="str">
        <f t="shared" si="255"/>
        <v>59.6205711307386-10362.6592704709i</v>
      </c>
      <c r="K897" t="str">
        <f t="shared" si="256"/>
        <v>0.0191989772787156-0.000136081726283519i</v>
      </c>
      <c r="L897" t="str">
        <f t="shared" si="257"/>
        <v>0.0001875-8.32814106655935i</v>
      </c>
      <c r="M897" t="str">
        <f t="shared" si="258"/>
        <v>0.0025-4.01459107823886i</v>
      </c>
      <c r="N897">
        <f t="shared" si="259"/>
        <v>89.916314029546484</v>
      </c>
      <c r="O897">
        <f t="shared" si="260"/>
        <v>65.816668848023568</v>
      </c>
      <c r="P897" s="3">
        <f t="shared" si="261"/>
        <v>65.816668848023568</v>
      </c>
      <c r="Q897" s="3">
        <f t="shared" si="262"/>
        <v>-90.083685970453516</v>
      </c>
      <c r="R897">
        <f t="shared" si="263"/>
        <v>89.916314029546484</v>
      </c>
      <c r="S897">
        <f t="shared" si="264"/>
        <v>2.5412899453420092E-2</v>
      </c>
      <c r="T897">
        <f t="shared" si="247"/>
        <v>65.816668848023568</v>
      </c>
    </row>
    <row r="898" spans="1:20" x14ac:dyDescent="0.25">
      <c r="A898">
        <f t="shared" si="248"/>
        <v>160.28071749310382</v>
      </c>
      <c r="B898">
        <f t="shared" si="265"/>
        <v>25.509468471343091</v>
      </c>
      <c r="C898" t="str">
        <f t="shared" si="249"/>
        <v>-2.85340268846791-1946.19226125541i</v>
      </c>
      <c r="D898" t="str">
        <f t="shared" si="250"/>
        <v>3.47812499572433-623.905489755549i</v>
      </c>
      <c r="E898" t="str">
        <f t="shared" si="251"/>
        <v>162.469461455772+0.0120115859751364i</v>
      </c>
      <c r="F898" t="str">
        <f t="shared" si="252"/>
        <v>2.90990990922096-5854.96783576181i</v>
      </c>
      <c r="G898" t="str">
        <f t="shared" si="253"/>
        <v>0.999999999763242-0.000015386948875695i</v>
      </c>
      <c r="H898" t="str">
        <f t="shared" si="254"/>
        <v>625.016134070432+3.29899334495052i</v>
      </c>
      <c r="I898" t="str">
        <f t="shared" si="255"/>
        <v>59.6205732329545-10323.4320453748i</v>
      </c>
      <c r="K898" t="str">
        <f t="shared" si="256"/>
        <v>0.0191989694917102-0.000136598778015586i</v>
      </c>
      <c r="L898" t="str">
        <f t="shared" si="257"/>
        <v>0.0001875-8.29661393361163i</v>
      </c>
      <c r="M898" t="str">
        <f t="shared" si="258"/>
        <v>0.0025-3.99939338338201i</v>
      </c>
      <c r="N898">
        <f t="shared" si="259"/>
        <v>89.915996061945378</v>
      </c>
      <c r="O898">
        <f t="shared" si="260"/>
        <v>65.783724161852305</v>
      </c>
      <c r="P898" s="3">
        <f t="shared" si="261"/>
        <v>65.783724161852305</v>
      </c>
      <c r="Q898" s="3">
        <f t="shared" si="262"/>
        <v>-90.084003938054622</v>
      </c>
      <c r="R898">
        <f t="shared" si="263"/>
        <v>89.915996061945378</v>
      </c>
      <c r="S898">
        <f t="shared" si="264"/>
        <v>2.550946847134309E-2</v>
      </c>
      <c r="T898">
        <f t="shared" si="247"/>
        <v>65.783724161852305</v>
      </c>
    </row>
    <row r="899" spans="1:20" x14ac:dyDescent="0.25">
      <c r="A899">
        <f t="shared" si="248"/>
        <v>160.88978421957762</v>
      </c>
      <c r="B899">
        <f t="shared" si="265"/>
        <v>25.606404451534196</v>
      </c>
      <c r="C899" t="str">
        <f t="shared" si="249"/>
        <v>-2.85340105848087-1938.82451816815i</v>
      </c>
      <c r="D899" t="str">
        <f t="shared" si="250"/>
        <v>3.47812499569177-621.543624909458i</v>
      </c>
      <c r="E899" t="str">
        <f t="shared" si="251"/>
        <v>162.469460880888+0.0120572367529259i</v>
      </c>
      <c r="F899" t="str">
        <f t="shared" si="252"/>
        <v>2.90990990921571-5832.80318400352i</v>
      </c>
      <c r="G899" t="str">
        <f t="shared" si="253"/>
        <v>0.999999999761439-0.0000154454192813948i</v>
      </c>
      <c r="H899" t="str">
        <f t="shared" si="254"/>
        <v>625.016256924207+3.31152958691045i</v>
      </c>
      <c r="I899" t="str">
        <f t="shared" si="255"/>
        <v>59.6205753511779-10284.3533263151i</v>
      </c>
      <c r="K899" t="str">
        <f t="shared" si="256"/>
        <v>0.0191989616454178-0.000137117793871097i</v>
      </c>
      <c r="L899" t="str">
        <f t="shared" si="257"/>
        <v>0.0001875-8.26520615024073i</v>
      </c>
      <c r="M899" t="str">
        <f t="shared" si="258"/>
        <v>0.0025-3.98425322114168i</v>
      </c>
      <c r="N899">
        <f t="shared" si="259"/>
        <v>89.915676886514618</v>
      </c>
      <c r="O899">
        <f t="shared" si="260"/>
        <v>65.75077946913882</v>
      </c>
      <c r="P899" s="3">
        <f t="shared" si="261"/>
        <v>65.75077946913882</v>
      </c>
      <c r="Q899" s="3">
        <f t="shared" si="262"/>
        <v>-90.084323113485382</v>
      </c>
      <c r="R899">
        <f t="shared" si="263"/>
        <v>89.915676886514618</v>
      </c>
      <c r="S899">
        <f t="shared" si="264"/>
        <v>2.5606404451534195E-2</v>
      </c>
      <c r="T899">
        <f t="shared" si="247"/>
        <v>65.75077946913882</v>
      </c>
    </row>
    <row r="900" spans="1:20" x14ac:dyDescent="0.25">
      <c r="A900">
        <f t="shared" si="248"/>
        <v>161.50116539961201</v>
      </c>
      <c r="B900">
        <f t="shared" si="265"/>
        <v>25.703708788450026</v>
      </c>
      <c r="C900" t="str">
        <f t="shared" si="249"/>
        <v>-2.85339941608408-1931.48466572272i</v>
      </c>
      <c r="D900" t="str">
        <f t="shared" si="250"/>
        <v>3.47812499565897-619.19070117708i</v>
      </c>
      <c r="E900" t="str">
        <f t="shared" si="251"/>
        <v>162.469460301628+0.0121030610809075i</v>
      </c>
      <c r="F900" t="str">
        <f t="shared" si="252"/>
        <v>2.90990990921043-5810.72243907727i</v>
      </c>
      <c r="G900" t="str">
        <f t="shared" si="253"/>
        <v>0.999999999759623-0.000015504111874636i</v>
      </c>
      <c r="H900" t="str">
        <f t="shared" si="254"/>
        <v>625.01638071347+3.32411346735931i</v>
      </c>
      <c r="I900" t="str">
        <f t="shared" si="255"/>
        <v>59.6205774855297-10245.4225511311i</v>
      </c>
      <c r="K900" t="str">
        <f t="shared" si="256"/>
        <v>0.0191989537393873-0.000137638781306021i</v>
      </c>
      <c r="L900" t="str">
        <f t="shared" si="257"/>
        <v>0.0001875-8.23391726463511i</v>
      </c>
      <c r="M900" t="str">
        <f t="shared" si="258"/>
        <v>0.0025-3.96917037372153i</v>
      </c>
      <c r="N900">
        <f t="shared" si="259"/>
        <v>89.915356498669624</v>
      </c>
      <c r="O900">
        <f t="shared" si="260"/>
        <v>65.717834769833573</v>
      </c>
      <c r="P900" s="3">
        <f t="shared" si="261"/>
        <v>65.717834769833573</v>
      </c>
      <c r="Q900" s="3">
        <f t="shared" si="262"/>
        <v>-90.084643501330376</v>
      </c>
      <c r="R900">
        <f t="shared" si="263"/>
        <v>89.915356498669624</v>
      </c>
      <c r="S900">
        <f t="shared" si="264"/>
        <v>2.5703708788450026E-2</v>
      </c>
      <c r="T900">
        <f t="shared" si="247"/>
        <v>65.717834769833573</v>
      </c>
    </row>
    <row r="901" spans="1:20" x14ac:dyDescent="0.25">
      <c r="A901">
        <f t="shared" si="248"/>
        <v>162.11486982813054</v>
      </c>
      <c r="B901">
        <f t="shared" si="265"/>
        <v>25.801382881846138</v>
      </c>
      <c r="C901" t="str">
        <f t="shared" si="249"/>
        <v>-2.85339776118278-1924.17259833284i</v>
      </c>
      <c r="D901" t="str">
        <f t="shared" si="250"/>
        <v>3.47812499562591-616.846684710813i</v>
      </c>
      <c r="E901" t="str">
        <f t="shared" si="251"/>
        <v>162.469459717959+0.0121490596194697i</v>
      </c>
      <c r="F901" t="str">
        <f t="shared" si="252"/>
        <v>2.9099099092051-5788.72528334407i</v>
      </c>
      <c r="G901" t="str">
        <f t="shared" si="253"/>
        <v>0.999999999757792-0.000015563027499731i</v>
      </c>
      <c r="H901" t="str">
        <f t="shared" si="254"/>
        <v>625.016505445347+3.33674516733219i</v>
      </c>
      <c r="I901" t="str">
        <f t="shared" si="255"/>
        <v>59.6205796361324-10206.6391597905i</v>
      </c>
      <c r="K901" t="str">
        <f t="shared" si="256"/>
        <v>0.0191989457731638-0.000138161747804568i</v>
      </c>
      <c r="L901" t="str">
        <f t="shared" si="257"/>
        <v>0.0001875-8.20274682669367i</v>
      </c>
      <c r="M901" t="str">
        <f t="shared" si="258"/>
        <v>0.0025-3.95414462414976i</v>
      </c>
      <c r="N901">
        <f t="shared" si="259"/>
        <v>89.915034893808354</v>
      </c>
      <c r="O901">
        <f t="shared" si="260"/>
        <v>65.684890063886215</v>
      </c>
      <c r="P901" s="3">
        <f t="shared" si="261"/>
        <v>65.684890063886215</v>
      </c>
      <c r="Q901" s="3">
        <f t="shared" si="262"/>
        <v>-90.084965106191646</v>
      </c>
      <c r="R901">
        <f t="shared" si="263"/>
        <v>89.915034893808354</v>
      </c>
      <c r="S901">
        <f t="shared" si="264"/>
        <v>2.5801382881846139E-2</v>
      </c>
      <c r="T901">
        <f t="shared" si="247"/>
        <v>65.684890063886215</v>
      </c>
    </row>
    <row r="902" spans="1:20" x14ac:dyDescent="0.25">
      <c r="A902">
        <f t="shared" si="248"/>
        <v>162.73090633347746</v>
      </c>
      <c r="B902">
        <f t="shared" si="265"/>
        <v>25.899428136797155</v>
      </c>
      <c r="C902" t="str">
        <f t="shared" si="249"/>
        <v>-2.85339609368184-1916.88821081197i</v>
      </c>
      <c r="D902" t="str">
        <f t="shared" si="250"/>
        <v>3.47812499559262-614.511541791202i</v>
      </c>
      <c r="E902" t="str">
        <f t="shared" si="251"/>
        <v>162.469459129845+0.0121952330315123i</v>
      </c>
      <c r="F902" t="str">
        <f t="shared" si="252"/>
        <v>2.90990990919975-5766.81140036754i</v>
      </c>
      <c r="G902" t="str">
        <f t="shared" si="253"/>
        <v>0.999999999755948-0.0000156221670042012i</v>
      </c>
      <c r="H902" t="str">
        <f t="shared" si="254"/>
        <v>625.01663112702+3.34942486855222i</v>
      </c>
      <c r="I902" t="str">
        <f t="shared" si="255"/>
        <v>59.6205818031114-10168.0025943815i</v>
      </c>
      <c r="K902" t="str">
        <f t="shared" si="256"/>
        <v>0.019198937746289-0.000138686700879301i</v>
      </c>
      <c r="L902" t="str">
        <f t="shared" si="257"/>
        <v>0.0001875-8.17169438801919i</v>
      </c>
      <c r="M902" t="str">
        <f t="shared" si="258"/>
        <v>0.0025-3.93917575627591i</v>
      </c>
      <c r="N902">
        <f t="shared" si="259"/>
        <v>89.914712067311399</v>
      </c>
      <c r="O902">
        <f t="shared" si="260"/>
        <v>65.651945351246184</v>
      </c>
      <c r="P902" s="3">
        <f t="shared" si="261"/>
        <v>65.651945351246184</v>
      </c>
      <c r="Q902" s="3">
        <f t="shared" si="262"/>
        <v>-90.085287932688601</v>
      </c>
      <c r="R902">
        <f t="shared" si="263"/>
        <v>89.914712067311399</v>
      </c>
      <c r="S902">
        <f t="shared" si="264"/>
        <v>2.5899428136797156E-2</v>
      </c>
      <c r="T902">
        <f t="shared" si="247"/>
        <v>65.651945351246184</v>
      </c>
    </row>
    <row r="903" spans="1:20" x14ac:dyDescent="0.25">
      <c r="A903">
        <f t="shared" si="248"/>
        <v>163.34928377754466</v>
      </c>
      <c r="B903">
        <f t="shared" si="265"/>
        <v>25.997845963716983</v>
      </c>
      <c r="C903" t="str">
        <f t="shared" si="249"/>
        <v>-2.85339441348539-1909.63139837176i</v>
      </c>
      <c r="D903" t="str">
        <f t="shared" si="250"/>
        <v>3.47812499555904-612.185238826418i</v>
      </c>
      <c r="E903" t="str">
        <f t="shared" si="251"/>
        <v>162.469458537255+0.0122415819824421i</v>
      </c>
      <c r="F903" t="str">
        <f t="shared" si="252"/>
        <v>2.90990990919433-5744.98047490901i</v>
      </c>
      <c r="G903" t="str">
        <f t="shared" si="253"/>
        <v>0.99999999975409-0.000015681531238788i</v>
      </c>
      <c r="H903" t="str">
        <f t="shared" si="254"/>
        <v>625.016757765717+3.36215275343307i</v>
      </c>
      <c r="I903" t="str">
        <f t="shared" si="255"/>
        <v>59.6205839865888-10129.5122991038i</v>
      </c>
      <c r="K903" t="str">
        <f t="shared" si="256"/>
        <v>0.0191989296583013-0.00013921364807124i</v>
      </c>
      <c r="L903" t="str">
        <f t="shared" si="257"/>
        <v>0.0001875-8.14075950191189i</v>
      </c>
      <c r="M903" t="str">
        <f t="shared" si="258"/>
        <v>0.0025-3.92426355476779i</v>
      </c>
      <c r="N903">
        <f t="shared" si="259"/>
        <v>89.914388014541814</v>
      </c>
      <c r="O903">
        <f t="shared" si="260"/>
        <v>65.619000631862562</v>
      </c>
      <c r="P903" s="3">
        <f t="shared" si="261"/>
        <v>65.619000631862562</v>
      </c>
      <c r="Q903" s="3">
        <f t="shared" si="262"/>
        <v>-90.085611985458186</v>
      </c>
      <c r="R903">
        <f t="shared" si="263"/>
        <v>89.914388014541814</v>
      </c>
      <c r="S903">
        <f t="shared" si="264"/>
        <v>2.5997845963716983E-2</v>
      </c>
      <c r="T903">
        <f t="shared" si="247"/>
        <v>65.619000631862562</v>
      </c>
    </row>
    <row r="904" spans="1:20" x14ac:dyDescent="0.25">
      <c r="A904">
        <f t="shared" si="248"/>
        <v>163.97001105589933</v>
      </c>
      <c r="B904">
        <f t="shared" si="265"/>
        <v>26.096637778379108</v>
      </c>
      <c r="C904" t="str">
        <f t="shared" si="249"/>
        <v>-2.8533927204966-1902.40205662052i</v>
      </c>
      <c r="D904" t="str">
        <f t="shared" si="250"/>
        <v>3.47812499552525-609.867742351827i</v>
      </c>
      <c r="E904" t="str">
        <f t="shared" si="251"/>
        <v>162.469457940152+0.0122881071402388i</v>
      </c>
      <c r="F904" t="str">
        <f t="shared" si="252"/>
        <v>2.90990990918889-5723.23219292338i</v>
      </c>
      <c r="G904" t="str">
        <f t="shared" si="253"/>
        <v>0.999999999752217-0.0000157411210574659i</v>
      </c>
      <c r="H904" t="str">
        <f t="shared" si="254"/>
        <v>625.016885368725+3.37492900508178i</v>
      </c>
      <c r="I904" t="str">
        <f t="shared" si="255"/>
        <v>59.6205861866916-10091.1677202618i</v>
      </c>
      <c r="K904" t="str">
        <f t="shared" si="256"/>
        <v>0.0191989215087355-0.00013974259694997i</v>
      </c>
      <c r="L904" t="str">
        <f t="shared" si="257"/>
        <v>0.0001875-8.10994172336316i</v>
      </c>
      <c r="M904" t="str">
        <f t="shared" si="258"/>
        <v>0.0025-3.90940780510838i</v>
      </c>
      <c r="N904">
        <f t="shared" si="259"/>
        <v>89.91406273084516</v>
      </c>
      <c r="O904">
        <f t="shared" si="260"/>
        <v>65.586055905683978</v>
      </c>
      <c r="P904" s="3">
        <f t="shared" si="261"/>
        <v>65.586055905683978</v>
      </c>
      <c r="Q904" s="3">
        <f t="shared" si="262"/>
        <v>-90.08593726915484</v>
      </c>
      <c r="R904">
        <f t="shared" si="263"/>
        <v>89.91406273084516</v>
      </c>
      <c r="S904">
        <f t="shared" si="264"/>
        <v>2.6096637778379107E-2</v>
      </c>
      <c r="T904">
        <f t="shared" si="247"/>
        <v>65.586055905683978</v>
      </c>
    </row>
    <row r="905" spans="1:20" x14ac:dyDescent="0.25">
      <c r="A905">
        <f t="shared" si="248"/>
        <v>164.59309709791177</v>
      </c>
      <c r="B905">
        <f t="shared" si="265"/>
        <v>26.19580500193695</v>
      </c>
      <c r="C905" t="str">
        <f t="shared" si="249"/>
        <v>-2.8533910146182-1895.20008156173i</v>
      </c>
      <c r="D905" t="str">
        <f t="shared" si="250"/>
        <v>3.47812499549116-607.559019029452i</v>
      </c>
      <c r="E905" t="str">
        <f t="shared" si="251"/>
        <v>162.469457338503+0.012334809175411i</v>
      </c>
      <c r="F905" t="str">
        <f t="shared" si="252"/>
        <v>2.90990990918339-5701.56624155424i</v>
      </c>
      <c r="G905" t="str">
        <f t="shared" si="253"/>
        <v>0.99999999975033-0.0000158009373174545i</v>
      </c>
      <c r="H905" t="str">
        <f t="shared" si="254"/>
        <v>625.017013943391+3.38775380730132i</v>
      </c>
      <c r="I905" t="str">
        <f t="shared" si="255"/>
        <v>59.6205884035463-10052.9683062558i</v>
      </c>
      <c r="K905" t="str">
        <f t="shared" si="256"/>
        <v>0.0191989132971227-0.000140273555113748i</v>
      </c>
      <c r="L905" t="str">
        <f t="shared" si="257"/>
        <v>0.0001875-8.07924060904873i</v>
      </c>
      <c r="M905" t="str">
        <f t="shared" si="258"/>
        <v>0.0025-3.89460829359274i</v>
      </c>
      <c r="N905">
        <f t="shared" si="259"/>
        <v>89.913736211549306</v>
      </c>
      <c r="O905">
        <f t="shared" si="260"/>
        <v>65.553111172658646</v>
      </c>
      <c r="P905" s="3">
        <f t="shared" si="261"/>
        <v>65.553111172658646</v>
      </c>
      <c r="Q905" s="3">
        <f t="shared" si="262"/>
        <v>-90.086263788450694</v>
      </c>
      <c r="R905">
        <f t="shared" si="263"/>
        <v>89.913736211549306</v>
      </c>
      <c r="S905">
        <f t="shared" si="264"/>
        <v>2.619580500193695E-2</v>
      </c>
      <c r="T905">
        <f t="shared" si="247"/>
        <v>65.553111172658646</v>
      </c>
    </row>
    <row r="906" spans="1:20" x14ac:dyDescent="0.25">
      <c r="A906">
        <f t="shared" si="248"/>
        <v>165.21855086688382</v>
      </c>
      <c r="B906">
        <f t="shared" si="265"/>
        <v>26.295349060944311</v>
      </c>
      <c r="C906" t="str">
        <f t="shared" si="249"/>
        <v>-2.8533892957525-1888.02536959262i</v>
      </c>
      <c r="D906" t="str">
        <f t="shared" si="250"/>
        <v>3.47812499545682-605.25903564754i</v>
      </c>
      <c r="E906" t="str">
        <f t="shared" si="251"/>
        <v>162.469456732277+0.0123816887610036i</v>
      </c>
      <c r="F906" t="str">
        <f t="shared" si="252"/>
        <v>2.90990990917786-5679.98230912966i</v>
      </c>
      <c r="G906" t="str">
        <f t="shared" si="253"/>
        <v>0.999999999748429-0.0000158609808792306i</v>
      </c>
      <c r="H906" t="str">
        <f t="shared" si="254"/>
        <v>625.017143497113+3.40062734459323i</v>
      </c>
      <c r="I906" t="str">
        <f t="shared" si="255"/>
        <v>59.6205906372817-10014.9135075743i</v>
      </c>
      <c r="K906" t="str">
        <f t="shared" si="256"/>
        <v>0.0191989050229906-0.000140806530189612i</v>
      </c>
      <c r="L906" t="str">
        <f t="shared" si="257"/>
        <v>0.0001875-8.0486557173229i</v>
      </c>
      <c r="M906" t="str">
        <f t="shared" si="258"/>
        <v>0.0025-3.87986480732489i</v>
      </c>
      <c r="N906">
        <f t="shared" si="259"/>
        <v>89.913408451964443</v>
      </c>
      <c r="O906">
        <f t="shared" si="260"/>
        <v>65.520166432734669</v>
      </c>
      <c r="P906" s="3">
        <f t="shared" si="261"/>
        <v>65.520166432734669</v>
      </c>
      <c r="Q906" s="3">
        <f t="shared" si="262"/>
        <v>-90.086591548035557</v>
      </c>
      <c r="R906">
        <f t="shared" si="263"/>
        <v>89.913408451964443</v>
      </c>
      <c r="S906">
        <f t="shared" si="264"/>
        <v>2.6295349060944311E-2</v>
      </c>
      <c r="T906">
        <f t="shared" si="247"/>
        <v>65.520166432734669</v>
      </c>
    </row>
    <row r="907" spans="1:20" x14ac:dyDescent="0.25">
      <c r="A907">
        <f t="shared" si="248"/>
        <v>165.84638136017799</v>
      </c>
      <c r="B907">
        <f t="shared" si="265"/>
        <v>26.3952713873759</v>
      </c>
      <c r="C907" t="str">
        <f t="shared" si="249"/>
        <v>-2.85338756379982-1880.87781750248i</v>
      </c>
      <c r="D907" t="str">
        <f t="shared" si="250"/>
        <v>3.47812499542224-602.967759120056i</v>
      </c>
      <c r="E907" t="str">
        <f t="shared" si="251"/>
        <v>162.469456121432+0.0124287465726914i</v>
      </c>
      <c r="F907" t="str">
        <f t="shared" si="252"/>
        <v>2.90990990917229-5658.4800851575i</v>
      </c>
      <c r="G907" t="str">
        <f t="shared" si="253"/>
        <v>0.999999999746514-0.0000159212526065413i</v>
      </c>
      <c r="H907" t="str">
        <f t="shared" si="254"/>
        <v>625.017274037345+3.41354980216008i</v>
      </c>
      <c r="I907" t="str">
        <f t="shared" si="255"/>
        <v>59.6205928880239-9977.00277678646i</v>
      </c>
      <c r="K907" t="str">
        <f t="shared" si="256"/>
        <v>0.0191988966858633-0.000141341529833486i</v>
      </c>
      <c r="L907" t="str">
        <f t="shared" si="257"/>
        <v>0.0001875-8.01818660821171i</v>
      </c>
      <c r="M907" t="str">
        <f t="shared" si="258"/>
        <v>0.0025-3.86517713421488i</v>
      </c>
      <c r="N907">
        <f t="shared" si="259"/>
        <v>89.913079447383055</v>
      </c>
      <c r="O907">
        <f t="shared" si="260"/>
        <v>65.487221685859225</v>
      </c>
      <c r="P907" s="3">
        <f t="shared" si="261"/>
        <v>65.487221685859225</v>
      </c>
      <c r="Q907" s="3">
        <f t="shared" si="262"/>
        <v>-90.086920552616945</v>
      </c>
      <c r="R907">
        <f t="shared" si="263"/>
        <v>89.913079447383055</v>
      </c>
      <c r="S907">
        <f t="shared" si="264"/>
        <v>2.63952713873759E-2</v>
      </c>
      <c r="T907">
        <f t="shared" si="247"/>
        <v>65.487221685859225</v>
      </c>
    </row>
    <row r="908" spans="1:20" x14ac:dyDescent="0.25">
      <c r="A908">
        <f t="shared" si="248"/>
        <v>166.47659760934667</v>
      </c>
      <c r="B908">
        <f t="shared" si="265"/>
        <v>26.495573418647929</v>
      </c>
      <c r="C908" t="str">
        <f t="shared" si="249"/>
        <v>-2.85338581866102-1873.75732247142i</v>
      </c>
      <c r="D908" t="str">
        <f t="shared" si="250"/>
        <v>3.47812499538737-600.685156486217i</v>
      </c>
      <c r="E908" t="str">
        <f t="shared" si="251"/>
        <v>162.469455505938+0.0124759832886675i</v>
      </c>
      <c r="F908" t="str">
        <f t="shared" si="252"/>
        <v>2.90990990916666-5637.05926032104i</v>
      </c>
      <c r="G908" t="str">
        <f t="shared" si="253"/>
        <v>0.999999999744584-0.0000159817533664153i</v>
      </c>
      <c r="H908" t="str">
        <f t="shared" si="254"/>
        <v>625.017405571598+3.42652136590848i</v>
      </c>
      <c r="I908" t="str">
        <f t="shared" si="255"/>
        <v>59.620595155903-9939.23556853349i</v>
      </c>
      <c r="K908" t="str">
        <f t="shared" si="256"/>
        <v>0.0191988882852613-0.000141878561730293i</v>
      </c>
      <c r="L908" t="str">
        <f t="shared" si="257"/>
        <v>0.0001875-7.98783284340676i</v>
      </c>
      <c r="M908" t="str">
        <f t="shared" si="258"/>
        <v>0.0025-3.85054506297557i</v>
      </c>
      <c r="N908">
        <f t="shared" si="259"/>
        <v>89.912749193079748</v>
      </c>
      <c r="O908">
        <f t="shared" si="260"/>
        <v>65.454276931979592</v>
      </c>
      <c r="P908" s="3">
        <f t="shared" si="261"/>
        <v>65.454276931979592</v>
      </c>
      <c r="Q908" s="3">
        <f t="shared" si="262"/>
        <v>-90.087250806920252</v>
      </c>
      <c r="R908">
        <f t="shared" si="263"/>
        <v>89.912749193079748</v>
      </c>
      <c r="S908">
        <f t="shared" si="264"/>
        <v>2.649557341864793E-2</v>
      </c>
      <c r="T908">
        <f t="shared" si="247"/>
        <v>65.454276931979592</v>
      </c>
    </row>
    <row r="909" spans="1:20" x14ac:dyDescent="0.25">
      <c r="A909">
        <f t="shared" si="248"/>
        <v>167.10920868026218</v>
      </c>
      <c r="B909">
        <f t="shared" si="265"/>
        <v>26.596256597638792</v>
      </c>
      <c r="C909" t="str">
        <f t="shared" si="249"/>
        <v>-2.85338406023574-1866.66378206874i</v>
      </c>
      <c r="D909" t="str">
        <f t="shared" si="250"/>
        <v>3.47812499535226-598.411194910021i</v>
      </c>
      <c r="E909" t="str">
        <f t="shared" si="251"/>
        <v>162.469454885759+0.012523399589741i</v>
      </c>
      <c r="F909" t="str">
        <f t="shared" si="252"/>
        <v>2.90990990916101-5615.71952647457i</v>
      </c>
      <c r="G909" t="str">
        <f t="shared" si="253"/>
        <v>0.999999999742639-0.0000160424840291765i</v>
      </c>
      <c r="H909" t="str">
        <f t="shared" si="254"/>
        <v>625.017538107444+3.43954222245162i</v>
      </c>
      <c r="I909" t="str">
        <f t="shared" si="255"/>
        <v>59.6205974410507-9901.6113395216i</v>
      </c>
      <c r="K909" t="str">
        <f t="shared" si="256"/>
        <v>0.0191988798207013-0.000142417633594063i</v>
      </c>
      <c r="L909" t="str">
        <f t="shared" si="257"/>
        <v>0.0001875-7.957593986259i</v>
      </c>
      <c r="M909" t="str">
        <f t="shared" si="258"/>
        <v>0.0025-3.83596838311972i</v>
      </c>
      <c r="N909">
        <f t="shared" si="259"/>
        <v>89.912417684311208</v>
      </c>
      <c r="O909">
        <f t="shared" si="260"/>
        <v>65.421332171042479</v>
      </c>
      <c r="P909" s="3">
        <f t="shared" si="261"/>
        <v>65.421332171042479</v>
      </c>
      <c r="Q909" s="3">
        <f t="shared" si="262"/>
        <v>-90.087582315688792</v>
      </c>
      <c r="R909">
        <f t="shared" si="263"/>
        <v>89.912417684311208</v>
      </c>
      <c r="S909">
        <f t="shared" si="264"/>
        <v>2.6596256597638791E-2</v>
      </c>
      <c r="T909">
        <f t="shared" si="247"/>
        <v>65.421332171042479</v>
      </c>
    </row>
    <row r="910" spans="1:20" x14ac:dyDescent="0.25">
      <c r="A910">
        <f t="shared" si="248"/>
        <v>167.74422367324718</v>
      </c>
      <c r="B910">
        <f t="shared" si="265"/>
        <v>26.69732237270982</v>
      </c>
      <c r="C910" t="str">
        <f t="shared" si="249"/>
        <v>-2.85338228842263-1859.59709425144i</v>
      </c>
      <c r="D910" t="str">
        <f t="shared" si="250"/>
        <v>3.47812499531687-596.145841679763i</v>
      </c>
      <c r="E910" t="str">
        <f t="shared" si="251"/>
        <v>162.469454260858+0.0125709961593197i</v>
      </c>
      <c r="F910" t="str">
        <f t="shared" si="252"/>
        <v>2.90990990915531-5594.4605766388i</v>
      </c>
      <c r="G910" t="str">
        <f t="shared" si="253"/>
        <v>0.999999999740679-0.0000161034454684557i</v>
      </c>
      <c r="H910" t="str">
        <f t="shared" si="254"/>
        <v>625.017671652511+3.45261255911188i</v>
      </c>
      <c r="I910" t="str">
        <f t="shared" si="255"/>
        <v>59.620599743598-9864.12954851353i</v>
      </c>
      <c r="K910" t="str">
        <f t="shared" si="256"/>
        <v>0.0191988712916964-0.000142958753168039i</v>
      </c>
      <c r="L910" t="str">
        <f t="shared" si="257"/>
        <v>0.0001875-7.92746960177225i</v>
      </c>
      <c r="M910" t="str">
        <f t="shared" si="258"/>
        <v>0.0025-3.82144688495688i</v>
      </c>
      <c r="N910">
        <f t="shared" si="259"/>
        <v>89.912084916316246</v>
      </c>
      <c r="O910">
        <f t="shared" si="260"/>
        <v>65.388387402993985</v>
      </c>
      <c r="P910" s="3">
        <f t="shared" si="261"/>
        <v>65.388387402993985</v>
      </c>
      <c r="Q910" s="3">
        <f t="shared" si="262"/>
        <v>-90.087915083683754</v>
      </c>
      <c r="R910">
        <f t="shared" si="263"/>
        <v>89.912084916316246</v>
      </c>
      <c r="S910">
        <f t="shared" si="264"/>
        <v>2.669732237270982E-2</v>
      </c>
      <c r="T910">
        <f t="shared" si="247"/>
        <v>65.388387402993985</v>
      </c>
    </row>
    <row r="911" spans="1:20" x14ac:dyDescent="0.25">
      <c r="A911">
        <f t="shared" si="248"/>
        <v>168.38165172320555</v>
      </c>
      <c r="B911">
        <f t="shared" si="265"/>
        <v>26.79877219772612</v>
      </c>
      <c r="C911" t="str">
        <f t="shared" si="249"/>
        <v>-2.85338050312002-1852.55715736287i</v>
      </c>
      <c r="D911" t="str">
        <f t="shared" si="250"/>
        <v>3.4781249952812-593.889064207576i</v>
      </c>
      <c r="E911" t="str">
        <f t="shared" si="251"/>
        <v>162.4694536312+0.0126187736834045i</v>
      </c>
      <c r="F911" t="str">
        <f t="shared" si="252"/>
        <v>2.90990990914956-5573.2821049966i</v>
      </c>
      <c r="G911" t="str">
        <f t="shared" si="253"/>
        <v>0.999999999738705-0.000016164638561204i</v>
      </c>
      <c r="H911" t="str">
        <f t="shared" si="254"/>
        <v>625.017806214481+3.46573256392354i</v>
      </c>
      <c r="I911" t="str">
        <f t="shared" si="255"/>
        <v>59.620602063677-9826.78965632111i</v>
      </c>
      <c r="K911" t="str">
        <f t="shared" si="256"/>
        <v>0.0191988626977561-0.000143501928224793i</v>
      </c>
      <c r="L911" t="str">
        <f t="shared" si="257"/>
        <v>0.0001875-7.89745925659716i</v>
      </c>
      <c r="M911" t="str">
        <f t="shared" si="258"/>
        <v>0.0025-3.80698035959043i</v>
      </c>
      <c r="N911">
        <f t="shared" si="259"/>
        <v>89.91175088431558</v>
      </c>
      <c r="O911">
        <f t="shared" si="260"/>
        <v>65.35544262778005</v>
      </c>
      <c r="P911" s="3">
        <f t="shared" si="261"/>
        <v>65.35544262778005</v>
      </c>
      <c r="Q911" s="3">
        <f t="shared" si="262"/>
        <v>-90.08824911568442</v>
      </c>
      <c r="R911">
        <f t="shared" si="263"/>
        <v>89.91175088431558</v>
      </c>
      <c r="S911">
        <f t="shared" si="264"/>
        <v>2.6798772197726119E-2</v>
      </c>
      <c r="T911">
        <f t="shared" si="247"/>
        <v>65.35544262778005</v>
      </c>
    </row>
    <row r="912" spans="1:20" x14ac:dyDescent="0.25">
      <c r="A912">
        <f t="shared" si="248"/>
        <v>169.02150199975372</v>
      </c>
      <c r="B912">
        <f t="shared" si="265"/>
        <v>26.90060753207748</v>
      </c>
      <c r="C912" t="str">
        <f t="shared" si="249"/>
        <v>-2.85337870422506-1845.54387013118i</v>
      </c>
      <c r="D912" t="str">
        <f t="shared" si="250"/>
        <v>3.47812499524527-591.640830028964i</v>
      </c>
      <c r="E912" t="str">
        <f t="shared" si="251"/>
        <v>162.469452996748+0.0126667328506303i</v>
      </c>
      <c r="F912" t="str">
        <f t="shared" si="252"/>
        <v>2.90990990914377-5552.18380688859i</v>
      </c>
      <c r="G912" t="str">
        <f t="shared" si="253"/>
        <v>0.999999999736715-0.0000162260641877043i</v>
      </c>
      <c r="H912" t="str">
        <f t="shared" si="254"/>
        <v>625.0179418011+3.47890242563552i</v>
      </c>
      <c r="I912" t="str">
        <f t="shared" si="255"/>
        <v>59.6206044014211-9789.59112579757i</v>
      </c>
      <c r="K912" t="str">
        <f t="shared" si="256"/>
        <v>0.019198854038386-0.000144047166566329i</v>
      </c>
      <c r="L912" t="str">
        <f t="shared" si="257"/>
        <v>0.0001875-7.86756251902488i</v>
      </c>
      <c r="M912" t="str">
        <f t="shared" si="258"/>
        <v>0.0025-3.79256859891456i</v>
      </c>
      <c r="N912">
        <f t="shared" si="259"/>
        <v>89.911415583511854</v>
      </c>
      <c r="O912">
        <f t="shared" si="260"/>
        <v>65.322497845346177</v>
      </c>
      <c r="P912" s="3">
        <f t="shared" si="261"/>
        <v>65.322497845346177</v>
      </c>
      <c r="Q912" s="3">
        <f t="shared" si="262"/>
        <v>-90.088584416488146</v>
      </c>
      <c r="R912">
        <f t="shared" si="263"/>
        <v>89.911415583511854</v>
      </c>
      <c r="S912">
        <f t="shared" si="264"/>
        <v>2.6900607532077479E-2</v>
      </c>
      <c r="T912">
        <f t="shared" si="247"/>
        <v>65.322497845346177</v>
      </c>
    </row>
    <row r="913" spans="1:20" x14ac:dyDescent="0.25">
      <c r="A913">
        <f t="shared" si="248"/>
        <v>169.66378370735279</v>
      </c>
      <c r="B913">
        <f t="shared" si="265"/>
        <v>27.002829840699373</v>
      </c>
      <c r="C913" t="str">
        <f t="shared" si="249"/>
        <v>-2.85337689163429-1838.55713166787i</v>
      </c>
      <c r="D913" t="str">
        <f t="shared" si="250"/>
        <v>3.47812499520907-589.401106802319i</v>
      </c>
      <c r="E913" t="str">
        <f t="shared" si="251"/>
        <v>162.469452357466+0.0127148743522569i</v>
      </c>
      <c r="F913" t="str">
        <f t="shared" si="252"/>
        <v>2.90990990913793-5531.16537880865i</v>
      </c>
      <c r="G913" t="str">
        <f t="shared" si="253"/>
        <v>0.99999999973471-0.0000162877232315849i</v>
      </c>
      <c r="H913" t="str">
        <f t="shared" si="254"/>
        <v>625.018078420171+3.49212233371421i</v>
      </c>
      <c r="I913" t="str">
        <f t="shared" si="255"/>
        <v>59.6206067569657-9752.53342182953i</v>
      </c>
      <c r="K913" t="str">
        <f t="shared" si="256"/>
        <v>0.019198845313088-0.000144594476024201i</v>
      </c>
      <c r="L913" t="str">
        <f t="shared" si="257"/>
        <v>0.0001875-7.83777895898078i</v>
      </c>
      <c r="M913" t="str">
        <f t="shared" si="258"/>
        <v>0.0025-3.77821139561125i</v>
      </c>
      <c r="N913">
        <f t="shared" si="259"/>
        <v>89.911079009089562</v>
      </c>
      <c r="O913">
        <f t="shared" si="260"/>
        <v>65.289553055637327</v>
      </c>
      <c r="P913" s="3">
        <f t="shared" si="261"/>
        <v>65.289553055637327</v>
      </c>
      <c r="Q913" s="3">
        <f t="shared" si="262"/>
        <v>-90.088920990910438</v>
      </c>
      <c r="R913">
        <f t="shared" si="263"/>
        <v>89.911079009089562</v>
      </c>
      <c r="S913">
        <f t="shared" si="264"/>
        <v>2.7002829840699374E-2</v>
      </c>
      <c r="T913">
        <f t="shared" si="247"/>
        <v>65.289553055637327</v>
      </c>
    </row>
    <row r="914" spans="1:20" x14ac:dyDescent="0.25">
      <c r="A914">
        <f t="shared" si="248"/>
        <v>170.30850608544074</v>
      </c>
      <c r="B914">
        <f t="shared" si="265"/>
        <v>27.105440594094031</v>
      </c>
      <c r="C914" t="str">
        <f t="shared" si="249"/>
        <v>-2.85337506524354-1831.59684146639i</v>
      </c>
      <c r="D914" t="str">
        <f t="shared" si="250"/>
        <v>3.47812499517259-587.169862308472i</v>
      </c>
      <c r="E914" t="str">
        <f t="shared" si="251"/>
        <v>162.469451713318+0.0127631988821728i</v>
      </c>
      <c r="F914" t="str">
        <f t="shared" si="252"/>
        <v>2.90990990913206-5510.22651839962i</v>
      </c>
      <c r="G914" t="str">
        <f t="shared" si="253"/>
        <v>0.99999999973269-0.0000163496165798319i</v>
      </c>
      <c r="H914" t="str">
        <f t="shared" si="254"/>
        <v>625.018216079555+3.50539247834598i</v>
      </c>
      <c r="I914" t="str">
        <f t="shared" si="255"/>
        <v>59.6206091304457-9715.61601132945i</v>
      </c>
      <c r="K914" t="str">
        <f t="shared" si="256"/>
        <v>0.0191988365213603-0.000145143864459619i</v>
      </c>
      <c r="L914" t="str">
        <f t="shared" si="257"/>
        <v>0.0001875-7.80810814801832i</v>
      </c>
      <c r="M914" t="str">
        <f t="shared" si="258"/>
        <v>0.0025-3.76390854314727i</v>
      </c>
      <c r="N914">
        <f t="shared" si="259"/>
        <v>89.910741156214939</v>
      </c>
      <c r="O914">
        <f t="shared" si="260"/>
        <v>65.256608258598234</v>
      </c>
      <c r="P914" s="3">
        <f t="shared" si="261"/>
        <v>65.256608258598234</v>
      </c>
      <c r="Q914" s="3">
        <f t="shared" si="262"/>
        <v>-90.089258843785061</v>
      </c>
      <c r="R914">
        <f t="shared" si="263"/>
        <v>89.910741156214939</v>
      </c>
      <c r="S914">
        <f t="shared" si="264"/>
        <v>2.7105440594094029E-2</v>
      </c>
      <c r="T914">
        <f t="shared" si="247"/>
        <v>65.256608258598234</v>
      </c>
    </row>
    <row r="915" spans="1:20" x14ac:dyDescent="0.25">
      <c r="A915">
        <f t="shared" si="248"/>
        <v>170.9556784085654</v>
      </c>
      <c r="B915">
        <f t="shared" si="265"/>
        <v>27.208441268351589</v>
      </c>
      <c r="C915" t="str">
        <f t="shared" si="249"/>
        <v>-2.8533732249477-1824.6628994006i</v>
      </c>
      <c r="D915" t="str">
        <f t="shared" si="250"/>
        <v>3.47812499513584-584.947064450223i</v>
      </c>
      <c r="E915" t="str">
        <f t="shared" si="251"/>
        <v>162.469451064266+0.0128117071369276i</v>
      </c>
      <c r="F915" t="str">
        <f t="shared" si="252"/>
        <v>2.90990990912614-5489.366924449i</v>
      </c>
      <c r="G915" t="str">
        <f t="shared" si="253"/>
        <v>0.999999999730655-0.0000164117451228019i</v>
      </c>
      <c r="H915" t="str">
        <f t="shared" si="254"/>
        <v>625.018354787172+3.51871305044006i</v>
      </c>
      <c r="I915" t="str">
        <f t="shared" si="255"/>
        <v>59.6206115219982-9678.83836322802i</v>
      </c>
      <c r="K915" t="str">
        <f t="shared" si="256"/>
        <v>0.0191988276626972-0.000145695339763563i</v>
      </c>
      <c r="L915" t="str">
        <f t="shared" si="257"/>
        <v>0.0001875-7.77854965931292i</v>
      </c>
      <c r="M915" t="str">
        <f t="shared" si="258"/>
        <v>0.0025-3.74965983577135i</v>
      </c>
      <c r="N915">
        <f t="shared" si="259"/>
        <v>89.91040202003596</v>
      </c>
      <c r="O915">
        <f t="shared" si="260"/>
        <v>65.223663454172964</v>
      </c>
      <c r="P915" s="3">
        <f t="shared" si="261"/>
        <v>65.223663454172964</v>
      </c>
      <c r="Q915" s="3">
        <f t="shared" si="262"/>
        <v>-90.08959797996404</v>
      </c>
      <c r="R915">
        <f t="shared" si="263"/>
        <v>89.91040202003596</v>
      </c>
      <c r="S915">
        <f t="shared" si="264"/>
        <v>2.7208441268351587E-2</v>
      </c>
      <c r="T915">
        <f t="shared" si="247"/>
        <v>65.223663454172964</v>
      </c>
    </row>
    <row r="916" spans="1:20" x14ac:dyDescent="0.25">
      <c r="A916">
        <f t="shared" si="248"/>
        <v>171.60530998651797</v>
      </c>
      <c r="B916">
        <f t="shared" si="265"/>
        <v>27.311833345171326</v>
      </c>
      <c r="C916" t="str">
        <f t="shared" si="249"/>
        <v>-2.85337137064085-1817.75520572344i</v>
      </c>
      <c r="D916" t="str">
        <f t="shared" si="250"/>
        <v>3.4781249950988-582.732681251874i</v>
      </c>
      <c r="E916" t="str">
        <f t="shared" si="251"/>
        <v>162.469450410273+0.0128603998157165i</v>
      </c>
      <c r="F916" t="str">
        <f t="shared" si="252"/>
        <v>2.90990990912017-5468.58629688447i</v>
      </c>
      <c r="G916" t="str">
        <f t="shared" si="253"/>
        <v>0.999999999728604-0.0000164741097542347i</v>
      </c>
      <c r="H916" t="str">
        <f t="shared" si="254"/>
        <v>625.018494551004+3.53208424163116i</v>
      </c>
      <c r="I916" t="str">
        <f t="shared" si="255"/>
        <v>59.6206139317587-9642.19994846632i</v>
      </c>
      <c r="K916" t="str">
        <f t="shared" si="256"/>
        <v>0.0191988187365892-0.000146248909856893i</v>
      </c>
      <c r="L916" t="str">
        <f t="shared" si="257"/>
        <v>0.0001875-7.74910306765578i</v>
      </c>
      <c r="M916" t="str">
        <f t="shared" si="258"/>
        <v>0.0025-3.73546506851101i</v>
      </c>
      <c r="N916">
        <f t="shared" si="259"/>
        <v>89.91006159568218</v>
      </c>
      <c r="O916">
        <f t="shared" si="260"/>
        <v>65.190718642305384</v>
      </c>
      <c r="P916" s="3">
        <f t="shared" si="261"/>
        <v>65.190718642305384</v>
      </c>
      <c r="Q916" s="3">
        <f t="shared" si="262"/>
        <v>-90.08993840431782</v>
      </c>
      <c r="R916">
        <f t="shared" si="263"/>
        <v>89.91006159568218</v>
      </c>
      <c r="S916">
        <f t="shared" si="264"/>
        <v>2.7311833345171326E-2</v>
      </c>
      <c r="T916">
        <f t="shared" si="247"/>
        <v>65.190718642305384</v>
      </c>
    </row>
    <row r="917" spans="1:20" x14ac:dyDescent="0.25">
      <c r="A917">
        <f t="shared" si="248"/>
        <v>172.25741016446673</v>
      </c>
      <c r="B917">
        <f t="shared" si="265"/>
        <v>27.415618311882977</v>
      </c>
      <c r="C917" t="str">
        <f t="shared" si="249"/>
        <v>-2.85336950221647-1810.87366106539i</v>
      </c>
      <c r="D917" t="str">
        <f t="shared" si="250"/>
        <v>3.47812499506147-580.526680858783i</v>
      </c>
      <c r="E917" t="str">
        <f t="shared" si="251"/>
        <v>162.4694497513+0.0129092776204249i</v>
      </c>
      <c r="F917" t="str">
        <f t="shared" si="252"/>
        <v>2.90990990911415-5447.88433676976i</v>
      </c>
      <c r="G917" t="str">
        <f t="shared" si="253"/>
        <v>0.999999999726537-0.0000165367113712666i</v>
      </c>
      <c r="H917" t="str">
        <f t="shared" si="254"/>
        <v>625.018635379101+3.54550624428257i</v>
      </c>
      <c r="I917" t="str">
        <f t="shared" si="255"/>
        <v>59.6206163598686-9605.70023998864i</v>
      </c>
      <c r="K917" t="str">
        <f t="shared" si="256"/>
        <v>0.0191988097425227-0.000146804582690465i</v>
      </c>
      <c r="L917" t="str">
        <f t="shared" si="257"/>
        <v>0.0001875-7.71976794944791i</v>
      </c>
      <c r="M917" t="str">
        <f t="shared" si="258"/>
        <v>0.0025-3.72132403716976i</v>
      </c>
      <c r="N917">
        <f t="shared" si="259"/>
        <v>89.909719878264752</v>
      </c>
      <c r="O917">
        <f t="shared" si="260"/>
        <v>65.15777382293868</v>
      </c>
      <c r="P917" s="3">
        <f t="shared" si="261"/>
        <v>65.15777382293868</v>
      </c>
      <c r="Q917" s="3">
        <f t="shared" si="262"/>
        <v>-90.090280121735248</v>
      </c>
      <c r="R917">
        <f t="shared" si="263"/>
        <v>89.909719878264752</v>
      </c>
      <c r="S917">
        <f t="shared" si="264"/>
        <v>2.7415618311882977E-2</v>
      </c>
      <c r="T917">
        <f t="shared" si="247"/>
        <v>65.15777382293868</v>
      </c>
    </row>
    <row r="918" spans="1:20" x14ac:dyDescent="0.25">
      <c r="A918">
        <f t="shared" si="248"/>
        <v>172.91198832309172</v>
      </c>
      <c r="B918">
        <f t="shared" si="265"/>
        <v>27.519797661468132</v>
      </c>
      <c r="C918" t="str">
        <f t="shared" si="249"/>
        <v>-2.85336761956678-1804.01816643316i</v>
      </c>
      <c r="D918" t="str">
        <f t="shared" si="250"/>
        <v>3.47812499502387-578.329031536893i</v>
      </c>
      <c r="E918" t="str">
        <f t="shared" si="251"/>
        <v>162.469449087311+0.0129583412555933i</v>
      </c>
      <c r="F918" t="str">
        <f t="shared" si="252"/>
        <v>2.90990990910809-5427.26074630022i</v>
      </c>
      <c r="G918" t="str">
        <f t="shared" si="253"/>
        <v>0.999999999724455-0.0000165995508744429i</v>
      </c>
      <c r="H918" t="str">
        <f t="shared" si="254"/>
        <v>625.018777279558+3.55897925148837i</v>
      </c>
      <c r="I918" t="str">
        <f t="shared" si="255"/>
        <v>59.6206188064653-9569.33871273427i</v>
      </c>
      <c r="K918" t="str">
        <f t="shared" si="256"/>
        <v>0.0191988006799806-0.000147362366245237i</v>
      </c>
      <c r="L918" t="str">
        <f t="shared" si="257"/>
        <v>0.0001875-7.69054388269367i</v>
      </c>
      <c r="M918" t="str">
        <f t="shared" si="258"/>
        <v>0.0025-3.70723653832413i</v>
      </c>
      <c r="N918">
        <f t="shared" si="259"/>
        <v>89.909376862876343</v>
      </c>
      <c r="O918">
        <f t="shared" si="260"/>
        <v>65.124828996015964</v>
      </c>
      <c r="P918" s="3">
        <f t="shared" si="261"/>
        <v>65.124828996015964</v>
      </c>
      <c r="Q918" s="3">
        <f t="shared" si="262"/>
        <v>-90.090623137123657</v>
      </c>
      <c r="R918">
        <f t="shared" si="263"/>
        <v>89.909376862876343</v>
      </c>
      <c r="S918">
        <f t="shared" si="264"/>
        <v>2.7519797661468132E-2</v>
      </c>
      <c r="T918">
        <f t="shared" si="247"/>
        <v>65.124828996015964</v>
      </c>
    </row>
    <row r="919" spans="1:20" x14ac:dyDescent="0.25">
      <c r="A919">
        <f t="shared" si="248"/>
        <v>173.56905387871944</v>
      </c>
      <c r="B919">
        <f t="shared" si="265"/>
        <v>27.624372892581711</v>
      </c>
      <c r="C919" t="str">
        <f t="shared" si="249"/>
        <v>-2.85336572258403-1797.18862320815i</v>
      </c>
      <c r="D919" t="str">
        <f t="shared" si="250"/>
        <v>3.47812499498599-576.139701672284i</v>
      </c>
      <c r="E919" t="str">
        <f t="shared" si="251"/>
        <v>162.469448418268+0.0130075914284585i</v>
      </c>
      <c r="F919" t="str">
        <f t="shared" si="252"/>
        <v>2.909909909102-5406.71522879862i</v>
      </c>
      <c r="G919" t="str">
        <f t="shared" si="253"/>
        <v>0.999999999722357-0.0000166626291677308i</v>
      </c>
      <c r="H919" t="str">
        <f t="shared" si="254"/>
        <v>625.018920260549+3.57250345707681i</v>
      </c>
      <c r="I919" t="str">
        <f t="shared" si="255"/>
        <v>59.6206212716922-9533.11484363064i</v>
      </c>
      <c r="K919" t="str">
        <f t="shared" si="256"/>
        <v>0.0191987915484414-0.000147922268532392i</v>
      </c>
      <c r="L919" t="str">
        <f t="shared" si="257"/>
        <v>0.0001875-7.6614304469951i</v>
      </c>
      <c r="M919" t="str">
        <f t="shared" si="258"/>
        <v>0.0025-3.69320236932072i</v>
      </c>
      <c r="N919">
        <f t="shared" si="259"/>
        <v>89.909032544590971</v>
      </c>
      <c r="O919">
        <f t="shared" si="260"/>
        <v>65.091884161479655</v>
      </c>
      <c r="P919" s="3">
        <f t="shared" si="261"/>
        <v>65.091884161479655</v>
      </c>
      <c r="Q919" s="3">
        <f t="shared" si="262"/>
        <v>-90.090967455409029</v>
      </c>
      <c r="R919">
        <f t="shared" si="263"/>
        <v>89.909032544590971</v>
      </c>
      <c r="S919">
        <f t="shared" si="264"/>
        <v>2.7624372892581711E-2</v>
      </c>
      <c r="T919">
        <f t="shared" si="247"/>
        <v>65.091884161479655</v>
      </c>
    </row>
    <row r="920" spans="1:20" x14ac:dyDescent="0.25">
      <c r="A920">
        <f t="shared" si="248"/>
        <v>174.22861628345859</v>
      </c>
      <c r="B920">
        <f t="shared" si="265"/>
        <v>27.729345509573523</v>
      </c>
      <c r="C920" t="str">
        <f t="shared" si="249"/>
        <v>-2.85336381115854-1790.38493314504i</v>
      </c>
      <c r="D920" t="str">
        <f t="shared" si="250"/>
        <v>3.4781249949478-573.958659770702i</v>
      </c>
      <c r="E920" t="str">
        <f t="shared" si="251"/>
        <v>162.46944774413+0.0130570288489771i</v>
      </c>
      <c r="F920" t="str">
        <f t="shared" si="252"/>
        <v>2.90990990909583-5386.24748871069i</v>
      </c>
      <c r="G920" t="str">
        <f t="shared" si="253"/>
        <v>0.999999999720243-0.0000167259471585328i</v>
      </c>
      <c r="H920" t="str">
        <f t="shared" si="254"/>
        <v>625.019064330298+3.58607905561257i</v>
      </c>
      <c r="I920" t="str">
        <f t="shared" si="255"/>
        <v>59.6206237556883-9497.02811158499i</v>
      </c>
      <c r="K920" t="str">
        <f t="shared" si="256"/>
        <v>0.01919878234738-0.000148484297593442i</v>
      </c>
      <c r="L920" t="str">
        <f t="shared" si="257"/>
        <v>0.0001875-7.63242722354561i</v>
      </c>
      <c r="M920" t="str">
        <f t="shared" si="258"/>
        <v>0.0025-3.67922132827328i</v>
      </c>
      <c r="N920">
        <f t="shared" si="259"/>
        <v>89.90868691846407</v>
      </c>
      <c r="O920">
        <f t="shared" si="260"/>
        <v>65.058939319271545</v>
      </c>
      <c r="P920" s="3">
        <f t="shared" si="261"/>
        <v>65.058939319271545</v>
      </c>
      <c r="Q920" s="3">
        <f t="shared" si="262"/>
        <v>-90.09131308153593</v>
      </c>
      <c r="R920">
        <f t="shared" si="263"/>
        <v>89.90868691846407</v>
      </c>
      <c r="S920">
        <f t="shared" si="264"/>
        <v>2.7729345509573525E-2</v>
      </c>
      <c r="T920">
        <f t="shared" si="247"/>
        <v>65.058939319271545</v>
      </c>
    </row>
    <row r="921" spans="1:20" x14ac:dyDescent="0.25">
      <c r="A921">
        <f t="shared" si="248"/>
        <v>174.89068502533573</v>
      </c>
      <c r="B921">
        <f t="shared" si="265"/>
        <v>27.834717022509903</v>
      </c>
      <c r="C921" t="str">
        <f t="shared" si="249"/>
        <v>-2.85336188518091-1783.60699837056i</v>
      </c>
      <c r="D921" t="str">
        <f t="shared" si="250"/>
        <v>3.47812499490933-571.785874457136i</v>
      </c>
      <c r="E921" t="str">
        <f t="shared" si="251"/>
        <v>162.469447064862+0.0131066542297796i</v>
      </c>
      <c r="F921" t="str">
        <f t="shared" si="252"/>
        <v>2.90990990908964-5365.85723160121i</v>
      </c>
      <c r="G921" t="str">
        <f t="shared" si="253"/>
        <v>0.999999999718113-0.0000167895057576995i</v>
      </c>
      <c r="H921" t="str">
        <f t="shared" si="254"/>
        <v>625.019209497096+3.59970624239996i</v>
      </c>
      <c r="I921" t="str">
        <f t="shared" si="255"/>
        <v>59.6206262585985-9461.07799747773i</v>
      </c>
      <c r="K921" t="str">
        <f t="shared" si="256"/>
        <v>0.0191987730762672-0.000149048461500349i</v>
      </c>
      <c r="L921" t="str">
        <f t="shared" si="257"/>
        <v>0.0001875-7.60353379512418i</v>
      </c>
      <c r="M921" t="str">
        <f t="shared" si="258"/>
        <v>0.0025-3.66529321405984i</v>
      </c>
      <c r="N921">
        <f t="shared" si="259"/>
        <v>89.908339979532371</v>
      </c>
      <c r="O921">
        <f t="shared" si="260"/>
        <v>65.025994469333682</v>
      </c>
      <c r="P921" s="3">
        <f t="shared" si="261"/>
        <v>65.025994469333682</v>
      </c>
      <c r="Q921" s="3">
        <f t="shared" si="262"/>
        <v>-90.091660020467629</v>
      </c>
      <c r="R921">
        <f t="shared" si="263"/>
        <v>89.908339979532371</v>
      </c>
      <c r="S921">
        <f t="shared" si="264"/>
        <v>2.7834717022509902E-2</v>
      </c>
      <c r="T921">
        <f t="shared" si="247"/>
        <v>65.025994469333682</v>
      </c>
    </row>
    <row r="922" spans="1:20" x14ac:dyDescent="0.25">
      <c r="A922">
        <f t="shared" si="248"/>
        <v>175.55526962843203</v>
      </c>
      <c r="B922">
        <f t="shared" si="265"/>
        <v>27.940488947195441</v>
      </c>
      <c r="C922" t="str">
        <f t="shared" si="249"/>
        <v>-2.85335994453997-1776.85472138179i</v>
      </c>
      <c r="D922" t="str">
        <f t="shared" si="250"/>
        <v>3.47812499487057-569.621314475337i</v>
      </c>
      <c r="E922" t="str">
        <f t="shared" si="251"/>
        <v>162.469446380422+0.0131564682862487i</v>
      </c>
      <c r="F922" t="str">
        <f t="shared" si="252"/>
        <v>2.9099099090834-5345.54416414946i</v>
      </c>
      <c r="G922" t="str">
        <f t="shared" si="253"/>
        <v>0.999999999715966-0.0000168533058795426i</v>
      </c>
      <c r="H922" t="str">
        <f t="shared" si="254"/>
        <v>625.019355769297+3.61338521348548i</v>
      </c>
      <c r="I922" t="str">
        <f t="shared" si="255"/>
        <v>59.6206287805659-9425.26398415437i</v>
      </c>
      <c r="K922" t="str">
        <f t="shared" si="256"/>
        <v>0.0191987637345697-0.000149614768355633i</v>
      </c>
      <c r="L922" t="str">
        <f t="shared" si="257"/>
        <v>0.0001875-7.574749746089i</v>
      </c>
      <c r="M922" t="str">
        <f t="shared" si="258"/>
        <v>0.0025-3.65141782631983i</v>
      </c>
      <c r="N922">
        <f t="shared" si="259"/>
        <v>89.907991722813733</v>
      </c>
      <c r="O922">
        <f t="shared" si="260"/>
        <v>64.993049611606949</v>
      </c>
      <c r="P922" s="3">
        <f t="shared" si="261"/>
        <v>64.993049611606949</v>
      </c>
      <c r="Q922" s="3">
        <f t="shared" si="262"/>
        <v>-90.092008277186267</v>
      </c>
      <c r="R922">
        <f t="shared" si="263"/>
        <v>89.907991722813733</v>
      </c>
      <c r="S922">
        <f t="shared" si="264"/>
        <v>2.794048894719544E-2</v>
      </c>
      <c r="T922">
        <f t="shared" si="247"/>
        <v>64.993049611606949</v>
      </c>
    </row>
    <row r="923" spans="1:20" x14ac:dyDescent="0.25">
      <c r="A923">
        <f t="shared" si="248"/>
        <v>176.22237965302008</v>
      </c>
      <c r="B923">
        <f t="shared" si="265"/>
        <v>28.046662805194785</v>
      </c>
      <c r="C923" t="str">
        <f t="shared" si="249"/>
        <v>-2.85335798912418-1770.12800504495i</v>
      </c>
      <c r="D923" t="str">
        <f t="shared" si="250"/>
        <v>3.47812499483151-567.464948687382i</v>
      </c>
      <c r="E923" t="str">
        <f t="shared" si="251"/>
        <v>162.469445690771+0.0132064717364914i</v>
      </c>
      <c r="F923" t="str">
        <f t="shared" si="252"/>
        <v>2.9099099090771-5325.30799414513i</v>
      </c>
      <c r="G923" t="str">
        <f t="shared" si="253"/>
        <v>0.999999999713803-0.0000169173484418482i</v>
      </c>
      <c r="H923" t="str">
        <f t="shared" si="254"/>
        <v>625.019503155319+3.6271161656608i</v>
      </c>
      <c r="I923" t="str">
        <f t="shared" si="255"/>
        <v>59.6206313217358-9389.58555641828i</v>
      </c>
      <c r="K923" t="str">
        <f t="shared" si="256"/>
        <v>0.0191987543217502-0.000150183226292494i</v>
      </c>
      <c r="L923" t="str">
        <f t="shared" si="257"/>
        <v>0.0001875-7.546074662372i</v>
      </c>
      <c r="M923" t="str">
        <f t="shared" si="258"/>
        <v>0.0025-3.63759496545112i</v>
      </c>
      <c r="N923">
        <f t="shared" si="259"/>
        <v>89.907642143307257</v>
      </c>
      <c r="O923">
        <f t="shared" si="260"/>
        <v>64.960104746031988</v>
      </c>
      <c r="P923" s="3">
        <f t="shared" si="261"/>
        <v>64.960104746031988</v>
      </c>
      <c r="Q923" s="3">
        <f t="shared" si="262"/>
        <v>-90.092357856692743</v>
      </c>
      <c r="R923">
        <f t="shared" si="263"/>
        <v>89.907642143307257</v>
      </c>
      <c r="S923">
        <f t="shared" si="264"/>
        <v>2.8046662805194786E-2</v>
      </c>
      <c r="T923">
        <f t="shared" si="247"/>
        <v>64.960104746031988</v>
      </c>
    </row>
    <row r="924" spans="1:20" x14ac:dyDescent="0.25">
      <c r="A924">
        <f t="shared" si="248"/>
        <v>176.89202469570156</v>
      </c>
      <c r="B924">
        <f t="shared" si="265"/>
        <v>28.153240123854527</v>
      </c>
      <c r="C924" t="str">
        <f t="shared" si="249"/>
        <v>-2.85335601882121-1763.42675259399i</v>
      </c>
      <c r="D924" t="str">
        <f t="shared" si="250"/>
        <v>3.47812499479215-565.316746073223i</v>
      </c>
      <c r="E924" t="str">
        <f t="shared" si="251"/>
        <v>162.46944499587+0.0132566653013388i</v>
      </c>
      <c r="F924" t="str">
        <f t="shared" si="252"/>
        <v>2.90990990907076-5305.14843048412i</v>
      </c>
      <c r="G924" t="str">
        <f t="shared" si="253"/>
        <v>0.999999999711624-0.0000169816343658903i</v>
      </c>
      <c r="H924" t="str">
        <f t="shared" si="254"/>
        <v>625.019651663646+3.64089929646552i</v>
      </c>
      <c r="I924" t="str">
        <f t="shared" si="255"/>
        <v>59.6206338822548-9354.04220102335i</v>
      </c>
      <c r="K924" t="str">
        <f t="shared" si="256"/>
        <v>0.0191987448372672-0.000150753843474922i</v>
      </c>
      <c r="L924" t="str">
        <f t="shared" si="257"/>
        <v>0.0001875-7.51750813147238i</v>
      </c>
      <c r="M924" t="str">
        <f t="shared" si="258"/>
        <v>0.0025-3.62382443260721i</v>
      </c>
      <c r="N924">
        <f t="shared" si="259"/>
        <v>89.907291235993043</v>
      </c>
      <c r="O924">
        <f t="shared" si="260"/>
        <v>64.927159872549169</v>
      </c>
      <c r="P924" s="3">
        <f t="shared" si="261"/>
        <v>64.927159872549169</v>
      </c>
      <c r="Q924" s="3">
        <f t="shared" si="262"/>
        <v>-90.092708764006957</v>
      </c>
      <c r="R924">
        <f t="shared" si="263"/>
        <v>89.907291235993043</v>
      </c>
      <c r="S924">
        <f t="shared" si="264"/>
        <v>2.8153240123854527E-2</v>
      </c>
      <c r="T924">
        <f t="shared" si="247"/>
        <v>64.927159872549169</v>
      </c>
    </row>
    <row r="925" spans="1:20" x14ac:dyDescent="0.25">
      <c r="A925">
        <f t="shared" si="248"/>
        <v>177.56421438954524</v>
      </c>
      <c r="B925">
        <f t="shared" si="265"/>
        <v>28.260222436325176</v>
      </c>
      <c r="C925" t="str">
        <f t="shared" si="249"/>
        <v>-2.85335403351756-1756.75086762915i</v>
      </c>
      <c r="D925" t="str">
        <f t="shared" si="250"/>
        <v>3.47812499475251-563.176675730251i</v>
      </c>
      <c r="E925" t="str">
        <f t="shared" si="251"/>
        <v>162.469444295679+0.0133070497044009i</v>
      </c>
      <c r="F925" t="str">
        <f t="shared" si="252"/>
        <v>2.90990990906437-5285.06518316439i</v>
      </c>
      <c r="G925" t="str">
        <f t="shared" si="253"/>
        <v>0.999999999709428-0.0000170461645764432i</v>
      </c>
      <c r="H925" t="str">
        <f t="shared" si="254"/>
        <v>625.019801302821+3.65473480418993i</v>
      </c>
      <c r="I925" t="str">
        <f t="shared" si="255"/>
        <v>59.6206364622696-9318.63340666651i</v>
      </c>
      <c r="K925" t="str">
        <f t="shared" si="256"/>
        <v>0.0191987352805753-0.000151326628097814i</v>
      </c>
      <c r="L925" t="str">
        <f t="shared" si="257"/>
        <v>0.0001875-7.48904974245109i</v>
      </c>
      <c r="M925" t="str">
        <f t="shared" si="258"/>
        <v>0.0025-3.61010602969436i</v>
      </c>
      <c r="N925">
        <f t="shared" si="259"/>
        <v>89.906938995832263</v>
      </c>
      <c r="O925">
        <f t="shared" si="260"/>
        <v>64.894214991098309</v>
      </c>
      <c r="P925" s="3">
        <f t="shared" si="261"/>
        <v>64.894214991098309</v>
      </c>
      <c r="Q925" s="3">
        <f t="shared" si="262"/>
        <v>-90.093061004167737</v>
      </c>
      <c r="R925">
        <f t="shared" si="263"/>
        <v>89.906938995832263</v>
      </c>
      <c r="S925">
        <f t="shared" si="264"/>
        <v>2.8260222436325175E-2</v>
      </c>
      <c r="T925">
        <f t="shared" si="247"/>
        <v>64.894214991098309</v>
      </c>
    </row>
    <row r="926" spans="1:20" x14ac:dyDescent="0.25">
      <c r="A926">
        <f t="shared" si="248"/>
        <v>178.23895840422551</v>
      </c>
      <c r="B926">
        <f t="shared" si="265"/>
        <v>28.367611281583212</v>
      </c>
      <c r="C926" t="str">
        <f t="shared" si="249"/>
        <v>-2.85335203309906-1750.10025411558i</v>
      </c>
      <c r="D926" t="str">
        <f t="shared" si="250"/>
        <v>3.47812499471254-561.044706872827i</v>
      </c>
      <c r="E926" t="str">
        <f t="shared" si="251"/>
        <v>162.469443590158+0.0133576256720315i</v>
      </c>
      <c r="F926" t="str">
        <f t="shared" si="252"/>
        <v>2.90990990905792-5265.05796328159i</v>
      </c>
      <c r="G926" t="str">
        <f t="shared" si="253"/>
        <v>0.999999999707216-0.0000171109400017959i</v>
      </c>
      <c r="H926" t="str">
        <f t="shared" si="254"/>
        <v>625.019952081456+3.66862288787805i</v>
      </c>
      <c r="I926" t="str">
        <f t="shared" si="255"/>
        <v>59.6206390619281-9283.35866398024i</v>
      </c>
      <c r="K926" t="str">
        <f t="shared" si="256"/>
        <v>0.0191987256511248-0.000151901588387091i</v>
      </c>
      <c r="L926" t="str">
        <f t="shared" si="257"/>
        <v>0.0001875-7.46069908592455i</v>
      </c>
      <c r="M926" t="str">
        <f t="shared" si="258"/>
        <v>0.0025-3.59643955936877i</v>
      </c>
      <c r="N926">
        <f t="shared" si="259"/>
        <v>89.906585417766934</v>
      </c>
      <c r="O926">
        <f t="shared" si="260"/>
        <v>64.8612701016187</v>
      </c>
      <c r="P926" s="3">
        <f t="shared" si="261"/>
        <v>64.8612701016187</v>
      </c>
      <c r="Q926" s="3">
        <f t="shared" si="262"/>
        <v>-90.093414582233066</v>
      </c>
      <c r="R926">
        <f t="shared" si="263"/>
        <v>89.906585417766934</v>
      </c>
      <c r="S926">
        <f t="shared" si="264"/>
        <v>2.8367611281583213E-2</v>
      </c>
      <c r="T926">
        <f t="shared" si="247"/>
        <v>64.8612701016187</v>
      </c>
    </row>
    <row r="927" spans="1:20" x14ac:dyDescent="0.25">
      <c r="A927">
        <f t="shared" si="248"/>
        <v>178.91626644616156</v>
      </c>
      <c r="B927">
        <f t="shared" si="265"/>
        <v>28.475408204453228</v>
      </c>
      <c r="C927" t="str">
        <f t="shared" si="249"/>
        <v>-2.85335001745071-1743.47481638198i</v>
      </c>
      <c r="D927" t="str">
        <f t="shared" si="250"/>
        <v>3.47812499467228-558.920808831871i</v>
      </c>
      <c r="E927" t="str">
        <f t="shared" si="251"/>
        <v>162.469442879266+0.0134083939333649i</v>
      </c>
      <c r="F927" t="str">
        <f t="shared" si="252"/>
        <v>2.90990990905144-5245.12648302523i</v>
      </c>
      <c r="G927" t="str">
        <f t="shared" si="253"/>
        <v>0.999999999704986-0.0000171759615737644i</v>
      </c>
      <c r="H927" t="str">
        <f t="shared" si="254"/>
        <v>625.02010400823+3.68256374733041i</v>
      </c>
      <c r="I927" t="str">
        <f t="shared" si="255"/>
        <v>59.6206416813813-9248.21746552569i</v>
      </c>
      <c r="K927" t="str">
        <f t="shared" si="256"/>
        <v>0.0191987159483618-0.000152478732599814i</v>
      </c>
      <c r="L927" t="str">
        <f t="shared" si="257"/>
        <v>0.0001875-7.43245575405918i</v>
      </c>
      <c r="M927" t="str">
        <f t="shared" si="258"/>
        <v>0.0025-3.58282482503364i</v>
      </c>
      <c r="N927">
        <f t="shared" si="259"/>
        <v>89.906230496720028</v>
      </c>
      <c r="O927">
        <f t="shared" si="260"/>
        <v>64.82832520404925</v>
      </c>
      <c r="P927" s="3">
        <f t="shared" si="261"/>
        <v>64.82832520404925</v>
      </c>
      <c r="Q927" s="3">
        <f t="shared" si="262"/>
        <v>-90.093769503279972</v>
      </c>
      <c r="R927">
        <f t="shared" si="263"/>
        <v>89.906230496720028</v>
      </c>
      <c r="S927">
        <f t="shared" si="264"/>
        <v>2.8475408204453226E-2</v>
      </c>
      <c r="T927">
        <f t="shared" si="247"/>
        <v>64.82832520404925</v>
      </c>
    </row>
    <row r="928" spans="1:20" x14ac:dyDescent="0.25">
      <c r="A928">
        <f t="shared" si="248"/>
        <v>179.596148258657</v>
      </c>
      <c r="B928">
        <f t="shared" si="265"/>
        <v>28.583614755630151</v>
      </c>
      <c r="C928" t="str">
        <f t="shared" si="249"/>
        <v>-2.85334798645668-1736.8744591192i</v>
      </c>
      <c r="D928" t="str">
        <f t="shared" si="250"/>
        <v>3.47812499463172-556.804951054393i</v>
      </c>
      <c r="E928" t="str">
        <f t="shared" si="251"/>
        <v>162.469442162962+0.0134593552203188i</v>
      </c>
      <c r="F928" t="str">
        <f t="shared" si="252"/>
        <v>2.90990990904491-5225.27045567425i</v>
      </c>
      <c r="G928" t="str">
        <f t="shared" si="253"/>
        <v>0.99999999970274-0.000017241230227706i</v>
      </c>
      <c r="H928" t="str">
        <f t="shared" si="254"/>
        <v>625.020257091885+3.69655758310691i</v>
      </c>
      <c r="I928" t="str">
        <f t="shared" si="255"/>
        <v>59.6206443207799-9213.20930578487i</v>
      </c>
      <c r="K928" t="str">
        <f t="shared" si="256"/>
        <v>0.0191987061717282-0.000153058069024303i</v>
      </c>
      <c r="L928" t="str">
        <f t="shared" si="257"/>
        <v>0.0001875-7.404319340565i</v>
      </c>
      <c r="M928" t="str">
        <f t="shared" si="258"/>
        <v>0.0025-3.56926163083646i</v>
      </c>
      <c r="N928">
        <f t="shared" si="259"/>
        <v>89.905874227595191</v>
      </c>
      <c r="O928">
        <f t="shared" si="260"/>
        <v>64.795380298328354</v>
      </c>
      <c r="P928" s="3">
        <f t="shared" si="261"/>
        <v>64.795380298328354</v>
      </c>
      <c r="Q928" s="3">
        <f t="shared" si="262"/>
        <v>-90.094125772404809</v>
      </c>
      <c r="R928">
        <f t="shared" si="263"/>
        <v>89.905874227595191</v>
      </c>
      <c r="S928">
        <f t="shared" si="264"/>
        <v>2.8583614755630152E-2</v>
      </c>
      <c r="T928">
        <f t="shared" si="247"/>
        <v>64.795380298328354</v>
      </c>
    </row>
    <row r="929" spans="1:20" x14ac:dyDescent="0.25">
      <c r="A929">
        <f t="shared" si="248"/>
        <v>180.27861362203987</v>
      </c>
      <c r="B929">
        <f t="shared" si="265"/>
        <v>28.692232491701546</v>
      </c>
      <c r="C929" t="str">
        <f t="shared" si="249"/>
        <v>-2.85334593999998-1730.29908737889i</v>
      </c>
      <c r="D929" t="str">
        <f t="shared" si="250"/>
        <v>3.47812499459084-554.697103103068i</v>
      </c>
      <c r="E929" t="str">
        <f t="shared" si="251"/>
        <v>162.469441441205+0.0135105102676061i</v>
      </c>
      <c r="F929" t="str">
        <f t="shared" si="252"/>
        <v>2.90990990903832-5205.48959559302i</v>
      </c>
      <c r="G929" t="str">
        <f t="shared" si="253"/>
        <v>0.999999999700476-0.000017306746902532i</v>
      </c>
      <c r="H929" t="str">
        <f t="shared" si="254"/>
        <v>625.020411341228+3.71060459652957i</v>
      </c>
      <c r="I929" t="str">
        <f t="shared" si="255"/>
        <v>59.6206469802738-9178.33368115361i</v>
      </c>
      <c r="K929" t="str">
        <f t="shared" si="256"/>
        <v>0.0191986963206618-0.000153639605980249i</v>
      </c>
      <c r="L929" t="str">
        <f t="shared" si="257"/>
        <v>0.0001875-7.37628944069038i</v>
      </c>
      <c r="M929" t="str">
        <f t="shared" si="258"/>
        <v>0.0025-3.55574978166613i</v>
      </c>
      <c r="N929">
        <f t="shared" si="259"/>
        <v>89.905516605276901</v>
      </c>
      <c r="O929">
        <f t="shared" si="260"/>
        <v>64.762435384393967</v>
      </c>
      <c r="P929" s="3">
        <f t="shared" si="261"/>
        <v>64.762435384393967</v>
      </c>
      <c r="Q929" s="3">
        <f t="shared" si="262"/>
        <v>-90.094483394723099</v>
      </c>
      <c r="R929">
        <f t="shared" si="263"/>
        <v>89.905516605276901</v>
      </c>
      <c r="S929">
        <f t="shared" si="264"/>
        <v>2.8692232491701546E-2</v>
      </c>
      <c r="T929">
        <f t="shared" si="247"/>
        <v>64.762435384393967</v>
      </c>
    </row>
    <row r="930" spans="1:20" x14ac:dyDescent="0.25">
      <c r="A930">
        <f t="shared" si="248"/>
        <v>180.96367235380364</v>
      </c>
      <c r="B930">
        <f t="shared" si="265"/>
        <v>28.801262975170012</v>
      </c>
      <c r="C930" t="str">
        <f t="shared" si="249"/>
        <v>-2.85334387796298-1723.74860657212i</v>
      </c>
      <c r="D930" t="str">
        <f t="shared" si="250"/>
        <v>3.47812499454965-552.597234655796i</v>
      </c>
      <c r="E930" t="str">
        <f t="shared" si="251"/>
        <v>162.469440713953+0.0135618598127424i</v>
      </c>
      <c r="F930" t="str">
        <f t="shared" si="252"/>
        <v>2.90990990903168-5185.78361822722i</v>
      </c>
      <c r="G930" t="str">
        <f t="shared" si="253"/>
        <v>0.999999999698196-0.0000173725125407221i</v>
      </c>
      <c r="H930" t="str">
        <f t="shared" si="254"/>
        <v>625.020566765139+3.7247049896858i</v>
      </c>
      <c r="I930" t="str">
        <f t="shared" si="255"/>
        <v>59.6206496600178-9143.59008993438i</v>
      </c>
      <c r="K930" t="str">
        <f t="shared" si="256"/>
        <v>0.0191986863945959-0.000154223351818837i</v>
      </c>
      <c r="L930" t="str">
        <f t="shared" si="257"/>
        <v>0.0001875-7.34836565121578i</v>
      </c>
      <c r="M930" t="str">
        <f t="shared" si="258"/>
        <v>0.0025-3.54228908315016i</v>
      </c>
      <c r="N930">
        <f t="shared" si="259"/>
        <v>89.905157624630164</v>
      </c>
      <c r="O930">
        <f t="shared" si="260"/>
        <v>64.729490462183534</v>
      </c>
      <c r="P930" s="3">
        <f t="shared" si="261"/>
        <v>64.729490462183534</v>
      </c>
      <c r="Q930" s="3">
        <f t="shared" si="262"/>
        <v>-90.094842375369836</v>
      </c>
      <c r="R930">
        <f t="shared" si="263"/>
        <v>89.905157624630164</v>
      </c>
      <c r="S930">
        <f t="shared" si="264"/>
        <v>2.8801262975170012E-2</v>
      </c>
      <c r="T930">
        <f t="shared" si="247"/>
        <v>64.729490462183534</v>
      </c>
    </row>
    <row r="931" spans="1:20" x14ac:dyDescent="0.25">
      <c r="A931">
        <f t="shared" si="248"/>
        <v>181.65133430874809</v>
      </c>
      <c r="B931">
        <f t="shared" si="265"/>
        <v>28.910707774475657</v>
      </c>
      <c r="C931" t="str">
        <f t="shared" si="249"/>
        <v>-2.85334180022718-1717.22292246803i</v>
      </c>
      <c r="D931" t="str">
        <f t="shared" si="250"/>
        <v>3.47812499450815-550.505315505267i</v>
      </c>
      <c r="E931" t="str">
        <f t="shared" si="251"/>
        <v>162.469439981165+0.0136134045960674i</v>
      </c>
      <c r="F931" t="str">
        <f t="shared" si="252"/>
        <v>2.909909909025-5166.15224009978i</v>
      </c>
      <c r="G931" t="str">
        <f t="shared" si="253"/>
        <v>0.999999999695898-0.0000174385280883367i</v>
      </c>
      <c r="H931" t="str">
        <f t="shared" si="254"/>
        <v>625.020723372565+3.73885896543099i</v>
      </c>
      <c r="I931" t="str">
        <f t="shared" si="255"/>
        <v>59.6206523601665-9108.97803232905i</v>
      </c>
      <c r="K931" t="str">
        <f t="shared" si="256"/>
        <v>0.0191986763929595-0.000154809314922863i</v>
      </c>
      <c r="L931" t="str">
        <f t="shared" si="257"/>
        <v>0.0001875-7.32054757044803i</v>
      </c>
      <c r="M931" t="str">
        <f t="shared" si="258"/>
        <v>0.0025-3.52887934165188i</v>
      </c>
      <c r="N931">
        <f t="shared" si="259"/>
        <v>89.904797280500659</v>
      </c>
      <c r="O931">
        <f t="shared" si="260"/>
        <v>64.696545531634072</v>
      </c>
      <c r="P931" s="3">
        <f t="shared" si="261"/>
        <v>64.696545531634072</v>
      </c>
      <c r="Q931" s="3">
        <f t="shared" si="262"/>
        <v>-90.095202719499341</v>
      </c>
      <c r="R931">
        <f t="shared" si="263"/>
        <v>89.904797280500659</v>
      </c>
      <c r="S931">
        <f t="shared" si="264"/>
        <v>2.8910707774475658E-2</v>
      </c>
      <c r="T931">
        <f t="shared" si="247"/>
        <v>64.696545531634072</v>
      </c>
    </row>
    <row r="932" spans="1:20" x14ac:dyDescent="0.25">
      <c r="A932">
        <f t="shared" si="248"/>
        <v>182.34160937912134</v>
      </c>
      <c r="B932">
        <f t="shared" si="265"/>
        <v>29.020568464018666</v>
      </c>
      <c r="C932" t="str">
        <f t="shared" si="249"/>
        <v>-2.85333970667273-1710.72194119249i</v>
      </c>
      <c r="D932" t="str">
        <f t="shared" si="250"/>
        <v>3.47812499446634-548.421315558518i</v>
      </c>
      <c r="E932" t="str">
        <f t="shared" si="251"/>
        <v>162.469439242799+0.0136651453607403i</v>
      </c>
      <c r="F932" t="str">
        <f t="shared" si="252"/>
        <v>2.90990990901827-5146.59517880671i</v>
      </c>
      <c r="G932" t="str">
        <f t="shared" si="253"/>
        <v>0.999999999693582-0.0000175047944950318i</v>
      </c>
      <c r="H932" t="str">
        <f t="shared" si="254"/>
        <v>625.02088117251+3.75306672739135i</v>
      </c>
      <c r="I932" t="str">
        <f t="shared" si="255"/>
        <v>59.6206550808726-9074.49701043139i</v>
      </c>
      <c r="K932" t="str">
        <f t="shared" si="256"/>
        <v>0.0191986663151776-0.00015539750370685i</v>
      </c>
      <c r="L932" t="str">
        <f t="shared" si="257"/>
        <v>0.0001875-7.29283479821485i</v>
      </c>
      <c r="M932" t="str">
        <f t="shared" si="258"/>
        <v>0.0025-3.51552036426767i</v>
      </c>
      <c r="N932">
        <f t="shared" si="259"/>
        <v>89.904435567714515</v>
      </c>
      <c r="O932">
        <f t="shared" si="260"/>
        <v>64.663600592682215</v>
      </c>
      <c r="P932" s="3">
        <f t="shared" si="261"/>
        <v>64.663600592682215</v>
      </c>
      <c r="Q932" s="3">
        <f t="shared" si="262"/>
        <v>-90.095564432285485</v>
      </c>
      <c r="R932">
        <f t="shared" si="263"/>
        <v>89.904435567714515</v>
      </c>
      <c r="S932">
        <f t="shared" si="264"/>
        <v>2.9020568464018667E-2</v>
      </c>
      <c r="T932">
        <f t="shared" si="247"/>
        <v>64.663600592682215</v>
      </c>
    </row>
    <row r="933" spans="1:20" x14ac:dyDescent="0.25">
      <c r="A933">
        <f t="shared" si="248"/>
        <v>183.03450749476201</v>
      </c>
      <c r="B933">
        <f t="shared" si="265"/>
        <v>29.130846624181938</v>
      </c>
      <c r="C933" t="str">
        <f t="shared" si="249"/>
        <v>-2.8533375971797-1704.24556922666i</v>
      </c>
      <c r="D933" t="str">
        <f t="shared" si="250"/>
        <v>3.4781249944242-546.345204836511i</v>
      </c>
      <c r="E933" t="str">
        <f t="shared" si="251"/>
        <v>162.469438498812+0.0137170828527619i</v>
      </c>
      <c r="F933" t="str">
        <f t="shared" si="252"/>
        <v>2.90990990901147-5127.11215301311i</v>
      </c>
      <c r="G933" t="str">
        <f t="shared" si="253"/>
        <v>0.999999999691249-0.000017571312714072i</v>
      </c>
      <c r="H933" t="str">
        <f t="shared" si="254"/>
        <v>625.021040174065+3.76732847996737i</v>
      </c>
      <c r="I933" t="str">
        <f t="shared" si="255"/>
        <v>59.6206578222956-9040.14652822047i</v>
      </c>
      <c r="K933" t="str">
        <f t="shared" si="256"/>
        <v>0.0191986561606703-0.000155987926617174i</v>
      </c>
      <c r="L933" t="str">
        <f t="shared" si="257"/>
        <v>0.0001875-7.26522693585858i</v>
      </c>
      <c r="M933" t="str">
        <f t="shared" si="258"/>
        <v>0.0025-3.50221195882413i</v>
      </c>
      <c r="N933">
        <f t="shared" si="259"/>
        <v>89.904072481078273</v>
      </c>
      <c r="O933">
        <f t="shared" si="260"/>
        <v>64.630655645263772</v>
      </c>
      <c r="P933" s="3">
        <f t="shared" si="261"/>
        <v>64.630655645263772</v>
      </c>
      <c r="Q933" s="3">
        <f t="shared" si="262"/>
        <v>-90.095927518921727</v>
      </c>
      <c r="R933">
        <f t="shared" si="263"/>
        <v>89.904072481078273</v>
      </c>
      <c r="S933">
        <f t="shared" si="264"/>
        <v>2.9130846624181937E-2</v>
      </c>
      <c r="T933">
        <f t="shared" si="247"/>
        <v>64.630655645263772</v>
      </c>
    </row>
    <row r="934" spans="1:20" x14ac:dyDescent="0.25">
      <c r="A934">
        <f t="shared" si="248"/>
        <v>183.73003862324211</v>
      </c>
      <c r="B934">
        <f t="shared" si="265"/>
        <v>29.241543841353831</v>
      </c>
      <c r="C934" t="str">
        <f t="shared" si="249"/>
        <v>-2.85333547162641-1697.79371340578i</v>
      </c>
      <c r="D934" t="str">
        <f t="shared" si="250"/>
        <v>3.47812499438174-544.276953473697i</v>
      </c>
      <c r="E934" t="str">
        <f t="shared" si="251"/>
        <v>162.469437749161+0.0137692178209879i</v>
      </c>
      <c r="F934" t="str">
        <f t="shared" si="252"/>
        <v>2.90990990900463-5107.70288244914i</v>
      </c>
      <c r="G934" t="str">
        <f t="shared" si="253"/>
        <v>0.999999999688898-0.000017638083702344i</v>
      </c>
      <c r="H934" t="str">
        <f t="shared" si="254"/>
        <v>625.021200386373+3.78164442833611i</v>
      </c>
      <c r="I934" t="str">
        <f t="shared" si="255"/>
        <v>59.6206605845921-9005.92609155302i</v>
      </c>
      <c r="K934" t="str">
        <f t="shared" si="256"/>
        <v>0.0191986459288537-0.000156580592132174i</v>
      </c>
      <c r="L934" t="str">
        <f t="shared" si="257"/>
        <v>0.0001875-7.2377235862309i</v>
      </c>
      <c r="M934" t="str">
        <f t="shared" si="258"/>
        <v>0.0025-3.4889539338754i</v>
      </c>
      <c r="N934">
        <f t="shared" si="259"/>
        <v>89.903708015378825</v>
      </c>
      <c r="O934">
        <f t="shared" si="260"/>
        <v>64.597710689314411</v>
      </c>
      <c r="P934" s="3">
        <f t="shared" si="261"/>
        <v>64.597710689314411</v>
      </c>
      <c r="Q934" s="3">
        <f t="shared" si="262"/>
        <v>-90.096291984621175</v>
      </c>
      <c r="R934">
        <f t="shared" si="263"/>
        <v>89.903708015378825</v>
      </c>
      <c r="S934">
        <f t="shared" si="264"/>
        <v>2.9241543841353832E-2</v>
      </c>
      <c r="T934">
        <f t="shared" si="247"/>
        <v>64.597710689314411</v>
      </c>
    </row>
    <row r="935" spans="1:20" x14ac:dyDescent="0.25">
      <c r="A935">
        <f t="shared" si="248"/>
        <v>184.42821277001042</v>
      </c>
      <c r="B935">
        <f t="shared" si="265"/>
        <v>29.352661707950976</v>
      </c>
      <c r="C935" t="str">
        <f t="shared" si="249"/>
        <v>-2.85333332989082-1691.36628091774i</v>
      </c>
      <c r="D935" t="str">
        <f t="shared" si="250"/>
        <v>3.47812499433897-542.216531717588i</v>
      </c>
      <c r="E935" t="str">
        <f t="shared" si="251"/>
        <v>162.469436993803+0.0138215510171259i</v>
      </c>
      <c r="F935" t="str">
        <f t="shared" si="252"/>
        <v>2.90990990899774-5088.36708790592i</v>
      </c>
      <c r="G935" t="str">
        <f t="shared" si="253"/>
        <v>0.999999999686529-0.000017705108420371i</v>
      </c>
      <c r="H935" t="str">
        <f t="shared" si="254"/>
        <v>625.021361818659+3.79601477845456i</v>
      </c>
      <c r="I935" t="str">
        <f t="shared" si="255"/>
        <v>59.6206633679212-8971.83520815663i</v>
      </c>
      <c r="K935" t="str">
        <f t="shared" si="256"/>
        <v>0.0191986356191392-0.00015717550876228i</v>
      </c>
      <c r="L935" t="str">
        <f t="shared" si="257"/>
        <v>0.0001875-7.21032435368688i</v>
      </c>
      <c r="M935" t="str">
        <f t="shared" si="258"/>
        <v>0.0025-3.47574609870035i</v>
      </c>
      <c r="N935">
        <f t="shared" si="259"/>
        <v>89.903342165383378</v>
      </c>
      <c r="O935">
        <f t="shared" si="260"/>
        <v>64.564765724769174</v>
      </c>
      <c r="P935" s="3">
        <f t="shared" si="261"/>
        <v>64.564765724769174</v>
      </c>
      <c r="Q935" s="3">
        <f t="shared" si="262"/>
        <v>-90.096657834616622</v>
      </c>
      <c r="R935">
        <f t="shared" si="263"/>
        <v>89.903342165383378</v>
      </c>
      <c r="S935">
        <f t="shared" si="264"/>
        <v>2.9352661707950974E-2</v>
      </c>
      <c r="T935">
        <f t="shared" si="247"/>
        <v>64.564765724769174</v>
      </c>
    </row>
    <row r="936" spans="1:20" x14ac:dyDescent="0.25">
      <c r="A936">
        <f t="shared" si="248"/>
        <v>185.12903997853647</v>
      </c>
      <c r="B936">
        <f t="shared" si="265"/>
        <v>29.46420182244119</v>
      </c>
      <c r="C936" t="str">
        <f t="shared" si="249"/>
        <v>-2.85333117184953-1684.96317930178i</v>
      </c>
      <c r="D936" t="str">
        <f t="shared" si="250"/>
        <v>3.47812499429587-540.163909928321i</v>
      </c>
      <c r="E936" t="str">
        <f t="shared" si="251"/>
        <v>162.469436232695+0.0138740831957586i</v>
      </c>
      <c r="F936" t="str">
        <f t="shared" si="252"/>
        <v>2.9099099089908-5069.10449123154i</v>
      </c>
      <c r="G936" t="str">
        <f t="shared" si="253"/>
        <v>0.999999999684142-0.000017772387832326i</v>
      </c>
      <c r="H936" t="str">
        <f t="shared" si="254"/>
        <v>625.021524480208+3.81043973706242i</v>
      </c>
      <c r="I936" t="str">
        <f t="shared" si="255"/>
        <v>59.620666172442-8937.87338762242i</v>
      </c>
      <c r="K936" t="str">
        <f t="shared" si="256"/>
        <v>0.019198625230934-0.000157772685050129i</v>
      </c>
      <c r="L936" t="str">
        <f t="shared" si="257"/>
        <v>0.0001875-7.18302884407941i</v>
      </c>
      <c r="M936" t="str">
        <f t="shared" si="258"/>
        <v>0.0025-3.4625882632998i</v>
      </c>
      <c r="N936">
        <f t="shared" si="259"/>
        <v>89.902974925839288</v>
      </c>
      <c r="O936">
        <f t="shared" si="260"/>
        <v>64.531820751562677</v>
      </c>
      <c r="P936" s="3">
        <f t="shared" si="261"/>
        <v>64.531820751562677</v>
      </c>
      <c r="Q936" s="3">
        <f t="shared" si="262"/>
        <v>-90.097025074160712</v>
      </c>
      <c r="R936">
        <f t="shared" si="263"/>
        <v>89.902974925839288</v>
      </c>
      <c r="S936">
        <f t="shared" si="264"/>
        <v>2.946420182244119E-2</v>
      </c>
      <c r="T936">
        <f t="shared" si="247"/>
        <v>64.531820751562677</v>
      </c>
    </row>
    <row r="937" spans="1:20" x14ac:dyDescent="0.25">
      <c r="A937">
        <f t="shared" si="248"/>
        <v>185.83253033045492</v>
      </c>
      <c r="B937">
        <f t="shared" si="265"/>
        <v>29.576165789366467</v>
      </c>
      <c r="C937" t="str">
        <f t="shared" si="249"/>
        <v>-2.85332899737871-1678.58431644713i</v>
      </c>
      <c r="D937" t="str">
        <f t="shared" si="250"/>
        <v>3.47812499425242-538.119058578243i</v>
      </c>
      <c r="E937" t="str">
        <f t="shared" si="251"/>
        <v>162.469435465794+0.0139268151143421i</v>
      </c>
      <c r="F937" t="str">
        <f t="shared" si="252"/>
        <v>2.90990990898379-5049.91481532707i</v>
      </c>
      <c r="G937" t="str">
        <f t="shared" si="253"/>
        <v>0.999999999681737-0.0000178399229060459i</v>
      </c>
      <c r="H937" t="str">
        <f t="shared" si="254"/>
        <v>625.021688380384+3.82491951168528i</v>
      </c>
      <c r="I937" t="str">
        <f t="shared" si="255"/>
        <v>59.6206689983167-8904.04014139822i</v>
      </c>
      <c r="K937" t="str">
        <f t="shared" si="256"/>
        <v>0.0191986147636405-0.000158372129570688i</v>
      </c>
      <c r="L937" t="str">
        <f t="shared" si="257"/>
        <v>0.0001875-7.15583666475333i</v>
      </c>
      <c r="M937" t="str">
        <f t="shared" si="258"/>
        <v>0.0025-3.44948023839391i</v>
      </c>
      <c r="N937">
        <f t="shared" si="259"/>
        <v>89.902606291474072</v>
      </c>
      <c r="O937">
        <f t="shared" si="260"/>
        <v>64.498875769628967</v>
      </c>
      <c r="P937" s="3">
        <f t="shared" si="261"/>
        <v>64.498875769628967</v>
      </c>
      <c r="Q937" s="3">
        <f t="shared" si="262"/>
        <v>-90.097393708525928</v>
      </c>
      <c r="R937">
        <f t="shared" si="263"/>
        <v>89.902606291474072</v>
      </c>
      <c r="S937">
        <f t="shared" si="264"/>
        <v>2.9576165789366466E-2</v>
      </c>
      <c r="T937">
        <f t="shared" si="247"/>
        <v>64.498875769628967</v>
      </c>
    </row>
    <row r="938" spans="1:20" x14ac:dyDescent="0.25">
      <c r="A938">
        <f t="shared" si="248"/>
        <v>186.53869394571063</v>
      </c>
      <c r="B938">
        <f t="shared" si="265"/>
        <v>29.688555219366059</v>
      </c>
      <c r="C938" t="str">
        <f t="shared" si="249"/>
        <v>-2.85332680635288-1672.2296005917i</v>
      </c>
      <c r="D938" t="str">
        <f t="shared" si="250"/>
        <v>3.47812499420865-536.081948251483i</v>
      </c>
      <c r="E938" t="str">
        <f t="shared" si="251"/>
        <v>162.469434693053+0.0139797475332523i</v>
      </c>
      <c r="F938" t="str">
        <f t="shared" si="252"/>
        <v>2.90990990897674-5030.79778414261i</v>
      </c>
      <c r="G938" t="str">
        <f t="shared" si="253"/>
        <v>0.999999999679314-0.0000179077146130454i</v>
      </c>
      <c r="H938" t="str">
        <f t="shared" si="254"/>
        <v>625.021853528616+3.83945431063735i</v>
      </c>
      <c r="I938" t="str">
        <f t="shared" si="255"/>
        <v>59.6206718457074-8870.33498278145i</v>
      </c>
      <c r="K938" t="str">
        <f t="shared" si="256"/>
        <v>0.0191986042166568-0.000158973850931374i</v>
      </c>
      <c r="L938" t="str">
        <f t="shared" si="257"/>
        <v>0.0001875-7.12874742454009i</v>
      </c>
      <c r="M938" t="str">
        <f t="shared" si="258"/>
        <v>0.0025-3.43642183541931i</v>
      </c>
      <c r="N938">
        <f t="shared" si="259"/>
        <v>89.902236256995323</v>
      </c>
      <c r="O938">
        <f t="shared" si="260"/>
        <v>64.465930778901537</v>
      </c>
      <c r="P938" s="3">
        <f t="shared" si="261"/>
        <v>64.465930778901537</v>
      </c>
      <c r="Q938" s="3">
        <f t="shared" si="262"/>
        <v>-90.097763743004677</v>
      </c>
      <c r="R938">
        <f t="shared" si="263"/>
        <v>89.902236256995323</v>
      </c>
      <c r="S938">
        <f t="shared" si="264"/>
        <v>2.9688555219366058E-2</v>
      </c>
      <c r="T938">
        <f t="shared" si="247"/>
        <v>64.465930778901537</v>
      </c>
    </row>
    <row r="939" spans="1:20" x14ac:dyDescent="0.25">
      <c r="A939">
        <f t="shared" si="248"/>
        <v>187.24754098270435</v>
      </c>
      <c r="B939">
        <f t="shared" si="265"/>
        <v>29.801371729199651</v>
      </c>
      <c r="C939" t="str">
        <f t="shared" si="249"/>
        <v>-2.8533245986464-1665.89894032078i</v>
      </c>
      <c r="D939" t="str">
        <f t="shared" si="250"/>
        <v>3.47812499416457-534.052549643527i</v>
      </c>
      <c r="E939" t="str">
        <f t="shared" si="251"/>
        <v>162.469433914431+0.0140328812157417i</v>
      </c>
      <c r="F939" t="str">
        <f t="shared" si="252"/>
        <v>2.90990990896964-5011.75312267325i</v>
      </c>
      <c r="G939" t="str">
        <f t="shared" si="253"/>
        <v>0.999999999676872-0.0000179757639285311i</v>
      </c>
      <c r="H939" t="str">
        <f t="shared" si="254"/>
        <v>625.022019934416+3.85404434302472i</v>
      </c>
      <c r="I939" t="str">
        <f t="shared" si="255"/>
        <v>59.6206747147789-8836.7574269122i</v>
      </c>
      <c r="K939" t="str">
        <f t="shared" si="256"/>
        <v>0.019198593589376-0.000159577857772177i</v>
      </c>
      <c r="L939" t="str">
        <f t="shared" si="257"/>
        <v>0.0001875-7.1017607337518i</v>
      </c>
      <c r="M939" t="str">
        <f t="shared" si="258"/>
        <v>0.0025-3.42341286652651i</v>
      </c>
      <c r="N939">
        <f t="shared" si="259"/>
        <v>89.901864817090555</v>
      </c>
      <c r="O939">
        <f t="shared" si="260"/>
        <v>64.432985779313498</v>
      </c>
      <c r="P939" s="3">
        <f t="shared" si="261"/>
        <v>64.432985779313498</v>
      </c>
      <c r="Q939" s="3">
        <f t="shared" si="262"/>
        <v>-90.098135182909445</v>
      </c>
      <c r="R939">
        <f t="shared" si="263"/>
        <v>89.901864817090555</v>
      </c>
      <c r="S939">
        <f t="shared" si="264"/>
        <v>2.9801371729199652E-2</v>
      </c>
      <c r="T939">
        <f t="shared" si="247"/>
        <v>64.432985779313498</v>
      </c>
    </row>
    <row r="940" spans="1:20" x14ac:dyDescent="0.25">
      <c r="A940">
        <f t="shared" si="248"/>
        <v>187.95908163843862</v>
      </c>
      <c r="B940">
        <f t="shared" si="265"/>
        <v>29.91461694177061</v>
      </c>
      <c r="C940" t="str">
        <f t="shared" si="249"/>
        <v>-2.85332237413226-1659.5922445657i</v>
      </c>
      <c r="D940" t="str">
        <f t="shared" si="250"/>
        <v>3.47812499412012-532.030833560788i</v>
      </c>
      <c r="E940" t="str">
        <f t="shared" si="251"/>
        <v>162.469433129881+0.0140862169279832i</v>
      </c>
      <c r="F940" t="str">
        <f t="shared" si="252"/>
        <v>2.90990990896247-4992.7805569551i</v>
      </c>
      <c r="G940" t="str">
        <f t="shared" si="253"/>
        <v>0.999999999674412-0.0000180440718314152i</v>
      </c>
      <c r="H940" t="str">
        <f t="shared" si="254"/>
        <v>625.022187607351+3.86868981874813i</v>
      </c>
      <c r="I940" t="str">
        <f t="shared" si="255"/>
        <v>59.6206776056954-8803.30699076588i</v>
      </c>
      <c r="K940" t="str">
        <f t="shared" si="256"/>
        <v>0.0191985828811872-0.000160184158765783i</v>
      </c>
      <c r="L940" t="str">
        <f t="shared" si="257"/>
        <v>0.0001875-7.07487620417594i</v>
      </c>
      <c r="M940" t="str">
        <f t="shared" si="258"/>
        <v>0.0025-3.41045314457712i</v>
      </c>
      <c r="N940">
        <f t="shared" si="259"/>
        <v>89.901491966427216</v>
      </c>
      <c r="O940">
        <f t="shared" si="260"/>
        <v>64.400040770797403</v>
      </c>
      <c r="P940" s="3">
        <f t="shared" si="261"/>
        <v>64.400040770797403</v>
      </c>
      <c r="Q940" s="3">
        <f t="shared" si="262"/>
        <v>-90.098508033572784</v>
      </c>
      <c r="R940">
        <f t="shared" si="263"/>
        <v>89.901491966427216</v>
      </c>
      <c r="S940">
        <f t="shared" si="264"/>
        <v>2.9914616941770611E-2</v>
      </c>
      <c r="T940">
        <f t="shared" ref="T940:T1003" si="266">P940</f>
        <v>64.400040770797403</v>
      </c>
    </row>
    <row r="941" spans="1:20" x14ac:dyDescent="0.25">
      <c r="A941">
        <f t="shared" ref="A941:A1004" si="267">2*PI()*B941</f>
        <v>188.6733261486647</v>
      </c>
      <c r="B941">
        <f t="shared" si="265"/>
        <v>30.02829248614934</v>
      </c>
      <c r="C941" t="str">
        <f t="shared" ref="C941:C1004" si="268">IMPRODUCT(D941,E941,$C$40,,K941,$C$41)</f>
        <v>-2.85332013268231-1653.30942260253i</v>
      </c>
      <c r="D941" t="str">
        <f t="shared" ref="D941:D1004" si="269">IMDIV(IMPRODUCT($C$37,$C$38,COMPLEX(1,A941/$C$38)),IMSUM(-1*A941*A941/$C$39,COMPLEX(0,1*A941)))</f>
        <v>3.47812499407535-530.016770920208i</v>
      </c>
      <c r="E941" t="str">
        <f t="shared" ref="E941:E1004" si="270">IMDIV(IMPRODUCT(IMSUM(F941,G941),$C$29,H941),IMSUM(1,I941))</f>
        <v>162.469432339359+0.0141397554390946i</v>
      </c>
      <c r="F941" t="str">
        <f t="shared" ref="F941:F1004" si="271">IMDIV(IMPRODUCT($C$14,$C$15,COMPLEX(1,A941/$C$15)),IMSUM(-1*A941*A941/$C$16,COMPLEX(0,A941)))</f>
        <v>2.90990990895526-4973.87981406148i</v>
      </c>
      <c r="G941" t="str">
        <f t="shared" ref="G941:G1004" si="272">IMDIV(1,COMPLEX(1,A941*$C$9*$C$10))</f>
        <v>0.999999999671932-0.0000181126393043296i</v>
      </c>
      <c r="H941" t="str">
        <f t="shared" ref="H941:H1004" si="273">IMDIV($C$3,IMSUM(K941,COMPLEX(0,$C$28*A941)))</f>
        <v>625.022356557077+3.88339094850615i</v>
      </c>
      <c r="I941" t="str">
        <f t="shared" ref="I941:I1004" si="274">IMPRODUCT(F941,$C$29,H941,$C$31)</f>
        <v>59.6206805186239-8769.98319314689i</v>
      </c>
      <c r="K941" t="str">
        <f t="shared" ref="K941:K1004" si="275">IF($C$26&lt;=0,IMDIV(1,IMSUM(IMDIV(1,L941),1/$C$18)),IMDIV(1,IMSUM(IMDIV(1,L941),1/$C$18,IMDIV(1,M941))))</f>
        <v>0.0191985720914743-0.000160792762617691i</v>
      </c>
      <c r="L941" t="str">
        <f t="shared" ref="L941:L1004" si="276">IMSUM($C$21/$C$22,IMDIV(1,COMPLEX(0,$C$20*$C$22*A941)))</f>
        <v>0.0001875-7.04809344906947i</v>
      </c>
      <c r="M941" t="str">
        <f t="shared" ref="M941:M1004" si="277">IMSUM($C$25/$C$26,IMDIV(1,COMPLEX(0,$C$24*$C$26*A941)))</f>
        <v>0.0025-3.39754248314118i</v>
      </c>
      <c r="N941">
        <f t="shared" ref="N941:N1004" si="278">ABS(R941)</f>
        <v>89.901117699652602</v>
      </c>
      <c r="O941">
        <f t="shared" ref="O941:O1004" si="279">ABS(P941)</f>
        <v>64.36709575328527</v>
      </c>
      <c r="P941" s="3">
        <f t="shared" ref="P941:P1004" si="280">20*LOG10(IMABS(C941))</f>
        <v>64.36709575328527</v>
      </c>
      <c r="Q941" s="3">
        <f t="shared" ref="Q941:Q1004" si="281">IMARGUMENT(C941)*180/PI()</f>
        <v>-90.098882300347398</v>
      </c>
      <c r="R941">
        <f t="shared" ref="R941:R1004" si="282">IF(Q941&lt;0,Q941+180,Q941-180)</f>
        <v>89.901117699652602</v>
      </c>
      <c r="S941">
        <f t="shared" ref="S941:S1004" si="283">B941/1000</f>
        <v>3.0028292486149341E-2</v>
      </c>
      <c r="T941">
        <f t="shared" si="266"/>
        <v>64.36709575328527</v>
      </c>
    </row>
    <row r="942" spans="1:20" x14ac:dyDescent="0.25">
      <c r="A942">
        <f t="shared" si="267"/>
        <v>189.39028478802965</v>
      </c>
      <c r="B942">
        <f t="shared" ref="B942:B1005" si="284">B941*(1+B$42)</f>
        <v>30.142399997596709</v>
      </c>
      <c r="C942" t="str">
        <f t="shared" si="268"/>
        <v>-2.85331787416781-1647.05038405078i</v>
      </c>
      <c r="D942" t="str">
        <f t="shared" si="269"/>
        <v>3.47812499403024-528.010332748816i</v>
      </c>
      <c r="E942" t="str">
        <f t="shared" si="270"/>
        <v>162.46943154282+0.0141934975211139i</v>
      </c>
      <c r="F942" t="str">
        <f t="shared" si="271"/>
        <v>2.90990990894799-4955.05062209883i</v>
      </c>
      <c r="G942" t="str">
        <f t="shared" si="272"/>
        <v>0.999999999669434-0.0000181814673336406i</v>
      </c>
      <c r="H942" t="str">
        <f t="shared" si="273"/>
        <v>625.022526793312+3.89814794379812i</v>
      </c>
      <c r="I942" t="str">
        <f t="shared" si="274"/>
        <v>59.6206834537313-8736.78555468113i</v>
      </c>
      <c r="K942" t="str">
        <f t="shared" si="275"/>
        <v>0.0191985612196169-0.000161403678066346i</v>
      </c>
      <c r="L942" t="str">
        <f t="shared" si="276"/>
        <v>0.0001875-7.02141208315351i</v>
      </c>
      <c r="M942" t="str">
        <f t="shared" si="277"/>
        <v>0.0025-3.38468069649451i</v>
      </c>
      <c r="N942">
        <f t="shared" si="278"/>
        <v>89.900742011393746</v>
      </c>
      <c r="O942">
        <f t="shared" si="279"/>
        <v>64.334150726708714</v>
      </c>
      <c r="P942" s="3">
        <f t="shared" si="280"/>
        <v>64.334150726708714</v>
      </c>
      <c r="Q942" s="3">
        <f t="shared" si="281"/>
        <v>-90.099257988606254</v>
      </c>
      <c r="R942">
        <f t="shared" si="282"/>
        <v>89.900742011393746</v>
      </c>
      <c r="S942">
        <f t="shared" si="283"/>
        <v>3.0142399997596707E-2</v>
      </c>
      <c r="T942">
        <f t="shared" si="266"/>
        <v>64.334150726708714</v>
      </c>
    </row>
    <row r="943" spans="1:20" x14ac:dyDescent="0.25">
      <c r="A943">
        <f t="shared" si="267"/>
        <v>190.10996787022415</v>
      </c>
      <c r="B943">
        <f t="shared" si="284"/>
        <v>30.256941117587576</v>
      </c>
      <c r="C943" t="str">
        <f t="shared" si="268"/>
        <v>-2.85331559845879-1640.81503887206i</v>
      </c>
      <c r="D943" t="str">
        <f t="shared" si="269"/>
        <v>3.47812499398479-526.011490183329i</v>
      </c>
      <c r="E943" t="str">
        <f t="shared" si="270"/>
        <v>162.469430740216+0.0142474439490354i</v>
      </c>
      <c r="F943" t="str">
        <f t="shared" si="271"/>
        <v>2.90990990894067-4936.29271020292i</v>
      </c>
      <c r="G943" t="str">
        <f t="shared" si="272"/>
        <v>0.999999999666917-0.0000182505569094626i</v>
      </c>
      <c r="H943" t="str">
        <f t="shared" si="273"/>
        <v>625.022698325857+3.91296101692725i</v>
      </c>
      <c r="I943" t="str">
        <f t="shared" si="274"/>
        <v>59.6206864111865-8703.71359780952i</v>
      </c>
      <c r="K943" t="str">
        <f t="shared" si="275"/>
        <v>0.0191985502649896-0.000162016913883252i</v>
      </c>
      <c r="L943" t="str">
        <f t="shared" si="276"/>
        <v>0.0001875-6.99483172260757i</v>
      </c>
      <c r="M943" t="str">
        <f t="shared" si="277"/>
        <v>0.0025-3.37186759961596i</v>
      </c>
      <c r="N943">
        <f t="shared" si="278"/>
        <v>89.900364896257315</v>
      </c>
      <c r="O943">
        <f t="shared" si="279"/>
        <v>64.301205690998572</v>
      </c>
      <c r="P943" s="3">
        <f t="shared" si="280"/>
        <v>64.301205690998572</v>
      </c>
      <c r="Q943" s="3">
        <f t="shared" si="281"/>
        <v>-90.099635103742685</v>
      </c>
      <c r="R943">
        <f t="shared" si="282"/>
        <v>89.900364896257315</v>
      </c>
      <c r="S943">
        <f t="shared" si="283"/>
        <v>3.0256941117587578E-2</v>
      </c>
      <c r="T943">
        <f t="shared" si="266"/>
        <v>64.301205690998572</v>
      </c>
    </row>
    <row r="944" spans="1:20" x14ac:dyDescent="0.25">
      <c r="A944">
        <f t="shared" si="267"/>
        <v>190.832385748131</v>
      </c>
      <c r="B944">
        <f t="shared" si="284"/>
        <v>30.37191749383441</v>
      </c>
      <c r="C944" t="str">
        <f t="shared" si="268"/>
        <v>-2.85331330542427-1634.60329736884i</v>
      </c>
      <c r="D944" t="str">
        <f t="shared" si="269"/>
        <v>3.47812499393899-524.020214469721i</v>
      </c>
      <c r="E944" t="str">
        <f t="shared" si="270"/>
        <v>162.469429931502+0.0143015955008295i</v>
      </c>
      <c r="F944" t="str">
        <f t="shared" si="271"/>
        <v>2.90990990893329-4917.60580853487i</v>
      </c>
      <c r="G944" t="str">
        <f t="shared" si="272"/>
        <v>0.999999999664381-0.0000183199090256721i</v>
      </c>
      <c r="H944" t="str">
        <f t="shared" si="273"/>
        <v>625.022871164581+3.92783038100372i</v>
      </c>
      <c r="I944" t="str">
        <f t="shared" si="274"/>
        <v>59.6206893911598-8670.76684678079i</v>
      </c>
      <c r="K944" t="str">
        <f t="shared" si="275"/>
        <v>0.0191985392269624-0.000162632478873105i</v>
      </c>
      <c r="L944" t="str">
        <f t="shared" si="276"/>
        <v>0.0001875-6.96835198506432i</v>
      </c>
      <c r="M944" t="str">
        <f t="shared" si="277"/>
        <v>0.0025-3.35910300818487i</v>
      </c>
      <c r="N944">
        <f t="shared" si="278"/>
        <v>89.899986348829657</v>
      </c>
      <c r="O944">
        <f t="shared" si="279"/>
        <v>64.268260646085338</v>
      </c>
      <c r="P944" s="3">
        <f t="shared" si="280"/>
        <v>64.268260646085338</v>
      </c>
      <c r="Q944" s="3">
        <f t="shared" si="281"/>
        <v>-90.100013651170343</v>
      </c>
      <c r="R944">
        <f t="shared" si="282"/>
        <v>89.899986348829657</v>
      </c>
      <c r="S944">
        <f t="shared" si="283"/>
        <v>3.0371917493834409E-2</v>
      </c>
      <c r="T944">
        <f t="shared" si="266"/>
        <v>64.268260646085338</v>
      </c>
    </row>
    <row r="945" spans="1:20" x14ac:dyDescent="0.25">
      <c r="A945">
        <f t="shared" si="267"/>
        <v>191.55754881397391</v>
      </c>
      <c r="B945">
        <f t="shared" si="284"/>
        <v>30.48733078031098</v>
      </c>
      <c r="C945" t="str">
        <f t="shared" si="268"/>
        <v>-2.8533109949327-1628.41507018316i</v>
      </c>
      <c r="D945" t="str">
        <f t="shared" si="269"/>
        <v>3.47812499389283-522.036476962824i</v>
      </c>
      <c r="E945" t="str">
        <f t="shared" si="270"/>
        <v>162.469429116633+0.0143559529573973i</v>
      </c>
      <c r="F945" t="str">
        <f t="shared" si="271"/>
        <v>2.90990990892585-4898.98964827733i</v>
      </c>
      <c r="G945" t="str">
        <f t="shared" si="272"/>
        <v>0.999999999661825-0.0000183895246799226i</v>
      </c>
      <c r="H945" t="str">
        <f t="shared" si="273"/>
        <v>625.023045319433+3.9427562499477i</v>
      </c>
      <c r="I945" t="str">
        <f t="shared" si="274"/>
        <v>59.6206923938235-8637.94482764491i</v>
      </c>
      <c r="K945" t="str">
        <f t="shared" si="275"/>
        <v>0.0191985281049004-0.000163250381873911i</v>
      </c>
      <c r="L945" t="str">
        <f t="shared" si="276"/>
        <v>0.0001875-6.94197248960387i</v>
      </c>
      <c r="M945" t="str">
        <f t="shared" si="277"/>
        <v>0.0025-3.34638673857827i</v>
      </c>
      <c r="N945">
        <f t="shared" si="278"/>
        <v>89.899606363676597</v>
      </c>
      <c r="O945">
        <f t="shared" si="279"/>
        <v>64.235315591899067</v>
      </c>
      <c r="P945" s="3">
        <f t="shared" si="280"/>
        <v>64.235315591899067</v>
      </c>
      <c r="Q945" s="3">
        <f t="shared" si="281"/>
        <v>-90.100393636323403</v>
      </c>
      <c r="R945">
        <f t="shared" si="282"/>
        <v>89.899606363676597</v>
      </c>
      <c r="S945">
        <f t="shared" si="283"/>
        <v>3.0487330780310979E-2</v>
      </c>
      <c r="T945">
        <f t="shared" si="266"/>
        <v>64.235315591899067</v>
      </c>
    </row>
    <row r="946" spans="1:20" x14ac:dyDescent="0.25">
      <c r="A946">
        <f t="shared" si="267"/>
        <v>192.28546749946702</v>
      </c>
      <c r="B946">
        <f t="shared" si="284"/>
        <v>30.603182637276163</v>
      </c>
      <c r="C946" t="str">
        <f t="shared" si="268"/>
        <v>-2.8533086668509-1622.25026829527i</v>
      </c>
      <c r="D946" t="str">
        <f t="shared" si="269"/>
        <v>3.47812499384633-520.06024912591i</v>
      </c>
      <c r="E946" t="str">
        <f t="shared" si="270"/>
        <v>162.469428295559+0.0144105171026796i</v>
      </c>
      <c r="F946" t="str">
        <f t="shared" si="271"/>
        <v>2.90990990891836-4880.4439616306i</v>
      </c>
      <c r="G946" t="str">
        <f t="shared" si="272"/>
        <v>0.99999999965925-0.0000184594048736588i</v>
      </c>
      <c r="H946" t="str">
        <f t="shared" si="273"/>
        <v>625.023220800431+3.95773883849228i</v>
      </c>
      <c r="I946" t="str">
        <f t="shared" si="274"/>
        <v>59.620695419349-8605.2470682461i</v>
      </c>
      <c r="K946" t="str">
        <f t="shared" si="275"/>
        <v>0.0191985168981641-0.000163870631757116i</v>
      </c>
      <c r="L946" t="str">
        <f t="shared" si="276"/>
        <v>0.0001875-6.91569285674821i</v>
      </c>
      <c r="M946" t="str">
        <f t="shared" si="277"/>
        <v>0.0025-3.33371860786836i</v>
      </c>
      <c r="N946">
        <f t="shared" si="278"/>
        <v>89.899224935343383</v>
      </c>
      <c r="O946">
        <f t="shared" si="279"/>
        <v>64.20237052836903</v>
      </c>
      <c r="P946" s="3">
        <f t="shared" si="280"/>
        <v>64.20237052836903</v>
      </c>
      <c r="Q946" s="3">
        <f t="shared" si="281"/>
        <v>-90.100775064656617</v>
      </c>
      <c r="R946">
        <f t="shared" si="282"/>
        <v>89.899224935343383</v>
      </c>
      <c r="S946">
        <f t="shared" si="283"/>
        <v>3.0603182637276162E-2</v>
      </c>
      <c r="T946">
        <f t="shared" si="266"/>
        <v>64.20237052836903</v>
      </c>
    </row>
    <row r="947" spans="1:20" x14ac:dyDescent="0.25">
      <c r="A947">
        <f t="shared" si="267"/>
        <v>193.01615227596497</v>
      </c>
      <c r="B947">
        <f t="shared" si="284"/>
        <v>30.719474731297812</v>
      </c>
      <c r="C947" t="str">
        <f t="shared" si="268"/>
        <v>-2.85330632104498-1616.10880302246i</v>
      </c>
      <c r="D947" t="str">
        <f t="shared" si="269"/>
        <v>3.47812499379947-518.091502530275i</v>
      </c>
      <c r="E947" t="str">
        <f t="shared" si="270"/>
        <v>162.469427468236+0.0144652887235637i</v>
      </c>
      <c r="F947" t="str">
        <f t="shared" si="271"/>
        <v>2.90990990891081-4861.96848180874i</v>
      </c>
      <c r="G947" t="str">
        <f t="shared" si="272"/>
        <v>0.999999999656656-0.0000185295506121306i</v>
      </c>
      <c r="H947" t="str">
        <f t="shared" si="273"/>
        <v>625.023397617677+3.97277836218684i</v>
      </c>
      <c r="I947" t="str">
        <f t="shared" si="274"/>
        <v>59.620698467911-8572.67309821614i</v>
      </c>
      <c r="K947" t="str">
        <f t="shared" si="275"/>
        <v>0.0191985056061088-0.000164493237427723i</v>
      </c>
      <c r="L947" t="str">
        <f t="shared" si="276"/>
        <v>0.0001875-6.88951270845606i</v>
      </c>
      <c r="M947" t="str">
        <f t="shared" si="277"/>
        <v>0.0025-3.32109843381985i</v>
      </c>
      <c r="N947">
        <f t="shared" si="278"/>
        <v>89.898842058354688</v>
      </c>
      <c r="O947">
        <f t="shared" si="279"/>
        <v>64.16942545542426</v>
      </c>
      <c r="P947" s="3">
        <f t="shared" si="280"/>
        <v>64.16942545542426</v>
      </c>
      <c r="Q947" s="3">
        <f t="shared" si="281"/>
        <v>-90.101157941645312</v>
      </c>
      <c r="R947">
        <f t="shared" si="282"/>
        <v>89.898842058354688</v>
      </c>
      <c r="S947">
        <f t="shared" si="283"/>
        <v>3.0719474731297811E-2</v>
      </c>
      <c r="T947">
        <f t="shared" si="266"/>
        <v>64.16942545542426</v>
      </c>
    </row>
    <row r="948" spans="1:20" x14ac:dyDescent="0.25">
      <c r="A948">
        <f t="shared" si="267"/>
        <v>193.74961365461365</v>
      </c>
      <c r="B948">
        <f t="shared" si="284"/>
        <v>30.836208735276745</v>
      </c>
      <c r="C948" t="str">
        <f t="shared" si="268"/>
        <v>-2.85330395738011-1609.99058601766i</v>
      </c>
      <c r="D948" t="str">
        <f t="shared" si="269"/>
        <v>3.47812499375225-516.13020885484i</v>
      </c>
      <c r="E948" t="str">
        <f t="shared" si="270"/>
        <v>162.469426634614+0.0145202686099814i</v>
      </c>
      <c r="F948" t="str">
        <f t="shared" si="271"/>
        <v>2.9099099089032-4843.56294303576i</v>
      </c>
      <c r="G948" t="str">
        <f t="shared" si="272"/>
        <v>0.999999999654041-0.0000185999629044081i</v>
      </c>
      <c r="H948" t="str">
        <f t="shared" si="273"/>
        <v>625.023575781348+3.98787503739998i</v>
      </c>
      <c r="I948" t="str">
        <f t="shared" si="274"/>
        <v>59.6207015396846-8540.22244896755i</v>
      </c>
      <c r="K948" t="str">
        <f t="shared" si="275"/>
        <v>0.0191984942280851-0.000165118207824431i</v>
      </c>
      <c r="L948" t="str">
        <f t="shared" si="276"/>
        <v>0.0001875-6.86343166811725i</v>
      </c>
      <c r="M948" t="str">
        <f t="shared" si="277"/>
        <v>0.0025-3.30852603488728i</v>
      </c>
      <c r="N948">
        <f t="shared" si="278"/>
        <v>89.898457727214478</v>
      </c>
      <c r="O948">
        <f t="shared" si="279"/>
        <v>64.136480372992906</v>
      </c>
      <c r="P948" s="3">
        <f t="shared" si="280"/>
        <v>64.136480372992906</v>
      </c>
      <c r="Q948" s="3">
        <f t="shared" si="281"/>
        <v>-90.101542272785522</v>
      </c>
      <c r="R948">
        <f t="shared" si="282"/>
        <v>89.898457727214478</v>
      </c>
      <c r="S948">
        <f t="shared" si="283"/>
        <v>3.0836208735276746E-2</v>
      </c>
      <c r="T948">
        <f t="shared" si="266"/>
        <v>64.136480372992906</v>
      </c>
    </row>
    <row r="949" spans="1:20" x14ac:dyDescent="0.25">
      <c r="A949">
        <f t="shared" si="267"/>
        <v>194.48586218650121</v>
      </c>
      <c r="B949">
        <f t="shared" si="284"/>
        <v>30.953386328470799</v>
      </c>
      <c r="C949" t="str">
        <f t="shared" si="268"/>
        <v>-2.85330157572044-1603.8955292683i</v>
      </c>
      <c r="D949" t="str">
        <f t="shared" si="269"/>
        <v>3.47812499370469-514.176339885739i</v>
      </c>
      <c r="E949" t="str">
        <f t="shared" si="270"/>
        <v>162.469425794647+0.0145754575548572i</v>
      </c>
      <c r="F949" t="str">
        <f t="shared" si="271"/>
        <v>2.90990990889554-4825.22708054184i</v>
      </c>
      <c r="G949" t="str">
        <f t="shared" si="272"/>
        <v>0.999999999651407-0.0000186706427633956i</v>
      </c>
      <c r="H949" t="str">
        <f t="shared" si="273"/>
        <v>625.023755301695+4.00302908132271i</v>
      </c>
      <c r="I949" t="str">
        <f t="shared" si="274"/>
        <v>59.6207046348475-8507.89465368688i</v>
      </c>
      <c r="K949" t="str">
        <f t="shared" si="275"/>
        <v>0.0191984827634386-0.00016574555191975i</v>
      </c>
      <c r="L949" t="str">
        <f t="shared" si="276"/>
        <v>0.0001875-6.83744936054714i</v>
      </c>
      <c r="M949" t="str">
        <f t="shared" si="277"/>
        <v>0.0025-3.29600123021247i</v>
      </c>
      <c r="N949">
        <f t="shared" si="278"/>
        <v>89.898071936405856</v>
      </c>
      <c r="O949">
        <f t="shared" si="279"/>
        <v>64.10353528100292</v>
      </c>
      <c r="P949" s="3">
        <f t="shared" si="280"/>
        <v>64.10353528100292</v>
      </c>
      <c r="Q949" s="3">
        <f t="shared" si="281"/>
        <v>-90.101928063594144</v>
      </c>
      <c r="R949">
        <f t="shared" si="282"/>
        <v>89.898071936405856</v>
      </c>
      <c r="S949">
        <f t="shared" si="283"/>
        <v>3.0953386328470799E-2</v>
      </c>
      <c r="T949">
        <f t="shared" si="266"/>
        <v>64.10353528100292</v>
      </c>
    </row>
    <row r="950" spans="1:20" x14ac:dyDescent="0.25">
      <c r="A950">
        <f t="shared" si="267"/>
        <v>195.22490846280991</v>
      </c>
      <c r="B950">
        <f t="shared" si="284"/>
        <v>31.07100919651899</v>
      </c>
      <c r="C950" t="str">
        <f t="shared" si="268"/>
        <v>-2.85329917592881-1597.82354509492i</v>
      </c>
      <c r="D950" t="str">
        <f t="shared" si="269"/>
        <v>3.47812499365675-512.229867515906i</v>
      </c>
      <c r="E950" t="str">
        <f t="shared" si="270"/>
        <v>162.469424948285+0.0146308563541642i</v>
      </c>
      <c r="F950" t="str">
        <f t="shared" si="271"/>
        <v>2.90990990888781-4806.9606305594i</v>
      </c>
      <c r="G950" t="str">
        <f t="shared" si="272"/>
        <v>0.999999999648753-0.0000187415912058468i</v>
      </c>
      <c r="H950" t="str">
        <f t="shared" si="273"/>
        <v>625.023936189049+4.01824071197145i</v>
      </c>
      <c r="I950" t="str">
        <f t="shared" si="274"/>
        <v>59.6207077535766-8475.68924732788i</v>
      </c>
      <c r="K950" t="str">
        <f t="shared" si="275"/>
        <v>0.01919847121151-0.000166375278720132i</v>
      </c>
      <c r="L950" t="str">
        <f t="shared" si="276"/>
        <v>0.0001875-6.81156541198162i</v>
      </c>
      <c r="M950" t="str">
        <f t="shared" si="277"/>
        <v>0.0025-3.28352383962191i</v>
      </c>
      <c r="N950">
        <f t="shared" si="278"/>
        <v>89.897684680391208</v>
      </c>
      <c r="O950">
        <f t="shared" si="279"/>
        <v>64.070590179381412</v>
      </c>
      <c r="P950" s="3">
        <f t="shared" si="280"/>
        <v>64.070590179381412</v>
      </c>
      <c r="Q950" s="3">
        <f t="shared" si="281"/>
        <v>-90.102315319608792</v>
      </c>
      <c r="R950">
        <f t="shared" si="282"/>
        <v>89.897684680391208</v>
      </c>
      <c r="S950">
        <f t="shared" si="283"/>
        <v>3.1071009196518989E-2</v>
      </c>
      <c r="T950">
        <f t="shared" si="266"/>
        <v>64.070590179381412</v>
      </c>
    </row>
    <row r="951" spans="1:20" x14ac:dyDescent="0.25">
      <c r="A951">
        <f t="shared" si="267"/>
        <v>195.96676311496861</v>
      </c>
      <c r="B951">
        <f t="shared" si="284"/>
        <v>31.189079031465763</v>
      </c>
      <c r="C951" t="str">
        <f t="shared" si="268"/>
        <v>-2.85329675786744-1591.77454615002i</v>
      </c>
      <c r="D951" t="str">
        <f t="shared" si="269"/>
        <v>3.47812499360844-510.290763744685i</v>
      </c>
      <c r="E951" t="str">
        <f t="shared" si="270"/>
        <v>162.469424095482+0.0146864658069i</v>
      </c>
      <c r="F951" t="str">
        <f t="shared" si="271"/>
        <v>2.90990990888002-4788.76333031944i</v>
      </c>
      <c r="G951" t="str">
        <f t="shared" si="272"/>
        <v>0.999999999646078-0.0000188128092523787i</v>
      </c>
      <c r="H951" t="str">
        <f t="shared" si="273"/>
        <v>625.024118453823+4.03351014819135i</v>
      </c>
      <c r="I951" t="str">
        <f t="shared" si="274"/>
        <v>59.6207108960521-8443.60576660503i</v>
      </c>
      <c r="K951" t="str">
        <f t="shared" si="275"/>
        <v>0.0191984595716348-0.000167007397266098i</v>
      </c>
      <c r="L951" t="str">
        <f t="shared" si="276"/>
        <v>0.0001875-6.78577945007136i</v>
      </c>
      <c r="M951" t="str">
        <f t="shared" si="277"/>
        <v>0.0025-3.27109368362414i</v>
      </c>
      <c r="N951">
        <f t="shared" si="278"/>
        <v>89.897295953611788</v>
      </c>
      <c r="O951">
        <f t="shared" si="279"/>
        <v>64.037645068055184</v>
      </c>
      <c r="P951" s="3">
        <f t="shared" si="280"/>
        <v>64.037645068055184</v>
      </c>
      <c r="Q951" s="3">
        <f t="shared" si="281"/>
        <v>-90.102704046388212</v>
      </c>
      <c r="R951">
        <f t="shared" si="282"/>
        <v>89.897295953611788</v>
      </c>
      <c r="S951">
        <f t="shared" si="283"/>
        <v>3.1189079031465762E-2</v>
      </c>
      <c r="T951">
        <f t="shared" si="266"/>
        <v>64.037645068055184</v>
      </c>
    </row>
    <row r="952" spans="1:20" x14ac:dyDescent="0.25">
      <c r="A952">
        <f t="shared" si="267"/>
        <v>196.7114368148055</v>
      </c>
      <c r="B952">
        <f t="shared" si="284"/>
        <v>31.307597531785333</v>
      </c>
      <c r="C952" t="str">
        <f t="shared" si="268"/>
        <v>-2.85329432139703-1585.74844541671i</v>
      </c>
      <c r="D952" t="str">
        <f t="shared" si="269"/>
        <v>3.47812499355979-508.359000677421i</v>
      </c>
      <c r="E952" t="str">
        <f t="shared" si="270"/>
        <v>162.469423236186+0.0147422867151331i</v>
      </c>
      <c r="F952" t="str">
        <f t="shared" si="271"/>
        <v>2.90990990887219-4770.63491804772i</v>
      </c>
      <c r="G952" t="str">
        <f t="shared" si="272"/>
        <v>0.999999999643383-0.0000188842979274868i</v>
      </c>
      <c r="H952" t="str">
        <f t="shared" si="273"/>
        <v>625.024302106499+4.04883760965923i</v>
      </c>
      <c r="I952" t="str">
        <f t="shared" si="274"/>
        <v>59.620714062454-8411.64374998668i</v>
      </c>
      <c r="K952" t="str">
        <f t="shared" si="275"/>
        <v>0.0191984478431438-0.000167641916632366i</v>
      </c>
      <c r="L952" t="str">
        <f t="shared" si="276"/>
        <v>0.0001875-6.7600911038766i</v>
      </c>
      <c r="M952" t="str">
        <f t="shared" si="277"/>
        <v>0.0025-3.25871058340718i</v>
      </c>
      <c r="N952">
        <f t="shared" si="278"/>
        <v>89.896905750488031</v>
      </c>
      <c r="O952">
        <f t="shared" si="279"/>
        <v>64.004699946950311</v>
      </c>
      <c r="P952" s="3">
        <f t="shared" si="280"/>
        <v>64.004699946950311</v>
      </c>
      <c r="Q952" s="3">
        <f t="shared" si="281"/>
        <v>-90.103094249511969</v>
      </c>
      <c r="R952">
        <f t="shared" si="282"/>
        <v>89.896905750488031</v>
      </c>
      <c r="S952">
        <f t="shared" si="283"/>
        <v>3.1307597531785331E-2</v>
      </c>
      <c r="T952">
        <f t="shared" si="266"/>
        <v>64.004699946950311</v>
      </c>
    </row>
    <row r="953" spans="1:20" x14ac:dyDescent="0.25">
      <c r="A953">
        <f t="shared" si="267"/>
        <v>197.45894027470177</v>
      </c>
      <c r="B953">
        <f t="shared" si="284"/>
        <v>31.42656640240612</v>
      </c>
      <c r="C953" t="str">
        <f t="shared" si="268"/>
        <v>-2.85329186637749-1579.74515620749i</v>
      </c>
      <c r="D953" t="str">
        <f t="shared" si="269"/>
        <v>3.47812499351074-506.434550525046i</v>
      </c>
      <c r="E953" t="str">
        <f t="shared" si="270"/>
        <v>162.469422370348+0.0147983198839962i</v>
      </c>
      <c r="F953" t="str">
        <f t="shared" si="271"/>
        <v>2.90990990886428-4752.57513296088i</v>
      </c>
      <c r="G953" t="str">
        <f t="shared" si="272"/>
        <v>0.999999999640668-0.0000189560582595599i</v>
      </c>
      <c r="H953" t="str">
        <f t="shared" si="273"/>
        <v>625.024487157655+4.06422331688703i</v>
      </c>
      <c r="I953" t="str">
        <f t="shared" si="274"/>
        <v>59.6207172529651-8379.8027376885i</v>
      </c>
      <c r="K953" t="str">
        <f t="shared" si="275"/>
        <v>0.0191984360253622-0.000168278845927978i</v>
      </c>
      <c r="L953" t="str">
        <f t="shared" si="276"/>
        <v>0.0001875-6.73450000386193i</v>
      </c>
      <c r="M953" t="str">
        <f t="shared" si="277"/>
        <v>0.0025-3.24637436083601i</v>
      </c>
      <c r="N953">
        <f t="shared" si="278"/>
        <v>89.896514065419112</v>
      </c>
      <c r="O953">
        <f t="shared" si="279"/>
        <v>63.971754815992234</v>
      </c>
      <c r="P953" s="3">
        <f t="shared" si="280"/>
        <v>63.971754815992234</v>
      </c>
      <c r="Q953" s="3">
        <f t="shared" si="281"/>
        <v>-90.103485934580888</v>
      </c>
      <c r="R953">
        <f t="shared" si="282"/>
        <v>89.896514065419112</v>
      </c>
      <c r="S953">
        <f t="shared" si="283"/>
        <v>3.1426566402406118E-2</v>
      </c>
      <c r="T953">
        <f t="shared" si="266"/>
        <v>63.971754815992234</v>
      </c>
    </row>
    <row r="954" spans="1:20" x14ac:dyDescent="0.25">
      <c r="A954">
        <f t="shared" si="267"/>
        <v>198.20928424774564</v>
      </c>
      <c r="B954">
        <f t="shared" si="284"/>
        <v>31.545987354735264</v>
      </c>
      <c r="C954" t="str">
        <f t="shared" si="268"/>
        <v>-2.85328939266782-1573.76459216307i</v>
      </c>
      <c r="D954" t="str">
        <f t="shared" si="269"/>
        <v>3.47812499346133-504.517385603704i</v>
      </c>
      <c r="E954" t="str">
        <f t="shared" si="270"/>
        <v>162.469421497921+0.0148545661216828i</v>
      </c>
      <c r="F954" t="str">
        <f t="shared" si="271"/>
        <v>2.90990990885632-4734.58371526289i</v>
      </c>
      <c r="G954" t="str">
        <f t="shared" si="272"/>
        <v>0.999999999637932-0.0000190280912808941i</v>
      </c>
      <c r="H954" t="str">
        <f t="shared" si="273"/>
        <v>625.024673617935+4.07966749122469i</v>
      </c>
      <c r="I954" t="str">
        <f t="shared" si="274"/>
        <v>59.6207204677688-8348.08227166685i</v>
      </c>
      <c r="K954" t="str">
        <f t="shared" si="275"/>
        <v>0.0191984241176105-0.000168918194296431i</v>
      </c>
      <c r="L954" t="str">
        <f t="shared" si="276"/>
        <v>0.0001875-6.70900578189074i</v>
      </c>
      <c r="M954" t="str">
        <f t="shared" si="277"/>
        <v>0.0025-3.2340848384499i</v>
      </c>
      <c r="N954">
        <f t="shared" si="278"/>
        <v>89.896120892783159</v>
      </c>
      <c r="O954">
        <f t="shared" si="279"/>
        <v>63.938809675106143</v>
      </c>
      <c r="P954" s="3">
        <f t="shared" si="280"/>
        <v>63.938809675106143</v>
      </c>
      <c r="Q954" s="3">
        <f t="shared" si="281"/>
        <v>-90.103879107216841</v>
      </c>
      <c r="R954">
        <f t="shared" si="282"/>
        <v>89.896120892783159</v>
      </c>
      <c r="S954">
        <f t="shared" si="283"/>
        <v>3.1545987354735266E-2</v>
      </c>
      <c r="T954">
        <f t="shared" si="266"/>
        <v>63.938809675106143</v>
      </c>
    </row>
    <row r="955" spans="1:20" x14ac:dyDescent="0.25">
      <c r="A955">
        <f t="shared" si="267"/>
        <v>198.96247952788707</v>
      </c>
      <c r="B955">
        <f t="shared" si="284"/>
        <v>31.66586210668326</v>
      </c>
      <c r="C955" t="str">
        <f t="shared" si="268"/>
        <v>-2.85328690012552-1567.80666725101i</v>
      </c>
      <c r="D955" t="str">
        <f t="shared" si="269"/>
        <v>3.47812499341155-502.607478334334i</v>
      </c>
      <c r="E955" t="str">
        <f t="shared" si="270"/>
        <v>162.469420618851+0.0149110262394997i</v>
      </c>
      <c r="F955" t="str">
        <f t="shared" si="271"/>
        <v>2.9099099088483-4716.66040614118i</v>
      </c>
      <c r="G955" t="str">
        <f t="shared" si="272"/>
        <v>0.999999999635175-0.0000191003980277089i</v>
      </c>
      <c r="H955" t="str">
        <f t="shared" si="273"/>
        <v>625.024861498072+4.09517035486351i</v>
      </c>
      <c r="I955" t="str">
        <f t="shared" si="274"/>
        <v>59.6207237070505-8316.48189561223i</v>
      </c>
      <c r="K955" t="str">
        <f t="shared" si="275"/>
        <v>0.0191984121192038-0.000169559970915802i</v>
      </c>
      <c r="L955" t="str">
        <f t="shared" si="276"/>
        <v>0.0001875-6.68360807122012i</v>
      </c>
      <c r="M955" t="str">
        <f t="shared" si="277"/>
        <v>0.0025-3.22184183945995i</v>
      </c>
      <c r="N955">
        <f t="shared" si="278"/>
        <v>89.895726226936929</v>
      </c>
      <c r="O955">
        <f t="shared" si="279"/>
        <v>63.905864524216334</v>
      </c>
      <c r="P955" s="3">
        <f t="shared" si="280"/>
        <v>63.905864524216334</v>
      </c>
      <c r="Q955" s="3">
        <f t="shared" si="281"/>
        <v>-90.104273773063071</v>
      </c>
      <c r="R955">
        <f t="shared" si="282"/>
        <v>89.895726226936929</v>
      </c>
      <c r="S955">
        <f t="shared" si="283"/>
        <v>3.1665862106683262E-2</v>
      </c>
      <c r="T955">
        <f t="shared" si="266"/>
        <v>63.905864524216334</v>
      </c>
    </row>
    <row r="956" spans="1:20" x14ac:dyDescent="0.25">
      <c r="A956">
        <f t="shared" si="267"/>
        <v>199.71853695009307</v>
      </c>
      <c r="B956">
        <f t="shared" si="284"/>
        <v>31.786192382688657</v>
      </c>
      <c r="C956" t="str">
        <f t="shared" si="268"/>
        <v>-2.85328438860744-1561.87129576457i</v>
      </c>
      <c r="D956" t="str">
        <f t="shared" si="269"/>
        <v>3.47812499336138-500.704801242277i</v>
      </c>
      <c r="E956" t="str">
        <f t="shared" si="270"/>
        <v>162.46941973309+0.0149677010518327i</v>
      </c>
      <c r="F956" t="str">
        <f t="shared" si="271"/>
        <v>2.90990990884022-4698.80494776289i</v>
      </c>
      <c r="G956" t="str">
        <f t="shared" si="272"/>
        <v>0.999999999632397-0.0000191729795401609i</v>
      </c>
      <c r="H956" t="str">
        <f t="shared" si="273"/>
        <v>625.025050808877+4.11073213083925i</v>
      </c>
      <c r="I956" t="str">
        <f t="shared" si="274"/>
        <v>59.6207269709953-8285.00115494255i</v>
      </c>
      <c r="K956" t="str">
        <f t="shared" si="275"/>
        <v>0.0191984000294521-0.000170204184998882i</v>
      </c>
      <c r="L956" t="str">
        <f t="shared" si="276"/>
        <v>0.0001875-6.65830650649543i</v>
      </c>
      <c r="M956" t="str">
        <f t="shared" si="277"/>
        <v>0.0025-3.20964518774652i</v>
      </c>
      <c r="N956">
        <f t="shared" si="278"/>
        <v>89.895330062215919</v>
      </c>
      <c r="O956">
        <f t="shared" si="279"/>
        <v>63.872919363246709</v>
      </c>
      <c r="P956" s="3">
        <f t="shared" si="280"/>
        <v>63.872919363246709</v>
      </c>
      <c r="Q956" s="3">
        <f t="shared" si="281"/>
        <v>-90.104669937784081</v>
      </c>
      <c r="R956">
        <f t="shared" si="282"/>
        <v>89.895330062215919</v>
      </c>
      <c r="S956">
        <f t="shared" si="283"/>
        <v>3.1786192382688656E-2</v>
      </c>
      <c r="T956">
        <f t="shared" si="266"/>
        <v>63.872919363246709</v>
      </c>
    </row>
    <row r="957" spans="1:20" x14ac:dyDescent="0.25">
      <c r="A957">
        <f t="shared" si="267"/>
        <v>200.47746739050342</v>
      </c>
      <c r="B957">
        <f t="shared" si="284"/>
        <v>31.906979913742877</v>
      </c>
      <c r="C957" t="str">
        <f t="shared" si="268"/>
        <v>-2.85328185796902-1555.95839232144i</v>
      </c>
      <c r="D957" t="str">
        <f t="shared" si="269"/>
        <v>3.47812499331083-498.809326956885i</v>
      </c>
      <c r="E957" t="str">
        <f t="shared" si="270"/>
        <v>162.469418840586+0.0150245913762084i</v>
      </c>
      <c r="F957" t="str">
        <f t="shared" si="271"/>
        <v>2.90990990883208-4681.01708327129i</v>
      </c>
      <c r="G957" t="str">
        <f t="shared" si="272"/>
        <v>0.999999999629598-0.0000192458368623596i</v>
      </c>
      <c r="H957" t="str">
        <f t="shared" si="273"/>
        <v>625.025241561245+4.12635304303554i</v>
      </c>
      <c r="I957" t="str">
        <f t="shared" si="274"/>
        <v>59.6207302597927-8253.63959679685i</v>
      </c>
      <c r="K957" t="str">
        <f t="shared" si="275"/>
        <v>0.0191983878476601-0.000170850845793304i</v>
      </c>
      <c r="L957" t="str">
        <f t="shared" si="276"/>
        <v>0.0001875-6.63310072374518i</v>
      </c>
      <c r="M957" t="str">
        <f t="shared" si="277"/>
        <v>0.0025-3.19749470785666i</v>
      </c>
      <c r="N957">
        <f t="shared" si="278"/>
        <v>89.894932392934209</v>
      </c>
      <c r="O957">
        <f t="shared" si="279"/>
        <v>63.839974192120494</v>
      </c>
      <c r="P957" s="3">
        <f t="shared" si="280"/>
        <v>63.839974192120494</v>
      </c>
      <c r="Q957" s="3">
        <f t="shared" si="281"/>
        <v>-90.105067607065791</v>
      </c>
      <c r="R957">
        <f t="shared" si="282"/>
        <v>89.894932392934209</v>
      </c>
      <c r="S957">
        <f t="shared" si="283"/>
        <v>3.1906979913742875E-2</v>
      </c>
      <c r="T957">
        <f t="shared" si="266"/>
        <v>63.839974192120494</v>
      </c>
    </row>
    <row r="958" spans="1:20" x14ac:dyDescent="0.25">
      <c r="A958">
        <f t="shared" si="267"/>
        <v>201.23928176658734</v>
      </c>
      <c r="B958">
        <f t="shared" si="284"/>
        <v>32.0282264374151</v>
      </c>
      <c r="C958" t="str">
        <f t="shared" si="268"/>
        <v>-2.85327930806465-1550.06787186254i</v>
      </c>
      <c r="D958" t="str">
        <f t="shared" si="269"/>
        <v>3.4781249932599-496.921028211122i</v>
      </c>
      <c r="E958" t="str">
        <f t="shared" si="270"/>
        <v>162.469417941289+0.0150816980332414i</v>
      </c>
      <c r="F958" t="str">
        <f t="shared" si="271"/>
        <v>2.90990990882387-4663.29655678196i</v>
      </c>
      <c r="G958" t="str">
        <f t="shared" si="272"/>
        <v>0.999999999626777-0.0000193189710423821i</v>
      </c>
      <c r="H958" t="str">
        <f t="shared" si="273"/>
        <v>625.025433766155+4.14203331618674i</v>
      </c>
      <c r="I958" t="str">
        <f t="shared" si="274"/>
        <v>59.6207335736303-8222.3967700286i</v>
      </c>
      <c r="K958" t="str">
        <f t="shared" si="275"/>
        <v>0.0191983755731272-0.00017149996258167i</v>
      </c>
      <c r="L958" t="str">
        <f t="shared" si="276"/>
        <v>0.0001875-6.60799036037576i</v>
      </c>
      <c r="M958" t="str">
        <f t="shared" si="277"/>
        <v>0.0025-3.18539022500166i</v>
      </c>
      <c r="N958">
        <f t="shared" si="278"/>
        <v>89.894533213384349</v>
      </c>
      <c r="O958">
        <f t="shared" si="279"/>
        <v>63.807029010760488</v>
      </c>
      <c r="P958" s="3">
        <f t="shared" si="280"/>
        <v>63.807029010760488</v>
      </c>
      <c r="Q958" s="3">
        <f t="shared" si="281"/>
        <v>-90.105466786615651</v>
      </c>
      <c r="R958">
        <f t="shared" si="282"/>
        <v>89.894533213384349</v>
      </c>
      <c r="S958">
        <f t="shared" si="283"/>
        <v>3.2028226437415097E-2</v>
      </c>
      <c r="T958">
        <f t="shared" si="266"/>
        <v>63.807029010760488</v>
      </c>
    </row>
    <row r="959" spans="1:20" x14ac:dyDescent="0.25">
      <c r="A959">
        <f t="shared" si="267"/>
        <v>202.00399103730038</v>
      </c>
      <c r="B959">
        <f t="shared" si="284"/>
        <v>32.14993369787728</v>
      </c>
      <c r="C959" t="str">
        <f t="shared" si="268"/>
        <v>-2.85327673874782-1544.19964965073i</v>
      </c>
      <c r="D959" t="str">
        <f t="shared" si="269"/>
        <v>3.47812499320857-495.039877841179i</v>
      </c>
      <c r="E959" t="str">
        <f t="shared" si="270"/>
        <v>162.469417035145+0.015139021846722i</v>
      </c>
      <c r="F959" t="str">
        <f t="shared" si="271"/>
        <v>2.9099099088156-4645.64311337917i</v>
      </c>
      <c r="G959" t="str">
        <f t="shared" si="272"/>
        <v>0.999999999623935-0.000019392383132288i</v>
      </c>
      <c r="H959" t="str">
        <f t="shared" si="273"/>
        <v>625.025627434666+4.15777317588157i</v>
      </c>
      <c r="I959" t="str">
        <f t="shared" si="274"/>
        <v>59.6207369126993-8191.2722251992i</v>
      </c>
      <c r="K959" t="str">
        <f t="shared" si="275"/>
        <v>0.0191983632051475-0.000172151544681691i</v>
      </c>
      <c r="L959" t="str">
        <f t="shared" si="276"/>
        <v>0.0001875-6.58297505516614i</v>
      </c>
      <c r="M959" t="str">
        <f t="shared" si="277"/>
        <v>0.0025-3.17333156505444i</v>
      </c>
      <c r="N959">
        <f t="shared" si="278"/>
        <v>89.894132517837335</v>
      </c>
      <c r="O959">
        <f t="shared" si="279"/>
        <v>63.774083819088631</v>
      </c>
      <c r="P959" s="3">
        <f t="shared" si="280"/>
        <v>63.774083819088631</v>
      </c>
      <c r="Q959" s="3">
        <f t="shared" si="281"/>
        <v>-90.105867482162665</v>
      </c>
      <c r="R959">
        <f t="shared" si="282"/>
        <v>89.894132517837335</v>
      </c>
      <c r="S959">
        <f t="shared" si="283"/>
        <v>3.2149933697877282E-2</v>
      </c>
      <c r="T959">
        <f t="shared" si="266"/>
        <v>63.774083819088631</v>
      </c>
    </row>
    <row r="960" spans="1:20" x14ac:dyDescent="0.25">
      <c r="A960">
        <f t="shared" si="267"/>
        <v>202.77160620324213</v>
      </c>
      <c r="B960">
        <f t="shared" si="284"/>
        <v>32.272103445929211</v>
      </c>
      <c r="C960" t="str">
        <f t="shared" si="268"/>
        <v>-2.85327414987078-1538.35364126969i</v>
      </c>
      <c r="D960" t="str">
        <f t="shared" si="269"/>
        <v>3.47812499315686-493.165848786076i</v>
      </c>
      <c r="E960" t="str">
        <f t="shared" si="270"/>
        <v>162.469416122104+0.0151965636435689i</v>
      </c>
      <c r="F960" t="str">
        <f t="shared" si="271"/>
        <v>2.90990990880726-4628.05649911222i</v>
      </c>
      <c r="G960" t="str">
        <f t="shared" si="272"/>
        <v>0.999999999621072-0.000019466074188135i</v>
      </c>
      <c r="H960" t="str">
        <f t="shared" si="273"/>
        <v>625.025822577925+4.17357284856614i</v>
      </c>
      <c r="I960" t="str">
        <f t="shared" si="274"/>
        <v>59.6207402771923-8160.26551457167i</v>
      </c>
      <c r="K960" t="str">
        <f t="shared" si="275"/>
        <v>0.0191983507430097-0.00017280560144631i</v>
      </c>
      <c r="L960" t="str">
        <f t="shared" si="276"/>
        <v>0.0001875-6.55805444826275i</v>
      </c>
      <c r="M960" t="str">
        <f t="shared" si="277"/>
        <v>0.0025-3.16131855454717i</v>
      </c>
      <c r="N960">
        <f t="shared" si="278"/>
        <v>89.893730300542529</v>
      </c>
      <c r="O960">
        <f t="shared" si="279"/>
        <v>63.741138617026529</v>
      </c>
      <c r="P960" s="3">
        <f t="shared" si="280"/>
        <v>63.741138617026529</v>
      </c>
      <c r="Q960" s="3">
        <f t="shared" si="281"/>
        <v>-90.106269699457471</v>
      </c>
      <c r="R960">
        <f t="shared" si="282"/>
        <v>89.893730300542529</v>
      </c>
      <c r="S960">
        <f t="shared" si="283"/>
        <v>3.2272103445929214E-2</v>
      </c>
      <c r="T960">
        <f t="shared" si="266"/>
        <v>63.741138617026529</v>
      </c>
    </row>
    <row r="961" spans="1:20" x14ac:dyDescent="0.25">
      <c r="A961">
        <f t="shared" si="267"/>
        <v>203.54213830681445</v>
      </c>
      <c r="B961">
        <f t="shared" si="284"/>
        <v>32.394737439023743</v>
      </c>
      <c r="C961" t="str">
        <f t="shared" si="268"/>
        <v>-2.85327154128463-1532.52976262261i</v>
      </c>
      <c r="D961" t="str">
        <f t="shared" si="269"/>
        <v>3.47812499310476-491.298914087275i</v>
      </c>
      <c r="E961" t="str">
        <f t="shared" si="270"/>
        <v>162.469415202112+0.015254324253873i</v>
      </c>
      <c r="F961" t="str">
        <f t="shared" si="271"/>
        <v>2.90990990879887-4610.53646099178i</v>
      </c>
      <c r="G961" t="str">
        <f t="shared" si="272"/>
        <v>0.999999999618187-0.0000195400452699935i</v>
      </c>
      <c r="H961" t="str">
        <f t="shared" si="273"/>
        <v>625.026019207165+4.18943256154727i</v>
      </c>
      <c r="I961" t="str">
        <f t="shared" si="274"/>
        <v>59.6207436673034-8129.37619210415i</v>
      </c>
      <c r="K961" t="str">
        <f t="shared" si="275"/>
        <v>0.019198338185997-0.000173462142263837i</v>
      </c>
      <c r="L961" t="str">
        <f t="shared" si="276"/>
        <v>0.0001875-6.5332281811743i</v>
      </c>
      <c r="M961" t="str">
        <f t="shared" si="277"/>
        <v>0.0025-3.14935102066862i</v>
      </c>
      <c r="N961">
        <f t="shared" si="278"/>
        <v>89.893326555727469</v>
      </c>
      <c r="O961">
        <f t="shared" si="279"/>
        <v>63.708193404494992</v>
      </c>
      <c r="P961" s="3">
        <f t="shared" si="280"/>
        <v>63.708193404494992</v>
      </c>
      <c r="Q961" s="3">
        <f t="shared" si="281"/>
        <v>-90.106673444272531</v>
      </c>
      <c r="R961">
        <f t="shared" si="282"/>
        <v>89.893326555727469</v>
      </c>
      <c r="S961">
        <f t="shared" si="283"/>
        <v>3.2394737439023741E-2</v>
      </c>
      <c r="T961">
        <f t="shared" si="266"/>
        <v>63.708193404494992</v>
      </c>
    </row>
    <row r="962" spans="1:20" x14ac:dyDescent="0.25">
      <c r="A962">
        <f t="shared" si="267"/>
        <v>204.31559843238031</v>
      </c>
      <c r="B962">
        <f t="shared" si="284"/>
        <v>32.517837441292031</v>
      </c>
      <c r="C962" t="str">
        <f t="shared" si="268"/>
        <v>-2.85326891283916-1526.72792993107i</v>
      </c>
      <c r="D962" t="str">
        <f t="shared" si="269"/>
        <v>3.47812499305225-489.439046888294i</v>
      </c>
      <c r="E962" t="str">
        <f t="shared" si="270"/>
        <v>162.469414275117+0.0153123045108864i</v>
      </c>
      <c r="F962" t="str">
        <f t="shared" si="271"/>
        <v>2.90990990879041-4593.08274698618i</v>
      </c>
      <c r="G962" t="str">
        <f t="shared" si="272"/>
        <v>0.999999999615279-0.0000196142974419625i</v>
      </c>
      <c r="H962" t="str">
        <f t="shared" si="273"/>
        <v>625.026217333695+4.20535254299552i</v>
      </c>
      <c r="I962" t="str">
        <f t="shared" si="274"/>
        <v>59.6207470832248-8098.60381344322i</v>
      </c>
      <c r="K962" t="str">
        <f t="shared" si="275"/>
        <v>0.0191983255333875-0.000174121176558079i</v>
      </c>
      <c r="L962" t="str">
        <f t="shared" si="276"/>
        <v>0.0001875-6.50849589676657i</v>
      </c>
      <c r="M962" t="str">
        <f t="shared" si="277"/>
        <v>0.0025-3.13742879126184i</v>
      </c>
      <c r="N962">
        <f t="shared" si="278"/>
        <v>89.89292127759802</v>
      </c>
      <c r="O962">
        <f t="shared" si="279"/>
        <v>63.675248181414446</v>
      </c>
      <c r="P962" s="3">
        <f t="shared" si="280"/>
        <v>63.675248181414446</v>
      </c>
      <c r="Q962" s="3">
        <f t="shared" si="281"/>
        <v>-90.10707872240198</v>
      </c>
      <c r="R962">
        <f t="shared" si="282"/>
        <v>89.89292127759802</v>
      </c>
      <c r="S962">
        <f t="shared" si="283"/>
        <v>3.2517837441292032E-2</v>
      </c>
      <c r="T962">
        <f t="shared" si="266"/>
        <v>63.675248181414446</v>
      </c>
    </row>
    <row r="963" spans="1:20" x14ac:dyDescent="0.25">
      <c r="A963">
        <f t="shared" si="267"/>
        <v>205.09199770642334</v>
      </c>
      <c r="B963">
        <f t="shared" si="284"/>
        <v>32.641405223568938</v>
      </c>
      <c r="C963" t="str">
        <f t="shared" si="268"/>
        <v>-2.85326626438351-1520.94805973375i</v>
      </c>
      <c r="D963" t="str">
        <f t="shared" si="269"/>
        <v>3.47812499299935-487.58622043432i</v>
      </c>
      <c r="E963" t="str">
        <f t="shared" si="270"/>
        <v>162.469413341066+0.0153705052510523i</v>
      </c>
      <c r="F963" t="str">
        <f t="shared" si="271"/>
        <v>2.90990990878189-4575.69510601792i</v>
      </c>
      <c r="G963" t="str">
        <f t="shared" si="272"/>
        <v>0.99999999961235-0.0000196888317721842i</v>
      </c>
      <c r="H963" t="str">
        <f t="shared" si="273"/>
        <v>625.026416968925+4.22133302194911i</v>
      </c>
      <c r="I963" t="str">
        <f t="shared" si="274"/>
        <v>59.6207505251563-8067.94793591806i</v>
      </c>
      <c r="K963" t="str">
        <f t="shared" si="275"/>
        <v>0.0191983127844533-0.000174782713788479i</v>
      </c>
      <c r="L963" t="str">
        <f t="shared" si="276"/>
        <v>0.0001875-6.48385723925741i</v>
      </c>
      <c r="M963" t="str">
        <f t="shared" si="277"/>
        <v>0.0025-3.12555169482152i</v>
      </c>
      <c r="N963">
        <f t="shared" si="278"/>
        <v>89.892514460338035</v>
      </c>
      <c r="O963">
        <f t="shared" si="279"/>
        <v>63.642302947704536</v>
      </c>
      <c r="P963" s="3">
        <f t="shared" si="280"/>
        <v>63.642302947704536</v>
      </c>
      <c r="Q963" s="3">
        <f t="shared" si="281"/>
        <v>-90.107485539661965</v>
      </c>
      <c r="R963">
        <f t="shared" si="282"/>
        <v>89.892514460338035</v>
      </c>
      <c r="S963">
        <f t="shared" si="283"/>
        <v>3.2641405223568939E-2</v>
      </c>
      <c r="T963">
        <f t="shared" si="266"/>
        <v>63.642302947704536</v>
      </c>
    </row>
    <row r="964" spans="1:20" x14ac:dyDescent="0.25">
      <c r="A964">
        <f t="shared" si="267"/>
        <v>205.87134729770779</v>
      </c>
      <c r="B964">
        <f t="shared" si="284"/>
        <v>32.765442563418503</v>
      </c>
      <c r="C964" t="str">
        <f t="shared" si="268"/>
        <v>-2.85326359576527-1515.19006888528i</v>
      </c>
      <c r="D964" t="str">
        <f t="shared" si="269"/>
        <v>3.47812499294603-485.740408071819i</v>
      </c>
      <c r="E964" t="str">
        <f t="shared" si="270"/>
        <v>162.469412399905+0.0154289273140293i</v>
      </c>
      <c r="F964" t="str">
        <f t="shared" si="271"/>
        <v>2.90990990877329-4558.37328795991i</v>
      </c>
      <c r="G964" t="str">
        <f t="shared" si="272"/>
        <v>0.999999999609398-0.0000197636493328602i</v>
      </c>
      <c r="H964" t="str">
        <f t="shared" si="273"/>
        <v>625.026618124341+4.23737422831651i</v>
      </c>
      <c r="I964" t="str">
        <f t="shared" si="274"/>
        <v>59.6207539932945-8037.40811853347i</v>
      </c>
      <c r="K964" t="str">
        <f t="shared" si="275"/>
        <v>0.0191982999384613-0.000175446763450245i</v>
      </c>
      <c r="L964" t="str">
        <f t="shared" si="276"/>
        <v>0.0001875-6.4593118542114i</v>
      </c>
      <c r="M964" t="str">
        <f t="shared" si="277"/>
        <v>0.0025-3.11371956049164i</v>
      </c>
      <c r="N964">
        <f t="shared" si="278"/>
        <v>89.89210609810938</v>
      </c>
      <c r="O964">
        <f t="shared" si="279"/>
        <v>63.609357703284331</v>
      </c>
      <c r="P964" s="3">
        <f t="shared" si="280"/>
        <v>63.609357703284331</v>
      </c>
      <c r="Q964" s="3">
        <f t="shared" si="281"/>
        <v>-90.10789390189062</v>
      </c>
      <c r="R964">
        <f t="shared" si="282"/>
        <v>89.89210609810938</v>
      </c>
      <c r="S964">
        <f t="shared" si="283"/>
        <v>3.2765442563418505E-2</v>
      </c>
      <c r="T964">
        <f t="shared" si="266"/>
        <v>63.609357703284331</v>
      </c>
    </row>
    <row r="965" spans="1:20" x14ac:dyDescent="0.25">
      <c r="A965">
        <f t="shared" si="267"/>
        <v>206.65365841743906</v>
      </c>
      <c r="B965">
        <f t="shared" si="284"/>
        <v>32.889951245159494</v>
      </c>
      <c r="C965" t="str">
        <f t="shared" si="268"/>
        <v>-2.85326090683084-1509.45387455503i</v>
      </c>
      <c r="D965" t="str">
        <f t="shared" si="269"/>
        <v>3.47812499289233-483.901583248166i</v>
      </c>
      <c r="E965" t="str">
        <f t="shared" si="270"/>
        <v>162.469411451579+0.015487571542667i</v>
      </c>
      <c r="F965" t="str">
        <f t="shared" si="271"/>
        <v>2.90990990876464-4541.11704363202i</v>
      </c>
      <c r="G965" t="str">
        <f t="shared" si="272"/>
        <v>0.999999999606424-0.0000198387512002661i</v>
      </c>
      <c r="H965" t="str">
        <f t="shared" si="273"/>
        <v>625.026820811518+4.25347639288009i</v>
      </c>
      <c r="I965" t="str">
        <f t="shared" si="274"/>
        <v>59.6207574878387-8006.98392196399i</v>
      </c>
      <c r="K965" t="str">
        <f t="shared" si="275"/>
        <v>0.0191982869946728-0.000176113335074481i</v>
      </c>
      <c r="L965" t="str">
        <f t="shared" si="276"/>
        <v>0.0001875-6.43485938853496i</v>
      </c>
      <c r="M965" t="str">
        <f t="shared" si="277"/>
        <v>0.0025-3.101932218063i</v>
      </c>
      <c r="N965">
        <f t="shared" si="278"/>
        <v>89.891696185051941</v>
      </c>
      <c r="O965">
        <f t="shared" si="279"/>
        <v>63.576412448072297</v>
      </c>
      <c r="P965" s="3">
        <f t="shared" si="280"/>
        <v>63.576412448072297</v>
      </c>
      <c r="Q965" s="3">
        <f t="shared" si="281"/>
        <v>-90.108303814948059</v>
      </c>
      <c r="R965">
        <f t="shared" si="282"/>
        <v>89.891696185051941</v>
      </c>
      <c r="S965">
        <f t="shared" si="283"/>
        <v>3.2889951245159497E-2</v>
      </c>
      <c r="T965">
        <f t="shared" si="266"/>
        <v>63.576412448072297</v>
      </c>
    </row>
    <row r="966" spans="1:20" x14ac:dyDescent="0.25">
      <c r="A966">
        <f t="shared" si="267"/>
        <v>207.43894231942534</v>
      </c>
      <c r="B966">
        <f t="shared" si="284"/>
        <v>33.014933059891099</v>
      </c>
      <c r="C966" t="str">
        <f t="shared" si="268"/>
        <v>-2.85325819742569-1503.73939422595i</v>
      </c>
      <c r="D966" t="str">
        <f t="shared" si="269"/>
        <v>3.47812499283821-482.069719511244i</v>
      </c>
      <c r="E966" t="str">
        <f t="shared" si="270"/>
        <v>162.469410496035+0.0155464387830476i</v>
      </c>
      <c r="F966" t="str">
        <f t="shared" si="271"/>
        <v>2.90990990875592-4523.92612479737i</v>
      </c>
      <c r="G966" t="str">
        <f t="shared" si="272"/>
        <v>0.999999999603427-0.0000199141384547674i</v>
      </c>
      <c r="H966" t="str">
        <f t="shared" si="273"/>
        <v>625.027025042121+4.26963974729946i</v>
      </c>
      <c r="I966" t="str">
        <f t="shared" si="274"/>
        <v>59.6207610089903-7976.67490854734i</v>
      </c>
      <c r="K966" t="str">
        <f t="shared" si="275"/>
        <v>0.0191982739523434-0.000176782438228328i</v>
      </c>
      <c r="L966" t="str">
        <f t="shared" si="276"/>
        <v>0.0001875-6.41049949047116i</v>
      </c>
      <c r="M966" t="str">
        <f t="shared" si="277"/>
        <v>0.0025-3.09018949797071i</v>
      </c>
      <c r="N966">
        <f t="shared" si="278"/>
        <v>89.89128471528339</v>
      </c>
      <c r="O966">
        <f t="shared" si="279"/>
        <v>63.543467181986429</v>
      </c>
      <c r="P966" s="3">
        <f t="shared" si="280"/>
        <v>63.543467181986429</v>
      </c>
      <c r="Q966" s="3">
        <f t="shared" si="281"/>
        <v>-90.10871528471661</v>
      </c>
      <c r="R966">
        <f t="shared" si="282"/>
        <v>89.89128471528339</v>
      </c>
      <c r="S966">
        <f t="shared" si="283"/>
        <v>3.3014933059891102E-2</v>
      </c>
      <c r="T966">
        <f t="shared" si="266"/>
        <v>63.543467181986429</v>
      </c>
    </row>
    <row r="967" spans="1:20" x14ac:dyDescent="0.25">
      <c r="A967">
        <f t="shared" si="267"/>
        <v>208.22721030023916</v>
      </c>
      <c r="B967">
        <f t="shared" si="284"/>
        <v>33.140389805518687</v>
      </c>
      <c r="C967" t="str">
        <f t="shared" si="268"/>
        <v>-2.85325546739403-1498.0465456933i</v>
      </c>
      <c r="D967" t="str">
        <f t="shared" si="269"/>
        <v>3.47812499278367-480.24479050908i</v>
      </c>
      <c r="E967" t="str">
        <f t="shared" si="270"/>
        <v>162.469409533217+0.0156055298844886i</v>
      </c>
      <c r="F967" t="str">
        <f t="shared" si="271"/>
        <v>2.90990990874714-4506.80028415881i</v>
      </c>
      <c r="G967" t="str">
        <f t="shared" si="272"/>
        <v>0.999999999600407-0.0000199898121808352i</v>
      </c>
      <c r="H967" t="str">
        <f t="shared" si="273"/>
        <v>625.027230827904+4.28586452411475i</v>
      </c>
      <c r="I967" t="str">
        <f t="shared" si="274"/>
        <v>59.6207645569519-7946.48064227818i</v>
      </c>
      <c r="K967" t="str">
        <f t="shared" si="275"/>
        <v>0.019198260810723-0.000177454082515094i</v>
      </c>
      <c r="L967" t="str">
        <f t="shared" si="276"/>
        <v>0.0001875-6.3862318095947i</v>
      </c>
      <c r="M967" t="str">
        <f t="shared" si="277"/>
        <v>0.0025-3.07849123129181i</v>
      </c>
      <c r="N967">
        <f t="shared" si="278"/>
        <v>89.890871682899203</v>
      </c>
      <c r="O967">
        <f t="shared" si="279"/>
        <v>63.510521904943801</v>
      </c>
      <c r="P967" s="3">
        <f t="shared" si="280"/>
        <v>63.510521904943801</v>
      </c>
      <c r="Q967" s="3">
        <f t="shared" si="281"/>
        <v>-90.109128317100797</v>
      </c>
      <c r="R967">
        <f t="shared" si="282"/>
        <v>89.890871682899203</v>
      </c>
      <c r="S967">
        <f t="shared" si="283"/>
        <v>3.3140389805518686E-2</v>
      </c>
      <c r="T967">
        <f t="shared" si="266"/>
        <v>63.510521904943801</v>
      </c>
    </row>
    <row r="968" spans="1:20" x14ac:dyDescent="0.25">
      <c r="A968">
        <f t="shared" si="267"/>
        <v>209.01847369938008</v>
      </c>
      <c r="B968">
        <f t="shared" si="284"/>
        <v>33.266323286779659</v>
      </c>
      <c r="C968" t="str">
        <f t="shared" si="268"/>
        <v>-2.8532527165789-1492.37524706354i</v>
      </c>
      <c r="D968" t="str">
        <f t="shared" si="269"/>
        <v>3.47812499272872-478.426769989457i</v>
      </c>
      <c r="E968" t="str">
        <f t="shared" si="270"/>
        <v>162.46940856307+0.015664845699552i</v>
      </c>
      <c r="F968" t="str">
        <f t="shared" si="271"/>
        <v>2.90990990873828-4489.73927535538i</v>
      </c>
      <c r="G968" t="str">
        <f t="shared" si="272"/>
        <v>0.999999999597365-0.0000200657734670613i</v>
      </c>
      <c r="H968" t="str">
        <f t="shared" si="273"/>
        <v>625.027438180714+4.30215095674995i</v>
      </c>
      <c r="I968" t="str">
        <f t="shared" si="274"/>
        <v>59.620768131928-7916.40068880193i</v>
      </c>
      <c r="K968" t="str">
        <f t="shared" si="275"/>
        <v>0.0191982475690558-0.000178128277574391i</v>
      </c>
      <c r="L968" t="str">
        <f t="shared" si="276"/>
        <v>0.0001875-6.36205599680683i</v>
      </c>
      <c r="M968" t="str">
        <f t="shared" si="277"/>
        <v>0.0025-3.06683724974278i</v>
      </c>
      <c r="N968">
        <f t="shared" si="278"/>
        <v>89.890457081972514</v>
      </c>
      <c r="O968">
        <f t="shared" si="279"/>
        <v>63.477576616860965</v>
      </c>
      <c r="P968" s="3">
        <f t="shared" si="280"/>
        <v>63.477576616860965</v>
      </c>
      <c r="Q968" s="3">
        <f t="shared" si="281"/>
        <v>-90.109542918027486</v>
      </c>
      <c r="R968">
        <f t="shared" si="282"/>
        <v>89.890457081972514</v>
      </c>
      <c r="S968">
        <f t="shared" si="283"/>
        <v>3.3266323286779656E-2</v>
      </c>
      <c r="T968">
        <f t="shared" si="266"/>
        <v>63.477576616860965</v>
      </c>
    </row>
    <row r="969" spans="1:20" x14ac:dyDescent="0.25">
      <c r="A969">
        <f t="shared" si="267"/>
        <v>209.81274389943769</v>
      </c>
      <c r="B969">
        <f t="shared" si="284"/>
        <v>33.39273531526942</v>
      </c>
      <c r="C969" t="str">
        <f t="shared" si="268"/>
        <v>-2.853249944822-1486.72541675317i</v>
      </c>
      <c r="D969" t="str">
        <f t="shared" si="269"/>
        <v>3.47812499267335-476.615631799539i</v>
      </c>
      <c r="E969" t="str">
        <f t="shared" si="270"/>
        <v>162.469407585539+0.0157243870840669i</v>
      </c>
      <c r="F969" t="str">
        <f t="shared" si="271"/>
        <v>2.90990990872935-4472.74285295873i</v>
      </c>
      <c r="G969" t="str">
        <f t="shared" si="272"/>
        <v>0.999999999594299-0.0000201420234061744i</v>
      </c>
      <c r="H969" t="str">
        <f t="shared" si="273"/>
        <v>625.027647112475+4.3184992795162i</v>
      </c>
      <c r="I969" t="str">
        <f t="shared" si="274"/>
        <v>59.6207717341233-7886.43461540823i</v>
      </c>
      <c r="K969" t="str">
        <f t="shared" si="275"/>
        <v>0.0191982342265805-0.000178805033082271i</v>
      </c>
      <c r="L969" t="str">
        <f t="shared" si="276"/>
        <v>0.0001875-6.33797170433039i</v>
      </c>
      <c r="M969" t="str">
        <f t="shared" si="277"/>
        <v>0.0025-3.05522738567721i</v>
      </c>
      <c r="N969">
        <f t="shared" si="278"/>
        <v>89.890040906554106</v>
      </c>
      <c r="O969">
        <f t="shared" si="279"/>
        <v>63.444631317654078</v>
      </c>
      <c r="P969" s="3">
        <f t="shared" si="280"/>
        <v>63.444631317654078</v>
      </c>
      <c r="Q969" s="3">
        <f t="shared" si="281"/>
        <v>-90.109959093445894</v>
      </c>
      <c r="R969">
        <f t="shared" si="282"/>
        <v>89.890040906554106</v>
      </c>
      <c r="S969">
        <f t="shared" si="283"/>
        <v>3.3392735315269421E-2</v>
      </c>
      <c r="T969">
        <f t="shared" si="266"/>
        <v>63.444631317654078</v>
      </c>
    </row>
    <row r="970" spans="1:20" x14ac:dyDescent="0.25">
      <c r="A970">
        <f t="shared" si="267"/>
        <v>210.61003232625558</v>
      </c>
      <c r="B970">
        <f t="shared" si="284"/>
        <v>33.519627709467443</v>
      </c>
      <c r="C970" t="str">
        <f t="shared" si="268"/>
        <v>-2.85324715196386-1481.09697348745i</v>
      </c>
      <c r="D970" t="str">
        <f t="shared" si="269"/>
        <v>3.47812499261756-474.811349885496i</v>
      </c>
      <c r="E970" t="str">
        <f t="shared" si="270"/>
        <v>162.469406600565+0.0157841548971457i</v>
      </c>
      <c r="F970" t="str">
        <f t="shared" si="271"/>
        <v>2.90990990872036-4455.81077246964i</v>
      </c>
      <c r="G970" t="str">
        <f t="shared" si="272"/>
        <v>0.99999999959121-0.0000202185630950553i</v>
      </c>
      <c r="H970" t="str">
        <f t="shared" si="273"/>
        <v>625.027857635223+4.33490972761535i</v>
      </c>
      <c r="I970" t="str">
        <f t="shared" si="274"/>
        <v>59.6207753637461-7856.58199102525i</v>
      </c>
      <c r="K970" t="str">
        <f t="shared" si="275"/>
        <v>0.0191982207825295-0.00017948435875136i</v>
      </c>
      <c r="L970" t="str">
        <f t="shared" si="276"/>
        <v>0.0001875-6.31397858570471i</v>
      </c>
      <c r="M970" t="str">
        <f t="shared" si="277"/>
        <v>0.0025-3.04366147208329i</v>
      </c>
      <c r="N970">
        <f t="shared" si="278"/>
        <v>89.889623150672236</v>
      </c>
      <c r="O970">
        <f t="shared" si="279"/>
        <v>63.411686007238195</v>
      </c>
      <c r="P970" s="3">
        <f t="shared" si="280"/>
        <v>63.411686007238195</v>
      </c>
      <c r="Q970" s="3">
        <f t="shared" si="281"/>
        <v>-90.110376849327764</v>
      </c>
      <c r="R970">
        <f t="shared" si="282"/>
        <v>89.889623150672236</v>
      </c>
      <c r="S970">
        <f t="shared" si="283"/>
        <v>3.3519627709467439E-2</v>
      </c>
      <c r="T970">
        <f t="shared" si="266"/>
        <v>63.411686007238195</v>
      </c>
    </row>
    <row r="971" spans="1:20" x14ac:dyDescent="0.25">
      <c r="A971">
        <f t="shared" si="267"/>
        <v>211.41035044909532</v>
      </c>
      <c r="B971">
        <f t="shared" si="284"/>
        <v>33.647002294763418</v>
      </c>
      <c r="C971" t="str">
        <f t="shared" si="268"/>
        <v>-2.85324433784416-1475.4898362994i</v>
      </c>
      <c r="D971" t="str">
        <f t="shared" si="269"/>
        <v>3.47812499256136-473.01389829213i</v>
      </c>
      <c r="E971" t="str">
        <f t="shared" si="270"/>
        <v>162.469405608095+0.0158441500011542i</v>
      </c>
      <c r="F971" t="str">
        <f t="shared" si="271"/>
        <v>2.90990990871131-4438.94279031445i</v>
      </c>
      <c r="G971" t="str">
        <f t="shared" si="272"/>
        <v>0.999999999588097-0.0000202953936347535i</v>
      </c>
      <c r="H971" t="str">
        <f t="shared" si="273"/>
        <v>625.028069761061+4.3513825371431i</v>
      </c>
      <c r="I971" t="str">
        <f t="shared" si="274"/>
        <v>59.620779021004-7826.84238621283i</v>
      </c>
      <c r="K971" t="str">
        <f t="shared" si="275"/>
        <v>0.01919820723613-0.000180166264331i</v>
      </c>
      <c r="L971" t="str">
        <f t="shared" si="276"/>
        <v>0.0001875-6.29007629578073i</v>
      </c>
      <c r="M971" t="str">
        <f t="shared" si="277"/>
        <v>0.0025-3.03213934258148i</v>
      </c>
      <c r="N971">
        <f t="shared" si="278"/>
        <v>89.88920380833261</v>
      </c>
      <c r="O971">
        <f t="shared" si="279"/>
        <v>63.378740685528399</v>
      </c>
      <c r="P971" s="3">
        <f t="shared" si="280"/>
        <v>63.378740685528399</v>
      </c>
      <c r="Q971" s="3">
        <f t="shared" si="281"/>
        <v>-90.11079619166739</v>
      </c>
      <c r="R971">
        <f t="shared" si="282"/>
        <v>89.88920380833261</v>
      </c>
      <c r="S971">
        <f t="shared" si="283"/>
        <v>3.3647002294763417E-2</v>
      </c>
      <c r="T971">
        <f t="shared" si="266"/>
        <v>63.378740685528399</v>
      </c>
    </row>
    <row r="972" spans="1:20" x14ac:dyDescent="0.25">
      <c r="A972">
        <f t="shared" si="267"/>
        <v>212.21370978080191</v>
      </c>
      <c r="B972">
        <f t="shared" si="284"/>
        <v>33.774860903483521</v>
      </c>
      <c r="C972" t="str">
        <f t="shared" si="268"/>
        <v>-2.85324150230083-1469.90392452841i</v>
      </c>
      <c r="D972" t="str">
        <f t="shared" si="269"/>
        <v>3.47812499250471-471.22325116249i</v>
      </c>
      <c r="E972" t="str">
        <f t="shared" si="270"/>
        <v>162.46940460807+0.0159043732618031i</v>
      </c>
      <c r="F972" t="str">
        <f t="shared" si="271"/>
        <v>2.90990990870218-4422.13866384153i</v>
      </c>
      <c r="G972" t="str">
        <f t="shared" si="272"/>
        <v>0.999999999584961-0.0000203725161305016i</v>
      </c>
      <c r="H972" t="str">
        <f t="shared" si="273"/>
        <v>625.028283502208+4.36791794509276i</v>
      </c>
      <c r="I972" t="str">
        <f t="shared" si="274"/>
        <v>59.6207827061086-7797.21537315685i</v>
      </c>
      <c r="K972" t="str">
        <f t="shared" si="275"/>
        <v>0.0191981935866027-0.00018085075960738i</v>
      </c>
      <c r="L972" t="str">
        <f t="shared" si="276"/>
        <v>0.0001875-6.26626449071602i</v>
      </c>
      <c r="M972" t="str">
        <f t="shared" si="277"/>
        <v>0.0025-3.02066083142208i</v>
      </c>
      <c r="N972">
        <f t="shared" si="278"/>
        <v>89.888782873518338</v>
      </c>
      <c r="O972">
        <f t="shared" si="279"/>
        <v>63.345795352438316</v>
      </c>
      <c r="P972" s="3">
        <f t="shared" si="280"/>
        <v>63.345795352438316</v>
      </c>
      <c r="Q972" s="3">
        <f t="shared" si="281"/>
        <v>-90.111217126481662</v>
      </c>
      <c r="R972">
        <f t="shared" si="282"/>
        <v>89.888782873518338</v>
      </c>
      <c r="S972">
        <f t="shared" si="283"/>
        <v>3.3774860903483521E-2</v>
      </c>
      <c r="T972">
        <f t="shared" si="266"/>
        <v>63.345795352438316</v>
      </c>
    </row>
    <row r="973" spans="1:20" x14ac:dyDescent="0.25">
      <c r="A973">
        <f t="shared" si="267"/>
        <v>213.02012187796896</v>
      </c>
      <c r="B973">
        <f t="shared" si="284"/>
        <v>33.903205374916759</v>
      </c>
      <c r="C973" t="str">
        <f t="shared" si="268"/>
        <v>-2.85323864517082-1464.33915781929i</v>
      </c>
      <c r="D973" t="str">
        <f t="shared" si="269"/>
        <v>3.47812499244764-469.43938273752i</v>
      </c>
      <c r="E973" t="str">
        <f t="shared" si="270"/>
        <v>162.469403600432+0.015964825548085i</v>
      </c>
      <c r="F973" t="str">
        <f t="shared" si="271"/>
        <v>2.90990990869299-4405.39815131793i</v>
      </c>
      <c r="G973" t="str">
        <f t="shared" si="272"/>
        <v>0.9999999995818-0.0000204499316917328i</v>
      </c>
      <c r="H973" t="str">
        <f t="shared" si="273"/>
        <v>625.028498870959+4.38451618935821i</v>
      </c>
      <c r="I973" t="str">
        <f t="shared" si="274"/>
        <v>59.6207864192713-7767.7005256628i</v>
      </c>
      <c r="K973" t="str">
        <f t="shared" si="275"/>
        <v>0.0191981798331628-0.000181537854403678i</v>
      </c>
      <c r="L973" t="str">
        <f t="shared" si="276"/>
        <v>0.0001875-6.24254282796972i</v>
      </c>
      <c r="M973" t="str">
        <f t="shared" si="277"/>
        <v>0.0025-3.00922577348284i</v>
      </c>
      <c r="N973">
        <f t="shared" si="278"/>
        <v>89.888360340189735</v>
      </c>
      <c r="O973">
        <f t="shared" si="279"/>
        <v>63.312850007881437</v>
      </c>
      <c r="P973" s="3">
        <f t="shared" si="280"/>
        <v>63.312850007881437</v>
      </c>
      <c r="Q973" s="3">
        <f t="shared" si="281"/>
        <v>-90.111639659810265</v>
      </c>
      <c r="R973">
        <f t="shared" si="282"/>
        <v>89.888360340189735</v>
      </c>
      <c r="S973">
        <f t="shared" si="283"/>
        <v>3.3903205374916756E-2</v>
      </c>
      <c r="T973">
        <f t="shared" si="266"/>
        <v>63.312850007881437</v>
      </c>
    </row>
    <row r="974" spans="1:20" x14ac:dyDescent="0.25">
      <c r="A974">
        <f t="shared" si="267"/>
        <v>213.82959834110525</v>
      </c>
      <c r="B974">
        <f t="shared" si="284"/>
        <v>34.032037555341446</v>
      </c>
      <c r="C974" t="str">
        <f t="shared" si="268"/>
        <v>-2.85323576628984-1458.79545612103i</v>
      </c>
      <c r="D974" t="str">
        <f t="shared" si="269"/>
        <v>3.47812499239014-467.662267355673i</v>
      </c>
      <c r="E974" t="str">
        <f t="shared" si="270"/>
        <v>162.469402585125+0.0160255077323214i</v>
      </c>
      <c r="F974" t="str">
        <f t="shared" si="271"/>
        <v>2.90990990868372-4388.72101192573i</v>
      </c>
      <c r="G974" t="str">
        <f t="shared" si="272"/>
        <v>0.999999999578616-0.0000205276414320961i</v>
      </c>
      <c r="H974" t="str">
        <f t="shared" si="273"/>
        <v>625.028715879707+4.40117750873764i</v>
      </c>
      <c r="I974" t="str">
        <f t="shared" si="274"/>
        <v>59.6207901607053-7738.29741914963i</v>
      </c>
      <c r="K974" t="str">
        <f t="shared" si="275"/>
        <v>0.0191981659750194-0.000182227558580197i</v>
      </c>
      <c r="L974" t="str">
        <f t="shared" si="276"/>
        <v>0.0001875-6.2189109662978i</v>
      </c>
      <c r="M974" t="str">
        <f t="shared" si="277"/>
        <v>0.0025-2.99783400426663i</v>
      </c>
      <c r="N974">
        <f t="shared" si="278"/>
        <v>89.887936202284308</v>
      </c>
      <c r="O974">
        <f t="shared" si="279"/>
        <v>63.27990465177065</v>
      </c>
      <c r="P974" s="3">
        <f t="shared" si="280"/>
        <v>63.27990465177065</v>
      </c>
      <c r="Q974" s="3">
        <f t="shared" si="281"/>
        <v>-90.112063797715692</v>
      </c>
      <c r="R974">
        <f t="shared" si="282"/>
        <v>89.887936202284308</v>
      </c>
      <c r="S974">
        <f t="shared" si="283"/>
        <v>3.4032037555341448E-2</v>
      </c>
      <c r="T974">
        <f t="shared" si="266"/>
        <v>63.27990465177065</v>
      </c>
    </row>
    <row r="975" spans="1:20" x14ac:dyDescent="0.25">
      <c r="A975">
        <f t="shared" si="267"/>
        <v>214.64215081480145</v>
      </c>
      <c r="B975">
        <f t="shared" si="284"/>
        <v>34.161359298051742</v>
      </c>
      <c r="C975" t="str">
        <f t="shared" si="268"/>
        <v>-2.8532328654924-1453.27273968559i</v>
      </c>
      <c r="D975" t="str">
        <f t="shared" si="269"/>
        <v>3.4781249923322-465.891879452547i</v>
      </c>
      <c r="E975" t="str">
        <f t="shared" si="270"/>
        <v>162.469401562089+0.0160864206901764i</v>
      </c>
      <c r="F975" t="str">
        <f t="shared" si="271"/>
        <v>2.90990990867439-4372.10700575869i</v>
      </c>
      <c r="G975" t="str">
        <f t="shared" si="272"/>
        <v>0.999999999575407-0.0000206056464694719i</v>
      </c>
      <c r="H975" t="str">
        <f t="shared" si="273"/>
        <v>625.028934540946+4.41790214293697i</v>
      </c>
      <c r="I975" t="str">
        <f t="shared" si="274"/>
        <v>59.6207939306266-7709.00563064388i</v>
      </c>
      <c r="K975" t="str">
        <f t="shared" si="275"/>
        <v>0.0191981520113755-0.000182919882034506i</v>
      </c>
      <c r="L975" t="str">
        <f t="shared" si="276"/>
        <v>0.0001875-6.19536856574794i</v>
      </c>
      <c r="M975" t="str">
        <f t="shared" si="277"/>
        <v>0.0025-2.98648535989902i</v>
      </c>
      <c r="N975">
        <f t="shared" si="278"/>
        <v>89.887510453716715</v>
      </c>
      <c r="O975">
        <f t="shared" si="279"/>
        <v>63.246959284017748</v>
      </c>
      <c r="P975" s="3">
        <f t="shared" si="280"/>
        <v>63.246959284017748</v>
      </c>
      <c r="Q975" s="3">
        <f t="shared" si="281"/>
        <v>-90.112489546283285</v>
      </c>
      <c r="R975">
        <f t="shared" si="282"/>
        <v>89.887510453716715</v>
      </c>
      <c r="S975">
        <f t="shared" si="283"/>
        <v>3.4161359298051745E-2</v>
      </c>
      <c r="T975">
        <f t="shared" si="266"/>
        <v>63.246959284017748</v>
      </c>
    </row>
    <row r="976" spans="1:20" x14ac:dyDescent="0.25">
      <c r="A976">
        <f t="shared" si="267"/>
        <v>215.45779098789771</v>
      </c>
      <c r="B976">
        <f t="shared" si="284"/>
        <v>34.291172463384342</v>
      </c>
      <c r="C976" t="str">
        <f t="shared" si="268"/>
        <v>-2.85322994261181-1447.77092906687i</v>
      </c>
      <c r="D976" t="str">
        <f t="shared" si="269"/>
        <v>3.4781249922738-464.128193560517i</v>
      </c>
      <c r="E976" t="str">
        <f t="shared" si="270"/>
        <v>162.469400531266+0.0161475653006596i</v>
      </c>
      <c r="F976" t="str">
        <f t="shared" si="271"/>
        <v>2.90990990866497-4355.55589381873i</v>
      </c>
      <c r="G976" t="str">
        <f t="shared" si="272"/>
        <v>0.999999999572174-0.0000206839479259891i</v>
      </c>
      <c r="H976" t="str">
        <f t="shared" si="273"/>
        <v>625.029154867258+4.43469033257316i</v>
      </c>
      <c r="I976" t="str">
        <f t="shared" si="274"/>
        <v>59.6207977292516-7679.82473877328i</v>
      </c>
      <c r="K976" t="str">
        <f t="shared" si="275"/>
        <v>0.0191981379414281-0.000183614834701578i</v>
      </c>
      <c r="L976" t="str">
        <f t="shared" si="276"/>
        <v>0.0001875-6.17191528765487i</v>
      </c>
      <c r="M976" t="str">
        <f t="shared" si="277"/>
        <v>0.0025-2.97517967712594i</v>
      </c>
      <c r="N976">
        <f t="shared" si="278"/>
        <v>89.887083088378532</v>
      </c>
      <c r="O976">
        <f t="shared" si="279"/>
        <v>63.214013904534305</v>
      </c>
      <c r="P976" s="3">
        <f t="shared" si="280"/>
        <v>63.214013904534305</v>
      </c>
      <c r="Q976" s="3">
        <f t="shared" si="281"/>
        <v>-90.112916911621468</v>
      </c>
      <c r="R976">
        <f t="shared" si="282"/>
        <v>89.887083088378532</v>
      </c>
      <c r="S976">
        <f t="shared" si="283"/>
        <v>3.429117246338434E-2</v>
      </c>
      <c r="T976">
        <f t="shared" si="266"/>
        <v>63.214013904534305</v>
      </c>
    </row>
    <row r="977" spans="1:20" x14ac:dyDescent="0.25">
      <c r="A977">
        <f t="shared" si="267"/>
        <v>216.27653059365173</v>
      </c>
      <c r="B977">
        <f t="shared" si="284"/>
        <v>34.421478918745201</v>
      </c>
      <c r="C977" t="str">
        <f t="shared" si="268"/>
        <v>-2.8532269974798-1442.28994511946i</v>
      </c>
      <c r="D977" t="str">
        <f t="shared" si="269"/>
        <v>3.47812499221497-462.371184308372i</v>
      </c>
      <c r="E977" t="str">
        <f t="shared" si="270"/>
        <v>162.469399492596+0.0162089424461553i</v>
      </c>
      <c r="F977" t="str">
        <f t="shared" si="271"/>
        <v>2.90990990865549-4339.06743801258i</v>
      </c>
      <c r="G977" t="str">
        <f t="shared" si="272"/>
        <v>0.999999999568917-0.0000207625469280402i</v>
      </c>
      <c r="H977" t="str">
        <f t="shared" si="273"/>
        <v>625.029376871326+4.45154231917784i</v>
      </c>
      <c r="I977" t="str">
        <f t="shared" si="274"/>
        <v>59.6208015568001-7650.754323761i</v>
      </c>
      <c r="K977" t="str">
        <f t="shared" si="275"/>
        <v>0.019198123764368-0.000184312426553927i</v>
      </c>
      <c r="L977" t="str">
        <f t="shared" si="276"/>
        <v>0.0001875-6.14855079463526i</v>
      </c>
      <c r="M977" t="str">
        <f t="shared" si="277"/>
        <v>0.0025-2.96391679331135i</v>
      </c>
      <c r="N977">
        <f t="shared" si="278"/>
        <v>89.886654100138372</v>
      </c>
      <c r="O977">
        <f t="shared" si="279"/>
        <v>63.181068513230869</v>
      </c>
      <c r="P977" s="3">
        <f t="shared" si="280"/>
        <v>63.181068513230869</v>
      </c>
      <c r="Q977" s="3">
        <f t="shared" si="281"/>
        <v>-90.113345899861628</v>
      </c>
      <c r="R977">
        <f t="shared" si="282"/>
        <v>89.886654100138372</v>
      </c>
      <c r="S977">
        <f t="shared" si="283"/>
        <v>3.4421478918745203E-2</v>
      </c>
      <c r="T977">
        <f t="shared" si="266"/>
        <v>63.181068513230869</v>
      </c>
    </row>
    <row r="978" spans="1:20" x14ac:dyDescent="0.25">
      <c r="A978">
        <f t="shared" si="267"/>
        <v>217.09838140990757</v>
      </c>
      <c r="B978">
        <f t="shared" si="284"/>
        <v>34.552280538636431</v>
      </c>
      <c r="C978" t="str">
        <f t="shared" si="268"/>
        <v>-2.85322402992688-1436.8297089976i</v>
      </c>
      <c r="D978" t="str">
        <f t="shared" si="269"/>
        <v>3.47812499215569-460.620826420942i</v>
      </c>
      <c r="E978" t="str">
        <f t="shared" si="270"/>
        <v>162.469398446019+0.0162705530124299i</v>
      </c>
      <c r="F978" t="str">
        <f t="shared" si="271"/>
        <v>2.90990990864594-4322.64140114826i</v>
      </c>
      <c r="G978" t="str">
        <f t="shared" si="272"/>
        <v>0.999999999565634-0.0000208414446062983i</v>
      </c>
      <c r="H978" t="str">
        <f t="shared" si="273"/>
        <v>625.029600565919+4.46845834520047i</v>
      </c>
      <c r="I978" t="str">
        <f t="shared" si="274"/>
        <v>59.6208054134901-7621.79396741929i</v>
      </c>
      <c r="K978" t="str">
        <f t="shared" si="275"/>
        <v>0.0191981094793802-0.000185012667601755i</v>
      </c>
      <c r="L978" t="str">
        <f t="shared" si="276"/>
        <v>0.0001875-6.12527475058306i</v>
      </c>
      <c r="M978" t="str">
        <f t="shared" si="277"/>
        <v>0.0025-2.9526965464349i</v>
      </c>
      <c r="N978">
        <f t="shared" si="278"/>
        <v>89.886223482841615</v>
      </c>
      <c r="O978">
        <f t="shared" si="279"/>
        <v>63.14812311001765</v>
      </c>
      <c r="P978" s="3">
        <f t="shared" si="280"/>
        <v>63.14812311001765</v>
      </c>
      <c r="Q978" s="3">
        <f t="shared" si="281"/>
        <v>-90.113776517158385</v>
      </c>
      <c r="R978">
        <f t="shared" si="282"/>
        <v>89.886223482841615</v>
      </c>
      <c r="S978">
        <f t="shared" si="283"/>
        <v>3.4552280538636432E-2</v>
      </c>
      <c r="T978">
        <f t="shared" si="266"/>
        <v>63.14812311001765</v>
      </c>
    </row>
    <row r="979" spans="1:20" x14ac:dyDescent="0.25">
      <c r="A979">
        <f t="shared" si="267"/>
        <v>217.92335525926524</v>
      </c>
      <c r="B979">
        <f t="shared" si="284"/>
        <v>34.683579204683248</v>
      </c>
      <c r="C979" t="str">
        <f t="shared" si="268"/>
        <v>-2.85322103978278-1431.39014215394i</v>
      </c>
      <c r="D979" t="str">
        <f t="shared" si="269"/>
        <v>3.47812499209597-458.877094718743i</v>
      </c>
      <c r="E979" t="str">
        <f t="shared" si="270"/>
        <v>162.469397391476+0.0163323978886082i</v>
      </c>
      <c r="F979" t="str">
        <f t="shared" si="271"/>
        <v>2.90990990863632-4306.27754693172i</v>
      </c>
      <c r="G979" t="str">
        <f t="shared" si="272"/>
        <v>0.999999999562327-0.0000209206420957331i</v>
      </c>
      <c r="H979" t="str">
        <f t="shared" si="273"/>
        <v>625.029825963919+4.48543865401242i</v>
      </c>
      <c r="I979" t="str">
        <f t="shared" si="274"/>
        <v>59.620809299546-7592.9432531438i</v>
      </c>
      <c r="K979" t="str">
        <f t="shared" si="275"/>
        <v>0.019198095085643-0.000185715567893087i</v>
      </c>
      <c r="L979" t="str">
        <f t="shared" si="276"/>
        <v>0.0001875-6.10208682066453i</v>
      </c>
      <c r="M979" t="str">
        <f t="shared" si="277"/>
        <v>0.0025-2.94151877508956i</v>
      </c>
      <c r="N979">
        <f t="shared" si="278"/>
        <v>89.885791230310417</v>
      </c>
      <c r="O979">
        <f t="shared" si="279"/>
        <v>63.115177694803833</v>
      </c>
      <c r="P979" s="3">
        <f t="shared" si="280"/>
        <v>63.115177694803833</v>
      </c>
      <c r="Q979" s="3">
        <f t="shared" si="281"/>
        <v>-90.114208769689583</v>
      </c>
      <c r="R979">
        <f t="shared" si="282"/>
        <v>89.885791230310417</v>
      </c>
      <c r="S979">
        <f t="shared" si="283"/>
        <v>3.4683579204683249E-2</v>
      </c>
      <c r="T979">
        <f t="shared" si="266"/>
        <v>63.115177694803833</v>
      </c>
    </row>
    <row r="980" spans="1:20" x14ac:dyDescent="0.25">
      <c r="A980">
        <f t="shared" si="267"/>
        <v>218.75146400925044</v>
      </c>
      <c r="B980">
        <f t="shared" si="284"/>
        <v>34.815376805661046</v>
      </c>
      <c r="C980" t="str">
        <f t="shared" si="268"/>
        <v>-2.85321802687535-1425.97116633853i</v>
      </c>
      <c r="D980" t="str">
        <f t="shared" si="269"/>
        <v>3.47812499203579-457.139964117607i</v>
      </c>
      <c r="E980" t="str">
        <f t="shared" si="270"/>
        <v>162.469396328908+0.0163944779672368i</v>
      </c>
      <c r="F980" t="str">
        <f t="shared" si="271"/>
        <v>2.90990990862663-4289.97563996341i</v>
      </c>
      <c r="G980" t="str">
        <f t="shared" si="272"/>
        <v>0.999999999558994-0.0000210001405356268i</v>
      </c>
      <c r="H980" t="str">
        <f t="shared" si="273"/>
        <v>625.030053078292+4.50248348990972i</v>
      </c>
      <c r="I980" t="str">
        <f t="shared" si="274"/>
        <v>59.6208132151889-7564.20176590724i</v>
      </c>
      <c r="K980" t="str">
        <f t="shared" si="275"/>
        <v>0.0191980805823288-0.000186421137513912i</v>
      </c>
      <c r="L980" t="str">
        <f t="shared" si="276"/>
        <v>0.0001875-6.07898667131353i</v>
      </c>
      <c r="M980" t="str">
        <f t="shared" si="277"/>
        <v>0.0025-2.93038331847934i</v>
      </c>
      <c r="N980">
        <f t="shared" si="278"/>
        <v>89.885357336343588</v>
      </c>
      <c r="O980">
        <f t="shared" si="279"/>
        <v>63.082232267498327</v>
      </c>
      <c r="P980" s="3">
        <f t="shared" si="280"/>
        <v>63.082232267498327</v>
      </c>
      <c r="Q980" s="3">
        <f t="shared" si="281"/>
        <v>-90.114642663656412</v>
      </c>
      <c r="R980">
        <f t="shared" si="282"/>
        <v>89.885357336343588</v>
      </c>
      <c r="S980">
        <f t="shared" si="283"/>
        <v>3.4815376805661047E-2</v>
      </c>
      <c r="T980">
        <f t="shared" si="266"/>
        <v>63.082232267498327</v>
      </c>
    </row>
    <row r="981" spans="1:20" x14ac:dyDescent="0.25">
      <c r="A981">
        <f t="shared" si="267"/>
        <v>219.58271957248562</v>
      </c>
      <c r="B981">
        <f t="shared" si="284"/>
        <v>34.94767523752256</v>
      </c>
      <c r="C981" t="str">
        <f t="shared" si="268"/>
        <v>-2.85321499103119-1420.57270359752i</v>
      </c>
      <c r="D981" t="str">
        <f t="shared" si="269"/>
        <v>3.47812499197513-455.409409628326i</v>
      </c>
      <c r="E981" t="str">
        <f t="shared" si="270"/>
        <v>162.469395258249+0.0164567941443081i</v>
      </c>
      <c r="F981" t="str">
        <f t="shared" si="271"/>
        <v>2.90990990861685-4273.73544573491i</v>
      </c>
      <c r="G981" t="str">
        <f t="shared" si="272"/>
        <v>0.999999999555636-0.0000210799410695914i</v>
      </c>
      <c r="H981" t="str">
        <f t="shared" si="273"/>
        <v>625.03028192211+4.51959309811726i</v>
      </c>
      <c r="I981" t="str">
        <f t="shared" si="274"/>
        <v>59.6208171606448-7535.56909225368i</v>
      </c>
      <c r="K981" t="str">
        <f t="shared" si="275"/>
        <v>0.0191980659686036-0.000187129386588331i</v>
      </c>
      <c r="L981" t="str">
        <f t="shared" si="276"/>
        <v>0.0001875-6.05597397022667i</v>
      </c>
      <c r="M981" t="str">
        <f t="shared" si="277"/>
        <v>0.0025-2.91929001641695i</v>
      </c>
      <c r="N981">
        <f t="shared" si="278"/>
        <v>89.884921794716576</v>
      </c>
      <c r="O981">
        <f t="shared" si="279"/>
        <v>63.049286828008668</v>
      </c>
      <c r="P981" s="3">
        <f t="shared" si="280"/>
        <v>63.049286828008668</v>
      </c>
      <c r="Q981" s="3">
        <f t="shared" si="281"/>
        <v>-90.115078205283424</v>
      </c>
      <c r="R981">
        <f t="shared" si="282"/>
        <v>89.884921794716576</v>
      </c>
      <c r="S981">
        <f t="shared" si="283"/>
        <v>3.4947675237522562E-2</v>
      </c>
      <c r="T981">
        <f t="shared" si="266"/>
        <v>63.049286828008668</v>
      </c>
    </row>
    <row r="982" spans="1:20" x14ac:dyDescent="0.25">
      <c r="A982">
        <f t="shared" si="267"/>
        <v>220.41713390686104</v>
      </c>
      <c r="B982">
        <f t="shared" si="284"/>
        <v>35.080476403425145</v>
      </c>
      <c r="C982" t="str">
        <f t="shared" si="268"/>
        <v>-2.85321193207595-1415.19467627228i</v>
      </c>
      <c r="D982" t="str">
        <f t="shared" si="269"/>
        <v>3.47812499191403-453.685406356297i</v>
      </c>
      <c r="E982" t="str">
        <f t="shared" si="270"/>
        <v>162.469394179442+0.0165193473191917i</v>
      </c>
      <c r="F982" t="str">
        <f t="shared" si="271"/>
        <v>2.909909908607-4257.55673062562i</v>
      </c>
      <c r="G982" t="str">
        <f t="shared" si="272"/>
        <v>0.999999999552253-0.0000211600448455843i</v>
      </c>
      <c r="H982" t="str">
        <f t="shared" si="273"/>
        <v>625.030512508547+4.53676772479198i</v>
      </c>
      <c r="I982" t="str">
        <f t="shared" si="274"/>
        <v>59.6208211361419-7507.04482029263i</v>
      </c>
      <c r="K982" t="str">
        <f t="shared" si="275"/>
        <v>0.0191980512436269-0.000187840325278691i</v>
      </c>
      <c r="L982" t="str">
        <f t="shared" si="276"/>
        <v>0.0001875-6.03304838635852i</v>
      </c>
      <c r="M982" t="str">
        <f t="shared" si="277"/>
        <v>0.0025-2.90823870932154i</v>
      </c>
      <c r="N982">
        <f t="shared" si="278"/>
        <v>89.884484599181221</v>
      </c>
      <c r="O982">
        <f t="shared" si="279"/>
        <v>63.016341376242487</v>
      </c>
      <c r="P982" s="3">
        <f t="shared" si="280"/>
        <v>63.016341376242487</v>
      </c>
      <c r="Q982" s="3">
        <f t="shared" si="281"/>
        <v>-90.115515400818779</v>
      </c>
      <c r="R982">
        <f t="shared" si="282"/>
        <v>89.884484599181221</v>
      </c>
      <c r="S982">
        <f t="shared" si="283"/>
        <v>3.5080476403425147E-2</v>
      </c>
      <c r="T982">
        <f t="shared" si="266"/>
        <v>63.016341376242487</v>
      </c>
    </row>
    <row r="983" spans="1:20" x14ac:dyDescent="0.25">
      <c r="A983">
        <f t="shared" si="267"/>
        <v>221.25471901570711</v>
      </c>
      <c r="B983">
        <f t="shared" si="284"/>
        <v>35.213782213758158</v>
      </c>
      <c r="C983" t="str">
        <f t="shared" si="268"/>
        <v>-2.85320884983373-1409.83700699806i</v>
      </c>
      <c r="D983" t="str">
        <f t="shared" si="269"/>
        <v>3.47812499185246-451.96792950115i</v>
      </c>
      <c r="E983" t="str">
        <f t="shared" si="270"/>
        <v>162.469393092423+0.0165821383947381i</v>
      </c>
      <c r="F983" t="str">
        <f t="shared" si="271"/>
        <v>2.90990990859708-4241.43926189925i</v>
      </c>
      <c r="G983" t="str">
        <f t="shared" si="272"/>
        <v>0.999999999548843-0.0000212404530159251i</v>
      </c>
      <c r="H983" t="str">
        <f t="shared" si="273"/>
        <v>625.030744850869+4.55400761702642i</v>
      </c>
      <c r="I983" t="str">
        <f t="shared" si="274"/>
        <v>59.620825141908-7478.62853969275i</v>
      </c>
      <c r="K983" t="str">
        <f t="shared" si="275"/>
        <v>0.0191980364065521-0.000188553963785738i</v>
      </c>
      <c r="L983" t="str">
        <f t="shared" si="276"/>
        <v>0.0001875-6.01020958991681i</v>
      </c>
      <c r="M983" t="str">
        <f t="shared" si="277"/>
        <v>0.0025-2.89722923821631i</v>
      </c>
      <c r="N983">
        <f t="shared" si="278"/>
        <v>89.884045743465876</v>
      </c>
      <c r="O983">
        <f t="shared" si="279"/>
        <v>62.983395912106197</v>
      </c>
      <c r="P983" s="3">
        <f t="shared" si="280"/>
        <v>62.983395912106197</v>
      </c>
      <c r="Q983" s="3">
        <f t="shared" si="281"/>
        <v>-90.115954256534124</v>
      </c>
      <c r="R983">
        <f t="shared" si="282"/>
        <v>89.884045743465876</v>
      </c>
      <c r="S983">
        <f t="shared" si="283"/>
        <v>3.5213782213758156E-2</v>
      </c>
      <c r="T983">
        <f t="shared" si="266"/>
        <v>62.983395912106197</v>
      </c>
    </row>
    <row r="984" spans="1:20" x14ac:dyDescent="0.25">
      <c r="A984">
        <f t="shared" si="267"/>
        <v>222.09548694796678</v>
      </c>
      <c r="B984">
        <f t="shared" si="284"/>
        <v>35.347594586170437</v>
      </c>
      <c r="C984" t="str">
        <f t="shared" si="268"/>
        <v>-2.85320574412714-1404.499618703i</v>
      </c>
      <c r="D984" t="str">
        <f t="shared" si="269"/>
        <v>3.47812499179042-450.256954356406i</v>
      </c>
      <c r="E984" t="str">
        <f t="shared" si="270"/>
        <v>162.46939199713+0.0166451682772288i</v>
      </c>
      <c r="F984" t="str">
        <f t="shared" si="271"/>
        <v>2.90990990858708-4225.38280770061i</v>
      </c>
      <c r="G984" t="str">
        <f t="shared" si="272"/>
        <v>0.999999999545408-0.0000213211667373124i</v>
      </c>
      <c r="H984" t="str">
        <f t="shared" si="273"/>
        <v>625.030978962451+4.57131302285227i</v>
      </c>
      <c r="I984" t="str">
        <f t="shared" si="274"/>
        <v>59.6208291781731-7450.31984167636i</v>
      </c>
      <c r="K984" t="str">
        <f t="shared" si="275"/>
        <v>0.0191980214565259-0.000189270312348745i</v>
      </c>
      <c r="L984" t="str">
        <f t="shared" si="276"/>
        <v>0.0001875-5.98745725235786i</v>
      </c>
      <c r="M984" t="str">
        <f t="shared" si="277"/>
        <v>0.0025-2.88626144472635i</v>
      </c>
      <c r="N984">
        <f t="shared" si="278"/>
        <v>89.883605221275118</v>
      </c>
      <c r="O984">
        <f t="shared" si="279"/>
        <v>62.950450435505651</v>
      </c>
      <c r="P984" s="3">
        <f t="shared" si="280"/>
        <v>62.950450435505651</v>
      </c>
      <c r="Q984" s="3">
        <f t="shared" si="281"/>
        <v>-90.116394778724882</v>
      </c>
      <c r="R984">
        <f t="shared" si="282"/>
        <v>89.883605221275118</v>
      </c>
      <c r="S984">
        <f t="shared" si="283"/>
        <v>3.5347594586170435E-2</v>
      </c>
      <c r="T984">
        <f t="shared" si="266"/>
        <v>62.950450435505651</v>
      </c>
    </row>
    <row r="985" spans="1:20" x14ac:dyDescent="0.25">
      <c r="A985">
        <f t="shared" si="267"/>
        <v>222.93944979836905</v>
      </c>
      <c r="B985">
        <f t="shared" si="284"/>
        <v>35.481915445597885</v>
      </c>
      <c r="C985" t="str">
        <f t="shared" si="268"/>
        <v>-2.85320261477777-1399.18243460698i</v>
      </c>
      <c r="D985" t="str">
        <f t="shared" si="269"/>
        <v>3.47812499172791-448.552456309113i</v>
      </c>
      <c r="E985" t="str">
        <f t="shared" si="270"/>
        <v>162.4693908935+0.0167084378764453i</v>
      </c>
      <c r="F985" t="str">
        <f t="shared" si="271"/>
        <v>2.90990990857702-4209.38713705224i</v>
      </c>
      <c r="G985" t="str">
        <f t="shared" si="272"/>
        <v>0.999999999541946-0.0000214021871708401i</v>
      </c>
      <c r="H985" t="str">
        <f t="shared" si="273"/>
        <v>625.031214856763+4.5886841912442i</v>
      </c>
      <c r="I985" t="str">
        <f t="shared" si="274"/>
        <v>59.620833245171-7422.11831901336i</v>
      </c>
      <c r="K985" t="str">
        <f t="shared" si="275"/>
        <v>0.0191980063926887-0.000189989381245676i</v>
      </c>
      <c r="L985" t="str">
        <f t="shared" si="276"/>
        <v>0.0001875-5.96479104638159i</v>
      </c>
      <c r="M985" t="str">
        <f t="shared" si="277"/>
        <v>0.0025-2.87533517107626i</v>
      </c>
      <c r="N985">
        <f t="shared" si="278"/>
        <v>89.883163026289822</v>
      </c>
      <c r="O985">
        <f t="shared" si="279"/>
        <v>62.917504946345957</v>
      </c>
      <c r="P985" s="3">
        <f t="shared" si="280"/>
        <v>62.917504946345957</v>
      </c>
      <c r="Q985" s="3">
        <f t="shared" si="281"/>
        <v>-90.116836973710178</v>
      </c>
      <c r="R985">
        <f t="shared" si="282"/>
        <v>89.883163026289822</v>
      </c>
      <c r="S985">
        <f t="shared" si="283"/>
        <v>3.5481915445597888E-2</v>
      </c>
      <c r="T985">
        <f t="shared" si="266"/>
        <v>62.917504946345957</v>
      </c>
    </row>
    <row r="986" spans="1:20" x14ac:dyDescent="0.25">
      <c r="A986">
        <f t="shared" si="267"/>
        <v>223.78661970760282</v>
      </c>
      <c r="B986">
        <f t="shared" si="284"/>
        <v>35.616746724291154</v>
      </c>
      <c r="C986" t="str">
        <f t="shared" si="268"/>
        <v>-2.85319946160543-1393.88537822053i</v>
      </c>
      <c r="D986" t="str">
        <f t="shared" si="269"/>
        <v>3.47812499166492-446.854410839493i</v>
      </c>
      <c r="E986" t="str">
        <f t="shared" si="270"/>
        <v>162.469389781469+0.0167719481056216i</v>
      </c>
      <c r="F986" t="str">
        <f t="shared" si="271"/>
        <v>2.90990990856687-4193.45201985102i</v>
      </c>
      <c r="G986" t="str">
        <f t="shared" si="272"/>
        <v>0.999999999538459-0.0000214835154820144i</v>
      </c>
      <c r="H986" t="str">
        <f t="shared" si="273"/>
        <v>625.031452547382+4.60612137212291i</v>
      </c>
      <c r="I986" t="str">
        <f t="shared" si="274"/>
        <v>59.620837343133-7394.02356601536i</v>
      </c>
      <c r="K986" t="str">
        <f t="shared" si="275"/>
        <v>0.0191979912141743-0.00019071118079331i</v>
      </c>
      <c r="L986" t="str">
        <f t="shared" si="276"/>
        <v>0.0001875-5.9422106459271i</v>
      </c>
      <c r="M986" t="str">
        <f t="shared" si="277"/>
        <v>0.0025-2.86445026008793i</v>
      </c>
      <c r="N986">
        <f t="shared" si="278"/>
        <v>89.882719152167013</v>
      </c>
      <c r="O986">
        <f t="shared" si="279"/>
        <v>62.884559444531554</v>
      </c>
      <c r="P986" s="3">
        <f t="shared" si="280"/>
        <v>62.884559444531554</v>
      </c>
      <c r="Q986" s="3">
        <f t="shared" si="281"/>
        <v>-90.117280847832987</v>
      </c>
      <c r="R986">
        <f t="shared" si="282"/>
        <v>89.882719152167013</v>
      </c>
      <c r="S986">
        <f t="shared" si="283"/>
        <v>3.5616746724291153E-2</v>
      </c>
      <c r="T986">
        <f t="shared" si="266"/>
        <v>62.884559444531554</v>
      </c>
    </row>
    <row r="987" spans="1:20" x14ac:dyDescent="0.25">
      <c r="A987">
        <f t="shared" si="267"/>
        <v>224.63700886249174</v>
      </c>
      <c r="B987">
        <f t="shared" si="284"/>
        <v>35.752090361843464</v>
      </c>
      <c r="C987" t="str">
        <f t="shared" si="268"/>
        <v>-2.85319628442902-1388.60837334371i</v>
      </c>
      <c r="D987" t="str">
        <f t="shared" si="269"/>
        <v>3.47812499160145-445.162793520593i</v>
      </c>
      <c r="E987" t="str">
        <f t="shared" si="270"/>
        <v>162.469388660973+0.0168356998815137i</v>
      </c>
      <c r="F987" t="str">
        <f t="shared" si="271"/>
        <v>2.90990990855664-4177.57722686495i</v>
      </c>
      <c r="G987" t="str">
        <f t="shared" si="272"/>
        <v>0.999999999534944-0.0000215651528407702i</v>
      </c>
      <c r="H987" t="str">
        <f t="shared" si="273"/>
        <v>625.031692047993+4.62362481635952i</v>
      </c>
      <c r="I987" t="str">
        <f t="shared" si="274"/>
        <v>59.6208414722979-7366.03517853i</v>
      </c>
      <c r="K987" t="str">
        <f t="shared" si="275"/>
        <v>0.0191979759201097-0.000191435721347402i</v>
      </c>
      <c r="L987" t="str">
        <f t="shared" si="276"/>
        <v>0.0001875-5.91971572616764i</v>
      </c>
      <c r="M987" t="str">
        <f t="shared" si="277"/>
        <v>0.0025-2.85360655517825i</v>
      </c>
      <c r="N987">
        <f t="shared" si="278"/>
        <v>89.88227359253969</v>
      </c>
      <c r="O987">
        <f t="shared" si="279"/>
        <v>62.851613929966028</v>
      </c>
      <c r="P987" s="3">
        <f t="shared" si="280"/>
        <v>62.851613929966028</v>
      </c>
      <c r="Q987" s="3">
        <f t="shared" si="281"/>
        <v>-90.11772640746031</v>
      </c>
      <c r="R987">
        <f t="shared" si="282"/>
        <v>89.88227359253969</v>
      </c>
      <c r="S987">
        <f t="shared" si="283"/>
        <v>3.5752090361843465E-2</v>
      </c>
      <c r="T987">
        <f t="shared" si="266"/>
        <v>62.851613929966028</v>
      </c>
    </row>
    <row r="988" spans="1:20" x14ac:dyDescent="0.25">
      <c r="A988">
        <f t="shared" si="267"/>
        <v>225.49062949616925</v>
      </c>
      <c r="B988">
        <f t="shared" si="284"/>
        <v>35.887948305218472</v>
      </c>
      <c r="C988" t="str">
        <f t="shared" si="268"/>
        <v>-2.85319308306584-1383.35134406506i</v>
      </c>
      <c r="D988" t="str">
        <f t="shared" si="269"/>
        <v>3.47812499153751-443.477580017931i</v>
      </c>
      <c r="E988" t="str">
        <f t="shared" si="270"/>
        <v>162.46938753195+0.016899694124366i</v>
      </c>
      <c r="F988" t="str">
        <f t="shared" si="271"/>
        <v>2.90990990854634-4161.76252972981i</v>
      </c>
      <c r="G988" t="str">
        <f t="shared" si="272"/>
        <v>0.999999999531403-0.0000216471004214884i</v>
      </c>
      <c r="H988" t="str">
        <f t="shared" si="273"/>
        <v>625.031933372373+4.64119477577832i</v>
      </c>
      <c r="I988" t="str">
        <f t="shared" si="274"/>
        <v>59.6208456329015-7338.15275393487i</v>
      </c>
      <c r="K988" t="str">
        <f t="shared" si="275"/>
        <v>0.0191979605096156-0.000192163013302819i</v>
      </c>
      <c r="L988" t="str">
        <f t="shared" si="276"/>
        <v>0.0001875-5.89730596350633i</v>
      </c>
      <c r="M988" t="str">
        <f t="shared" si="277"/>
        <v>0.0025-2.84280390035689i</v>
      </c>
      <c r="N988">
        <f t="shared" si="278"/>
        <v>89.881826341016861</v>
      </c>
      <c r="O988">
        <f t="shared" si="279"/>
        <v>62.818668402552468</v>
      </c>
      <c r="P988" s="3">
        <f t="shared" si="280"/>
        <v>62.818668402552468</v>
      </c>
      <c r="Q988" s="3">
        <f t="shared" si="281"/>
        <v>-90.118173658983139</v>
      </c>
      <c r="R988">
        <f t="shared" si="282"/>
        <v>89.881826341016861</v>
      </c>
      <c r="S988">
        <f t="shared" si="283"/>
        <v>3.5887948305218471E-2</v>
      </c>
      <c r="T988">
        <f t="shared" si="266"/>
        <v>62.818668402552468</v>
      </c>
    </row>
    <row r="989" spans="1:20" x14ac:dyDescent="0.25">
      <c r="A989">
        <f t="shared" si="267"/>
        <v>226.34749388825469</v>
      </c>
      <c r="B989">
        <f t="shared" si="284"/>
        <v>36.024322508778305</v>
      </c>
      <c r="C989" t="str">
        <f t="shared" si="268"/>
        <v>-2.85318985733166-1378.11421476044i</v>
      </c>
      <c r="D989" t="str">
        <f t="shared" si="269"/>
        <v>3.47812499147306-441.798746089141i</v>
      </c>
      <c r="E989" t="str">
        <f t="shared" si="270"/>
        <v>162.469386394332+0.0169639317579693i</v>
      </c>
      <c r="F989" t="str">
        <f t="shared" si="271"/>
        <v>2.90990990853595-4146.00770094585i</v>
      </c>
      <c r="G989" t="str">
        <f t="shared" si="272"/>
        <v>0.999999999527835-0.0000217293594030127i</v>
      </c>
      <c r="H989" t="str">
        <f t="shared" si="273"/>
        <v>625.032176534412+4.65883150316098i</v>
      </c>
      <c r="I989" t="str">
        <f t="shared" si="274"/>
        <v>59.620849825183-7310.37589113193i</v>
      </c>
      <c r="K989" t="str">
        <f t="shared" si="275"/>
        <v>0.0191979449818059-0.00019289306709369i</v>
      </c>
      <c r="L989" t="str">
        <f t="shared" si="276"/>
        <v>0.0001875-5.87498103557113i</v>
      </c>
      <c r="M989" t="str">
        <f t="shared" si="277"/>
        <v>0.0025-2.83204214022404i</v>
      </c>
      <c r="N989">
        <f t="shared" si="278"/>
        <v>89.881377391183463</v>
      </c>
      <c r="O989">
        <f t="shared" si="279"/>
        <v>62.785722862192976</v>
      </c>
      <c r="P989" s="3">
        <f t="shared" si="280"/>
        <v>62.785722862192976</v>
      </c>
      <c r="Q989" s="3">
        <f t="shared" si="281"/>
        <v>-90.118622608816537</v>
      </c>
      <c r="R989">
        <f t="shared" si="282"/>
        <v>89.881377391183463</v>
      </c>
      <c r="S989">
        <f t="shared" si="283"/>
        <v>3.6024322508778302E-2</v>
      </c>
      <c r="T989">
        <f t="shared" si="266"/>
        <v>62.785722862192976</v>
      </c>
    </row>
    <row r="990" spans="1:20" x14ac:dyDescent="0.25">
      <c r="A990">
        <f t="shared" si="267"/>
        <v>227.20761436503008</v>
      </c>
      <c r="B990">
        <f t="shared" si="284"/>
        <v>36.161214934311666</v>
      </c>
      <c r="C990" t="str">
        <f t="shared" si="268"/>
        <v>-2.85318660704114-1372.896910092i</v>
      </c>
      <c r="D990" t="str">
        <f t="shared" si="269"/>
        <v>3.47812499140814-440.126267583639i</v>
      </c>
      <c r="E990" t="str">
        <f t="shared" si="270"/>
        <v>162.469385248055+0.0170284137096275i</v>
      </c>
      <c r="F990" t="str">
        <f t="shared" si="271"/>
        <v>2.90990990852549-4130.3125138746i</v>
      </c>
      <c r="G990" t="str">
        <f t="shared" si="272"/>
        <v>0.99999999952424-0.0000218119309686656i</v>
      </c>
      <c r="H990" t="str">
        <f t="shared" si="273"/>
        <v>625.032421548105+4.67653525224999i</v>
      </c>
      <c r="I990" t="str">
        <f t="shared" si="274"/>
        <v>59.6208540493841-7282.70419054176i</v>
      </c>
      <c r="K990" t="str">
        <f t="shared" si="275"/>
        <v>0.0191979293357876-0.000193625893193549i</v>
      </c>
      <c r="L990" t="str">
        <f t="shared" si="276"/>
        <v>0.0001875-5.85274062121054i</v>
      </c>
      <c r="M990" t="str">
        <f t="shared" si="277"/>
        <v>0.0025-2.82132111996816i</v>
      </c>
      <c r="N990">
        <f t="shared" si="278"/>
        <v>89.880926736600088</v>
      </c>
      <c r="O990">
        <f t="shared" si="279"/>
        <v>62.752777308789057</v>
      </c>
      <c r="P990" s="3">
        <f t="shared" si="280"/>
        <v>62.752777308789057</v>
      </c>
      <c r="Q990" s="3">
        <f t="shared" si="281"/>
        <v>-90.119073263399912</v>
      </c>
      <c r="R990">
        <f t="shared" si="282"/>
        <v>89.880926736600088</v>
      </c>
      <c r="S990">
        <f t="shared" si="283"/>
        <v>3.6161214934311667E-2</v>
      </c>
      <c r="T990">
        <f t="shared" si="266"/>
        <v>62.752777308789057</v>
      </c>
    </row>
    <row r="991" spans="1:20" x14ac:dyDescent="0.25">
      <c r="A991">
        <f t="shared" si="267"/>
        <v>228.07100329961719</v>
      </c>
      <c r="B991">
        <f t="shared" si="284"/>
        <v>36.298627551062047</v>
      </c>
      <c r="C991" t="str">
        <f t="shared" si="268"/>
        <v>-2.85318333200728-1367.69935500706i</v>
      </c>
      <c r="D991" t="str">
        <f t="shared" si="269"/>
        <v>3.47812499134272-438.460120442256i</v>
      </c>
      <c r="E991" t="str">
        <f t="shared" si="270"/>
        <v>162.469384093053+0.0170931409102203i</v>
      </c>
      <c r="F991" t="str">
        <f t="shared" si="271"/>
        <v>2.90990990851495-4114.6767427355i</v>
      </c>
      <c r="G991" t="str">
        <f t="shared" si="272"/>
        <v>0.999999999520617-0.0000218948163062673i</v>
      </c>
      <c r="H991" t="str">
        <f t="shared" si="273"/>
        <v>625.032668427553+4.69430627775239i</v>
      </c>
      <c r="I991" t="str">
        <f t="shared" si="274"/>
        <v>59.6208583057479-7255.13725409762i</v>
      </c>
      <c r="K991" t="str">
        <f t="shared" si="275"/>
        <v>0.0191979135706611-0.000194361502115487i</v>
      </c>
      <c r="L991" t="str">
        <f t="shared" si="276"/>
        <v>0.0001875-5.8305844004887i</v>
      </c>
      <c r="M991" t="str">
        <f t="shared" si="277"/>
        <v>0.0025-2.81064068536378i</v>
      </c>
      <c r="N991">
        <f t="shared" si="278"/>
        <v>89.880474370803142</v>
      </c>
      <c r="O991">
        <f t="shared" si="279"/>
        <v>62.719831742241389</v>
      </c>
      <c r="P991" s="3">
        <f t="shared" si="280"/>
        <v>62.719831742241389</v>
      </c>
      <c r="Q991" s="3">
        <f t="shared" si="281"/>
        <v>-90.119525629196858</v>
      </c>
      <c r="R991">
        <f t="shared" si="282"/>
        <v>89.880474370803142</v>
      </c>
      <c r="S991">
        <f t="shared" si="283"/>
        <v>3.629862755106205E-2</v>
      </c>
      <c r="T991">
        <f t="shared" si="266"/>
        <v>62.719831742241389</v>
      </c>
    </row>
    <row r="992" spans="1:20" x14ac:dyDescent="0.25">
      <c r="A992">
        <f t="shared" si="267"/>
        <v>228.93767311215575</v>
      </c>
      <c r="B992">
        <f t="shared" si="284"/>
        <v>36.436562335756086</v>
      </c>
      <c r="C992" t="str">
        <f t="shared" si="268"/>
        <v>-2.85318003204166-1362.52147473704i</v>
      </c>
      <c r="D992" t="str">
        <f t="shared" si="269"/>
        <v>3.4781249912768-436.800280696907i</v>
      </c>
      <c r="E992" t="str">
        <f t="shared" si="270"/>
        <v>162.469382929258+0.0171581142941871i</v>
      </c>
      <c r="F992" t="str">
        <f t="shared" si="271"/>
        <v>2.90990990850433-4099.10016260273i</v>
      </c>
      <c r="G992" t="str">
        <f t="shared" si="272"/>
        <v>0.999999999516967-0.0000219780166081509i</v>
      </c>
      <c r="H992" t="str">
        <f t="shared" si="273"/>
        <v>625.032917186965+4.7121448353433i</v>
      </c>
      <c r="I992" t="str">
        <f t="shared" si="274"/>
        <v>59.6208625945187-7227.6746852399i</v>
      </c>
      <c r="K992" t="str">
        <f t="shared" si="275"/>
        <v>0.0191978976855198-0.000195099904412294i</v>
      </c>
      <c r="L992" t="str">
        <f t="shared" si="276"/>
        <v>0.0001875-5.80851205468091i</v>
      </c>
      <c r="M992" t="str">
        <f t="shared" si="277"/>
        <v>0.0025-2.80000068276926i</v>
      </c>
      <c r="N992">
        <f t="shared" si="278"/>
        <v>89.880020287304603</v>
      </c>
      <c r="O992">
        <f t="shared" si="279"/>
        <v>62.686886162449852</v>
      </c>
      <c r="P992" s="3">
        <f t="shared" si="280"/>
        <v>62.686886162449852</v>
      </c>
      <c r="Q992" s="3">
        <f t="shared" si="281"/>
        <v>-90.119979712695397</v>
      </c>
      <c r="R992">
        <f t="shared" si="282"/>
        <v>89.880020287304603</v>
      </c>
      <c r="S992">
        <f t="shared" si="283"/>
        <v>3.6436562335756088E-2</v>
      </c>
      <c r="T992">
        <f t="shared" si="266"/>
        <v>62.686886162449852</v>
      </c>
    </row>
    <row r="993" spans="1:20" x14ac:dyDescent="0.25">
      <c r="A993">
        <f t="shared" si="267"/>
        <v>229.80763626998191</v>
      </c>
      <c r="B993">
        <f t="shared" si="284"/>
        <v>36.575021272631957</v>
      </c>
      <c r="C993" t="str">
        <f t="shared" si="268"/>
        <v>-2.8531767069549-1357.36319479644i</v>
      </c>
      <c r="D993" t="str">
        <f t="shared" si="269"/>
        <v>3.47812499121038-435.146724470241i</v>
      </c>
      <c r="E993" t="str">
        <f t="shared" si="270"/>
        <v>162.469381756607+0.0172233347995227i</v>
      </c>
      <c r="F993" t="str">
        <f t="shared" si="271"/>
        <v>2.90990990849362-4083.58254940198i</v>
      </c>
      <c r="G993" t="str">
        <f t="shared" si="272"/>
        <v>0.999999999513289-0.0000220615330711807i</v>
      </c>
      <c r="H993" t="str">
        <f t="shared" si="273"/>
        <v>625.033167840658+4.73005118166977i</v>
      </c>
      <c r="I993" t="str">
        <f t="shared" si="274"/>
        <v>59.6208669159442-7200.31608891038i</v>
      </c>
      <c r="K993" t="str">
        <f t="shared" si="275"/>
        <v>0.0191978816794503-0.000195841110676613i</v>
      </c>
      <c r="L993" t="str">
        <f t="shared" si="276"/>
        <v>0.0001875-5.7865232662691i</v>
      </c>
      <c r="M993" t="str">
        <f t="shared" si="277"/>
        <v>0.0025-2.78940095912458i</v>
      </c>
      <c r="N993">
        <f t="shared" si="278"/>
        <v>89.879564479591892</v>
      </c>
      <c r="O993">
        <f t="shared" si="279"/>
        <v>62.653940569313882</v>
      </c>
      <c r="P993" s="3">
        <f t="shared" si="280"/>
        <v>62.653940569313882</v>
      </c>
      <c r="Q993" s="3">
        <f t="shared" si="281"/>
        <v>-90.120435520408108</v>
      </c>
      <c r="R993">
        <f t="shared" si="282"/>
        <v>89.879564479591892</v>
      </c>
      <c r="S993">
        <f t="shared" si="283"/>
        <v>3.6575021272631958E-2</v>
      </c>
      <c r="T993">
        <f t="shared" si="266"/>
        <v>62.653940569313882</v>
      </c>
    </row>
    <row r="994" spans="1:20" x14ac:dyDescent="0.25">
      <c r="A994">
        <f t="shared" si="267"/>
        <v>230.68090528780786</v>
      </c>
      <c r="B994">
        <f t="shared" si="284"/>
        <v>36.714006353467958</v>
      </c>
      <c r="C994" t="str">
        <f t="shared" si="268"/>
        <v>-2.8531733565555-1352.22444098164i</v>
      </c>
      <c r="D994" t="str">
        <f t="shared" si="269"/>
        <v>3.47812499114345-433.499427975295i</v>
      </c>
      <c r="E994" t="str">
        <f t="shared" si="270"/>
        <v>162.469380575029+0.0172888033678483i</v>
      </c>
      <c r="F994" t="str">
        <f t="shared" si="271"/>
        <v>2.90990990848284-4068.12367990715i</v>
      </c>
      <c r="G994" t="str">
        <f t="shared" si="272"/>
        <v>0.999999999509583-0.0000221453668967691i</v>
      </c>
      <c r="H994" t="str">
        <f t="shared" si="273"/>
        <v>625.033420403056+4.74802557435431i</v>
      </c>
      <c r="I994" t="str">
        <f t="shared" si="274"/>
        <v>59.6208712702719-7173.06107154643i</v>
      </c>
      <c r="K994" t="str">
        <f t="shared" si="275"/>
        <v>0.0191978655515323-0.000196585131541083i</v>
      </c>
      <c r="L994" t="str">
        <f t="shared" si="276"/>
        <v>0.0001875-5.76461771893714i</v>
      </c>
      <c r="M994" t="str">
        <f t="shared" si="277"/>
        <v>0.0025-2.77884136194918i</v>
      </c>
      <c r="N994">
        <f t="shared" si="278"/>
        <v>89.879106941127944</v>
      </c>
      <c r="O994">
        <f t="shared" si="279"/>
        <v>62.620994962731686</v>
      </c>
      <c r="P994" s="3">
        <f t="shared" si="280"/>
        <v>62.620994962731686</v>
      </c>
      <c r="Q994" s="3">
        <f t="shared" si="281"/>
        <v>-90.120893058872056</v>
      </c>
      <c r="R994">
        <f t="shared" si="282"/>
        <v>89.879106941127944</v>
      </c>
      <c r="S994">
        <f t="shared" si="283"/>
        <v>3.6714006353467957E-2</v>
      </c>
      <c r="T994">
        <f t="shared" si="266"/>
        <v>62.620994962731686</v>
      </c>
    </row>
    <row r="995" spans="1:20" x14ac:dyDescent="0.25">
      <c r="A995">
        <f t="shared" si="267"/>
        <v>231.55749272790155</v>
      </c>
      <c r="B995">
        <f t="shared" si="284"/>
        <v>36.853519577611138</v>
      </c>
      <c r="C995" t="str">
        <f t="shared" si="268"/>
        <v>-2.85316998065086-1347.10513936996i</v>
      </c>
      <c r="D995" t="str">
        <f t="shared" si="269"/>
        <v>3.47812499107601-431.858367515156i</v>
      </c>
      <c r="E995" t="str">
        <f t="shared" si="270"/>
        <v>162.469379384458+0.0173545209443713i</v>
      </c>
      <c r="F995" t="str">
        <f t="shared" si="271"/>
        <v>2.90990990847197-4052.72333173723i</v>
      </c>
      <c r="G995" t="str">
        <f t="shared" si="272"/>
        <v>0.999999999505848-0.0000222295192908937i</v>
      </c>
      <c r="H995" t="str">
        <f t="shared" si="273"/>
        <v>625.033674888697+4.76606827199877i</v>
      </c>
      <c r="I995" t="str">
        <f t="shared" si="274"/>
        <v>59.6208756577532-7145.90924107554i</v>
      </c>
      <c r="K995" t="str">
        <f t="shared" si="275"/>
        <v>0.0191978493008383-0.000197331977678489i</v>
      </c>
      <c r="L995" t="str">
        <f t="shared" si="276"/>
        <v>0.0001875-5.74279509756637i</v>
      </c>
      <c r="M995" t="str">
        <f t="shared" si="277"/>
        <v>0.0025-2.76832173933969i</v>
      </c>
      <c r="N995">
        <f t="shared" si="278"/>
        <v>89.878647665350968</v>
      </c>
      <c r="O995">
        <f t="shared" si="279"/>
        <v>62.588049342600975</v>
      </c>
      <c r="P995" s="3">
        <f t="shared" si="280"/>
        <v>62.588049342600975</v>
      </c>
      <c r="Q995" s="3">
        <f t="shared" si="281"/>
        <v>-90.121352334649032</v>
      </c>
      <c r="R995">
        <f t="shared" si="282"/>
        <v>89.878647665350968</v>
      </c>
      <c r="S995">
        <f t="shared" si="283"/>
        <v>3.6853519577611141E-2</v>
      </c>
      <c r="T995">
        <f t="shared" si="266"/>
        <v>62.588049342600975</v>
      </c>
    </row>
    <row r="996" spans="1:20" x14ac:dyDescent="0.25">
      <c r="A996">
        <f t="shared" si="267"/>
        <v>232.43741120026755</v>
      </c>
      <c r="B996">
        <f t="shared" si="284"/>
        <v>36.993562952006059</v>
      </c>
      <c r="C996" t="str">
        <f t="shared" si="268"/>
        <v>-2.85316657904689-1342.00521631853i</v>
      </c>
      <c r="D996" t="str">
        <f t="shared" si="269"/>
        <v>3.47812499100805-430.22351948262i</v>
      </c>
      <c r="E996" t="str">
        <f t="shared" si="270"/>
        <v>162.469378184824+0.017420488477938i</v>
      </c>
      <c r="F996" t="str">
        <f t="shared" si="271"/>
        <v>2.90990990846102-4037.38128335304i</v>
      </c>
      <c r="G996" t="str">
        <f t="shared" si="272"/>
        <v>0.999999999502086-0.0000223139914641152i</v>
      </c>
      <c r="H996" t="str">
        <f t="shared" si="273"/>
        <v>625.033931312225+4.7841795341879i</v>
      </c>
      <c r="I996" t="str">
        <f t="shared" si="274"/>
        <v>59.62088007864-7118.86020690951i</v>
      </c>
      <c r="K996" t="str">
        <f t="shared" si="275"/>
        <v>0.019197832926434-0.000198081659801917i</v>
      </c>
      <c r="L996" t="str">
        <f t="shared" si="276"/>
        <v>0.0001875-5.7210550882311i</v>
      </c>
      <c r="M996" t="str">
        <f t="shared" si="277"/>
        <v>0.0025-2.75784193996781i</v>
      </c>
      <c r="N996">
        <f t="shared" si="278"/>
        <v>89.878186645674418</v>
      </c>
      <c r="O996">
        <f t="shared" si="279"/>
        <v>62.555103708818621</v>
      </c>
      <c r="P996" s="3">
        <f t="shared" si="280"/>
        <v>62.555103708818621</v>
      </c>
      <c r="Q996" s="3">
        <f t="shared" si="281"/>
        <v>-90.121813354325582</v>
      </c>
      <c r="R996">
        <f t="shared" si="282"/>
        <v>89.878186645674418</v>
      </c>
      <c r="S996">
        <f t="shared" si="283"/>
        <v>3.6993562952006058E-2</v>
      </c>
      <c r="T996">
        <f t="shared" si="266"/>
        <v>62.555103708818621</v>
      </c>
    </row>
    <row r="997" spans="1:20" x14ac:dyDescent="0.25">
      <c r="A997">
        <f t="shared" si="267"/>
        <v>233.32067336282856</v>
      </c>
      <c r="B997">
        <f t="shared" si="284"/>
        <v>37.13413849122368</v>
      </c>
      <c r="C997" t="str">
        <f t="shared" si="268"/>
        <v>-2.85316315154816-1336.92459846326i</v>
      </c>
      <c r="D997" t="str">
        <f t="shared" si="269"/>
        <v>3.47812499093959-428.594860359849i</v>
      </c>
      <c r="E997" t="str">
        <f t="shared" si="270"/>
        <v>162.46937697606+0.0174867069209998i</v>
      </c>
      <c r="F997" t="str">
        <f t="shared" si="271"/>
        <v>2.90990990844998-4022.09731405405i</v>
      </c>
      <c r="G997" t="str">
        <f t="shared" si="272"/>
        <v>0.999999999498294-0.0000223987846315939i</v>
      </c>
      <c r="H997" t="str">
        <f t="shared" si="273"/>
        <v>625.034189688399+4.80235962149329i</v>
      </c>
      <c r="I997" t="str">
        <f t="shared" si="274"/>
        <v>59.6208845331871-7091.9135799389i</v>
      </c>
      <c r="K997" t="str">
        <f t="shared" si="275"/>
        <v>0.0191978164273778-0.000198834188664898i</v>
      </c>
      <c r="L997" t="str">
        <f t="shared" si="276"/>
        <v>0.0001875-5.69939737819396i</v>
      </c>
      <c r="M997" t="str">
        <f t="shared" si="277"/>
        <v>0.0025-2.74740181307811i</v>
      </c>
      <c r="N997">
        <f t="shared" si="278"/>
        <v>89.877723875486922</v>
      </c>
      <c r="O997">
        <f t="shared" si="279"/>
        <v>62.522158061280763</v>
      </c>
      <c r="P997" s="3">
        <f t="shared" si="280"/>
        <v>62.522158061280763</v>
      </c>
      <c r="Q997" s="3">
        <f t="shared" si="281"/>
        <v>-90.122276124513078</v>
      </c>
      <c r="R997">
        <f t="shared" si="282"/>
        <v>89.877723875486922</v>
      </c>
      <c r="S997">
        <f t="shared" si="283"/>
        <v>3.7134138491223684E-2</v>
      </c>
      <c r="T997">
        <f t="shared" si="266"/>
        <v>62.522158061280763</v>
      </c>
    </row>
    <row r="998" spans="1:20" x14ac:dyDescent="0.25">
      <c r="A998">
        <f t="shared" si="267"/>
        <v>234.20729192160729</v>
      </c>
      <c r="B998">
        <f t="shared" si="284"/>
        <v>37.275248217490329</v>
      </c>
      <c r="C998" t="str">
        <f t="shared" si="268"/>
        <v>-2.85315969795725-1331.86321271776i</v>
      </c>
      <c r="D998" t="str">
        <f t="shared" si="269"/>
        <v>3.47812499087061-426.972366718034i</v>
      </c>
      <c r="E998" t="str">
        <f t="shared" si="270"/>
        <v>162.469375758094+0.0175531772297006i</v>
      </c>
      <c r="F998" t="str">
        <f t="shared" si="271"/>
        <v>2.90990990843888-4006.87120397525i</v>
      </c>
      <c r="G998" t="str">
        <f t="shared" si="272"/>
        <v>0.999999999494474-0.0000224839000131081i</v>
      </c>
      <c r="H998" t="str">
        <f t="shared" si="273"/>
        <v>625.034450032087+4.82060879547679i</v>
      </c>
      <c r="I998" t="str">
        <f t="shared" si="274"/>
        <v>59.6208890216498-7065.06897252747i</v>
      </c>
      <c r="K998" t="str">
        <f t="shared" si="275"/>
        <v>0.0191977998027211-0.00019958957506156i</v>
      </c>
      <c r="L998" t="str">
        <f t="shared" si="276"/>
        <v>0.0001875-5.67782165590152i</v>
      </c>
      <c r="M998" t="str">
        <f t="shared" si="277"/>
        <v>0.0025-2.73700120848587i</v>
      </c>
      <c r="N998">
        <f t="shared" si="278"/>
        <v>89.877259348152165</v>
      </c>
      <c r="O998">
        <f t="shared" si="279"/>
        <v>62.489212399882675</v>
      </c>
      <c r="P998" s="3">
        <f t="shared" si="280"/>
        <v>62.489212399882675</v>
      </c>
      <c r="Q998" s="3">
        <f t="shared" si="281"/>
        <v>-90.122740651847835</v>
      </c>
      <c r="R998">
        <f t="shared" si="282"/>
        <v>89.877259348152165</v>
      </c>
      <c r="S998">
        <f t="shared" si="283"/>
        <v>3.7275248217490328E-2</v>
      </c>
      <c r="T998">
        <f t="shared" si="266"/>
        <v>62.489212399882675</v>
      </c>
    </row>
    <row r="999" spans="1:20" x14ac:dyDescent="0.25">
      <c r="A999">
        <f t="shared" si="267"/>
        <v>235.09727963090941</v>
      </c>
      <c r="B999">
        <f t="shared" si="284"/>
        <v>37.416894160716794</v>
      </c>
      <c r="C999" t="str">
        <f t="shared" si="268"/>
        <v>-2.85315621807607-1326.82098627231i</v>
      </c>
      <c r="D999" t="str">
        <f t="shared" si="269"/>
        <v>3.47812499080109-425.356015217059i</v>
      </c>
      <c r="E999" t="str">
        <f t="shared" si="270"/>
        <v>162.46937453086+0.0176199003637934i</v>
      </c>
      <c r="F999" t="str">
        <f t="shared" si="271"/>
        <v>2.90990990842768-3991.70273408392i</v>
      </c>
      <c r="G999" t="str">
        <f t="shared" si="272"/>
        <v>0.999999999490625-0.000022569338833071i</v>
      </c>
      <c r="H999" t="str">
        <f t="shared" si="273"/>
        <v>625.034712358277+4.83892731869479i</v>
      </c>
      <c r="I999" t="str">
        <f t="shared" si="274"/>
        <v>59.6208935442879-7038.32599850656i</v>
      </c>
      <c r="K999" t="str">
        <f t="shared" si="275"/>
        <v>0.0191977830515078-0.000200347829826781i</v>
      </c>
      <c r="L999" t="str">
        <f t="shared" si="276"/>
        <v>0.0001875-5.6563276109798i</v>
      </c>
      <c r="M999" t="str">
        <f t="shared" si="277"/>
        <v>0.0025-2.72663997657488i</v>
      </c>
      <c r="N999">
        <f t="shared" si="278"/>
        <v>89.876793057008683</v>
      </c>
      <c r="O999">
        <f t="shared" si="279"/>
        <v>62.456266724518919</v>
      </c>
      <c r="P999" s="3">
        <f t="shared" si="280"/>
        <v>62.456266724518919</v>
      </c>
      <c r="Q999" s="3">
        <f t="shared" si="281"/>
        <v>-90.123206942991317</v>
      </c>
      <c r="R999">
        <f t="shared" si="282"/>
        <v>89.876793057008683</v>
      </c>
      <c r="S999">
        <f t="shared" si="283"/>
        <v>3.7416894160716793E-2</v>
      </c>
      <c r="T999">
        <f t="shared" si="266"/>
        <v>62.456266724518919</v>
      </c>
    </row>
    <row r="1000" spans="1:20" x14ac:dyDescent="0.25">
      <c r="A1000">
        <f t="shared" si="267"/>
        <v>235.99064929350689</v>
      </c>
      <c r="B1000">
        <f t="shared" si="284"/>
        <v>37.559078358527522</v>
      </c>
      <c r="C1000" t="str">
        <f t="shared" si="268"/>
        <v>-2.85315271170396-1321.79784659277i</v>
      </c>
      <c r="D1000" t="str">
        <f t="shared" si="269"/>
        <v>3.47812499073104-423.745782605164i</v>
      </c>
      <c r="E1000" t="str">
        <f t="shared" si="270"/>
        <v>162.469373294283+0.0176868772867769i</v>
      </c>
      <c r="F1000" t="str">
        <f t="shared" si="271"/>
        <v>2.90990990841639-3976.59168617652i</v>
      </c>
      <c r="G1000" t="str">
        <f t="shared" si="272"/>
        <v>0.999999999486746-0.0000226551023205489i</v>
      </c>
      <c r="H1000" t="str">
        <f t="shared" si="273"/>
        <v>625.034976682062+4.8573154547014i</v>
      </c>
      <c r="I1000" t="str">
        <f t="shared" si="274"/>
        <v>59.6208981013599-7011.68427316947i</v>
      </c>
      <c r="K1000" t="str">
        <f t="shared" si="275"/>
        <v>0.0191977661727749-0.00020110896383634i</v>
      </c>
      <c r="L1000" t="str">
        <f t="shared" si="276"/>
        <v>0.0001875-5.63491493422974i</v>
      </c>
      <c r="M1000" t="str">
        <f t="shared" si="277"/>
        <v>0.0025-2.71631796829536i</v>
      </c>
      <c r="N1000">
        <f t="shared" si="278"/>
        <v>89.876324995370069</v>
      </c>
      <c r="O1000">
        <f t="shared" si="279"/>
        <v>62.423321035083006</v>
      </c>
      <c r="P1000" s="3">
        <f t="shared" si="280"/>
        <v>62.423321035083006</v>
      </c>
      <c r="Q1000" s="3">
        <f t="shared" si="281"/>
        <v>-90.123675004629931</v>
      </c>
      <c r="R1000">
        <f t="shared" si="282"/>
        <v>89.876324995370069</v>
      </c>
      <c r="S1000">
        <f t="shared" si="283"/>
        <v>3.7559078358527523E-2</v>
      </c>
      <c r="T1000">
        <f t="shared" si="266"/>
        <v>62.423321035083006</v>
      </c>
    </row>
    <row r="1001" spans="1:20" x14ac:dyDescent="0.25">
      <c r="A1001">
        <f t="shared" si="267"/>
        <v>236.88741376082226</v>
      </c>
      <c r="B1001">
        <f t="shared" si="284"/>
        <v>37.70180285628993</v>
      </c>
      <c r="C1001" t="str">
        <f t="shared" si="268"/>
        <v>-2.85314917863969-1316.79372141962i</v>
      </c>
      <c r="D1001" t="str">
        <f t="shared" si="269"/>
        <v>3.47812499066047-422.141645718615i</v>
      </c>
      <c r="E1001" t="str">
        <f t="shared" si="270"/>
        <v>162.469372048294+0.0177541089657859i</v>
      </c>
      <c r="F1001" t="str">
        <f t="shared" si="271"/>
        <v>2.90990990840502-3961.53784287557i</v>
      </c>
      <c r="G1001" t="str">
        <f t="shared" si="272"/>
        <v>0.999999999482838-0.000022741191709278i</v>
      </c>
      <c r="H1001" t="str">
        <f t="shared" si="273"/>
        <v>625.035243018657+4.87577346805273i</v>
      </c>
      <c r="I1001" t="str">
        <f t="shared" si="274"/>
        <v>59.6209026931289-6985.1434132661i</v>
      </c>
      <c r="K1001" t="str">
        <f t="shared" si="275"/>
        <v>0.0191977491655518-0.00020187298800707i</v>
      </c>
      <c r="L1001" t="str">
        <f t="shared" si="276"/>
        <v>0.0001875-5.61358331762278i</v>
      </c>
      <c r="M1001" t="str">
        <f t="shared" si="277"/>
        <v>0.0025-2.70603503516174i</v>
      </c>
      <c r="N1001">
        <f t="shared" si="278"/>
        <v>89.875855156524509</v>
      </c>
      <c r="O1001">
        <f t="shared" si="279"/>
        <v>62.390375331468</v>
      </c>
      <c r="P1001" s="3">
        <f t="shared" si="280"/>
        <v>62.390375331468</v>
      </c>
      <c r="Q1001" s="3">
        <f t="shared" si="281"/>
        <v>-90.124144843475491</v>
      </c>
      <c r="R1001">
        <f t="shared" si="282"/>
        <v>89.875855156524509</v>
      </c>
      <c r="S1001">
        <f t="shared" si="283"/>
        <v>3.7701802856289927E-2</v>
      </c>
      <c r="T1001">
        <f t="shared" si="266"/>
        <v>62.390375331468</v>
      </c>
    </row>
    <row r="1002" spans="1:20" x14ac:dyDescent="0.25">
      <c r="A1002">
        <f t="shared" si="267"/>
        <v>237.78758593311341</v>
      </c>
      <c r="B1002">
        <f t="shared" si="284"/>
        <v>37.845069707143836</v>
      </c>
      <c r="C1002" t="str">
        <f t="shared" si="268"/>
        <v>-2.85314561868009-1311.80853876685i</v>
      </c>
      <c r="D1002" t="str">
        <f t="shared" si="269"/>
        <v>3.47812499058936-420.543581481362i</v>
      </c>
      <c r="E1002" t="str">
        <f t="shared" si="270"/>
        <v>162.469370792823+0.0178215963716684i</v>
      </c>
      <c r="F1002" t="str">
        <f t="shared" si="271"/>
        <v>2.90990990839356-3946.54098762648i</v>
      </c>
      <c r="G1002" t="str">
        <f t="shared" si="272"/>
        <v>0.9999999994789-0.0000228276082376834i</v>
      </c>
      <c r="H1002" t="str">
        <f t="shared" si="273"/>
        <v>625.035511383387+4.89430162431042i</v>
      </c>
      <c r="I1002" t="str">
        <f t="shared" si="274"/>
        <v>59.6209073198584-6958.70303699725i</v>
      </c>
      <c r="K1002" t="str">
        <f t="shared" si="275"/>
        <v>0.0191977320288607-0.000202639913297008i</v>
      </c>
      <c r="L1002" t="str">
        <f t="shared" si="276"/>
        <v>0.0001875-5.59233245429645i</v>
      </c>
      <c r="M1002" t="str">
        <f t="shared" si="277"/>
        <v>0.0025-2.69579102925059i</v>
      </c>
      <c r="N1002">
        <f t="shared" si="278"/>
        <v>89.87538353373499</v>
      </c>
      <c r="O1002">
        <f t="shared" si="279"/>
        <v>62.357429613565998</v>
      </c>
      <c r="P1002" s="3">
        <f t="shared" si="280"/>
        <v>62.357429613565998</v>
      </c>
      <c r="Q1002" s="3">
        <f t="shared" si="281"/>
        <v>-90.12461646626501</v>
      </c>
      <c r="R1002">
        <f t="shared" si="282"/>
        <v>89.87538353373499</v>
      </c>
      <c r="S1002">
        <f t="shared" si="283"/>
        <v>3.7845069707143839E-2</v>
      </c>
      <c r="T1002">
        <f t="shared" si="266"/>
        <v>62.357429613565998</v>
      </c>
    </row>
    <row r="1003" spans="1:20" x14ac:dyDescent="0.25">
      <c r="A1003">
        <f t="shared" si="267"/>
        <v>238.69117875965924</v>
      </c>
      <c r="B1003">
        <f t="shared" si="284"/>
        <v>37.988880972030984</v>
      </c>
      <c r="C1003" t="str">
        <f t="shared" si="268"/>
        <v>-2.85314203162029-1306.84222692092i</v>
      </c>
      <c r="D1003" t="str">
        <f t="shared" si="269"/>
        <v>3.47812499051769-418.951566904715i</v>
      </c>
      <c r="E1003" t="str">
        <f t="shared" si="270"/>
        <v>162.469369527794+0.0178893404790418i</v>
      </c>
      <c r="F1003" t="str">
        <f t="shared" si="271"/>
        <v>2.90990990838201-3931.60090469443i</v>
      </c>
      <c r="G1003" t="str">
        <f t="shared" si="272"/>
        <v>0.999999999474932-0.0000229143531488957i</v>
      </c>
      <c r="H1003" t="str">
        <f t="shared" si="273"/>
        <v>625.035781791703+4.91290019004571i</v>
      </c>
      <c r="I1003" t="str">
        <f t="shared" si="274"/>
        <v>59.6209119818155-6932.36276400929i</v>
      </c>
      <c r="K1003" t="str">
        <f t="shared" si="275"/>
        <v>0.0191977147617161-0.000203409750705552i</v>
      </c>
      <c r="L1003" t="str">
        <f t="shared" si="276"/>
        <v>0.0001875-5.57116203854994i</v>
      </c>
      <c r="M1003" t="str">
        <f t="shared" si="277"/>
        <v>0.0025-2.68558580319844i</v>
      </c>
      <c r="N1003">
        <f t="shared" si="278"/>
        <v>89.874910120239036</v>
      </c>
      <c r="O1003">
        <f t="shared" si="279"/>
        <v>62.324483881268115</v>
      </c>
      <c r="P1003" s="3">
        <f t="shared" si="280"/>
        <v>62.324483881268115</v>
      </c>
      <c r="Q1003" s="3">
        <f t="shared" si="281"/>
        <v>-90.125089879760964</v>
      </c>
      <c r="R1003">
        <f t="shared" si="282"/>
        <v>89.874910120239036</v>
      </c>
      <c r="S1003">
        <f t="shared" si="283"/>
        <v>3.7988880972030986E-2</v>
      </c>
      <c r="T1003">
        <f t="shared" si="266"/>
        <v>62.324483881268115</v>
      </c>
    </row>
    <row r="1004" spans="1:20" x14ac:dyDescent="0.25">
      <c r="A1004">
        <f t="shared" si="267"/>
        <v>239.59820523894595</v>
      </c>
      <c r="B1004">
        <f t="shared" si="284"/>
        <v>38.133238719724702</v>
      </c>
      <c r="C1004" t="str">
        <f t="shared" si="268"/>
        <v>-2.85313841725418-1301.89471443978i</v>
      </c>
      <c r="D1004" t="str">
        <f t="shared" si="269"/>
        <v>3.47812499044549-417.36557908701i</v>
      </c>
      <c r="E1004" t="str">
        <f t="shared" si="270"/>
        <v>162.469368253137+0.0179573422661948i</v>
      </c>
      <c r="F1004" t="str">
        <f t="shared" si="271"/>
        <v>2.90990990837037-3916.71737916134i</v>
      </c>
      <c r="G1004" t="str">
        <f t="shared" si="272"/>
        <v>0.999999999470934-0.0000230014276907695i</v>
      </c>
      <c r="H1004" t="str">
        <f t="shared" si="273"/>
        <v>625.036054259165+4.93156943284294i</v>
      </c>
      <c r="I1004" t="str">
        <f t="shared" si="274"/>
        <v>59.6209166792677-6906.12221538857i</v>
      </c>
      <c r="K1004" t="str">
        <f t="shared" si="275"/>
        <v>0.0191976973631253-0.000204182511273613i</v>
      </c>
      <c r="L1004" t="str">
        <f t="shared" si="276"/>
        <v>0.0001875-5.55007176583977i</v>
      </c>
      <c r="M1004" t="str">
        <f t="shared" si="277"/>
        <v>0.0025-2.67541921019968i</v>
      </c>
      <c r="N1004">
        <f t="shared" si="278"/>
        <v>89.874434909248649</v>
      </c>
      <c r="O1004">
        <f t="shared" si="279"/>
        <v>62.291538134464815</v>
      </c>
      <c r="P1004" s="3">
        <f t="shared" si="280"/>
        <v>62.291538134464815</v>
      </c>
      <c r="Q1004" s="3">
        <f t="shared" si="281"/>
        <v>-90.125565090751351</v>
      </c>
      <c r="R1004">
        <f t="shared" si="282"/>
        <v>89.874434909248649</v>
      </c>
      <c r="S1004">
        <f t="shared" si="283"/>
        <v>3.8133238719724703E-2</v>
      </c>
      <c r="T1004">
        <f t="shared" ref="T1004:T1067" si="285">P1004</f>
        <v>62.291538134464815</v>
      </c>
    </row>
    <row r="1005" spans="1:20" x14ac:dyDescent="0.25">
      <c r="A1005">
        <f t="shared" ref="A1005:A1068" si="286">2*PI()*B1005</f>
        <v>240.50867841885392</v>
      </c>
      <c r="B1005">
        <f t="shared" si="284"/>
        <v>38.278145026859654</v>
      </c>
      <c r="C1005" t="str">
        <f t="shared" ref="C1005:C1068" si="287">IMPRODUCT(D1005,E1005,$C$40,,K1005,$C$41)</f>
        <v>-2.85313477537396-1296.96593015184i</v>
      </c>
      <c r="D1005" t="str">
        <f t="shared" ref="D1005:D1068" si="288">IMDIV(IMPRODUCT($C$37,$C$38,COMPLEX(1,A1005/$C$38)),IMSUM(-1*A1005*A1005/$C$39,COMPLEX(0,1*A1005)))</f>
        <v>3.47812499037274-415.785595213281i</v>
      </c>
      <c r="E1005" t="str">
        <f t="shared" ref="E1005:E1068" si="289">IMDIV(IMPRODUCT(IMSUM(F1005,G1005),$C$29,H1005),IMSUM(1,I1005))</f>
        <v>162.469366968779+0.0180256027151973i</v>
      </c>
      <c r="F1005" t="str">
        <f t="shared" ref="F1005:F1068" si="290">IMDIV(IMPRODUCT($C$14,$C$15,COMPLEX(1,A1005/$C$15)),IMSUM(-1*A1005*A1005/$C$16,COMPLEX(0,A1005)))</f>
        <v>2.90990990835865-3901.89019692268i</v>
      </c>
      <c r="G1005" t="str">
        <f t="shared" ref="G1005:G1068" si="291">IMDIV(1,COMPLEX(1,A1005*$C$9*$C$10))</f>
        <v>0.999999999466906-0.0000230888331159015i</v>
      </c>
      <c r="H1005" t="str">
        <f t="shared" ref="H1005:H1068" si="292">IMDIV($C$3,IMSUM(K1005,COMPLEX(0,$C$28*A1005)))</f>
        <v>625.036328801449+4.95030962130366i</v>
      </c>
      <c r="I1005" t="str">
        <f t="shared" ref="I1005:I1068" si="293">IMPRODUCT(F1005,$C$29,H1005,$C$31)</f>
        <v>59.6209214124848-6879.98101365591i</v>
      </c>
      <c r="K1005" t="str">
        <f t="shared" ref="K1005:K1068" si="294">IF($C$26&lt;=0,IMDIV(1,IMSUM(IMDIV(1,L1005),1/$C$18)),IMDIV(1,IMSUM(IMDIV(1,L1005),1/$C$18,IMDIV(1,M1005))))</f>
        <v>0.019197679832088-0.00020495820608377i</v>
      </c>
      <c r="L1005" t="str">
        <f t="shared" ref="L1005:L1068" si="295">IMSUM($C$21/$C$22,IMDIV(1,COMPLEX(0,$C$20*$C$22*A1005)))</f>
        <v>0.0001875-5.52906133277522i</v>
      </c>
      <c r="M1005" t="str">
        <f t="shared" ref="M1005:M1068" si="296">IMSUM($C$25/$C$26,IMDIV(1,COMPLEX(0,$C$24*$C$26*A1005)))</f>
        <v>0.0025-2.66529110400446i</v>
      </c>
      <c r="N1005">
        <f t="shared" ref="N1005:N1068" si="297">ABS(R1005)</f>
        <v>89.873957893950248</v>
      </c>
      <c r="O1005">
        <f t="shared" ref="O1005:O1068" si="298">ABS(P1005)</f>
        <v>62.258592373045929</v>
      </c>
      <c r="P1005" s="3">
        <f t="shared" ref="P1005:P1068" si="299">20*LOG10(IMABS(C1005))</f>
        <v>62.258592373045929</v>
      </c>
      <c r="Q1005" s="3">
        <f t="shared" ref="Q1005:Q1068" si="300">IMARGUMENT(C1005)*180/PI()</f>
        <v>-90.126042106049752</v>
      </c>
      <c r="R1005">
        <f t="shared" ref="R1005:R1068" si="301">IF(Q1005&lt;0,Q1005+180,Q1005-180)</f>
        <v>89.873957893950248</v>
      </c>
      <c r="S1005">
        <f t="shared" ref="S1005:S1068" si="302">B1005/1000</f>
        <v>3.8278145026859653E-2</v>
      </c>
      <c r="T1005">
        <f t="shared" si="285"/>
        <v>62.258592373045929</v>
      </c>
    </row>
    <row r="1006" spans="1:20" x14ac:dyDescent="0.25">
      <c r="A1006">
        <f t="shared" si="286"/>
        <v>241.42261139684558</v>
      </c>
      <c r="B1006">
        <f t="shared" ref="B1006:B1069" si="303">B1005*(1+B$42)</f>
        <v>38.423601977961724</v>
      </c>
      <c r="C1006" t="str">
        <f t="shared" si="287"/>
        <v>-2.85313110577025-1292.05580315486i</v>
      </c>
      <c r="D1006" t="str">
        <f t="shared" si="288"/>
        <v>3.47812499029943-414.211592554927i</v>
      </c>
      <c r="E1006" t="str">
        <f t="shared" si="289"/>
        <v>162.469365674646+0.0180941228118906i</v>
      </c>
      <c r="F1006" t="str">
        <f t="shared" si="290"/>
        <v>2.90990990834684-3887.11914468446i</v>
      </c>
      <c r="G1006" t="str">
        <f t="shared" si="291"/>
        <v>0.999999999462847-0.0000231765706816478i</v>
      </c>
      <c r="H1006" t="str">
        <f t="shared" si="292"/>
        <v>625.036605434365+4.96912102505058i</v>
      </c>
      <c r="I1006" t="str">
        <f t="shared" si="293"/>
        <v>59.6209261817403-6853.93878276149i</v>
      </c>
      <c r="K1006" t="str">
        <f t="shared" si="294"/>
        <v>0.019197662167596-0.000205736846260425i</v>
      </c>
      <c r="L1006" t="str">
        <f t="shared" si="295"/>
        <v>0.0001875-5.50813043711417i</v>
      </c>
      <c r="M1006" t="str">
        <f t="shared" si="296"/>
        <v>0.0025-2.65520133891658i</v>
      </c>
      <c r="N1006">
        <f t="shared" si="297"/>
        <v>89.873479067504576</v>
      </c>
      <c r="O1006">
        <f t="shared" si="298"/>
        <v>62.225646596899971</v>
      </c>
      <c r="P1006" s="3">
        <f t="shared" si="299"/>
        <v>62.225646596899971</v>
      </c>
      <c r="Q1006" s="3">
        <f t="shared" si="300"/>
        <v>-90.126520932495424</v>
      </c>
      <c r="R1006">
        <f t="shared" si="301"/>
        <v>89.873479067504576</v>
      </c>
      <c r="S1006">
        <f t="shared" si="302"/>
        <v>3.8423601977961727E-2</v>
      </c>
      <c r="T1006">
        <f t="shared" si="285"/>
        <v>62.225646596899971</v>
      </c>
    </row>
    <row r="1007" spans="1:20" x14ac:dyDescent="0.25">
      <c r="A1007">
        <f t="shared" si="286"/>
        <v>242.34001732015361</v>
      </c>
      <c r="B1007">
        <f t="shared" si="303"/>
        <v>38.569611665477979</v>
      </c>
      <c r="C1007" t="str">
        <f t="shared" si="287"/>
        <v>-2.853127408232-1287.164262815i</v>
      </c>
      <c r="D1007" t="str">
        <f t="shared" si="288"/>
        <v>3.47812499022556-412.643548469394i</v>
      </c>
      <c r="E1007" t="str">
        <f t="shared" si="289"/>
        <v>162.469364370661+0.018162903545898i</v>
      </c>
      <c r="F1007" t="str">
        <f t="shared" si="290"/>
        <v>2.90990990833494-3872.40400996014i</v>
      </c>
      <c r="G1007" t="str">
        <f t="shared" si="291"/>
        <v>0.999999999458757-0.0000232646416501429i</v>
      </c>
      <c r="H1007" t="str">
        <f t="shared" si="292"/>
        <v>625.036884173832+4.98800391473116i</v>
      </c>
      <c r="I1007" t="str">
        <f t="shared" si="293"/>
        <v>59.6209309873084-6827.99514807907i</v>
      </c>
      <c r="K1007" t="str">
        <f t="shared" si="294"/>
        <v>0.0191976443686337-0.000206518442969959i</v>
      </c>
      <c r="L1007" t="str">
        <f t="shared" si="295"/>
        <v>0.0001875-5.48727877775868i</v>
      </c>
      <c r="M1007" t="str">
        <f t="shared" si="296"/>
        <v>0.0025-2.64514976979137i</v>
      </c>
      <c r="N1007">
        <f t="shared" si="297"/>
        <v>89.872998423046539</v>
      </c>
      <c r="O1007">
        <f t="shared" si="298"/>
        <v>62.192700805914725</v>
      </c>
      <c r="P1007" s="3">
        <f t="shared" si="299"/>
        <v>62.192700805914725</v>
      </c>
      <c r="Q1007" s="3">
        <f t="shared" si="300"/>
        <v>-90.127001576953461</v>
      </c>
      <c r="R1007">
        <f t="shared" si="301"/>
        <v>89.872998423046539</v>
      </c>
      <c r="S1007">
        <f t="shared" si="302"/>
        <v>3.8569611665477982E-2</v>
      </c>
      <c r="T1007">
        <f t="shared" si="285"/>
        <v>62.192700805914725</v>
      </c>
    </row>
    <row r="1008" spans="1:20" x14ac:dyDescent="0.25">
      <c r="A1008">
        <f t="shared" si="286"/>
        <v>243.26090938597019</v>
      </c>
      <c r="B1008">
        <f t="shared" si="303"/>
        <v>38.716176189806795</v>
      </c>
      <c r="C1008" t="str">
        <f t="shared" si="287"/>
        <v>-2.85312368254655-1282.29123876587i</v>
      </c>
      <c r="D1008" t="str">
        <f t="shared" si="288"/>
        <v>3.47812499015114-411.08144039984i</v>
      </c>
      <c r="E1008" t="str">
        <f t="shared" si="289"/>
        <v>162.469363056752+0.0182319459106046i</v>
      </c>
      <c r="F1008" t="str">
        <f t="shared" si="290"/>
        <v>2.90990990832295-3857.74458106758i</v>
      </c>
      <c r="G1008" t="str">
        <f t="shared" si="291"/>
        <v>0.999999999454635-0.0000233530472883172i</v>
      </c>
      <c r="H1008" t="str">
        <f t="shared" si="292"/>
        <v>625.037165035889+5.00695856202162i</v>
      </c>
      <c r="I1008" t="str">
        <f t="shared" si="293"/>
        <v>59.6209358294651-6802.14973640075i</v>
      </c>
      <c r="K1008" t="str">
        <f t="shared" si="294"/>
        <v>0.0191976264341778-0.000207303007420885i</v>
      </c>
      <c r="L1008" t="str">
        <f t="shared" si="295"/>
        <v>0.0001875-5.46650605475063i</v>
      </c>
      <c r="M1008" t="str">
        <f t="shared" si="296"/>
        <v>0.0025-2.63513625203365i</v>
      </c>
      <c r="N1008">
        <f t="shared" si="297"/>
        <v>89.872515953685181</v>
      </c>
      <c r="O1008">
        <f t="shared" si="298"/>
        <v>62.159754999977601</v>
      </c>
      <c r="P1008" s="3">
        <f t="shared" si="299"/>
        <v>62.159754999977601</v>
      </c>
      <c r="Q1008" s="3">
        <f t="shared" si="300"/>
        <v>-90.127484046314819</v>
      </c>
      <c r="R1008">
        <f t="shared" si="301"/>
        <v>89.872515953685181</v>
      </c>
      <c r="S1008">
        <f t="shared" si="302"/>
        <v>3.8716176189806793E-2</v>
      </c>
      <c r="T1008">
        <f t="shared" si="285"/>
        <v>62.159754999977601</v>
      </c>
    </row>
    <row r="1009" spans="1:20" x14ac:dyDescent="0.25">
      <c r="A1009">
        <f t="shared" si="286"/>
        <v>244.18530084163689</v>
      </c>
      <c r="B1009">
        <f t="shared" si="303"/>
        <v>38.863297659328062</v>
      </c>
      <c r="C1009" t="str">
        <f t="shared" si="287"/>
        <v>-2.85311992849977-1277.43666090736i</v>
      </c>
      <c r="D1009" t="str">
        <f t="shared" si="288"/>
        <v>3.47812499007614-409.525245874816i</v>
      </c>
      <c r="E1009" t="str">
        <f t="shared" si="289"/>
        <v>162.469361732843+0.0183012509032364i</v>
      </c>
      <c r="F1009" t="str">
        <f t="shared" si="290"/>
        <v>2.90990990831086-3843.14064712594i</v>
      </c>
      <c r="G1009" t="str">
        <f t="shared" si="291"/>
        <v>0.999999999450482-0.0000234417888679154i</v>
      </c>
      <c r="H1009" t="str">
        <f t="shared" si="292"/>
        <v>625.037448036698+5.02598523963089i</v>
      </c>
      <c r="I1009" t="str">
        <f t="shared" si="293"/>
        <v>59.6209407084875-6776.40217593155i</v>
      </c>
      <c r="K1009" t="str">
        <f t="shared" si="294"/>
        <v>0.0191976083631972-0.000208090550864011i</v>
      </c>
      <c r="L1009" t="str">
        <f t="shared" si="295"/>
        <v>0.0001875-5.44581196926742i</v>
      </c>
      <c r="M1009" t="str">
        <f t="shared" si="296"/>
        <v>0.0025-2.62516064159558i</v>
      </c>
      <c r="N1009">
        <f t="shared" si="297"/>
        <v>89.872031652503551</v>
      </c>
      <c r="O1009">
        <f t="shared" si="298"/>
        <v>62.126809178974582</v>
      </c>
      <c r="P1009" s="3">
        <f t="shared" si="299"/>
        <v>62.126809178974582</v>
      </c>
      <c r="Q1009" s="3">
        <f t="shared" si="300"/>
        <v>-90.127968347496449</v>
      </c>
      <c r="R1009">
        <f t="shared" si="301"/>
        <v>89.872031652503551</v>
      </c>
      <c r="S1009">
        <f t="shared" si="302"/>
        <v>3.8863297659328062E-2</v>
      </c>
      <c r="T1009">
        <f t="shared" si="285"/>
        <v>62.126809178974582</v>
      </c>
    </row>
    <row r="1010" spans="1:20" x14ac:dyDescent="0.25">
      <c r="A1010">
        <f t="shared" si="286"/>
        <v>245.11320498483514</v>
      </c>
      <c r="B1010">
        <f t="shared" si="303"/>
        <v>39.010978190433512</v>
      </c>
      <c r="C1010" t="str">
        <f t="shared" si="287"/>
        <v>-2.85311614587598-1272.60045940475i</v>
      </c>
      <c r="D1010" t="str">
        <f t="shared" si="288"/>
        <v>3.47812499000058-407.974942507942i</v>
      </c>
      <c r="E1010" t="str">
        <f t="shared" si="289"/>
        <v>162.469360398857+0.0183708195248347i</v>
      </c>
      <c r="F1010" t="str">
        <f t="shared" si="290"/>
        <v>2.90990990829869-3828.59199805275i</v>
      </c>
      <c r="G1010" t="str">
        <f t="shared" si="291"/>
        <v>0.999999999446298-0.0000235308676655151i</v>
      </c>
      <c r="H1010" t="str">
        <f t="shared" si="292"/>
        <v>625.037733192555+5.04508422130483i</v>
      </c>
      <c r="I1010" t="str">
        <f t="shared" si="293"/>
        <v>59.6209456246594-6750.75209628431i</v>
      </c>
      <c r="K1010" t="str">
        <f t="shared" si="294"/>
        <v>0.0191975901546527-0.000208881084592595i</v>
      </c>
      <c r="L1010" t="str">
        <f t="shared" si="295"/>
        <v>0.0001875-5.42519622361768i</v>
      </c>
      <c r="M1010" t="str">
        <f t="shared" si="296"/>
        <v>0.0025-2.61522279497467i</v>
      </c>
      <c r="N1010">
        <f t="shared" si="297"/>
        <v>89.871545512558598</v>
      </c>
      <c r="O1010">
        <f t="shared" si="298"/>
        <v>62.093863342791039</v>
      </c>
      <c r="P1010" s="3">
        <f t="shared" si="299"/>
        <v>62.093863342791039</v>
      </c>
      <c r="Q1010" s="3">
        <f t="shared" si="300"/>
        <v>-90.128454487441402</v>
      </c>
      <c r="R1010">
        <f t="shared" si="301"/>
        <v>89.871545512558598</v>
      </c>
      <c r="S1010">
        <f t="shared" si="302"/>
        <v>3.9010978190433511E-2</v>
      </c>
      <c r="T1010">
        <f t="shared" si="285"/>
        <v>62.093863342791039</v>
      </c>
    </row>
    <row r="1011" spans="1:20" x14ac:dyDescent="0.25">
      <c r="A1011">
        <f t="shared" si="286"/>
        <v>246.04463516377749</v>
      </c>
      <c r="B1011">
        <f t="shared" si="303"/>
        <v>39.159219907557159</v>
      </c>
      <c r="C1011" t="str">
        <f t="shared" si="287"/>
        <v>-2.85311233445739-1267.78256468766i</v>
      </c>
      <c r="D1011" t="str">
        <f t="shared" si="288"/>
        <v>3.47812498992445-406.430507997583i</v>
      </c>
      <c r="E1011" t="str">
        <f t="shared" si="289"/>
        <v>162.469359054718+0.0184406527802745i</v>
      </c>
      <c r="F1011" t="str">
        <f t="shared" si="290"/>
        <v>2.90990990828642-3814.0984245608i</v>
      </c>
      <c r="G1011" t="str">
        <f t="shared" si="291"/>
        <v>0.999999999442082-0.0000236202849625444i</v>
      </c>
      <c r="H1011" t="str">
        <f t="shared" si="292"/>
        <v>625.038020519866+5.06425578182947i</v>
      </c>
      <c r="I1011" t="str">
        <f t="shared" si="293"/>
        <v>59.6209505782612-6725.19912847397i</v>
      </c>
      <c r="K1011" t="str">
        <f t="shared" si="294"/>
        <v>0.0191975718074975-0.000209674619942494i</v>
      </c>
      <c r="L1011" t="str">
        <f t="shared" si="295"/>
        <v>0.0001875-5.40465852123697i</v>
      </c>
      <c r="M1011" t="str">
        <f t="shared" si="296"/>
        <v>0.0025-2.60532256921167i</v>
      </c>
      <c r="N1011">
        <f t="shared" si="297"/>
        <v>89.87105752688116</v>
      </c>
      <c r="O1011">
        <f t="shared" si="298"/>
        <v>62.060917491311393</v>
      </c>
      <c r="P1011" s="3">
        <f t="shared" si="299"/>
        <v>62.060917491311393</v>
      </c>
      <c r="Q1011" s="3">
        <f t="shared" si="300"/>
        <v>-90.12894247311884</v>
      </c>
      <c r="R1011">
        <f t="shared" si="301"/>
        <v>89.87105752688116</v>
      </c>
      <c r="S1011">
        <f t="shared" si="302"/>
        <v>3.9159219907557156E-2</v>
      </c>
      <c r="T1011">
        <f t="shared" si="285"/>
        <v>62.060917491311393</v>
      </c>
    </row>
    <row r="1012" spans="1:20" x14ac:dyDescent="0.25">
      <c r="A1012">
        <f t="shared" si="286"/>
        <v>246.97960477739986</v>
      </c>
      <c r="B1012">
        <f t="shared" si="303"/>
        <v>39.308024943205879</v>
      </c>
      <c r="C1012" t="str">
        <f t="shared" si="287"/>
        <v>-2.85310849402498-1262.98290744906i</v>
      </c>
      <c r="D1012" t="str">
        <f t="shared" si="288"/>
        <v>3.47812498984772-404.891920126528i</v>
      </c>
      <c r="E1012" t="str">
        <f t="shared" si="289"/>
        <v>162.469357700347+0.0185107516782988i</v>
      </c>
      <c r="F1012" t="str">
        <f t="shared" si="290"/>
        <v>2.90990990827406-3799.65971815517i</v>
      </c>
      <c r="G1012" t="str">
        <f t="shared" si="291"/>
        <v>0.999999999437834-0.0000237100420453014i</v>
      </c>
      <c r="H1012" t="str">
        <f t="shared" si="292"/>
        <v>625.038310035169+5.08350019703564i</v>
      </c>
      <c r="I1012" t="str">
        <f t="shared" si="293"/>
        <v>59.6209555695788-6699.74290491254i</v>
      </c>
      <c r="K1012" t="str">
        <f t="shared" si="294"/>
        <v>0.0191975533206767-0.000210471168292338i</v>
      </c>
      <c r="L1012" t="str">
        <f t="shared" si="295"/>
        <v>0.0001875-5.38419856668357i</v>
      </c>
      <c r="M1012" t="str">
        <f t="shared" si="296"/>
        <v>0.0025-2.59545982188849i</v>
      </c>
      <c r="N1012">
        <f t="shared" si="297"/>
        <v>89.870567688475674</v>
      </c>
      <c r="O1012">
        <f t="shared" si="298"/>
        <v>62.027971624419187</v>
      </c>
      <c r="P1012" s="3">
        <f t="shared" si="299"/>
        <v>62.027971624419187</v>
      </c>
      <c r="Q1012" s="3">
        <f t="shared" si="300"/>
        <v>-90.129432311524326</v>
      </c>
      <c r="R1012">
        <f t="shared" si="301"/>
        <v>89.870567688475674</v>
      </c>
      <c r="S1012">
        <f t="shared" si="302"/>
        <v>3.9308024943205878E-2</v>
      </c>
      <c r="T1012">
        <f t="shared" si="285"/>
        <v>62.027971624419187</v>
      </c>
    </row>
    <row r="1013" spans="1:20" x14ac:dyDescent="0.25">
      <c r="A1013">
        <f t="shared" si="286"/>
        <v>247.91812727555401</v>
      </c>
      <c r="B1013">
        <f t="shared" si="303"/>
        <v>39.457395437990066</v>
      </c>
      <c r="C1013" t="str">
        <f t="shared" si="287"/>
        <v>-2.85310462435812-1258.2014186443i</v>
      </c>
      <c r="D1013" t="str">
        <f t="shared" si="288"/>
        <v>3.47812498977042-403.359156761678i</v>
      </c>
      <c r="E1013" t="str">
        <f t="shared" si="289"/>
        <v>162.469356335669+0.0185811172314931i</v>
      </c>
      <c r="F1013" t="str">
        <f t="shared" si="290"/>
        <v>2.9099099082616-3785.27567113022i</v>
      </c>
      <c r="G1013" t="str">
        <f t="shared" si="291"/>
        <v>0.999999999433553-0.0000238001402049717i</v>
      </c>
      <c r="H1013" t="str">
        <f t="shared" si="292"/>
        <v>625.038601755128+5.1028177438026i</v>
      </c>
      <c r="I1013" t="str">
        <f t="shared" si="293"/>
        <v>59.6209605988991-6674.38305940372i</v>
      </c>
      <c r="K1013" t="str">
        <f t="shared" si="294"/>
        <v>0.0191975346931274-0.000211270741063677i</v>
      </c>
      <c r="L1013" t="str">
        <f t="shared" si="295"/>
        <v>0.0001875-5.36381606563416i</v>
      </c>
      <c r="M1013" t="str">
        <f t="shared" si="296"/>
        <v>0.0025-2.58563441112622i</v>
      </c>
      <c r="N1013">
        <f t="shared" si="297"/>
        <v>89.870075990320373</v>
      </c>
      <c r="O1013">
        <f t="shared" si="298"/>
        <v>61.995025741997274</v>
      </c>
      <c r="P1013" s="3">
        <f t="shared" si="299"/>
        <v>61.995025741997274</v>
      </c>
      <c r="Q1013" s="3">
        <f t="shared" si="300"/>
        <v>-90.129924009679627</v>
      </c>
      <c r="R1013">
        <f t="shared" si="301"/>
        <v>89.870075990320373</v>
      </c>
      <c r="S1013">
        <f t="shared" si="302"/>
        <v>3.9457395437990067E-2</v>
      </c>
      <c r="T1013">
        <f t="shared" si="285"/>
        <v>61.995025741997274</v>
      </c>
    </row>
    <row r="1014" spans="1:20" x14ac:dyDescent="0.25">
      <c r="A1014">
        <f t="shared" si="286"/>
        <v>248.86021615920114</v>
      </c>
      <c r="B1014">
        <f t="shared" si="303"/>
        <v>39.60733354065443</v>
      </c>
      <c r="C1014" t="str">
        <f t="shared" si="287"/>
        <v>-2.85310072523403-1253.43802949005i</v>
      </c>
      <c r="D1014" t="str">
        <f t="shared" si="288"/>
        <v>3.47812498969253-401.832195853715i</v>
      </c>
      <c r="E1014" t="str">
        <f t="shared" si="289"/>
        <v>162.469354960604+0.0186517504563578i</v>
      </c>
      <c r="F1014" t="str">
        <f t="shared" si="290"/>
        <v>2.90990990824905-3770.94607656662i</v>
      </c>
      <c r="G1014" t="str">
        <f t="shared" si="291"/>
        <v>0.99999999942924-0.0000238905807376475i</v>
      </c>
      <c r="H1014" t="str">
        <f t="shared" si="292"/>
        <v>625.038895696532+5.12220870006209i</v>
      </c>
      <c r="I1014" t="str">
        <f t="shared" si="293"/>
        <v>59.6209656665115-6649.11922713767i</v>
      </c>
      <c r="K1014" t="str">
        <f t="shared" si="294"/>
        <v>0.0191975159237786-0.000212073349721143i</v>
      </c>
      <c r="L1014" t="str">
        <f t="shared" si="295"/>
        <v>0.0001875-5.34351072487963i</v>
      </c>
      <c r="M1014" t="str">
        <f t="shared" si="296"/>
        <v>0.0025-2.575846195583i</v>
      </c>
      <c r="N1014">
        <f t="shared" si="297"/>
        <v>89.869582425366843</v>
      </c>
      <c r="O1014">
        <f t="shared" si="298"/>
        <v>61.962079843927356</v>
      </c>
      <c r="P1014" s="3">
        <f t="shared" si="299"/>
        <v>61.962079843927356</v>
      </c>
      <c r="Q1014" s="3">
        <f t="shared" si="300"/>
        <v>-90.130417574633157</v>
      </c>
      <c r="R1014">
        <f t="shared" si="301"/>
        <v>89.869582425366843</v>
      </c>
      <c r="S1014">
        <f t="shared" si="302"/>
        <v>3.9607333540654432E-2</v>
      </c>
      <c r="T1014">
        <f t="shared" si="285"/>
        <v>61.962079843927356</v>
      </c>
    </row>
    <row r="1015" spans="1:20" x14ac:dyDescent="0.25">
      <c r="A1015">
        <f t="shared" si="286"/>
        <v>249.80588498060609</v>
      </c>
      <c r="B1015">
        <f t="shared" si="303"/>
        <v>39.757841408108916</v>
      </c>
      <c r="C1015" t="str">
        <f t="shared" si="287"/>
        <v>-2.85309679642904-1248.69267146338i</v>
      </c>
      <c r="D1015" t="str">
        <f t="shared" si="288"/>
        <v>3.47812498961404-400.311015436795i</v>
      </c>
      <c r="E1015" t="str">
        <f t="shared" si="289"/>
        <v>162.469353575074+0.0187226523732517i</v>
      </c>
      <c r="F1015" t="str">
        <f t="shared" si="290"/>
        <v>2.90990990823641-3756.67072832832i</v>
      </c>
      <c r="G1015" t="str">
        <f t="shared" si="291"/>
        <v>0.999999999424894-0.0000239813649443464i</v>
      </c>
      <c r="H1015" t="str">
        <f t="shared" si="292"/>
        <v>625.039191876297+5.14167334480246i</v>
      </c>
      <c r="I1015" t="str">
        <f t="shared" si="293"/>
        <v>59.620970772708-6623.95104468564i</v>
      </c>
      <c r="K1015" t="str">
        <f t="shared" si="294"/>
        <v>0.0191974970115512-0.000212879005772617i</v>
      </c>
      <c r="L1015" t="str">
        <f t="shared" si="295"/>
        <v>0.0001875-5.3232822523208i</v>
      </c>
      <c r="M1015" t="str">
        <f t="shared" si="296"/>
        <v>0.0025-2.56609503445208i</v>
      </c>
      <c r="N1015">
        <f t="shared" si="297"/>
        <v>89.869086986540225</v>
      </c>
      <c r="O1015">
        <f t="shared" si="298"/>
        <v>61.929133930090416</v>
      </c>
      <c r="P1015" s="3">
        <f t="shared" si="299"/>
        <v>61.929133930090416</v>
      </c>
      <c r="Q1015" s="3">
        <f t="shared" si="300"/>
        <v>-90.130913013459775</v>
      </c>
      <c r="R1015">
        <f t="shared" si="301"/>
        <v>89.869086986540225</v>
      </c>
      <c r="S1015">
        <f t="shared" si="302"/>
        <v>3.9757841408108917E-2</v>
      </c>
      <c r="T1015">
        <f t="shared" si="285"/>
        <v>61.929133930090416</v>
      </c>
    </row>
    <row r="1016" spans="1:20" x14ac:dyDescent="0.25">
      <c r="A1016">
        <f t="shared" si="286"/>
        <v>250.75514734353243</v>
      </c>
      <c r="B1016">
        <f t="shared" si="303"/>
        <v>39.908921205459734</v>
      </c>
      <c r="C1016" t="str">
        <f t="shared" si="287"/>
        <v>-2.85309283771666-1243.96527630071i</v>
      </c>
      <c r="D1016" t="str">
        <f t="shared" si="288"/>
        <v>3.47812498953496-398.795593628226i</v>
      </c>
      <c r="E1016" t="str">
        <f t="shared" si="289"/>
        <v>162.469352178998+0.0187938240065061i</v>
      </c>
      <c r="F1016" t="str">
        <f t="shared" si="290"/>
        <v>2.90990990822367-3742.44942105967i</v>
      </c>
      <c r="G1016" t="str">
        <f t="shared" si="291"/>
        <v>0.999999999420515-0.0000240724941310295i</v>
      </c>
      <c r="H1016" t="str">
        <f t="shared" si="292"/>
        <v>625.03949031147+5.16121195807236i</v>
      </c>
      <c r="I1016" t="str">
        <f t="shared" si="293"/>
        <v>59.620975917781-6598.87814999494i</v>
      </c>
      <c r="K1016" t="str">
        <f t="shared" si="294"/>
        <v>0.0191974779553579-0.000213687720769377i</v>
      </c>
      <c r="L1016" t="str">
        <f t="shared" si="295"/>
        <v>0.0001875-5.30313035696435i</v>
      </c>
      <c r="M1016" t="str">
        <f t="shared" si="296"/>
        <v>0.0025-2.55638078745973i</v>
      </c>
      <c r="N1016">
        <f t="shared" si="297"/>
        <v>89.868589666738941</v>
      </c>
      <c r="O1016">
        <f t="shared" si="298"/>
        <v>61.89618800036633</v>
      </c>
      <c r="P1016" s="3">
        <f t="shared" si="299"/>
        <v>61.89618800036633</v>
      </c>
      <c r="Q1016" s="3">
        <f t="shared" si="300"/>
        <v>-90.131410333261059</v>
      </c>
      <c r="R1016">
        <f t="shared" si="301"/>
        <v>89.868589666738941</v>
      </c>
      <c r="S1016">
        <f t="shared" si="302"/>
        <v>3.9908921205459733E-2</v>
      </c>
      <c r="T1016">
        <f t="shared" si="285"/>
        <v>61.89618800036633</v>
      </c>
    </row>
    <row r="1017" spans="1:20" x14ac:dyDescent="0.25">
      <c r="A1017">
        <f t="shared" si="286"/>
        <v>251.70801690343785</v>
      </c>
      <c r="B1017">
        <f t="shared" si="303"/>
        <v>40.060575106040481</v>
      </c>
      <c r="C1017" t="str">
        <f t="shared" si="287"/>
        <v>-2.8530888488697-1239.25577599689i</v>
      </c>
      <c r="D1017" t="str">
        <f t="shared" si="288"/>
        <v>3.47812498945527-397.285908628155i</v>
      </c>
      <c r="E1017" t="str">
        <f t="shared" si="289"/>
        <v>162.469350772297+0.018865266384336i</v>
      </c>
      <c r="F1017" t="str">
        <f t="shared" si="290"/>
        <v>2.90990990821082-3728.28195018235i</v>
      </c>
      <c r="G1017" t="str">
        <f t="shared" si="291"/>
        <v>0.999999999416103-0.0000241639696086207i</v>
      </c>
      <c r="H1017" t="str">
        <f t="shared" si="292"/>
        <v>625.039791019228+5.18082482098534i</v>
      </c>
      <c r="I1017" t="str">
        <f t="shared" si="293"/>
        <v>59.620981102028-6573.90018238354i</v>
      </c>
      <c r="K1017" t="str">
        <f t="shared" si="294"/>
        <v>0.019197458754103-0.000214499506306273i</v>
      </c>
      <c r="L1017" t="str">
        <f t="shared" si="295"/>
        <v>0.0001875-5.28305474891846i</v>
      </c>
      <c r="M1017" t="str">
        <f t="shared" si="296"/>
        <v>0.0025-2.54670331486325i</v>
      </c>
      <c r="N1017">
        <f t="shared" si="297"/>
        <v>89.868090458834644</v>
      </c>
      <c r="O1017">
        <f t="shared" si="298"/>
        <v>61.86324205463422</v>
      </c>
      <c r="P1017" s="3">
        <f t="shared" si="299"/>
        <v>61.86324205463422</v>
      </c>
      <c r="Q1017" s="3">
        <f t="shared" si="300"/>
        <v>-90.131909541165356</v>
      </c>
      <c r="R1017">
        <f t="shared" si="301"/>
        <v>89.868090458834644</v>
      </c>
      <c r="S1017">
        <f t="shared" si="302"/>
        <v>4.0060575106040483E-2</v>
      </c>
      <c r="T1017">
        <f t="shared" si="285"/>
        <v>61.86324205463422</v>
      </c>
    </row>
    <row r="1018" spans="1:20" x14ac:dyDescent="0.25">
      <c r="A1018">
        <f t="shared" si="286"/>
        <v>252.66450736767092</v>
      </c>
      <c r="B1018">
        <f t="shared" si="303"/>
        <v>40.212805291443438</v>
      </c>
      <c r="C1018" t="str">
        <f t="shared" si="287"/>
        <v>-2.85308482965866-1234.56410280418i</v>
      </c>
      <c r="D1018" t="str">
        <f t="shared" si="288"/>
        <v>3.47812498937498-395.781938719259i</v>
      </c>
      <c r="E1018" t="str">
        <f t="shared" si="289"/>
        <v>162.469349354889+0.0189369805389114i</v>
      </c>
      <c r="F1018" t="str">
        <f t="shared" si="290"/>
        <v>2.90990990819788-3714.16811189256i</v>
      </c>
      <c r="G1018" t="str">
        <f t="shared" si="291"/>
        <v>0.999999999411657-0.0000242557926930257i</v>
      </c>
      <c r="H1018" t="str">
        <f t="shared" si="292"/>
        <v>625.040094016879+5.20051221572319i</v>
      </c>
      <c r="I1018" t="str">
        <f t="shared" si="293"/>
        <v>59.6209863257459-6549.01678253505i</v>
      </c>
      <c r="K1018" t="str">
        <f t="shared" si="294"/>
        <v>0.0191974394066826-0.000215314374021876i</v>
      </c>
      <c r="L1018" t="str">
        <f t="shared" si="295"/>
        <v>0.0001875-5.26305513938876i</v>
      </c>
      <c r="M1018" t="str">
        <f t="shared" si="296"/>
        <v>0.0025-2.53706247744894i</v>
      </c>
      <c r="N1018">
        <f t="shared" si="297"/>
        <v>89.867589355672166</v>
      </c>
      <c r="O1018">
        <f t="shared" si="298"/>
        <v>61.830296092772237</v>
      </c>
      <c r="P1018" s="3">
        <f t="shared" si="299"/>
        <v>61.830296092772237</v>
      </c>
      <c r="Q1018" s="3">
        <f t="shared" si="300"/>
        <v>-90.132410644327834</v>
      </c>
      <c r="R1018">
        <f t="shared" si="301"/>
        <v>89.867589355672166</v>
      </c>
      <c r="S1018">
        <f t="shared" si="302"/>
        <v>4.0212805291443436E-2</v>
      </c>
      <c r="T1018">
        <f t="shared" si="285"/>
        <v>61.830296092772237</v>
      </c>
    </row>
    <row r="1019" spans="1:20" x14ac:dyDescent="0.25">
      <c r="A1019">
        <f t="shared" si="286"/>
        <v>253.6246324956681</v>
      </c>
      <c r="B1019">
        <f t="shared" si="303"/>
        <v>40.365613951550927</v>
      </c>
      <c r="C1019" t="str">
        <f t="shared" si="287"/>
        <v>-2.85308077985238-1229.89018923131i</v>
      </c>
      <c r="D1019" t="str">
        <f t="shared" si="288"/>
        <v>3.47812498929408-394.283662266426i</v>
      </c>
      <c r="E1019" t="str">
        <f t="shared" si="289"/>
        <v>162.469347926693+0.0190089675063795i</v>
      </c>
      <c r="F1019" t="str">
        <f t="shared" si="290"/>
        <v>2.90990990818485-3700.10770315801i</v>
      </c>
      <c r="G1019" t="str">
        <f t="shared" si="291"/>
        <v>0.999999999407177-0.0000243479647051501i</v>
      </c>
      <c r="H1019" t="str">
        <f t="shared" si="292"/>
        <v>625.040399321856+5.22027442554058i</v>
      </c>
      <c r="I1019" t="str">
        <f t="shared" si="293"/>
        <v>59.6209915892355-6524.2275924934i</v>
      </c>
      <c r="K1019" t="str">
        <f t="shared" si="294"/>
        <v>0.0191974199119845-0.00021613233559865i</v>
      </c>
      <c r="L1019" t="str">
        <f t="shared" si="295"/>
        <v>0.0001875-5.24313124067422i</v>
      </c>
      <c r="M1019" t="str">
        <f t="shared" si="296"/>
        <v>0.0025-2.52745813653013i</v>
      </c>
      <c r="N1019">
        <f t="shared" si="297"/>
        <v>89.8670863500693</v>
      </c>
      <c r="O1019">
        <f t="shared" si="298"/>
        <v>61.797350114657718</v>
      </c>
      <c r="P1019" s="3">
        <f t="shared" si="299"/>
        <v>61.797350114657718</v>
      </c>
      <c r="Q1019" s="3">
        <f t="shared" si="300"/>
        <v>-90.1329136499307</v>
      </c>
      <c r="R1019">
        <f t="shared" si="301"/>
        <v>89.8670863500693</v>
      </c>
      <c r="S1019">
        <f t="shared" si="302"/>
        <v>4.036561395155093E-2</v>
      </c>
      <c r="T1019">
        <f t="shared" si="285"/>
        <v>61.797350114657718</v>
      </c>
    </row>
    <row r="1020" spans="1:20" x14ac:dyDescent="0.25">
      <c r="A1020">
        <f t="shared" si="286"/>
        <v>254.58840609915165</v>
      </c>
      <c r="B1020">
        <f t="shared" si="303"/>
        <v>40.519003284566821</v>
      </c>
      <c r="C1020" t="str">
        <f t="shared" si="287"/>
        <v>-2.8530766992184-1225.23396804246i</v>
      </c>
      <c r="D1020" t="str">
        <f t="shared" si="288"/>
        <v>3.47812498921255-392.791057716444i</v>
      </c>
      <c r="E1020" t="str">
        <f t="shared" si="289"/>
        <v>162.469346487628+0.0190812283268337i</v>
      </c>
      <c r="F1020" t="str">
        <f t="shared" si="290"/>
        <v>2.90990990817171-3686.10052171497i</v>
      </c>
      <c r="G1020" t="str">
        <f t="shared" si="291"/>
        <v>0.999999999402662-0.0000244404869709194i</v>
      </c>
      <c r="H1020" t="str">
        <f t="shared" si="292"/>
        <v>625.04070695174+5.24011173476906i</v>
      </c>
      <c r="I1020" t="str">
        <f t="shared" si="293"/>
        <v>59.620996892801-6499.53225565782i</v>
      </c>
      <c r="K1020" t="str">
        <f t="shared" si="294"/>
        <v>0.0191974002688876-0.000216953402763112i</v>
      </c>
      <c r="L1020" t="str">
        <f t="shared" si="295"/>
        <v>0.0001875-5.22328276616279i</v>
      </c>
      <c r="M1020" t="str">
        <f t="shared" si="296"/>
        <v>0.0025-2.51789015394514i</v>
      </c>
      <c r="N1020">
        <f t="shared" si="297"/>
        <v>89.866581434816823</v>
      </c>
      <c r="O1020">
        <f t="shared" si="298"/>
        <v>61.764404120166859</v>
      </c>
      <c r="P1020" s="3">
        <f t="shared" si="299"/>
        <v>61.764404120166859</v>
      </c>
      <c r="Q1020" s="3">
        <f t="shared" si="300"/>
        <v>-90.133418565183177</v>
      </c>
      <c r="R1020">
        <f t="shared" si="301"/>
        <v>89.866581434816823</v>
      </c>
      <c r="S1020">
        <f t="shared" si="302"/>
        <v>4.0519003284566819E-2</v>
      </c>
      <c r="T1020">
        <f t="shared" si="285"/>
        <v>61.764404120166859</v>
      </c>
    </row>
    <row r="1021" spans="1:20" x14ac:dyDescent="0.25">
      <c r="A1021">
        <f t="shared" si="286"/>
        <v>255.55584204232844</v>
      </c>
      <c r="B1021">
        <f t="shared" si="303"/>
        <v>40.672975497048178</v>
      </c>
      <c r="C1021" t="str">
        <f t="shared" si="287"/>
        <v>-2.85307258752173-1220.59537225634i</v>
      </c>
      <c r="D1021" t="str">
        <f t="shared" si="288"/>
        <v>3.47812498913042-391.304103597699i</v>
      </c>
      <c r="E1021" t="str">
        <f t="shared" si="289"/>
        <v>162.469345037609+0.01915376404439i</v>
      </c>
      <c r="F1021" t="str">
        <f t="shared" si="290"/>
        <v>2.90990990815848-3672.14636606547i</v>
      </c>
      <c r="G1021" t="str">
        <f t="shared" si="291"/>
        <v>0.999999999398114-0.0000245333608212972i</v>
      </c>
      <c r="H1021" t="str">
        <f t="shared" si="292"/>
        <v>625.041016924228+5.26002442882064i</v>
      </c>
      <c r="I1021" t="str">
        <f t="shared" si="293"/>
        <v>59.6210022367456-6474.93041677761i</v>
      </c>
      <c r="K1021" t="str">
        <f t="shared" si="294"/>
        <v>0.0191973804762629-0.000217777587285992i</v>
      </c>
      <c r="L1021" t="str">
        <f t="shared" si="295"/>
        <v>0.0001875-5.20350943032755i</v>
      </c>
      <c r="M1021" t="str">
        <f t="shared" si="296"/>
        <v>0.0025-2.50835839205533i</v>
      </c>
      <c r="N1021">
        <f t="shared" si="297"/>
        <v>89.866074602678353</v>
      </c>
      <c r="O1021">
        <f t="shared" si="298"/>
        <v>61.731458109175101</v>
      </c>
      <c r="P1021" s="3">
        <f t="shared" si="299"/>
        <v>61.731458109175101</v>
      </c>
      <c r="Q1021" s="3">
        <f t="shared" si="300"/>
        <v>-90.133925397321647</v>
      </c>
      <c r="R1021">
        <f t="shared" si="301"/>
        <v>89.866074602678353</v>
      </c>
      <c r="S1021">
        <f t="shared" si="302"/>
        <v>4.067297549704818E-2</v>
      </c>
      <c r="T1021">
        <f t="shared" si="285"/>
        <v>61.731458109175101</v>
      </c>
    </row>
    <row r="1022" spans="1:20" x14ac:dyDescent="0.25">
      <c r="A1022">
        <f t="shared" si="286"/>
        <v>256.52695424208929</v>
      </c>
      <c r="B1022">
        <f t="shared" si="303"/>
        <v>40.827532803936961</v>
      </c>
      <c r="C1022" t="str">
        <f t="shared" si="287"/>
        <v>-2.8530684445261-1215.97433514519i</v>
      </c>
      <c r="D1022" t="str">
        <f t="shared" si="288"/>
        <v>3.47812498904766-389.822778519852i</v>
      </c>
      <c r="E1022" t="str">
        <f t="shared" si="289"/>
        <v>162.469343576555+0.0192265757071536i</v>
      </c>
      <c r="F1022" t="str">
        <f t="shared" si="290"/>
        <v>2.90990990814514-3658.24503547426i</v>
      </c>
      <c r="G1022" t="str">
        <f t="shared" si="291"/>
        <v>0.999999999393531-0.0000246265875923053i</v>
      </c>
      <c r="H1022" t="str">
        <f t="shared" si="292"/>
        <v>625.041329257168+5.28001279419265i</v>
      </c>
      <c r="I1022" t="str">
        <f t="shared" si="293"/>
        <v>59.6210076213776-6450.42172194708i</v>
      </c>
      <c r="K1022" t="str">
        <f t="shared" si="294"/>
        <v>0.0191973605329722-0.000218604900982401i</v>
      </c>
      <c r="L1022" t="str">
        <f t="shared" si="295"/>
        <v>0.0001875-5.18381094872241i</v>
      </c>
      <c r="M1022" t="str">
        <f t="shared" si="296"/>
        <v>0.0025-2.49886271374311i</v>
      </c>
      <c r="N1022">
        <f t="shared" si="297"/>
        <v>89.865565846390211</v>
      </c>
      <c r="O1022">
        <f t="shared" si="298"/>
        <v>61.698512081556764</v>
      </c>
      <c r="P1022" s="3">
        <f t="shared" si="299"/>
        <v>61.698512081556764</v>
      </c>
      <c r="Q1022" s="3">
        <f t="shared" si="300"/>
        <v>-90.134434153609789</v>
      </c>
      <c r="R1022">
        <f t="shared" si="301"/>
        <v>89.865565846390211</v>
      </c>
      <c r="S1022">
        <f t="shared" si="302"/>
        <v>4.0827532803936958E-2</v>
      </c>
      <c r="T1022">
        <f t="shared" si="285"/>
        <v>61.698512081556764</v>
      </c>
    </row>
    <row r="1023" spans="1:20" x14ac:dyDescent="0.25">
      <c r="A1023">
        <f t="shared" si="286"/>
        <v>257.50175666820923</v>
      </c>
      <c r="B1023">
        <f t="shared" si="303"/>
        <v>40.98267742859192</v>
      </c>
      <c r="C1023" t="str">
        <f t="shared" si="287"/>
        <v>-2.85306426999358-1211.37079023386i</v>
      </c>
      <c r="D1023" t="str">
        <f t="shared" si="288"/>
        <v>3.47812498896426-388.347061173548i</v>
      </c>
      <c r="E1023" t="str">
        <f t="shared" si="289"/>
        <v>162.469342104381+0.0192996643672466i</v>
      </c>
      <c r="F1023" t="str">
        <f t="shared" si="290"/>
        <v>2.9099099081317-3644.39632996605i</v>
      </c>
      <c r="G1023" t="str">
        <f t="shared" si="291"/>
        <v>0.999999999388913-0.0000247201686250419i</v>
      </c>
      <c r="H1023" t="str">
        <f t="shared" si="292"/>
        <v>625.041643968528+5.30007711847139i</v>
      </c>
      <c r="I1023" t="str">
        <f t="shared" si="293"/>
        <v>59.621013047007-6426.00581860041i</v>
      </c>
      <c r="K1023" t="str">
        <f t="shared" si="294"/>
        <v>0.0191973404378692-0.000219435355711998i</v>
      </c>
      <c r="L1023" t="str">
        <f t="shared" si="295"/>
        <v>0.0001875-5.16418703797809i</v>
      </c>
      <c r="M1023" t="str">
        <f t="shared" si="296"/>
        <v>0.0025-2.48940298240995i</v>
      </c>
      <c r="N1023">
        <f t="shared" si="297"/>
        <v>89.865055158661349</v>
      </c>
      <c r="O1023">
        <f t="shared" si="298"/>
        <v>61.665566037185386</v>
      </c>
      <c r="P1023" s="3">
        <f t="shared" si="299"/>
        <v>61.665566037185386</v>
      </c>
      <c r="Q1023" s="3">
        <f t="shared" si="300"/>
        <v>-90.134944841338651</v>
      </c>
      <c r="R1023">
        <f t="shared" si="301"/>
        <v>89.865055158661349</v>
      </c>
      <c r="S1023">
        <f t="shared" si="302"/>
        <v>4.0982677428591921E-2</v>
      </c>
      <c r="T1023">
        <f t="shared" si="285"/>
        <v>61.665566037185386</v>
      </c>
    </row>
    <row r="1024" spans="1:20" x14ac:dyDescent="0.25">
      <c r="A1024">
        <f t="shared" si="286"/>
        <v>258.48026334354842</v>
      </c>
      <c r="B1024">
        <f t="shared" si="303"/>
        <v>41.138411602820568</v>
      </c>
      <c r="C1024" t="str">
        <f t="shared" si="287"/>
        <v>-2.85306006368394-1206.78467129882i</v>
      </c>
      <c r="D1024" t="str">
        <f t="shared" si="288"/>
        <v>3.47812498888023-386.876930330097i</v>
      </c>
      <c r="E1024" t="str">
        <f t="shared" si="289"/>
        <v>162.469340621003+0.0193730310808536i</v>
      </c>
      <c r="F1024" t="str">
        <f t="shared" si="290"/>
        <v>2.90990990811817-3630.60005032256i</v>
      </c>
      <c r="G1024" t="str">
        <f t="shared" si="291"/>
        <v>0.99999999938426-0.0000248141052657016i</v>
      </c>
      <c r="H1024" t="str">
        <f t="shared" si="292"/>
        <v>625.041961076429+5.32021769033635i</v>
      </c>
      <c r="I1024" t="str">
        <f t="shared" si="293"/>
        <v>59.6210185139458-6401.68235550672i</v>
      </c>
      <c r="K1024" t="str">
        <f t="shared" si="294"/>
        <v>0.0191973201897984-0.000220268963379146i</v>
      </c>
      <c r="L1024" t="str">
        <f t="shared" si="295"/>
        <v>0.0001875-5.14463741579806i</v>
      </c>
      <c r="M1024" t="str">
        <f t="shared" si="296"/>
        <v>0.0025-2.47997906197444i</v>
      </c>
      <c r="N1024">
        <f t="shared" si="297"/>
        <v>89.864542532173274</v>
      </c>
      <c r="O1024">
        <f t="shared" si="298"/>
        <v>61.632619975933466</v>
      </c>
      <c r="P1024" s="3">
        <f t="shared" si="299"/>
        <v>61.632619975933466</v>
      </c>
      <c r="Q1024" s="3">
        <f t="shared" si="300"/>
        <v>-90.135457467826726</v>
      </c>
      <c r="R1024">
        <f t="shared" si="301"/>
        <v>89.864542532173274</v>
      </c>
      <c r="S1024">
        <f t="shared" si="302"/>
        <v>4.1138411602820571E-2</v>
      </c>
      <c r="T1024">
        <f t="shared" si="285"/>
        <v>61.632619975933466</v>
      </c>
    </row>
    <row r="1025" spans="1:20" x14ac:dyDescent="0.25">
      <c r="A1025">
        <f t="shared" si="286"/>
        <v>259.46248834425387</v>
      </c>
      <c r="B1025">
        <f t="shared" si="303"/>
        <v>41.294737566911287</v>
      </c>
      <c r="C1025" t="str">
        <f t="shared" si="287"/>
        <v>-2.8530558253553-1202.21591236721i</v>
      </c>
      <c r="D1025" t="str">
        <f t="shared" si="288"/>
        <v>3.47812498879555-385.412364841171i</v>
      </c>
      <c r="E1025" t="str">
        <f t="shared" si="289"/>
        <v>162.469339126335+0.0194466769081959i</v>
      </c>
      <c r="F1025" t="str">
        <f t="shared" si="290"/>
        <v>2.90990990810452-3616.85599807966i</v>
      </c>
      <c r="G1025" t="str">
        <f t="shared" si="291"/>
        <v>0.999999999379572-0.0000249083988655945i</v>
      </c>
      <c r="H1025" t="str">
        <f t="shared" si="292"/>
        <v>625.042280599119+5.34043479956443i</v>
      </c>
      <c r="I1025" t="str">
        <f t="shared" si="293"/>
        <v>59.6210240225079-6377.45098276479i</v>
      </c>
      <c r="K1025" t="str">
        <f t="shared" si="294"/>
        <v>0.0191972997875958-0.000221105735933086i</v>
      </c>
      <c r="L1025" t="str">
        <f t="shared" si="295"/>
        <v>0.0001875-5.12516180095442i</v>
      </c>
      <c r="M1025" t="str">
        <f t="shared" si="296"/>
        <v>0.0025-2.47059081687034i</v>
      </c>
      <c r="N1025">
        <f t="shared" si="297"/>
        <v>89.864027959579943</v>
      </c>
      <c r="O1025">
        <f t="shared" si="298"/>
        <v>61.599673897672474</v>
      </c>
      <c r="P1025" s="3">
        <f t="shared" si="299"/>
        <v>61.599673897672474</v>
      </c>
      <c r="Q1025" s="3">
        <f t="shared" si="300"/>
        <v>-90.135972040420057</v>
      </c>
      <c r="R1025">
        <f t="shared" si="301"/>
        <v>89.864027959579943</v>
      </c>
      <c r="S1025">
        <f t="shared" si="302"/>
        <v>4.1294737566911287E-2</v>
      </c>
      <c r="T1025">
        <f t="shared" si="285"/>
        <v>61.599673897672474</v>
      </c>
    </row>
    <row r="1026" spans="1:20" x14ac:dyDescent="0.25">
      <c r="A1026">
        <f t="shared" si="286"/>
        <v>260.44844579996203</v>
      </c>
      <c r="B1026">
        <f t="shared" si="303"/>
        <v>41.451657569665549</v>
      </c>
      <c r="C1026" t="str">
        <f t="shared" si="287"/>
        <v>-2.85305155476402-1197.6644477159i</v>
      </c>
      <c r="D1026" t="str">
        <f t="shared" si="288"/>
        <v>3.47812498871024-383.953343638507i</v>
      </c>
      <c r="E1026" t="str">
        <f t="shared" si="289"/>
        <v>162.469337620289+0.0195206029135769i</v>
      </c>
      <c r="F1026" t="str">
        <f t="shared" si="290"/>
        <v>2.90990990809077-3603.16397552458i</v>
      </c>
      <c r="G1026" t="str">
        <f t="shared" si="291"/>
        <v>0.999999999374847-0.0000250030507811657i</v>
      </c>
      <c r="H1026" t="str">
        <f t="shared" si="292"/>
        <v>625.042602554985+5.36072873703407i</v>
      </c>
      <c r="I1026" t="str">
        <f t="shared" si="293"/>
        <v>59.6210295730105-6353.31135179825i</v>
      </c>
      <c r="K1026" t="str">
        <f t="shared" si="294"/>
        <v>0.0191972792300886-0.000221945685368104i</v>
      </c>
      <c r="L1026" t="str">
        <f t="shared" si="295"/>
        <v>0.0001875-5.10575991328396i</v>
      </c>
      <c r="M1026" t="str">
        <f t="shared" si="296"/>
        <v>0.0025-2.46123811204457i</v>
      </c>
      <c r="N1026">
        <f t="shared" si="297"/>
        <v>89.863511433507554</v>
      </c>
      <c r="O1026">
        <f t="shared" si="298"/>
        <v>61.566727802272894</v>
      </c>
      <c r="P1026" s="3">
        <f t="shared" si="299"/>
        <v>61.566727802272894</v>
      </c>
      <c r="Q1026" s="3">
        <f t="shared" si="300"/>
        <v>-90.136488566492446</v>
      </c>
      <c r="R1026">
        <f t="shared" si="301"/>
        <v>89.863511433507554</v>
      </c>
      <c r="S1026">
        <f t="shared" si="302"/>
        <v>4.1451657569665547E-2</v>
      </c>
      <c r="T1026">
        <f t="shared" si="285"/>
        <v>61.566727802272894</v>
      </c>
    </row>
    <row r="1027" spans="1:20" x14ac:dyDescent="0.25">
      <c r="A1027">
        <f t="shared" si="286"/>
        <v>261.43814989400192</v>
      </c>
      <c r="B1027">
        <f t="shared" si="303"/>
        <v>41.609173868430283</v>
      </c>
      <c r="C1027" t="str">
        <f t="shared" si="287"/>
        <v>-2.85304725166486-1193.13021187058i</v>
      </c>
      <c r="D1027" t="str">
        <f t="shared" si="288"/>
        <v>3.47812498862427-382.499845733593i</v>
      </c>
      <c r="E1027" t="str">
        <f t="shared" si="289"/>
        <v>162.469336102784+0.0195948101653477i</v>
      </c>
      <c r="F1027" t="str">
        <f t="shared" si="290"/>
        <v>2.90990990807692-3589.52378569294i</v>
      </c>
      <c r="G1027" t="str">
        <f t="shared" si="291"/>
        <v>0.999999999370087-0.0000250980623740146i</v>
      </c>
      <c r="H1027" t="str">
        <f t="shared" si="292"/>
        <v>625.04292696256+5.38109979472957i</v>
      </c>
      <c r="I1027" t="str">
        <f t="shared" si="293"/>
        <v>59.621035165773-6329.26311535037i</v>
      </c>
      <c r="K1027" t="str">
        <f t="shared" si="294"/>
        <v>0.0191972585160948-0.00022278882372369i</v>
      </c>
      <c r="L1027" t="str">
        <f t="shared" si="295"/>
        <v>0.0001875-5.08643147368396i</v>
      </c>
      <c r="M1027" t="str">
        <f t="shared" si="296"/>
        <v>0.0025-2.45192081295534i</v>
      </c>
      <c r="N1027">
        <f t="shared" si="297"/>
        <v>89.862992946554613</v>
      </c>
      <c r="O1027">
        <f t="shared" si="298"/>
        <v>61.53378168960451</v>
      </c>
      <c r="P1027" s="3">
        <f t="shared" si="299"/>
        <v>61.53378168960451</v>
      </c>
      <c r="Q1027" s="3">
        <f t="shared" si="300"/>
        <v>-90.137007053445387</v>
      </c>
      <c r="R1027">
        <f t="shared" si="301"/>
        <v>89.862992946554613</v>
      </c>
      <c r="S1027">
        <f t="shared" si="302"/>
        <v>4.1609173868430285E-2</v>
      </c>
      <c r="T1027">
        <f t="shared" si="285"/>
        <v>61.53378168960451</v>
      </c>
    </row>
    <row r="1028" spans="1:20" x14ac:dyDescent="0.25">
      <c r="A1028">
        <f t="shared" si="286"/>
        <v>262.43161486359918</v>
      </c>
      <c r="B1028">
        <f t="shared" si="303"/>
        <v>41.767288729130321</v>
      </c>
      <c r="C1028" t="str">
        <f t="shared" si="287"/>
        <v>-2.85304291581026-1188.61313960473i</v>
      </c>
      <c r="D1028" t="str">
        <f t="shared" si="288"/>
        <v>3.47812498853765-381.051850217375i</v>
      </c>
      <c r="E1028" t="str">
        <f t="shared" si="289"/>
        <v>162.469334573729+0.0196692997360194i</v>
      </c>
      <c r="F1028" t="str">
        <f t="shared" si="290"/>
        <v>2.90990990806297-3575.93523236606i</v>
      </c>
      <c r="G1028" t="str">
        <f t="shared" si="291"/>
        <v>0.999999999365291-0.000025193435010915i</v>
      </c>
      <c r="H1028" t="str">
        <f t="shared" si="292"/>
        <v>625.043253840517+5.40154826574508i</v>
      </c>
      <c r="I1028" t="str">
        <f t="shared" si="293"/>
        <v>59.6210408011173-6305.3059274793i</v>
      </c>
      <c r="K1028" t="str">
        <f t="shared" si="294"/>
        <v>0.0191972376444236-0.000223635163084715i</v>
      </c>
      <c r="L1028" t="str">
        <f t="shared" si="295"/>
        <v>0.0001875-5.06717620410832i</v>
      </c>
      <c r="M1028" t="str">
        <f t="shared" si="296"/>
        <v>0.0025-2.44263878557017i</v>
      </c>
      <c r="N1028">
        <f t="shared" si="297"/>
        <v>89.86247249129174</v>
      </c>
      <c r="O1028">
        <f t="shared" si="298"/>
        <v>61.500835559535687</v>
      </c>
      <c r="P1028" s="3">
        <f t="shared" si="299"/>
        <v>61.500835559535687</v>
      </c>
      <c r="Q1028" s="3">
        <f t="shared" si="300"/>
        <v>-90.13752750870826</v>
      </c>
      <c r="R1028">
        <f t="shared" si="301"/>
        <v>89.86247249129174</v>
      </c>
      <c r="S1028">
        <f t="shared" si="302"/>
        <v>4.1767288729130318E-2</v>
      </c>
      <c r="T1028">
        <f t="shared" si="285"/>
        <v>61.500835559535687</v>
      </c>
    </row>
    <row r="1029" spans="1:20" x14ac:dyDescent="0.25">
      <c r="A1029">
        <f t="shared" si="286"/>
        <v>263.42885500008089</v>
      </c>
      <c r="B1029">
        <f t="shared" si="303"/>
        <v>41.92600442630102</v>
      </c>
      <c r="C1029" t="str">
        <f t="shared" si="287"/>
        <v>-2.85303854695091-1184.11316593877i</v>
      </c>
      <c r="D1029" t="str">
        <f t="shared" si="288"/>
        <v>3.47812498845037-379.60933625995i</v>
      </c>
      <c r="E1029" t="str">
        <f t="shared" si="289"/>
        <v>162.469333033037+0.0197440727021951i</v>
      </c>
      <c r="F1029" t="str">
        <f t="shared" si="290"/>
        <v>2.9099099080489-3562.39812006802i</v>
      </c>
      <c r="G1029" t="str">
        <f t="shared" si="291"/>
        <v>0.999999999360458-0.0000252891700638343i</v>
      </c>
      <c r="H1029" t="str">
        <f t="shared" si="292"/>
        <v>625.043583207669+5.42207444428902i</v>
      </c>
      <c r="I1029" t="str">
        <f t="shared" si="293"/>
        <v>59.6210464793674-6281.43944355284i</v>
      </c>
      <c r="K1029" t="str">
        <f t="shared" si="294"/>
        <v>0.0191972166138751-0.000224484715581592i</v>
      </c>
      <c r="L1029" t="str">
        <f t="shared" si="295"/>
        <v>0.0001875-5.04799382756359i</v>
      </c>
      <c r="M1029" t="str">
        <f t="shared" si="296"/>
        <v>0.0025-2.43339189636399i</v>
      </c>
      <c r="N1029">
        <f t="shared" si="297"/>
        <v>89.861950060261549</v>
      </c>
      <c r="O1029">
        <f t="shared" si="298"/>
        <v>61.467889411934109</v>
      </c>
      <c r="P1029" s="3">
        <f t="shared" si="299"/>
        <v>61.467889411934109</v>
      </c>
      <c r="Q1029" s="3">
        <f t="shared" si="300"/>
        <v>-90.138049939738451</v>
      </c>
      <c r="R1029">
        <f t="shared" si="301"/>
        <v>89.861950060261549</v>
      </c>
      <c r="S1029">
        <f t="shared" si="302"/>
        <v>4.1926004426301018E-2</v>
      </c>
      <c r="T1029">
        <f t="shared" si="285"/>
        <v>61.467889411934109</v>
      </c>
    </row>
    <row r="1030" spans="1:20" x14ac:dyDescent="0.25">
      <c r="A1030">
        <f t="shared" si="286"/>
        <v>264.4298846490812</v>
      </c>
      <c r="B1030">
        <f t="shared" si="303"/>
        <v>42.085323243120968</v>
      </c>
      <c r="C1030" t="str">
        <f t="shared" si="287"/>
        <v>-2.85303414483564-1179.63022613907i</v>
      </c>
      <c r="D1030" t="str">
        <f t="shared" si="288"/>
        <v>3.47812498836243-378.172283110272i</v>
      </c>
      <c r="E1030" t="str">
        <f t="shared" si="289"/>
        <v>162.469331480618+0.0198191301446024i</v>
      </c>
      <c r="F1030" t="str">
        <f t="shared" si="290"/>
        <v>2.90990990803473-3548.91225406292i</v>
      </c>
      <c r="G1030" t="str">
        <f t="shared" si="291"/>
        <v>0.999999999355588-0.0000253852689099532i</v>
      </c>
      <c r="H1030" t="str">
        <f t="shared" si="292"/>
        <v>625.043915082971+5.44267862568813i</v>
      </c>
      <c r="I1030" t="str">
        <f t="shared" si="293"/>
        <v>59.6210522008497-6257.6633202436i</v>
      </c>
      <c r="K1030" t="str">
        <f t="shared" si="294"/>
        <v>0.0191971954232403-0.000225337493390447i</v>
      </c>
      <c r="L1030" t="str">
        <f t="shared" si="295"/>
        <v>0.0001875-5.0288840681048i</v>
      </c>
      <c r="M1030" t="str">
        <f t="shared" si="296"/>
        <v>0.0025-2.42418001231718i</v>
      </c>
      <c r="N1030">
        <f t="shared" si="297"/>
        <v>89.861425645978571</v>
      </c>
      <c r="O1030">
        <f t="shared" si="298"/>
        <v>61.434943246666272</v>
      </c>
      <c r="P1030" s="3">
        <f t="shared" si="299"/>
        <v>61.434943246666272</v>
      </c>
      <c r="Q1030" s="3">
        <f t="shared" si="300"/>
        <v>-90.138574354021429</v>
      </c>
      <c r="R1030">
        <f t="shared" si="301"/>
        <v>89.861425645978571</v>
      </c>
      <c r="S1030">
        <f t="shared" si="302"/>
        <v>4.2085323243120969E-2</v>
      </c>
      <c r="T1030">
        <f t="shared" si="285"/>
        <v>61.434943246666272</v>
      </c>
    </row>
    <row r="1031" spans="1:20" x14ac:dyDescent="0.25">
      <c r="A1031">
        <f t="shared" si="286"/>
        <v>265.43471821074769</v>
      </c>
      <c r="B1031">
        <f t="shared" si="303"/>
        <v>42.245247471444827</v>
      </c>
      <c r="C1031" t="str">
        <f t="shared" si="287"/>
        <v>-2.85302970921145-1175.16425571705i</v>
      </c>
      <c r="D1031" t="str">
        <f t="shared" si="288"/>
        <v>3.47812498827381-376.740670095847i</v>
      </c>
      <c r="E1031" t="str">
        <f t="shared" si="289"/>
        <v>162.469329916384+0.0198944731481332i</v>
      </c>
      <c r="F1031" t="str">
        <f t="shared" si="290"/>
        <v>2.90990990802045-3535.47744035205i</v>
      </c>
      <c r="G1031" t="str">
        <f t="shared" si="291"/>
        <v>0.999999999350681-0.000025481732931686i</v>
      </c>
      <c r="H1031" t="str">
        <f t="shared" si="292"/>
        <v>625.044249485526+5.46336110639196i</v>
      </c>
      <c r="I1031" t="str">
        <f t="shared" si="293"/>
        <v>59.6210579658938-6233.97721552411i</v>
      </c>
      <c r="K1031" t="str">
        <f t="shared" si="294"/>
        <v>0.019197174071301-0.000226193508733292i</v>
      </c>
      <c r="L1031" t="str">
        <f t="shared" si="295"/>
        <v>0.0001875-5.00984665083164i</v>
      </c>
      <c r="M1031" t="str">
        <f t="shared" si="296"/>
        <v>0.0025-2.41500300091371i</v>
      </c>
      <c r="N1031">
        <f t="shared" si="297"/>
        <v>89.860899240929172</v>
      </c>
      <c r="O1031">
        <f t="shared" si="298"/>
        <v>61.401997063597769</v>
      </c>
      <c r="P1031" s="3">
        <f t="shared" si="299"/>
        <v>61.401997063597769</v>
      </c>
      <c r="Q1031" s="3">
        <f t="shared" si="300"/>
        <v>-90.139100759070828</v>
      </c>
      <c r="R1031">
        <f t="shared" si="301"/>
        <v>89.860899240929172</v>
      </c>
      <c r="S1031">
        <f t="shared" si="302"/>
        <v>4.2245247471444827E-2</v>
      </c>
      <c r="T1031">
        <f t="shared" si="285"/>
        <v>61.401997063597769</v>
      </c>
    </row>
    <row r="1032" spans="1:20" x14ac:dyDescent="0.25">
      <c r="A1032">
        <f t="shared" si="286"/>
        <v>266.44337013994857</v>
      </c>
      <c r="B1032">
        <f t="shared" si="303"/>
        <v>42.40577941183632</v>
      </c>
      <c r="C1032" t="str">
        <f t="shared" si="287"/>
        <v>-2.85302523982338-1170.71519042824i</v>
      </c>
      <c r="D1032" t="str">
        <f t="shared" si="288"/>
        <v>3.47812498818452-375.314476622443i</v>
      </c>
      <c r="E1032" t="str">
        <f t="shared" si="289"/>
        <v>162.469328340246+0.0199701028018378i</v>
      </c>
      <c r="F1032" t="str">
        <f t="shared" si="290"/>
        <v>2.90990990800606-3522.0934856711i</v>
      </c>
      <c r="G1032" t="str">
        <f t="shared" si="291"/>
        <v>0.999999999345737-0.0000255785635167i</v>
      </c>
      <c r="H1032" t="str">
        <f t="shared" si="292"/>
        <v>625.044586434577+5.48412218397682i</v>
      </c>
      <c r="I1032" t="str">
        <f t="shared" si="293"/>
        <v>59.6210637748303-6210.38078866178i</v>
      </c>
      <c r="K1032" t="str">
        <f t="shared" si="294"/>
        <v>0.0191971525568298-0.00022705277387819i</v>
      </c>
      <c r="L1032" t="str">
        <f t="shared" si="295"/>
        <v>0.0001875-4.99088130188448i</v>
      </c>
      <c r="M1032" t="str">
        <f t="shared" si="296"/>
        <v>0.0025-2.40586073013918i</v>
      </c>
      <c r="N1032">
        <f t="shared" si="297"/>
        <v>89.860370837571367</v>
      </c>
      <c r="O1032">
        <f t="shared" si="298"/>
        <v>61.369050862593141</v>
      </c>
      <c r="P1032" s="3">
        <f t="shared" si="299"/>
        <v>61.369050862593141</v>
      </c>
      <c r="Q1032" s="3">
        <f t="shared" si="300"/>
        <v>-90.139629162428633</v>
      </c>
      <c r="R1032">
        <f t="shared" si="301"/>
        <v>89.860370837571367</v>
      </c>
      <c r="S1032">
        <f t="shared" si="302"/>
        <v>4.240577941183632E-2</v>
      </c>
      <c r="T1032">
        <f t="shared" si="285"/>
        <v>61.369050862593141</v>
      </c>
    </row>
    <row r="1033" spans="1:20" x14ac:dyDescent="0.25">
      <c r="A1033">
        <f t="shared" si="286"/>
        <v>267.45585494648037</v>
      </c>
      <c r="B1033">
        <f t="shared" si="303"/>
        <v>42.566921373601296</v>
      </c>
      <c r="C1033" t="str">
        <f t="shared" si="287"/>
        <v>-2.85302073641452-1166.28296627135i</v>
      </c>
      <c r="D1033" t="str">
        <f t="shared" si="288"/>
        <v>3.47812498809456-373.893682173789i</v>
      </c>
      <c r="E1033" t="str">
        <f t="shared" si="289"/>
        <v>162.469326752113+0.020046020198941i</v>
      </c>
      <c r="F1033" t="str">
        <f t="shared" si="290"/>
        <v>2.90990990799157-3508.76019748741i</v>
      </c>
      <c r="G1033" t="str">
        <f t="shared" si="291"/>
        <v>0.999999999340755-0.0000256757620579355i</v>
      </c>
      <c r="H1033" t="str">
        <f t="shared" si="292"/>
        <v>625.044925949521+5.50496215715044i</v>
      </c>
      <c r="I1033" t="str">
        <f t="shared" si="293"/>
        <v>59.6210696279942-6186.87370021419i</v>
      </c>
      <c r="K1033" t="str">
        <f t="shared" si="294"/>
        <v>0.0191971308785898-0.000227915301139425i</v>
      </c>
      <c r="L1033" t="str">
        <f t="shared" si="295"/>
        <v>0.0001875-4.97198774844041i</v>
      </c>
      <c r="M1033" t="str">
        <f t="shared" si="296"/>
        <v>0.0025-2.39675306847896i</v>
      </c>
      <c r="N1033">
        <f t="shared" si="297"/>
        <v>89.859840428334877</v>
      </c>
      <c r="O1033">
        <f t="shared" si="298"/>
        <v>61.336104643515895</v>
      </c>
      <c r="P1033" s="3">
        <f t="shared" si="299"/>
        <v>61.336104643515895</v>
      </c>
      <c r="Q1033" s="3">
        <f t="shared" si="300"/>
        <v>-90.140159571665123</v>
      </c>
      <c r="R1033">
        <f t="shared" si="301"/>
        <v>89.859840428334877</v>
      </c>
      <c r="S1033">
        <f t="shared" si="302"/>
        <v>4.2566921373601296E-2</v>
      </c>
      <c r="T1033">
        <f t="shared" si="285"/>
        <v>61.336104643515895</v>
      </c>
    </row>
    <row r="1034" spans="1:20" x14ac:dyDescent="0.25">
      <c r="A1034">
        <f t="shared" si="286"/>
        <v>268.472187195277</v>
      </c>
      <c r="B1034">
        <f t="shared" si="303"/>
        <v>42.728675674820984</v>
      </c>
      <c r="C1034" t="str">
        <f t="shared" si="287"/>
        <v>-2.85301619872592-1161.86751948736i</v>
      </c>
      <c r="D1034" t="str">
        <f t="shared" si="288"/>
        <v>3.47812498800391-372.478266311276i</v>
      </c>
      <c r="E1034" t="str">
        <f t="shared" si="289"/>
        <v>162.469325151894+0.0201222264368949i</v>
      </c>
      <c r="F1034" t="str">
        <f t="shared" si="290"/>
        <v>2.90990990797696-3495.47738399713i</v>
      </c>
      <c r="G1034" t="str">
        <f t="shared" si="291"/>
        <v>0.999999999335735-0.0000257733299536263i</v>
      </c>
      <c r="H1034" t="str">
        <f t="shared" si="292"/>
        <v>625.045268049899+5.52588132575607i</v>
      </c>
      <c r="I1034" t="str">
        <f t="shared" si="293"/>
        <v>59.6210755257222-6163.45561202396i</v>
      </c>
      <c r="K1034" t="str">
        <f t="shared" si="294"/>
        <v>0.0191971090353348-0.00022878110287768i</v>
      </c>
      <c r="L1034" t="str">
        <f t="shared" si="295"/>
        <v>0.0001875-4.95316571870931i</v>
      </c>
      <c r="M1034" t="str">
        <f t="shared" si="296"/>
        <v>0.0025-2.38767988491628i</v>
      </c>
      <c r="N1034">
        <f t="shared" si="297"/>
        <v>89.85930800562079</v>
      </c>
      <c r="O1034">
        <f t="shared" si="298"/>
        <v>61.303158406228484</v>
      </c>
      <c r="P1034" s="3">
        <f t="shared" si="299"/>
        <v>61.303158406228484</v>
      </c>
      <c r="Q1034" s="3">
        <f t="shared" si="300"/>
        <v>-90.14069199437921</v>
      </c>
      <c r="R1034">
        <f t="shared" si="301"/>
        <v>89.85930800562079</v>
      </c>
      <c r="S1034">
        <f t="shared" si="302"/>
        <v>4.2728675674820984E-2</v>
      </c>
      <c r="T1034">
        <f t="shared" si="285"/>
        <v>61.303158406228484</v>
      </c>
    </row>
    <row r="1035" spans="1:20" x14ac:dyDescent="0.25">
      <c r="A1035">
        <f t="shared" si="286"/>
        <v>269.49238150661904</v>
      </c>
      <c r="B1035">
        <f t="shared" si="303"/>
        <v>42.891044642385303</v>
      </c>
      <c r="C1035" t="str">
        <f t="shared" si="287"/>
        <v>-2.85301162649681-1157.46878655858i</v>
      </c>
      <c r="D1035" t="str">
        <f t="shared" si="288"/>
        <v>3.47812498791256-371.068208673675i</v>
      </c>
      <c r="E1035" t="str">
        <f t="shared" si="289"/>
        <v>162.469323539495+0.0201987226173647i</v>
      </c>
      <c r="F1035" t="str">
        <f t="shared" si="290"/>
        <v>2.90990990796224-3482.24485412253i</v>
      </c>
      <c r="G1035" t="str">
        <f t="shared" si="291"/>
        <v>0.999999999330677-0.0000258712686073192i</v>
      </c>
      <c r="H1035" t="str">
        <f t="shared" si="292"/>
        <v>625.045612755403+5.54687999077685i</v>
      </c>
      <c r="I1035" t="str">
        <f t="shared" si="293"/>
        <v>59.6210814683544-6140.12618721408i</v>
      </c>
      <c r="K1035" t="str">
        <f t="shared" si="294"/>
        <v>0.019197087025809-0.000229650191500202i</v>
      </c>
      <c r="L1035" t="str">
        <f t="shared" si="295"/>
        <v>0.0001875-4.93441494192998i</v>
      </c>
      <c r="M1035" t="str">
        <f t="shared" si="296"/>
        <v>0.0025-2.37864104893034i</v>
      </c>
      <c r="N1035">
        <f t="shared" si="297"/>
        <v>89.858773561801726</v>
      </c>
      <c r="O1035">
        <f t="shared" si="298"/>
        <v>61.270212150592215</v>
      </c>
      <c r="P1035" s="3">
        <f t="shared" si="299"/>
        <v>61.270212150592215</v>
      </c>
      <c r="Q1035" s="3">
        <f t="shared" si="300"/>
        <v>-90.141226438198274</v>
      </c>
      <c r="R1035">
        <f t="shared" si="301"/>
        <v>89.858773561801726</v>
      </c>
      <c r="S1035">
        <f t="shared" si="302"/>
        <v>4.2891044642385301E-2</v>
      </c>
      <c r="T1035">
        <f t="shared" si="285"/>
        <v>61.270212150592215</v>
      </c>
    </row>
    <row r="1036" spans="1:20" x14ac:dyDescent="0.25">
      <c r="A1036">
        <f t="shared" si="286"/>
        <v>270.51645255634418</v>
      </c>
      <c r="B1036">
        <f t="shared" si="303"/>
        <v>43.054030612026366</v>
      </c>
      <c r="C1036" t="str">
        <f t="shared" si="287"/>
        <v>-2.85300701946417-1153.08670420779i</v>
      </c>
      <c r="D1036" t="str">
        <f t="shared" si="288"/>
        <v>3.47812498782053-369.663488976832i</v>
      </c>
      <c r="E1036" t="str">
        <f t="shared" si="289"/>
        <v>162.469321914826+0.0202755098462128i</v>
      </c>
      <c r="F1036" t="str">
        <f t="shared" si="290"/>
        <v>2.90990990794741-3469.06241750923i</v>
      </c>
      <c r="G1036" t="str">
        <f t="shared" si="291"/>
        <v>0.999999999325581-0.0000259695794278946i</v>
      </c>
      <c r="H1036" t="str">
        <f t="shared" si="292"/>
        <v>625.045960085867+5.56795845433979i</v>
      </c>
      <c r="I1036" t="str">
        <f t="shared" si="293"/>
        <v>59.6210874562301-6116.8850901829i</v>
      </c>
      <c r="K1036" t="str">
        <f t="shared" si="294"/>
        <v>0.0191970648487474-0.000230522579460974i</v>
      </c>
      <c r="L1036" t="str">
        <f t="shared" si="295"/>
        <v>0.0001875-4.91573514836618i</v>
      </c>
      <c r="M1036" t="str">
        <f t="shared" si="296"/>
        <v>0.0025-2.36963643049447i</v>
      </c>
      <c r="N1036">
        <f t="shared" si="297"/>
        <v>89.858237089221475</v>
      </c>
      <c r="O1036">
        <f t="shared" si="298"/>
        <v>61.237265876467582</v>
      </c>
      <c r="P1036" s="3">
        <f t="shared" si="299"/>
        <v>61.237265876467582</v>
      </c>
      <c r="Q1036" s="3">
        <f t="shared" si="300"/>
        <v>-90.141762910778525</v>
      </c>
      <c r="R1036">
        <f t="shared" si="301"/>
        <v>89.858237089221475</v>
      </c>
      <c r="S1036">
        <f t="shared" si="302"/>
        <v>4.3054030612026367E-2</v>
      </c>
      <c r="T1036">
        <f t="shared" si="285"/>
        <v>61.237265876467582</v>
      </c>
    </row>
    <row r="1037" spans="1:20" x14ac:dyDescent="0.25">
      <c r="A1037">
        <f t="shared" si="286"/>
        <v>271.54441507605833</v>
      </c>
      <c r="B1037">
        <f t="shared" si="303"/>
        <v>43.217635928352067</v>
      </c>
      <c r="C1037" t="str">
        <f t="shared" si="287"/>
        <v>-2.85300237736343-1148.72120939725i</v>
      </c>
      <c r="D1037" t="str">
        <f t="shared" si="288"/>
        <v>3.47812498772779-368.264087013383i</v>
      </c>
      <c r="E1037" t="str">
        <f t="shared" si="289"/>
        <v>162.469320277791+0.020352589233587i</v>
      </c>
      <c r="F1037" t="str">
        <f t="shared" si="290"/>
        <v>2.90990990793247-3455.92988452346i</v>
      </c>
      <c r="G1037" t="str">
        <f t="shared" si="291"/>
        <v>0.999999999320446-0.0000260682638295868i</v>
      </c>
      <c r="H1037" t="str">
        <f t="shared" si="292"/>
        <v>625.046310061288+5.58911701972099i</v>
      </c>
      <c r="I1037" t="str">
        <f t="shared" si="293"/>
        <v>59.6210934896966-6093.73198659956i</v>
      </c>
      <c r="K1037" t="str">
        <f t="shared" si="294"/>
        <v>0.0191970425028749-0.000231398279260896i</v>
      </c>
      <c r="L1037" t="str">
        <f t="shared" si="295"/>
        <v>0.0001875-4.89712606930282i</v>
      </c>
      <c r="M1037" t="str">
        <f t="shared" si="296"/>
        <v>0.0025-2.36066590007418i</v>
      </c>
      <c r="N1037">
        <f t="shared" si="297"/>
        <v>89.857698580195105</v>
      </c>
      <c r="O1037">
        <f t="shared" si="298"/>
        <v>61.204319583713726</v>
      </c>
      <c r="P1037" s="3">
        <f t="shared" si="299"/>
        <v>61.204319583713726</v>
      </c>
      <c r="Q1037" s="3">
        <f t="shared" si="300"/>
        <v>-90.142301419804895</v>
      </c>
      <c r="R1037">
        <f t="shared" si="301"/>
        <v>89.857698580195105</v>
      </c>
      <c r="S1037">
        <f t="shared" si="302"/>
        <v>4.3217635928352066E-2</v>
      </c>
      <c r="T1037">
        <f t="shared" si="285"/>
        <v>61.204319583713726</v>
      </c>
    </row>
    <row r="1038" spans="1:20" x14ac:dyDescent="0.25">
      <c r="A1038">
        <f t="shared" si="286"/>
        <v>272.57628385334732</v>
      </c>
      <c r="B1038">
        <f t="shared" si="303"/>
        <v>43.381862944879806</v>
      </c>
      <c r="C1038" t="str">
        <f t="shared" si="287"/>
        <v>-2.85299769992758-1144.37223932789i</v>
      </c>
      <c r="D1038" t="str">
        <f t="shared" si="288"/>
        <v>3.47812498763434-366.869982652461i</v>
      </c>
      <c r="E1038" t="str">
        <f t="shared" si="289"/>
        <v>162.469318628299+0.0204299618938834i</v>
      </c>
      <c r="F1038" t="str">
        <f t="shared" si="290"/>
        <v>2.90990990791741-3442.84706624932i</v>
      </c>
      <c r="G1038" t="str">
        <f t="shared" si="291"/>
        <v>0.999999999315271-0.0000261673232320038i</v>
      </c>
      <c r="H1038" t="str">
        <f t="shared" si="292"/>
        <v>625.046662701805+5.61035599134902i</v>
      </c>
      <c r="I1038" t="str">
        <f t="shared" si="293"/>
        <v>59.6210995690993-6070.66654339884i</v>
      </c>
      <c r="K1038" t="str">
        <f t="shared" si="294"/>
        <v>0.0191970199869071-0.000232277303447947i</v>
      </c>
      <c r="L1038" t="str">
        <f t="shared" si="295"/>
        <v>0.0001875-4.87858743704207i</v>
      </c>
      <c r="M1038" t="str">
        <f t="shared" si="296"/>
        <v>0.0025-2.35172932862541i</v>
      </c>
      <c r="N1038">
        <f t="shared" si="297"/>
        <v>89.85715802700868</v>
      </c>
      <c r="O1038">
        <f t="shared" si="298"/>
        <v>61.171373272189051</v>
      </c>
      <c r="P1038" s="3">
        <f t="shared" si="299"/>
        <v>61.171373272189051</v>
      </c>
      <c r="Q1038" s="3">
        <f t="shared" si="300"/>
        <v>-90.14284197299132</v>
      </c>
      <c r="R1038">
        <f t="shared" si="301"/>
        <v>89.85715802700868</v>
      </c>
      <c r="S1038">
        <f t="shared" si="302"/>
        <v>4.3381862944879807E-2</v>
      </c>
      <c r="T1038">
        <f t="shared" si="285"/>
        <v>61.171373272189051</v>
      </c>
    </row>
    <row r="1039" spans="1:20" x14ac:dyDescent="0.25">
      <c r="A1039">
        <f t="shared" si="286"/>
        <v>273.61207373199005</v>
      </c>
      <c r="B1039">
        <f t="shared" si="303"/>
        <v>43.546714024070347</v>
      </c>
      <c r="C1039" t="str">
        <f t="shared" si="287"/>
        <v>-2.85299298688765-1140.0397314383i</v>
      </c>
      <c r="D1039" t="str">
        <f t="shared" si="288"/>
        <v>3.47812498754018-365.481155839405i</v>
      </c>
      <c r="E1039" t="str">
        <f t="shared" si="289"/>
        <v>162.469316966253+0.0205076289457881i</v>
      </c>
      <c r="F1039" t="str">
        <f t="shared" si="290"/>
        <v>2.90990990790224-3429.81377448607i</v>
      </c>
      <c r="G1039" t="str">
        <f t="shared" si="291"/>
        <v>0.999999999310057-0.0000262667590601484i</v>
      </c>
      <c r="H1039" t="str">
        <f t="shared" si="292"/>
        <v>625.047018027717+5.63167567480992i</v>
      </c>
      <c r="I1039" t="str">
        <f t="shared" si="293"/>
        <v>59.6211056947877-6047.68842877664i</v>
      </c>
      <c r="K1039" t="str">
        <f t="shared" si="294"/>
        <v>0.0191969972995496-0.000233159664617368i</v>
      </c>
      <c r="L1039" t="str">
        <f t="shared" si="295"/>
        <v>0.0001875-4.86011898489946i</v>
      </c>
      <c r="M1039" t="str">
        <f t="shared" si="296"/>
        <v>0.0025-2.34282658759256i</v>
      </c>
      <c r="N1039">
        <f t="shared" si="297"/>
        <v>89.856615421919273</v>
      </c>
      <c r="O1039">
        <f t="shared" si="298"/>
        <v>61.138426941750538</v>
      </c>
      <c r="P1039" s="3">
        <f t="shared" si="299"/>
        <v>61.138426941750538</v>
      </c>
      <c r="Q1039" s="3">
        <f t="shared" si="300"/>
        <v>-90.143384578080727</v>
      </c>
      <c r="R1039">
        <f t="shared" si="301"/>
        <v>89.856615421919273</v>
      </c>
      <c r="S1039">
        <f t="shared" si="302"/>
        <v>4.354671402407035E-2</v>
      </c>
      <c r="T1039">
        <f t="shared" si="285"/>
        <v>61.138426941750538</v>
      </c>
    </row>
    <row r="1040" spans="1:20" x14ac:dyDescent="0.25">
      <c r="A1040">
        <f t="shared" si="286"/>
        <v>274.6517996121716</v>
      </c>
      <c r="B1040">
        <f t="shared" si="303"/>
        <v>43.712191537361818</v>
      </c>
      <c r="C1040" t="str">
        <f t="shared" si="287"/>
        <v>-2.85298823797308-1135.72362340393i</v>
      </c>
      <c r="D1040" t="str">
        <f t="shared" si="288"/>
        <v>3.4781249874453-364.097586595478i</v>
      </c>
      <c r="E1040" t="str">
        <f t="shared" si="289"/>
        <v>162.469315291558+0.020585591512283i</v>
      </c>
      <c r="F1040" t="str">
        <f t="shared" si="290"/>
        <v>2.90990990788695-3416.82982174543i</v>
      </c>
      <c r="G1040" t="str">
        <f t="shared" si="291"/>
        <v>0.999999999304804-0.0000263665727444386i</v>
      </c>
      <c r="H1040" t="str">
        <f t="shared" si="292"/>
        <v>625.047376059477+5.65307637685162i</v>
      </c>
      <c r="I1040" t="str">
        <f t="shared" si="293"/>
        <v>59.6211118671158-6024.79731218511i</v>
      </c>
      <c r="K1040" t="str">
        <f t="shared" si="294"/>
        <v>0.0191969744394982-0.000234045375411837i</v>
      </c>
      <c r="L1040" t="str">
        <f t="shared" si="295"/>
        <v>0.0001875-4.84172044720009i</v>
      </c>
      <c r="M1040" t="str">
        <f t="shared" si="296"/>
        <v>0.0025-2.33395754890671i</v>
      </c>
      <c r="N1040">
        <f t="shared" si="297"/>
        <v>89.856070757154797</v>
      </c>
      <c r="O1040">
        <f t="shared" si="298"/>
        <v>61.105480592254366</v>
      </c>
      <c r="P1040" s="3">
        <f t="shared" si="299"/>
        <v>61.105480592254366</v>
      </c>
      <c r="Q1040" s="3">
        <f t="shared" si="300"/>
        <v>-90.143929242845203</v>
      </c>
      <c r="R1040">
        <f t="shared" si="301"/>
        <v>89.856070757154797</v>
      </c>
      <c r="S1040">
        <f t="shared" si="302"/>
        <v>4.3712191537361819E-2</v>
      </c>
      <c r="T1040">
        <f t="shared" si="285"/>
        <v>61.105480592254366</v>
      </c>
    </row>
    <row r="1041" spans="1:20" x14ac:dyDescent="0.25">
      <c r="A1041">
        <f t="shared" si="286"/>
        <v>275.69547645069787</v>
      </c>
      <c r="B1041">
        <f t="shared" si="303"/>
        <v>43.878297865203791</v>
      </c>
      <c r="C1041" t="str">
        <f t="shared" si="287"/>
        <v>-2.85298345291051-1131.42385313613i</v>
      </c>
      <c r="D1041" t="str">
        <f t="shared" si="288"/>
        <v>3.47812498734971-362.719255017571i</v>
      </c>
      <c r="E1041" t="str">
        <f t="shared" si="289"/>
        <v>162.469313604119+0.0206638507206671i</v>
      </c>
      <c r="F1041" t="str">
        <f t="shared" si="290"/>
        <v>2.90990990787154-3403.8950212489i</v>
      </c>
      <c r="G1041" t="str">
        <f t="shared" si="291"/>
        <v>0.99999999929951-0.0000264667657207273i</v>
      </c>
      <c r="H1041" t="str">
        <f t="shared" si="292"/>
        <v>625.047736817686+5.67455840538775i</v>
      </c>
      <c r="I1041" t="str">
        <f t="shared" si="293"/>
        <v>59.6211180864364-6001.99286432784i</v>
      </c>
      <c r="K1041" t="str">
        <f t="shared" si="294"/>
        <v>0.019196951405439-0.000234934448521634i</v>
      </c>
      <c r="L1041" t="str">
        <f t="shared" si="295"/>
        <v>0.0001875-4.82339155927484i</v>
      </c>
      <c r="M1041" t="str">
        <f t="shared" si="296"/>
        <v>0.0025-2.32512208498377i</v>
      </c>
      <c r="N1041">
        <f t="shared" si="297"/>
        <v>89.855524024913962</v>
      </c>
      <c r="O1041">
        <f t="shared" si="298"/>
        <v>61.072534223555543</v>
      </c>
      <c r="P1041" s="3">
        <f t="shared" si="299"/>
        <v>61.072534223555543</v>
      </c>
      <c r="Q1041" s="3">
        <f t="shared" si="300"/>
        <v>-90.144475975086038</v>
      </c>
      <c r="R1041">
        <f t="shared" si="301"/>
        <v>89.855524024913962</v>
      </c>
      <c r="S1041">
        <f t="shared" si="302"/>
        <v>4.3878297865203794E-2</v>
      </c>
      <c r="T1041">
        <f t="shared" si="285"/>
        <v>61.072534223555543</v>
      </c>
    </row>
    <row r="1042" spans="1:20" x14ac:dyDescent="0.25">
      <c r="A1042">
        <f t="shared" si="286"/>
        <v>276.74311926121055</v>
      </c>
      <c r="B1042">
        <f t="shared" si="303"/>
        <v>44.045035397091567</v>
      </c>
      <c r="C1042" t="str">
        <f t="shared" si="287"/>
        <v>-2.85297863142504-1127.14035878125i</v>
      </c>
      <c r="D1042" t="str">
        <f t="shared" si="288"/>
        <v>3.47812498725338-361.34614127792i</v>
      </c>
      <c r="E1042" t="str">
        <f t="shared" si="289"/>
        <v>162.469311903837+0.0207424077025793i</v>
      </c>
      <c r="F1042" t="str">
        <f t="shared" si="290"/>
        <v>2.90990990785602-3391.00918692501i</v>
      </c>
      <c r="G1042" t="str">
        <f t="shared" si="291"/>
        <v>0.999999999294176-0.0000265673394303243i</v>
      </c>
      <c r="H1042" t="str">
        <f t="shared" si="292"/>
        <v>625.048100323114+5.696122069503i</v>
      </c>
      <c r="I1042" t="str">
        <f t="shared" si="293"/>
        <v>59.6211243531093-5979.27475715525i</v>
      </c>
      <c r="K1042" t="str">
        <f t="shared" si="294"/>
        <v>0.0191969281960477-0.00023582689668483i</v>
      </c>
      <c r="L1042" t="str">
        <f t="shared" si="295"/>
        <v>0.0001875-4.80513205745652i</v>
      </c>
      <c r="M1042" t="str">
        <f t="shared" si="296"/>
        <v>0.0025-2.31632006872263i</v>
      </c>
      <c r="N1042">
        <f t="shared" si="297"/>
        <v>89.854975217366075</v>
      </c>
      <c r="O1042">
        <f t="shared" si="298"/>
        <v>61.03958783550776</v>
      </c>
      <c r="P1042" s="3">
        <f t="shared" si="299"/>
        <v>61.03958783550776</v>
      </c>
      <c r="Q1042" s="3">
        <f t="shared" si="300"/>
        <v>-90.145024782633925</v>
      </c>
      <c r="R1042">
        <f t="shared" si="301"/>
        <v>89.854975217366075</v>
      </c>
      <c r="S1042">
        <f t="shared" si="302"/>
        <v>4.4045035397091564E-2</v>
      </c>
      <c r="T1042">
        <f t="shared" si="285"/>
        <v>61.03958783550776</v>
      </c>
    </row>
    <row r="1043" spans="1:20" x14ac:dyDescent="0.25">
      <c r="A1043">
        <f t="shared" si="286"/>
        <v>277.7947431144031</v>
      </c>
      <c r="B1043">
        <f t="shared" si="303"/>
        <v>44.212406531600514</v>
      </c>
      <c r="C1043" t="str">
        <f t="shared" si="287"/>
        <v>-2.85297377323961-1122.87307871982i</v>
      </c>
      <c r="D1043" t="str">
        <f t="shared" si="288"/>
        <v>3.47812498715633-359.978225623825i</v>
      </c>
      <c r="E1043" t="str">
        <f t="shared" si="289"/>
        <v>162.469310190616+0.0208212635939961i</v>
      </c>
      <c r="F1043" t="str">
        <f t="shared" si="290"/>
        <v>2.90990990784039-3378.17213340674i</v>
      </c>
      <c r="G1043" t="str">
        <f t="shared" si="291"/>
        <v>0.999999999288802-0.0000266682953200163i</v>
      </c>
      <c r="H1043" t="str">
        <f t="shared" si="292"/>
        <v>625.048466596683+5.71776767945674i</v>
      </c>
      <c r="I1043" t="str">
        <f t="shared" si="293"/>
        <v>59.6211306674943-5956.64266385981i</v>
      </c>
      <c r="K1043" t="str">
        <f t="shared" si="294"/>
        <v>0.0191969048099902-0.000236722732687456i</v>
      </c>
      <c r="L1043" t="str">
        <f t="shared" si="295"/>
        <v>0.0001875-4.78694167907603i</v>
      </c>
      <c r="M1043" t="str">
        <f t="shared" si="296"/>
        <v>0.0025-2.30755137350331i</v>
      </c>
      <c r="N1043">
        <f t="shared" si="297"/>
        <v>89.854424326651028</v>
      </c>
      <c r="O1043">
        <f t="shared" si="298"/>
        <v>61.006641427963935</v>
      </c>
      <c r="P1043" s="3">
        <f t="shared" si="299"/>
        <v>61.006641427963935</v>
      </c>
      <c r="Q1043" s="3">
        <f t="shared" si="300"/>
        <v>-90.145575673348972</v>
      </c>
      <c r="R1043">
        <f t="shared" si="301"/>
        <v>89.854424326651028</v>
      </c>
      <c r="S1043">
        <f t="shared" si="302"/>
        <v>4.4212406531600516E-2</v>
      </c>
      <c r="T1043">
        <f t="shared" si="285"/>
        <v>61.006641427963935</v>
      </c>
    </row>
    <row r="1044" spans="1:20" x14ac:dyDescent="0.25">
      <c r="A1044">
        <f t="shared" si="286"/>
        <v>278.85036313823787</v>
      </c>
      <c r="B1044">
        <f t="shared" si="303"/>
        <v>44.380413676420595</v>
      </c>
      <c r="C1044" t="str">
        <f t="shared" si="287"/>
        <v>-2.85296887807489-1118.62195156557i</v>
      </c>
      <c r="D1044" t="str">
        <f t="shared" si="288"/>
        <v>3.47812498705853-358.615488377359i</v>
      </c>
      <c r="E1044" t="str">
        <f t="shared" si="289"/>
        <v>162.469308464356+0.020900419535275i</v>
      </c>
      <c r="F1044" t="str">
        <f t="shared" si="290"/>
        <v>2.90990990782463-3365.38367602872i</v>
      </c>
      <c r="G1044" t="str">
        <f t="shared" si="291"/>
        <v>0.999999999283387-0.0000267696348420873i</v>
      </c>
      <c r="H1044" t="str">
        <f t="shared" si="292"/>
        <v>625.048835659471+5.739495546688i</v>
      </c>
      <c r="I1044" t="str">
        <f t="shared" si="293"/>
        <v>59.6211370299545-5934.09625887119i</v>
      </c>
      <c r="K1044" t="str">
        <f t="shared" si="294"/>
        <v>0.0191968812459223-0.000237621969363682i</v>
      </c>
      <c r="L1044" t="str">
        <f t="shared" si="295"/>
        <v>0.0001875-4.76882016245868i</v>
      </c>
      <c r="M1044" t="str">
        <f t="shared" si="296"/>
        <v>0.0025-2.29881587318521i</v>
      </c>
      <c r="N1044">
        <f t="shared" si="297"/>
        <v>89.853871344879053</v>
      </c>
      <c r="O1044">
        <f t="shared" si="298"/>
        <v>60.973695000775521</v>
      </c>
      <c r="P1044" s="3">
        <f t="shared" si="299"/>
        <v>60.973695000775521</v>
      </c>
      <c r="Q1044" s="3">
        <f t="shared" si="300"/>
        <v>-90.146128655120947</v>
      </c>
      <c r="R1044">
        <f t="shared" si="301"/>
        <v>89.853871344879053</v>
      </c>
      <c r="S1044">
        <f t="shared" si="302"/>
        <v>4.4380413676420594E-2</v>
      </c>
      <c r="T1044">
        <f t="shared" si="285"/>
        <v>60.973695000775521</v>
      </c>
    </row>
    <row r="1045" spans="1:20" x14ac:dyDescent="0.25">
      <c r="A1045">
        <f t="shared" si="286"/>
        <v>279.90999451816316</v>
      </c>
      <c r="B1045">
        <f t="shared" si="303"/>
        <v>44.549059248390996</v>
      </c>
      <c r="C1045" t="str">
        <f t="shared" si="287"/>
        <v>-2.8529639456494-1114.38691616465i</v>
      </c>
      <c r="D1045" t="str">
        <f t="shared" si="288"/>
        <v>3.47812498695999-357.257909935089i</v>
      </c>
      <c r="E1045" t="str">
        <f t="shared" si="289"/>
        <v>162.46930672496+0.0209798766711478i</v>
      </c>
      <c r="F1045" t="str">
        <f t="shared" si="290"/>
        <v>2.90990990780875-3352.64363082474i</v>
      </c>
      <c r="G1045" t="str">
        <f t="shared" si="291"/>
        <v>0.99999999927793-0.0000268713594543407i</v>
      </c>
      <c r="H1045" t="str">
        <f t="shared" si="292"/>
        <v>625.049207532721+5.76130598381958i</v>
      </c>
      <c r="I1045" t="str">
        <f t="shared" si="293"/>
        <v>59.6211434408551-5911.63521785187i</v>
      </c>
      <c r="K1045" t="str">
        <f t="shared" si="294"/>
        <v>0.0191968575024895-0.000238524619595993i</v>
      </c>
      <c r="L1045" t="str">
        <f t="shared" si="295"/>
        <v>0.0001875-4.75076724692038i</v>
      </c>
      <c r="M1045" t="str">
        <f t="shared" si="296"/>
        <v>0.0025-2.29011344210521i</v>
      </c>
      <c r="N1045">
        <f t="shared" si="297"/>
        <v>89.853316264130811</v>
      </c>
      <c r="O1045">
        <f t="shared" si="298"/>
        <v>60.940748553793249</v>
      </c>
      <c r="P1045" s="3">
        <f t="shared" si="299"/>
        <v>60.940748553793249</v>
      </c>
      <c r="Q1045" s="3">
        <f t="shared" si="300"/>
        <v>-90.146683735869189</v>
      </c>
      <c r="R1045">
        <f t="shared" si="301"/>
        <v>89.853316264130811</v>
      </c>
      <c r="S1045">
        <f t="shared" si="302"/>
        <v>4.4549059248390997E-2</v>
      </c>
      <c r="T1045">
        <f t="shared" si="285"/>
        <v>60.940748553793249</v>
      </c>
    </row>
    <row r="1046" spans="1:20" x14ac:dyDescent="0.25">
      <c r="A1046">
        <f t="shared" si="286"/>
        <v>280.97365249733218</v>
      </c>
      <c r="B1046">
        <f t="shared" si="303"/>
        <v>44.718345673534884</v>
      </c>
      <c r="C1046" t="str">
        <f t="shared" si="287"/>
        <v>-2.85295897567972-1110.16791159464i</v>
      </c>
      <c r="D1046" t="str">
        <f t="shared" si="288"/>
        <v>3.4781249868607-355.905470767793i</v>
      </c>
      <c r="E1046" t="str">
        <f t="shared" si="289"/>
        <v>162.469304972326+0.0210596361507537i</v>
      </c>
      <c r="F1046" t="str">
        <f t="shared" si="290"/>
        <v>2.90990990779276-3339.95181452494i</v>
      </c>
      <c r="G1046" t="str">
        <f t="shared" si="291"/>
        <v>0.999999999272432-0.0000269734706201189i</v>
      </c>
      <c r="H1046" t="str">
        <f t="shared" si="292"/>
        <v>625.049582237842+5.78319930466309i</v>
      </c>
      <c r="I1046" t="str">
        <f t="shared" si="293"/>
        <v>59.6211499005661-5889.25921769227i</v>
      </c>
      <c r="K1046" t="str">
        <f t="shared" si="294"/>
        <v>0.0191968335783268-0.000239430696315371i</v>
      </c>
      <c r="L1046" t="str">
        <f t="shared" si="295"/>
        <v>0.0001875-4.73278267276388i</v>
      </c>
      <c r="M1046" t="str">
        <f t="shared" si="296"/>
        <v>0.0025-2.28144395507592i</v>
      </c>
      <c r="N1046">
        <f t="shared" si="297"/>
        <v>89.852759076457119</v>
      </c>
      <c r="O1046">
        <f t="shared" si="298"/>
        <v>60.907802086866283</v>
      </c>
      <c r="P1046" s="3">
        <f t="shared" si="299"/>
        <v>60.907802086866283</v>
      </c>
      <c r="Q1046" s="3">
        <f t="shared" si="300"/>
        <v>-90.147240923542881</v>
      </c>
      <c r="R1046">
        <f t="shared" si="301"/>
        <v>89.852759076457119</v>
      </c>
      <c r="S1046">
        <f t="shared" si="302"/>
        <v>4.4718345673534887E-2</v>
      </c>
      <c r="T1046">
        <f t="shared" si="285"/>
        <v>60.907802086866283</v>
      </c>
    </row>
    <row r="1047" spans="1:20" x14ac:dyDescent="0.25">
      <c r="A1047">
        <f t="shared" si="286"/>
        <v>282.04135237682209</v>
      </c>
      <c r="B1047">
        <f t="shared" si="303"/>
        <v>44.888275387094318</v>
      </c>
      <c r="C1047" t="str">
        <f t="shared" si="287"/>
        <v>-2.8529539678803-1105.96487716376i</v>
      </c>
      <c r="D1047" t="str">
        <f t="shared" si="288"/>
        <v>3.47812498676064-354.55815142018i</v>
      </c>
      <c r="E1047" t="str">
        <f t="shared" si="289"/>
        <v>162.469303206354+0.0211396991276512i</v>
      </c>
      <c r="F1047" t="str">
        <f t="shared" si="290"/>
        <v>2.90990990777663-3327.3080445533i</v>
      </c>
      <c r="G1047" t="str">
        <f t="shared" si="291"/>
        <v>0.999999999266892-0.0000270759698083253i</v>
      </c>
      <c r="H1047" t="str">
        <f t="shared" si="292"/>
        <v>625.049959796395+5.80517582422294i</v>
      </c>
      <c r="I1047" t="str">
        <f t="shared" si="293"/>
        <v>59.621156409459-5866.96793650611i</v>
      </c>
      <c r="K1047" t="str">
        <f t="shared" si="294"/>
        <v>0.0191968094720592-0.000240340212501475i</v>
      </c>
      <c r="L1047" t="str">
        <f t="shared" si="295"/>
        <v>0.0001875-4.71486618127504i</v>
      </c>
      <c r="M1047" t="str">
        <f t="shared" si="296"/>
        <v>0.0025-2.27280728738386i</v>
      </c>
      <c r="N1047">
        <f t="shared" si="297"/>
        <v>89.852199773878908</v>
      </c>
      <c r="O1047">
        <f t="shared" si="298"/>
        <v>60.874855599842903</v>
      </c>
      <c r="P1047" s="3">
        <f t="shared" si="299"/>
        <v>60.874855599842903</v>
      </c>
      <c r="Q1047" s="3">
        <f t="shared" si="300"/>
        <v>-90.147800226121092</v>
      </c>
      <c r="R1047">
        <f t="shared" si="301"/>
        <v>89.852199773878908</v>
      </c>
      <c r="S1047">
        <f t="shared" si="302"/>
        <v>4.488827538709432E-2</v>
      </c>
      <c r="T1047">
        <f t="shared" si="285"/>
        <v>60.874855599842903</v>
      </c>
    </row>
    <row r="1048" spans="1:20" x14ac:dyDescent="0.25">
      <c r="A1048">
        <f t="shared" si="286"/>
        <v>283.11310951585403</v>
      </c>
      <c r="B1048">
        <f t="shared" si="303"/>
        <v>45.05885083356528</v>
      </c>
      <c r="C1048" t="str">
        <f t="shared" si="287"/>
        <v>-2.85294892196306-1101.77775240998i</v>
      </c>
      <c r="D1048" t="str">
        <f t="shared" si="288"/>
        <v>3.47812498665983-353.21593251061i</v>
      </c>
      <c r="E1048" t="str">
        <f t="shared" si="289"/>
        <v>162.469301426944+0.0212200667598324i</v>
      </c>
      <c r="F1048" t="str">
        <f t="shared" si="290"/>
        <v>2.90990990776039-3314.71213902493i</v>
      </c>
      <c r="G1048" t="str">
        <f t="shared" si="291"/>
        <v>0.99999999926131-0.0000271788584934452i</v>
      </c>
      <c r="H1048" t="str">
        <f t="shared" si="292"/>
        <v>625.050340230113+5.82723585870101i</v>
      </c>
      <c r="I1048" t="str">
        <f t="shared" si="293"/>
        <v>59.6211629679068-5844.76105362584i</v>
      </c>
      <c r="K1048" t="str">
        <f t="shared" si="294"/>
        <v>0.019196785182301-0.00024125318118281i</v>
      </c>
      <c r="L1048" t="str">
        <f t="shared" si="295"/>
        <v>0.0001875-4.69701751471911i</v>
      </c>
      <c r="M1048" t="str">
        <f t="shared" si="296"/>
        <v>0.0025-2.26420331478767i</v>
      </c>
      <c r="N1048">
        <f t="shared" si="297"/>
        <v>89.851638348387084</v>
      </c>
      <c r="O1048">
        <f t="shared" si="298"/>
        <v>60.841909092570305</v>
      </c>
      <c r="P1048" s="3">
        <f t="shared" si="299"/>
        <v>60.841909092570305</v>
      </c>
      <c r="Q1048" s="3">
        <f t="shared" si="300"/>
        <v>-90.148361651612916</v>
      </c>
      <c r="R1048">
        <f t="shared" si="301"/>
        <v>89.851638348387084</v>
      </c>
      <c r="S1048">
        <f t="shared" si="302"/>
        <v>4.5058850833565284E-2</v>
      </c>
      <c r="T1048">
        <f t="shared" si="285"/>
        <v>60.841909092570305</v>
      </c>
    </row>
    <row r="1049" spans="1:20" x14ac:dyDescent="0.25">
      <c r="A1049">
        <f t="shared" si="286"/>
        <v>284.18893933201429</v>
      </c>
      <c r="B1049">
        <f t="shared" si="303"/>
        <v>45.23007446673283</v>
      </c>
      <c r="C1049" t="str">
        <f t="shared" si="287"/>
        <v>-2.85294383763804-1097.60647710009i</v>
      </c>
      <c r="D1049" t="str">
        <f t="shared" si="288"/>
        <v>3.47812498655826-351.878794730812i</v>
      </c>
      <c r="E1049" t="str">
        <f t="shared" si="289"/>
        <v>162.469299633991+0.0213007402097471i</v>
      </c>
      <c r="F1049" t="str">
        <f t="shared" si="290"/>
        <v>2.90990990774402-3302.16391674352i</v>
      </c>
      <c r="G1049" t="str">
        <f t="shared" si="291"/>
        <v>0.999999999255685-0.0000272821381555669i</v>
      </c>
      <c r="H1049" t="str">
        <f t="shared" si="292"/>
        <v>625.050723560894+5.84937972550151i</v>
      </c>
      <c r="I1049" t="str">
        <f t="shared" si="293"/>
        <v>59.6211695762884-5822.63824959809i</v>
      </c>
      <c r="K1049" t="str">
        <f t="shared" si="294"/>
        <v>0.019196760707656-0.000242169615436923i</v>
      </c>
      <c r="L1049" t="str">
        <f t="shared" si="295"/>
        <v>0.0001875-4.67923641633701i</v>
      </c>
      <c r="M1049" t="str">
        <f t="shared" si="296"/>
        <v>0.0025-2.25563191351631i</v>
      </c>
      <c r="N1049">
        <f t="shared" si="297"/>
        <v>89.851074791942466</v>
      </c>
      <c r="O1049">
        <f t="shared" si="298"/>
        <v>60.808962564894202</v>
      </c>
      <c r="P1049" s="3">
        <f t="shared" si="299"/>
        <v>60.808962564894202</v>
      </c>
      <c r="Q1049" s="3">
        <f t="shared" si="300"/>
        <v>-90.148925208057534</v>
      </c>
      <c r="R1049">
        <f t="shared" si="301"/>
        <v>89.851074791942466</v>
      </c>
      <c r="S1049">
        <f t="shared" si="302"/>
        <v>4.5230074466732828E-2</v>
      </c>
      <c r="T1049">
        <f t="shared" si="285"/>
        <v>60.808962564894202</v>
      </c>
    </row>
    <row r="1050" spans="1:20" x14ac:dyDescent="0.25">
      <c r="A1050">
        <f t="shared" si="286"/>
        <v>285.26885730147592</v>
      </c>
      <c r="B1050">
        <f t="shared" si="303"/>
        <v>45.401948749706413</v>
      </c>
      <c r="C1050" t="str">
        <f t="shared" si="287"/>
        <v>-2.8529387146131-1093.45099122891i</v>
      </c>
      <c r="D1050" t="str">
        <f t="shared" si="288"/>
        <v>3.4781249864559-350.546718845609i</v>
      </c>
      <c r="E1050" t="str">
        <f t="shared" si="289"/>
        <v>162.469297827395+0.0213817206443154i</v>
      </c>
      <c r="F1050" t="str">
        <f t="shared" si="290"/>
        <v>2.90990990772752-3289.66319719866i</v>
      </c>
      <c r="G1050" t="str">
        <f t="shared" si="291"/>
        <v>0.999999999250017-0.0000273858102804028i</v>
      </c>
      <c r="H1050" t="str">
        <f t="shared" si="292"/>
        <v>625.051109810801+5.87160774323516i</v>
      </c>
      <c r="I1050" t="str">
        <f t="shared" si="293"/>
        <v>59.6211762349829-5800.59920617886i</v>
      </c>
      <c r="K1050" t="str">
        <f t="shared" si="294"/>
        <v>0.0191967360467174-0.000243089528390573i</v>
      </c>
      <c r="L1050" t="str">
        <f t="shared" si="295"/>
        <v>0.0001875-4.66152263034172i</v>
      </c>
      <c r="M1050" t="str">
        <f t="shared" si="296"/>
        <v>0.0025-2.24709296026729i</v>
      </c>
      <c r="N1050">
        <f t="shared" si="297"/>
        <v>89.850509096475577</v>
      </c>
      <c r="O1050">
        <f t="shared" si="298"/>
        <v>60.776016016659341</v>
      </c>
      <c r="P1050" s="3">
        <f t="shared" si="299"/>
        <v>60.776016016659341</v>
      </c>
      <c r="Q1050" s="3">
        <f t="shared" si="300"/>
        <v>-90.149490903524423</v>
      </c>
      <c r="R1050">
        <f t="shared" si="301"/>
        <v>89.850509096475577</v>
      </c>
      <c r="S1050">
        <f t="shared" si="302"/>
        <v>4.5401948749706413E-2</v>
      </c>
      <c r="T1050">
        <f t="shared" si="285"/>
        <v>60.776016016659341</v>
      </c>
    </row>
    <row r="1051" spans="1:20" x14ac:dyDescent="0.25">
      <c r="A1051">
        <f t="shared" si="286"/>
        <v>286.35287895922153</v>
      </c>
      <c r="B1051">
        <f t="shared" si="303"/>
        <v>45.574476154955299</v>
      </c>
      <c r="C1051" t="str">
        <f t="shared" si="287"/>
        <v>-2.85293355259371-1089.31123501841i</v>
      </c>
      <c r="D1051" t="str">
        <f t="shared" si="288"/>
        <v>3.47812498635278-349.219685692645i</v>
      </c>
      <c r="E1051" t="str">
        <f t="shared" si="289"/>
        <v>162.46929600705+0.0214630092349443i</v>
      </c>
      <c r="F1051" t="str">
        <f t="shared" si="290"/>
        <v>2.9099099077109-3277.20980056331i</v>
      </c>
      <c r="G1051" t="str">
        <f t="shared" si="291"/>
        <v>0.999999999244307-0.0000274898763593114i</v>
      </c>
      <c r="H1051" t="str">
        <f t="shared" si="292"/>
        <v>625.051499002066+5.89392023172404i</v>
      </c>
      <c r="I1051" t="str">
        <f t="shared" si="293"/>
        <v>59.6211829443739-5778.64360632916i</v>
      </c>
      <c r="K1051" t="str">
        <f t="shared" si="294"/>
        <v>0.0191967111980677-0.000244012933219915i</v>
      </c>
      <c r="L1051" t="str">
        <f t="shared" si="295"/>
        <v>0.0001875-4.64387590191444i</v>
      </c>
      <c r="M1051" t="str">
        <f t="shared" si="296"/>
        <v>0.0025-2.23858633220491i</v>
      </c>
      <c r="N1051">
        <f t="shared" si="297"/>
        <v>89.849941253886684</v>
      </c>
      <c r="O1051">
        <f t="shared" si="298"/>
        <v>60.743069447709431</v>
      </c>
      <c r="P1051" s="3">
        <f t="shared" si="299"/>
        <v>60.743069447709431</v>
      </c>
      <c r="Q1051" s="3">
        <f t="shared" si="300"/>
        <v>-90.150058746113316</v>
      </c>
      <c r="R1051">
        <f t="shared" si="301"/>
        <v>89.849941253886684</v>
      </c>
      <c r="S1051">
        <f t="shared" si="302"/>
        <v>4.5574476154955301E-2</v>
      </c>
      <c r="T1051">
        <f t="shared" si="285"/>
        <v>60.743069447709431</v>
      </c>
    </row>
    <row r="1052" spans="1:20" x14ac:dyDescent="0.25">
      <c r="A1052">
        <f t="shared" si="286"/>
        <v>287.44101989926656</v>
      </c>
      <c r="B1052">
        <f t="shared" si="303"/>
        <v>45.747659164344128</v>
      </c>
      <c r="C1052" t="str">
        <f t="shared" si="287"/>
        <v>-2.85292835128323-1085.1871489168i</v>
      </c>
      <c r="D1052" t="str">
        <f t="shared" si="288"/>
        <v>3.47812498624884-347.897676182101i</v>
      </c>
      <c r="E1052" t="str">
        <f t="shared" si="289"/>
        <v>162.469294172852+0.0215446071575568i</v>
      </c>
      <c r="F1052" t="str">
        <f t="shared" si="290"/>
        <v>2.90990990769416-3264.80354769119i</v>
      </c>
      <c r="G1052" t="str">
        <f t="shared" si="291"/>
        <v>0.999999999238552-0.000027594337889318i</v>
      </c>
      <c r="H1052" t="str">
        <f t="shared" si="292"/>
        <v>625.051891157092+5.91631751200605i</v>
      </c>
      <c r="I1052" t="str">
        <f t="shared" si="293"/>
        <v>59.6211897048473-5756.7711342104i</v>
      </c>
      <c r="K1052" t="str">
        <f t="shared" si="294"/>
        <v>0.0191966861602786-0.000244939843150683i</v>
      </c>
      <c r="L1052" t="str">
        <f t="shared" si="295"/>
        <v>0.0001875-4.62629597720109i</v>
      </c>
      <c r="M1052" t="str">
        <f t="shared" si="296"/>
        <v>0.0025-2.23011190695847i</v>
      </c>
      <c r="N1052">
        <f t="shared" si="297"/>
        <v>89.849371256045544</v>
      </c>
      <c r="O1052">
        <f t="shared" si="298"/>
        <v>60.71012285788666</v>
      </c>
      <c r="P1052" s="3">
        <f t="shared" si="299"/>
        <v>60.71012285788666</v>
      </c>
      <c r="Q1052" s="3">
        <f t="shared" si="300"/>
        <v>-90.150628743954456</v>
      </c>
      <c r="R1052">
        <f t="shared" si="301"/>
        <v>89.849371256045544</v>
      </c>
      <c r="S1052">
        <f t="shared" si="302"/>
        <v>4.5747659164344132E-2</v>
      </c>
      <c r="T1052">
        <f t="shared" si="285"/>
        <v>60.71012285788666</v>
      </c>
    </row>
    <row r="1053" spans="1:20" x14ac:dyDescent="0.25">
      <c r="A1053">
        <f t="shared" si="286"/>
        <v>288.53329577488381</v>
      </c>
      <c r="B1053">
        <f t="shared" si="303"/>
        <v>45.921500269168639</v>
      </c>
      <c r="C1053" t="str">
        <f t="shared" si="287"/>
        <v>-2.85292311038259-1081.07867359774i</v>
      </c>
      <c r="D1053" t="str">
        <f t="shared" si="288"/>
        <v>3.47812498614414-346.580671296426i</v>
      </c>
      <c r="E1053" t="str">
        <f t="shared" si="289"/>
        <v>162.469292324696+0.0216265155925843i</v>
      </c>
      <c r="F1053" t="str">
        <f t="shared" si="290"/>
        <v>2.90990990767729-3252.44426011417i</v>
      </c>
      <c r="G1053" t="str">
        <f t="shared" si="291"/>
        <v>0.999999999232755-0.0000276991963731368i</v>
      </c>
      <c r="H1053" t="str">
        <f t="shared" si="292"/>
        <v>625.052286298448+5.93879990633966i</v>
      </c>
      <c r="I1053" t="str">
        <f t="shared" si="293"/>
        <v>59.6211965167922-5734.98147517968i</v>
      </c>
      <c r="K1053" t="str">
        <f t="shared" si="294"/>
        <v>0.019196660931911-0.000245870271458374i</v>
      </c>
      <c r="L1053" t="str">
        <f t="shared" si="295"/>
        <v>0.0001875-4.6087826033085i</v>
      </c>
      <c r="M1053" t="str">
        <f t="shared" si="296"/>
        <v>0.0025-2.22166956262051i</v>
      </c>
      <c r="N1053">
        <f t="shared" si="297"/>
        <v>89.848799094791374</v>
      </c>
      <c r="O1053">
        <f t="shared" si="298"/>
        <v>60.677176247032271</v>
      </c>
      <c r="P1053" s="3">
        <f t="shared" si="299"/>
        <v>60.677176247032271</v>
      </c>
      <c r="Q1053" s="3">
        <f t="shared" si="300"/>
        <v>-90.151200905208626</v>
      </c>
      <c r="R1053">
        <f t="shared" si="301"/>
        <v>89.848799094791374</v>
      </c>
      <c r="S1053">
        <f t="shared" si="302"/>
        <v>4.5921500269168643E-2</v>
      </c>
      <c r="T1053">
        <f t="shared" si="285"/>
        <v>60.677176247032271</v>
      </c>
    </row>
    <row r="1054" spans="1:20" x14ac:dyDescent="0.25">
      <c r="A1054">
        <f t="shared" si="286"/>
        <v>289.62972229882837</v>
      </c>
      <c r="B1054">
        <f t="shared" si="303"/>
        <v>46.09600197019148</v>
      </c>
      <c r="C1054" t="str">
        <f t="shared" si="287"/>
        <v>-2.85291782959061-1076.98574995945i</v>
      </c>
      <c r="D1054" t="str">
        <f t="shared" si="288"/>
        <v>3.47812498603865-345.268652090065i</v>
      </c>
      <c r="E1054" t="str">
        <f t="shared" si="289"/>
        <v>162.469290462475+0.0217087357250161i</v>
      </c>
      <c r="F1054" t="str">
        <f t="shared" si="290"/>
        <v>2.9099099076603-3240.13176003977i</v>
      </c>
      <c r="G1054" t="str">
        <f t="shared" si="291"/>
        <v>0.999999999226912-0.0000278044533191922i</v>
      </c>
      <c r="H1054" t="str">
        <f t="shared" si="292"/>
        <v>625.052684448877+5.9613677382083i</v>
      </c>
      <c r="I1054" t="str">
        <f t="shared" si="293"/>
        <v>59.6212033805993-5713.2743157855i</v>
      </c>
      <c r="K1054" t="str">
        <f t="shared" si="294"/>
        <v>0.0191966355115149-0.000246804231468428i</v>
      </c>
      <c r="L1054" t="str">
        <f t="shared" si="295"/>
        <v>0.0001875-4.59133552830096i</v>
      </c>
      <c r="M1054" t="str">
        <f t="shared" si="296"/>
        <v>0.0025-2.21325917774508i</v>
      </c>
      <c r="N1054">
        <f t="shared" si="297"/>
        <v>89.848224761932684</v>
      </c>
      <c r="O1054">
        <f t="shared" si="298"/>
        <v>60.644229614986273</v>
      </c>
      <c r="P1054" s="3">
        <f t="shared" si="299"/>
        <v>60.644229614986273</v>
      </c>
      <c r="Q1054" s="3">
        <f t="shared" si="300"/>
        <v>-90.151775238067316</v>
      </c>
      <c r="R1054">
        <f t="shared" si="301"/>
        <v>89.848224761932684</v>
      </c>
      <c r="S1054">
        <f t="shared" si="302"/>
        <v>4.609600197019148E-2</v>
      </c>
      <c r="T1054">
        <f t="shared" si="285"/>
        <v>60.644229614986273</v>
      </c>
    </row>
    <row r="1055" spans="1:20" x14ac:dyDescent="0.25">
      <c r="A1055">
        <f t="shared" si="286"/>
        <v>290.73031524356395</v>
      </c>
      <c r="B1055">
        <f t="shared" si="303"/>
        <v>46.271166777678211</v>
      </c>
      <c r="C1055" t="str">
        <f t="shared" si="287"/>
        <v>-2.85291250860378-1072.90831912385i</v>
      </c>
      <c r="D1055" t="str">
        <f t="shared" si="288"/>
        <v>3.47812498593232-343.961599689177i</v>
      </c>
      <c r="E1055" t="str">
        <f t="shared" si="289"/>
        <v>162.469288586084+0.0217912687443986i</v>
      </c>
      <c r="F1055" t="str">
        <f t="shared" si="290"/>
        <v>2.90990990764316-3227.86587034851i</v>
      </c>
      <c r="G1055" t="str">
        <f t="shared" si="291"/>
        <v>0.999999999221026-0.0000279101102416408i</v>
      </c>
      <c r="H1055" t="str">
        <f t="shared" si="292"/>
        <v>625.053085631298+5.98402133232545i</v>
      </c>
      <c r="I1055" t="str">
        <f t="shared" si="293"/>
        <v>59.6212102966638-5691.64934376309i</v>
      </c>
      <c r="K1055" t="str">
        <f t="shared" si="294"/>
        <v>0.0191966098976291-0.000247741736556415i</v>
      </c>
      <c r="L1055" t="str">
        <f t="shared" si="295"/>
        <v>0.0001875-4.57395450119642i</v>
      </c>
      <c r="M1055" t="str">
        <f t="shared" si="296"/>
        <v>0.0025-2.20488063134597i</v>
      </c>
      <c r="N1055">
        <f t="shared" si="297"/>
        <v>89.847648249247243</v>
      </c>
      <c r="O1055">
        <f t="shared" si="298"/>
        <v>60.611282961587278</v>
      </c>
      <c r="P1055" s="3">
        <f t="shared" si="299"/>
        <v>60.611282961587278</v>
      </c>
      <c r="Q1055" s="3">
        <f t="shared" si="300"/>
        <v>-90.152351750752757</v>
      </c>
      <c r="R1055">
        <f t="shared" si="301"/>
        <v>89.847648249247243</v>
      </c>
      <c r="S1055">
        <f t="shared" si="302"/>
        <v>4.6271166777678209E-2</v>
      </c>
      <c r="T1055">
        <f t="shared" si="285"/>
        <v>60.611282961587278</v>
      </c>
    </row>
    <row r="1056" spans="1:20" x14ac:dyDescent="0.25">
      <c r="A1056">
        <f t="shared" si="286"/>
        <v>291.83509044148951</v>
      </c>
      <c r="B1056">
        <f t="shared" si="303"/>
        <v>46.446997211433391</v>
      </c>
      <c r="C1056" t="str">
        <f t="shared" si="287"/>
        <v>-2.85290714711641-1068.84632243575i</v>
      </c>
      <c r="D1056" t="str">
        <f t="shared" si="288"/>
        <v>3.4781249858252-342.659495291378i</v>
      </c>
      <c r="E1056" t="str">
        <f t="shared" si="289"/>
        <v>162.469286695413+0.021874115844847i</v>
      </c>
      <c r="F1056" t="str">
        <f t="shared" si="290"/>
        <v>2.9099099076259-3215.64641459147i</v>
      </c>
      <c r="G1056" t="str">
        <f t="shared" si="291"/>
        <v>0.999999999215094-0.000028016168660393i</v>
      </c>
      <c r="H1056" t="str">
        <f t="shared" si="292"/>
        <v>625.053489868802+6.00676101463905i</v>
      </c>
      <c r="I1056" t="str">
        <f t="shared" si="293"/>
        <v>59.6212172653845-5670.10624803002i</v>
      </c>
      <c r="K1056" t="str">
        <f t="shared" si="294"/>
        <v>0.0191965840887814-0.000248682800148221i</v>
      </c>
      <c r="L1056" t="str">
        <f t="shared" si="295"/>
        <v>0.0001875-4.55663927196296i</v>
      </c>
      <c r="M1056" t="str">
        <f t="shared" si="296"/>
        <v>0.0025-2.19653380289496i</v>
      </c>
      <c r="N1056">
        <f t="shared" si="297"/>
        <v>89.847069548481869</v>
      </c>
      <c r="O1056">
        <f t="shared" si="298"/>
        <v>60.578336286672887</v>
      </c>
      <c r="P1056" s="3">
        <f t="shared" si="299"/>
        <v>60.578336286672887</v>
      </c>
      <c r="Q1056" s="3">
        <f t="shared" si="300"/>
        <v>-90.152930451518131</v>
      </c>
      <c r="R1056">
        <f t="shared" si="301"/>
        <v>89.847069548481869</v>
      </c>
      <c r="S1056">
        <f t="shared" si="302"/>
        <v>4.6446997211433388E-2</v>
      </c>
      <c r="T1056">
        <f t="shared" si="285"/>
        <v>60.578336286672887</v>
      </c>
    </row>
    <row r="1057" spans="1:20" x14ac:dyDescent="0.25">
      <c r="A1057">
        <f t="shared" si="286"/>
        <v>292.9440637851672</v>
      </c>
      <c r="B1057">
        <f t="shared" si="303"/>
        <v>46.623495800836842</v>
      </c>
      <c r="C1057" t="str">
        <f t="shared" si="287"/>
        <v>-2.85290174481996-1064.79970146197i</v>
      </c>
      <c r="D1057" t="str">
        <f t="shared" si="288"/>
        <v>3.47812498571731-341.362320165458i</v>
      </c>
      <c r="E1057" t="str">
        <f t="shared" si="289"/>
        <v>162.469284790355+0.0219572782250894i</v>
      </c>
      <c r="F1057" t="str">
        <f t="shared" si="290"/>
        <v>2.90990990760852-3203.47321698769i</v>
      </c>
      <c r="G1057" t="str">
        <f t="shared" si="291"/>
        <v>0.999999999209118-0.0000281226301011344i</v>
      </c>
      <c r="H1057" t="str">
        <f t="shared" si="292"/>
        <v>625.053897184657+6.02958711233607i</v>
      </c>
      <c r="I1057" t="str">
        <f t="shared" si="293"/>
        <v>59.6212242871616-5648.6447186817i</v>
      </c>
      <c r="K1057" t="str">
        <f t="shared" si="294"/>
        <v>0.0191965580834884-0.000249627435720225i</v>
      </c>
      <c r="L1057" t="str">
        <f t="shared" si="295"/>
        <v>0.0001875-4.5393895915152i</v>
      </c>
      <c r="M1057" t="str">
        <f t="shared" si="296"/>
        <v>0.0025-2.18821857232015i</v>
      </c>
      <c r="N1057">
        <f t="shared" si="297"/>
        <v>89.846488651352388</v>
      </c>
      <c r="O1057">
        <f t="shared" si="298"/>
        <v>60.54538959007931</v>
      </c>
      <c r="P1057" s="3">
        <f t="shared" si="299"/>
        <v>60.54538959007931</v>
      </c>
      <c r="Q1057" s="3">
        <f t="shared" si="300"/>
        <v>-90.153511348647612</v>
      </c>
      <c r="R1057">
        <f t="shared" si="301"/>
        <v>89.846488651352388</v>
      </c>
      <c r="S1057">
        <f t="shared" si="302"/>
        <v>4.6623495800836842E-2</v>
      </c>
      <c r="T1057">
        <f t="shared" si="285"/>
        <v>60.54538959007931</v>
      </c>
    </row>
    <row r="1058" spans="1:20" x14ac:dyDescent="0.25">
      <c r="A1058">
        <f t="shared" si="286"/>
        <v>294.05725122755081</v>
      </c>
      <c r="B1058">
        <f t="shared" si="303"/>
        <v>46.800665084880023</v>
      </c>
      <c r="C1058" t="str">
        <f t="shared" si="287"/>
        <v>-2.85289630140449-1060.76839799053i</v>
      </c>
      <c r="D1058" t="str">
        <f t="shared" si="288"/>
        <v>3.47812498560854-340.070055651117i</v>
      </c>
      <c r="E1058" t="str">
        <f t="shared" si="289"/>
        <v>162.4692828708+0.0220407570884505i</v>
      </c>
      <c r="F1058" t="str">
        <f t="shared" si="290"/>
        <v>2.90990990759099-3191.34610242161i</v>
      </c>
      <c r="G1058" t="str">
        <f t="shared" si="291"/>
        <v>0.999999999203095-0.0000282294960953487i</v>
      </c>
      <c r="H1058" t="str">
        <f t="shared" si="292"/>
        <v>625.054307602308+6.05249995384758i</v>
      </c>
      <c r="I1058" t="str">
        <f t="shared" si="293"/>
        <v>59.6212313623994-5627.26444698679i</v>
      </c>
      <c r="K1058" t="str">
        <f t="shared" si="294"/>
        <v>0.0191965318802554-0.000250575656799498i</v>
      </c>
      <c r="L1058" t="str">
        <f t="shared" si="295"/>
        <v>0.0001875-4.52220521171071i</v>
      </c>
      <c r="M1058" t="str">
        <f t="shared" si="296"/>
        <v>0.0025-2.17993482000413i</v>
      </c>
      <c r="N1058">
        <f t="shared" si="297"/>
        <v>89.845905549543474</v>
      </c>
      <c r="O1058">
        <f t="shared" si="298"/>
        <v>60.512442871641639</v>
      </c>
      <c r="P1058" s="3">
        <f t="shared" si="299"/>
        <v>60.512442871641639</v>
      </c>
      <c r="Q1058" s="3">
        <f t="shared" si="300"/>
        <v>-90.154094450456526</v>
      </c>
      <c r="R1058">
        <f t="shared" si="301"/>
        <v>89.845905549543474</v>
      </c>
      <c r="S1058">
        <f t="shared" si="302"/>
        <v>4.6800665084880025E-2</v>
      </c>
      <c r="T1058">
        <f t="shared" si="285"/>
        <v>60.512442871641639</v>
      </c>
    </row>
    <row r="1059" spans="1:20" x14ac:dyDescent="0.25">
      <c r="A1059">
        <f t="shared" si="286"/>
        <v>295.17466878221552</v>
      </c>
      <c r="B1059">
        <f t="shared" si="303"/>
        <v>46.97850761220257</v>
      </c>
      <c r="C1059" t="str">
        <f t="shared" si="287"/>
        <v>-2.85289081655676-1056.75235402978i</v>
      </c>
      <c r="D1059" t="str">
        <f t="shared" si="288"/>
        <v>3.47812498549893-338.782683158696i</v>
      </c>
      <c r="E1059" t="str">
        <f t="shared" si="289"/>
        <v>162.469280936637+0.0221245536429083i</v>
      </c>
      <c r="F1059" t="str">
        <f t="shared" si="290"/>
        <v>2.90990990757333-3179.26489644062i</v>
      </c>
      <c r="G1059" t="str">
        <f t="shared" si="291"/>
        <v>0.999999999197028-0.0000283367681803391i</v>
      </c>
      <c r="H1059" t="str">
        <f t="shared" si="292"/>
        <v>625.054721145374+6.07549986885305i</v>
      </c>
      <c r="I1059" t="str">
        <f t="shared" si="293"/>
        <v>59.6212384915036-5605.96512538293i</v>
      </c>
      <c r="K1059" t="str">
        <f t="shared" si="294"/>
        <v>0.0191965054775765-0.000251527476963978i</v>
      </c>
      <c r="L1059" t="str">
        <f t="shared" si="295"/>
        <v>0.0001875-4.50508588534639i</v>
      </c>
      <c r="M1059" t="str">
        <f t="shared" si="296"/>
        <v>0.0025-2.17168242678236i</v>
      </c>
      <c r="N1059">
        <f t="shared" si="297"/>
        <v>89.845320234708581</v>
      </c>
      <c r="O1059">
        <f t="shared" si="298"/>
        <v>60.479496131193578</v>
      </c>
      <c r="P1059" s="3">
        <f t="shared" si="299"/>
        <v>60.479496131193578</v>
      </c>
      <c r="Q1059" s="3">
        <f t="shared" si="300"/>
        <v>-90.154679765291419</v>
      </c>
      <c r="R1059">
        <f t="shared" si="301"/>
        <v>89.845320234708581</v>
      </c>
      <c r="S1059">
        <f t="shared" si="302"/>
        <v>4.6978507612202569E-2</v>
      </c>
      <c r="T1059">
        <f t="shared" si="285"/>
        <v>60.479496131193578</v>
      </c>
    </row>
    <row r="1060" spans="1:20" x14ac:dyDescent="0.25">
      <c r="A1060">
        <f t="shared" si="286"/>
        <v>296.29633252358798</v>
      </c>
      <c r="B1060">
        <f t="shared" si="303"/>
        <v>47.157025941128943</v>
      </c>
      <c r="C1060" t="str">
        <f t="shared" si="287"/>
        <v>-2.85288528996156-1052.75151180759i</v>
      </c>
      <c r="D1060" t="str">
        <f t="shared" si="288"/>
        <v>3.47812498538854-337.50018416891i</v>
      </c>
      <c r="E1060" t="str">
        <f t="shared" si="289"/>
        <v>162.469278987755+0.0222086691010715i</v>
      </c>
      <c r="F1060" t="str">
        <f t="shared" si="290"/>
        <v>2.90990990755554-3167.22942525253i</v>
      </c>
      <c r="G1060" t="str">
        <f t="shared" si="291"/>
        <v>0.999999999190913-0.0000284444478992504i</v>
      </c>
      <c r="H1060" t="str">
        <f t="shared" si="292"/>
        <v>625.055137837664+6.09858718828561i</v>
      </c>
      <c r="I1060" t="str">
        <f t="shared" si="293"/>
        <v>59.6212456748859-5584.74644747232i</v>
      </c>
      <c r="K1060" t="str">
        <f t="shared" si="294"/>
        <v>0.019196478873934-0.000252482909842664i</v>
      </c>
      <c r="L1060" t="str">
        <f t="shared" si="295"/>
        <v>0.0001875-4.488031366155i</v>
      </c>
      <c r="M1060" t="str">
        <f t="shared" si="296"/>
        <v>0.0025-2.16346127394138i</v>
      </c>
      <c r="N1060">
        <f t="shared" si="297"/>
        <v>89.844732698469826</v>
      </c>
      <c r="O1060">
        <f t="shared" si="298"/>
        <v>60.446549368567602</v>
      </c>
      <c r="P1060" s="3">
        <f t="shared" si="299"/>
        <v>60.446549368567602</v>
      </c>
      <c r="Q1060" s="3">
        <f t="shared" si="300"/>
        <v>-90.155267301530174</v>
      </c>
      <c r="R1060">
        <f t="shared" si="301"/>
        <v>89.844732698469826</v>
      </c>
      <c r="S1060">
        <f t="shared" si="302"/>
        <v>4.7157025941128944E-2</v>
      </c>
      <c r="T1060">
        <f t="shared" si="285"/>
        <v>60.446549368567602</v>
      </c>
    </row>
    <row r="1061" spans="1:20" x14ac:dyDescent="0.25">
      <c r="A1061">
        <f t="shared" si="286"/>
        <v>297.42225858717762</v>
      </c>
      <c r="B1061">
        <f t="shared" si="303"/>
        <v>47.336222639705234</v>
      </c>
      <c r="C1061" t="str">
        <f t="shared" si="287"/>
        <v>-2.85287972130142-1048.76581377054i</v>
      </c>
      <c r="D1061" t="str">
        <f t="shared" si="288"/>
        <v>3.47812498527726-336.22254023258i</v>
      </c>
      <c r="E1061" t="str">
        <f t="shared" si="289"/>
        <v>162.469277024044+0.0222931046802309i</v>
      </c>
      <c r="F1061" t="str">
        <f t="shared" si="290"/>
        <v>2.90990990753761-3155.23951572303i</v>
      </c>
      <c r="G1061" t="str">
        <f t="shared" si="291"/>
        <v>0.999999999184753-0.0000285525368010916i</v>
      </c>
      <c r="H1061" t="str">
        <f t="shared" si="292"/>
        <v>625.055557703155+6.12176224433627i</v>
      </c>
      <c r="I1061" t="str">
        <f t="shared" si="293"/>
        <v>59.6212529129577-5563.6081080171i</v>
      </c>
      <c r="K1061" t="str">
        <f t="shared" si="294"/>
        <v>0.0191964520677991-0.0002534419691158i</v>
      </c>
      <c r="L1061" t="str">
        <f t="shared" si="295"/>
        <v>0.0001875-4.47104140880154i</v>
      </c>
      <c r="M1061" t="str">
        <f t="shared" si="296"/>
        <v>0.0025-2.15527124321716i</v>
      </c>
      <c r="N1061">
        <f t="shared" si="297"/>
        <v>89.844142932417768</v>
      </c>
      <c r="O1061">
        <f t="shared" si="298"/>
        <v>60.413602583595178</v>
      </c>
      <c r="P1061" s="3">
        <f t="shared" si="299"/>
        <v>60.413602583595178</v>
      </c>
      <c r="Q1061" s="3">
        <f t="shared" si="300"/>
        <v>-90.155857067582232</v>
      </c>
      <c r="R1061">
        <f t="shared" si="301"/>
        <v>89.844142932417768</v>
      </c>
      <c r="S1061">
        <f t="shared" si="302"/>
        <v>4.733622263970523E-2</v>
      </c>
      <c r="T1061">
        <f t="shared" si="285"/>
        <v>60.413602583595178</v>
      </c>
    </row>
    <row r="1062" spans="1:20" x14ac:dyDescent="0.25">
      <c r="A1062">
        <f t="shared" si="286"/>
        <v>298.5524631698089</v>
      </c>
      <c r="B1062">
        <f t="shared" si="303"/>
        <v>47.516100285736115</v>
      </c>
      <c r="C1062" t="str">
        <f t="shared" si="287"/>
        <v>-2.85287411025614-1044.79520258301i</v>
      </c>
      <c r="D1062" t="str">
        <f t="shared" si="288"/>
        <v>3.47812498516516-334.94973297037i</v>
      </c>
      <c r="E1062" t="str">
        <f t="shared" si="289"/>
        <v>162.469275045389+0.022377861602365i</v>
      </c>
      <c r="F1062" t="str">
        <f t="shared" si="290"/>
        <v>2.90990990751955-3143.29499537327i</v>
      </c>
      <c r="G1062" t="str">
        <f t="shared" si="291"/>
        <v>0.999999999178545-0.000028661036440758i</v>
      </c>
      <c r="H1062" t="str">
        <f t="shared" si="292"/>
        <v>625.055980766023+6.14502537045926i</v>
      </c>
      <c r="I1062" t="str">
        <f t="shared" si="293"/>
        <v>59.6212602061369-5542.54980293531i</v>
      </c>
      <c r="K1062" t="str">
        <f t="shared" si="294"/>
        <v>0.0191964250576309-0.000254404668515066i</v>
      </c>
      <c r="L1062" t="str">
        <f t="shared" si="295"/>
        <v>0.0001875-4.45411576887981i</v>
      </c>
      <c r="M1062" t="str">
        <f t="shared" si="296"/>
        <v>0.0025-2.14711221679334i</v>
      </c>
      <c r="N1062">
        <f t="shared" si="297"/>
        <v>89.843550928111455</v>
      </c>
      <c r="O1062">
        <f t="shared" si="298"/>
        <v>60.380655776105989</v>
      </c>
      <c r="P1062" s="3">
        <f t="shared" si="299"/>
        <v>60.380655776105989</v>
      </c>
      <c r="Q1062" s="3">
        <f t="shared" si="300"/>
        <v>-90.156449071888545</v>
      </c>
      <c r="R1062">
        <f t="shared" si="301"/>
        <v>89.843550928111455</v>
      </c>
      <c r="S1062">
        <f t="shared" si="302"/>
        <v>4.7516100285736114E-2</v>
      </c>
      <c r="T1062">
        <f t="shared" si="285"/>
        <v>60.380655776105989</v>
      </c>
    </row>
    <row r="1063" spans="1:20" x14ac:dyDescent="0.25">
      <c r="A1063">
        <f t="shared" si="286"/>
        <v>299.68696252985421</v>
      </c>
      <c r="B1063">
        <f t="shared" si="303"/>
        <v>47.696661466821915</v>
      </c>
      <c r="C1063" t="str">
        <f t="shared" si="287"/>
        <v>-2.85286845650334-1040.83962112645i</v>
      </c>
      <c r="D1063" t="str">
        <f t="shared" si="288"/>
        <v>3.47812498505221-333.681744072519i</v>
      </c>
      <c r="E1063" t="str">
        <f t="shared" si="289"/>
        <v>162.469273051678+0.0224629410941549i</v>
      </c>
      <c r="F1063" t="str">
        <f t="shared" si="290"/>
        <v>2.90990990750135-3131.39569237729i</v>
      </c>
      <c r="G1063" t="str">
        <f t="shared" si="291"/>
        <v>0.99999999917229-0.0000287699483790528i</v>
      </c>
      <c r="H1063" t="str">
        <f t="shared" si="292"/>
        <v>625.056407050617+6.16837690137647i</v>
      </c>
      <c r="I1063" t="str">
        <f t="shared" si="293"/>
        <v>59.6212675548429-5521.57122929614i</v>
      </c>
      <c r="K1063" t="str">
        <f t="shared" si="294"/>
        <v>0.0191963978418771-0.000255371021823768i</v>
      </c>
      <c r="L1063" t="str">
        <f t="shared" si="295"/>
        <v>0.0001875-4.43725420290876i</v>
      </c>
      <c r="M1063" t="str">
        <f t="shared" si="296"/>
        <v>0.0025-2.1389840772996i</v>
      </c>
      <c r="N1063">
        <f t="shared" si="297"/>
        <v>89.842956677078178</v>
      </c>
      <c r="O1063">
        <f t="shared" si="298"/>
        <v>60.347708945928808</v>
      </c>
      <c r="P1063" s="3">
        <f t="shared" si="299"/>
        <v>60.347708945928808</v>
      </c>
      <c r="Q1063" s="3">
        <f t="shared" si="300"/>
        <v>-90.157043322921822</v>
      </c>
      <c r="R1063">
        <f t="shared" si="301"/>
        <v>89.842956677078178</v>
      </c>
      <c r="S1063">
        <f t="shared" si="302"/>
        <v>4.7696661466821916E-2</v>
      </c>
      <c r="T1063">
        <f t="shared" si="285"/>
        <v>60.347708945928808</v>
      </c>
    </row>
    <row r="1064" spans="1:20" x14ac:dyDescent="0.25">
      <c r="A1064">
        <f t="shared" si="286"/>
        <v>300.82577298746764</v>
      </c>
      <c r="B1064">
        <f t="shared" si="303"/>
        <v>47.877908780395842</v>
      </c>
      <c r="C1064" t="str">
        <f t="shared" si="287"/>
        <v>-2.85286275971803-1036.89901249851i</v>
      </c>
      <c r="D1064" t="str">
        <f t="shared" si="288"/>
        <v>3.4781249849384-332.418555298581i</v>
      </c>
      <c r="E1064" t="str">
        <f t="shared" si="289"/>
        <v>162.469271042795+0.0225483443870107i</v>
      </c>
      <c r="F1064" t="str">
        <f t="shared" si="290"/>
        <v>2.90990990748301-3119.54143555962i</v>
      </c>
      <c r="G1064" t="str">
        <f t="shared" si="291"/>
        <v>0.999999999165988-0.0000288792741827112i</v>
      </c>
      <c r="H1064" t="str">
        <f t="shared" si="292"/>
        <v>625.056836581467+6.19181717308224i</v>
      </c>
      <c r="I1064" t="str">
        <f t="shared" si="293"/>
        <v>59.6212749594973-5500.67208531572i</v>
      </c>
      <c r="K1064" t="str">
        <f t="shared" si="294"/>
        <v>0.0191963704189737-0.000256341042877026i</v>
      </c>
      <c r="L1064" t="str">
        <f t="shared" si="295"/>
        <v>0.0001875-4.4204564683291i</v>
      </c>
      <c r="M1064" t="str">
        <f t="shared" si="296"/>
        <v>0.0025-2.13088670780992i</v>
      </c>
      <c r="N1064">
        <f t="shared" si="297"/>
        <v>89.842360170813464</v>
      </c>
      <c r="O1064">
        <f t="shared" si="298"/>
        <v>60.314762092891002</v>
      </c>
      <c r="P1064" s="3">
        <f t="shared" si="299"/>
        <v>60.314762092891002</v>
      </c>
      <c r="Q1064" s="3">
        <f t="shared" si="300"/>
        <v>-90.157639829186536</v>
      </c>
      <c r="R1064">
        <f t="shared" si="301"/>
        <v>89.842360170813464</v>
      </c>
      <c r="S1064">
        <f t="shared" si="302"/>
        <v>4.7877908780395842E-2</v>
      </c>
      <c r="T1064">
        <f t="shared" si="285"/>
        <v>60.314762092891002</v>
      </c>
    </row>
    <row r="1065" spans="1:20" x14ac:dyDescent="0.25">
      <c r="A1065">
        <f t="shared" si="286"/>
        <v>301.96891092482002</v>
      </c>
      <c r="B1065">
        <f t="shared" si="303"/>
        <v>48.059844833761346</v>
      </c>
      <c r="C1065" t="str">
        <f t="shared" si="287"/>
        <v>-2.852857019573-1032.97332001222i</v>
      </c>
      <c r="D1065" t="str">
        <f t="shared" si="288"/>
        <v>3.4781249848237-331.160148477163i</v>
      </c>
      <c r="E1065" t="str">
        <f t="shared" si="289"/>
        <v>162.469269018626+0.0226340727170716i</v>
      </c>
      <c r="F1065" t="str">
        <f t="shared" si="290"/>
        <v>2.90990990746453-3107.73205439282i</v>
      </c>
      <c r="G1065" t="str">
        <f t="shared" si="291"/>
        <v>0.999999999159637-0.0000289890154244214i</v>
      </c>
      <c r="H1065" t="str">
        <f t="shared" si="292"/>
        <v>625.057269383306+6.21534652284851i</v>
      </c>
      <c r="I1065" t="str">
        <f t="shared" si="293"/>
        <v>59.6212824205274-5479.85207035301i</v>
      </c>
      <c r="K1065" t="str">
        <f t="shared" si="294"/>
        <v>0.0191963427873444-0.00025731474556196i</v>
      </c>
      <c r="L1065" t="str">
        <f t="shared" si="295"/>
        <v>0.0001875-4.4037223234998i</v>
      </c>
      <c r="M1065" t="str">
        <f t="shared" si="296"/>
        <v>0.0025-2.12281999184093i</v>
      </c>
      <c r="N1065">
        <f t="shared" si="297"/>
        <v>89.841761400780811</v>
      </c>
      <c r="O1065">
        <f t="shared" si="298"/>
        <v>60.281815216818579</v>
      </c>
      <c r="P1065" s="3">
        <f t="shared" si="299"/>
        <v>60.281815216818579</v>
      </c>
      <c r="Q1065" s="3">
        <f t="shared" si="300"/>
        <v>-90.158238599219189</v>
      </c>
      <c r="R1065">
        <f t="shared" si="301"/>
        <v>89.841761400780811</v>
      </c>
      <c r="S1065">
        <f t="shared" si="302"/>
        <v>4.8059844833761349E-2</v>
      </c>
      <c r="T1065">
        <f t="shared" si="285"/>
        <v>60.281815216818579</v>
      </c>
    </row>
    <row r="1066" spans="1:20" x14ac:dyDescent="0.25">
      <c r="A1066">
        <f t="shared" si="286"/>
        <v>303.11639278633436</v>
      </c>
      <c r="B1066">
        <f t="shared" si="303"/>
        <v>48.242472244129644</v>
      </c>
      <c r="C1066" t="str">
        <f t="shared" si="287"/>
        <v>-2.85285123573807-1029.06248719518i</v>
      </c>
      <c r="D1066" t="str">
        <f t="shared" si="288"/>
        <v>3.47812498470815-329.906505505659i</v>
      </c>
      <c r="E1066" t="str">
        <f t="shared" si="289"/>
        <v>162.469266979053+0.0227201273252673i</v>
      </c>
      <c r="F1066" t="str">
        <f t="shared" si="290"/>
        <v>2.90990990744591-3095.96737899496i</v>
      </c>
      <c r="G1066" t="str">
        <f t="shared" si="291"/>
        <v>0.999999999153238-0.000029099173682848i</v>
      </c>
      <c r="H1066" t="str">
        <f t="shared" si="292"/>
        <v>625.05770548104+6.23896528922932i</v>
      </c>
      <c r="I1066" t="str">
        <f t="shared" si="293"/>
        <v>59.621289938361-5459.11088490507i</v>
      </c>
      <c r="K1066" t="str">
        <f t="shared" si="294"/>
        <v>0.0191963149454013-0.000258292143817892i</v>
      </c>
      <c r="L1066" t="str">
        <f t="shared" si="295"/>
        <v>0.0001875-4.38705152769457i</v>
      </c>
      <c r="M1066" t="str">
        <f t="shared" si="296"/>
        <v>0.0025-2.1147838133502i</v>
      </c>
      <c r="N1066">
        <f t="shared" si="297"/>
        <v>89.841160358411784</v>
      </c>
      <c r="O1066">
        <f t="shared" si="298"/>
        <v>60.248868317536164</v>
      </c>
      <c r="P1066" s="3">
        <f t="shared" si="299"/>
        <v>60.248868317536164</v>
      </c>
      <c r="Q1066" s="3">
        <f t="shared" si="300"/>
        <v>-90.158839641588216</v>
      </c>
      <c r="R1066">
        <f t="shared" si="301"/>
        <v>89.841160358411784</v>
      </c>
      <c r="S1066">
        <f t="shared" si="302"/>
        <v>4.8242472244129642E-2</v>
      </c>
      <c r="T1066">
        <f t="shared" si="285"/>
        <v>60.248868317536164</v>
      </c>
    </row>
    <row r="1067" spans="1:20" x14ac:dyDescent="0.25">
      <c r="A1067">
        <f t="shared" si="286"/>
        <v>304.26823507892249</v>
      </c>
      <c r="B1067">
        <f t="shared" si="303"/>
        <v>48.425793638657339</v>
      </c>
      <c r="C1067" t="str">
        <f t="shared" si="287"/>
        <v>-2.85284540788104-1025.1664577888i</v>
      </c>
      <c r="D1067" t="str">
        <f t="shared" si="288"/>
        <v>3.47812498459172-328.657608349995i</v>
      </c>
      <c r="E1067" t="str">
        <f t="shared" si="289"/>
        <v>162.469264923961+0.0228065094572866i</v>
      </c>
      <c r="F1067" t="str">
        <f t="shared" si="290"/>
        <v>2.90990990742715-3084.24724012724i</v>
      </c>
      <c r="G1067" t="str">
        <f t="shared" si="291"/>
        <v>0.99999999914679-0.0000292097505426546i</v>
      </c>
      <c r="H1067" t="str">
        <f t="shared" si="292"/>
        <v>625.058144899772+6.26267381206607i</v>
      </c>
      <c r="I1067" t="str">
        <f t="shared" si="293"/>
        <v>59.6212975134313-5438.44823060302i</v>
      </c>
      <c r="K1067" t="str">
        <f t="shared" si="294"/>
        <v>0.0191962868915443-0.000259273251636529i</v>
      </c>
      <c r="L1067" t="str">
        <f t="shared" si="295"/>
        <v>0.0001875-4.37044384109838i</v>
      </c>
      <c r="M1067" t="str">
        <f t="shared" si="296"/>
        <v>0.0025-2.10677805673461i</v>
      </c>
      <c r="N1067">
        <f t="shared" si="297"/>
        <v>89.840557035105633</v>
      </c>
      <c r="O1067">
        <f t="shared" si="298"/>
        <v>60.215921394867465</v>
      </c>
      <c r="P1067" s="3">
        <f t="shared" si="299"/>
        <v>60.215921394867465</v>
      </c>
      <c r="Q1067" s="3">
        <f t="shared" si="300"/>
        <v>-90.159442964894367</v>
      </c>
      <c r="R1067">
        <f t="shared" si="301"/>
        <v>89.840557035105633</v>
      </c>
      <c r="S1067">
        <f t="shared" si="302"/>
        <v>4.8425793638657337E-2</v>
      </c>
      <c r="T1067">
        <f t="shared" si="285"/>
        <v>60.215921394867465</v>
      </c>
    </row>
    <row r="1068" spans="1:20" x14ac:dyDescent="0.25">
      <c r="A1068">
        <f t="shared" si="286"/>
        <v>305.42445437222239</v>
      </c>
      <c r="B1068">
        <f t="shared" si="303"/>
        <v>48.60981165448424</v>
      </c>
      <c r="C1068" t="str">
        <f t="shared" si="287"/>
        <v>-2.85283953566692-1021.28517574736i</v>
      </c>
      <c r="D1068" t="str">
        <f t="shared" si="288"/>
        <v>3.47812498447439-327.413439044364i</v>
      </c>
      <c r="E1068" t="str">
        <f t="shared" si="289"/>
        <v>162.469262853231+0.0228932203636272i</v>
      </c>
      <c r="F1068" t="str">
        <f t="shared" si="290"/>
        <v>2.90990990740825-3072.57146919152i</v>
      </c>
      <c r="G1068" t="str">
        <f t="shared" si="291"/>
        <v>0.999999999140294-0.0000293207475945262i</v>
      </c>
      <c r="H1068" t="str">
        <f t="shared" si="292"/>
        <v>625.058587664795+6.28647243249208i</v>
      </c>
      <c r="I1068" t="str">
        <f t="shared" si="293"/>
        <v>59.6213051461736-5417.86381020768i</v>
      </c>
      <c r="K1068" t="str">
        <f t="shared" si="294"/>
        <v>0.0191962586241611-0.000260258083062158i</v>
      </c>
      <c r="L1068" t="str">
        <f t="shared" si="295"/>
        <v>0.0001875-4.35389902480414i</v>
      </c>
      <c r="M1068" t="str">
        <f t="shared" si="296"/>
        <v>0.0025-2.09880260682866i</v>
      </c>
      <c r="N1068">
        <f t="shared" si="297"/>
        <v>89.839951422229433</v>
      </c>
      <c r="O1068">
        <f t="shared" si="298"/>
        <v>60.182974448634184</v>
      </c>
      <c r="P1068" s="3">
        <f t="shared" si="299"/>
        <v>60.182974448634184</v>
      </c>
      <c r="Q1068" s="3">
        <f t="shared" si="300"/>
        <v>-90.160048577770567</v>
      </c>
      <c r="R1068">
        <f t="shared" si="301"/>
        <v>89.839951422229433</v>
      </c>
      <c r="S1068">
        <f t="shared" si="302"/>
        <v>4.860981165448424E-2</v>
      </c>
      <c r="T1068">
        <f t="shared" ref="T1068:T1131" si="304">P1068</f>
        <v>60.182974448634184</v>
      </c>
    </row>
    <row r="1069" spans="1:20" x14ac:dyDescent="0.25">
      <c r="A1069">
        <f t="shared" ref="A1069:A1132" si="305">2*PI()*B1069</f>
        <v>306.5850672988368</v>
      </c>
      <c r="B1069">
        <f t="shared" si="303"/>
        <v>48.794528938771279</v>
      </c>
      <c r="C1069" t="str">
        <f t="shared" ref="C1069:C1132" si="306">IMPRODUCT(D1069,E1069,$C$40,,K1069,$C$41)</f>
        <v>-2.85283361875831-1017.41858523735i</v>
      </c>
      <c r="D1069" t="str">
        <f t="shared" ref="D1069:D1132" si="307">IMDIV(IMPRODUCT($C$37,$C$38,COMPLEX(1,A1069/$C$38)),IMSUM(-1*A1069*A1069/$C$39,COMPLEX(0,1*A1069)))</f>
        <v>3.47812498435616-326.173979690975i</v>
      </c>
      <c r="E1069" t="str">
        <f t="shared" ref="E1069:E1132" si="308">IMDIV(IMPRODUCT(IMSUM(F1069,G1069),$C$29,H1069),IMSUM(1,I1069))</f>
        <v>162.469260766743+0.0229802612996045i</v>
      </c>
      <c r="F1069" t="str">
        <f t="shared" ref="F1069:F1132" si="309">IMDIV(IMPRODUCT($C$14,$C$15,COMPLEX(1,A1069/$C$15)),IMSUM(-1*A1069*A1069/$C$16,COMPLEX(0,A1069)))</f>
        <v>2.90990990738919-3060.93989822792i</v>
      </c>
      <c r="G1069" t="str">
        <f t="shared" ref="G1069:G1132" si="310">IMDIV(1,COMPLEX(1,A1069*$C$9*$C$10))</f>
        <v>0.999999999133748-0.0000294321664351926i</v>
      </c>
      <c r="H1069" t="str">
        <f t="shared" ref="H1069:H1132" si="311">IMDIV($C$3,IMSUM(K1069,COMPLEX(0,$C$28*A1069)))</f>
        <v>625.059033801599+6.31036149293779i</v>
      </c>
      <c r="I1069" t="str">
        <f t="shared" ref="I1069:I1132" si="312">IMPRODUCT(F1069,$C$29,H1069,$C$31)</f>
        <v>59.6213128370277-5397.35732760532i</v>
      </c>
      <c r="K1069" t="str">
        <f t="shared" ref="K1069:K1132" si="313">IF($C$26&lt;=0,IMDIV(1,IMSUM(IMDIV(1,L1069),1/$C$18)),IMDIV(1,IMSUM(IMDIV(1,L1069),1/$C$18,IMDIV(1,M1069))))</f>
        <v>0.019196230141627-0.000261246652191838i</v>
      </c>
      <c r="L1069" t="str">
        <f t="shared" ref="L1069:L1132" si="314">IMSUM($C$21/$C$22,IMDIV(1,COMPLEX(0,$C$20*$C$22*A1069)))</f>
        <v>0.0001875-4.33741684080906i</v>
      </c>
      <c r="M1069" t="str">
        <f t="shared" ref="M1069:M1132" si="315">IMSUM($C$25/$C$26,IMDIV(1,COMPLEX(0,$C$24*$C$26*A1069)))</f>
        <v>0.0025-2.09085734890283i</v>
      </c>
      <c r="N1069">
        <f t="shared" ref="N1069:N1132" si="316">ABS(R1069)</f>
        <v>89.839343511117804</v>
      </c>
      <c r="O1069">
        <f t="shared" ref="O1069:O1132" si="317">ABS(P1069)</f>
        <v>60.150027478657158</v>
      </c>
      <c r="P1069" s="3">
        <f t="shared" ref="P1069:P1132" si="318">20*LOG10(IMABS(C1069))</f>
        <v>60.150027478657158</v>
      </c>
      <c r="Q1069" s="3">
        <f t="shared" ref="Q1069:Q1132" si="319">IMARGUMENT(C1069)*180/PI()</f>
        <v>-90.160656488882196</v>
      </c>
      <c r="R1069">
        <f t="shared" ref="R1069:R1132" si="320">IF(Q1069&lt;0,Q1069+180,Q1069-180)</f>
        <v>89.839343511117804</v>
      </c>
      <c r="S1069">
        <f t="shared" ref="S1069:S1132" si="321">B1069/1000</f>
        <v>4.879452893877128E-2</v>
      </c>
      <c r="T1069">
        <f t="shared" si="304"/>
        <v>60.150027478657158</v>
      </c>
    </row>
    <row r="1070" spans="1:20" x14ac:dyDescent="0.25">
      <c r="A1070">
        <f t="shared" si="305"/>
        <v>307.75009055457247</v>
      </c>
      <c r="B1070">
        <f t="shared" ref="B1070:B1133" si="322">B1069*(1+B$42)</f>
        <v>48.979948148738615</v>
      </c>
      <c r="C1070" t="str">
        <f t="shared" si="306"/>
        <v>-2.8528276568151-1013.56663063658i</v>
      </c>
      <c r="D1070" t="str">
        <f t="shared" si="307"/>
        <v>3.47812498423704-324.939212459789i</v>
      </c>
      <c r="E1070" t="str">
        <f t="shared" si="308"/>
        <v>162.469258664379+0.0230676335253711i</v>
      </c>
      <c r="F1070" t="str">
        <f t="shared" si="309"/>
        <v>2.90990990737-3049.3523599124i</v>
      </c>
      <c r="G1070" t="str">
        <f t="shared" si="310"/>
        <v>0.999999999127152-0.0000295440086674516i</v>
      </c>
      <c r="H1070" t="str">
        <f t="shared" si="311"/>
        <v>625.059483335856+6.33434133713532i</v>
      </c>
      <c r="I1070" t="str">
        <f t="shared" si="312"/>
        <v>59.621320586435-5376.9284878033i</v>
      </c>
      <c r="K1070" t="str">
        <f t="shared" si="313"/>
        <v>0.0191962014423054-0.000262238973175598i</v>
      </c>
      <c r="L1070" t="str">
        <f t="shared" si="314"/>
        <v>0.0001875-4.32099705201142i</v>
      </c>
      <c r="M1070" t="str">
        <f t="shared" si="315"/>
        <v>0.0025-2.08294216866191i</v>
      </c>
      <c r="N1070">
        <f t="shared" si="316"/>
        <v>89.838733293072806</v>
      </c>
      <c r="O1070">
        <f t="shared" si="317"/>
        <v>60.117080484755704</v>
      </c>
      <c r="P1070" s="3">
        <f t="shared" si="318"/>
        <v>60.117080484755704</v>
      </c>
      <c r="Q1070" s="3">
        <f t="shared" si="319"/>
        <v>-90.161266706927194</v>
      </c>
      <c r="R1070">
        <f t="shared" si="320"/>
        <v>89.838733293072806</v>
      </c>
      <c r="S1070">
        <f t="shared" si="321"/>
        <v>4.8979948148738614E-2</v>
      </c>
      <c r="T1070">
        <f t="shared" si="304"/>
        <v>60.117080484755704</v>
      </c>
    </row>
    <row r="1071" spans="1:20" x14ac:dyDescent="0.25">
      <c r="A1071">
        <f t="shared" si="305"/>
        <v>308.91954089867983</v>
      </c>
      <c r="B1071">
        <f t="shared" si="322"/>
        <v>49.16607195170382</v>
      </c>
      <c r="C1071" t="str">
        <f t="shared" si="306"/>
        <v>-2.85282164949462-1009.72925653341i</v>
      </c>
      <c r="D1071" t="str">
        <f t="shared" si="307"/>
        <v>3.47812498411702-323.709119588262i</v>
      </c>
      <c r="E1071" t="str">
        <f t="shared" si="308"/>
        <v>162.469256546018+0.023155338305937i</v>
      </c>
      <c r="F1071" t="str">
        <f t="shared" si="309"/>
        <v>2.90990990735066-3037.8086875543i</v>
      </c>
      <c r="G1071" t="str">
        <f t="shared" si="310"/>
        <v>0.999999999120505-0.0000296562759001908i</v>
      </c>
      <c r="H1071" t="str">
        <f t="shared" si="311"/>
        <v>625.059936293447+6.35841231012389i</v>
      </c>
      <c r="I1071" t="str">
        <f t="shared" si="312"/>
        <v>59.6213283948413-5356.57699692592i</v>
      </c>
      <c r="K1071" t="str">
        <f t="shared" si="313"/>
        <v>0.0191961725245468-0.000263235060216625i</v>
      </c>
      <c r="L1071" t="str">
        <f t="shared" si="314"/>
        <v>0.0001875-4.30463942220703i</v>
      </c>
      <c r="M1071" t="str">
        <f t="shared" si="315"/>
        <v>0.0025-2.07505695224339i</v>
      </c>
      <c r="N1071">
        <f t="shared" si="316"/>
        <v>89.838120759363903</v>
      </c>
      <c r="O1071">
        <f t="shared" si="317"/>
        <v>60.084133466747829</v>
      </c>
      <c r="P1071" s="3">
        <f t="shared" si="318"/>
        <v>60.084133466747829</v>
      </c>
      <c r="Q1071" s="3">
        <f t="shared" si="319"/>
        <v>-90.161879240636097</v>
      </c>
      <c r="R1071">
        <f t="shared" si="320"/>
        <v>89.838120759363903</v>
      </c>
      <c r="S1071">
        <f t="shared" si="321"/>
        <v>4.9166071951703819E-2</v>
      </c>
      <c r="T1071">
        <f t="shared" si="304"/>
        <v>60.084133466747829</v>
      </c>
    </row>
    <row r="1072" spans="1:20" x14ac:dyDescent="0.25">
      <c r="A1072">
        <f t="shared" si="305"/>
        <v>310.09343515409483</v>
      </c>
      <c r="B1072">
        <f t="shared" si="322"/>
        <v>49.352903025120298</v>
      </c>
      <c r="C1072" t="str">
        <f t="shared" si="306"/>
        <v>-2.85281559645185-1005.90640772592i</v>
      </c>
      <c r="D1072" t="str">
        <f t="shared" si="307"/>
        <v>3.47812498399607-322.483683381099i</v>
      </c>
      <c r="E1072" t="str">
        <f t="shared" si="308"/>
        <v>162.469254411536+0.023243376911194i</v>
      </c>
      <c r="F1072" t="str">
        <f t="shared" si="309"/>
        <v>2.90990990733117-3026.30871509405i</v>
      </c>
      <c r="G1072" t="str">
        <f t="shared" si="310"/>
        <v>0.999999999113808-0.0000297689697484121i</v>
      </c>
      <c r="H1072" t="str">
        <f t="shared" si="311"/>
        <v>625.060392700444+6.38257475825455i</v>
      </c>
      <c r="I1072" t="str">
        <f t="shared" si="312"/>
        <v>59.6213362626971-5336.30256221026i</v>
      </c>
      <c r="K1072" t="str">
        <f t="shared" si="313"/>
        <v>0.0191961433866893-0.000264234927571464i</v>
      </c>
      <c r="L1072" t="str">
        <f t="shared" si="314"/>
        <v>0.0001875-4.28834371608591i</v>
      </c>
      <c r="M1072" t="str">
        <f t="shared" si="315"/>
        <v>0.0025-2.06720158621577i</v>
      </c>
      <c r="N1072">
        <f t="shared" si="316"/>
        <v>89.837505901227786</v>
      </c>
      <c r="O1072">
        <f t="shared" si="317"/>
        <v>60.051186424449917</v>
      </c>
      <c r="P1072" s="3">
        <f t="shared" si="318"/>
        <v>60.051186424449917</v>
      </c>
      <c r="Q1072" s="3">
        <f t="shared" si="319"/>
        <v>-90.162494098772214</v>
      </c>
      <c r="R1072">
        <f t="shared" si="320"/>
        <v>89.837505901227786</v>
      </c>
      <c r="S1072">
        <f t="shared" si="321"/>
        <v>4.9352903025120298E-2</v>
      </c>
      <c r="T1072">
        <f t="shared" si="304"/>
        <v>60.051186424449917</v>
      </c>
    </row>
    <row r="1073" spans="1:20" x14ac:dyDescent="0.25">
      <c r="A1073">
        <f t="shared" si="305"/>
        <v>311.27179020768034</v>
      </c>
      <c r="B1073">
        <f t="shared" si="322"/>
        <v>49.540444056615755</v>
      </c>
      <c r="C1073" t="str">
        <f t="shared" si="306"/>
        <v>-2.85280949733877-1002.0980292212i</v>
      </c>
      <c r="D1073" t="str">
        <f t="shared" si="307"/>
        <v>3.47812498387422-321.262886209988i</v>
      </c>
      <c r="E1073" t="str">
        <f t="shared" si="308"/>
        <v>162.469252260814+0.0233317506159291i</v>
      </c>
      <c r="F1073" t="str">
        <f t="shared" si="309"/>
        <v>2.90990990731154-3014.85227710067i</v>
      </c>
      <c r="G1073" t="str">
        <f t="shared" si="310"/>
        <v>0.99999999910706-0.0000298820918332544i</v>
      </c>
      <c r="H1073" t="str">
        <f t="shared" si="311"/>
        <v>625.060852583118+6.40682902919498i</v>
      </c>
      <c r="I1073" t="str">
        <f t="shared" si="312"/>
        <v>59.6213441904532-5316.10489200176i</v>
      </c>
      <c r="K1073" t="str">
        <f t="shared" si="313"/>
        <v>0.0191961140270585-0.000265238589550211i</v>
      </c>
      <c r="L1073" t="str">
        <f t="shared" si="314"/>
        <v>0.0001875-4.27210969922882i</v>
      </c>
      <c r="M1073" t="str">
        <f t="shared" si="315"/>
        <v>0.0025-2.05937595757698i</v>
      </c>
      <c r="N1073">
        <f t="shared" si="316"/>
        <v>89.836888709868219</v>
      </c>
      <c r="O1073">
        <f t="shared" si="317"/>
        <v>60.018239357677466</v>
      </c>
      <c r="P1073" s="3">
        <f t="shared" si="318"/>
        <v>60.018239357677466</v>
      </c>
      <c r="Q1073" s="3">
        <f t="shared" si="319"/>
        <v>-90.163111290131781</v>
      </c>
      <c r="R1073">
        <f t="shared" si="320"/>
        <v>89.836888709868219</v>
      </c>
      <c r="S1073">
        <f t="shared" si="321"/>
        <v>4.9540444056615757E-2</v>
      </c>
      <c r="T1073">
        <f t="shared" si="304"/>
        <v>60.018239357677466</v>
      </c>
    </row>
    <row r="1074" spans="1:20" x14ac:dyDescent="0.25">
      <c r="A1074">
        <f t="shared" si="305"/>
        <v>312.45462301046956</v>
      </c>
      <c r="B1074">
        <f t="shared" si="322"/>
        <v>49.728697744030896</v>
      </c>
      <c r="C1074" t="str">
        <f t="shared" si="306"/>
        <v>-2.85280335180498-998.304066234417i</v>
      </c>
      <c r="D1074" t="str">
        <f t="shared" si="307"/>
        <v>3.47812498375141-320.046710513348i</v>
      </c>
      <c r="E1074" t="str">
        <f t="shared" si="308"/>
        <v>162.469250093726+0.0234204606998348i</v>
      </c>
      <c r="F1074" t="str">
        <f t="shared" si="309"/>
        <v>2.90990990729175-3003.43920876945i</v>
      </c>
      <c r="G1074" t="str">
        <f t="shared" si="310"/>
        <v>0.999999999100261-0.0000299956437820169i</v>
      </c>
      <c r="H1074" t="str">
        <f t="shared" si="311"/>
        <v>625.061315967937+6.43117547193496i</v>
      </c>
      <c r="I1074" t="str">
        <f t="shared" si="312"/>
        <v>59.6213521785667-5295.98369575017i</v>
      </c>
      <c r="K1074" t="str">
        <f t="shared" si="313"/>
        <v>0.0191960844439672-0.000266246060516713i</v>
      </c>
      <c r="L1074" t="str">
        <f t="shared" si="314"/>
        <v>0.0001875-4.25593713810404i</v>
      </c>
      <c r="M1074" t="str">
        <f t="shared" si="315"/>
        <v>0.0025-2.05157995375272i</v>
      </c>
      <c r="N1074">
        <f t="shared" si="316"/>
        <v>89.836269176456014</v>
      </c>
      <c r="O1074">
        <f t="shared" si="317"/>
        <v>59.985292266243874</v>
      </c>
      <c r="P1074" s="3">
        <f t="shared" si="318"/>
        <v>59.985292266243874</v>
      </c>
      <c r="Q1074" s="3">
        <f t="shared" si="319"/>
        <v>-90.163730823543986</v>
      </c>
      <c r="R1074">
        <f t="shared" si="320"/>
        <v>89.836269176456014</v>
      </c>
      <c r="S1074">
        <f t="shared" si="321"/>
        <v>4.9728697744030895E-2</v>
      </c>
      <c r="T1074">
        <f t="shared" si="304"/>
        <v>59.985292266243874</v>
      </c>
    </row>
    <row r="1075" spans="1:20" x14ac:dyDescent="0.25">
      <c r="A1075">
        <f t="shared" si="305"/>
        <v>313.64195057790937</v>
      </c>
      <c r="B1075">
        <f t="shared" si="322"/>
        <v>49.917666795458217</v>
      </c>
      <c r="C1075" t="str">
        <f t="shared" si="306"/>
        <v>-2.8527971594973-994.524464188196i</v>
      </c>
      <c r="D1075" t="str">
        <f t="shared" si="307"/>
        <v>3.4781249836277-318.835138796089i</v>
      </c>
      <c r="E1075" t="str">
        <f t="shared" si="308"/>
        <v>162.469247910149+0.0235095084475533i</v>
      </c>
      <c r="F1075" t="str">
        <f t="shared" si="309"/>
        <v>2.90990990727182-2992.06934591958i</v>
      </c>
      <c r="G1075" t="str">
        <f t="shared" si="310"/>
        <v>0.99999999909341-0.0000301096272281822i</v>
      </c>
      <c r="H1075" t="str">
        <f t="shared" si="311"/>
        <v>625.061782881576+6.45561443679095i</v>
      </c>
      <c r="I1075" t="str">
        <f t="shared" si="312"/>
        <v>59.6213602274962-5275.93868400538i</v>
      </c>
      <c r="K1075" t="str">
        <f t="shared" si="313"/>
        <v>0.0191960546357153-0.000267257354888759i</v>
      </c>
      <c r="L1075" t="str">
        <f t="shared" si="314"/>
        <v>0.0001875-4.23982580006379i</v>
      </c>
      <c r="M1075" t="str">
        <f t="shared" si="315"/>
        <v>0.0025-2.04381346259485i</v>
      </c>
      <c r="N1075">
        <f t="shared" si="316"/>
        <v>89.835647292128812</v>
      </c>
      <c r="O1075">
        <f t="shared" si="317"/>
        <v>59.952345149961829</v>
      </c>
      <c r="P1075" s="3">
        <f t="shared" si="318"/>
        <v>59.952345149961829</v>
      </c>
      <c r="Q1075" s="3">
        <f t="shared" si="319"/>
        <v>-90.164352707871188</v>
      </c>
      <c r="R1075">
        <f t="shared" si="320"/>
        <v>89.835647292128812</v>
      </c>
      <c r="S1075">
        <f t="shared" si="321"/>
        <v>4.991766679545822E-2</v>
      </c>
      <c r="T1075">
        <f t="shared" si="304"/>
        <v>59.952345149961829</v>
      </c>
    </row>
    <row r="1076" spans="1:20" x14ac:dyDescent="0.25">
      <c r="A1076">
        <f t="shared" si="305"/>
        <v>314.83378999010546</v>
      </c>
      <c r="B1076">
        <f t="shared" si="322"/>
        <v>50.107353929280961</v>
      </c>
      <c r="C1076" t="str">
        <f t="shared" si="306"/>
        <v>-2.85279092005974-990.759168711679i</v>
      </c>
      <c r="D1076" t="str">
        <f t="shared" si="307"/>
        <v>3.47812498350305-317.628153629341i</v>
      </c>
      <c r="E1076" t="str">
        <f t="shared" si="308"/>
        <v>162.469245709956+0.0235988951486728i</v>
      </c>
      <c r="F1076" t="str">
        <f t="shared" si="309"/>
        <v>2.90990990725173-2980.74252499176i</v>
      </c>
      <c r="G1076" t="str">
        <f t="shared" si="310"/>
        <v>0.999999999086507-0.0000302240438114407i</v>
      </c>
      <c r="H1076" t="str">
        <f t="shared" si="311"/>
        <v>625.062253350913+6.48014627541146i</v>
      </c>
      <c r="I1076" t="str">
        <f t="shared" si="312"/>
        <v>59.6213683377051-5255.96956841323i</v>
      </c>
      <c r="K1076" t="str">
        <f t="shared" si="313"/>
        <v>0.0191960246005898-0.000268272487138281i</v>
      </c>
      <c r="L1076" t="str">
        <f t="shared" si="314"/>
        <v>0.0001875-4.2237754533411i</v>
      </c>
      <c r="M1076" t="str">
        <f t="shared" si="315"/>
        <v>0.0025-2.03607637237981i</v>
      </c>
      <c r="N1076">
        <f t="shared" si="316"/>
        <v>89.835023047991044</v>
      </c>
      <c r="O1076">
        <f t="shared" si="317"/>
        <v>59.919398008642005</v>
      </c>
      <c r="P1076" s="3">
        <f t="shared" si="318"/>
        <v>59.919398008642005</v>
      </c>
      <c r="Q1076" s="3">
        <f t="shared" si="319"/>
        <v>-90.164976952008956</v>
      </c>
      <c r="R1076">
        <f t="shared" si="320"/>
        <v>89.835023047991044</v>
      </c>
      <c r="S1076">
        <f t="shared" si="321"/>
        <v>5.0107353929280958E-2</v>
      </c>
      <c r="T1076">
        <f t="shared" si="304"/>
        <v>59.919398008642005</v>
      </c>
    </row>
    <row r="1077" spans="1:20" x14ac:dyDescent="0.25">
      <c r="A1077">
        <f t="shared" si="305"/>
        <v>316.03015839206785</v>
      </c>
      <c r="B1077">
        <f t="shared" si="322"/>
        <v>50.297761874212227</v>
      </c>
      <c r="C1077" t="str">
        <f t="shared" si="306"/>
        <v>-2.85278463313401-987.008125639855i</v>
      </c>
      <c r="D1077" t="str">
        <f t="shared" si="307"/>
        <v>3.47812498337743-316.425737650218i</v>
      </c>
      <c r="E1077" t="str">
        <f t="shared" si="308"/>
        <v>162.469243493022+0.0236886220977626i</v>
      </c>
      <c r="F1077" t="str">
        <f t="shared" si="309"/>
        <v>2.90990990723148-2969.45858304587i</v>
      </c>
      <c r="G1077" t="str">
        <f t="shared" si="310"/>
        <v>0.999999999079551-0.0000303388951777131i</v>
      </c>
      <c r="H1077" t="str">
        <f t="shared" si="311"/>
        <v>625.062727403029+6.50477134078204i</v>
      </c>
      <c r="I1077" t="str">
        <f t="shared" si="312"/>
        <v>59.6213765096602-5236.07606171133i</v>
      </c>
      <c r="K1077" t="str">
        <f t="shared" si="313"/>
        <v>0.0191959943368647-0.000269291471791557i</v>
      </c>
      <c r="L1077" t="str">
        <f t="shared" si="314"/>
        <v>0.0001875-4.20778586704632i</v>
      </c>
      <c r="M1077" t="str">
        <f t="shared" si="315"/>
        <v>0.0025-2.02836857180694i</v>
      </c>
      <c r="N1077">
        <f t="shared" si="316"/>
        <v>89.834396435113689</v>
      </c>
      <c r="O1077">
        <f t="shared" si="317"/>
        <v>59.886450842093986</v>
      </c>
      <c r="P1077" s="3">
        <f t="shared" si="318"/>
        <v>59.886450842093986</v>
      </c>
      <c r="Q1077" s="3">
        <f t="shared" si="319"/>
        <v>-90.165603564886311</v>
      </c>
      <c r="R1077">
        <f t="shared" si="320"/>
        <v>89.834396435113689</v>
      </c>
      <c r="S1077">
        <f t="shared" si="321"/>
        <v>5.0297761874212227E-2</v>
      </c>
      <c r="T1077">
        <f t="shared" si="304"/>
        <v>59.886450842093986</v>
      </c>
    </row>
    <row r="1078" spans="1:20" x14ac:dyDescent="0.25">
      <c r="A1078">
        <f t="shared" si="305"/>
        <v>317.2310729939577</v>
      </c>
      <c r="B1078">
        <f t="shared" si="322"/>
        <v>50.488893369334235</v>
      </c>
      <c r="C1078" t="str">
        <f t="shared" si="306"/>
        <v>-2.85277829835881-983.271281012725i</v>
      </c>
      <c r="D1078" t="str">
        <f t="shared" si="307"/>
        <v>3.47812498325084-315.227873561564i</v>
      </c>
      <c r="E1078" t="str">
        <f t="shared" si="308"/>
        <v>162.469241259219+0.0237786905943707i</v>
      </c>
      <c r="F1078" t="str">
        <f t="shared" si="309"/>
        <v>2.90990990721108-2958.21735775861i</v>
      </c>
      <c r="G1078" t="str">
        <f t="shared" si="310"/>
        <v>0.999999999072543-0.000030454182979175i</v>
      </c>
      <c r="H1078" t="str">
        <f t="shared" si="311"/>
        <v>625.06320506521+6.52948998723018i</v>
      </c>
      <c r="I1078" t="str">
        <f t="shared" si="312"/>
        <v>59.6213847438309-5216.25787772491i</v>
      </c>
      <c r="K1078" t="str">
        <f t="shared" si="313"/>
        <v>0.0191959638428009-0.0002703143234294i</v>
      </c>
      <c r="L1078" t="str">
        <f t="shared" si="314"/>
        <v>0.0001875-4.1918568111639i</v>
      </c>
      <c r="M1078" t="str">
        <f t="shared" si="315"/>
        <v>0.0025-2.02068994999696i</v>
      </c>
      <c r="N1078">
        <f t="shared" si="316"/>
        <v>89.833767444534359</v>
      </c>
      <c r="O1078">
        <f t="shared" si="317"/>
        <v>59.853503650125823</v>
      </c>
      <c r="P1078" s="3">
        <f t="shared" si="318"/>
        <v>59.853503650125823</v>
      </c>
      <c r="Q1078" s="3">
        <f t="shared" si="319"/>
        <v>-90.166232555465641</v>
      </c>
      <c r="R1078">
        <f t="shared" si="320"/>
        <v>89.833767444534359</v>
      </c>
      <c r="S1078">
        <f t="shared" si="321"/>
        <v>5.0488893369334237E-2</v>
      </c>
      <c r="T1078">
        <f t="shared" si="304"/>
        <v>59.853503650125823</v>
      </c>
    </row>
    <row r="1079" spans="1:20" x14ac:dyDescent="0.25">
      <c r="A1079">
        <f t="shared" si="305"/>
        <v>318.43655107133475</v>
      </c>
      <c r="B1079">
        <f t="shared" si="322"/>
        <v>50.680751164137703</v>
      </c>
      <c r="C1079" t="str">
        <f t="shared" si="306"/>
        <v>-2.85277191537001-979.548581074534i</v>
      </c>
      <c r="D1079" t="str">
        <f t="shared" si="307"/>
        <v>3.47812498312331-314.0345441317i</v>
      </c>
      <c r="E1079" t="str">
        <f t="shared" si="308"/>
        <v>162.469239008419+0.0238691019430776i</v>
      </c>
      <c r="F1079" t="str">
        <f t="shared" si="309"/>
        <v>2.90990990719053-2947.0186874212i</v>
      </c>
      <c r="G1079" t="str">
        <f t="shared" si="310"/>
        <v>0.999999999065481-0.0000305699088742799i</v>
      </c>
      <c r="H1079" t="str">
        <f t="shared" si="311"/>
        <v>625.063686364953+6.55430257043077i</v>
      </c>
      <c r="I1079" t="str">
        <f t="shared" si="312"/>
        <v>59.6213930406921-5196.51473136284i</v>
      </c>
      <c r="K1079" t="str">
        <f t="shared" si="313"/>
        <v>0.019195933116646-0.000271341056687368i</v>
      </c>
      <c r="L1079" t="str">
        <f t="shared" si="314"/>
        <v>0.0001875-4.17598805654901i</v>
      </c>
      <c r="M1079" t="str">
        <f t="shared" si="315"/>
        <v>0.0025-2.01304039649029i</v>
      </c>
      <c r="N1079">
        <f t="shared" si="316"/>
        <v>89.833136067256959</v>
      </c>
      <c r="O1079">
        <f t="shared" si="317"/>
        <v>59.820556432544016</v>
      </c>
      <c r="P1079" s="3">
        <f t="shared" si="318"/>
        <v>59.820556432544016</v>
      </c>
      <c r="Q1079" s="3">
        <f t="shared" si="319"/>
        <v>-90.166863932743041</v>
      </c>
      <c r="R1079">
        <f t="shared" si="320"/>
        <v>89.833136067256959</v>
      </c>
      <c r="S1079">
        <f t="shared" si="321"/>
        <v>5.0680751164137706E-2</v>
      </c>
      <c r="T1079">
        <f t="shared" si="304"/>
        <v>59.820556432544016</v>
      </c>
    </row>
    <row r="1080" spans="1:20" x14ac:dyDescent="0.25">
      <c r="A1080">
        <f t="shared" si="305"/>
        <v>319.64660996540579</v>
      </c>
      <c r="B1080">
        <f t="shared" si="322"/>
        <v>50.873338018561427</v>
      </c>
      <c r="C1080" t="str">
        <f t="shared" si="306"/>
        <v>-2.85276548380078-975.83997227303i</v>
      </c>
      <c r="D1080" t="str">
        <f t="shared" si="307"/>
        <v>3.47812498299481-312.845732194183i</v>
      </c>
      <c r="E1080" t="str">
        <f t="shared" si="308"/>
        <v>162.469236740493+0.0239598574534936i</v>
      </c>
      <c r="F1080" t="str">
        <f t="shared" si="309"/>
        <v>2.90990990716984-2935.86241093698i</v>
      </c>
      <c r="G1080" t="str">
        <f t="shared" si="310"/>
        <v>0.999999999058365-0.0000306860745277839i</v>
      </c>
      <c r="H1080" t="str">
        <f t="shared" si="311"/>
        <v>625.064171329956+6.57920944741073i</v>
      </c>
      <c r="I1080" t="str">
        <f t="shared" si="312"/>
        <v>59.6214014007189-5176.84633861326i</v>
      </c>
      <c r="K1080" t="str">
        <f t="shared" si="313"/>
        <v>0.0191959021566346-0.000272371686255957i</v>
      </c>
      <c r="L1080" t="str">
        <f t="shared" si="314"/>
        <v>0.0001875-4.1601793749243i</v>
      </c>
      <c r="M1080" t="str">
        <f t="shared" si="315"/>
        <v>0.0025-2.00541980124556i</v>
      </c>
      <c r="N1080">
        <f t="shared" si="316"/>
        <v>89.832502294251682</v>
      </c>
      <c r="O1080">
        <f t="shared" si="317"/>
        <v>59.787609189153869</v>
      </c>
      <c r="P1080" s="3">
        <f t="shared" si="318"/>
        <v>59.787609189153869</v>
      </c>
      <c r="Q1080" s="3">
        <f t="shared" si="319"/>
        <v>-90.167497705748318</v>
      </c>
      <c r="R1080">
        <f t="shared" si="320"/>
        <v>89.832502294251682</v>
      </c>
      <c r="S1080">
        <f t="shared" si="321"/>
        <v>5.0873338018561427E-2</v>
      </c>
      <c r="T1080">
        <f t="shared" si="304"/>
        <v>59.787609189153869</v>
      </c>
    </row>
    <row r="1081" spans="1:20" x14ac:dyDescent="0.25">
      <c r="A1081">
        <f t="shared" si="305"/>
        <v>320.86126708327436</v>
      </c>
      <c r="B1081">
        <f t="shared" si="322"/>
        <v>51.06665670303196</v>
      </c>
      <c r="C1081" t="str">
        <f t="shared" si="306"/>
        <v>-2.85275900328164-972.145401258633i</v>
      </c>
      <c r="D1081" t="str">
        <f t="shared" si="307"/>
        <v>3.47812498286533-311.661420647553i</v>
      </c>
      <c r="E1081" t="str">
        <f t="shared" si="308"/>
        <v>162.469234455311+0.0240509584402697i</v>
      </c>
      <c r="F1081" t="str">
        <f t="shared" si="309"/>
        <v>2.90990990714897-2924.7483678192i</v>
      </c>
      <c r="G1081" t="str">
        <f t="shared" si="310"/>
        <v>0.999999999051195-0.0000308026816107686i</v>
      </c>
      <c r="H1081" t="str">
        <f t="shared" si="311"/>
        <v>625.064659988141+6.60421097655472i</v>
      </c>
      <c r="I1081" t="str">
        <f t="shared" si="312"/>
        <v>59.6214098243936-5157.2524165399i</v>
      </c>
      <c r="K1081" t="str">
        <f t="shared" si="313"/>
        <v>0.0191958709609874-0.000273406226880804i</v>
      </c>
      <c r="L1081" t="str">
        <f t="shared" si="314"/>
        <v>0.0001875-4.14443053887657i</v>
      </c>
      <c r="M1081" t="str">
        <f t="shared" si="315"/>
        <v>0.0025-1.99782805463794i</v>
      </c>
      <c r="N1081">
        <f t="shared" si="316"/>
        <v>89.831866116454876</v>
      </c>
      <c r="O1081">
        <f t="shared" si="317"/>
        <v>59.754661919758867</v>
      </c>
      <c r="P1081" s="3">
        <f t="shared" si="318"/>
        <v>59.754661919758867</v>
      </c>
      <c r="Q1081" s="3">
        <f t="shared" si="319"/>
        <v>-90.168133883545124</v>
      </c>
      <c r="R1081">
        <f t="shared" si="320"/>
        <v>89.831866116454876</v>
      </c>
      <c r="S1081">
        <f t="shared" si="321"/>
        <v>5.1066656703031961E-2</v>
      </c>
      <c r="T1081">
        <f t="shared" si="304"/>
        <v>59.754661919758867</v>
      </c>
    </row>
    <row r="1082" spans="1:20" x14ac:dyDescent="0.25">
      <c r="A1082">
        <f t="shared" si="305"/>
        <v>322.08053989819075</v>
      </c>
      <c r="B1082">
        <f t="shared" si="322"/>
        <v>51.260709998503479</v>
      </c>
      <c r="C1082" t="str">
        <f t="shared" si="306"/>
        <v>-2.85275247344032-968.464814883711i</v>
      </c>
      <c r="D1082" t="str">
        <f t="shared" si="307"/>
        <v>3.47812498273486-310.481592455091i</v>
      </c>
      <c r="E1082" t="str">
        <f t="shared" si="308"/>
        <v>162.469232152741+0.0241424062231494i</v>
      </c>
      <c r="F1082" t="str">
        <f t="shared" si="309"/>
        <v>2.90990990712796-2913.67639818858i</v>
      </c>
      <c r="G1082" t="str">
        <f t="shared" si="310"/>
        <v>0.99999999904397-0.0000309197318006661i</v>
      </c>
      <c r="H1082" t="str">
        <f t="shared" si="311"/>
        <v>625.065152367637+6.62930751761004i</v>
      </c>
      <c r="I1082" t="str">
        <f t="shared" si="312"/>
        <v>59.6214183122007-5137.73268327759i</v>
      </c>
      <c r="K1082" t="str">
        <f t="shared" si="313"/>
        <v>0.0191958395279118-0.000274444693362894i</v>
      </c>
      <c r="L1082" t="str">
        <f t="shared" si="314"/>
        <v>0.0001875-4.12874132185353i</v>
      </c>
      <c r="M1082" t="str">
        <f t="shared" si="315"/>
        <v>0.0025-1.99026504745759i</v>
      </c>
      <c r="N1082">
        <f t="shared" si="316"/>
        <v>89.831227524768877</v>
      </c>
      <c r="O1082">
        <f t="shared" si="317"/>
        <v>59.721714624161102</v>
      </c>
      <c r="P1082" s="3">
        <f t="shared" si="318"/>
        <v>59.721714624161102</v>
      </c>
      <c r="Q1082" s="3">
        <f t="shared" si="319"/>
        <v>-90.168772475231123</v>
      </c>
      <c r="R1082">
        <f t="shared" si="320"/>
        <v>89.831227524768877</v>
      </c>
      <c r="S1082">
        <f t="shared" si="321"/>
        <v>5.1260709998503476E-2</v>
      </c>
      <c r="T1082">
        <f t="shared" si="304"/>
        <v>59.721714624161102</v>
      </c>
    </row>
    <row r="1083" spans="1:20" x14ac:dyDescent="0.25">
      <c r="A1083">
        <f t="shared" si="305"/>
        <v>323.30444594980389</v>
      </c>
      <c r="B1083">
        <f t="shared" si="322"/>
        <v>51.455500696497793</v>
      </c>
      <c r="C1083" t="str">
        <f t="shared" si="306"/>
        <v>-2.85274589390161-964.798160201828i</v>
      </c>
      <c r="D1083" t="str">
        <f t="shared" si="307"/>
        <v>3.47812498260338-309.306230644574i</v>
      </c>
      <c r="E1083" t="str">
        <f t="shared" si="308"/>
        <v>162.469229832652+0.0242342021269509i</v>
      </c>
      <c r="F1083" t="str">
        <f t="shared" si="309"/>
        <v>2.90990990710676-2902.64634277115i</v>
      </c>
      <c r="G1083" t="str">
        <f t="shared" si="310"/>
        <v>0.999999999036691-0.0000310372267812827i</v>
      </c>
      <c r="H1083" t="str">
        <f t="shared" si="311"/>
        <v>625.065648496782+6.65449943169161i</v>
      </c>
      <c r="I1083" t="str">
        <f t="shared" si="312"/>
        <v>59.6214268646278-5118.28685802846i</v>
      </c>
      <c r="K1083" t="str">
        <f t="shared" si="313"/>
        <v>0.0191958078556017-0.000275487100558752i</v>
      </c>
      <c r="L1083" t="str">
        <f t="shared" si="314"/>
        <v>0.0001875-4.11311149816051i</v>
      </c>
      <c r="M1083" t="str">
        <f t="shared" si="315"/>
        <v>0.0025-1.98273067090815i</v>
      </c>
      <c r="N1083">
        <f t="shared" si="316"/>
        <v>89.830586510061934</v>
      </c>
      <c r="O1083">
        <f t="shared" si="317"/>
        <v>59.688767302161381</v>
      </c>
      <c r="P1083" s="3">
        <f t="shared" si="318"/>
        <v>59.688767302161381</v>
      </c>
      <c r="Q1083" s="3">
        <f t="shared" si="319"/>
        <v>-90.169413489938066</v>
      </c>
      <c r="R1083">
        <f t="shared" si="320"/>
        <v>89.830586510061934</v>
      </c>
      <c r="S1083">
        <f t="shared" si="321"/>
        <v>5.1455500696497791E-2</v>
      </c>
      <c r="T1083">
        <f t="shared" si="304"/>
        <v>59.688767302161381</v>
      </c>
    </row>
    <row r="1084" spans="1:20" x14ac:dyDescent="0.25">
      <c r="A1084">
        <f t="shared" si="305"/>
        <v>324.5330028444132</v>
      </c>
      <c r="B1084">
        <f t="shared" si="322"/>
        <v>51.651031599144488</v>
      </c>
      <c r="C1084" t="str">
        <f t="shared" si="306"/>
        <v>-2.85273926428711-961.145384466922i</v>
      </c>
      <c r="D1084" t="str">
        <f t="shared" si="307"/>
        <v>3.47812498247094-308.135318308025i</v>
      </c>
      <c r="E1084" t="str">
        <f t="shared" si="308"/>
        <v>162.469227494909+0.024326347481631i</v>
      </c>
      <c r="F1084" t="str">
        <f t="shared" si="309"/>
        <v>2.90990990708542-2891.65804289585i</v>
      </c>
      <c r="G1084" t="str">
        <f t="shared" si="310"/>
        <v>0.999999999029356-0.0000311551682428231i</v>
      </c>
      <c r="H1084" t="str">
        <f t="shared" si="311"/>
        <v>625.066148404137+6.67978708128757i</v>
      </c>
      <c r="I1084" t="str">
        <f t="shared" si="312"/>
        <v>59.6214354821672-5098.91466105784i</v>
      </c>
      <c r="K1084" t="str">
        <f t="shared" si="313"/>
        <v>0.0191957759422371-0.000276533463380656i</v>
      </c>
      <c r="L1084" t="str">
        <f t="shared" si="314"/>
        <v>0.0001875-4.09754084295727i</v>
      </c>
      <c r="M1084" t="str">
        <f t="shared" si="315"/>
        <v>0.0025-1.97522481660504i</v>
      </c>
      <c r="N1084">
        <f t="shared" si="316"/>
        <v>89.829943063168074</v>
      </c>
      <c r="O1084">
        <f t="shared" si="317"/>
        <v>59.655819953558613</v>
      </c>
      <c r="P1084" s="3">
        <f t="shared" si="318"/>
        <v>59.655819953558613</v>
      </c>
      <c r="Q1084" s="3">
        <f t="shared" si="319"/>
        <v>-90.170056936831926</v>
      </c>
      <c r="R1084">
        <f t="shared" si="320"/>
        <v>89.829943063168074</v>
      </c>
      <c r="S1084">
        <f t="shared" si="321"/>
        <v>5.1651031599144491E-2</v>
      </c>
      <c r="T1084">
        <f t="shared" si="304"/>
        <v>59.655819953558613</v>
      </c>
    </row>
    <row r="1085" spans="1:20" x14ac:dyDescent="0.25">
      <c r="A1085">
        <f t="shared" si="305"/>
        <v>325.76622825522196</v>
      </c>
      <c r="B1085">
        <f t="shared" si="322"/>
        <v>51.847305519221237</v>
      </c>
      <c r="C1085" t="str">
        <f t="shared" si="306"/>
        <v>-2.85273258421619-957.506435132617i</v>
      </c>
      <c r="D1085" t="str">
        <f t="shared" si="307"/>
        <v>3.47812498233746-306.968838601479i</v>
      </c>
      <c r="E1085" t="str">
        <f t="shared" si="308"/>
        <v>162.469225139379+0.0244188436222584i</v>
      </c>
      <c r="F1085" t="str">
        <f t="shared" si="309"/>
        <v>2.9099099070639-2880.71134049229i</v>
      </c>
      <c r="G1085" t="str">
        <f t="shared" si="310"/>
        <v>0.999999999021965-0.0000312735578819147i</v>
      </c>
      <c r="H1085" t="str">
        <f t="shared" si="311"/>
        <v>625.066652118478+6.70517083026417i</v>
      </c>
      <c r="I1085" t="str">
        <f t="shared" si="312"/>
        <v>59.6214441653137-5079.61581369021i</v>
      </c>
      <c r="K1085" t="str">
        <f t="shared" si="313"/>
        <v>0.0191957437859842-0.000277583796796833i</v>
      </c>
      <c r="L1085" t="str">
        <f t="shared" si="314"/>
        <v>0.0001875-4.08202913225471i</v>
      </c>
      <c r="M1085" t="str">
        <f t="shared" si="315"/>
        <v>0.0025-1.96774737657407i</v>
      </c>
      <c r="N1085">
        <f t="shared" si="316"/>
        <v>89.82929717488696</v>
      </c>
      <c r="O1085">
        <f t="shared" si="317"/>
        <v>59.622872578150499</v>
      </c>
      <c r="P1085" s="3">
        <f t="shared" si="318"/>
        <v>59.622872578150499</v>
      </c>
      <c r="Q1085" s="3">
        <f t="shared" si="319"/>
        <v>-90.17070282511304</v>
      </c>
      <c r="R1085">
        <f t="shared" si="320"/>
        <v>89.82929717488696</v>
      </c>
      <c r="S1085">
        <f t="shared" si="321"/>
        <v>5.1847305519221239E-2</v>
      </c>
      <c r="T1085">
        <f t="shared" si="304"/>
        <v>59.622872578150499</v>
      </c>
    </row>
    <row r="1086" spans="1:20" x14ac:dyDescent="0.25">
      <c r="A1086">
        <f t="shared" si="305"/>
        <v>327.00413992259178</v>
      </c>
      <c r="B1086">
        <f t="shared" si="322"/>
        <v>52.044325280194279</v>
      </c>
      <c r="C1086" t="str">
        <f t="shared" si="306"/>
        <v>-2.8527258533051-953.881259851429i</v>
      </c>
      <c r="D1086" t="str">
        <f t="shared" si="307"/>
        <v>3.47812498220295-305.806774744733i</v>
      </c>
      <c r="E1086" t="str">
        <f t="shared" si="308"/>
        <v>162.469222765927+0.0245116918890674i</v>
      </c>
      <c r="F1086" t="str">
        <f t="shared" si="309"/>
        <v>2.90990990704224-2869.80607808849i</v>
      </c>
      <c r="G1086" t="str">
        <f t="shared" si="310"/>
        <v>0.999999999014517-0.0000313923974016321i</v>
      </c>
      <c r="H1086" t="str">
        <f t="shared" si="311"/>
        <v>625.067159668797+6.73065104387138i</v>
      </c>
      <c r="I1086" t="str">
        <f t="shared" si="312"/>
        <v>59.6214529145679-5060.39003830518i</v>
      </c>
      <c r="K1086" t="str">
        <f t="shared" si="313"/>
        <v>0.0191957113849954-0.000278638115831675i</v>
      </c>
      <c r="L1086" t="str">
        <f t="shared" si="314"/>
        <v>0.0001875-4.06657614291165i</v>
      </c>
      <c r="M1086" t="str">
        <f t="shared" si="315"/>
        <v>0.0025-1.96029824324972i</v>
      </c>
      <c r="N1086">
        <f t="shared" si="316"/>
        <v>89.828648835983742</v>
      </c>
      <c r="O1086">
        <f t="shared" si="317"/>
        <v>59.589925175733143</v>
      </c>
      <c r="P1086" s="3">
        <f t="shared" si="318"/>
        <v>59.589925175733143</v>
      </c>
      <c r="Q1086" s="3">
        <f t="shared" si="319"/>
        <v>-90.171351164016258</v>
      </c>
      <c r="R1086">
        <f t="shared" si="320"/>
        <v>89.828648835983742</v>
      </c>
      <c r="S1086">
        <f t="shared" si="321"/>
        <v>5.204432528019428E-2</v>
      </c>
      <c r="T1086">
        <f t="shared" si="304"/>
        <v>59.589925175733143</v>
      </c>
    </row>
    <row r="1087" spans="1:20" x14ac:dyDescent="0.25">
      <c r="A1087">
        <f t="shared" si="305"/>
        <v>328.24675565429766</v>
      </c>
      <c r="B1087">
        <f t="shared" si="322"/>
        <v>52.242093716259021</v>
      </c>
      <c r="C1087" t="str">
        <f t="shared" si="306"/>
        <v>-2.8527190711668-950.269806473993i</v>
      </c>
      <c r="D1087" t="str">
        <f t="shared" si="307"/>
        <v>3.47812498206744-304.649110021108i</v>
      </c>
      <c r="E1087" t="str">
        <f t="shared" si="308"/>
        <v>162.469220374415+0.024604893627471i</v>
      </c>
      <c r="F1087" t="str">
        <f t="shared" si="309"/>
        <v>2.90990990702041-2858.94209880859i</v>
      </c>
      <c r="G1087" t="str">
        <f t="shared" si="310"/>
        <v>0.999999999007013-0.0000315116885115219i</v>
      </c>
      <c r="H1087" t="str">
        <f t="shared" si="311"/>
        <v>625.067671084316+6.75622808874773i</v>
      </c>
      <c r="I1087" t="str">
        <f t="shared" si="312"/>
        <v>59.6214617304323-5041.23705833364i</v>
      </c>
      <c r="K1087" t="str">
        <f t="shared" si="313"/>
        <v>0.0191956787374088-0.000279696435565927i</v>
      </c>
      <c r="L1087" t="str">
        <f t="shared" si="314"/>
        <v>0.0001875-4.05118165263164i</v>
      </c>
      <c r="M1087" t="str">
        <f t="shared" si="315"/>
        <v>0.0025-1.95287730947372i</v>
      </c>
      <c r="N1087">
        <f t="shared" si="316"/>
        <v>89.827998037188991</v>
      </c>
      <c r="O1087">
        <f t="shared" si="317"/>
        <v>59.556977746100856</v>
      </c>
      <c r="P1087" s="3">
        <f t="shared" si="318"/>
        <v>59.556977746100856</v>
      </c>
      <c r="Q1087" s="3">
        <f t="shared" si="319"/>
        <v>-90.172001962811009</v>
      </c>
      <c r="R1087">
        <f t="shared" si="320"/>
        <v>89.827998037188991</v>
      </c>
      <c r="S1087">
        <f t="shared" si="321"/>
        <v>5.2242093716259021E-2</v>
      </c>
      <c r="T1087">
        <f t="shared" si="304"/>
        <v>59.556977746100856</v>
      </c>
    </row>
    <row r="1088" spans="1:20" x14ac:dyDescent="0.25">
      <c r="A1088">
        <f t="shared" si="305"/>
        <v>329.49409332578398</v>
      </c>
      <c r="B1088">
        <f t="shared" si="322"/>
        <v>52.440613672380806</v>
      </c>
      <c r="C1088" t="str">
        <f t="shared" si="306"/>
        <v>-2.8527122374119-946.672023048372i</v>
      </c>
      <c r="D1088" t="str">
        <f t="shared" si="307"/>
        <v>3.47812498193089-303.49582777721i</v>
      </c>
      <c r="E1088" t="str">
        <f t="shared" si="308"/>
        <v>162.469217964707+0.0246984501880698i</v>
      </c>
      <c r="F1088" t="str">
        <f t="shared" si="309"/>
        <v>2.90990990699842-2848.1192463706i</v>
      </c>
      <c r="G1088" t="str">
        <f t="shared" si="310"/>
        <v>0.999999998999452-0.0000316314329276265i</v>
      </c>
      <c r="H1088" t="str">
        <f t="shared" si="311"/>
        <v>625.068186394471+6.78190233292604i</v>
      </c>
      <c r="I1088" t="str">
        <f t="shared" si="312"/>
        <v>59.621470613415-5022.15659825354i</v>
      </c>
      <c r="K1088" t="str">
        <f t="shared" si="313"/>
        <v>0.0191956458413485-0.000280758771136908i</v>
      </c>
      <c r="L1088" t="str">
        <f t="shared" si="314"/>
        <v>0.0001875-4.03584543995979i</v>
      </c>
      <c r="M1088" t="str">
        <f t="shared" si="315"/>
        <v>0.0025-1.94548446849344i</v>
      </c>
      <c r="N1088">
        <f t="shared" si="316"/>
        <v>89.827344769198589</v>
      </c>
      <c r="O1088">
        <f t="shared" si="317"/>
        <v>59.524030289046699</v>
      </c>
      <c r="P1088" s="3">
        <f t="shared" si="318"/>
        <v>59.524030289046699</v>
      </c>
      <c r="Q1088" s="3">
        <f t="shared" si="319"/>
        <v>-90.172655230801411</v>
      </c>
      <c r="R1088">
        <f t="shared" si="320"/>
        <v>89.827344769198589</v>
      </c>
      <c r="S1088">
        <f t="shared" si="321"/>
        <v>5.2440613672380808E-2</v>
      </c>
      <c r="T1088">
        <f t="shared" si="304"/>
        <v>59.524030289046699</v>
      </c>
    </row>
    <row r="1089" spans="1:20" x14ac:dyDescent="0.25">
      <c r="A1089">
        <f t="shared" si="305"/>
        <v>330.74617088042197</v>
      </c>
      <c r="B1089">
        <f t="shared" si="322"/>
        <v>52.639888004335852</v>
      </c>
      <c r="C1089" t="str">
        <f t="shared" si="306"/>
        <v>-2.85270535164765-943.087857819267i</v>
      </c>
      <c r="D1089" t="str">
        <f t="shared" si="307"/>
        <v>3.47812498179332-302.346911422685i</v>
      </c>
      <c r="E1089" t="str">
        <f t="shared" si="308"/>
        <v>162.469215536666+0.0247923629266869i</v>
      </c>
      <c r="F1089" t="str">
        <f t="shared" si="309"/>
        <v>2.90990990697623-2837.33736508415i</v>
      </c>
      <c r="G1089" t="str">
        <f t="shared" si="310"/>
        <v>0.999999998991834-0.0000317516323725096i</v>
      </c>
      <c r="H1089" t="str">
        <f t="shared" si="311"/>
        <v>625.068705628925+6.80767414583826i</v>
      </c>
      <c r="I1089" t="str">
        <f t="shared" si="312"/>
        <v>59.6214795640259-5003.1483835861i</v>
      </c>
      <c r="K1089" t="str">
        <f t="shared" si="313"/>
        <v>0.0191956126949244-0.000281825137738712i</v>
      </c>
      <c r="L1089" t="str">
        <f t="shared" si="314"/>
        <v>0.0001875-4.02056728427954i</v>
      </c>
      <c r="M1089" t="str">
        <f t="shared" si="315"/>
        <v>0.0025-1.93811961396039i</v>
      </c>
      <c r="N1089">
        <f t="shared" si="316"/>
        <v>89.826689022673435</v>
      </c>
      <c r="O1089">
        <f t="shared" si="317"/>
        <v>59.491082804362101</v>
      </c>
      <c r="P1089" s="3">
        <f t="shared" si="318"/>
        <v>59.491082804362101</v>
      </c>
      <c r="Q1089" s="3">
        <f t="shared" si="319"/>
        <v>-90.173310977326565</v>
      </c>
      <c r="R1089">
        <f t="shared" si="320"/>
        <v>89.826689022673435</v>
      </c>
      <c r="S1089">
        <f t="shared" si="321"/>
        <v>5.2639888004335854E-2</v>
      </c>
      <c r="T1089">
        <f t="shared" si="304"/>
        <v>59.491082804362101</v>
      </c>
    </row>
    <row r="1090" spans="1:20" x14ac:dyDescent="0.25">
      <c r="A1090">
        <f t="shared" si="305"/>
        <v>332.00300632976757</v>
      </c>
      <c r="B1090">
        <f t="shared" si="322"/>
        <v>52.83991957875233</v>
      </c>
      <c r="C1090" t="str">
        <f t="shared" si="306"/>
        <v>-2.85269841347829-939.517259227267i</v>
      </c>
      <c r="D1090" t="str">
        <f t="shared" si="307"/>
        <v>3.47812498165468-301.202344429985i</v>
      </c>
      <c r="E1090" t="str">
        <f t="shared" si="308"/>
        <v>162.469213090151+0.0248866332043824i</v>
      </c>
      <c r="F1090" t="str">
        <f t="shared" si="309"/>
        <v>2.90990990695389-2826.59629984825i</v>
      </c>
      <c r="G1090" t="str">
        <f t="shared" si="310"/>
        <v>0.999999998984157-0.0000318722885752805i</v>
      </c>
      <c r="H1090" t="str">
        <f t="shared" si="311"/>
        <v>625.069228817566+6.83354389832106i</v>
      </c>
      <c r="I1090" t="str">
        <f t="shared" si="312"/>
        <v>59.6214885827791-4984.21214089179i</v>
      </c>
      <c r="K1090" t="str">
        <f t="shared" si="313"/>
        <v>0.019195579296232-0.000282895550622409i</v>
      </c>
      <c r="L1090" t="str">
        <f t="shared" si="314"/>
        <v>0.0001875-4.00534696580946i</v>
      </c>
      <c r="M1090" t="str">
        <f t="shared" si="315"/>
        <v>0.0025-1.93078263992866i</v>
      </c>
      <c r="N1090">
        <f t="shared" si="316"/>
        <v>89.826030788239578</v>
      </c>
      <c r="O1090">
        <f t="shared" si="317"/>
        <v>59.45813529183674</v>
      </c>
      <c r="P1090" s="3">
        <f t="shared" si="318"/>
        <v>59.45813529183674</v>
      </c>
      <c r="Q1090" s="3">
        <f t="shared" si="319"/>
        <v>-90.173969211760422</v>
      </c>
      <c r="R1090">
        <f t="shared" si="320"/>
        <v>89.826030788239578</v>
      </c>
      <c r="S1090">
        <f t="shared" si="321"/>
        <v>5.283991957875233E-2</v>
      </c>
      <c r="T1090">
        <f t="shared" si="304"/>
        <v>59.45813529183674</v>
      </c>
    </row>
    <row r="1091" spans="1:20" x14ac:dyDescent="0.25">
      <c r="A1091">
        <f t="shared" si="305"/>
        <v>333.26461775382069</v>
      </c>
      <c r="B1091">
        <f t="shared" si="322"/>
        <v>53.040711273151587</v>
      </c>
      <c r="C1091" t="str">
        <f t="shared" si="306"/>
        <v>-2.85269142250531-935.960175908134i</v>
      </c>
      <c r="D1091" t="str">
        <f t="shared" si="307"/>
        <v>3.47812498151498-300.062110334131i</v>
      </c>
      <c r="E1091" t="str">
        <f t="shared" si="308"/>
        <v>162.469210625021+0.0249812623874771i</v>
      </c>
      <c r="F1091" t="str">
        <f t="shared" si="309"/>
        <v>2.90990990693138-2815.89589614909i</v>
      </c>
      <c r="G1091" t="str">
        <f t="shared" si="310"/>
        <v>0.999999998976422-0.0000319934032716191i</v>
      </c>
      <c r="H1091" t="str">
        <f t="shared" si="311"/>
        <v>625.06975599051+6.8595119626213i</v>
      </c>
      <c r="I1091" t="str">
        <f t="shared" si="312"/>
        <v>59.6214976701941-4965.34759776648i</v>
      </c>
      <c r="K1091" t="str">
        <f t="shared" si="313"/>
        <v>0.0191955456433523-0.000283970025096266i</v>
      </c>
      <c r="L1091" t="str">
        <f t="shared" si="314"/>
        <v>0.0001875-3.99018426560018i</v>
      </c>
      <c r="M1091" t="str">
        <f t="shared" si="315"/>
        <v>0.0025-1.92347344085342i</v>
      </c>
      <c r="N1091">
        <f t="shared" si="316"/>
        <v>89.825370056487884</v>
      </c>
      <c r="O1091">
        <f t="shared" si="317"/>
        <v>59.425187751258804</v>
      </c>
      <c r="P1091" s="3">
        <f t="shared" si="318"/>
        <v>59.425187751258804</v>
      </c>
      <c r="Q1091" s="3">
        <f t="shared" si="319"/>
        <v>-90.174629943512116</v>
      </c>
      <c r="R1091">
        <f t="shared" si="320"/>
        <v>89.825370056487884</v>
      </c>
      <c r="S1091">
        <f t="shared" si="321"/>
        <v>5.3040711273151589E-2</v>
      </c>
      <c r="T1091">
        <f t="shared" si="304"/>
        <v>59.425187751258804</v>
      </c>
    </row>
    <row r="1092" spans="1:20" x14ac:dyDescent="0.25">
      <c r="A1092">
        <f t="shared" si="305"/>
        <v>334.53102330128519</v>
      </c>
      <c r="B1092">
        <f t="shared" si="322"/>
        <v>53.242265975989561</v>
      </c>
      <c r="C1092" t="str">
        <f t="shared" si="306"/>
        <v>-2.85268437832709-932.416556692055i</v>
      </c>
      <c r="D1092" t="str">
        <f t="shared" si="307"/>
        <v>3.47812498137424-298.926192732474i</v>
      </c>
      <c r="E1092" t="str">
        <f t="shared" si="308"/>
        <v>162.469208141136+0.0250762518475714i</v>
      </c>
      <c r="F1092" t="str">
        <f t="shared" si="309"/>
        <v>2.90990990690873-2805.23600005777i</v>
      </c>
      <c r="G1092" t="str">
        <f t="shared" si="310"/>
        <v>0.999999998968628-0.0000321149782038009i</v>
      </c>
      <c r="H1092" t="str">
        <f t="shared" si="311"/>
        <v>625.070287178106+6.88557871240128i</v>
      </c>
      <c r="I1092" t="str">
        <f t="shared" si="312"/>
        <v>59.6215068267946-4946.55448283746i</v>
      </c>
      <c r="K1092" t="str">
        <f t="shared" si="313"/>
        <v>0.0191955117343516-0.000285048576525945i</v>
      </c>
      <c r="L1092" t="str">
        <f t="shared" si="314"/>
        <v>0.0001875-3.97507896553117i</v>
      </c>
      <c r="M1092" t="str">
        <f t="shared" si="315"/>
        <v>0.0025-1.91619191158938i</v>
      </c>
      <c r="N1092">
        <f t="shared" si="316"/>
        <v>89.82470681797399</v>
      </c>
      <c r="O1092">
        <f t="shared" si="317"/>
        <v>59.392240182414923</v>
      </c>
      <c r="P1092" s="3">
        <f t="shared" si="318"/>
        <v>59.392240182414923</v>
      </c>
      <c r="Q1092" s="3">
        <f t="shared" si="319"/>
        <v>-90.17529318202601</v>
      </c>
      <c r="R1092">
        <f t="shared" si="320"/>
        <v>89.82470681797399</v>
      </c>
      <c r="S1092">
        <f t="shared" si="321"/>
        <v>5.3242265975989564E-2</v>
      </c>
      <c r="T1092">
        <f t="shared" si="304"/>
        <v>59.392240182414923</v>
      </c>
    </row>
    <row r="1093" spans="1:20" x14ac:dyDescent="0.25">
      <c r="A1093">
        <f t="shared" si="305"/>
        <v>335.80224118983011</v>
      </c>
      <c r="B1093">
        <f t="shared" si="322"/>
        <v>53.444586586698321</v>
      </c>
      <c r="C1093" t="str">
        <f t="shared" si="306"/>
        <v>-2.85267728053872-928.886350602881i</v>
      </c>
      <c r="D1093" t="str">
        <f t="shared" si="307"/>
        <v>3.47812498123243-297.794575284454i</v>
      </c>
      <c r="E1093" t="str">
        <f t="shared" si="308"/>
        <v>162.469205638352+0.0251716029615582i</v>
      </c>
      <c r="F1093" t="str">
        <f t="shared" si="309"/>
        <v>2.90990990688586-2794.61645822808i</v>
      </c>
      <c r="G1093" t="str">
        <f t="shared" si="310"/>
        <v>0.999999998960775-0.0000322370151207222i</v>
      </c>
      <c r="H1093" t="str">
        <f t="shared" si="311"/>
        <v>625.070822410931+6.91174452274389i</v>
      </c>
      <c r="I1093" t="str">
        <f t="shared" si="312"/>
        <v>59.6215160531055-4927.83252575945i</v>
      </c>
      <c r="K1093" t="str">
        <f t="shared" si="313"/>
        <v>0.0191954775672817-0.000286131220334716i</v>
      </c>
      <c r="L1093" t="str">
        <f t="shared" si="314"/>
        <v>0.0001875-3.96003084830759i</v>
      </c>
      <c r="M1093" t="str">
        <f t="shared" si="315"/>
        <v>0.0025-1.9089379473893i</v>
      </c>
      <c r="N1093">
        <f t="shared" si="316"/>
        <v>89.824041063218147</v>
      </c>
      <c r="O1093">
        <f t="shared" si="317"/>
        <v>59.359292585089889</v>
      </c>
      <c r="P1093" s="3">
        <f t="shared" si="318"/>
        <v>59.359292585089889</v>
      </c>
      <c r="Q1093" s="3">
        <f t="shared" si="319"/>
        <v>-90.175958936781853</v>
      </c>
      <c r="R1093">
        <f t="shared" si="320"/>
        <v>89.824041063218147</v>
      </c>
      <c r="S1093">
        <f t="shared" si="321"/>
        <v>5.3444586586698324E-2</v>
      </c>
      <c r="T1093">
        <f t="shared" si="304"/>
        <v>59.359292585089889</v>
      </c>
    </row>
    <row r="1094" spans="1:20" x14ac:dyDescent="0.25">
      <c r="A1094">
        <f t="shared" si="305"/>
        <v>337.07828970635143</v>
      </c>
      <c r="B1094">
        <f t="shared" si="322"/>
        <v>53.647676015727775</v>
      </c>
      <c r="C1094" t="str">
        <f t="shared" si="306"/>
        <v>-2.85267012873278-925.369506857447i</v>
      </c>
      <c r="D1094" t="str">
        <f t="shared" si="307"/>
        <v>3.47812498108951-296.667241711378i</v>
      </c>
      <c r="E1094" t="str">
        <f t="shared" si="308"/>
        <v>162.469203116526+0.0252673171116693i</v>
      </c>
      <c r="F1094" t="str">
        <f t="shared" si="309"/>
        <v>2.90990990686282-2784.03711789437i</v>
      </c>
      <c r="G1094" t="str">
        <f t="shared" si="310"/>
        <v>0.999999998952862-0.0000323595157779248i</v>
      </c>
      <c r="H1094" t="str">
        <f t="shared" si="311"/>
        <v>625.071361719794+6.93800977015848i</v>
      </c>
      <c r="I1094" t="str">
        <f t="shared" si="312"/>
        <v>59.6215253496591-4909.1814572109i</v>
      </c>
      <c r="K1094" t="str">
        <f t="shared" si="313"/>
        <v>0.0191954431401795-0.000287217972003669i</v>
      </c>
      <c r="L1094" t="str">
        <f t="shared" si="314"/>
        <v>0.0001875-3.94503969745726i</v>
      </c>
      <c r="M1094" t="str">
        <f t="shared" si="315"/>
        <v>0.0025-1.90171144390247i</v>
      </c>
      <c r="N1094">
        <f t="shared" si="316"/>
        <v>89.82337278270515</v>
      </c>
      <c r="O1094">
        <f t="shared" si="317"/>
        <v>59.326344959067157</v>
      </c>
      <c r="P1094" s="3">
        <f t="shared" si="318"/>
        <v>59.326344959067157</v>
      </c>
      <c r="Q1094" s="3">
        <f t="shared" si="319"/>
        <v>-90.17662721729485</v>
      </c>
      <c r="R1094">
        <f t="shared" si="320"/>
        <v>89.82337278270515</v>
      </c>
      <c r="S1094">
        <f t="shared" si="321"/>
        <v>5.3647676015727778E-2</v>
      </c>
      <c r="T1094">
        <f t="shared" si="304"/>
        <v>59.326344959067157</v>
      </c>
    </row>
    <row r="1095" spans="1:20" x14ac:dyDescent="0.25">
      <c r="A1095">
        <f t="shared" si="305"/>
        <v>338.35918720723561</v>
      </c>
      <c r="B1095">
        <f t="shared" si="322"/>
        <v>53.851537184587542</v>
      </c>
      <c r="C1095" t="str">
        <f t="shared" si="306"/>
        <v>-2.85266292249807-921.865974864795i</v>
      </c>
      <c r="D1095" t="str">
        <f t="shared" si="307"/>
        <v>3.4781249809455-295.544175796171i</v>
      </c>
      <c r="E1095" t="str">
        <f t="shared" si="308"/>
        <v>162.469200575514+0.0253633956854536i</v>
      </c>
      <c r="F1095" t="str">
        <f t="shared" si="309"/>
        <v>2.90990990683964-2773.49782686926i</v>
      </c>
      <c r="G1095" t="str">
        <f t="shared" si="310"/>
        <v>0.999999998944888-0.000032482481937622i</v>
      </c>
      <c r="H1095" t="str">
        <f t="shared" si="311"/>
        <v>625.071905135737+6.96437483258568i</v>
      </c>
      <c r="I1095" t="str">
        <f t="shared" si="312"/>
        <v>59.6215347169881-4890.6010088899i</v>
      </c>
      <c r="K1095" t="str">
        <f t="shared" si="313"/>
        <v>0.0191954084510671-0.000288308847071918i</v>
      </c>
      <c r="L1095" t="str">
        <f t="shared" si="314"/>
        <v>0.0001875-3.93010529732741i</v>
      </c>
      <c r="M1095" t="str">
        <f t="shared" si="315"/>
        <v>0.0025-1.89451229717321i</v>
      </c>
      <c r="N1095">
        <f t="shared" si="316"/>
        <v>89.822701966884125</v>
      </c>
      <c r="O1095">
        <f t="shared" si="317"/>
        <v>59.293397304128391</v>
      </c>
      <c r="P1095" s="3">
        <f t="shared" si="318"/>
        <v>59.293397304128391</v>
      </c>
      <c r="Q1095" s="3">
        <f t="shared" si="319"/>
        <v>-90.177298033115875</v>
      </c>
      <c r="R1095">
        <f t="shared" si="320"/>
        <v>89.822701966884125</v>
      </c>
      <c r="S1095">
        <f t="shared" si="321"/>
        <v>5.3851537184587545E-2</v>
      </c>
      <c r="T1095">
        <f t="shared" si="304"/>
        <v>59.293397304128391</v>
      </c>
    </row>
    <row r="1096" spans="1:20" x14ac:dyDescent="0.25">
      <c r="A1096">
        <f t="shared" si="305"/>
        <v>339.64495211862305</v>
      </c>
      <c r="B1096">
        <f t="shared" si="322"/>
        <v>54.056173025888974</v>
      </c>
      <c r="C1096" t="str">
        <f t="shared" si="306"/>
        <v>-2.85265566142056-918.375704225453i</v>
      </c>
      <c r="D1096" t="str">
        <f t="shared" si="307"/>
        <v>3.47812498080042-294.425361383155i</v>
      </c>
      <c r="E1096" t="str">
        <f t="shared" si="308"/>
        <v>162.469198015169+0.0254598400758569i</v>
      </c>
      <c r="F1096" t="str">
        <f t="shared" si="309"/>
        <v>2.90990990681623-2762.99843354153i</v>
      </c>
      <c r="G1096" t="str">
        <f t="shared" si="310"/>
        <v>0.999999998936854-0.000032605915368723i</v>
      </c>
      <c r="H1096" t="str">
        <f t="shared" si="311"/>
        <v>625.072452690048+6.99084008940362i</v>
      </c>
      <c r="I1096" t="str">
        <f t="shared" si="312"/>
        <v>59.6215441556328-4872.09091351063i</v>
      </c>
      <c r="K1096" t="str">
        <f t="shared" si="313"/>
        <v>0.0191953734979513-0.000289403861136819i</v>
      </c>
      <c r="L1096" t="str">
        <f t="shared" si="314"/>
        <v>0.0001875-3.91522743308169i</v>
      </c>
      <c r="M1096" t="str">
        <f t="shared" si="315"/>
        <v>0.0025-1.88734040363938i</v>
      </c>
      <c r="N1096">
        <f t="shared" si="316"/>
        <v>89.822028606168445</v>
      </c>
      <c r="O1096">
        <f t="shared" si="317"/>
        <v>59.260449620053521</v>
      </c>
      <c r="P1096" s="3">
        <f t="shared" si="318"/>
        <v>59.260449620053521</v>
      </c>
      <c r="Q1096" s="3">
        <f t="shared" si="319"/>
        <v>-90.177971393831555</v>
      </c>
      <c r="R1096">
        <f t="shared" si="320"/>
        <v>89.822028606168445</v>
      </c>
      <c r="S1096">
        <f t="shared" si="321"/>
        <v>5.4056173025888971E-2</v>
      </c>
      <c r="T1096">
        <f t="shared" si="304"/>
        <v>59.260449620053521</v>
      </c>
    </row>
    <row r="1097" spans="1:20" x14ac:dyDescent="0.25">
      <c r="A1097">
        <f t="shared" si="305"/>
        <v>340.93560293667383</v>
      </c>
      <c r="B1097">
        <f t="shared" si="322"/>
        <v>54.261586483387354</v>
      </c>
      <c r="C1097" t="str">
        <f t="shared" si="306"/>
        <v>-2.85264834508316-914.898644730724i</v>
      </c>
      <c r="D1097" t="str">
        <f t="shared" si="307"/>
        <v>3.47812498065423-293.310782377807i</v>
      </c>
      <c r="E1097" t="str">
        <f t="shared" si="308"/>
        <v>162.469195435344+0.0255566516811834i</v>
      </c>
      <c r="F1097" t="str">
        <f t="shared" si="309"/>
        <v>2.90990990679269-2752.53878687387i</v>
      </c>
      <c r="G1097" t="str">
        <f t="shared" si="310"/>
        <v>0.999999998928759-0.0000327298178468592i</v>
      </c>
      <c r="H1097" t="str">
        <f t="shared" si="311"/>
        <v>625.073004414244+7.01740592143273i</v>
      </c>
      <c r="I1097" t="str">
        <f t="shared" si="312"/>
        <v>59.6215536661356-4853.65090479913i</v>
      </c>
      <c r="K1097" t="str">
        <f t="shared" si="313"/>
        <v>0.019195338278824-0.000290503029854181i</v>
      </c>
      <c r="L1097" t="str">
        <f t="shared" si="314"/>
        <v>0.0001875-3.90040589069705i</v>
      </c>
      <c r="M1097" t="str">
        <f t="shared" si="315"/>
        <v>0.0025-1.88019566013089i</v>
      </c>
      <c r="N1097">
        <f t="shared" si="316"/>
        <v>89.821352690935683</v>
      </c>
      <c r="O1097">
        <f t="shared" si="317"/>
        <v>59.22750190662083</v>
      </c>
      <c r="P1097" s="3">
        <f t="shared" si="318"/>
        <v>59.22750190662083</v>
      </c>
      <c r="Q1097" s="3">
        <f t="shared" si="319"/>
        <v>-90.178647309064317</v>
      </c>
      <c r="R1097">
        <f t="shared" si="320"/>
        <v>89.821352690935683</v>
      </c>
      <c r="S1097">
        <f t="shared" si="321"/>
        <v>5.4261586483387352E-2</v>
      </c>
      <c r="T1097">
        <f t="shared" si="304"/>
        <v>59.22750190662083</v>
      </c>
    </row>
    <row r="1098" spans="1:20" x14ac:dyDescent="0.25">
      <c r="A1098">
        <f t="shared" si="305"/>
        <v>342.23115822783325</v>
      </c>
      <c r="B1098">
        <f t="shared" si="322"/>
        <v>54.467780512024227</v>
      </c>
      <c r="C1098" t="str">
        <f t="shared" si="306"/>
        <v>-2.85264097306568-911.434746361972i</v>
      </c>
      <c r="D1098" t="str">
        <f t="shared" si="307"/>
        <v>3.47812498050693-292.200422746537i</v>
      </c>
      <c r="E1098" t="str">
        <f t="shared" si="308"/>
        <v>162.469192835891+0.0256538319051554i</v>
      </c>
      <c r="F1098" t="str">
        <f t="shared" si="309"/>
        <v>2.90990990676896-2742.11873640076i</v>
      </c>
      <c r="G1098" t="str">
        <f t="shared" si="310"/>
        <v>0.999999998920602-0.0000328541911544093i</v>
      </c>
      <c r="H1098" t="str">
        <f t="shared" si="311"/>
        <v>625.073560340083+7.04407271094159i</v>
      </c>
      <c r="I1098" t="str">
        <f t="shared" si="312"/>
        <v>59.6215632490436-4835.28071748975i</v>
      </c>
      <c r="K1098" t="str">
        <f t="shared" si="313"/>
        <v>0.0191953027916618-0.000291606368938477i</v>
      </c>
      <c r="L1098" t="str">
        <f t="shared" si="314"/>
        <v>0.0001875-3.88564045696059i</v>
      </c>
      <c r="M1098" t="str">
        <f t="shared" si="315"/>
        <v>0.0025-1.87307796386819i</v>
      </c>
      <c r="N1098">
        <f t="shared" si="316"/>
        <v>89.820674211527262</v>
      </c>
      <c r="O1098">
        <f t="shared" si="317"/>
        <v>59.194554163607108</v>
      </c>
      <c r="P1098" s="3">
        <f t="shared" si="318"/>
        <v>59.194554163607108</v>
      </c>
      <c r="Q1098" s="3">
        <f t="shared" si="319"/>
        <v>-90.179325788472738</v>
      </c>
      <c r="R1098">
        <f t="shared" si="320"/>
        <v>89.820674211527262</v>
      </c>
      <c r="S1098">
        <f t="shared" si="321"/>
        <v>5.4467780512024229E-2</v>
      </c>
      <c r="T1098">
        <f t="shared" si="304"/>
        <v>59.194554163607108</v>
      </c>
    </row>
    <row r="1099" spans="1:20" x14ac:dyDescent="0.25">
      <c r="A1099">
        <f t="shared" si="305"/>
        <v>343.53163662909901</v>
      </c>
      <c r="B1099">
        <f t="shared" si="322"/>
        <v>54.674758077969919</v>
      </c>
      <c r="C1099" t="str">
        <f t="shared" si="306"/>
        <v>-2.85263354494447-907.983959289876i</v>
      </c>
      <c r="D1099" t="str">
        <f t="shared" si="307"/>
        <v>3.4781249803585-291.094266516446i</v>
      </c>
      <c r="E1099" t="str">
        <f t="shared" si="308"/>
        <v>162.469190216663+0.0257513821569281i</v>
      </c>
      <c r="F1099" t="str">
        <f t="shared" si="309"/>
        <v>2.90990990674502-2731.73813222626i</v>
      </c>
      <c r="G1099" t="str">
        <f t="shared" si="310"/>
        <v>0.999999998912383-0.0000329790370805249i</v>
      </c>
      <c r="H1099" t="str">
        <f t="shared" si="311"/>
        <v>625.07412049957+7.07084084165229i</v>
      </c>
      <c r="I1099" t="str">
        <f t="shared" si="312"/>
        <v>59.6215729049073-4816.98008732121i</v>
      </c>
      <c r="K1099" t="str">
        <f t="shared" si="313"/>
        <v>0.0191952670344258-0.000292713894163056i</v>
      </c>
      <c r="L1099" t="str">
        <f t="shared" si="314"/>
        <v>0.0001875-3.87093091946663i</v>
      </c>
      <c r="M1099" t="str">
        <f t="shared" si="315"/>
        <v>0.0025-1.86598721246084i</v>
      </c>
      <c r="N1099">
        <f t="shared" si="316"/>
        <v>89.819993158248508</v>
      </c>
      <c r="O1099">
        <f t="shared" si="317"/>
        <v>59.161606390787284</v>
      </c>
      <c r="P1099" s="3">
        <f t="shared" si="318"/>
        <v>59.161606390787284</v>
      </c>
      <c r="Q1099" s="3">
        <f t="shared" si="319"/>
        <v>-90.180006841751492</v>
      </c>
      <c r="R1099">
        <f t="shared" si="320"/>
        <v>89.819993158248508</v>
      </c>
      <c r="S1099">
        <f t="shared" si="321"/>
        <v>5.4674758077969919E-2</v>
      </c>
      <c r="T1099">
        <f t="shared" si="304"/>
        <v>59.161606390787284</v>
      </c>
    </row>
    <row r="1100" spans="1:20" x14ac:dyDescent="0.25">
      <c r="A1100">
        <f t="shared" si="305"/>
        <v>344.83705684828959</v>
      </c>
      <c r="B1100">
        <f t="shared" si="322"/>
        <v>54.882522158666205</v>
      </c>
      <c r="C1100" t="str">
        <f t="shared" si="306"/>
        <v>-2.85262606029286-904.546233873709i</v>
      </c>
      <c r="D1100" t="str">
        <f t="shared" si="307"/>
        <v>3.47812498020892-289.992297775105i</v>
      </c>
      <c r="E1100" t="str">
        <f t="shared" si="308"/>
        <v>162.469187577506+0.0258493038511023i</v>
      </c>
      <c r="F1100" t="str">
        <f t="shared" si="309"/>
        <v>2.90990990672094-2721.3968250219i</v>
      </c>
      <c r="G1100" t="str">
        <f t="shared" si="310"/>
        <v>0.999999998904102-0.0000331043574211568i</v>
      </c>
      <c r="H1100" t="str">
        <f t="shared" si="311"/>
        <v>625.074684924948+7.09771069874612i</v>
      </c>
      <c r="I1100" t="str">
        <f t="shared" si="312"/>
        <v>59.6215826342829-4798.74875103286i</v>
      </c>
      <c r="K1100" t="str">
        <f t="shared" si="313"/>
        <v>0.0191952310050618-0.000293825621360364i</v>
      </c>
      <c r="L1100" t="str">
        <f t="shared" si="314"/>
        <v>0.0001875-3.85627706661349i</v>
      </c>
      <c r="M1100" t="str">
        <f t="shared" si="315"/>
        <v>0.0025-1.85892330390599i</v>
      </c>
      <c r="N1100">
        <f t="shared" si="316"/>
        <v>89.819309521368552</v>
      </c>
      <c r="O1100">
        <f t="shared" si="317"/>
        <v>59.12865858793441</v>
      </c>
      <c r="P1100" s="3">
        <f t="shared" si="318"/>
        <v>59.12865858793441</v>
      </c>
      <c r="Q1100" s="3">
        <f t="shared" si="319"/>
        <v>-90.180690478631448</v>
      </c>
      <c r="R1100">
        <f t="shared" si="320"/>
        <v>89.819309521368552</v>
      </c>
      <c r="S1100">
        <f t="shared" si="321"/>
        <v>5.4882522158666208E-2</v>
      </c>
      <c r="T1100">
        <f t="shared" si="304"/>
        <v>59.12865858793441</v>
      </c>
    </row>
    <row r="1101" spans="1:20" x14ac:dyDescent="0.25">
      <c r="A1101">
        <f t="shared" si="305"/>
        <v>346.14743766431309</v>
      </c>
      <c r="B1101">
        <f t="shared" si="322"/>
        <v>55.091075742869137</v>
      </c>
      <c r="C1101" t="str">
        <f t="shared" si="306"/>
        <v>-2.85261851868068-901.121520660685i</v>
      </c>
      <c r="D1101" t="str">
        <f t="shared" si="307"/>
        <v>3.47812498005825-288.894500670327i</v>
      </c>
      <c r="E1101" t="str">
        <f t="shared" si="308"/>
        <v>162.469184918271+0.0259475984077576i</v>
      </c>
      <c r="F1101" t="str">
        <f t="shared" si="309"/>
        <v>2.90990990669666-2711.09466602451i</v>
      </c>
      <c r="G1101" t="str">
        <f t="shared" si="310"/>
        <v>0.999999998895757-0.0000332301539790799i</v>
      </c>
      <c r="H1101" t="str">
        <f t="shared" si="311"/>
        <v>625.075253648708+7.12468266886886i</v>
      </c>
      <c r="I1101" t="str">
        <f t="shared" si="312"/>
        <v>59.6215924377291-4780.58644636085i</v>
      </c>
      <c r="K1101" t="str">
        <f t="shared" si="313"/>
        <v>0.0191951947014999-0.000294941566422148i</v>
      </c>
      <c r="L1101" t="str">
        <f t="shared" si="314"/>
        <v>0.0001875-3.84167868760062i</v>
      </c>
      <c r="M1101" t="str">
        <f t="shared" si="315"/>
        <v>0.0025-1.85188613658696i</v>
      </c>
      <c r="N1101">
        <f t="shared" si="316"/>
        <v>89.818623291120019</v>
      </c>
      <c r="O1101">
        <f t="shared" si="317"/>
        <v>59.095710754820281</v>
      </c>
      <c r="P1101" s="3">
        <f t="shared" si="318"/>
        <v>59.095710754820281</v>
      </c>
      <c r="Q1101" s="3">
        <f t="shared" si="319"/>
        <v>-90.181376708879981</v>
      </c>
      <c r="R1101">
        <f t="shared" si="320"/>
        <v>89.818623291120019</v>
      </c>
      <c r="S1101">
        <f t="shared" si="321"/>
        <v>5.5091075742869137E-2</v>
      </c>
      <c r="T1101">
        <f t="shared" si="304"/>
        <v>59.095710754820281</v>
      </c>
    </row>
    <row r="1102" spans="1:20" x14ac:dyDescent="0.25">
      <c r="A1102">
        <f t="shared" si="305"/>
        <v>347.46279792743746</v>
      </c>
      <c r="B1102">
        <f t="shared" si="322"/>
        <v>55.300421830692038</v>
      </c>
      <c r="C1102" t="str">
        <f t="shared" si="306"/>
        <v>-2.85261091967501-897.709770385158i</v>
      </c>
      <c r="D1102" t="str">
        <f t="shared" si="307"/>
        <v>3.47812497990639-287.80085940993i</v>
      </c>
      <c r="E1102" t="str">
        <f t="shared" si="308"/>
        <v>162.469182238805+0.0260462672524514i</v>
      </c>
      <c r="F1102" t="str">
        <f t="shared" si="309"/>
        <v>2.90990990667219-2700.83150703408i</v>
      </c>
      <c r="G1102" t="str">
        <f t="shared" si="310"/>
        <v>0.999999998887349-0.0000333564285639199i</v>
      </c>
      <c r="H1102" t="str">
        <f t="shared" si="311"/>
        <v>625.075826703593+7.15175714013674i</v>
      </c>
      <c r="I1102" t="str">
        <f t="shared" si="312"/>
        <v>59.6216023158108-4762.49291203442i</v>
      </c>
      <c r="K1102" t="str">
        <f t="shared" si="313"/>
        <v>0.0191951581216543-0.000296061745299681i</v>
      </c>
      <c r="L1102" t="str">
        <f t="shared" si="314"/>
        <v>0.0001875-3.8271355724254i</v>
      </c>
      <c r="M1102" t="str">
        <f t="shared" si="315"/>
        <v>0.0025-1.84487560927173i</v>
      </c>
      <c r="N1102">
        <f t="shared" si="316"/>
        <v>89.81793445769901</v>
      </c>
      <c r="O1102">
        <f t="shared" si="317"/>
        <v>59.062762891214497</v>
      </c>
      <c r="P1102" s="3">
        <f t="shared" si="318"/>
        <v>59.062762891214497</v>
      </c>
      <c r="Q1102" s="3">
        <f t="shared" si="319"/>
        <v>-90.18206554230099</v>
      </c>
      <c r="R1102">
        <f t="shared" si="320"/>
        <v>89.81793445769901</v>
      </c>
      <c r="S1102">
        <f t="shared" si="321"/>
        <v>5.5300421830692038E-2</v>
      </c>
      <c r="T1102">
        <f t="shared" si="304"/>
        <v>59.062762891214497</v>
      </c>
    </row>
    <row r="1103" spans="1:20" x14ac:dyDescent="0.25">
      <c r="A1103">
        <f t="shared" si="305"/>
        <v>348.78315655956175</v>
      </c>
      <c r="B1103">
        <f t="shared" si="322"/>
        <v>55.51056343364867</v>
      </c>
      <c r="C1103" t="str">
        <f t="shared" si="306"/>
        <v>-2.85260326283891-894.310933967967i</v>
      </c>
      <c r="D1103" t="str">
        <f t="shared" si="307"/>
        <v>3.4781249797534-286.711358261515i</v>
      </c>
      <c r="E1103" t="str">
        <f t="shared" si="308"/>
        <v>162.469179538953+0.026145311816286i</v>
      </c>
      <c r="F1103" t="str">
        <f t="shared" si="309"/>
        <v>2.90990990664755-2690.6072004116i</v>
      </c>
      <c r="G1103" t="str">
        <f t="shared" si="310"/>
        <v>0.999999998878876-0.0000334831829921791i</v>
      </c>
      <c r="H1103" t="str">
        <f t="shared" si="311"/>
        <v>625.07640412259+7.17893450214164i</v>
      </c>
      <c r="I1103" t="str">
        <f t="shared" si="312"/>
        <v>59.6216122690951-4744.46788777203i</v>
      </c>
      <c r="K1103" t="str">
        <f t="shared" si="313"/>
        <v>0.0191951212634236-0.000297186174003976i</v>
      </c>
      <c r="L1103" t="str">
        <f t="shared" si="314"/>
        <v>0.0001875-3.81264751188026i</v>
      </c>
      <c r="M1103" t="str">
        <f t="shared" si="315"/>
        <v>0.0025-1.83789162111151i</v>
      </c>
      <c r="N1103">
        <f t="shared" si="316"/>
        <v>89.817243011264992</v>
      </c>
      <c r="O1103">
        <f t="shared" si="317"/>
        <v>59.02981499688498</v>
      </c>
      <c r="P1103" s="3">
        <f t="shared" si="318"/>
        <v>59.02981499688498</v>
      </c>
      <c r="Q1103" s="3">
        <f t="shared" si="319"/>
        <v>-90.182756988735008</v>
      </c>
      <c r="R1103">
        <f t="shared" si="320"/>
        <v>89.817243011264992</v>
      </c>
      <c r="S1103">
        <f t="shared" si="321"/>
        <v>5.5510563433648671E-2</v>
      </c>
      <c r="T1103">
        <f t="shared" si="304"/>
        <v>59.02981499688498</v>
      </c>
    </row>
    <row r="1104" spans="1:20" x14ac:dyDescent="0.25">
      <c r="A1104">
        <f t="shared" si="305"/>
        <v>350.10853255448808</v>
      </c>
      <c r="B1104">
        <f t="shared" si="322"/>
        <v>55.721503574696534</v>
      </c>
      <c r="C1104" t="str">
        <f t="shared" si="306"/>
        <v>-2.85259554773297-890.924962515761i</v>
      </c>
      <c r="D1104" t="str">
        <f t="shared" si="307"/>
        <v>3.47812497959923-285.625981552247i</v>
      </c>
      <c r="E1104" t="str">
        <f t="shared" si="308"/>
        <v>162.469176818562+0.0262447335358715i</v>
      </c>
      <c r="F1104" t="str">
        <f t="shared" si="309"/>
        <v>2.90990990662272-2680.42159907701i</v>
      </c>
      <c r="G1104" t="str">
        <f t="shared" si="310"/>
        <v>0.99999999887034-0.0000336104190872625i</v>
      </c>
      <c r="H1104" t="str">
        <f t="shared" si="311"/>
        <v>625.076985938936+7.20621514595702i</v>
      </c>
      <c r="I1104" t="str">
        <f t="shared" si="312"/>
        <v>59.6216222981554-4726.5111142777i</v>
      </c>
      <c r="K1104" t="str">
        <f t="shared" si="313"/>
        <v>0.0191950841246904-0.000298314868606001i</v>
      </c>
      <c r="L1104" t="str">
        <f t="shared" si="314"/>
        <v>0.0001875-3.79821429754956i</v>
      </c>
      <c r="M1104" t="str">
        <f t="shared" si="315"/>
        <v>0.0025-1.83093407163928i</v>
      </c>
      <c r="N1104">
        <f t="shared" si="316"/>
        <v>89.816548941940582</v>
      </c>
      <c r="O1104">
        <f t="shared" si="317"/>
        <v>58.996867071598295</v>
      </c>
      <c r="P1104" s="3">
        <f t="shared" si="318"/>
        <v>58.996867071598295</v>
      </c>
      <c r="Q1104" s="3">
        <f t="shared" si="319"/>
        <v>-90.183451058059418</v>
      </c>
      <c r="R1104">
        <f t="shared" si="320"/>
        <v>89.816548941940582</v>
      </c>
      <c r="S1104">
        <f t="shared" si="321"/>
        <v>5.5721503574696532E-2</v>
      </c>
      <c r="T1104">
        <f t="shared" si="304"/>
        <v>58.996867071598295</v>
      </c>
    </row>
    <row r="1105" spans="1:20" x14ac:dyDescent="0.25">
      <c r="A1105">
        <f t="shared" si="305"/>
        <v>351.43894497819514</v>
      </c>
      <c r="B1105">
        <f t="shared" si="322"/>
        <v>55.933245288280382</v>
      </c>
      <c r="C1105" t="str">
        <f t="shared" si="306"/>
        <v>-2.85258777391362-887.5518073202i</v>
      </c>
      <c r="D1105" t="str">
        <f t="shared" si="307"/>
        <v>3.47812497944388-284.544713668614i</v>
      </c>
      <c r="E1105" t="str">
        <f t="shared" si="308"/>
        <v>162.469174077474+0.0263445338534003i</v>
      </c>
      <c r="F1105" t="str">
        <f t="shared" si="309"/>
        <v>2.90990990659766-2670.274556507i</v>
      </c>
      <c r="G1105" t="str">
        <f t="shared" si="310"/>
        <v>0.999999998861738-0.0000337381386795039i</v>
      </c>
      <c r="H1105" t="str">
        <f t="shared" si="311"/>
        <v>625.077572186126+7.23359946414323i</v>
      </c>
      <c r="I1105" t="str">
        <f t="shared" si="312"/>
        <v>59.621632403567-4708.62233323727i</v>
      </c>
      <c r="K1105" t="str">
        <f t="shared" si="313"/>
        <v>0.0191950467033211-0.000299447845236895i</v>
      </c>
      <c r="L1105" t="str">
        <f t="shared" si="314"/>
        <v>0.0001875-3.78383572180669i</v>
      </c>
      <c r="M1105" t="str">
        <f t="shared" si="315"/>
        <v>0.0025-1.82400286076836i</v>
      </c>
      <c r="N1105">
        <f t="shared" si="316"/>
        <v>89.815852239811505</v>
      </c>
      <c r="O1105">
        <f t="shared" si="317"/>
        <v>58.963919115118664</v>
      </c>
      <c r="P1105" s="3">
        <f t="shared" si="318"/>
        <v>58.963919115118664</v>
      </c>
      <c r="Q1105" s="3">
        <f t="shared" si="319"/>
        <v>-90.184147760188495</v>
      </c>
      <c r="R1105">
        <f t="shared" si="320"/>
        <v>89.815852239811505</v>
      </c>
      <c r="S1105">
        <f t="shared" si="321"/>
        <v>5.5933245288280385E-2</v>
      </c>
      <c r="T1105">
        <f t="shared" si="304"/>
        <v>58.963919115118664</v>
      </c>
    </row>
    <row r="1106" spans="1:20" x14ac:dyDescent="0.25">
      <c r="A1106">
        <f t="shared" si="305"/>
        <v>352.77441296911223</v>
      </c>
      <c r="B1106">
        <f t="shared" si="322"/>
        <v>56.145791620375846</v>
      </c>
      <c r="C1106" t="str">
        <f t="shared" si="306"/>
        <v>-2.85257994093444-884.191419857352i</v>
      </c>
      <c r="D1106" t="str">
        <f t="shared" si="307"/>
        <v>3.47812497928735-283.467539056216i</v>
      </c>
      <c r="E1106" t="str">
        <f t="shared" si="308"/>
        <v>162.469171315533+0.0264447142166449i</v>
      </c>
      <c r="F1106" t="str">
        <f t="shared" si="309"/>
        <v>2.90990990657246-2660.16592673296i</v>
      </c>
      <c r="G1106" t="str">
        <f t="shared" si="310"/>
        <v>0.999999998853071-0.0000338663436061925i</v>
      </c>
      <c r="H1106" t="str">
        <f t="shared" si="311"/>
        <v>625.078162897906+7.26108785075361i</v>
      </c>
      <c r="I1106" t="str">
        <f t="shared" si="312"/>
        <v>59.621642585912-4690.80128731467i</v>
      </c>
      <c r="K1106" t="str">
        <f t="shared" si="313"/>
        <v>0.019195008997166-0.000300585120088194i</v>
      </c>
      <c r="L1106" t="str">
        <f t="shared" si="314"/>
        <v>0.0001875-3.76951157781102i</v>
      </c>
      <c r="M1106" t="str">
        <f t="shared" si="315"/>
        <v>0.0025-1.81709788879095i</v>
      </c>
      <c r="N1106">
        <f t="shared" si="316"/>
        <v>89.815152894926356</v>
      </c>
      <c r="O1106">
        <f t="shared" si="317"/>
        <v>58.930971127208942</v>
      </c>
      <c r="P1106" s="3">
        <f t="shared" si="318"/>
        <v>58.930971127208942</v>
      </c>
      <c r="Q1106" s="3">
        <f t="shared" si="319"/>
        <v>-90.184847105073644</v>
      </c>
      <c r="R1106">
        <f t="shared" si="320"/>
        <v>89.815152894926356</v>
      </c>
      <c r="S1106">
        <f t="shared" si="321"/>
        <v>5.6145791620375848E-2</v>
      </c>
      <c r="T1106">
        <f t="shared" si="304"/>
        <v>58.930971127208942</v>
      </c>
    </row>
    <row r="1107" spans="1:20" x14ac:dyDescent="0.25">
      <c r="A1107">
        <f t="shared" si="305"/>
        <v>354.11495573839488</v>
      </c>
      <c r="B1107">
        <f t="shared" si="322"/>
        <v>56.359145628533277</v>
      </c>
      <c r="C1107" t="str">
        <f t="shared" si="306"/>
        <v>-2.85257204834554-880.843751786933i</v>
      </c>
      <c r="D1107" t="str">
        <f t="shared" si="307"/>
        <v>3.47812497912964-282.394442219534i</v>
      </c>
      <c r="E1107" t="str">
        <f t="shared" si="308"/>
        <v>162.469168532581+0.0265452760789678i</v>
      </c>
      <c r="F1107" t="str">
        <f t="shared" si="309"/>
        <v>2.90990990654702-2650.09556433886i</v>
      </c>
      <c r="G1107" t="str">
        <f t="shared" si="310"/>
        <v>0.999999998844338-0.0000339950357115991i</v>
      </c>
      <c r="H1107" t="str">
        <f t="shared" si="311"/>
        <v>625.078758108286+7.28868070133993i</v>
      </c>
      <c r="I1107" t="str">
        <f t="shared" si="312"/>
        <v>59.6216528457767-4673.04772014825i</v>
      </c>
      <c r="K1107" t="str">
        <f t="shared" si="313"/>
        <v>0.0191949710040589-0.000301726709412043i</v>
      </c>
      <c r="L1107" t="str">
        <f t="shared" si="314"/>
        <v>0.0001875-3.7552416595049i</v>
      </c>
      <c r="M1107" t="str">
        <f t="shared" si="315"/>
        <v>0.0025-1.81021905637672i</v>
      </c>
      <c r="N1107">
        <f t="shared" si="316"/>
        <v>89.814450897296581</v>
      </c>
      <c r="O1107">
        <f t="shared" si="317"/>
        <v>58.898023107629967</v>
      </c>
      <c r="P1107" s="3">
        <f t="shared" si="318"/>
        <v>58.898023107629967</v>
      </c>
      <c r="Q1107" s="3">
        <f t="shared" si="319"/>
        <v>-90.185549102703419</v>
      </c>
      <c r="R1107">
        <f t="shared" si="320"/>
        <v>89.814450897296581</v>
      </c>
      <c r="S1107">
        <f t="shared" si="321"/>
        <v>5.6359145628533273E-2</v>
      </c>
      <c r="T1107">
        <f t="shared" si="304"/>
        <v>58.898023107629967</v>
      </c>
    </row>
    <row r="1108" spans="1:20" x14ac:dyDescent="0.25">
      <c r="A1108">
        <f t="shared" si="305"/>
        <v>355.46059257020084</v>
      </c>
      <c r="B1108">
        <f t="shared" si="322"/>
        <v>56.573310381921708</v>
      </c>
      <c r="C1108" t="str">
        <f t="shared" si="306"/>
        <v>-2.85256409569342-877.508754951627i</v>
      </c>
      <c r="D1108" t="str">
        <f t="shared" si="307"/>
        <v>3.47812497897072-281.32540772171i</v>
      </c>
      <c r="E1108" t="str">
        <f t="shared" si="308"/>
        <v>162.469165728456+0.0266462208993848i</v>
      </c>
      <c r="F1108" t="str">
        <f t="shared" si="309"/>
        <v>2.90990990652142-2640.06332445915i</v>
      </c>
      <c r="G1108" t="str">
        <f t="shared" si="310"/>
        <v>0.999999998835538-0.0000341242168470029i</v>
      </c>
      <c r="H1108" t="str">
        <f t="shared" si="311"/>
        <v>625.079357851528+7.31637841295791i</v>
      </c>
      <c r="I1108" t="str">
        <f t="shared" si="312"/>
        <v>59.6216631837502-4655.36137634703i</v>
      </c>
      <c r="K1108" t="str">
        <f t="shared" si="313"/>
        <v>0.0191949327218173-0.000302872629521416i</v>
      </c>
      <c r="L1108" t="str">
        <f t="shared" si="314"/>
        <v>0.0001875-3.74102576161078i</v>
      </c>
      <c r="M1108" t="str">
        <f t="shared" si="315"/>
        <v>0.0025-1.80336626457135i</v>
      </c>
      <c r="N1108">
        <f t="shared" si="316"/>
        <v>89.813746236896264</v>
      </c>
      <c r="O1108">
        <f t="shared" si="317"/>
        <v>58.865075056140739</v>
      </c>
      <c r="P1108" s="3">
        <f t="shared" si="318"/>
        <v>58.865075056140739</v>
      </c>
      <c r="Q1108" s="3">
        <f t="shared" si="319"/>
        <v>-90.186253763103736</v>
      </c>
      <c r="R1108">
        <f t="shared" si="320"/>
        <v>89.813746236896264</v>
      </c>
      <c r="S1108">
        <f t="shared" si="321"/>
        <v>5.6573310381921711E-2</v>
      </c>
      <c r="T1108">
        <f t="shared" si="304"/>
        <v>58.865075056140739</v>
      </c>
    </row>
    <row r="1109" spans="1:20" x14ac:dyDescent="0.25">
      <c r="A1109">
        <f t="shared" si="305"/>
        <v>356.81134282196763</v>
      </c>
      <c r="B1109">
        <f t="shared" si="322"/>
        <v>56.788288961373013</v>
      </c>
      <c r="C1109" t="str">
        <f t="shared" si="306"/>
        <v>-2.85255608252122-874.186381376416i</v>
      </c>
      <c r="D1109" t="str">
        <f t="shared" si="307"/>
        <v>3.47812497881061-280.260420184324i</v>
      </c>
      <c r="E1109" t="str">
        <f t="shared" si="308"/>
        <v>162.469162902998+0.0267475501425375i</v>
      </c>
      <c r="F1109" t="str">
        <f t="shared" si="309"/>
        <v>2.90990990649565-2630.0690627767i</v>
      </c>
      <c r="G1109" t="str">
        <f t="shared" si="310"/>
        <v>0.999999998826671-0.0000342538888707178i</v>
      </c>
      <c r="H1109" t="str">
        <f t="shared" si="311"/>
        <v>625.079962162157+7.34418138417323i</v>
      </c>
      <c r="I1109" t="str">
        <f t="shared" si="312"/>
        <v>59.6216736004272-4637.74200148707i</v>
      </c>
      <c r="K1109" t="str">
        <f t="shared" si="313"/>
        <v>0.0191948941482421-0.000304022896790341i</v>
      </c>
      <c r="L1109" t="str">
        <f t="shared" si="314"/>
        <v>0.0001875-3.72686367962818i</v>
      </c>
      <c r="M1109" t="str">
        <f t="shared" si="315"/>
        <v>0.0025-1.79653941479513i</v>
      </c>
      <c r="N1109">
        <f t="shared" si="316"/>
        <v>89.813038903662004</v>
      </c>
      <c r="O1109">
        <f t="shared" si="317"/>
        <v>58.832126972498557</v>
      </c>
      <c r="P1109" s="3">
        <f t="shared" si="318"/>
        <v>58.832126972498557</v>
      </c>
      <c r="Q1109" s="3">
        <f t="shared" si="319"/>
        <v>-90.186961096337996</v>
      </c>
      <c r="R1109">
        <f t="shared" si="320"/>
        <v>89.813038903662004</v>
      </c>
      <c r="S1109">
        <f t="shared" si="321"/>
        <v>5.6788288961373015E-2</v>
      </c>
      <c r="T1109">
        <f t="shared" si="304"/>
        <v>58.832126972498557</v>
      </c>
    </row>
    <row r="1110" spans="1:20" x14ac:dyDescent="0.25">
      <c r="A1110">
        <f t="shared" si="305"/>
        <v>358.16722592469108</v>
      </c>
      <c r="B1110">
        <f t="shared" si="322"/>
        <v>57.004084459426231</v>
      </c>
      <c r="C1110" t="str">
        <f t="shared" si="306"/>
        <v>-2.85254800836888-870.876583267876i</v>
      </c>
      <c r="D1110" t="str">
        <f t="shared" si="307"/>
        <v>3.47812497864926-279.199464287173i</v>
      </c>
      <c r="E1110" t="str">
        <f t="shared" si="308"/>
        <v>162.469160056046+0.0268492652787539i</v>
      </c>
      <c r="F1110" t="str">
        <f t="shared" si="309"/>
        <v>2.90990990646962-2620.1126355207i</v>
      </c>
      <c r="G1110" t="str">
        <f t="shared" si="310"/>
        <v>0.999999998817737-0.0000343840536481193i</v>
      </c>
      <c r="H1110" t="str">
        <f t="shared" si="311"/>
        <v>625.080571074957+7.37209001506723i</v>
      </c>
      <c r="I1110" t="str">
        <f t="shared" si="312"/>
        <v>59.6216840964066-4620.18934210778i</v>
      </c>
      <c r="K1110" t="str">
        <f t="shared" si="313"/>
        <v>0.0191948552811176-0.000305177527654122i</v>
      </c>
      <c r="L1110" t="str">
        <f t="shared" si="314"/>
        <v>0.0001875-3.71275520983083i</v>
      </c>
      <c r="M1110" t="str">
        <f t="shared" si="315"/>
        <v>0.0025-1.78973840884153i</v>
      </c>
      <c r="N1110">
        <f t="shared" si="316"/>
        <v>89.812328887492811</v>
      </c>
      <c r="O1110">
        <f t="shared" si="317"/>
        <v>58.799178856458937</v>
      </c>
      <c r="P1110" s="3">
        <f t="shared" si="318"/>
        <v>58.799178856458937</v>
      </c>
      <c r="Q1110" s="3">
        <f t="shared" si="319"/>
        <v>-90.187671112507189</v>
      </c>
      <c r="R1110">
        <f t="shared" si="320"/>
        <v>89.812328887492811</v>
      </c>
      <c r="S1110">
        <f t="shared" si="321"/>
        <v>5.700408445942623E-2</v>
      </c>
      <c r="T1110">
        <f t="shared" si="304"/>
        <v>58.799178856458937</v>
      </c>
    </row>
    <row r="1111" spans="1:20" x14ac:dyDescent="0.25">
      <c r="A1111">
        <f t="shared" si="305"/>
        <v>359.52826138320495</v>
      </c>
      <c r="B1111">
        <f t="shared" si="322"/>
        <v>57.220699980372054</v>
      </c>
      <c r="C1111" t="str">
        <f t="shared" si="306"/>
        <v>-2.8525398727724-867.579313013451i</v>
      </c>
      <c r="D1111" t="str">
        <f t="shared" si="307"/>
        <v>3.47812497848669-278.142524768049i</v>
      </c>
      <c r="E1111" t="str">
        <f t="shared" si="308"/>
        <v>162.469157187435+0.0269513677840586i</v>
      </c>
      <c r="F1111" t="str">
        <f t="shared" si="309"/>
        <v>2.90990990644342-2610.19389946459i</v>
      </c>
      <c r="G1111" t="str">
        <f t="shared" si="310"/>
        <v>0.999999998808734-0.0000345147130516715i</v>
      </c>
      <c r="H1111" t="str">
        <f t="shared" si="311"/>
        <v>625.08118462499+7.40010470724268i</v>
      </c>
      <c r="I1111" t="str">
        <f t="shared" si="312"/>
        <v>59.6216946722925-4602.70314570836i</v>
      </c>
      <c r="K1111" t="str">
        <f t="shared" si="313"/>
        <v>0.0191948161182109-0.000306336538609551i</v>
      </c>
      <c r="L1111" t="str">
        <f t="shared" si="314"/>
        <v>0.0001875-3.69870014926363i</v>
      </c>
      <c r="M1111" t="str">
        <f t="shared" si="315"/>
        <v>0.0025-1.7829631488758i</v>
      </c>
      <c r="N1111">
        <f t="shared" si="316"/>
        <v>89.811616178249906</v>
      </c>
      <c r="O1111">
        <f t="shared" si="317"/>
        <v>58.7662307077752</v>
      </c>
      <c r="P1111" s="3">
        <f t="shared" si="318"/>
        <v>58.7662307077752</v>
      </c>
      <c r="Q1111" s="3">
        <f t="shared" si="319"/>
        <v>-90.188383821750094</v>
      </c>
      <c r="R1111">
        <f t="shared" si="320"/>
        <v>89.811616178249906</v>
      </c>
      <c r="S1111">
        <f t="shared" si="321"/>
        <v>5.7220699980372054E-2</v>
      </c>
      <c r="T1111">
        <f t="shared" si="304"/>
        <v>58.7662307077752</v>
      </c>
    </row>
    <row r="1112" spans="1:20" x14ac:dyDescent="0.25">
      <c r="A1112">
        <f t="shared" si="305"/>
        <v>360.89446877646111</v>
      </c>
      <c r="B1112">
        <f t="shared" si="322"/>
        <v>57.438138640297467</v>
      </c>
      <c r="C1112" t="str">
        <f t="shared" si="306"/>
        <v>-2.85253167526468-864.294523180842i</v>
      </c>
      <c r="D1112" t="str">
        <f t="shared" si="307"/>
        <v>3.47812497832286-277.089586422524i</v>
      </c>
      <c r="E1112" t="str">
        <f t="shared" si="308"/>
        <v>162.469154297002+0.0270538591401917i</v>
      </c>
      <c r="F1112" t="str">
        <f t="shared" si="309"/>
        <v>2.90990990641703-2600.31271192404i</v>
      </c>
      <c r="G1112" t="str">
        <f t="shared" si="310"/>
        <v>0.999999998799664-0.0000346458689609536i</v>
      </c>
      <c r="H1112" t="str">
        <f t="shared" si="311"/>
        <v>625.081802847574+7.42822586382949i</v>
      </c>
      <c r="I1112" t="str">
        <f t="shared" si="312"/>
        <v>59.6217053286935-4585.28316074408i</v>
      </c>
      <c r="K1112" t="str">
        <f t="shared" si="313"/>
        <v>0.0191947766572724-0.000307499946215142i</v>
      </c>
      <c r="L1112" t="str">
        <f t="shared" si="314"/>
        <v>0.0001875-3.68469829573981i</v>
      </c>
      <c r="M1112" t="str">
        <f t="shared" si="315"/>
        <v>0.0025-1.77621353743355i</v>
      </c>
      <c r="N1112">
        <f t="shared" si="316"/>
        <v>89.810900765756642</v>
      </c>
      <c r="O1112">
        <f t="shared" si="317"/>
        <v>58.73328252619919</v>
      </c>
      <c r="P1112" s="3">
        <f t="shared" si="318"/>
        <v>58.73328252619919</v>
      </c>
      <c r="Q1112" s="3">
        <f t="shared" si="319"/>
        <v>-90.189099234243358</v>
      </c>
      <c r="R1112">
        <f t="shared" si="320"/>
        <v>89.810900765756642</v>
      </c>
      <c r="S1112">
        <f t="shared" si="321"/>
        <v>5.7438138640297468E-2</v>
      </c>
      <c r="T1112">
        <f t="shared" si="304"/>
        <v>58.73328252619919</v>
      </c>
    </row>
    <row r="1113" spans="1:20" x14ac:dyDescent="0.25">
      <c r="A1113">
        <f t="shared" si="305"/>
        <v>362.26586775781163</v>
      </c>
      <c r="B1113">
        <f t="shared" si="322"/>
        <v>57.656403567130596</v>
      </c>
      <c r="C1113" t="str">
        <f t="shared" si="306"/>
        <v>-2.8525234153745-861.022166517264i</v>
      </c>
      <c r="D1113" t="str">
        <f t="shared" si="307"/>
        <v>3.47812497815781-276.040634103724i</v>
      </c>
      <c r="E1113" t="str">
        <f t="shared" si="308"/>
        <v>162.46915138458+0.0271567408346382i</v>
      </c>
      <c r="F1113" t="str">
        <f t="shared" si="309"/>
        <v>2.90990990639043-2590.46893075483i</v>
      </c>
      <c r="G1113" t="str">
        <f t="shared" si="310"/>
        <v>0.999999998790524-0.0000347775232626873i</v>
      </c>
      <c r="H1113" t="str">
        <f t="shared" si="311"/>
        <v>625.082425778292+7.4564538894904i</v>
      </c>
      <c r="I1113" t="str">
        <f t="shared" si="312"/>
        <v>59.6217160662206-4567.92913662257i</v>
      </c>
      <c r="K1113" t="str">
        <f t="shared" si="313"/>
        <v>0.0191947368960356-0.000308667767091351i</v>
      </c>
      <c r="L1113" t="str">
        <f t="shared" si="314"/>
        <v>0.0001875-3.67074944783804i</v>
      </c>
      <c r="M1113" t="str">
        <f t="shared" si="315"/>
        <v>0.0025-1.76948947741936i</v>
      </c>
      <c r="N1113">
        <f t="shared" si="316"/>
        <v>89.810182639798441</v>
      </c>
      <c r="O1113">
        <f t="shared" si="317"/>
        <v>58.700334311480617</v>
      </c>
      <c r="P1113" s="3">
        <f t="shared" si="318"/>
        <v>58.700334311480617</v>
      </c>
      <c r="Q1113" s="3">
        <f t="shared" si="319"/>
        <v>-90.189817360201559</v>
      </c>
      <c r="R1113">
        <f t="shared" si="320"/>
        <v>89.810182639798441</v>
      </c>
      <c r="S1113">
        <f t="shared" si="321"/>
        <v>5.7656403567130594E-2</v>
      </c>
      <c r="T1113">
        <f t="shared" si="304"/>
        <v>58.700334311480617</v>
      </c>
    </row>
    <row r="1114" spans="1:20" x14ac:dyDescent="0.25">
      <c r="A1114">
        <f t="shared" si="305"/>
        <v>363.64247805529135</v>
      </c>
      <c r="B1114">
        <f t="shared" si="322"/>
        <v>57.875497900685694</v>
      </c>
      <c r="C1114" t="str">
        <f t="shared" si="306"/>
        <v>-2.85251509262773-857.762195948801i</v>
      </c>
      <c r="D1114" t="str">
        <f t="shared" si="307"/>
        <v>3.4781249779915-274.995652722121i</v>
      </c>
      <c r="E1114" t="str">
        <f t="shared" si="308"/>
        <v>162.469148450003+0.0272600143606415i</v>
      </c>
      <c r="F1114" t="str">
        <f t="shared" si="309"/>
        <v>2.90990990636366-2580.66241435087i</v>
      </c>
      <c r="G1114" t="str">
        <f t="shared" si="310"/>
        <v>0.999999998781314-0.0000349096778507641i</v>
      </c>
      <c r="H1114" t="str">
        <f t="shared" si="311"/>
        <v>625.083053453011+7.48478919042729i</v>
      </c>
      <c r="I1114" t="str">
        <f t="shared" si="312"/>
        <v>59.6217268854927-4550.64082370049i</v>
      </c>
      <c r="K1114" t="str">
        <f t="shared" si="313"/>
        <v>0.0191946968322164-0.000309840017920796i</v>
      </c>
      <c r="L1114" t="str">
        <f t="shared" si="314"/>
        <v>0.0001875-3.65685340489942i</v>
      </c>
      <c r="M1114" t="str">
        <f t="shared" si="315"/>
        <v>0.0025-1.76279087210536i</v>
      </c>
      <c r="N1114">
        <f t="shared" si="316"/>
        <v>89.809461790122441</v>
      </c>
      <c r="O1114">
        <f t="shared" si="317"/>
        <v>58.667386063367459</v>
      </c>
      <c r="P1114" s="3">
        <f t="shared" si="318"/>
        <v>58.667386063367459</v>
      </c>
      <c r="Q1114" s="3">
        <f t="shared" si="319"/>
        <v>-90.190538209877559</v>
      </c>
      <c r="R1114">
        <f t="shared" si="320"/>
        <v>89.809461790122441</v>
      </c>
      <c r="S1114">
        <f t="shared" si="321"/>
        <v>5.7875497900685698E-2</v>
      </c>
      <c r="T1114">
        <f t="shared" si="304"/>
        <v>58.667386063367459</v>
      </c>
    </row>
    <row r="1115" spans="1:20" x14ac:dyDescent="0.25">
      <c r="A1115">
        <f t="shared" si="305"/>
        <v>365.02431947190144</v>
      </c>
      <c r="B1115">
        <f t="shared" si="322"/>
        <v>58.0954247927083</v>
      </c>
      <c r="C1115" t="str">
        <f t="shared" si="306"/>
        <v>-2.85250670654621-854.514564579685i</v>
      </c>
      <c r="D1115" t="str">
        <f t="shared" si="307"/>
        <v>3.47812497782393-273.954627245304i</v>
      </c>
      <c r="E1115" t="str">
        <f t="shared" si="308"/>
        <v>162.469145493101+0.0273636812172409i</v>
      </c>
      <c r="F1115" t="str">
        <f t="shared" si="309"/>
        <v>2.90990990633663-2570.89302164214i</v>
      </c>
      <c r="G1115" t="str">
        <f t="shared" si="310"/>
        <v>0.999999998772035-0.0000350423346262717i</v>
      </c>
      <c r="H1115" t="str">
        <f t="shared" si="311"/>
        <v>625.083685907868+7.51323217438668i</v>
      </c>
      <c r="I1115" t="str">
        <f t="shared" si="312"/>
        <v>59.6217377871326-4533.41797327976i</v>
      </c>
      <c r="K1115" t="str">
        <f t="shared" si="313"/>
        <v>0.0191946564635134-0.000311016715448488i</v>
      </c>
      <c r="L1115" t="str">
        <f t="shared" si="314"/>
        <v>0.0001875-3.64300996702472i</v>
      </c>
      <c r="M1115" t="str">
        <f t="shared" si="315"/>
        <v>0.0025-1.75611762512987i</v>
      </c>
      <c r="N1115">
        <f t="shared" si="316"/>
        <v>89.808738206437525</v>
      </c>
      <c r="O1115">
        <f t="shared" si="317"/>
        <v>58.634437781605449</v>
      </c>
      <c r="P1115" s="3">
        <f t="shared" si="318"/>
        <v>58.634437781605449</v>
      </c>
      <c r="Q1115" s="3">
        <f t="shared" si="319"/>
        <v>-90.191261793562475</v>
      </c>
      <c r="R1115">
        <f t="shared" si="320"/>
        <v>89.808738206437525</v>
      </c>
      <c r="S1115">
        <f t="shared" si="321"/>
        <v>5.8095424792708301E-2</v>
      </c>
      <c r="T1115">
        <f t="shared" si="304"/>
        <v>58.634437781605449</v>
      </c>
    </row>
    <row r="1116" spans="1:20" x14ac:dyDescent="0.25">
      <c r="A1116">
        <f t="shared" si="305"/>
        <v>366.41141188589467</v>
      </c>
      <c r="B1116">
        <f t="shared" si="322"/>
        <v>58.316187406920591</v>
      </c>
      <c r="C1116" t="str">
        <f t="shared" si="306"/>
        <v>-2.85249825664836-851.279225691698i</v>
      </c>
      <c r="D1116" t="str">
        <f t="shared" si="307"/>
        <v>3.47812497765505-272.917542697772i</v>
      </c>
      <c r="E1116" t="str">
        <f t="shared" si="308"/>
        <v>162.469142513707+0.0274677429092786i</v>
      </c>
      <c r="F1116" t="str">
        <f t="shared" si="309"/>
        <v>2.90990990630945-2561.16061209263i</v>
      </c>
      <c r="G1116" t="str">
        <f t="shared" si="310"/>
        <v>0.999999998762684-0.0000351754954975227i</v>
      </c>
      <c r="H1116" t="str">
        <f t="shared" si="311"/>
        <v>625.084323179265+7.54178325066541i</v>
      </c>
      <c r="I1116" t="str">
        <f t="shared" si="312"/>
        <v>59.6217487717656-4516.26033760386i</v>
      </c>
      <c r="K1116" t="str">
        <f t="shared" si="313"/>
        <v>0.0191946157876081-0.000312197876482054i</v>
      </c>
      <c r="L1116" t="str">
        <f t="shared" si="314"/>
        <v>0.0001875-3.62921893507145i</v>
      </c>
      <c r="M1116" t="str">
        <f t="shared" si="315"/>
        <v>0.0025-1.74946964049598i</v>
      </c>
      <c r="N1116">
        <f t="shared" si="316"/>
        <v>89.808011878414206</v>
      </c>
      <c r="O1116">
        <f t="shared" si="317"/>
        <v>58.601489465938876</v>
      </c>
      <c r="P1116" s="3">
        <f t="shared" si="318"/>
        <v>58.601489465938876</v>
      </c>
      <c r="Q1116" s="3">
        <f t="shared" si="319"/>
        <v>-90.191988121585794</v>
      </c>
      <c r="R1116">
        <f t="shared" si="320"/>
        <v>89.808011878414206</v>
      </c>
      <c r="S1116">
        <f t="shared" si="321"/>
        <v>5.8316187406920593E-2</v>
      </c>
      <c r="T1116">
        <f t="shared" si="304"/>
        <v>58.601489465938876</v>
      </c>
    </row>
    <row r="1117" spans="1:20" x14ac:dyDescent="0.25">
      <c r="A1117">
        <f t="shared" si="305"/>
        <v>367.8037752510611</v>
      </c>
      <c r="B1117">
        <f t="shared" si="322"/>
        <v>58.537788919066891</v>
      </c>
      <c r="C1117" t="str">
        <f t="shared" si="306"/>
        <v>-2.85248974244878-848.056132743411i</v>
      </c>
      <c r="D1117" t="str">
        <f t="shared" si="307"/>
        <v>3.4781249774849-271.884384160719i</v>
      </c>
      <c r="E1117" t="str">
        <f t="shared" si="308"/>
        <v>162.469139511646+0.0275722009474444i</v>
      </c>
      <c r="F1117" t="str">
        <f t="shared" si="309"/>
        <v>2.90990990628201-2551.46504569837i</v>
      </c>
      <c r="G1117" t="str">
        <f t="shared" si="310"/>
        <v>0.999999998753263-0.0000353091623800807i</v>
      </c>
      <c r="H1117" t="str">
        <f t="shared" si="311"/>
        <v>625.084965303894+7.57044283011715i</v>
      </c>
      <c r="I1117" t="str">
        <f t="shared" si="312"/>
        <v>59.6217598400246-4499.16766985457i</v>
      </c>
      <c r="K1117" t="str">
        <f t="shared" si="313"/>
        <v>0.0191945748021639-0.00031338351789196i</v>
      </c>
      <c r="L1117" t="str">
        <f t="shared" si="314"/>
        <v>0.0001875-3.61548011065098i</v>
      </c>
      <c r="M1117" t="str">
        <f t="shared" si="315"/>
        <v>0.0025-1.74284682257022i</v>
      </c>
      <c r="N1117">
        <f t="shared" si="316"/>
        <v>89.807282795684372</v>
      </c>
      <c r="O1117">
        <f t="shared" si="317"/>
        <v>58.568541116109628</v>
      </c>
      <c r="P1117" s="3">
        <f t="shared" si="318"/>
        <v>58.568541116109628</v>
      </c>
      <c r="Q1117" s="3">
        <f t="shared" si="319"/>
        <v>-90.192717204315628</v>
      </c>
      <c r="R1117">
        <f t="shared" si="320"/>
        <v>89.807282795684372</v>
      </c>
      <c r="S1117">
        <f t="shared" si="321"/>
        <v>5.8537788919066892E-2</v>
      </c>
      <c r="T1117">
        <f t="shared" si="304"/>
        <v>58.568541116109628</v>
      </c>
    </row>
    <row r="1118" spans="1:20" x14ac:dyDescent="0.25">
      <c r="A1118">
        <f t="shared" si="305"/>
        <v>369.20142959701514</v>
      </c>
      <c r="B1118">
        <f t="shared" si="322"/>
        <v>58.760232516959348</v>
      </c>
      <c r="C1118" t="str">
        <f t="shared" si="306"/>
        <v>-2.85248116345851-844.845239369582i</v>
      </c>
      <c r="D1118" t="str">
        <f t="shared" si="307"/>
        <v>3.47812497731346-270.855136771809i</v>
      </c>
      <c r="E1118" t="str">
        <f t="shared" si="308"/>
        <v>162.469136486749+0.027677056848279i</v>
      </c>
      <c r="F1118" t="str">
        <f t="shared" si="309"/>
        <v>2.90990990625441-2541.80618298538i</v>
      </c>
      <c r="G1118" t="str">
        <f t="shared" si="310"/>
        <v>0.99999999874377-0.0000354433371967885i</v>
      </c>
      <c r="H1118" t="str">
        <f t="shared" si="311"/>
        <v>625.08561231872+7.59921132515789i</v>
      </c>
      <c r="I1118" t="str">
        <f t="shared" si="312"/>
        <v>59.6217709925464-4482.13972414816i</v>
      </c>
      <c r="K1118" t="str">
        <f t="shared" si="313"/>
        <v>0.0191945335048267-0.000314573656611747i</v>
      </c>
      <c r="L1118" t="str">
        <f t="shared" si="314"/>
        <v>0.0001875-3.6017932961257i</v>
      </c>
      <c r="M1118" t="str">
        <f t="shared" si="315"/>
        <v>0.0025-1.7362490760811i</v>
      </c>
      <c r="N1118">
        <f t="shared" si="316"/>
        <v>89.806550947841188</v>
      </c>
      <c r="O1118">
        <f t="shared" si="317"/>
        <v>58.535592731857911</v>
      </c>
      <c r="P1118" s="3">
        <f t="shared" si="318"/>
        <v>58.535592731857911</v>
      </c>
      <c r="Q1118" s="3">
        <f t="shared" si="319"/>
        <v>-90.193449052158812</v>
      </c>
      <c r="R1118">
        <f t="shared" si="320"/>
        <v>89.806550947841188</v>
      </c>
      <c r="S1118">
        <f t="shared" si="321"/>
        <v>5.8760232516959346E-2</v>
      </c>
      <c r="T1118">
        <f t="shared" si="304"/>
        <v>58.535592731857911</v>
      </c>
    </row>
    <row r="1119" spans="1:20" x14ac:dyDescent="0.25">
      <c r="A1119">
        <f t="shared" si="305"/>
        <v>370.60439502948384</v>
      </c>
      <c r="B1119">
        <f t="shared" si="322"/>
        <v>58.983521400523799</v>
      </c>
      <c r="C1119" t="str">
        <f t="shared" si="306"/>
        <v>-2.8524725191847-841.646499380464i</v>
      </c>
      <c r="D1119" t="str">
        <f t="shared" si="307"/>
        <v>3.47812497714071-269.829785724974i</v>
      </c>
      <c r="E1119" t="str">
        <f t="shared" si="308"/>
        <v>162.469133438842+0.0277823121341928i</v>
      </c>
      <c r="F1119" t="str">
        <f t="shared" si="309"/>
        <v>2.90990990622655-2532.18388500768i</v>
      </c>
      <c r="G1119" t="str">
        <f t="shared" si="310"/>
        <v>0.999999998734204-0.000035578021877796i</v>
      </c>
      <c r="H1119" t="str">
        <f t="shared" si="311"/>
        <v>625.08626426099+7.62808914977172i</v>
      </c>
      <c r="I1119" t="str">
        <f t="shared" si="312"/>
        <v>59.621782229971-4465.17625553198i</v>
      </c>
      <c r="K1119" t="str">
        <f t="shared" si="313"/>
        <v>0.0191944918932246-0.000315768309638245i</v>
      </c>
      <c r="L1119" t="str">
        <f t="shared" si="314"/>
        <v>0.0001875-3.58815829460619i</v>
      </c>
      <c r="M1119" t="str">
        <f t="shared" si="315"/>
        <v>0.0025-1.72967630611786i</v>
      </c>
      <c r="N1119">
        <f t="shared" si="316"/>
        <v>89.805816324438993</v>
      </c>
      <c r="O1119">
        <f t="shared" si="317"/>
        <v>58.502644312921923</v>
      </c>
      <c r="P1119" s="3">
        <f t="shared" si="318"/>
        <v>58.502644312921923</v>
      </c>
      <c r="Q1119" s="3">
        <f t="shared" si="319"/>
        <v>-90.194183675561007</v>
      </c>
      <c r="R1119">
        <f t="shared" si="320"/>
        <v>89.805816324438993</v>
      </c>
      <c r="S1119">
        <f t="shared" si="321"/>
        <v>5.8983521400523799E-2</v>
      </c>
      <c r="T1119">
        <f t="shared" si="304"/>
        <v>58.502644312921923</v>
      </c>
    </row>
    <row r="1120" spans="1:20" x14ac:dyDescent="0.25">
      <c r="A1120">
        <f t="shared" si="305"/>
        <v>372.01269173059592</v>
      </c>
      <c r="B1120">
        <f t="shared" si="322"/>
        <v>59.207658781845794</v>
      </c>
      <c r="C1120" t="str">
        <f t="shared" si="306"/>
        <v>-2.85246380913077-838.459866761126i</v>
      </c>
      <c r="D1120" t="str">
        <f t="shared" si="307"/>
        <v>3.47812497696668-268.808316270195i</v>
      </c>
      <c r="E1120" t="str">
        <f t="shared" si="308"/>
        <v>162.469130367749+0.0278879683335308i</v>
      </c>
      <c r="F1120" t="str">
        <f t="shared" si="309"/>
        <v>2.90990990619852-2522.59801334528i</v>
      </c>
      <c r="G1120" t="str">
        <f t="shared" si="310"/>
        <v>0.999999998724566-0.0000357132183605873i</v>
      </c>
      <c r="H1120" t="str">
        <f t="shared" si="311"/>
        <v>625.086921168235+7.65707671951739i</v>
      </c>
      <c r="I1120" t="str">
        <f t="shared" si="312"/>
        <v>59.6217935529452-4448.2770199809i</v>
      </c>
      <c r="K1120" t="str">
        <f t="shared" si="313"/>
        <v>0.0191944499649675-0.000316967494031816i</v>
      </c>
      <c r="L1120" t="str">
        <f t="shared" si="314"/>
        <v>0.0001875-3.57457490994839i</v>
      </c>
      <c r="M1120" t="str">
        <f t="shared" si="315"/>
        <v>0.0025-1.72312841812897i</v>
      </c>
      <c r="N1120">
        <f t="shared" si="316"/>
        <v>89.805078914993203</v>
      </c>
      <c r="O1120">
        <f t="shared" si="317"/>
        <v>58.469695859037742</v>
      </c>
      <c r="P1120" s="3">
        <f t="shared" si="318"/>
        <v>58.469695859037742</v>
      </c>
      <c r="Q1120" s="3">
        <f t="shared" si="319"/>
        <v>-90.194921085006797</v>
      </c>
      <c r="R1120">
        <f t="shared" si="320"/>
        <v>89.805078914993203</v>
      </c>
      <c r="S1120">
        <f t="shared" si="321"/>
        <v>5.9207658781845793E-2</v>
      </c>
      <c r="T1120">
        <f t="shared" si="304"/>
        <v>58.469695859037742</v>
      </c>
    </row>
    <row r="1121" spans="1:20" x14ac:dyDescent="0.25">
      <c r="A1121">
        <f t="shared" si="305"/>
        <v>373.42633995917214</v>
      </c>
      <c r="B1121">
        <f t="shared" si="322"/>
        <v>59.432647885216809</v>
      </c>
      <c r="C1121" t="str">
        <f t="shared" si="306"/>
        <v>-2.85245503279696-835.28529567082i</v>
      </c>
      <c r="D1121" t="str">
        <f t="shared" si="307"/>
        <v>3.47812497679127-267.790713713292i</v>
      </c>
      <c r="E1121" t="str">
        <f t="shared" si="308"/>
        <v>162.469127273295+0.027994026980541i</v>
      </c>
      <c r="F1121" t="str">
        <f t="shared" si="309"/>
        <v>2.90990990617024-2513.04843010221i</v>
      </c>
      <c r="G1121" t="str">
        <f t="shared" si="310"/>
        <v>0.999999998714854-0.0000358489285900094i</v>
      </c>
      <c r="H1121" t="str">
        <f t="shared" si="311"/>
        <v>625.087583078278+7.68617445153399i</v>
      </c>
      <c r="I1121" t="str">
        <f t="shared" si="312"/>
        <v>59.6218049621211-4431.44177439385i</v>
      </c>
      <c r="K1121" t="str">
        <f t="shared" si="313"/>
        <v>0.0191944077176471-0.000318171226916575i</v>
      </c>
      <c r="L1121" t="str">
        <f t="shared" si="314"/>
        <v>0.0001875-3.56104294675074i</v>
      </c>
      <c r="M1121" t="str">
        <f t="shared" si="315"/>
        <v>0.0025-1.71660531792087i</v>
      </c>
      <c r="N1121">
        <f t="shared" si="316"/>
        <v>89.804338708979984</v>
      </c>
      <c r="O1121">
        <f t="shared" si="317"/>
        <v>58.436747369939582</v>
      </c>
      <c r="P1121" s="3">
        <f t="shared" si="318"/>
        <v>58.436747369939582</v>
      </c>
      <c r="Q1121" s="3">
        <f t="shared" si="319"/>
        <v>-90.195661291020016</v>
      </c>
      <c r="R1121">
        <f t="shared" si="320"/>
        <v>89.804338708979984</v>
      </c>
      <c r="S1121">
        <f t="shared" si="321"/>
        <v>5.9432647885216808E-2</v>
      </c>
      <c r="T1121">
        <f t="shared" si="304"/>
        <v>58.436747369939582</v>
      </c>
    </row>
    <row r="1122" spans="1:20" x14ac:dyDescent="0.25">
      <c r="A1122">
        <f t="shared" si="305"/>
        <v>374.84536005101705</v>
      </c>
      <c r="B1122">
        <f t="shared" si="322"/>
        <v>59.658491947180636</v>
      </c>
      <c r="C1122" t="str">
        <f t="shared" si="306"/>
        <v>-2.85244618967877-832.122740442296i</v>
      </c>
      <c r="D1122" t="str">
        <f t="shared" si="307"/>
        <v>3.47812497661456-266.776963415709i</v>
      </c>
      <c r="E1122" t="str">
        <f t="shared" si="308"/>
        <v>162.469124155301+0.0281004896154384i</v>
      </c>
      <c r="F1122" t="str">
        <f t="shared" si="309"/>
        <v>2.90990990614177-2503.53499790449i</v>
      </c>
      <c r="G1122" t="str">
        <f t="shared" si="310"/>
        <v>0.999999998705069-0.0000359851545182993i</v>
      </c>
      <c r="H1122" t="str">
        <f t="shared" si="311"/>
        <v>625.08825002922+7.71538276454678i</v>
      </c>
      <c r="I1122" t="str">
        <f t="shared" si="312"/>
        <v>59.621816458154-4414.67027659018i</v>
      </c>
      <c r="K1122" t="str">
        <f t="shared" si="313"/>
        <v>0.0191943651488371-0.000319379525480623i</v>
      </c>
      <c r="L1122" t="str">
        <f t="shared" si="314"/>
        <v>0.0001875-3.5475622103514i</v>
      </c>
      <c r="M1122" t="str">
        <f t="shared" si="315"/>
        <v>0.0025-1.71010691165657i</v>
      </c>
      <c r="N1122">
        <f t="shared" si="316"/>
        <v>89.803595695836307</v>
      </c>
      <c r="O1122">
        <f t="shared" si="317"/>
        <v>58.403798845359525</v>
      </c>
      <c r="P1122" s="3">
        <f t="shared" si="318"/>
        <v>58.403798845359525</v>
      </c>
      <c r="Q1122" s="3">
        <f t="shared" si="319"/>
        <v>-90.196404304163693</v>
      </c>
      <c r="R1122">
        <f t="shared" si="320"/>
        <v>89.803595695836307</v>
      </c>
      <c r="S1122">
        <f t="shared" si="321"/>
        <v>5.9658491947180634E-2</v>
      </c>
      <c r="T1122">
        <f t="shared" si="304"/>
        <v>58.403798845359525</v>
      </c>
    </row>
    <row r="1123" spans="1:20" x14ac:dyDescent="0.25">
      <c r="A1123">
        <f t="shared" si="305"/>
        <v>376.26977241921094</v>
      </c>
      <c r="B1123">
        <f t="shared" si="322"/>
        <v>59.885194216579926</v>
      </c>
      <c r="C1123" t="str">
        <f t="shared" si="306"/>
        <v>-2.8524372792684-828.972155581169i</v>
      </c>
      <c r="D1123" t="str">
        <f t="shared" si="307"/>
        <v>3.47812497643649-265.767050794308i</v>
      </c>
      <c r="E1123" t="str">
        <f t="shared" si="308"/>
        <v>162.469121013589+0.0282073577844154i</v>
      </c>
      <c r="F1123" t="str">
        <f t="shared" si="309"/>
        <v>2.90990990611308-2494.05757989821i</v>
      </c>
      <c r="G1123" t="str">
        <f t="shared" si="310"/>
        <v>0.999999998695208-0.0000361218981051127i</v>
      </c>
      <c r="H1123" t="str">
        <f t="shared" si="311"/>
        <v>625.088922059455+7.74470207887344i</v>
      </c>
      <c r="I1123" t="str">
        <f t="shared" si="312"/>
        <v>59.6218280417044-4397.96228530632i</v>
      </c>
      <c r="K1123" t="str">
        <f t="shared" si="313"/>
        <v>0.0191943222560926-0.000320592406976273i</v>
      </c>
      <c r="L1123" t="str">
        <f t="shared" si="314"/>
        <v>0.0001875-3.53413250682546i</v>
      </c>
      <c r="M1123" t="str">
        <f t="shared" si="315"/>
        <v>0.0025-1.70363310585433i</v>
      </c>
      <c r="N1123">
        <f t="shared" si="316"/>
        <v>89.802849864959725</v>
      </c>
      <c r="O1123">
        <f t="shared" si="317"/>
        <v>58.370850285027714</v>
      </c>
      <c r="P1123" s="3">
        <f t="shared" si="318"/>
        <v>58.370850285027714</v>
      </c>
      <c r="Q1123" s="3">
        <f t="shared" si="319"/>
        <v>-90.197150135040275</v>
      </c>
      <c r="R1123">
        <f t="shared" si="320"/>
        <v>89.802849864959725</v>
      </c>
      <c r="S1123">
        <f t="shared" si="321"/>
        <v>5.9885194216579923E-2</v>
      </c>
      <c r="T1123">
        <f t="shared" si="304"/>
        <v>58.370850285027714</v>
      </c>
    </row>
    <row r="1124" spans="1:20" x14ac:dyDescent="0.25">
      <c r="A1124">
        <f t="shared" si="305"/>
        <v>377.69959755440397</v>
      </c>
      <c r="B1124">
        <f t="shared" si="322"/>
        <v>60.112757954602934</v>
      </c>
      <c r="C1124" t="str">
        <f t="shared" si="306"/>
        <v>-2.85242830105425-825.833495765242i</v>
      </c>
      <c r="D1124" t="str">
        <f t="shared" si="307"/>
        <v>3.47812497625706-264.760961321157i</v>
      </c>
      <c r="E1124" t="str">
        <f t="shared" si="308"/>
        <v>162.469117847979+0.0283146330396595i</v>
      </c>
      <c r="F1124" t="str">
        <f t="shared" si="309"/>
        <v>2.90990990608417-2484.61603974753i</v>
      </c>
      <c r="G1124" t="str">
        <f t="shared" si="310"/>
        <v>0.999999998685273-0.0000362591613175519i</v>
      </c>
      <c r="H1124" t="str">
        <f t="shared" si="311"/>
        <v>625.089599207677+7.77413281643025i</v>
      </c>
      <c r="I1124" t="str">
        <f t="shared" si="312"/>
        <v>59.6218397134392-4381.31756019231i</v>
      </c>
      <c r="K1124" t="str">
        <f t="shared" si="313"/>
        <v>0.01919427903695-0.000321809888720289i</v>
      </c>
      <c r="L1124" t="str">
        <f t="shared" si="314"/>
        <v>0.0001875-3.52075364298213i</v>
      </c>
      <c r="M1124" t="str">
        <f t="shared" si="315"/>
        <v>0.0025-1.69718380738626i</v>
      </c>
      <c r="N1124">
        <f t="shared" si="316"/>
        <v>89.802101205708254</v>
      </c>
      <c r="O1124">
        <f t="shared" si="317"/>
        <v>58.33790168867219</v>
      </c>
      <c r="P1124" s="3">
        <f t="shared" si="318"/>
        <v>58.33790168867219</v>
      </c>
      <c r="Q1124" s="3">
        <f t="shared" si="319"/>
        <v>-90.197898794291746</v>
      </c>
      <c r="R1124">
        <f t="shared" si="320"/>
        <v>89.802101205708254</v>
      </c>
      <c r="S1124">
        <f t="shared" si="321"/>
        <v>6.0112757954602934E-2</v>
      </c>
      <c r="T1124">
        <f t="shared" si="304"/>
        <v>58.33790168867219</v>
      </c>
    </row>
    <row r="1125" spans="1:20" x14ac:dyDescent="0.25">
      <c r="A1125">
        <f t="shared" si="305"/>
        <v>379.13485602511071</v>
      </c>
      <c r="B1125">
        <f t="shared" si="322"/>
        <v>60.341186434830426</v>
      </c>
      <c r="C1125" t="str">
        <f t="shared" si="306"/>
        <v>-2.85241925452068-822.706715843873i</v>
      </c>
      <c r="D1125" t="str">
        <f t="shared" si="307"/>
        <v>3.47812497607628-263.758680523322i</v>
      </c>
      <c r="E1125" t="str">
        <f t="shared" si="308"/>
        <v>162.46911465829+0.0284223169393792i</v>
      </c>
      <c r="F1125" t="str">
        <f t="shared" si="309"/>
        <v>2.90990990605503-2475.21024163273i</v>
      </c>
      <c r="G1125" t="str">
        <f t="shared" si="310"/>
        <v>0.999999998675262-0.0000363969461301942i</v>
      </c>
      <c r="H1125" t="str">
        <f t="shared" si="311"/>
        <v>625.09028151287+7.80367540073801i</v>
      </c>
      <c r="I1125" t="str">
        <f t="shared" si="312"/>
        <v>59.6218514740299-4364.73586180826i</v>
      </c>
      <c r="K1125" t="str">
        <f t="shared" si="313"/>
        <v>0.0191942354889271-0.000323031988094111i</v>
      </c>
      <c r="L1125" t="str">
        <f t="shared" si="314"/>
        <v>0.0001875-3.50742542636196i</v>
      </c>
      <c r="M1125" t="str">
        <f t="shared" si="315"/>
        <v>0.0025-1.69075892347705i</v>
      </c>
      <c r="N1125">
        <f t="shared" si="316"/>
        <v>89.801349707400178</v>
      </c>
      <c r="O1125">
        <f t="shared" si="317"/>
        <v>58.304953056018974</v>
      </c>
      <c r="P1125" s="3">
        <f t="shared" si="318"/>
        <v>58.304953056018974</v>
      </c>
      <c r="Q1125" s="3">
        <f t="shared" si="319"/>
        <v>-90.198650292599822</v>
      </c>
      <c r="R1125">
        <f t="shared" si="320"/>
        <v>89.801349707400178</v>
      </c>
      <c r="S1125">
        <f t="shared" si="321"/>
        <v>6.0341186434830427E-2</v>
      </c>
      <c r="T1125">
        <f t="shared" si="304"/>
        <v>58.304953056018974</v>
      </c>
    </row>
    <row r="1126" spans="1:20" x14ac:dyDescent="0.25">
      <c r="A1126">
        <f t="shared" si="305"/>
        <v>380.57556847800612</v>
      </c>
      <c r="B1126">
        <f t="shared" si="322"/>
        <v>60.570482943282784</v>
      </c>
      <c r="C1126" t="str">
        <f t="shared" si="306"/>
        <v>-2.85241013914806-819.591770837298i</v>
      </c>
      <c r="D1126" t="str">
        <f t="shared" si="307"/>
        <v>3.47812497589411-262.760193982656i</v>
      </c>
      <c r="E1126" t="str">
        <f t="shared" si="308"/>
        <v>162.469111444336+0.0285304110478552i</v>
      </c>
      <c r="F1126" t="str">
        <f t="shared" si="309"/>
        <v>2.90990990602569-2465.84005024825i</v>
      </c>
      <c r="G1126" t="str">
        <f t="shared" si="310"/>
        <v>0.999999998665175-0.0000365352545251204i</v>
      </c>
      <c r="H1126" t="str">
        <f t="shared" si="311"/>
        <v>625.090969014309+7.83333025692806i</v>
      </c>
      <c r="I1126" t="str">
        <f t="shared" si="312"/>
        <v>59.6218633241523-4348.21695162092i</v>
      </c>
      <c r="K1126" t="str">
        <f t="shared" si="313"/>
        <v>0.019194191609523-0.000324258722544095i</v>
      </c>
      <c r="L1126" t="str">
        <f t="shared" si="314"/>
        <v>0.0001875-3.49414766523406i</v>
      </c>
      <c r="M1126" t="str">
        <f t="shared" si="315"/>
        <v>0.0025-1.68435836170258i</v>
      </c>
      <c r="N1126">
        <f t="shared" si="316"/>
        <v>89.800595359313988</v>
      </c>
      <c r="O1126">
        <f t="shared" si="317"/>
        <v>58.272004386791835</v>
      </c>
      <c r="P1126" s="3">
        <f t="shared" si="318"/>
        <v>58.272004386791835</v>
      </c>
      <c r="Q1126" s="3">
        <f t="shared" si="319"/>
        <v>-90.199404640686012</v>
      </c>
      <c r="R1126">
        <f t="shared" si="320"/>
        <v>89.800595359313988</v>
      </c>
      <c r="S1126">
        <f t="shared" si="321"/>
        <v>6.057048294328278E-2</v>
      </c>
      <c r="T1126">
        <f t="shared" si="304"/>
        <v>58.272004386791835</v>
      </c>
    </row>
    <row r="1127" spans="1:20" x14ac:dyDescent="0.25">
      <c r="A1127">
        <f t="shared" si="305"/>
        <v>382.02175563822254</v>
      </c>
      <c r="B1127">
        <f t="shared" si="322"/>
        <v>60.800650778467258</v>
      </c>
      <c r="C1127" t="str">
        <f t="shared" si="306"/>
        <v>-2.85240095441296-816.488615936031i</v>
      </c>
      <c r="D1127" t="str">
        <f t="shared" si="307"/>
        <v>3.47812497571056-261.765487335595i</v>
      </c>
      <c r="E1127" t="str">
        <f t="shared" si="308"/>
        <v>162.469108205937+0.0286389169354255i</v>
      </c>
      <c r="F1127" t="str">
        <f t="shared" si="309"/>
        <v>2.90990990599612-2456.50533080073i</v>
      </c>
      <c r="G1127" t="str">
        <f t="shared" si="310"/>
        <v>0.999999998655011-0.0000366740884919432i</v>
      </c>
      <c r="H1127" t="str">
        <f t="shared" si="311"/>
        <v>625.091661751581+7.86309781174866i</v>
      </c>
      <c r="I1127" t="str">
        <f t="shared" si="312"/>
        <v>59.6218752644878-4331.76059200031i</v>
      </c>
      <c r="K1127" t="str">
        <f t="shared" si="313"/>
        <v>0.0191941473962175-0.000325490109581738i</v>
      </c>
      <c r="L1127" t="str">
        <f t="shared" si="314"/>
        <v>0.0001875-3.48092016859342i</v>
      </c>
      <c r="M1127" t="str">
        <f t="shared" si="315"/>
        <v>0.0025-1.67798202998862i</v>
      </c>
      <c r="N1127">
        <f t="shared" si="316"/>
        <v>89.799838150688203</v>
      </c>
      <c r="O1127">
        <f t="shared" si="317"/>
        <v>58.239055680712738</v>
      </c>
      <c r="P1127" s="3">
        <f t="shared" si="318"/>
        <v>58.239055680712738</v>
      </c>
      <c r="Q1127" s="3">
        <f t="shared" si="319"/>
        <v>-90.200161849311797</v>
      </c>
      <c r="R1127">
        <f t="shared" si="320"/>
        <v>89.799838150688203</v>
      </c>
      <c r="S1127">
        <f t="shared" si="321"/>
        <v>6.0800650778467261E-2</v>
      </c>
      <c r="T1127">
        <f t="shared" si="304"/>
        <v>58.239055680712738</v>
      </c>
    </row>
    <row r="1128" spans="1:20" x14ac:dyDescent="0.25">
      <c r="A1128">
        <f t="shared" si="305"/>
        <v>383.4734383096478</v>
      </c>
      <c r="B1128">
        <f t="shared" si="322"/>
        <v>61.031693251425438</v>
      </c>
      <c r="C1128" t="str">
        <f t="shared" si="306"/>
        <v>-2.852391699788-813.39720650017i</v>
      </c>
      <c r="D1128" t="str">
        <f t="shared" si="307"/>
        <v>3.47812497552562-260.774546272951i</v>
      </c>
      <c r="E1128" t="str">
        <f t="shared" si="308"/>
        <v>162.469104942904+0.0287478361785189i</v>
      </c>
      <c r="F1128" t="str">
        <f t="shared" si="309"/>
        <v>2.9099099059663-2447.2059490071i</v>
      </c>
      <c r="G1128" t="str">
        <f t="shared" si="310"/>
        <v>0.99999999864477-0.0000368134500278355i</v>
      </c>
      <c r="H1128" t="str">
        <f t="shared" si="311"/>
        <v>625.092359764561+7.89297849357102i</v>
      </c>
      <c r="I1128" t="str">
        <f t="shared" si="312"/>
        <v>59.6218872957234-4315.3665462162i</v>
      </c>
      <c r="K1128" t="str">
        <f t="shared" si="313"/>
        <v>0.0191941028464716-0.000326726166783923i</v>
      </c>
      <c r="L1128" t="str">
        <f t="shared" si="314"/>
        <v>0.0001875-3.46774274615801i</v>
      </c>
      <c r="M1128" t="str">
        <f t="shared" si="315"/>
        <v>0.0025-1.6716298366095i</v>
      </c>
      <c r="N1128">
        <f t="shared" si="316"/>
        <v>89.799078070721137</v>
      </c>
      <c r="O1128">
        <f t="shared" si="317"/>
        <v>58.206106937501296</v>
      </c>
      <c r="P1128" s="3">
        <f t="shared" si="318"/>
        <v>58.206106937501296</v>
      </c>
      <c r="Q1128" s="3">
        <f t="shared" si="319"/>
        <v>-90.200921929278863</v>
      </c>
      <c r="R1128">
        <f t="shared" si="320"/>
        <v>89.799078070721137</v>
      </c>
      <c r="S1128">
        <f t="shared" si="321"/>
        <v>6.1031693251425441E-2</v>
      </c>
      <c r="T1128">
        <f t="shared" si="304"/>
        <v>58.206106937501296</v>
      </c>
    </row>
    <row r="1129" spans="1:20" x14ac:dyDescent="0.25">
      <c r="A1129">
        <f t="shared" si="305"/>
        <v>384.93063737522448</v>
      </c>
      <c r="B1129">
        <f t="shared" si="322"/>
        <v>61.263613685780854</v>
      </c>
      <c r="C1129" t="str">
        <f t="shared" si="306"/>
        <v>-2.85238237474163-810.317498058782i</v>
      </c>
      <c r="D1129" t="str">
        <f t="shared" si="307"/>
        <v>3.47812497533927-259.787356539704i</v>
      </c>
      <c r="E1129" t="str">
        <f t="shared" si="308"/>
        <v>162.469101655051+0.0288571703597205i</v>
      </c>
      <c r="F1129" t="str">
        <f t="shared" si="309"/>
        <v>2.9099099059363-2437.94177109264i</v>
      </c>
      <c r="G1129" t="str">
        <f t="shared" si="310"/>
        <v>0.999999998634451-0.00003695334113756i</v>
      </c>
      <c r="H1129" t="str">
        <f t="shared" si="311"/>
        <v>625.093063093438+7.92297273239542i</v>
      </c>
      <c r="I1129" t="str">
        <f t="shared" si="312"/>
        <v>59.6218994185507-4299.03457843486i</v>
      </c>
      <c r="K1129" t="str">
        <f t="shared" si="313"/>
        <v>0.0191940579577267-0.000327966911793143i</v>
      </c>
      <c r="L1129" t="str">
        <f t="shared" si="314"/>
        <v>0.0001875-3.45461520836622i</v>
      </c>
      <c r="M1129" t="str">
        <f t="shared" si="315"/>
        <v>0.0025-1.66530169018679i</v>
      </c>
      <c r="N1129">
        <f t="shared" si="316"/>
        <v>89.798315108570947</v>
      </c>
      <c r="O1129">
        <f t="shared" si="317"/>
        <v>58.173158156875083</v>
      </c>
      <c r="P1129" s="3">
        <f t="shared" si="318"/>
        <v>58.173158156875083</v>
      </c>
      <c r="Q1129" s="3">
        <f t="shared" si="319"/>
        <v>-90.201684891429053</v>
      </c>
      <c r="R1129">
        <f t="shared" si="320"/>
        <v>89.798315108570947</v>
      </c>
      <c r="S1129">
        <f t="shared" si="321"/>
        <v>6.1263613685780857E-2</v>
      </c>
      <c r="T1129">
        <f t="shared" si="304"/>
        <v>58.173158156875083</v>
      </c>
    </row>
    <row r="1130" spans="1:20" x14ac:dyDescent="0.25">
      <c r="A1130">
        <f t="shared" si="305"/>
        <v>386.39337379725032</v>
      </c>
      <c r="B1130">
        <f t="shared" si="322"/>
        <v>61.496415417786821</v>
      </c>
      <c r="C1130" t="str">
        <f t="shared" si="306"/>
        <v>-2.85237297873832-807.249446309253i</v>
      </c>
      <c r="D1130" t="str">
        <f t="shared" si="307"/>
        <v>3.47812497515149-258.803903934797i</v>
      </c>
      <c r="E1130" t="str">
        <f t="shared" si="308"/>
        <v>162.469098342189+0.0289669210677297i</v>
      </c>
      <c r="F1130" t="str">
        <f t="shared" si="309"/>
        <v>2.90990990590603-2428.71266378903i</v>
      </c>
      <c r="G1130" t="str">
        <f t="shared" si="310"/>
        <v>0.999999998624053-0.0000370937638334969i</v>
      </c>
      <c r="H1130" t="str">
        <f t="shared" si="311"/>
        <v>625.093771778703+7.95308095985748i</v>
      </c>
      <c r="I1130" t="str">
        <f t="shared" si="312"/>
        <v>59.6219116336663-4282.76445371549i</v>
      </c>
      <c r="K1130" t="str">
        <f t="shared" si="313"/>
        <v>0.019194012727405-0.000329212362317744i</v>
      </c>
      <c r="L1130" t="str">
        <f t="shared" si="314"/>
        <v>0.0001875-3.441537366374i</v>
      </c>
      <c r="M1130" t="str">
        <f t="shared" si="315"/>
        <v>0.0025-1.65899749968798i</v>
      </c>
      <c r="N1130">
        <f t="shared" si="316"/>
        <v>89.797549253355342</v>
      </c>
      <c r="O1130">
        <f t="shared" si="317"/>
        <v>58.140209338549475</v>
      </c>
      <c r="P1130" s="3">
        <f t="shared" si="318"/>
        <v>58.140209338549475</v>
      </c>
      <c r="Q1130" s="3">
        <f t="shared" si="319"/>
        <v>-90.202450746644658</v>
      </c>
      <c r="R1130">
        <f t="shared" si="320"/>
        <v>89.797549253355342</v>
      </c>
      <c r="S1130">
        <f t="shared" si="321"/>
        <v>6.1496415417786818E-2</v>
      </c>
      <c r="T1130">
        <f t="shared" si="304"/>
        <v>58.140209338549475</v>
      </c>
    </row>
    <row r="1131" spans="1:20" x14ac:dyDescent="0.25">
      <c r="A1131">
        <f t="shared" si="305"/>
        <v>387.86166861767987</v>
      </c>
      <c r="B1131">
        <f t="shared" si="322"/>
        <v>61.730101796374413</v>
      </c>
      <c r="C1131" t="str">
        <f t="shared" si="306"/>
        <v>-2.85236351123869-804.193007116663i</v>
      </c>
      <c r="D1131" t="str">
        <f t="shared" si="307"/>
        <v>3.47812497496227-257.824174310935i</v>
      </c>
      <c r="E1131" t="str">
        <f t="shared" si="308"/>
        <v>162.469095004129+0.0290770898974371i</v>
      </c>
      <c r="F1131" t="str">
        <f t="shared" si="309"/>
        <v>2.90990990587554-2419.51849433246i</v>
      </c>
      <c r="G1131" t="str">
        <f t="shared" si="310"/>
        <v>0.999999998613576-0.0000372347201356742i</v>
      </c>
      <c r="H1131" t="str">
        <f t="shared" si="311"/>
        <v>625.094485861158+7.98330360923459i</v>
      </c>
      <c r="I1131" t="str">
        <f t="shared" si="312"/>
        <v>59.6219239417736-4266.55593800696i</v>
      </c>
      <c r="K1131" t="str">
        <f t="shared" si="313"/>
        <v>0.0191939671529089-0.000330462536132162i</v>
      </c>
      <c r="L1131" t="str">
        <f t="shared" si="314"/>
        <v>0.0001875-3.4285090320522i</v>
      </c>
      <c r="M1131" t="str">
        <f t="shared" si="315"/>
        <v>0.0025-1.65271717442516i</v>
      </c>
      <c r="N1131">
        <f t="shared" si="316"/>
        <v>89.796780494151449</v>
      </c>
      <c r="O1131">
        <f t="shared" si="317"/>
        <v>58.107260482237777</v>
      </c>
      <c r="P1131" s="3">
        <f t="shared" si="318"/>
        <v>58.107260482237777</v>
      </c>
      <c r="Q1131" s="3">
        <f t="shared" si="319"/>
        <v>-90.203219505848551</v>
      </c>
      <c r="R1131">
        <f t="shared" si="320"/>
        <v>89.796780494151449</v>
      </c>
      <c r="S1131">
        <f t="shared" si="321"/>
        <v>6.1730101796374413E-2</v>
      </c>
      <c r="T1131">
        <f t="shared" si="304"/>
        <v>58.107260482237777</v>
      </c>
    </row>
    <row r="1132" spans="1:20" x14ac:dyDescent="0.25">
      <c r="A1132">
        <f t="shared" si="305"/>
        <v>389.33554295842708</v>
      </c>
      <c r="B1132">
        <f t="shared" si="322"/>
        <v>61.964676183200638</v>
      </c>
      <c r="C1132" t="str">
        <f t="shared" si="306"/>
        <v>-2.85235397169889-801.148136513134i</v>
      </c>
      <c r="D1132" t="str">
        <f t="shared" si="307"/>
        <v>3.47812497477161-256.848153574378i</v>
      </c>
      <c r="E1132" t="str">
        <f t="shared" si="308"/>
        <v>162.469091640678+0.0291876784499269i</v>
      </c>
      <c r="F1132" t="str">
        <f t="shared" si="309"/>
        <v>2.90990990584482-2410.35913046173i</v>
      </c>
      <c r="G1132" t="str">
        <f t="shared" si="310"/>
        <v>0.999999998603019-0.0000373762120717951i</v>
      </c>
      <c r="H1132" t="str">
        <f t="shared" si="311"/>
        <v>625.09520538191+8.0136411154517i</v>
      </c>
      <c r="I1132" t="str">
        <f t="shared" si="312"/>
        <v>59.6219363435798-4250.40879814441i</v>
      </c>
      <c r="K1132" t="str">
        <f t="shared" si="313"/>
        <v>0.0191939212316214-0.000331717451077157i</v>
      </c>
      <c r="L1132" t="str">
        <f t="shared" si="314"/>
        <v>0.0001875-3.41553001798386i</v>
      </c>
      <c r="M1132" t="str">
        <f t="shared" si="315"/>
        <v>0.0025-1.64646062405376i</v>
      </c>
      <c r="N1132">
        <f t="shared" si="316"/>
        <v>89.796008819995748</v>
      </c>
      <c r="O1132">
        <f t="shared" si="317"/>
        <v>58.07431158765101</v>
      </c>
      <c r="P1132" s="3">
        <f t="shared" si="318"/>
        <v>58.07431158765101</v>
      </c>
      <c r="Q1132" s="3">
        <f t="shared" si="319"/>
        <v>-90.203991180004252</v>
      </c>
      <c r="R1132">
        <f t="shared" si="320"/>
        <v>89.796008819995748</v>
      </c>
      <c r="S1132">
        <f t="shared" si="321"/>
        <v>6.1964676183200638E-2</v>
      </c>
      <c r="T1132">
        <f t="shared" ref="T1132:T1195" si="323">P1132</f>
        <v>58.07431158765101</v>
      </c>
    </row>
    <row r="1133" spans="1:20" x14ac:dyDescent="0.25">
      <c r="A1133">
        <f t="shared" ref="A1133:A1196" si="324">2*PI()*B1133</f>
        <v>390.81501802166912</v>
      </c>
      <c r="B1133">
        <f t="shared" si="322"/>
        <v>62.200141952696804</v>
      </c>
      <c r="C1133" t="str">
        <f t="shared" ref="C1133:C1196" si="325">IMPRODUCT(D1133,E1133,$C$40,,K1133,$C$41)</f>
        <v>-2.85234435957125-798.114790697221i</v>
      </c>
      <c r="D1133" t="str">
        <f t="shared" ref="D1133:D1196" si="326">IMDIV(IMPRODUCT($C$37,$C$38,COMPLEX(1,A1133/$C$38)),IMSUM(-1*A1133*A1133/$C$39,COMPLEX(0,1*A1133)))</f>
        <v>3.47812497457951-255.875827684741i</v>
      </c>
      <c r="E1133" t="str">
        <f t="shared" ref="E1133:E1196" si="327">IMDIV(IMPRODUCT(IMSUM(F1133,G1133),$C$29,H1133),IMSUM(1,I1133))</f>
        <v>162.469088251645+0.0292986883325138i</v>
      </c>
      <c r="F1133" t="str">
        <f t="shared" ref="F1133:F1196" si="328">IMDIV(IMPRODUCT($C$14,$C$15,COMPLEX(1,A1133/$C$15)),IMSUM(-1*A1133*A1133/$C$16,COMPLEX(0,A1133)))</f>
        <v>2.90990990581387-2401.23444041631i</v>
      </c>
      <c r="G1133" t="str">
        <f t="shared" ref="G1133:G1196" si="329">IMDIV(1,COMPLEX(1,A1133*$C$9*$C$10))</f>
        <v>0.999999998592382-0.0000375182416772688i</v>
      </c>
      <c r="H1133" t="str">
        <f t="shared" ref="H1133:H1196" si="330">IMDIV($C$3,IMSUM(K1133,COMPLEX(0,$C$28*A1133)))</f>
        <v>625.095930382386+8.04409391508809i</v>
      </c>
      <c r="I1133" t="str">
        <f t="shared" ref="I1133:I1196" si="331">IMPRODUCT(F1133,$C$29,H1133,$C$31)</f>
        <v>59.6219488397985-4234.32280184589i</v>
      </c>
      <c r="K1133" t="str">
        <f t="shared" ref="K1133:K1196" si="332">IF($C$26&lt;=0,IMDIV(1,IMSUM(IMDIV(1,L1133),1/$C$18)),IMDIV(1,IMSUM(IMDIV(1,L1133),1/$C$18,IMDIV(1,M1133))))</f>
        <v>0.0191938749609053-0.000332977125060053i</v>
      </c>
      <c r="L1133" t="str">
        <f t="shared" ref="L1133:L1196" si="333">IMSUM($C$21/$C$22,IMDIV(1,COMPLEX(0,$C$20*$C$22*A1133)))</f>
        <v>0.0001875-3.40260013746151i</v>
      </c>
      <c r="M1133" t="str">
        <f t="shared" ref="M1133:M1196" si="334">IMSUM($C$25/$C$26,IMDIV(1,COMPLEX(0,$C$24*$C$26*A1133)))</f>
        <v>0.0025-1.64022775857119i</v>
      </c>
      <c r="N1133">
        <f t="shared" ref="N1133:N1196" si="335">ABS(R1133)</f>
        <v>89.795234219883838</v>
      </c>
      <c r="O1133">
        <f t="shared" ref="O1133:O1196" si="336">ABS(P1133)</f>
        <v>58.041362654498158</v>
      </c>
      <c r="P1133" s="3">
        <f t="shared" ref="P1133:P1196" si="337">20*LOG10(IMABS(C1133))</f>
        <v>58.041362654498158</v>
      </c>
      <c r="Q1133" s="3">
        <f t="shared" ref="Q1133:Q1196" si="338">IMARGUMENT(C1133)*180/PI()</f>
        <v>-90.204765780116162</v>
      </c>
      <c r="R1133">
        <f t="shared" ref="R1133:R1196" si="339">IF(Q1133&lt;0,Q1133+180,Q1133-180)</f>
        <v>89.795234219883838</v>
      </c>
      <c r="S1133">
        <f t="shared" ref="S1133:S1196" si="340">B1133/1000</f>
        <v>6.2200141952696804E-2</v>
      </c>
      <c r="T1133">
        <f t="shared" si="323"/>
        <v>58.041362654498158</v>
      </c>
    </row>
    <row r="1134" spans="1:20" x14ac:dyDescent="0.25">
      <c r="A1134">
        <f t="shared" si="324"/>
        <v>392.30011509015145</v>
      </c>
      <c r="B1134">
        <f t="shared" ref="B1134:B1197" si="341">B1133*(1+B$42)</f>
        <v>62.43650249211705</v>
      </c>
      <c r="C1134" t="str">
        <f t="shared" si="325"/>
        <v>-2.85233467430367-795.092926033241i</v>
      </c>
      <c r="D1134" t="str">
        <f t="shared" si="326"/>
        <v>3.47812497438596-254.907182654788i</v>
      </c>
      <c r="E1134" t="str">
        <f t="shared" si="327"/>
        <v>162.469084836834+0.0294101211587521i</v>
      </c>
      <c r="F1134" t="str">
        <f t="shared" si="328"/>
        <v>2.9099099057827-2392.14429293446i</v>
      </c>
      <c r="G1134" t="str">
        <f t="shared" si="329"/>
        <v>0.999999998581663-0.0000376608109952388i</v>
      </c>
      <c r="H1134" t="str">
        <f t="shared" si="330"/>
        <v>625.096660904328+8.07466244638331i</v>
      </c>
      <c r="I1134" t="str">
        <f t="shared" si="331"/>
        <v>59.6219614311479-4218.29771770901i</v>
      </c>
      <c r="K1134" t="str">
        <f t="shared" si="332"/>
        <v>0.0191938283381035-0.000334241576054974i</v>
      </c>
      <c r="L1134" t="str">
        <f t="shared" si="333"/>
        <v>0.0001875-3.38971920448447i</v>
      </c>
      <c r="M1134" t="str">
        <f t="shared" si="334"/>
        <v>0.0025-1.63401848831559i</v>
      </c>
      <c r="N1134">
        <f t="shared" si="335"/>
        <v>89.79445668277036</v>
      </c>
      <c r="O1134">
        <f t="shared" si="336"/>
        <v>58.00841368248571</v>
      </c>
      <c r="P1134" s="3">
        <f t="shared" si="337"/>
        <v>58.00841368248571</v>
      </c>
      <c r="Q1134" s="3">
        <f t="shared" si="338"/>
        <v>-90.20554331722964</v>
      </c>
      <c r="R1134">
        <f t="shared" si="339"/>
        <v>89.79445668277036</v>
      </c>
      <c r="S1134">
        <f t="shared" si="340"/>
        <v>6.2436502492117053E-2</v>
      </c>
      <c r="T1134">
        <f t="shared" si="323"/>
        <v>58.00841368248571</v>
      </c>
    </row>
    <row r="1135" spans="1:20" x14ac:dyDescent="0.25">
      <c r="A1135">
        <f t="shared" si="324"/>
        <v>393.79085552749405</v>
      </c>
      <c r="B1135">
        <f t="shared" si="341"/>
        <v>62.673761201587098</v>
      </c>
      <c r="C1135" t="str">
        <f t="shared" si="325"/>
        <v>-2.85232491534024-792.082499050701i</v>
      </c>
      <c r="D1135" t="str">
        <f t="shared" si="326"/>
        <v>3.47812497419092-253.942204550237i</v>
      </c>
      <c r="E1135" t="str">
        <f t="shared" si="327"/>
        <v>162.469081396049+0.0295219785484783i</v>
      </c>
      <c r="F1135" t="str">
        <f t="shared" si="328"/>
        <v>2.90990990575125-2383.08855725137i</v>
      </c>
      <c r="G1135" t="str">
        <f t="shared" si="329"/>
        <v>0.999999998570863-0.0000378039220766124i</v>
      </c>
      <c r="H1135" t="str">
        <f t="shared" si="330"/>
        <v>625.097396989786+8.10534714924365i</v>
      </c>
      <c r="I1135" t="str">
        <f t="shared" si="331"/>
        <v>59.6219741183518-4202.3333152076i</v>
      </c>
      <c r="K1135" t="str">
        <f t="shared" si="332"/>
        <v>0.0191937813605389-0.000335510822103092i</v>
      </c>
      <c r="L1135" t="str">
        <f t="shared" si="333"/>
        <v>0.0001875-3.37688703375619i</v>
      </c>
      <c r="M1135" t="str">
        <f t="shared" si="334"/>
        <v>0.0025-1.62783272396452i</v>
      </c>
      <c r="N1135">
        <f t="shared" si="335"/>
        <v>89.793676197568772</v>
      </c>
      <c r="O1135">
        <f t="shared" si="336"/>
        <v>57.975464671318271</v>
      </c>
      <c r="P1135" s="3">
        <f t="shared" si="337"/>
        <v>57.975464671318271</v>
      </c>
      <c r="Q1135" s="3">
        <f t="shared" si="338"/>
        <v>-90.206323802431228</v>
      </c>
      <c r="R1135">
        <f t="shared" si="339"/>
        <v>89.793676197568772</v>
      </c>
      <c r="S1135">
        <f t="shared" si="340"/>
        <v>6.2673761201587103E-2</v>
      </c>
      <c r="T1135">
        <f t="shared" si="323"/>
        <v>57.975464671318271</v>
      </c>
    </row>
    <row r="1136" spans="1:20" x14ac:dyDescent="0.25">
      <c r="A1136">
        <f t="shared" si="324"/>
        <v>395.28726077849859</v>
      </c>
      <c r="B1136">
        <f t="shared" si="341"/>
        <v>62.911921494153134</v>
      </c>
      <c r="C1136" t="str">
        <f t="shared" si="325"/>
        <v>-2.85231508212034-789.083466443621i</v>
      </c>
      <c r="D1136" t="str">
        <f t="shared" si="326"/>
        <v>3.4781249739944-252.980879489552i</v>
      </c>
      <c r="E1136" t="str">
        <f t="shared" si="327"/>
        <v>162.469077929094+0.0296342621278285i</v>
      </c>
      <c r="F1136" t="str">
        <f t="shared" si="328"/>
        <v>2.90990990571957-2374.06710309723i</v>
      </c>
      <c r="G1136" t="str">
        <f t="shared" si="329"/>
        <v>0.999999998559981-0.0000379475769800907i</v>
      </c>
      <c r="H1136" t="str">
        <f t="shared" si="330"/>
        <v>625.098138681147+8.13614846524858i</v>
      </c>
      <c r="I1136" t="str">
        <f t="shared" si="331"/>
        <v>59.62198690214-4186.42936468849i</v>
      </c>
      <c r="K1136" t="str">
        <f t="shared" si="332"/>
        <v>0.0191937340255137-0.000336784881312852i</v>
      </c>
      <c r="L1136" t="str">
        <f t="shared" si="333"/>
        <v>0.0001875-3.3641034406816i</v>
      </c>
      <c r="M1136" t="str">
        <f t="shared" si="334"/>
        <v>0.0025-1.6216703765337i</v>
      </c>
      <c r="N1136">
        <f t="shared" si="335"/>
        <v>89.792892753151307</v>
      </c>
      <c r="O1136">
        <f t="shared" si="336"/>
        <v>57.942515620697918</v>
      </c>
      <c r="P1136" s="3">
        <f t="shared" si="337"/>
        <v>57.942515620697918</v>
      </c>
      <c r="Q1136" s="3">
        <f t="shared" si="338"/>
        <v>-90.207107246848693</v>
      </c>
      <c r="R1136">
        <f t="shared" si="339"/>
        <v>89.792892753151307</v>
      </c>
      <c r="S1136">
        <f t="shared" si="340"/>
        <v>6.2911921494153131E-2</v>
      </c>
      <c r="T1136">
        <f t="shared" si="323"/>
        <v>57.942515620697918</v>
      </c>
    </row>
    <row r="1137" spans="1:20" x14ac:dyDescent="0.25">
      <c r="A1137">
        <f t="shared" si="324"/>
        <v>396.78935236945688</v>
      </c>
      <c r="B1137">
        <f t="shared" si="341"/>
        <v>63.150986795830917</v>
      </c>
      <c r="C1137" t="str">
        <f t="shared" si="325"/>
        <v>-2.85230517407962-786.095785069946i</v>
      </c>
      <c r="D1137" t="str">
        <f t="shared" si="326"/>
        <v>3.47812497379638-252.023193643751i</v>
      </c>
      <c r="E1137" t="str">
        <f t="shared" si="327"/>
        <v>162.469074435769+0.0297469735292481i</v>
      </c>
      <c r="F1137" t="str">
        <f t="shared" si="328"/>
        <v>2.90990990568768-2365.07980069541i</v>
      </c>
      <c r="G1137" t="str">
        <f t="shared" si="329"/>
        <v>0.999999998549016-0.0000380917777721974i</v>
      </c>
      <c r="H1137" t="str">
        <f t="shared" si="330"/>
        <v>625.098886021109+8.167066837657i</v>
      </c>
      <c r="I1137" t="str">
        <f t="shared" si="331"/>
        <v>59.6219997832484-4170.58563736808i</v>
      </c>
      <c r="K1137" t="str">
        <f t="shared" si="332"/>
        <v>0.0191936863303099-0.000338063771860231i</v>
      </c>
      <c r="L1137" t="str">
        <f t="shared" si="333"/>
        <v>0.0001875-3.35136824136441i</v>
      </c>
      <c r="M1137" t="str">
        <f t="shared" si="334"/>
        <v>0.0025-1.61553135737567i</v>
      </c>
      <c r="N1137">
        <f t="shared" si="335"/>
        <v>89.792106338348717</v>
      </c>
      <c r="O1137">
        <f t="shared" si="336"/>
        <v>57.909566530324632</v>
      </c>
      <c r="P1137" s="3">
        <f t="shared" si="337"/>
        <v>57.909566530324632</v>
      </c>
      <c r="Q1137" s="3">
        <f t="shared" si="338"/>
        <v>-90.207893661651283</v>
      </c>
      <c r="R1137">
        <f t="shared" si="339"/>
        <v>89.792106338348717</v>
      </c>
      <c r="S1137">
        <f t="shared" si="340"/>
        <v>6.3150986795830921E-2</v>
      </c>
      <c r="T1137">
        <f t="shared" si="323"/>
        <v>57.909566530324632</v>
      </c>
    </row>
    <row r="1138" spans="1:20" x14ac:dyDescent="0.25">
      <c r="A1138">
        <f t="shared" si="324"/>
        <v>398.29715190846082</v>
      </c>
      <c r="B1138">
        <f t="shared" si="341"/>
        <v>63.390960545655076</v>
      </c>
      <c r="C1138" t="str">
        <f t="shared" si="325"/>
        <v>-2.85229519064904-783.119411950906i</v>
      </c>
      <c r="D1138" t="str">
        <f t="shared" si="326"/>
        <v>3.47812497359684-251.0691332362i</v>
      </c>
      <c r="E1138" t="str">
        <f t="shared" si="327"/>
        <v>162.469070915874+0.0298601143915656i</v>
      </c>
      <c r="F1138" t="str">
        <f t="shared" si="328"/>
        <v>2.90990990565552-2356.12652076053i</v>
      </c>
      <c r="G1138" t="str">
        <f t="shared" si="329"/>
        <v>0.999999998537968-0.0000382365265273092i</v>
      </c>
      <c r="H1138" t="str">
        <f t="shared" si="330"/>
        <v>625.099639052698+8.19810271141359i</v>
      </c>
      <c r="I1138" t="str">
        <f t="shared" si="331"/>
        <v>59.6220127624166-4154.80190532909i</v>
      </c>
      <c r="K1138" t="str">
        <f t="shared" si="332"/>
        <v>0.0191936382721888-0.000339347511988969i</v>
      </c>
      <c r="L1138" t="str">
        <f t="shared" si="333"/>
        <v>0.0001875-3.33868125260452i</v>
      </c>
      <c r="M1138" t="str">
        <f t="shared" si="334"/>
        <v>0.0025-1.60941557817859i</v>
      </c>
      <c r="N1138">
        <f t="shared" si="335"/>
        <v>89.7913169419502</v>
      </c>
      <c r="O1138">
        <f t="shared" si="336"/>
        <v>57.87661739989602</v>
      </c>
      <c r="P1138" s="3">
        <f t="shared" si="337"/>
        <v>57.87661739989602</v>
      </c>
      <c r="Q1138" s="3">
        <f t="shared" si="338"/>
        <v>-90.2086830580498</v>
      </c>
      <c r="R1138">
        <f t="shared" si="339"/>
        <v>89.7913169419502</v>
      </c>
      <c r="S1138">
        <f t="shared" si="340"/>
        <v>6.3390960545655073E-2</v>
      </c>
      <c r="T1138">
        <f t="shared" si="323"/>
        <v>57.87661739989602</v>
      </c>
    </row>
    <row r="1139" spans="1:20" x14ac:dyDescent="0.25">
      <c r="A1139">
        <f t="shared" si="324"/>
        <v>399.81068108571299</v>
      </c>
      <c r="B1139">
        <f t="shared" si="341"/>
        <v>63.631846195728571</v>
      </c>
      <c r="C1139" t="str">
        <f t="shared" si="325"/>
        <v>-2.85228513125531-780.15430427041i</v>
      </c>
      <c r="D1139" t="str">
        <f t="shared" si="326"/>
        <v>3.47812497339582-250.118684542422i</v>
      </c>
      <c r="E1139" t="str">
        <f t="shared" si="327"/>
        <v>162.469067369207+0.0299736863599573i</v>
      </c>
      <c r="F1139" t="str">
        <f t="shared" si="328"/>
        <v>2.90990990562314-2347.20713449666i</v>
      </c>
      <c r="G1139" t="str">
        <f t="shared" si="329"/>
        <v>0.999999998526836-0.0000383818253276857i</v>
      </c>
      <c r="H1139" t="str">
        <f t="shared" si="330"/>
        <v>625.100397819272+8.22925653315536i</v>
      </c>
      <c r="I1139" t="str">
        <f t="shared" si="331"/>
        <v>59.6220258403913-4139.07794151735i</v>
      </c>
      <c r="K1139" t="str">
        <f t="shared" si="332"/>
        <v>0.0191935898483908-0.00034063612001081i</v>
      </c>
      <c r="L1139" t="str">
        <f t="shared" si="333"/>
        <v>0.0001875-3.32604229189532i</v>
      </c>
      <c r="M1139" t="str">
        <f t="shared" si="334"/>
        <v>0.0025-1.60332295096492i</v>
      </c>
      <c r="N1139">
        <f t="shared" si="335"/>
        <v>89.790524552703289</v>
      </c>
      <c r="O1139">
        <f t="shared" si="336"/>
        <v>57.843668229107479</v>
      </c>
      <c r="P1139" s="3">
        <f t="shared" si="337"/>
        <v>57.843668229107479</v>
      </c>
      <c r="Q1139" s="3">
        <f t="shared" si="338"/>
        <v>-90.209475447296711</v>
      </c>
      <c r="R1139">
        <f t="shared" si="339"/>
        <v>89.790524552703289</v>
      </c>
      <c r="S1139">
        <f t="shared" si="340"/>
        <v>6.3631846195728564E-2</v>
      </c>
      <c r="T1139">
        <f t="shared" si="323"/>
        <v>57.843668229107479</v>
      </c>
    </row>
    <row r="1140" spans="1:20" x14ac:dyDescent="0.25">
      <c r="A1140">
        <f t="shared" si="324"/>
        <v>401.32996167383874</v>
      </c>
      <c r="B1140">
        <f t="shared" si="341"/>
        <v>63.873647211272342</v>
      </c>
      <c r="C1140" t="str">
        <f t="shared" si="325"/>
        <v>-2.85227499532103-777.200419374424i</v>
      </c>
      <c r="D1140" t="str">
        <f t="shared" si="326"/>
        <v>3.47812497319324-249.171833889891i</v>
      </c>
      <c r="E1140" t="str">
        <f t="shared" si="327"/>
        <v>162.469063795566+0.030087691086011i</v>
      </c>
      <c r="F1140" t="str">
        <f t="shared" si="328"/>
        <v>2.9099099055905-2338.32151359544i</v>
      </c>
      <c r="G1140" t="str">
        <f t="shared" si="329"/>
        <v>0.999999998515618-0.0000385276762634987i</v>
      </c>
      <c r="H1140" t="str">
        <f t="shared" si="330"/>
        <v>625.101162364513+8.26052875121811i</v>
      </c>
      <c r="I1140" t="str">
        <f t="shared" si="331"/>
        <v>59.622039017925-4123.41351973842i</v>
      </c>
      <c r="K1140" t="str">
        <f t="shared" si="332"/>
        <v>0.0191935410561355-0.000341929614305755i</v>
      </c>
      <c r="L1140" t="str">
        <f t="shared" si="333"/>
        <v>0.0001875-3.31345117742112i</v>
      </c>
      <c r="M1140" t="str">
        <f t="shared" si="334"/>
        <v>0.0025-1.59725338809018i</v>
      </c>
      <c r="N1140">
        <f t="shared" si="335"/>
        <v>89.789729159313524</v>
      </c>
      <c r="O1140">
        <f t="shared" si="336"/>
        <v>57.810719017652076</v>
      </c>
      <c r="P1140" s="3">
        <f t="shared" si="337"/>
        <v>57.810719017652076</v>
      </c>
      <c r="Q1140" s="3">
        <f t="shared" si="338"/>
        <v>-90.210270840686476</v>
      </c>
      <c r="R1140">
        <f t="shared" si="339"/>
        <v>89.789729159313524</v>
      </c>
      <c r="S1140">
        <f t="shared" si="340"/>
        <v>6.3873647211272339E-2</v>
      </c>
      <c r="T1140">
        <f t="shared" si="323"/>
        <v>57.810719017652076</v>
      </c>
    </row>
    <row r="1141" spans="1:20" x14ac:dyDescent="0.25">
      <c r="A1141">
        <f t="shared" si="324"/>
        <v>402.85501552819937</v>
      </c>
      <c r="B1141">
        <f t="shared" si="341"/>
        <v>64.116367070675182</v>
      </c>
      <c r="C1141" t="str">
        <f t="shared" si="325"/>
        <v>-2.85226478226412-774.257714770349i</v>
      </c>
      <c r="D1141" t="str">
        <f t="shared" si="326"/>
        <v>3.47812497298912-248.228567657844i</v>
      </c>
      <c r="E1141" t="str">
        <f t="shared" si="327"/>
        <v>162.469060194744+0.0302021302277521i</v>
      </c>
      <c r="F1141" t="str">
        <f t="shared" si="328"/>
        <v>2.90990990555761-2329.46953023422i</v>
      </c>
      <c r="G1141" t="str">
        <f t="shared" si="329"/>
        <v>0.999999998504315-0.0000386740814328629i</v>
      </c>
      <c r="H1141" t="str">
        <f t="shared" si="330"/>
        <v>625.10193273244+8.29191981564269i</v>
      </c>
      <c r="I1141" t="str">
        <f t="shared" si="331"/>
        <v>59.6220522957746-4107.80841465441i</v>
      </c>
      <c r="K1141" t="str">
        <f t="shared" si="332"/>
        <v>0.0191934918926213-0.000343228013322297i</v>
      </c>
      <c r="L1141" t="str">
        <f t="shared" si="333"/>
        <v>0.0001875-3.30090772805451i</v>
      </c>
      <c r="M1141" t="str">
        <f t="shared" si="334"/>
        <v>0.0025-1.59120680224166i</v>
      </c>
      <c r="N1141">
        <f t="shared" si="335"/>
        <v>89.788930750444507</v>
      </c>
      <c r="O1141">
        <f t="shared" si="336"/>
        <v>57.77776976522042</v>
      </c>
      <c r="P1141" s="3">
        <f t="shared" si="337"/>
        <v>57.77776976522042</v>
      </c>
      <c r="Q1141" s="3">
        <f t="shared" si="338"/>
        <v>-90.211069249555493</v>
      </c>
      <c r="R1141">
        <f t="shared" si="339"/>
        <v>89.788930750444507</v>
      </c>
      <c r="S1141">
        <f t="shared" si="340"/>
        <v>6.4116367070675181E-2</v>
      </c>
      <c r="T1141">
        <f t="shared" si="323"/>
        <v>57.77776976522042</v>
      </c>
    </row>
    <row r="1142" spans="1:20" x14ac:dyDescent="0.25">
      <c r="A1142">
        <f t="shared" si="324"/>
        <v>404.38586458720653</v>
      </c>
      <c r="B1142">
        <f t="shared" si="341"/>
        <v>64.360009265543752</v>
      </c>
      <c r="C1142" t="str">
        <f t="shared" si="325"/>
        <v>-2.85225449149826-771.326148126433i</v>
      </c>
      <c r="D1142" t="str">
        <f t="shared" si="326"/>
        <v>3.47812497278343-247.288872277079i</v>
      </c>
      <c r="E1142" t="str">
        <f t="shared" si="327"/>
        <v>162.469056566536+0.0303170054496495i</v>
      </c>
      <c r="F1142" t="str">
        <f t="shared" si="328"/>
        <v>2.90990990552446-2320.65105707425i</v>
      </c>
      <c r="G1142" t="str">
        <f t="shared" si="329"/>
        <v>0.999999998492927-0.0000388210429418656i</v>
      </c>
      <c r="H1142" t="str">
        <f t="shared" si="330"/>
        <v>625.102708967404+8.32343017818174i</v>
      </c>
      <c r="I1142" t="str">
        <f t="shared" si="331"/>
        <v>59.6220656747037-4092.26240178072i</v>
      </c>
      <c r="K1142" t="str">
        <f t="shared" si="332"/>
        <v>0.0191934423550254-0.00034453133557767i</v>
      </c>
      <c r="L1142" t="str">
        <f t="shared" si="333"/>
        <v>0.0001875-3.28841176335377i</v>
      </c>
      <c r="M1142" t="str">
        <f t="shared" si="334"/>
        <v>0.0025-1.5851831064372i</v>
      </c>
      <c r="N1142">
        <f t="shared" si="335"/>
        <v>89.788129314717693</v>
      </c>
      <c r="O1142">
        <f t="shared" si="336"/>
        <v>57.744820471500979</v>
      </c>
      <c r="P1142" s="3">
        <f t="shared" si="337"/>
        <v>57.744820471500979</v>
      </c>
      <c r="Q1142" s="3">
        <f t="shared" si="338"/>
        <v>-90.211870685282307</v>
      </c>
      <c r="R1142">
        <f t="shared" si="339"/>
        <v>89.788129314717693</v>
      </c>
      <c r="S1142">
        <f t="shared" si="340"/>
        <v>6.4360009265543749E-2</v>
      </c>
      <c r="T1142">
        <f t="shared" si="323"/>
        <v>57.744820471500979</v>
      </c>
    </row>
    <row r="1143" spans="1:20" x14ac:dyDescent="0.25">
      <c r="A1143">
        <f t="shared" si="324"/>
        <v>405.92253087263794</v>
      </c>
      <c r="B1143">
        <f t="shared" si="341"/>
        <v>64.604577300752823</v>
      </c>
      <c r="C1143" t="str">
        <f t="shared" si="325"/>
        <v>-2.85224412243255-768.405677271128i</v>
      </c>
      <c r="D1143" t="str">
        <f t="shared" si="326"/>
        <v>3.47812497257619-246.352734229762i</v>
      </c>
      <c r="E1143" t="str">
        <f t="shared" si="327"/>
        <v>162.469052910733+0.030432318422663i</v>
      </c>
      <c r="F1143" t="str">
        <f t="shared" si="328"/>
        <v>2.90990990549106-2311.86596725884i</v>
      </c>
      <c r="G1143" t="str">
        <f t="shared" si="329"/>
        <v>0.999999998481451-0.0000389685629045975i</v>
      </c>
      <c r="H1143" t="str">
        <f t="shared" si="330"/>
        <v>625.103491114101+8.35506029230622i</v>
      </c>
      <c r="I1143" t="str">
        <f t="shared" si="331"/>
        <v>59.6220791554824-4076.77525748285i</v>
      </c>
      <c r="K1143" t="str">
        <f t="shared" si="332"/>
        <v>0.0191933924405034-0.000345839599658096i</v>
      </c>
      <c r="L1143" t="str">
        <f t="shared" si="333"/>
        <v>0.0001875-3.27596310356023i</v>
      </c>
      <c r="M1143" t="str">
        <f t="shared" si="334"/>
        <v>0.0025-1.57918221402391i</v>
      </c>
      <c r="N1143">
        <f t="shared" si="335"/>
        <v>89.787324840712088</v>
      </c>
      <c r="O1143">
        <f t="shared" si="336"/>
        <v>57.71187113617961</v>
      </c>
      <c r="P1143" s="3">
        <f t="shared" si="337"/>
        <v>57.71187113617961</v>
      </c>
      <c r="Q1143" s="3">
        <f t="shared" si="338"/>
        <v>-90.212675159287912</v>
      </c>
      <c r="R1143">
        <f t="shared" si="339"/>
        <v>89.787324840712088</v>
      </c>
      <c r="S1143">
        <f t="shared" si="340"/>
        <v>6.4604577300752822E-2</v>
      </c>
      <c r="T1143">
        <f t="shared" si="323"/>
        <v>57.71187113617961</v>
      </c>
    </row>
    <row r="1144" spans="1:20" x14ac:dyDescent="0.25">
      <c r="A1144">
        <f t="shared" si="324"/>
        <v>407.465036489954</v>
      </c>
      <c r="B1144">
        <f t="shared" si="341"/>
        <v>64.850074694495689</v>
      </c>
      <c r="C1144" t="str">
        <f t="shared" si="325"/>
        <v>-2.85223367447165-765.496260192526i</v>
      </c>
      <c r="D1144" t="str">
        <f t="shared" si="326"/>
        <v>3.47812497236739-245.420140049234i</v>
      </c>
      <c r="E1144" t="str">
        <f t="shared" si="327"/>
        <v>162.469049227126+0.0305480708242542i</v>
      </c>
      <c r="F1144" t="str">
        <f t="shared" si="328"/>
        <v>2.90990990545742-2303.11413441151i</v>
      </c>
      <c r="G1144" t="str">
        <f t="shared" si="329"/>
        <v>0.999999998469888-0.0000391166434431828i</v>
      </c>
      <c r="H1144" t="str">
        <f t="shared" si="330"/>
        <v>625.104279217559+8.38681061321163i</v>
      </c>
      <c r="I1144" t="str">
        <f t="shared" si="331"/>
        <v>59.6220927388848-4061.34675897307i</v>
      </c>
      <c r="K1144" t="str">
        <f t="shared" si="332"/>
        <v>0.0191933421461895-0.000347152824219026i</v>
      </c>
      <c r="L1144" t="str">
        <f t="shared" si="333"/>
        <v>0.0001875-3.26356156959578i</v>
      </c>
      <c r="M1144" t="str">
        <f t="shared" si="334"/>
        <v>0.0025-1.57320403867694i</v>
      </c>
      <c r="N1144">
        <f t="shared" si="335"/>
        <v>89.786517316964364</v>
      </c>
      <c r="O1144">
        <f t="shared" si="336"/>
        <v>57.678921758940021</v>
      </c>
      <c r="P1144" s="3">
        <f t="shared" si="337"/>
        <v>57.678921758940021</v>
      </c>
      <c r="Q1144" s="3">
        <f t="shared" si="338"/>
        <v>-90.213482683035636</v>
      </c>
      <c r="R1144">
        <f t="shared" si="339"/>
        <v>89.786517316964364</v>
      </c>
      <c r="S1144">
        <f t="shared" si="340"/>
        <v>6.4850074694495691E-2</v>
      </c>
      <c r="T1144">
        <f t="shared" si="323"/>
        <v>57.678921758940021</v>
      </c>
    </row>
    <row r="1145" spans="1:20" x14ac:dyDescent="0.25">
      <c r="A1145">
        <f t="shared" si="324"/>
        <v>409.01340362861589</v>
      </c>
      <c r="B1145">
        <f t="shared" si="341"/>
        <v>65.096504978334778</v>
      </c>
      <c r="C1145" t="str">
        <f t="shared" si="325"/>
        <v>-2.85222314701593-762.59785503772i</v>
      </c>
      <c r="D1145" t="str">
        <f t="shared" si="326"/>
        <v>3.47812497215699-244.491076319814i</v>
      </c>
      <c r="E1145" t="str">
        <f t="shared" si="327"/>
        <v>162.469045515504+0.0306642643384213i</v>
      </c>
      <c r="F1145" t="str">
        <f t="shared" si="328"/>
        <v>2.90990990542352-2294.39543263422i</v>
      </c>
      <c r="G1145" t="str">
        <f t="shared" si="329"/>
        <v>0.999999998458237-0.0000392652866878093i</v>
      </c>
      <c r="H1145" t="str">
        <f t="shared" si="330"/>
        <v>625.105073323154+8.41868159782509i</v>
      </c>
      <c r="I1145" t="str">
        <f t="shared" si="331"/>
        <v>59.6221064256932-4045.97668430737i</v>
      </c>
      <c r="K1145" t="str">
        <f t="shared" si="332"/>
        <v>0.0191932914691961-0.000348471027985397i</v>
      </c>
      <c r="L1145" t="str">
        <f t="shared" si="333"/>
        <v>0.0001875-3.25120698306015i</v>
      </c>
      <c r="M1145" t="str">
        <f t="shared" si="334"/>
        <v>0.0025-1.56724849439822i</v>
      </c>
      <c r="N1145">
        <f t="shared" si="335"/>
        <v>89.785706731968517</v>
      </c>
      <c r="O1145">
        <f t="shared" si="336"/>
        <v>57.645972339463427</v>
      </c>
      <c r="P1145" s="3">
        <f t="shared" si="337"/>
        <v>57.645972339463427</v>
      </c>
      <c r="Q1145" s="3">
        <f t="shared" si="338"/>
        <v>-90.214293268031483</v>
      </c>
      <c r="R1145">
        <f t="shared" si="339"/>
        <v>89.785706731968517</v>
      </c>
      <c r="S1145">
        <f t="shared" si="340"/>
        <v>6.5096504978334774E-2</v>
      </c>
      <c r="T1145">
        <f t="shared" si="323"/>
        <v>57.645972339463427</v>
      </c>
    </row>
    <row r="1146" spans="1:20" x14ac:dyDescent="0.25">
      <c r="A1146">
        <f t="shared" si="324"/>
        <v>410.56765456240464</v>
      </c>
      <c r="B1146">
        <f t="shared" si="341"/>
        <v>65.343871697252453</v>
      </c>
      <c r="C1146" t="str">
        <f t="shared" si="325"/>
        <v>-2.85221253946079-759.71042011221i</v>
      </c>
      <c r="D1146" t="str">
        <f t="shared" si="326"/>
        <v>3.47812497194497-243.565529676609i</v>
      </c>
      <c r="E1146" t="str">
        <f t="shared" si="327"/>
        <v>162.469041775653+0.0307809006557211i</v>
      </c>
      <c r="F1146" t="str">
        <f t="shared" si="328"/>
        <v>2.90990990538937-2285.70973650551i</v>
      </c>
      <c r="G1146" t="str">
        <f t="shared" si="329"/>
        <v>0.999999998446498-0.0000394144947767603i</v>
      </c>
      <c r="H1146" t="str">
        <f t="shared" si="330"/>
        <v>625.105873476606+8.45067370481124i</v>
      </c>
      <c r="I1146" t="str">
        <f t="shared" si="331"/>
        <v>59.6221202166928-4030.66481238212i</v>
      </c>
      <c r="K1146" t="str">
        <f t="shared" si="332"/>
        <v>0.0191932404066136-0.000349794229751862i</v>
      </c>
      <c r="L1146" t="str">
        <f t="shared" si="333"/>
        <v>0.0001875-3.23889916622848i</v>
      </c>
      <c r="M1146" t="str">
        <f t="shared" si="334"/>
        <v>0.0025-1.56131549551527i</v>
      </c>
      <c r="N1146">
        <f t="shared" si="335"/>
        <v>89.784893074175727</v>
      </c>
      <c r="O1146">
        <f t="shared" si="336"/>
        <v>57.613022877428548</v>
      </c>
      <c r="P1146" s="3">
        <f t="shared" si="337"/>
        <v>57.613022877428548</v>
      </c>
      <c r="Q1146" s="3">
        <f t="shared" si="338"/>
        <v>-90.215106925824273</v>
      </c>
      <c r="R1146">
        <f t="shared" si="339"/>
        <v>89.784893074175727</v>
      </c>
      <c r="S1146">
        <f t="shared" si="340"/>
        <v>6.5343871697252448E-2</v>
      </c>
      <c r="T1146">
        <f t="shared" si="323"/>
        <v>57.613022877428548</v>
      </c>
    </row>
    <row r="1147" spans="1:20" x14ac:dyDescent="0.25">
      <c r="A1147">
        <f t="shared" si="324"/>
        <v>412.12781164974177</v>
      </c>
      <c r="B1147">
        <f t="shared" si="341"/>
        <v>65.592178409702015</v>
      </c>
      <c r="C1147" t="str">
        <f t="shared" si="325"/>
        <v>-2.85220185119745-756.833913879307i</v>
      </c>
      <c r="D1147" t="str">
        <f t="shared" si="326"/>
        <v>3.47812497173135-242.643486805319i</v>
      </c>
      <c r="E1147" t="str">
        <f t="shared" si="327"/>
        <v>162.469038007359+0.0308979814732977i</v>
      </c>
      <c r="F1147" t="str">
        <f t="shared" si="328"/>
        <v>2.90990990535492-2277.05692107874i</v>
      </c>
      <c r="G1147" t="str">
        <f t="shared" si="329"/>
        <v>0.999999998434669-0.000039564269856444i</v>
      </c>
      <c r="H1147" t="str">
        <f t="shared" si="330"/>
        <v>625.106679723987+8.48278739457985i</v>
      </c>
      <c r="I1147" t="str">
        <f t="shared" si="331"/>
        <v>59.6221341126789-4015.41092293103i</v>
      </c>
      <c r="K1147" t="str">
        <f t="shared" si="332"/>
        <v>0.0191931889555103-0.000351122448383064i</v>
      </c>
      <c r="L1147" t="str">
        <f t="shared" si="333"/>
        <v>0.0001875-3.22663794204869i</v>
      </c>
      <c r="M1147" t="str">
        <f t="shared" si="334"/>
        <v>0.0025-1.55540495667988i</v>
      </c>
      <c r="N1147">
        <f t="shared" si="335"/>
        <v>89.784076331994285</v>
      </c>
      <c r="O1147">
        <f t="shared" si="336"/>
        <v>57.580073372511684</v>
      </c>
      <c r="P1147" s="3">
        <f t="shared" si="337"/>
        <v>57.580073372511684</v>
      </c>
      <c r="Q1147" s="3">
        <f t="shared" si="338"/>
        <v>-90.215923668005715</v>
      </c>
      <c r="R1147">
        <f t="shared" si="339"/>
        <v>89.784076331994285</v>
      </c>
      <c r="S1147">
        <f t="shared" si="340"/>
        <v>6.5592178409702009E-2</v>
      </c>
      <c r="T1147">
        <f t="shared" si="323"/>
        <v>57.580073372511684</v>
      </c>
    </row>
    <row r="1148" spans="1:20" x14ac:dyDescent="0.25">
      <c r="A1148">
        <f t="shared" si="324"/>
        <v>413.69389733401084</v>
      </c>
      <c r="B1148">
        <f t="shared" si="341"/>
        <v>65.84142868765889</v>
      </c>
      <c r="C1148" t="str">
        <f t="shared" si="325"/>
        <v>-2.85219108161201-753.968294959547i</v>
      </c>
      <c r="D1148" t="str">
        <f t="shared" si="326"/>
        <v>3.4781249715161-241.724934442047i</v>
      </c>
      <c r="E1148" t="str">
        <f t="shared" si="327"/>
        <v>162.469034210407+0.0310155084949251i</v>
      </c>
      <c r="F1148" t="str">
        <f t="shared" si="328"/>
        <v>2.90990990532027-2268.43686188023i</v>
      </c>
      <c r="G1148" t="str">
        <f t="shared" si="329"/>
        <v>0.999999998422749-0.0000397146140814251i</v>
      </c>
      <c r="H1148" t="str">
        <f t="shared" si="330"/>
        <v>625.107492111713+8.51502312929133i</v>
      </c>
      <c r="I1148" t="str">
        <f t="shared" si="331"/>
        <v>59.6221481144484-4000.21479652181i</v>
      </c>
      <c r="K1148" t="str">
        <f t="shared" si="332"/>
        <v>0.0191931371129324-0.00035245570281386i</v>
      </c>
      <c r="L1148" t="str">
        <f t="shared" si="333"/>
        <v>0.0001875-3.21442313413896i</v>
      </c>
      <c r="M1148" t="str">
        <f t="shared" si="334"/>
        <v>0.0025-1.54951679286699i</v>
      </c>
      <c r="N1148">
        <f t="shared" si="335"/>
        <v>89.783256493789494</v>
      </c>
      <c r="O1148">
        <f t="shared" si="336"/>
        <v>57.547123824386794</v>
      </c>
      <c r="P1148" s="3">
        <f t="shared" si="337"/>
        <v>57.547123824386794</v>
      </c>
      <c r="Q1148" s="3">
        <f t="shared" si="338"/>
        <v>-90.216743506210506</v>
      </c>
      <c r="R1148">
        <f t="shared" si="339"/>
        <v>89.783256493789494</v>
      </c>
      <c r="S1148">
        <f t="shared" si="340"/>
        <v>6.5841428687658896E-2</v>
      </c>
      <c r="T1148">
        <f t="shared" si="323"/>
        <v>57.547123824386794</v>
      </c>
    </row>
    <row r="1149" spans="1:20" x14ac:dyDescent="0.25">
      <c r="A1149">
        <f t="shared" si="324"/>
        <v>415.26593414388003</v>
      </c>
      <c r="B1149">
        <f t="shared" si="341"/>
        <v>66.091626116671989</v>
      </c>
      <c r="C1149" t="str">
        <f t="shared" si="325"/>
        <v>-2.85218023008655-751.113522130079i</v>
      </c>
      <c r="D1149" t="str">
        <f t="shared" si="326"/>
        <v>3.47812497129921-240.809859373111i</v>
      </c>
      <c r="E1149" t="str">
        <f t="shared" si="327"/>
        <v>162.469030384579+0.0311334834310004i</v>
      </c>
      <c r="F1149" t="str">
        <f t="shared" si="328"/>
        <v>2.90990990528531-2259.84943490755i</v>
      </c>
      <c r="G1149" t="str">
        <f t="shared" si="329"/>
        <v>0.999999998410739-0.0000398655296144558i</v>
      </c>
      <c r="H1149" t="str">
        <f t="shared" si="330"/>
        <v>625.108310686562+8.54738137286435i</v>
      </c>
      <c r="I1149" t="str">
        <f t="shared" si="331"/>
        <v>59.6221622228073-3985.07621455321i</v>
      </c>
      <c r="K1149" t="str">
        <f t="shared" si="332"/>
        <v>0.0191930848759035-0.000353794012049591i</v>
      </c>
      <c r="L1149" t="str">
        <f t="shared" si="333"/>
        <v>0.0001875-3.20225456678518i</v>
      </c>
      <c r="M1149" t="str">
        <f t="shared" si="334"/>
        <v>0.0025-1.54365091937337i</v>
      </c>
      <c r="N1149">
        <f t="shared" si="335"/>
        <v>89.782433547883244</v>
      </c>
      <c r="O1149">
        <f t="shared" si="336"/>
        <v>57.51417423272531</v>
      </c>
      <c r="P1149" s="3">
        <f t="shared" si="337"/>
        <v>57.51417423272531</v>
      </c>
      <c r="Q1149" s="3">
        <f t="shared" si="338"/>
        <v>-90.217566452116756</v>
      </c>
      <c r="R1149">
        <f t="shared" si="339"/>
        <v>89.782433547883244</v>
      </c>
      <c r="S1149">
        <f t="shared" si="340"/>
        <v>6.6091626116671992E-2</v>
      </c>
      <c r="T1149">
        <f t="shared" si="323"/>
        <v>57.51417423272531</v>
      </c>
    </row>
    <row r="1150" spans="1:20" x14ac:dyDescent="0.25">
      <c r="A1150">
        <f t="shared" si="324"/>
        <v>416.84394469362684</v>
      </c>
      <c r="B1150">
        <f t="shared" si="341"/>
        <v>66.342774295915348</v>
      </c>
      <c r="C1150" t="str">
        <f t="shared" si="325"/>
        <v>-2.85216929599801-748.26955432406i</v>
      </c>
      <c r="D1150" t="str">
        <f t="shared" si="326"/>
        <v>3.47812497108065-239.898248434848i</v>
      </c>
      <c r="E1150" t="str">
        <f t="shared" si="327"/>
        <v>162.469026529654+0.0312519079985942i</v>
      </c>
      <c r="F1150" t="str">
        <f t="shared" si="328"/>
        <v>2.90990990525009-2251.29451662768i</v>
      </c>
      <c r="G1150" t="str">
        <f t="shared" si="329"/>
        <v>0.999999998398638-0.0000400170186265065i</v>
      </c>
      <c r="H1150" t="str">
        <f t="shared" si="330"/>
        <v>625.109135495666+8.57986259098207i</v>
      </c>
      <c r="I1150" t="str">
        <f t="shared" si="331"/>
        <v>59.6221764385673-3969.99495925175i</v>
      </c>
      <c r="K1150" t="str">
        <f t="shared" si="332"/>
        <v>0.0191930322414246-0.000355137395166318i</v>
      </c>
      <c r="L1150" t="str">
        <f t="shared" si="333"/>
        <v>0.0001875-3.19013206493842i</v>
      </c>
      <c r="M1150" t="str">
        <f t="shared" si="334"/>
        <v>0.0025-1.53780725181647i</v>
      </c>
      <c r="N1150">
        <f t="shared" si="335"/>
        <v>89.781607482554179</v>
      </c>
      <c r="O1150">
        <f t="shared" si="336"/>
        <v>57.48122459719599</v>
      </c>
      <c r="P1150" s="3">
        <f t="shared" si="337"/>
        <v>57.48122459719599</v>
      </c>
      <c r="Q1150" s="3">
        <f t="shared" si="338"/>
        <v>-90.218392517445821</v>
      </c>
      <c r="R1150">
        <f t="shared" si="339"/>
        <v>89.781607482554179</v>
      </c>
      <c r="S1150">
        <f t="shared" si="340"/>
        <v>6.6342774295915341E-2</v>
      </c>
      <c r="T1150">
        <f t="shared" si="323"/>
        <v>57.48122459719599</v>
      </c>
    </row>
    <row r="1151" spans="1:20" x14ac:dyDescent="0.25">
      <c r="A1151">
        <f t="shared" si="324"/>
        <v>418.4279516834626</v>
      </c>
      <c r="B1151">
        <f t="shared" si="341"/>
        <v>66.594876838239827</v>
      </c>
      <c r="C1151" t="str">
        <f t="shared" si="325"/>
        <v>-2.85215827871852-745.436350630107i</v>
      </c>
      <c r="D1151" t="str">
        <f t="shared" si="326"/>
        <v>3.47812497086046-238.990088513427i</v>
      </c>
      <c r="E1151" t="str">
        <f t="shared" si="327"/>
        <v>162.469022645413+0.0313707839214794i</v>
      </c>
      <c r="F1151" t="str">
        <f t="shared" si="328"/>
        <v>2.90990990521459-2242.77198397524i</v>
      </c>
      <c r="G1151" t="str">
        <f t="shared" si="329"/>
        <v>0.999999998386445-0.0000401690832967974i</v>
      </c>
      <c r="H1151" t="str">
        <f t="shared" si="330"/>
        <v>625.109966586508+8.61246725109884i</v>
      </c>
      <c r="I1151" t="str">
        <f t="shared" si="331"/>
        <v>59.6221907625449-3954.97081366854i</v>
      </c>
      <c r="K1151" t="str">
        <f t="shared" si="332"/>
        <v>0.0191929792064742-0.000356485871311088i</v>
      </c>
      <c r="L1151" t="str">
        <f t="shared" si="333"/>
        <v>0.0001875-3.1780554542124i</v>
      </c>
      <c r="M1151" t="str">
        <f t="shared" si="334"/>
        <v>0.0025-1.53198570613316i</v>
      </c>
      <c r="N1151">
        <f t="shared" si="335"/>
        <v>89.780778286037346</v>
      </c>
      <c r="O1151">
        <f t="shared" si="336"/>
        <v>57.448274917465334</v>
      </c>
      <c r="P1151" s="3">
        <f t="shared" si="337"/>
        <v>57.448274917465334</v>
      </c>
      <c r="Q1151" s="3">
        <f t="shared" si="338"/>
        <v>-90.219221713962654</v>
      </c>
      <c r="R1151">
        <f t="shared" si="339"/>
        <v>89.780778286037346</v>
      </c>
      <c r="S1151">
        <f t="shared" si="340"/>
        <v>6.6594876838239822E-2</v>
      </c>
      <c r="T1151">
        <f t="shared" si="323"/>
        <v>57.448274917465334</v>
      </c>
    </row>
    <row r="1152" spans="1:20" x14ac:dyDescent="0.25">
      <c r="A1152">
        <f t="shared" si="324"/>
        <v>420.01797789985977</v>
      </c>
      <c r="B1152">
        <f t="shared" si="341"/>
        <v>66.847937370225139</v>
      </c>
      <c r="C1152" t="str">
        <f t="shared" si="325"/>
        <v>-2.85214717761589-742.613870291676i</v>
      </c>
      <c r="D1152" t="str">
        <f t="shared" si="326"/>
        <v>3.47812497063858-238.085366544665i</v>
      </c>
      <c r="E1152" t="str">
        <f t="shared" si="327"/>
        <v>162.469018731633+0.0314901129301346i</v>
      </c>
      <c r="F1152" t="str">
        <f t="shared" si="328"/>
        <v>2.90990990517886-2234.28171435075i</v>
      </c>
      <c r="G1152" t="str">
        <f t="shared" si="329"/>
        <v>0.999999998374158-0.0000403217258128298i</v>
      </c>
      <c r="H1152" t="str">
        <f t="shared" si="330"/>
        <v>625.110804006943+8.64519582244712i</v>
      </c>
      <c r="I1152" t="str">
        <f t="shared" si="331"/>
        <v>59.6222051955641-3940.00356167633i</v>
      </c>
      <c r="K1152" t="str">
        <f t="shared" si="332"/>
        <v>0.0191929257680076-0.000357839459702171i</v>
      </c>
      <c r="L1152" t="str">
        <f t="shared" si="333"/>
        <v>0.0001875-3.16602456088105i</v>
      </c>
      <c r="M1152" t="str">
        <f t="shared" si="334"/>
        <v>0.0025-1.52618619857856i</v>
      </c>
      <c r="N1152">
        <f t="shared" si="335"/>
        <v>89.779945946524165</v>
      </c>
      <c r="O1152">
        <f t="shared" si="336"/>
        <v>57.415325193197269</v>
      </c>
      <c r="P1152" s="3">
        <f t="shared" si="337"/>
        <v>57.415325193197269</v>
      </c>
      <c r="Q1152" s="3">
        <f t="shared" si="338"/>
        <v>-90.220054053475835</v>
      </c>
      <c r="R1152">
        <f t="shared" si="339"/>
        <v>89.779945946524165</v>
      </c>
      <c r="S1152">
        <f t="shared" si="340"/>
        <v>6.6847937370225138E-2</v>
      </c>
      <c r="T1152">
        <f t="shared" si="323"/>
        <v>57.415325193197269</v>
      </c>
    </row>
    <row r="1153" spans="1:20" x14ac:dyDescent="0.25">
      <c r="A1153">
        <f t="shared" si="324"/>
        <v>421.61404621587928</v>
      </c>
      <c r="B1153">
        <f t="shared" si="341"/>
        <v>67.101959532232001</v>
      </c>
      <c r="C1153" t="str">
        <f t="shared" si="325"/>
        <v>-2.85213599205274-739.802072706469i</v>
      </c>
      <c r="D1153" t="str">
        <f t="shared" si="326"/>
        <v>3.47812497041502-237.184069513832i</v>
      </c>
      <c r="E1153" t="str">
        <f t="shared" si="327"/>
        <v>162.469014788089+0.0316098967618248i</v>
      </c>
      <c r="F1153" t="str">
        <f t="shared" si="328"/>
        <v>2.90990990514282-2225.82358561882i</v>
      </c>
      <c r="G1153" t="str">
        <f t="shared" si="329"/>
        <v>0.999999998361778-0.0000404749483704175i</v>
      </c>
      <c r="H1153" t="str">
        <f t="shared" si="330"/>
        <v>625.11164780519+8.6780487760443i</v>
      </c>
      <c r="I1153" t="str">
        <f t="shared" si="331"/>
        <v>59.6222197384547-3925.09298796628i</v>
      </c>
      <c r="K1153" t="str">
        <f t="shared" si="332"/>
        <v>0.019192871922957-0.000359198179629326i</v>
      </c>
      <c r="L1153" t="str">
        <f t="shared" si="333"/>
        <v>0.0001875-3.15403921187593i</v>
      </c>
      <c r="M1153" t="str">
        <f t="shared" si="334"/>
        <v>0.0025-1.52040864572481i</v>
      </c>
      <c r="N1153">
        <f t="shared" si="335"/>
        <v>89.779110452162101</v>
      </c>
      <c r="O1153">
        <f t="shared" si="336"/>
        <v>57.382375424052981</v>
      </c>
      <c r="P1153" s="3">
        <f t="shared" si="337"/>
        <v>57.382375424052981</v>
      </c>
      <c r="Q1153" s="3">
        <f t="shared" si="338"/>
        <v>-90.220889547837899</v>
      </c>
      <c r="R1153">
        <f t="shared" si="339"/>
        <v>89.779110452162101</v>
      </c>
      <c r="S1153">
        <f t="shared" si="340"/>
        <v>6.7101959532231997E-2</v>
      </c>
      <c r="T1153">
        <f t="shared" si="323"/>
        <v>57.382375424052981</v>
      </c>
    </row>
    <row r="1154" spans="1:20" x14ac:dyDescent="0.25">
      <c r="A1154">
        <f t="shared" si="324"/>
        <v>423.21617959149967</v>
      </c>
      <c r="B1154">
        <f t="shared" si="341"/>
        <v>67.356946978454488</v>
      </c>
      <c r="C1154" t="str">
        <f t="shared" si="325"/>
        <v>-2.85212472138711-737.000917425871i</v>
      </c>
      <c r="D1154" t="str">
        <f t="shared" si="326"/>
        <v>3.47812497018974-236.286184455467i</v>
      </c>
      <c r="E1154" t="str">
        <f t="shared" si="327"/>
        <v>162.469010814554+0.0317301371605622i</v>
      </c>
      <c r="F1154" t="str">
        <f t="shared" si="328"/>
        <v>2.90990990510653-2217.39747610643i</v>
      </c>
      <c r="G1154" t="str">
        <f t="shared" si="329"/>
        <v>0.999999998349304-0.0000406287531737183i</v>
      </c>
      <c r="H1154" t="str">
        <f t="shared" si="330"/>
        <v>625.112498029827+8.71102658469929i</v>
      </c>
      <c r="I1154" t="str">
        <f t="shared" si="331"/>
        <v>59.6222343920529-3910.23887804484i</v>
      </c>
      <c r="K1154" t="str">
        <f t="shared" si="332"/>
        <v>0.0191928176682315-0.000360562050454052i</v>
      </c>
      <c r="L1154" t="str">
        <f t="shared" si="333"/>
        <v>0.0001875-3.14209923478375i</v>
      </c>
      <c r="M1154" t="str">
        <f t="shared" si="334"/>
        <v>0.0025-1.51465296445986i</v>
      </c>
      <c r="N1154">
        <f t="shared" si="335"/>
        <v>89.778271791054735</v>
      </c>
      <c r="O1154">
        <f t="shared" si="336"/>
        <v>57.349425609691203</v>
      </c>
      <c r="P1154" s="3">
        <f t="shared" si="337"/>
        <v>57.349425609691203</v>
      </c>
      <c r="Q1154" s="3">
        <f t="shared" si="338"/>
        <v>-90.221728208945265</v>
      </c>
      <c r="R1154">
        <f t="shared" si="339"/>
        <v>89.778271791054735</v>
      </c>
      <c r="S1154">
        <f t="shared" si="340"/>
        <v>6.7356946978454485E-2</v>
      </c>
      <c r="T1154">
        <f t="shared" si="323"/>
        <v>57.349425609691203</v>
      </c>
    </row>
    <row r="1155" spans="1:20" x14ac:dyDescent="0.25">
      <c r="A1155">
        <f t="shared" si="324"/>
        <v>424.82440107394734</v>
      </c>
      <c r="B1155">
        <f t="shared" si="341"/>
        <v>67.612903376972611</v>
      </c>
      <c r="C1155" t="str">
        <f t="shared" si="325"/>
        <v>-2.85211336497204-734.210364154366i</v>
      </c>
      <c r="D1155" t="str">
        <f t="shared" si="326"/>
        <v>3.47812496996276-235.391698453193i</v>
      </c>
      <c r="E1155" t="str">
        <f t="shared" si="327"/>
        <v>162.469006810802+0.0318508358771673i</v>
      </c>
      <c r="F1155" t="str">
        <f t="shared" si="328"/>
        <v>2.90990990506996-2209.00326460118i</v>
      </c>
      <c r="G1155" t="str">
        <f t="shared" si="329"/>
        <v>0.999999998336735-0.0000407831424352657i</v>
      </c>
      <c r="H1155" t="str">
        <f t="shared" si="330"/>
        <v>625.113354729816+8.74412972301962i</v>
      </c>
      <c r="I1155" t="str">
        <f t="shared" si="331"/>
        <v>59.6222491572024-3895.44101823081i</v>
      </c>
      <c r="K1155" t="str">
        <f t="shared" si="332"/>
        <v>0.0191927630007164-0.000361931091609834i</v>
      </c>
      <c r="L1155" t="str">
        <f t="shared" si="333"/>
        <v>0.0001875-3.13020445784395i</v>
      </c>
      <c r="M1155" t="str">
        <f t="shared" si="334"/>
        <v>0.0025-1.50891907198631i</v>
      </c>
      <c r="N1155">
        <f t="shared" si="335"/>
        <v>89.777429951261411</v>
      </c>
      <c r="O1155">
        <f t="shared" si="336"/>
        <v>57.316475749768102</v>
      </c>
      <c r="P1155" s="3">
        <f t="shared" si="337"/>
        <v>57.316475749768102</v>
      </c>
      <c r="Q1155" s="3">
        <f t="shared" si="338"/>
        <v>-90.222570048738589</v>
      </c>
      <c r="R1155">
        <f t="shared" si="339"/>
        <v>89.777429951261411</v>
      </c>
      <c r="S1155">
        <f t="shared" si="340"/>
        <v>6.7612903376972608E-2</v>
      </c>
      <c r="T1155">
        <f t="shared" si="323"/>
        <v>57.316475749768102</v>
      </c>
    </row>
    <row r="1156" spans="1:20" x14ac:dyDescent="0.25">
      <c r="A1156">
        <f t="shared" si="324"/>
        <v>426.43873379802835</v>
      </c>
      <c r="B1156">
        <f t="shared" si="341"/>
        <v>67.869832409805113</v>
      </c>
      <c r="C1156" t="str">
        <f t="shared" si="325"/>
        <v>-2.85210192215558-731.430372748956i</v>
      </c>
      <c r="D1156" t="str">
        <f t="shared" si="326"/>
        <v>3.47812496973403-234.500598639527i</v>
      </c>
      <c r="E1156" t="str">
        <f t="shared" si="327"/>
        <v>162.469002776604+0.0319719946693133i</v>
      </c>
      <c r="F1156" t="str">
        <f t="shared" si="328"/>
        <v>2.90990990503312-2200.64083034949i</v>
      </c>
      <c r="G1156" t="str">
        <f t="shared" si="329"/>
        <v>0.99999999832407-0.0000409381183760013i</v>
      </c>
      <c r="H1156" t="str">
        <f t="shared" si="330"/>
        <v>625.114217954473+8.77735866741776i</v>
      </c>
      <c r="I1156" t="str">
        <f t="shared" si="331"/>
        <v>59.6222640347496-3880.69919565199i</v>
      </c>
      <c r="K1156" t="str">
        <f t="shared" si="332"/>
        <v>0.0191927079172739-0.000363305322602412i</v>
      </c>
      <c r="L1156" t="str">
        <f t="shared" si="333"/>
        <v>0.0001875-3.11835470994615i</v>
      </c>
      <c r="M1156" t="str">
        <f t="shared" si="334"/>
        <v>0.0025-1.50320688582019i</v>
      </c>
      <c r="N1156">
        <f t="shared" si="335"/>
        <v>89.776584920797177</v>
      </c>
      <c r="O1156">
        <f t="shared" si="336"/>
        <v>57.283525843937319</v>
      </c>
      <c r="P1156" s="3">
        <f t="shared" si="337"/>
        <v>57.283525843937319</v>
      </c>
      <c r="Q1156" s="3">
        <f t="shared" si="338"/>
        <v>-90.223415079202823</v>
      </c>
      <c r="R1156">
        <f t="shared" si="339"/>
        <v>89.776584920797177</v>
      </c>
      <c r="S1156">
        <f t="shared" si="340"/>
        <v>6.7869832409805111E-2</v>
      </c>
      <c r="T1156">
        <f t="shared" si="323"/>
        <v>57.283525843937319</v>
      </c>
    </row>
    <row r="1157" spans="1:20" x14ac:dyDescent="0.25">
      <c r="A1157">
        <f t="shared" si="324"/>
        <v>428.05920098646089</v>
      </c>
      <c r="B1157">
        <f t="shared" si="341"/>
        <v>68.127737772962377</v>
      </c>
      <c r="C1157" t="str">
        <f t="shared" si="325"/>
        <v>-2.85209039228095-728.660903218553i</v>
      </c>
      <c r="D1157" t="str">
        <f t="shared" si="326"/>
        <v>3.47812496950356-233.6128721957i</v>
      </c>
      <c r="E1157" t="str">
        <f t="shared" si="327"/>
        <v>162.468998711726+0.0320936153015302i</v>
      </c>
      <c r="F1157" t="str">
        <f t="shared" si="328"/>
        <v>2.90990990499596-2192.31005305496i</v>
      </c>
      <c r="G1157" t="str">
        <f t="shared" si="329"/>
        <v>0.999999998311309-0.0000410936832253057i</v>
      </c>
      <c r="H1157" t="str">
        <f t="shared" si="330"/>
        <v>625.115087753511+8.81071389611886i</v>
      </c>
      <c r="I1157" t="str">
        <f t="shared" si="331"/>
        <v>59.622279025552-3866.01319824252i</v>
      </c>
      <c r="K1157" t="str">
        <f t="shared" si="332"/>
        <v>0.0191926524147418-0.000364684763010027i</v>
      </c>
      <c r="L1157" t="str">
        <f t="shared" si="333"/>
        <v>0.0001875-3.10654982062776i</v>
      </c>
      <c r="M1157" t="str">
        <f t="shared" si="334"/>
        <v>0.0025-1.49751632378979i</v>
      </c>
      <c r="N1157">
        <f t="shared" si="335"/>
        <v>89.775736687632687</v>
      </c>
      <c r="O1157">
        <f t="shared" si="336"/>
        <v>57.250575891849529</v>
      </c>
      <c r="P1157" s="3">
        <f t="shared" si="337"/>
        <v>57.250575891849529</v>
      </c>
      <c r="Q1157" s="3">
        <f t="shared" si="338"/>
        <v>-90.224263312367313</v>
      </c>
      <c r="R1157">
        <f t="shared" si="339"/>
        <v>89.775736687632687</v>
      </c>
      <c r="S1157">
        <f t="shared" si="340"/>
        <v>6.8127737772962382E-2</v>
      </c>
      <c r="T1157">
        <f t="shared" si="323"/>
        <v>57.250575891849529</v>
      </c>
    </row>
    <row r="1158" spans="1:20" x14ac:dyDescent="0.25">
      <c r="A1158">
        <f t="shared" si="324"/>
        <v>429.68582595020951</v>
      </c>
      <c r="B1158">
        <f t="shared" si="341"/>
        <v>68.38662317649964</v>
      </c>
      <c r="C1158" t="str">
        <f t="shared" si="325"/>
        <v>-2.85207877468632-725.901915723469i</v>
      </c>
      <c r="D1158" t="str">
        <f t="shared" si="326"/>
        <v>3.47812496927135-232.72850635147i</v>
      </c>
      <c r="E1158" t="str">
        <f t="shared" si="327"/>
        <v>162.468994615938+0.0322156995452301i</v>
      </c>
      <c r="F1158" t="str">
        <f t="shared" si="328"/>
        <v>2.90990990495856-2184.01081287656i</v>
      </c>
      <c r="G1158" t="str">
        <f t="shared" si="329"/>
        <v>0.999999998298451-0.0000412498392210315i</v>
      </c>
      <c r="H1158" t="str">
        <f t="shared" si="330"/>
        <v>625.115964177005+8.84419588916676i</v>
      </c>
      <c r="I1158" t="str">
        <f t="shared" si="331"/>
        <v>59.6222941304705-3851.38281473945i</v>
      </c>
      <c r="K1158" t="str">
        <f t="shared" si="332"/>
        <v>0.0191925964899343-0.000366069432483682i</v>
      </c>
      <c r="L1158" t="str">
        <f t="shared" si="333"/>
        <v>0.0001875-3.09478962007149i</v>
      </c>
      <c r="M1158" t="str">
        <f t="shared" si="334"/>
        <v>0.0025-1.49184730403446i</v>
      </c>
      <c r="N1158">
        <f t="shared" si="335"/>
        <v>89.774885239693845</v>
      </c>
      <c r="O1158">
        <f t="shared" si="336"/>
        <v>57.217625893153219</v>
      </c>
      <c r="P1158" s="3">
        <f t="shared" si="337"/>
        <v>57.217625893153219</v>
      </c>
      <c r="Q1158" s="3">
        <f t="shared" si="338"/>
        <v>-90.225114760306155</v>
      </c>
      <c r="R1158">
        <f t="shared" si="339"/>
        <v>89.774885239693845</v>
      </c>
      <c r="S1158">
        <f t="shared" si="340"/>
        <v>6.8386623176499642E-2</v>
      </c>
      <c r="T1158">
        <f t="shared" si="323"/>
        <v>57.217625893153219</v>
      </c>
    </row>
    <row r="1159" spans="1:20" x14ac:dyDescent="0.25">
      <c r="A1159">
        <f t="shared" si="324"/>
        <v>431.31863208882027</v>
      </c>
      <c r="B1159">
        <f t="shared" si="341"/>
        <v>68.646492344570333</v>
      </c>
      <c r="C1159" t="str">
        <f t="shared" si="325"/>
        <v>-2.85206706870486-723.153370574768i</v>
      </c>
      <c r="D1159" t="str">
        <f t="shared" si="326"/>
        <v>3.47812496903738-231.847488384936i</v>
      </c>
      <c r="E1159" t="str">
        <f t="shared" si="327"/>
        <v>162.468990489003+0.0323382491787426i</v>
      </c>
      <c r="F1159" t="str">
        <f t="shared" si="328"/>
        <v>2.90990990492085-2175.74299042692i</v>
      </c>
      <c r="G1159" t="str">
        <f t="shared" si="329"/>
        <v>0.999999998285494-0.0000414065886095349i</v>
      </c>
      <c r="H1159" t="str">
        <f t="shared" si="330"/>
        <v>625.116847275423+8.87780512843165i</v>
      </c>
      <c r="I1159" t="str">
        <f t="shared" si="331"/>
        <v>59.6223093503739-3836.8078346799i</v>
      </c>
      <c r="K1159" t="str">
        <f t="shared" si="332"/>
        <v>0.0191925401396412-0.000367459350747401i</v>
      </c>
      <c r="L1159" t="str">
        <f t="shared" si="333"/>
        <v>0.0001875-3.0830739391029i</v>
      </c>
      <c r="M1159" t="str">
        <f t="shared" si="334"/>
        <v>0.0025-1.48619974500345i</v>
      </c>
      <c r="N1159">
        <f t="shared" si="335"/>
        <v>89.774030564861903</v>
      </c>
      <c r="O1159">
        <f t="shared" si="336"/>
        <v>57.184675847493779</v>
      </c>
      <c r="P1159" s="3">
        <f t="shared" si="337"/>
        <v>57.184675847493779</v>
      </c>
      <c r="Q1159" s="3">
        <f t="shared" si="338"/>
        <v>-90.225969435138097</v>
      </c>
      <c r="R1159">
        <f t="shared" si="339"/>
        <v>89.774030564861903</v>
      </c>
      <c r="S1159">
        <f t="shared" si="340"/>
        <v>6.8646492344570334E-2</v>
      </c>
      <c r="T1159">
        <f t="shared" si="323"/>
        <v>57.184675847493779</v>
      </c>
    </row>
    <row r="1160" spans="1:20" x14ac:dyDescent="0.25">
      <c r="A1160">
        <f t="shared" si="324"/>
        <v>432.95764289075777</v>
      </c>
      <c r="B1160">
        <f t="shared" si="341"/>
        <v>68.907349015479696</v>
      </c>
      <c r="C1160" t="str">
        <f t="shared" si="325"/>
        <v>-2.85205527366489-720.415228233747i</v>
      </c>
      <c r="D1160" t="str">
        <f t="shared" si="326"/>
        <v>3.47812496880161-230.969805622359i</v>
      </c>
      <c r="E1160" t="str">
        <f t="shared" si="327"/>
        <v>162.468986330685+0.0324612659873618i</v>
      </c>
      <c r="F1160" t="str">
        <f t="shared" si="328"/>
        <v>2.90990990488286-2167.50646677065i</v>
      </c>
      <c r="G1160" t="str">
        <f t="shared" si="329"/>
        <v>0.999999998272439-0.0000415639336457085i</v>
      </c>
      <c r="H1160" t="str">
        <f t="shared" si="330"/>
        <v>625.117737099612+8.91154209761665i</v>
      </c>
      <c r="I1160" t="str">
        <f t="shared" si="331"/>
        <v>59.6223246861378-3822.288048398i</v>
      </c>
      <c r="K1160" t="str">
        <f t="shared" si="332"/>
        <v>0.019192483360628-0.000368854537598489i</v>
      </c>
      <c r="L1160" t="str">
        <f t="shared" si="333"/>
        <v>0.0001875-3.07140260918798i</v>
      </c>
      <c r="M1160" t="str">
        <f t="shared" si="334"/>
        <v>0.0025-1.48057356545472i</v>
      </c>
      <c r="N1160">
        <f t="shared" si="335"/>
        <v>89.773172650973052</v>
      </c>
      <c r="O1160">
        <f t="shared" si="336"/>
        <v>57.151725754514111</v>
      </c>
      <c r="P1160" s="3">
        <f t="shared" si="337"/>
        <v>57.151725754514111</v>
      </c>
      <c r="Q1160" s="3">
        <f t="shared" si="338"/>
        <v>-90.226827349026948</v>
      </c>
      <c r="R1160">
        <f t="shared" si="339"/>
        <v>89.773172650973052</v>
      </c>
      <c r="S1160">
        <f t="shared" si="340"/>
        <v>6.8907349015479694E-2</v>
      </c>
      <c r="T1160">
        <f t="shared" si="323"/>
        <v>57.151725754514111</v>
      </c>
    </row>
    <row r="1161" spans="1:20" x14ac:dyDescent="0.25">
      <c r="A1161">
        <f t="shared" si="324"/>
        <v>434.60288193374265</v>
      </c>
      <c r="B1161">
        <f t="shared" si="341"/>
        <v>69.16919694173852</v>
      </c>
      <c r="C1161" t="str">
        <f t="shared" si="325"/>
        <v>-2.8520433888892-717.687449311364i</v>
      </c>
      <c r="D1161" t="str">
        <f t="shared" si="326"/>
        <v>3.47812496856405-230.095445437978i</v>
      </c>
      <c r="E1161" t="str">
        <f t="shared" si="327"/>
        <v>162.468982140747+0.0325847517633385i</v>
      </c>
      <c r="F1161" t="str">
        <f t="shared" si="328"/>
        <v>2.90990990484459-2159.30112342259i</v>
      </c>
      <c r="G1161" t="str">
        <f t="shared" si="329"/>
        <v>0.999999998259285-0.0000417218765930134i</v>
      </c>
      <c r="H1161" t="str">
        <f t="shared" si="330"/>
        <v>625.118633700805+8.94540728226464i</v>
      </c>
      <c r="I1161" t="str">
        <f t="shared" si="331"/>
        <v>59.6223401386431-3807.82324702184i</v>
      </c>
      <c r="K1161" t="str">
        <f t="shared" si="332"/>
        <v>0.0191924261496358-0.000370255012907781i</v>
      </c>
      <c r="L1161" t="str">
        <f t="shared" si="333"/>
        <v>0.0001875-3.05977546243075i</v>
      </c>
      <c r="M1161" t="str">
        <f t="shared" si="334"/>
        <v>0.0025-1.4749686844538i</v>
      </c>
      <c r="N1161">
        <f t="shared" si="335"/>
        <v>89.772311485818477</v>
      </c>
      <c r="O1161">
        <f t="shared" si="336"/>
        <v>57.11877561385451</v>
      </c>
      <c r="P1161" s="3">
        <f t="shared" si="337"/>
        <v>57.11877561385451</v>
      </c>
      <c r="Q1161" s="3">
        <f t="shared" si="338"/>
        <v>-90.227688514181523</v>
      </c>
      <c r="R1161">
        <f t="shared" si="339"/>
        <v>89.772311485818477</v>
      </c>
      <c r="S1161">
        <f t="shared" si="340"/>
        <v>6.9169196941738523E-2</v>
      </c>
      <c r="T1161">
        <f t="shared" si="323"/>
        <v>57.11877561385451</v>
      </c>
    </row>
    <row r="1162" spans="1:20" x14ac:dyDescent="0.25">
      <c r="A1162">
        <f t="shared" si="324"/>
        <v>436.25437288509085</v>
      </c>
      <c r="B1162">
        <f t="shared" si="341"/>
        <v>69.432039890117125</v>
      </c>
      <c r="C1162" t="str">
        <f t="shared" si="325"/>
        <v>-2.8520314136958-714.969994567639i</v>
      </c>
      <c r="D1162" t="str">
        <f t="shared" si="326"/>
        <v>3.47812496832469-229.224395253828i</v>
      </c>
      <c r="E1162" t="str">
        <f t="shared" si="327"/>
        <v>162.468977918948+0.032708708305946i</v>
      </c>
      <c r="F1162" t="str">
        <f t="shared" si="328"/>
        <v>2.90990990480601-2151.12684234612i</v>
      </c>
      <c r="G1162" t="str">
        <f t="shared" si="329"/>
        <v>0.99999999824603-0.0000418804197235117i</v>
      </c>
      <c r="H1162" t="str">
        <f t="shared" si="330"/>
        <v>625.119537130627+8.97940116976577i</v>
      </c>
      <c r="I1162" t="str">
        <f t="shared" si="331"/>
        <v>59.6223557087786-3793.41322247049i</v>
      </c>
      <c r="K1162" t="str">
        <f t="shared" si="332"/>
        <v>0.0191923685033808-0.000371660796619919i</v>
      </c>
      <c r="L1162" t="str">
        <f t="shared" si="333"/>
        <v>0.0001875-3.04819233157078i</v>
      </c>
      <c r="M1162" t="str">
        <f t="shared" si="334"/>
        <v>0.0025-1.46938502137258i</v>
      </c>
      <c r="N1162">
        <f t="shared" si="335"/>
        <v>89.771447057144059</v>
      </c>
      <c r="O1162">
        <f t="shared" si="336"/>
        <v>57.085825425152372</v>
      </c>
      <c r="P1162" s="3">
        <f t="shared" si="337"/>
        <v>57.085825425152372</v>
      </c>
      <c r="Q1162" s="3">
        <f t="shared" si="338"/>
        <v>-90.228552942855941</v>
      </c>
      <c r="R1162">
        <f t="shared" si="339"/>
        <v>89.771447057144059</v>
      </c>
      <c r="S1162">
        <f t="shared" si="340"/>
        <v>6.943203989011712E-2</v>
      </c>
      <c r="T1162">
        <f t="shared" si="323"/>
        <v>57.085825425152372</v>
      </c>
    </row>
    <row r="1163" spans="1:20" x14ac:dyDescent="0.25">
      <c r="A1163">
        <f t="shared" si="324"/>
        <v>437.91213950205423</v>
      </c>
      <c r="B1163">
        <f t="shared" si="341"/>
        <v>69.695881641699572</v>
      </c>
      <c r="C1163" t="str">
        <f t="shared" si="325"/>
        <v>-2.8520193473974-712.262824911111i</v>
      </c>
      <c r="D1163" t="str">
        <f t="shared" si="326"/>
        <v>3.4781249680835-228.356642539561i</v>
      </c>
      <c r="E1163" t="str">
        <f t="shared" si="327"/>
        <v>162.468973665045+0.0328331374214734i</v>
      </c>
      <c r="F1163" t="str">
        <f t="shared" si="328"/>
        <v>2.90990990476717-2142.98350595147i</v>
      </c>
      <c r="G1163" t="str">
        <f t="shared" si="329"/>
        <v>0.999999998232675-0.0000420395653178996i</v>
      </c>
      <c r="H1163" t="str">
        <f t="shared" si="330"/>
        <v>625.120447441104+9.01352424936409i</v>
      </c>
      <c r="I1163" t="str">
        <f t="shared" si="331"/>
        <v>59.6223713974397-3779.05776745106i</v>
      </c>
      <c r="K1163" t="str">
        <f t="shared" si="332"/>
        <v>0.0191923104185542-0.000373071908753593i</v>
      </c>
      <c r="L1163" t="str">
        <f t="shared" si="333"/>
        <v>0.0001875-3.03665304998085i</v>
      </c>
      <c r="M1163" t="str">
        <f t="shared" si="334"/>
        <v>0.0025-1.4638224958882i</v>
      </c>
      <c r="N1163">
        <f t="shared" si="335"/>
        <v>89.770579352650302</v>
      </c>
      <c r="O1163">
        <f t="shared" si="336"/>
        <v>57.052875188042293</v>
      </c>
      <c r="P1163" s="3">
        <f t="shared" si="337"/>
        <v>57.052875188042293</v>
      </c>
      <c r="Q1163" s="3">
        <f t="shared" si="338"/>
        <v>-90.229420647349698</v>
      </c>
      <c r="R1163">
        <f t="shared" si="339"/>
        <v>89.770579352650302</v>
      </c>
      <c r="S1163">
        <f t="shared" si="340"/>
        <v>6.969588164169957E-2</v>
      </c>
      <c r="T1163">
        <f t="shared" si="323"/>
        <v>57.052875188042293</v>
      </c>
    </row>
    <row r="1164" spans="1:20" x14ac:dyDescent="0.25">
      <c r="A1164">
        <f t="shared" si="324"/>
        <v>439.57620563216204</v>
      </c>
      <c r="B1164">
        <f t="shared" si="341"/>
        <v>69.960725991938034</v>
      </c>
      <c r="C1164" t="str">
        <f t="shared" si="325"/>
        <v>-2.85200718930154-709.565901398289i</v>
      </c>
      <c r="D1164" t="str">
        <f t="shared" si="326"/>
        <v>3.47812496784048-227.492174812261i</v>
      </c>
      <c r="E1164" t="str">
        <f t="shared" si="327"/>
        <v>162.468969378796+0.0329580409232804i</v>
      </c>
      <c r="F1164" t="str">
        <f t="shared" si="328"/>
        <v>2.909909904728-2134.87099709399i</v>
      </c>
      <c r="G1164" t="str">
        <f t="shared" si="329"/>
        <v>0.999999998219218-0.0000421993156655398i</v>
      </c>
      <c r="H1164" t="str">
        <f t="shared" si="330"/>
        <v>625.121364684644+9.04777701216484i</v>
      </c>
      <c r="I1164" t="str">
        <f t="shared" si="331"/>
        <v>59.622387205528-3764.75667545553i</v>
      </c>
      <c r="K1164" t="str">
        <f t="shared" si="332"/>
        <v>0.0191922518918224-0.000374488369401826i</v>
      </c>
      <c r="L1164" t="str">
        <f t="shared" si="333"/>
        <v>0.0001875-3.02515745166452i</v>
      </c>
      <c r="M1164" t="str">
        <f t="shared" si="334"/>
        <v>0.0025-1.45828102798187i</v>
      </c>
      <c r="N1164">
        <f t="shared" si="335"/>
        <v>89.76970835999208</v>
      </c>
      <c r="O1164">
        <f t="shared" si="336"/>
        <v>57.019924902156333</v>
      </c>
      <c r="P1164" s="3">
        <f t="shared" si="337"/>
        <v>57.019924902156333</v>
      </c>
      <c r="Q1164" s="3">
        <f t="shared" si="338"/>
        <v>-90.23029164000792</v>
      </c>
      <c r="R1164">
        <f t="shared" si="339"/>
        <v>89.76970835999208</v>
      </c>
      <c r="S1164">
        <f t="shared" si="340"/>
        <v>6.9960725991938033E-2</v>
      </c>
      <c r="T1164">
        <f t="shared" si="323"/>
        <v>57.019924902156333</v>
      </c>
    </row>
    <row r="1165" spans="1:20" x14ac:dyDescent="0.25">
      <c r="A1165">
        <f t="shared" si="324"/>
        <v>441.24659521356421</v>
      </c>
      <c r="B1165">
        <f t="shared" si="341"/>
        <v>70.226576750707395</v>
      </c>
      <c r="C1165" t="str">
        <f t="shared" si="325"/>
        <v>-2.85199493871039-706.879185233056i</v>
      </c>
      <c r="D1165" t="str">
        <f t="shared" si="326"/>
        <v>3.47812496759559-226.63097963627i</v>
      </c>
      <c r="E1165" t="str">
        <f t="shared" si="327"/>
        <v>162.468965059954+0.0330834206318276i</v>
      </c>
      <c r="F1165" t="str">
        <f t="shared" si="328"/>
        <v>2.90990990468853-2126.78919907254i</v>
      </c>
      <c r="G1165" t="str">
        <f t="shared" si="329"/>
        <v>0.999999998205658-0.0000423596730644945i</v>
      </c>
      <c r="H1165" t="str">
        <f t="shared" si="330"/>
        <v>625.122288914066+9.08215995114138i</v>
      </c>
      <c r="I1165" t="str">
        <f t="shared" si="331"/>
        <v>59.6224031339528-3750.50974075806i</v>
      </c>
      <c r="K1165" t="str">
        <f t="shared" si="332"/>
        <v>0.0191921929198262-0.000375910198732212i</v>
      </c>
      <c r="L1165" t="str">
        <f t="shared" si="333"/>
        <v>0.0001875-3.01370537125376i</v>
      </c>
      <c r="M1165" t="str">
        <f t="shared" si="334"/>
        <v>0.0025-1.45276053793771i</v>
      </c>
      <c r="N1165">
        <f t="shared" si="335"/>
        <v>89.768834066778609</v>
      </c>
      <c r="O1165">
        <f t="shared" si="336"/>
        <v>56.986974567123454</v>
      </c>
      <c r="P1165" s="3">
        <f t="shared" si="337"/>
        <v>56.986974567123454</v>
      </c>
      <c r="Q1165" s="3">
        <f t="shared" si="338"/>
        <v>-90.231165933221391</v>
      </c>
      <c r="R1165">
        <f t="shared" si="339"/>
        <v>89.768834066778609</v>
      </c>
      <c r="S1165">
        <f t="shared" si="340"/>
        <v>7.0226576750707398E-2</v>
      </c>
      <c r="T1165">
        <f t="shared" si="323"/>
        <v>56.986974567123454</v>
      </c>
    </row>
    <row r="1166" spans="1:20" x14ac:dyDescent="0.25">
      <c r="A1166">
        <f t="shared" si="324"/>
        <v>442.9233322753758</v>
      </c>
      <c r="B1166">
        <f t="shared" si="341"/>
        <v>70.493437742360086</v>
      </c>
      <c r="C1166" t="str">
        <f t="shared" si="325"/>
        <v>-2.85198259492079-704.202637766151i</v>
      </c>
      <c r="D1166" t="str">
        <f t="shared" si="326"/>
        <v>3.47812496734886-225.773044623007i</v>
      </c>
      <c r="E1166" t="str">
        <f t="shared" si="327"/>
        <v>162.468960708272+0.0332092783746802i</v>
      </c>
      <c r="F1166" t="str">
        <f t="shared" si="328"/>
        <v>2.90990990464878-2118.73799562773i</v>
      </c>
      <c r="G1166" t="str">
        <f t="shared" si="329"/>
        <v>0.999999998191995-0.0000425206398215586i</v>
      </c>
      <c r="H1166" t="str">
        <f t="shared" si="330"/>
        <v>625.123220182586+9.1166735611423i</v>
      </c>
      <c r="I1166" t="str">
        <f t="shared" si="331"/>
        <v>59.6224191836287-3736.31675841179i</v>
      </c>
      <c r="K1166" t="str">
        <f t="shared" si="332"/>
        <v>0.0191921334991811-0.000377337416987195i</v>
      </c>
      <c r="L1166" t="str">
        <f t="shared" si="333"/>
        <v>0.0001875-3.00229664400653i</v>
      </c>
      <c r="M1166" t="str">
        <f t="shared" si="334"/>
        <v>0.0025-1.44726094634161i</v>
      </c>
      <c r="N1166">
        <f t="shared" si="335"/>
        <v>89.767956460573131</v>
      </c>
      <c r="O1166">
        <f t="shared" si="336"/>
        <v>56.95402418257008</v>
      </c>
      <c r="P1166" s="3">
        <f t="shared" si="337"/>
        <v>56.95402418257008</v>
      </c>
      <c r="Q1166" s="3">
        <f t="shared" si="338"/>
        <v>-90.232043539426869</v>
      </c>
      <c r="R1166">
        <f t="shared" si="339"/>
        <v>89.767956460573131</v>
      </c>
      <c r="S1166">
        <f t="shared" si="340"/>
        <v>7.0493437742360082E-2</v>
      </c>
      <c r="T1166">
        <f t="shared" si="323"/>
        <v>56.95402418257008</v>
      </c>
    </row>
    <row r="1167" spans="1:20" x14ac:dyDescent="0.25">
      <c r="A1167">
        <f t="shared" si="324"/>
        <v>444.60644093802227</v>
      </c>
      <c r="B1167">
        <f t="shared" si="341"/>
        <v>70.76131280578106</v>
      </c>
      <c r="C1167" t="str">
        <f t="shared" si="325"/>
        <v>-2.85197015722459-701.536220494582i</v>
      </c>
      <c r="D1167" t="str">
        <f t="shared" si="326"/>
        <v>3.47812496710024-224.918357430789i</v>
      </c>
      <c r="E1167" t="str">
        <f t="shared" si="327"/>
        <v>162.468956323501+0.0333356159865686i</v>
      </c>
      <c r="F1167" t="str">
        <f t="shared" si="328"/>
        <v>2.90990990460873-2110.71727094031i</v>
      </c>
      <c r="G1167" t="str">
        <f t="shared" si="329"/>
        <v>0.999999998178228-0.0000426822182522928i</v>
      </c>
      <c r="H1167" t="str">
        <f t="shared" si="330"/>
        <v>625.124158543832+9.15131833889902i</v>
      </c>
      <c r="I1167" t="str">
        <f t="shared" si="331"/>
        <v>59.6224353554804-3722.17752424607i</v>
      </c>
      <c r="K1167" t="str">
        <f t="shared" si="332"/>
        <v>0.0191920736264767-0.000378770044484331i</v>
      </c>
      <c r="L1167" t="str">
        <f t="shared" si="333"/>
        <v>0.0001875-2.99093110580448i</v>
      </c>
      <c r="M1167" t="str">
        <f t="shared" si="334"/>
        <v>0.0025-1.44178217408011i</v>
      </c>
      <c r="N1167">
        <f t="shared" si="335"/>
        <v>89.767075528892917</v>
      </c>
      <c r="O1167">
        <f t="shared" si="336"/>
        <v>56.921073748119639</v>
      </c>
      <c r="P1167" s="3">
        <f t="shared" si="337"/>
        <v>56.921073748119639</v>
      </c>
      <c r="Q1167" s="3">
        <f t="shared" si="338"/>
        <v>-90.232924471107083</v>
      </c>
      <c r="R1167">
        <f t="shared" si="339"/>
        <v>89.767075528892917</v>
      </c>
      <c r="S1167">
        <f t="shared" si="340"/>
        <v>7.076131280578106E-2</v>
      </c>
      <c r="T1167">
        <f t="shared" si="323"/>
        <v>56.921073748119639</v>
      </c>
    </row>
    <row r="1168" spans="1:20" x14ac:dyDescent="0.25">
      <c r="A1168">
        <f t="shared" si="324"/>
        <v>446.29594541358676</v>
      </c>
      <c r="B1168">
        <f t="shared" si="341"/>
        <v>71.030205794443035</v>
      </c>
      <c r="C1168" t="str">
        <f t="shared" si="325"/>
        <v>-2.85195762490794-698.879895061081i</v>
      </c>
      <c r="D1168" t="str">
        <f t="shared" si="326"/>
        <v>3.47812496684971-224.066905764652i</v>
      </c>
      <c r="E1168" t="str">
        <f t="shared" si="327"/>
        <v>162.468951905389+0.0334624353093865i</v>
      </c>
      <c r="F1168" t="str">
        <f t="shared" si="328"/>
        <v>2.90990990456835-2102.72690962944i</v>
      </c>
      <c r="G1168" t="str">
        <f t="shared" si="329"/>
        <v>0.999999998164356-0.0000428444106810572i</v>
      </c>
      <c r="H1168" t="str">
        <f t="shared" si="330"/>
        <v>625.125104051832+9.18609478303229i</v>
      </c>
      <c r="I1168" t="str">
        <f t="shared" si="331"/>
        <v>59.6224516504363-3708.0918348633i</v>
      </c>
      <c r="K1168" t="str">
        <f t="shared" si="332"/>
        <v>0.019192013298277-0.000380208101616551i</v>
      </c>
      <c r="L1168" t="str">
        <f t="shared" si="333"/>
        <v>0.0001875-2.97960859315051i</v>
      </c>
      <c r="M1168" t="str">
        <f t="shared" si="334"/>
        <v>0.0025-1.43632414233922i</v>
      </c>
      <c r="N1168">
        <f t="shared" si="335"/>
        <v>89.766191259208924</v>
      </c>
      <c r="O1168">
        <f t="shared" si="336"/>
        <v>56.888123263392643</v>
      </c>
      <c r="P1168" s="3">
        <f t="shared" si="337"/>
        <v>56.888123263392643</v>
      </c>
      <c r="Q1168" s="3">
        <f t="shared" si="338"/>
        <v>-90.233808740791076</v>
      </c>
      <c r="R1168">
        <f t="shared" si="339"/>
        <v>89.766191259208924</v>
      </c>
      <c r="S1168">
        <f t="shared" si="340"/>
        <v>7.1030205794443038E-2</v>
      </c>
      <c r="T1168">
        <f t="shared" si="323"/>
        <v>56.888123263392643</v>
      </c>
    </row>
    <row r="1169" spans="1:20" x14ac:dyDescent="0.25">
      <c r="A1169">
        <f t="shared" si="324"/>
        <v>447.99187000615842</v>
      </c>
      <c r="B1169">
        <f t="shared" si="341"/>
        <v>71.300120576461921</v>
      </c>
      <c r="C1169" t="str">
        <f t="shared" si="325"/>
        <v>-2.85194499725159-696.233623253575i</v>
      </c>
      <c r="D1169" t="str">
        <f t="shared" si="326"/>
        <v>3.47812496659729-223.21867737618i</v>
      </c>
      <c r="E1169" t="str">
        <f t="shared" si="327"/>
        <v>162.468947453684+0.0335897381922529i</v>
      </c>
      <c r="F1169" t="str">
        <f t="shared" si="328"/>
        <v>2.90990990452769-2094.7667967511i</v>
      </c>
      <c r="G1169" t="str">
        <f t="shared" si="329"/>
        <v>0.999999998150379-0.0000430072194410441i</v>
      </c>
      <c r="H1169" t="str">
        <f t="shared" si="330"/>
        <v>625.12605676103+9.22100339405971i</v>
      </c>
      <c r="I1169" t="str">
        <f t="shared" si="331"/>
        <v>59.6224680694331-3694.05948763625i</v>
      </c>
      <c r="K1169" t="str">
        <f t="shared" si="332"/>
        <v>0.0191919525111198-0.000381651608852422i</v>
      </c>
      <c r="L1169" t="str">
        <f t="shared" si="333"/>
        <v>0.0001875-2.96832894316648i</v>
      </c>
      <c r="M1169" t="str">
        <f t="shared" si="334"/>
        <v>0.0025-1.43088677260333i</v>
      </c>
      <c r="N1169">
        <f t="shared" si="335"/>
        <v>89.765303638945838</v>
      </c>
      <c r="O1169">
        <f t="shared" si="336"/>
        <v>56.855172728007027</v>
      </c>
      <c r="P1169" s="3">
        <f t="shared" si="337"/>
        <v>56.855172728007027</v>
      </c>
      <c r="Q1169" s="3">
        <f t="shared" si="338"/>
        <v>-90.234696361054162</v>
      </c>
      <c r="R1169">
        <f t="shared" si="339"/>
        <v>89.765303638945838</v>
      </c>
      <c r="S1169">
        <f t="shared" si="340"/>
        <v>7.1300120576461928E-2</v>
      </c>
      <c r="T1169">
        <f t="shared" si="323"/>
        <v>56.855172728007027</v>
      </c>
    </row>
    <row r="1170" spans="1:20" x14ac:dyDescent="0.25">
      <c r="A1170">
        <f t="shared" si="324"/>
        <v>449.69423911218183</v>
      </c>
      <c r="B1170">
        <f t="shared" si="341"/>
        <v>71.571061034652473</v>
      </c>
      <c r="C1170" t="str">
        <f t="shared" si="325"/>
        <v>-2.85193227353108-693.597367004589i</v>
      </c>
      <c r="D1170" t="str">
        <f t="shared" si="326"/>
        <v>3.47812496634296-222.373660063322i</v>
      </c>
      <c r="E1170" t="str">
        <f t="shared" si="327"/>
        <v>162.46894296813+0.0337175264915159i</v>
      </c>
      <c r="F1170" t="str">
        <f t="shared" si="328"/>
        <v>2.90990990448668-2086.8368177964i</v>
      </c>
      <c r="G1170" t="str">
        <f t="shared" si="329"/>
        <v>0.999999998136295-0.0000431706468743122i</v>
      </c>
      <c r="H1170" t="str">
        <f t="shared" si="330"/>
        <v>625.127016726288+9.25604467440333i</v>
      </c>
      <c r="I1170" t="str">
        <f t="shared" si="331"/>
        <v>59.6224846134163-3680.08028070503i</v>
      </c>
      <c r="K1170" t="str">
        <f t="shared" si="332"/>
        <v>0.0191918912615165-0.000383100586736423i</v>
      </c>
      <c r="L1170" t="str">
        <f t="shared" si="333"/>
        <v>0.0001875-2.95709199359083i</v>
      </c>
      <c r="M1170" t="str">
        <f t="shared" si="334"/>
        <v>0.0025-1.42546998665404i</v>
      </c>
      <c r="N1170">
        <f t="shared" si="335"/>
        <v>89.764412655481678</v>
      </c>
      <c r="O1170">
        <f t="shared" si="336"/>
        <v>56.822222141577434</v>
      </c>
      <c r="P1170" s="3">
        <f t="shared" si="337"/>
        <v>56.822222141577434</v>
      </c>
      <c r="Q1170" s="3">
        <f t="shared" si="338"/>
        <v>-90.235587344518322</v>
      </c>
      <c r="R1170">
        <f t="shared" si="339"/>
        <v>89.764412655481678</v>
      </c>
      <c r="S1170">
        <f t="shared" si="340"/>
        <v>7.1571061034652467E-2</v>
      </c>
      <c r="T1170">
        <f t="shared" si="323"/>
        <v>56.822222141577434</v>
      </c>
    </row>
    <row r="1171" spans="1:20" x14ac:dyDescent="0.25">
      <c r="A1171">
        <f t="shared" si="324"/>
        <v>451.40307722080814</v>
      </c>
      <c r="B1171">
        <f t="shared" si="341"/>
        <v>71.84303106658416</v>
      </c>
      <c r="C1171" t="str">
        <f t="shared" si="325"/>
        <v>-2.85191945301617-690.971088390743i</v>
      </c>
      <c r="D1171" t="str">
        <f t="shared" si="326"/>
        <v>3.47812496608668-221.53184167022i</v>
      </c>
      <c r="E1171" t="str">
        <f t="shared" si="327"/>
        <v>162.46893844847+0.0338458020707907i</v>
      </c>
      <c r="F1171" t="str">
        <f t="shared" si="328"/>
        <v>2.90990990444539-2078.93685868993i</v>
      </c>
      <c r="G1171" t="str">
        <f t="shared" si="329"/>
        <v>0.999999998122104-0.0000433346953318196i</v>
      </c>
      <c r="H1171" t="str">
        <f t="shared" si="330"/>
        <v>625.127984002879+9.29121912839602i</v>
      </c>
      <c r="I1171" t="str">
        <f t="shared" si="331"/>
        <v>59.6225012833357-3666.15401297414i</v>
      </c>
      <c r="K1171" t="str">
        <f t="shared" si="332"/>
        <v>0.0191918295459523-0.000384555055889201i</v>
      </c>
      <c r="L1171" t="str">
        <f t="shared" si="333"/>
        <v>0.0001875-2.94589758277628i</v>
      </c>
      <c r="M1171" t="str">
        <f t="shared" si="334"/>
        <v>0.0025-1.42007370656908i</v>
      </c>
      <c r="N1171">
        <f t="shared" si="335"/>
        <v>89.763518296147865</v>
      </c>
      <c r="O1171">
        <f t="shared" si="336"/>
        <v>56.789271503715817</v>
      </c>
      <c r="P1171" s="3">
        <f t="shared" si="337"/>
        <v>56.789271503715817</v>
      </c>
      <c r="Q1171" s="3">
        <f t="shared" si="338"/>
        <v>-90.236481703852135</v>
      </c>
      <c r="R1171">
        <f t="shared" si="339"/>
        <v>89.763518296147865</v>
      </c>
      <c r="S1171">
        <f t="shared" si="340"/>
        <v>7.1843031066584156E-2</v>
      </c>
      <c r="T1171">
        <f t="shared" si="323"/>
        <v>56.789271503715817</v>
      </c>
    </row>
    <row r="1172" spans="1:20" x14ac:dyDescent="0.25">
      <c r="A1172">
        <f t="shared" si="324"/>
        <v>453.1184089142472</v>
      </c>
      <c r="B1172">
        <f t="shared" si="341"/>
        <v>72.116034584637177</v>
      </c>
      <c r="C1172" t="str">
        <f t="shared" si="325"/>
        <v>-2.85190653497106-688.354749632184i</v>
      </c>
      <c r="D1172" t="str">
        <f t="shared" si="326"/>
        <v>3.47812496582846-220.693210087034i</v>
      </c>
      <c r="E1172" t="str">
        <f t="shared" si="327"/>
        <v>162.468933894445+0.0339745668010181i</v>
      </c>
      <c r="F1172" t="str">
        <f t="shared" si="328"/>
        <v>2.90990990440381-2071.06680578811i</v>
      </c>
      <c r="G1172" t="str">
        <f t="shared" si="329"/>
        <v>0.999999998107805-0.0000434993671734584i</v>
      </c>
      <c r="H1172" t="str">
        <f t="shared" si="330"/>
        <v>625.128958646504+9.32652726228963i</v>
      </c>
      <c r="I1172" t="str">
        <f t="shared" si="331"/>
        <v>59.6225180801496-3652.28048410966i</v>
      </c>
      <c r="K1172" t="str">
        <f t="shared" si="332"/>
        <v>0.0191917673608855-0.000386015037007845i</v>
      </c>
      <c r="L1172" t="str">
        <f t="shared" si="333"/>
        <v>0.0001875-2.93474554968747i</v>
      </c>
      <c r="M1172" t="str">
        <f t="shared" si="334"/>
        <v>0.0025-1.41469785472114i</v>
      </c>
      <c r="N1172">
        <f t="shared" si="335"/>
        <v>89.762620548228981</v>
      </c>
      <c r="O1172">
        <f t="shared" si="336"/>
        <v>56.756320814031113</v>
      </c>
      <c r="P1172" s="3">
        <f t="shared" si="337"/>
        <v>56.756320814031113</v>
      </c>
      <c r="Q1172" s="3">
        <f t="shared" si="338"/>
        <v>-90.237379451771019</v>
      </c>
      <c r="R1172">
        <f t="shared" si="339"/>
        <v>89.762620548228981</v>
      </c>
      <c r="S1172">
        <f t="shared" si="340"/>
        <v>7.2116034584637181E-2</v>
      </c>
      <c r="T1172">
        <f t="shared" si="323"/>
        <v>56.756320814031113</v>
      </c>
    </row>
    <row r="1173" spans="1:20" x14ac:dyDescent="0.25">
      <c r="A1173">
        <f t="shared" si="324"/>
        <v>454.84025886812134</v>
      </c>
      <c r="B1173">
        <f t="shared" si="341"/>
        <v>72.390075516058801</v>
      </c>
      <c r="C1173" t="str">
        <f t="shared" si="325"/>
        <v>-2.8518935186548-685.748313092048i</v>
      </c>
      <c r="D1173" t="str">
        <f t="shared" si="326"/>
        <v>3.47812496556824-219.857753249767i</v>
      </c>
      <c r="E1173" t="str">
        <f t="shared" si="327"/>
        <v>162.468929305794+0.0341038225604257i</v>
      </c>
      <c r="F1173" t="str">
        <f t="shared" si="328"/>
        <v>2.90990990436186-2063.22654587761i</v>
      </c>
      <c r="G1173" t="str">
        <f t="shared" si="329"/>
        <v>0.999999998093397-0.0000436646647680885i</v>
      </c>
      <c r="H1173" t="str">
        <f t="shared" si="330"/>
        <v>625.129940713284+9.36196958426184i</v>
      </c>
      <c r="I1173" t="str">
        <f t="shared" si="331"/>
        <v>59.6225350048241-3638.45949453635i</v>
      </c>
      <c r="K1173" t="str">
        <f t="shared" si="332"/>
        <v>0.0191917047027477-0.000387480550866159i</v>
      </c>
      <c r="L1173" t="str">
        <f t="shared" si="333"/>
        <v>0.0001875-2.92363573389865i</v>
      </c>
      <c r="M1173" t="str">
        <f t="shared" si="334"/>
        <v>0.0025-1.40934235377679i</v>
      </c>
      <c r="N1173">
        <f t="shared" si="335"/>
        <v>89.761719398962427</v>
      </c>
      <c r="O1173">
        <f t="shared" si="336"/>
        <v>56.723370072129299</v>
      </c>
      <c r="P1173" s="3">
        <f t="shared" si="337"/>
        <v>56.723370072129299</v>
      </c>
      <c r="Q1173" s="3">
        <f t="shared" si="338"/>
        <v>-90.238280601037573</v>
      </c>
      <c r="R1173">
        <f t="shared" si="339"/>
        <v>89.761719398962427</v>
      </c>
      <c r="S1173">
        <f t="shared" si="340"/>
        <v>7.2390075516058805E-2</v>
      </c>
      <c r="T1173">
        <f t="shared" si="323"/>
        <v>56.723370072129299</v>
      </c>
    </row>
    <row r="1174" spans="1:20" x14ac:dyDescent="0.25">
      <c r="A1174">
        <f t="shared" si="324"/>
        <v>456.56865185182022</v>
      </c>
      <c r="B1174">
        <f t="shared" si="341"/>
        <v>72.665157803019824</v>
      </c>
      <c r="C1174" t="str">
        <f t="shared" si="325"/>
        <v>-2.85188040332031-683.151741275927i</v>
      </c>
      <c r="D1174" t="str">
        <f t="shared" si="326"/>
        <v>3.47812496530607-219.025459140092i</v>
      </c>
      <c r="E1174" t="str">
        <f t="shared" si="327"/>
        <v>162.468924682256+0.0342335712346295i</v>
      </c>
      <c r="F1174" t="str">
        <f t="shared" si="328"/>
        <v>2.90990990431962-2055.41596617364i</v>
      </c>
      <c r="G1174" t="str">
        <f t="shared" si="329"/>
        <v>0.999999998078879-0.0000438305904935708i</v>
      </c>
      <c r="H1174" t="str">
        <f t="shared" si="330"/>
        <v>625.130930259771+9.39754660442377i</v>
      </c>
      <c r="I1174" t="str">
        <f t="shared" si="331"/>
        <v>59.6225520583325-3624.69084543474i</v>
      </c>
      <c r="K1174" t="str">
        <f t="shared" si="332"/>
        <v>0.0191916415679433-0.000388951618314922i</v>
      </c>
      <c r="L1174" t="str">
        <f t="shared" si="333"/>
        <v>0.0001875-2.9125679755914i</v>
      </c>
      <c r="M1174" t="str">
        <f t="shared" si="334"/>
        <v>0.0025-1.40400712669534i</v>
      </c>
      <c r="N1174">
        <f t="shared" si="335"/>
        <v>89.760814835538525</v>
      </c>
      <c r="O1174">
        <f t="shared" si="336"/>
        <v>56.690419277613472</v>
      </c>
      <c r="P1174" s="3">
        <f t="shared" si="337"/>
        <v>56.690419277613472</v>
      </c>
      <c r="Q1174" s="3">
        <f t="shared" si="338"/>
        <v>-90.239185164461475</v>
      </c>
      <c r="R1174">
        <f t="shared" si="339"/>
        <v>89.760814835538525</v>
      </c>
      <c r="S1174">
        <f t="shared" si="340"/>
        <v>7.2665157803019825E-2</v>
      </c>
      <c r="T1174">
        <f t="shared" si="323"/>
        <v>56.690419277613472</v>
      </c>
    </row>
    <row r="1175" spans="1:20" x14ac:dyDescent="0.25">
      <c r="A1175">
        <f t="shared" si="324"/>
        <v>458.3036127288571</v>
      </c>
      <c r="B1175">
        <f t="shared" si="341"/>
        <v>72.941285402671298</v>
      </c>
      <c r="C1175" t="str">
        <f t="shared" si="325"/>
        <v>-2.85186718821506-680.564996831306i</v>
      </c>
      <c r="D1175" t="str">
        <f t="shared" si="326"/>
        <v>3.4781249650419-218.196315785179i</v>
      </c>
      <c r="E1175" t="str">
        <f t="shared" si="327"/>
        <v>162.468920023564+0.0343638147166357i</v>
      </c>
      <c r="F1175" t="str">
        <f t="shared" si="328"/>
        <v>2.90990990427705-2047.6349543184i</v>
      </c>
      <c r="G1175" t="str">
        <f t="shared" si="329"/>
        <v>0.999999998064251-0.0000439971467368029i</v>
      </c>
      <c r="H1175" t="str">
        <f t="shared" si="330"/>
        <v>625.131927342944+9.43325883482691i</v>
      </c>
      <c r="I1175" t="str">
        <f t="shared" si="331"/>
        <v>59.6225692416542-3610.97433873831i</v>
      </c>
      <c r="K1175" t="str">
        <f t="shared" si="332"/>
        <v>0.0191915779528495-0.000390428260282162i</v>
      </c>
      <c r="L1175" t="str">
        <f t="shared" si="333"/>
        <v>0.0001875-2.9015421155523i</v>
      </c>
      <c r="M1175" t="str">
        <f t="shared" si="334"/>
        <v>0.0025-1.39869209672778i</v>
      </c>
      <c r="N1175">
        <f t="shared" si="335"/>
        <v>89.759906845100275</v>
      </c>
      <c r="O1175">
        <f t="shared" si="336"/>
        <v>56.657468430083512</v>
      </c>
      <c r="P1175" s="3">
        <f t="shared" si="337"/>
        <v>56.657468430083512</v>
      </c>
      <c r="Q1175" s="3">
        <f t="shared" si="338"/>
        <v>-90.240093154899725</v>
      </c>
      <c r="R1175">
        <f t="shared" si="339"/>
        <v>89.759906845100275</v>
      </c>
      <c r="S1175">
        <f t="shared" si="340"/>
        <v>7.2941285402671294E-2</v>
      </c>
      <c r="T1175">
        <f t="shared" si="323"/>
        <v>56.657468430083512</v>
      </c>
    </row>
    <row r="1176" spans="1:20" x14ac:dyDescent="0.25">
      <c r="A1176">
        <f t="shared" si="324"/>
        <v>460.0451664572268</v>
      </c>
      <c r="B1176">
        <f t="shared" si="341"/>
        <v>73.218462287201447</v>
      </c>
      <c r="C1176" t="str">
        <f t="shared" si="325"/>
        <v>-2.85185387258089-677.988042547045i</v>
      </c>
      <c r="D1176" t="str">
        <f t="shared" si="326"/>
        <v>3.4781249647757-217.370311257522i</v>
      </c>
      <c r="E1176" t="str">
        <f t="shared" si="327"/>
        <v>162.468915329452+0.0344945549068459i</v>
      </c>
      <c r="F1176" t="str">
        <f t="shared" si="328"/>
        <v>2.90990990423416-2039.88339837942i</v>
      </c>
      <c r="G1176" t="str">
        <f t="shared" si="329"/>
        <v>0.999999998049511-0.0000441643358937518i</v>
      </c>
      <c r="H1176" t="str">
        <f t="shared" si="330"/>
        <v>625.132932020224+9.46910678947113i</v>
      </c>
      <c r="I1176" t="str">
        <f t="shared" si="331"/>
        <v>59.6225865557781-3597.30977713064i</v>
      </c>
      <c r="K1176" t="str">
        <f t="shared" si="332"/>
        <v>0.0191915138538159-0.000391910497773427i</v>
      </c>
      <c r="L1176" t="str">
        <f t="shared" si="333"/>
        <v>0.0001875-2.89055799517065i</v>
      </c>
      <c r="M1176" t="str">
        <f t="shared" si="334"/>
        <v>0.0025-1.3933971874156i</v>
      </c>
      <c r="N1176">
        <f t="shared" si="335"/>
        <v>89.758995414743012</v>
      </c>
      <c r="O1176">
        <f t="shared" si="336"/>
        <v>56.624517529136341</v>
      </c>
      <c r="P1176" s="3">
        <f t="shared" si="337"/>
        <v>56.624517529136341</v>
      </c>
      <c r="Q1176" s="3">
        <f t="shared" si="338"/>
        <v>-90.241004585256988</v>
      </c>
      <c r="R1176">
        <f t="shared" si="339"/>
        <v>89.758995414743012</v>
      </c>
      <c r="S1176">
        <f t="shared" si="340"/>
        <v>7.3218462287201441E-2</v>
      </c>
      <c r="T1176">
        <f t="shared" si="323"/>
        <v>56.624517529136341</v>
      </c>
    </row>
    <row r="1177" spans="1:20" x14ac:dyDescent="0.25">
      <c r="A1177">
        <f t="shared" si="324"/>
        <v>461.79333808976423</v>
      </c>
      <c r="B1177">
        <f t="shared" si="341"/>
        <v>73.496692443892812</v>
      </c>
      <c r="C1177" t="str">
        <f t="shared" si="325"/>
        <v>-2.85184045565372-675.420841352845i</v>
      </c>
      <c r="D1177" t="str">
        <f t="shared" si="326"/>
        <v>3.47812496450749-216.54743367477i</v>
      </c>
      <c r="E1177" t="str">
        <f t="shared" si="327"/>
        <v>162.46891059965+0.0346257937131645i</v>
      </c>
      <c r="F1177" t="str">
        <f t="shared" si="328"/>
        <v>2.90990990419094-2032.16118684796i</v>
      </c>
      <c r="G1177" t="str">
        <f t="shared" si="329"/>
        <v>0.999999998034659-0.0000443321603694896i</v>
      </c>
      <c r="H1177" t="str">
        <f t="shared" si="330"/>
        <v>625.13394434946+9.50509098431163i</v>
      </c>
      <c r="I1177" t="str">
        <f t="shared" si="331"/>
        <v>59.6226040016989-3583.69696404253i</v>
      </c>
      <c r="K1177" t="str">
        <f t="shared" si="332"/>
        <v>0.0191914492671646-0.000393398351872062i</v>
      </c>
      <c r="L1177" t="str">
        <f t="shared" si="333"/>
        <v>0.0001875-2.8796154564362i</v>
      </c>
      <c r="M1177" t="str">
        <f t="shared" si="334"/>
        <v>0.0025-1.38812232258976i</v>
      </c>
      <c r="N1177">
        <f t="shared" si="335"/>
        <v>89.758080531514537</v>
      </c>
      <c r="O1177">
        <f t="shared" si="336"/>
        <v>56.591566574365885</v>
      </c>
      <c r="P1177" s="3">
        <f t="shared" si="337"/>
        <v>56.591566574365885</v>
      </c>
      <c r="Q1177" s="3">
        <f t="shared" si="338"/>
        <v>-90.241919468485463</v>
      </c>
      <c r="R1177">
        <f t="shared" si="339"/>
        <v>89.758080531514537</v>
      </c>
      <c r="S1177">
        <f t="shared" si="340"/>
        <v>7.3496692443892814E-2</v>
      </c>
      <c r="T1177">
        <f t="shared" si="323"/>
        <v>56.591566574365885</v>
      </c>
    </row>
    <row r="1178" spans="1:20" x14ac:dyDescent="0.25">
      <c r="A1178">
        <f t="shared" si="324"/>
        <v>463.5481527745053</v>
      </c>
      <c r="B1178">
        <f t="shared" si="341"/>
        <v>73.775979875179601</v>
      </c>
      <c r="C1178" t="str">
        <f t="shared" si="325"/>
        <v>-2.85182693666387-672.863356318706i</v>
      </c>
      <c r="D1178" t="str">
        <f t="shared" si="326"/>
        <v>3.47812496423725-215.727671199551i</v>
      </c>
      <c r="E1178" t="str">
        <f t="shared" si="327"/>
        <v>162.468905833888+0.0347575330509171i</v>
      </c>
      <c r="F1178" t="str">
        <f t="shared" si="328"/>
        <v>2.90990990414741-2024.46820863742i</v>
      </c>
      <c r="G1178" t="str">
        <f t="shared" si="329"/>
        <v>0.999999998019695-0.0000445006225782277i</v>
      </c>
      <c r="H1178" t="str">
        <f t="shared" si="330"/>
        <v>625.134964388947+9.54121193726667i</v>
      </c>
      <c r="I1178" t="str">
        <f t="shared" si="331"/>
        <v>59.6226215804205-3570.13570364921i</v>
      </c>
      <c r="K1178" t="str">
        <f t="shared" si="332"/>
        <v>0.0191913841891897-0.000394891843739476i</v>
      </c>
      <c r="L1178" t="str">
        <f t="shared" si="333"/>
        <v>0.0001875-2.86871434193684i</v>
      </c>
      <c r="M1178" t="str">
        <f t="shared" si="334"/>
        <v>0.0025-1.38286742636955i</v>
      </c>
      <c r="N1178">
        <f t="shared" si="335"/>
        <v>89.757162182414675</v>
      </c>
      <c r="O1178">
        <f t="shared" si="336"/>
        <v>56.558615565362935</v>
      </c>
      <c r="P1178" s="3">
        <f t="shared" si="337"/>
        <v>56.558615565362935</v>
      </c>
      <c r="Q1178" s="3">
        <f t="shared" si="338"/>
        <v>-90.242837817585325</v>
      </c>
      <c r="R1178">
        <f t="shared" si="339"/>
        <v>89.757162182414675</v>
      </c>
      <c r="S1178">
        <f t="shared" si="340"/>
        <v>7.3775979875179601E-2</v>
      </c>
      <c r="T1178">
        <f t="shared" si="323"/>
        <v>56.558615565362935</v>
      </c>
    </row>
    <row r="1179" spans="1:20" x14ac:dyDescent="0.25">
      <c r="A1179">
        <f t="shared" si="324"/>
        <v>465.30963575504848</v>
      </c>
      <c r="B1179">
        <f t="shared" si="341"/>
        <v>74.056328598705292</v>
      </c>
      <c r="C1179" t="str">
        <f t="shared" si="325"/>
        <v>-2.85181331483563-670.3155506544i</v>
      </c>
      <c r="D1179" t="str">
        <f t="shared" si="326"/>
        <v>3.47812496396493-214.911012039307i</v>
      </c>
      <c r="E1179" t="str">
        <f t="shared" si="327"/>
        <v>162.468901031893+0.034889774842988i</v>
      </c>
      <c r="F1179" t="str">
        <f t="shared" si="328"/>
        <v>2.90990990410353-2016.80435308173i</v>
      </c>
      <c r="G1179" t="str">
        <f t="shared" si="329"/>
        <v>0.999999998004616-0.0000446697249433514i</v>
      </c>
      <c r="H1179" t="str">
        <f t="shared" si="330"/>
        <v>625.135992197423+9.57747016822468i</v>
      </c>
      <c r="I1179" t="str">
        <f t="shared" si="331"/>
        <v>59.6226392929522-3556.62580086754i</v>
      </c>
      <c r="K1179" t="str">
        <f t="shared" si="332"/>
        <v>0.0191913186161572-0.000396390994615408i</v>
      </c>
      <c r="L1179" t="str">
        <f t="shared" si="333"/>
        <v>0.0001875-2.85785449485639i</v>
      </c>
      <c r="M1179" t="str">
        <f t="shared" si="334"/>
        <v>0.0025-1.37763242316154i</v>
      </c>
      <c r="N1179">
        <f t="shared" si="335"/>
        <v>89.756240354395302</v>
      </c>
      <c r="O1179">
        <f t="shared" si="336"/>
        <v>56.525664501715205</v>
      </c>
      <c r="P1179" s="3">
        <f t="shared" si="337"/>
        <v>56.525664501715205</v>
      </c>
      <c r="Q1179" s="3">
        <f t="shared" si="338"/>
        <v>-90.243759645604698</v>
      </c>
      <c r="R1179">
        <f t="shared" si="339"/>
        <v>89.756240354395302</v>
      </c>
      <c r="S1179">
        <f t="shared" si="340"/>
        <v>7.4056328598705298E-2</v>
      </c>
      <c r="T1179">
        <f t="shared" si="323"/>
        <v>56.525664501715205</v>
      </c>
    </row>
    <row r="1180" spans="1:20" x14ac:dyDescent="0.25">
      <c r="A1180">
        <f t="shared" si="324"/>
        <v>467.07781237091774</v>
      </c>
      <c r="B1180">
        <f t="shared" si="341"/>
        <v>74.337742647380381</v>
      </c>
      <c r="C1180" t="str">
        <f t="shared" si="325"/>
        <v>-2.85179958938759-667.777387708934i</v>
      </c>
      <c r="D1180" t="str">
        <f t="shared" si="326"/>
        <v>3.47812496369053-214.097444446122i</v>
      </c>
      <c r="E1180" t="str">
        <f t="shared" si="327"/>
        <v>162.46889619339+0.0350225210197766i</v>
      </c>
      <c r="F1180" t="str">
        <f t="shared" si="328"/>
        <v>2.9099099040593-2009.16950993374i</v>
      </c>
      <c r="G1180" t="str">
        <f t="shared" si="329"/>
        <v>0.999999997989422-0.0000448394698974548i</v>
      </c>
      <c r="H1180" t="str">
        <f t="shared" si="330"/>
        <v>625.13702783408+9.61386619905245i</v>
      </c>
      <c r="I1180" t="str">
        <f t="shared" si="331"/>
        <v>59.6226571403133-3543.16706135315i</v>
      </c>
      <c r="K1180" t="str">
        <f t="shared" si="332"/>
        <v>0.0191912525443046-0.000397895825818214i</v>
      </c>
      <c r="L1180" t="str">
        <f t="shared" si="333"/>
        <v>0.0001875-2.84703575897229i</v>
      </c>
      <c r="M1180" t="str">
        <f t="shared" si="334"/>
        <v>0.0025-1.37241723765844i</v>
      </c>
      <c r="N1180">
        <f t="shared" si="335"/>
        <v>89.755315034360081</v>
      </c>
      <c r="O1180">
        <f t="shared" si="336"/>
        <v>56.492713383007185</v>
      </c>
      <c r="P1180" s="3">
        <f t="shared" si="337"/>
        <v>56.492713383007185</v>
      </c>
      <c r="Q1180" s="3">
        <f t="shared" si="338"/>
        <v>-90.244684965639919</v>
      </c>
      <c r="R1180">
        <f t="shared" si="339"/>
        <v>89.755315034360081</v>
      </c>
      <c r="S1180">
        <f t="shared" si="340"/>
        <v>7.4337742647380384E-2</v>
      </c>
      <c r="T1180">
        <f t="shared" si="323"/>
        <v>56.492713383007185</v>
      </c>
    </row>
    <row r="1181" spans="1:20" x14ac:dyDescent="0.25">
      <c r="A1181">
        <f t="shared" si="324"/>
        <v>468.85270805792726</v>
      </c>
      <c r="B1181">
        <f t="shared" si="341"/>
        <v>74.620226069440434</v>
      </c>
      <c r="C1181" t="str">
        <f t="shared" si="325"/>
        <v>-2.85178575953206-665.248830970047i</v>
      </c>
      <c r="D1181" t="str">
        <f t="shared" si="326"/>
        <v>3.47812496341408-213.286956716554i</v>
      </c>
      <c r="E1181" t="str">
        <f t="shared" si="327"/>
        <v>162.468891318102+0.0351557735192883i</v>
      </c>
      <c r="F1181" t="str">
        <f t="shared" si="328"/>
        <v>2.90990990401476-2001.56356936368i</v>
      </c>
      <c r="G1181" t="str">
        <f t="shared" si="329"/>
        <v>0.999999997974113-0.0000450098598823761i</v>
      </c>
      <c r="H1181" t="str">
        <f t="shared" si="330"/>
        <v>625.138071358547+9.65040055360175i</v>
      </c>
      <c r="I1181" t="str">
        <f t="shared" si="331"/>
        <v>59.6226751235284-3529.75929149765i</v>
      </c>
      <c r="K1181" t="str">
        <f t="shared" si="332"/>
        <v>0.0191911859698413-0.000399406358745137i</v>
      </c>
      <c r="L1181" t="str">
        <f t="shared" si="333"/>
        <v>0.0001875-2.83625797865341i</v>
      </c>
      <c r="M1181" t="str">
        <f t="shared" si="334"/>
        <v>0.0025-1.36722179483805i</v>
      </c>
      <c r="N1181">
        <f t="shared" si="335"/>
        <v>89.754386209164338</v>
      </c>
      <c r="O1181">
        <f t="shared" si="336"/>
        <v>56.459762208820464</v>
      </c>
      <c r="P1181" s="3">
        <f t="shared" si="337"/>
        <v>56.459762208820464</v>
      </c>
      <c r="Q1181" s="3">
        <f t="shared" si="338"/>
        <v>-90.245613790835662</v>
      </c>
      <c r="R1181">
        <f t="shared" si="339"/>
        <v>89.754386209164338</v>
      </c>
      <c r="S1181">
        <f t="shared" si="340"/>
        <v>7.4620226069440437E-2</v>
      </c>
      <c r="T1181">
        <f t="shared" si="323"/>
        <v>56.459762208820464</v>
      </c>
    </row>
    <row r="1182" spans="1:20" x14ac:dyDescent="0.25">
      <c r="A1182">
        <f t="shared" si="324"/>
        <v>470.63434834854741</v>
      </c>
      <c r="B1182">
        <f t="shared" si="341"/>
        <v>74.903782928504313</v>
      </c>
      <c r="C1182" t="str">
        <f t="shared" si="325"/>
        <v>-2.85177182447594-662.72984406364i</v>
      </c>
      <c r="D1182" t="str">
        <f t="shared" si="326"/>
        <v>3.47812496313549-212.479537191463i</v>
      </c>
      <c r="E1182" t="str">
        <f t="shared" si="327"/>
        <v>162.46888640575+0.0352895342871148i</v>
      </c>
      <c r="F1182" t="str">
        <f t="shared" si="328"/>
        <v>2.90990990396989-1993.98642195754i</v>
      </c>
      <c r="G1182" t="str">
        <f t="shared" si="329"/>
        <v>0.999999997958686-0.0000451808973492322i</v>
      </c>
      <c r="H1182" t="str">
        <f t="shared" si="330"/>
        <v>625.139122830925+9.68707375771806i</v>
      </c>
      <c r="I1182" t="str">
        <f t="shared" si="331"/>
        <v>59.6226932436334-3516.40229842596i</v>
      </c>
      <c r="K1182" t="str">
        <f t="shared" si="332"/>
        <v>0.0191911188889474-0.000400922614872582i</v>
      </c>
      <c r="L1182" t="str">
        <f t="shared" si="333"/>
        <v>0.0001875-2.82552099885775i</v>
      </c>
      <c r="M1182" t="str">
        <f t="shared" si="334"/>
        <v>0.0025-1.3620460199622i</v>
      </c>
      <c r="N1182">
        <f t="shared" si="335"/>
        <v>89.753453865614844</v>
      </c>
      <c r="O1182">
        <f t="shared" si="336"/>
        <v>56.426810978733066</v>
      </c>
      <c r="P1182" s="3">
        <f t="shared" si="337"/>
        <v>56.426810978733066</v>
      </c>
      <c r="Q1182" s="3">
        <f t="shared" si="338"/>
        <v>-90.246546134385156</v>
      </c>
      <c r="R1182">
        <f t="shared" si="339"/>
        <v>89.753453865614844</v>
      </c>
      <c r="S1182">
        <f t="shared" si="340"/>
        <v>7.4903782928504317E-2</v>
      </c>
      <c r="T1182">
        <f t="shared" si="323"/>
        <v>56.426810978733066</v>
      </c>
    </row>
    <row r="1183" spans="1:20" x14ac:dyDescent="0.25">
      <c r="A1183">
        <f t="shared" si="324"/>
        <v>472.42275887227191</v>
      </c>
      <c r="B1183">
        <f t="shared" si="341"/>
        <v>75.188417303632633</v>
      </c>
      <c r="C1183" t="str">
        <f t="shared" si="325"/>
        <v>-2.85175778341962-660.220390753296i</v>
      </c>
      <c r="D1183" t="str">
        <f t="shared" si="326"/>
        <v>3.47812496285478-211.675174255849i</v>
      </c>
      <c r="E1183" t="str">
        <f t="shared" si="327"/>
        <v>162.468881456051+0.035423805276501i</v>
      </c>
      <c r="F1183" t="str">
        <f t="shared" si="328"/>
        <v>2.90990990392465-1986.43795871551i</v>
      </c>
      <c r="G1183" t="str">
        <f t="shared" si="329"/>
        <v>0.999999997943143-0.0000453525847584543i</v>
      </c>
      <c r="H1183" t="str">
        <f t="shared" si="330"/>
        <v>625.140182311761+9.72388633924698i</v>
      </c>
      <c r="I1183" t="str">
        <f t="shared" si="331"/>
        <v>59.6227115016686-3503.09588999336i</v>
      </c>
      <c r="K1183" t="str">
        <f t="shared" si="332"/>
        <v>0.0191910512977744-0.000402444615756391i</v>
      </c>
      <c r="L1183" t="str">
        <f t="shared" si="333"/>
        <v>0.0001875-2.81482466513026i</v>
      </c>
      <c r="M1183" t="str">
        <f t="shared" si="334"/>
        <v>0.0025-1.35688983857561i</v>
      </c>
      <c r="N1183">
        <f t="shared" si="335"/>
        <v>89.752517990469741</v>
      </c>
      <c r="O1183">
        <f t="shared" si="336"/>
        <v>56.393859692320035</v>
      </c>
      <c r="P1183" s="3">
        <f t="shared" si="337"/>
        <v>56.393859692320035</v>
      </c>
      <c r="Q1183" s="3">
        <f t="shared" si="338"/>
        <v>-90.247482009530259</v>
      </c>
      <c r="R1183">
        <f t="shared" si="339"/>
        <v>89.752517990469741</v>
      </c>
      <c r="S1183">
        <f t="shared" si="340"/>
        <v>7.5188417303632626E-2</v>
      </c>
      <c r="T1183">
        <f t="shared" si="323"/>
        <v>56.393859692320035</v>
      </c>
    </row>
    <row r="1184" spans="1:20" x14ac:dyDescent="0.25">
      <c r="A1184">
        <f t="shared" si="324"/>
        <v>474.21796535598662</v>
      </c>
      <c r="B1184">
        <f t="shared" si="341"/>
        <v>75.474133289386444</v>
      </c>
      <c r="C1184" t="str">
        <f t="shared" si="325"/>
        <v>-2.85174363555757-657.720434939747i</v>
      </c>
      <c r="D1184" t="str">
        <f t="shared" si="326"/>
        <v>3.47812496257193-210.873856338681i</v>
      </c>
      <c r="E1184" t="str">
        <f t="shared" si="327"/>
        <v>162.468876468723+0.0355585884483458i</v>
      </c>
      <c r="F1184" t="str">
        <f t="shared" si="328"/>
        <v>2.90990990387907-1978.91807105041i</v>
      </c>
      <c r="G1184" t="str">
        <f t="shared" si="329"/>
        <v>0.999999997927481-0.0000455249245798234i</v>
      </c>
      <c r="H1184" t="str">
        <f t="shared" si="330"/>
        <v>625.141249862063+9.76083882804252i</v>
      </c>
      <c r="I1184" t="str">
        <f t="shared" si="331"/>
        <v>59.6227298986832-3489.83987478279i</v>
      </c>
      <c r="K1184" t="str">
        <f t="shared" si="332"/>
        <v>0.0191909831924446-0.00040397238303212i</v>
      </c>
      <c r="L1184" t="str">
        <f t="shared" si="333"/>
        <v>0.0001875-2.80416882360057i</v>
      </c>
      <c r="M1184" t="str">
        <f t="shared" si="334"/>
        <v>0.0025-1.35175317650489i</v>
      </c>
      <c r="N1184">
        <f t="shared" si="335"/>
        <v>89.751578570438227</v>
      </c>
      <c r="O1184">
        <f t="shared" si="336"/>
        <v>56.360908349153284</v>
      </c>
      <c r="P1184" s="3">
        <f t="shared" si="337"/>
        <v>56.360908349153284</v>
      </c>
      <c r="Q1184" s="3">
        <f t="shared" si="338"/>
        <v>-90.248421429561773</v>
      </c>
      <c r="R1184">
        <f t="shared" si="339"/>
        <v>89.751578570438227</v>
      </c>
      <c r="S1184">
        <f t="shared" si="340"/>
        <v>7.5474133289386444E-2</v>
      </c>
      <c r="T1184">
        <f t="shared" si="323"/>
        <v>56.360908349153284</v>
      </c>
    </row>
    <row r="1185" spans="1:20" x14ac:dyDescent="0.25">
      <c r="A1185">
        <f t="shared" si="324"/>
        <v>476.01999362433941</v>
      </c>
      <c r="B1185">
        <f t="shared" si="341"/>
        <v>75.760934995886117</v>
      </c>
      <c r="C1185" t="str">
        <f t="shared" si="325"/>
        <v>-2.85172938007838-655.229940660352i</v>
      </c>
      <c r="D1185" t="str">
        <f t="shared" si="326"/>
        <v>3.47812496228695-210.075571912733i</v>
      </c>
      <c r="E1185" t="str">
        <f t="shared" si="327"/>
        <v>162.468871443481+0.035693885771262i</v>
      </c>
      <c r="F1185" t="str">
        <f t="shared" si="328"/>
        <v>2.90990990383315-1971.42665078613i</v>
      </c>
      <c r="G1185" t="str">
        <f t="shared" si="329"/>
        <v>0.9999999979117-0.0000456979192925056i</v>
      </c>
      <c r="H1185" t="str">
        <f t="shared" si="330"/>
        <v>625.14232554331+9.79793175597489i</v>
      </c>
      <c r="I1185" t="str">
        <f t="shared" si="331"/>
        <v>59.6227484357356-3476.63406210217i</v>
      </c>
      <c r="K1185" t="str">
        <f t="shared" si="332"/>
        <v>0.0191909145690508-0.000405505938415326i</v>
      </c>
      <c r="L1185" t="str">
        <f t="shared" si="333"/>
        <v>0.0001875-2.79355332098085i</v>
      </c>
      <c r="M1185" t="str">
        <f t="shared" si="334"/>
        <v>0.0025-1.34663595985743i</v>
      </c>
      <c r="N1185">
        <f t="shared" si="335"/>
        <v>89.750635592180558</v>
      </c>
      <c r="O1185">
        <f t="shared" si="336"/>
        <v>56.327956948801443</v>
      </c>
      <c r="P1185" s="3">
        <f t="shared" si="337"/>
        <v>56.327956948801443</v>
      </c>
      <c r="Q1185" s="3">
        <f t="shared" si="338"/>
        <v>-90.249364407819442</v>
      </c>
      <c r="R1185">
        <f t="shared" si="339"/>
        <v>89.750635592180558</v>
      </c>
      <c r="S1185">
        <f t="shared" si="340"/>
        <v>7.5760934995886112E-2</v>
      </c>
      <c r="T1185">
        <f t="shared" si="323"/>
        <v>56.327956948801443</v>
      </c>
    </row>
    <row r="1186" spans="1:20" x14ac:dyDescent="0.25">
      <c r="A1186">
        <f t="shared" si="324"/>
        <v>477.82886960011183</v>
      </c>
      <c r="B1186">
        <f t="shared" si="341"/>
        <v>76.04882654887048</v>
      </c>
      <c r="C1186" t="str">
        <f t="shared" si="325"/>
        <v>-2.85171501616427-652.748872088555i</v>
      </c>
      <c r="D1186" t="str">
        <f t="shared" si="326"/>
        <v>3.47812496199978-209.280309494414i</v>
      </c>
      <c r="E1186" t="str">
        <f t="shared" si="327"/>
        <v>162.468866380036+0.0358296992216023i</v>
      </c>
      <c r="F1186" t="str">
        <f t="shared" si="328"/>
        <v>2.90990990378688-1963.96359015608i</v>
      </c>
      <c r="G1186" t="str">
        <f t="shared" si="329"/>
        <v>0.999999997895799-0.0000458715713850877i</v>
      </c>
      <c r="H1186" t="str">
        <f t="shared" si="330"/>
        <v>625.143409417452+9.83516565693785i</v>
      </c>
      <c r="I1186" t="str">
        <f t="shared" si="331"/>
        <v>59.6227671138919-3463.47826198162i</v>
      </c>
      <c r="K1186" t="str">
        <f t="shared" si="332"/>
        <v>0.019190845423656-0.000407045303701828i</v>
      </c>
      <c r="L1186" t="str">
        <f t="shared" si="333"/>
        <v>0.0001875-2.7829780045635i</v>
      </c>
      <c r="M1186" t="str">
        <f t="shared" si="334"/>
        <v>0.0025-1.34153811502036i</v>
      </c>
      <c r="N1186">
        <f t="shared" si="335"/>
        <v>89.749689042307722</v>
      </c>
      <c r="O1186">
        <f t="shared" si="336"/>
        <v>56.295005490829595</v>
      </c>
      <c r="P1186" s="3">
        <f t="shared" si="337"/>
        <v>56.295005490829595</v>
      </c>
      <c r="Q1186" s="3">
        <f t="shared" si="338"/>
        <v>-90.250310957692278</v>
      </c>
      <c r="R1186">
        <f t="shared" si="339"/>
        <v>89.749689042307722</v>
      </c>
      <c r="S1186">
        <f t="shared" si="340"/>
        <v>7.6048826548870477E-2</v>
      </c>
      <c r="T1186">
        <f t="shared" si="323"/>
        <v>56.295005490829595</v>
      </c>
    </row>
    <row r="1187" spans="1:20" x14ac:dyDescent="0.25">
      <c r="A1187">
        <f t="shared" si="324"/>
        <v>479.64461930459225</v>
      </c>
      <c r="B1187">
        <f t="shared" si="341"/>
        <v>76.337812089756184</v>
      </c>
      <c r="C1187" t="str">
        <f t="shared" si="325"/>
        <v>-2.85170054299116-650.277193533413i</v>
      </c>
      <c r="D1187" t="str">
        <f t="shared" si="326"/>
        <v>3.47812496171043-208.488057643607i</v>
      </c>
      <c r="E1187" t="str">
        <f t="shared" si="327"/>
        <v>162.468861278098+0.0359660307834919i</v>
      </c>
      <c r="F1187" t="str">
        <f t="shared" si="328"/>
        <v>2.90990990374026-1956.52878180163i</v>
      </c>
      <c r="G1187" t="str">
        <f t="shared" si="329"/>
        <v>0.999999997879777-0.0000460458833556133i</v>
      </c>
      <c r="H1187" t="str">
        <f t="shared" si="330"/>
        <v>625.1445015469+9.8725410668564i</v>
      </c>
      <c r="I1187" t="str">
        <f t="shared" si="331"/>
        <v>59.6227859342255-3450.37228517065i</v>
      </c>
      <c r="K1187" t="str">
        <f t="shared" si="332"/>
        <v>0.0191907757522937-0.000408590500768004i</v>
      </c>
      <c r="L1187" t="str">
        <f t="shared" si="333"/>
        <v>0.0001875-2.77244272221907i</v>
      </c>
      <c r="M1187" t="str">
        <f t="shared" si="334"/>
        <v>0.0025-1.33645956865945i</v>
      </c>
      <c r="N1187">
        <f t="shared" si="335"/>
        <v>89.748738907381409</v>
      </c>
      <c r="O1187">
        <f t="shared" si="336"/>
        <v>56.262053974799798</v>
      </c>
      <c r="P1187" s="3">
        <f t="shared" si="337"/>
        <v>56.262053974799798</v>
      </c>
      <c r="Q1187" s="3">
        <f t="shared" si="338"/>
        <v>-90.251261092618591</v>
      </c>
      <c r="R1187">
        <f t="shared" si="339"/>
        <v>89.748738907381409</v>
      </c>
      <c r="S1187">
        <f t="shared" si="340"/>
        <v>7.633781208975618E-2</v>
      </c>
      <c r="T1187">
        <f t="shared" si="323"/>
        <v>56.262053974799798</v>
      </c>
    </row>
    <row r="1188" spans="1:20" x14ac:dyDescent="0.25">
      <c r="A1188">
        <f t="shared" si="324"/>
        <v>481.46726885794965</v>
      </c>
      <c r="B1188">
        <f t="shared" si="341"/>
        <v>76.627895775697255</v>
      </c>
      <c r="C1188" t="str">
        <f t="shared" si="325"/>
        <v>-2.85168595972886-647.814869439067i</v>
      </c>
      <c r="D1188" t="str">
        <f t="shared" si="326"/>
        <v>3.47812496141887-207.698804963504i</v>
      </c>
      <c r="E1188" t="str">
        <f t="shared" si="327"/>
        <v>162.468856137377+0.0361028824488302i</v>
      </c>
      <c r="F1188" t="str">
        <f t="shared" si="328"/>
        <v>2.90990990369327-1949.12211877055i</v>
      </c>
      <c r="G1188" t="str">
        <f t="shared" si="329"/>
        <v>0.999999997863632-0.0000462208577116185i</v>
      </c>
      <c r="H1188" t="str">
        <f t="shared" si="330"/>
        <v>625.14560199455+9.9100585236945i</v>
      </c>
      <c r="I1188" t="str">
        <f t="shared" si="331"/>
        <v>59.6228048978165-3437.31594313549i</v>
      </c>
      <c r="K1188" t="str">
        <f t="shared" si="332"/>
        <v>0.0191907055509671-0.000410141551571054i</v>
      </c>
      <c r="L1188" t="str">
        <f t="shared" si="333"/>
        <v>0.0001875-2.76194732239397i</v>
      </c>
      <c r="M1188" t="str">
        <f t="shared" si="334"/>
        <v>0.0025-1.33140024771812i</v>
      </c>
      <c r="N1188">
        <f t="shared" si="335"/>
        <v>89.747785173913712</v>
      </c>
      <c r="O1188">
        <f t="shared" si="336"/>
        <v>56.229102400270833</v>
      </c>
      <c r="P1188" s="3">
        <f t="shared" si="337"/>
        <v>56.229102400270833</v>
      </c>
      <c r="Q1188" s="3">
        <f t="shared" si="338"/>
        <v>-90.252214826086288</v>
      </c>
      <c r="R1188">
        <f t="shared" si="339"/>
        <v>89.747785173913712</v>
      </c>
      <c r="S1188">
        <f t="shared" si="340"/>
        <v>7.6627895775697258E-2</v>
      </c>
      <c r="T1188">
        <f t="shared" si="323"/>
        <v>56.229102400270833</v>
      </c>
    </row>
    <row r="1189" spans="1:20" x14ac:dyDescent="0.25">
      <c r="A1189">
        <f t="shared" si="324"/>
        <v>483.29684447960994</v>
      </c>
      <c r="B1189">
        <f t="shared" si="341"/>
        <v>76.919081779644912</v>
      </c>
      <c r="C1189" t="str">
        <f t="shared" si="325"/>
        <v>-2.85167126554084-645.3618643842i</v>
      </c>
      <c r="D1189" t="str">
        <f t="shared" si="326"/>
        <v>3.47812496112509-206.91254010044i</v>
      </c>
      <c r="E1189" t="str">
        <f t="shared" si="327"/>
        <v>162.468850957575+0.0362402562173836i</v>
      </c>
      <c r="F1189" t="str">
        <f t="shared" si="328"/>
        <v>2.90990990364594-1941.74349451553i</v>
      </c>
      <c r="G1189" t="str">
        <f t="shared" si="329"/>
        <v>0.999999997847365-0.0000463964969701679i</v>
      </c>
      <c r="H1189" t="str">
        <f t="shared" si="330"/>
        <v>625.146710823776+9.94771856746343i</v>
      </c>
      <c r="I1189" t="str">
        <f t="shared" si="331"/>
        <v>59.622824005757-3424.30904805649i</v>
      </c>
      <c r="K1189" t="str">
        <f t="shared" si="332"/>
        <v>0.0191906348156491-0.0004116984781493i</v>
      </c>
      <c r="L1189" t="str">
        <f t="shared" si="333"/>
        <v>0.0001875-2.75149165410836i</v>
      </c>
      <c r="M1189" t="str">
        <f t="shared" si="334"/>
        <v>0.0025-1.32636007941634i</v>
      </c>
      <c r="N1189">
        <f t="shared" si="335"/>
        <v>89.746827828367046</v>
      </c>
      <c r="O1189">
        <f t="shared" si="336"/>
        <v>56.1961507667978</v>
      </c>
      <c r="P1189" s="3">
        <f t="shared" si="337"/>
        <v>56.1961507667978</v>
      </c>
      <c r="Q1189" s="3">
        <f t="shared" si="338"/>
        <v>-90.253172171632954</v>
      </c>
      <c r="R1189">
        <f t="shared" si="339"/>
        <v>89.746827828367046</v>
      </c>
      <c r="S1189">
        <f t="shared" si="340"/>
        <v>7.6919081779644918E-2</v>
      </c>
      <c r="T1189">
        <f t="shared" si="323"/>
        <v>56.1961507667978</v>
      </c>
    </row>
    <row r="1190" spans="1:20" x14ac:dyDescent="0.25">
      <c r="A1190">
        <f t="shared" si="324"/>
        <v>485.13337248863246</v>
      </c>
      <c r="B1190">
        <f t="shared" si="341"/>
        <v>77.211374290407562</v>
      </c>
      <c r="C1190" t="str">
        <f t="shared" si="325"/>
        <v>-2.85165645958447-642.91814308158i</v>
      </c>
      <c r="D1190" t="str">
        <f t="shared" si="326"/>
        <v>3.47812496082909-206.129251743731i</v>
      </c>
      <c r="E1190" t="str">
        <f t="shared" si="327"/>
        <v>162.468845738398+0.0363781540967522i</v>
      </c>
      <c r="F1190" t="str">
        <f t="shared" si="328"/>
        <v>2.90990990359825-1934.39280289256i</v>
      </c>
      <c r="G1190" t="str">
        <f t="shared" si="329"/>
        <v>0.999999997830974-0.0000465728036578911i</v>
      </c>
      <c r="H1190" t="str">
        <f t="shared" si="330"/>
        <v>625.147828098432+9.98552174022906i</v>
      </c>
      <c r="I1190" t="str">
        <f t="shared" si="331"/>
        <v>59.6228432591452-3411.35141282516i</v>
      </c>
      <c r="K1190" t="str">
        <f t="shared" si="332"/>
        <v>0.0191905635422821-0.000413261302622459i</v>
      </c>
      <c r="L1190" t="str">
        <f t="shared" si="333"/>
        <v>0.0001875-2.74107556695393i</v>
      </c>
      <c r="M1190" t="str">
        <f t="shared" si="334"/>
        <v>0.0025-1.32133899124959i</v>
      </c>
      <c r="N1190">
        <f t="shared" si="335"/>
        <v>89.745866857153956</v>
      </c>
      <c r="O1190">
        <f t="shared" si="336"/>
        <v>56.163199073932788</v>
      </c>
      <c r="P1190" s="3">
        <f t="shared" si="337"/>
        <v>56.163199073932788</v>
      </c>
      <c r="Q1190" s="3">
        <f t="shared" si="338"/>
        <v>-90.254133142846044</v>
      </c>
      <c r="R1190">
        <f t="shared" si="339"/>
        <v>89.745866857153956</v>
      </c>
      <c r="S1190">
        <f t="shared" si="340"/>
        <v>7.7211374290407558E-2</v>
      </c>
      <c r="T1190">
        <f t="shared" si="323"/>
        <v>56.163199073932788</v>
      </c>
    </row>
    <row r="1191" spans="1:20" x14ac:dyDescent="0.25">
      <c r="A1191">
        <f t="shared" si="324"/>
        <v>486.97687930408927</v>
      </c>
      <c r="B1191">
        <f t="shared" si="341"/>
        <v>77.504777512711115</v>
      </c>
      <c r="C1191" t="str">
        <f t="shared" si="325"/>
        <v>-2.85164154101019-640.483670377509i</v>
      </c>
      <c r="D1191" t="str">
        <f t="shared" si="326"/>
        <v>3.47812496053083-205.348928625511i</v>
      </c>
      <c r="E1191" t="str">
        <f t="shared" si="327"/>
        <v>162.468840479546+0.0365165781024683i</v>
      </c>
      <c r="F1191" t="str">
        <f t="shared" si="328"/>
        <v>2.90990990355017-1927.06993815948i</v>
      </c>
      <c r="G1191" t="str">
        <f t="shared" si="329"/>
        <v>0.999999997814458-0.000046749780311019i</v>
      </c>
      <c r="H1191" t="str">
        <f t="shared" si="330"/>
        <v>625.148953882862+10.0234685861194i</v>
      </c>
      <c r="I1191" t="str">
        <f t="shared" si="331"/>
        <v>59.6228626590863-3398.44285104175i</v>
      </c>
      <c r="K1191" t="str">
        <f t="shared" si="332"/>
        <v>0.0191904917267777-0.000414830047191911i</v>
      </c>
      <c r="L1191" t="str">
        <f t="shared" si="333"/>
        <v>0.0001875-2.73069891109179i</v>
      </c>
      <c r="M1191" t="str">
        <f t="shared" si="334"/>
        <v>0.0025-1.31633691098784i</v>
      </c>
      <c r="N1191">
        <f t="shared" si="335"/>
        <v>89.744902246636883</v>
      </c>
      <c r="O1191">
        <f t="shared" si="336"/>
        <v>56.130247321224232</v>
      </c>
      <c r="P1191" s="3">
        <f t="shared" si="337"/>
        <v>56.130247321224232</v>
      </c>
      <c r="Q1191" s="3">
        <f t="shared" si="338"/>
        <v>-90.255097753363117</v>
      </c>
      <c r="R1191">
        <f t="shared" si="339"/>
        <v>89.744902246636883</v>
      </c>
      <c r="S1191">
        <f t="shared" si="340"/>
        <v>7.750477751271112E-2</v>
      </c>
      <c r="T1191">
        <f t="shared" si="323"/>
        <v>56.130247321224232</v>
      </c>
    </row>
    <row r="1192" spans="1:20" x14ac:dyDescent="0.25">
      <c r="A1192">
        <f t="shared" si="324"/>
        <v>488.82739144544479</v>
      </c>
      <c r="B1192">
        <f t="shared" si="341"/>
        <v>77.799295667259415</v>
      </c>
      <c r="C1192" t="str">
        <f t="shared" si="325"/>
        <v>-2.8516265089628-638.058411251345i</v>
      </c>
      <c r="D1192" t="str">
        <f t="shared" si="326"/>
        <v>3.4781249602303-204.57155952057i</v>
      </c>
      <c r="E1192" t="str">
        <f t="shared" si="327"/>
        <v>162.468835180719+0.0366555302579627i</v>
      </c>
      <c r="F1192" t="str">
        <f t="shared" si="328"/>
        <v>2.90990990350176-1919.77479497443i</v>
      </c>
      <c r="G1192" t="str">
        <f t="shared" si="329"/>
        <v>0.999999997797816-0.0000469274294754199i</v>
      </c>
      <c r="H1192" t="str">
        <f t="shared" si="330"/>
        <v>625.150088241898+10.0615596513337i</v>
      </c>
      <c r="I1192" t="str">
        <f t="shared" si="331"/>
        <v>59.6228822066987-3385.58317701241i</v>
      </c>
      <c r="K1192" t="str">
        <f t="shared" si="332"/>
        <v>0.0191904193650166-0.000416404734141019i</v>
      </c>
      <c r="L1192" t="str">
        <f t="shared" si="333"/>
        <v>0.0001875-2.72036153725024i</v>
      </c>
      <c r="M1192" t="str">
        <f t="shared" si="334"/>
        <v>0.0025-1.31135376667447i</v>
      </c>
      <c r="N1192">
        <f t="shared" si="335"/>
        <v>89.743933983128116</v>
      </c>
      <c r="O1192">
        <f t="shared" si="336"/>
        <v>56.097295508217336</v>
      </c>
      <c r="P1192" s="3">
        <f t="shared" si="337"/>
        <v>56.097295508217336</v>
      </c>
      <c r="Q1192" s="3">
        <f t="shared" si="338"/>
        <v>-90.256066016871884</v>
      </c>
      <c r="R1192">
        <f t="shared" si="339"/>
        <v>89.743933983128116</v>
      </c>
      <c r="S1192">
        <f t="shared" si="340"/>
        <v>7.7799295667259419E-2</v>
      </c>
      <c r="T1192">
        <f t="shared" si="323"/>
        <v>56.097295508217336</v>
      </c>
    </row>
    <row r="1193" spans="1:20" x14ac:dyDescent="0.25">
      <c r="A1193">
        <f t="shared" si="324"/>
        <v>490.68493553293752</v>
      </c>
      <c r="B1193">
        <f t="shared" si="341"/>
        <v>78.094932990795002</v>
      </c>
      <c r="C1193" t="str">
        <f t="shared" si="325"/>
        <v>-2.85161136257964-635.642330814974i</v>
      </c>
      <c r="D1193" t="str">
        <f t="shared" si="326"/>
        <v>3.47812495992746-203.797133246191i</v>
      </c>
      <c r="E1193" t="str">
        <f t="shared" si="327"/>
        <v>162.468829841613+0.0367950125946617i</v>
      </c>
      <c r="F1193" t="str">
        <f t="shared" si="328"/>
        <v>2.90990990345295-1912.50726839431i</v>
      </c>
      <c r="G1193" t="str">
        <f t="shared" si="329"/>
        <v>0.999999997781048-0.0000471057537066366i</v>
      </c>
      <c r="H1193" t="str">
        <f t="shared" si="330"/>
        <v>625.151231240869+10.0997954841484i</v>
      </c>
      <c r="I1193" t="str">
        <f t="shared" si="331"/>
        <v>59.6229019031021-3372.77220574653i</v>
      </c>
      <c r="K1193" t="str">
        <f t="shared" si="332"/>
        <v>0.0191903464528481-0.000417985385835362i</v>
      </c>
      <c r="L1193" t="str">
        <f t="shared" si="333"/>
        <v>0.0001875-2.71006329672269i</v>
      </c>
      <c r="M1193" t="str">
        <f t="shared" si="334"/>
        <v>0.0025-1.3063894866253i</v>
      </c>
      <c r="N1193">
        <f t="shared" si="335"/>
        <v>89.74296205288951</v>
      </c>
      <c r="O1193">
        <f t="shared" si="336"/>
        <v>56.064343634453635</v>
      </c>
      <c r="P1193" s="3">
        <f t="shared" si="337"/>
        <v>56.064343634453635</v>
      </c>
      <c r="Q1193" s="3">
        <f t="shared" si="338"/>
        <v>-90.25703794711049</v>
      </c>
      <c r="R1193">
        <f t="shared" si="339"/>
        <v>89.74296205288951</v>
      </c>
      <c r="S1193">
        <f t="shared" si="340"/>
        <v>7.8094932990795007E-2</v>
      </c>
      <c r="T1193">
        <f t="shared" si="323"/>
        <v>56.064343634453635</v>
      </c>
    </row>
    <row r="1194" spans="1:20" x14ac:dyDescent="0.25">
      <c r="A1194">
        <f t="shared" si="324"/>
        <v>492.54953828796266</v>
      </c>
      <c r="B1194">
        <f t="shared" si="341"/>
        <v>78.391693736160022</v>
      </c>
      <c r="C1194" t="str">
        <f t="shared" si="325"/>
        <v>-2.85159610099235-633.235394312337i</v>
      </c>
      <c r="D1194" t="str">
        <f t="shared" si="326"/>
        <v>3.47812495962234-203.025638661995i</v>
      </c>
      <c r="E1194" t="str">
        <f t="shared" si="327"/>
        <v>162.468824461922+0.0369350271519597i</v>
      </c>
      <c r="F1194" t="str">
        <f t="shared" si="328"/>
        <v>2.9099099034038-1905.26725387333i</v>
      </c>
      <c r="G1194" t="str">
        <f t="shared" si="329"/>
        <v>0.999999997764152-0.0000472847555699229i</v>
      </c>
      <c r="H1194" t="str">
        <f t="shared" si="330"/>
        <v>625.152382945598+10.1381766349271i</v>
      </c>
      <c r="I1194" t="str">
        <f t="shared" si="331"/>
        <v>59.6229217494314-3360.00975295417i</v>
      </c>
      <c r="K1194" t="str">
        <f t="shared" si="332"/>
        <v>0.0191902729860902-0.00041957202472307i</v>
      </c>
      <c r="L1194" t="str">
        <f t="shared" si="333"/>
        <v>0.0001875-2.6998040413655i</v>
      </c>
      <c r="M1194" t="str">
        <f t="shared" si="334"/>
        <v>0.0025-1.30144399942747i</v>
      </c>
      <c r="N1194">
        <f t="shared" si="335"/>
        <v>89.741986442132344</v>
      </c>
      <c r="O1194">
        <f t="shared" si="336"/>
        <v>56.031391699471442</v>
      </c>
      <c r="P1194" s="3">
        <f t="shared" si="337"/>
        <v>56.031391699471442</v>
      </c>
      <c r="Q1194" s="3">
        <f t="shared" si="338"/>
        <v>-90.258013557867656</v>
      </c>
      <c r="R1194">
        <f t="shared" si="339"/>
        <v>89.741986442132344</v>
      </c>
      <c r="S1194">
        <f t="shared" si="340"/>
        <v>7.839169373616002E-2</v>
      </c>
      <c r="T1194">
        <f t="shared" si="323"/>
        <v>56.031391699471442</v>
      </c>
    </row>
    <row r="1195" spans="1:20" x14ac:dyDescent="0.25">
      <c r="A1195">
        <f t="shared" si="324"/>
        <v>494.42122653345695</v>
      </c>
      <c r="B1195">
        <f t="shared" si="341"/>
        <v>78.689582172357433</v>
      </c>
      <c r="C1195" t="str">
        <f t="shared" si="325"/>
        <v>-2.85158072332553-630.8375671189i</v>
      </c>
      <c r="D1195" t="str">
        <f t="shared" si="326"/>
        <v>3.47812495931489-202.257064669771i</v>
      </c>
      <c r="E1195" t="str">
        <f t="shared" si="327"/>
        <v>162.468819041339+0.0370755759773045i</v>
      </c>
      <c r="F1195" t="str">
        <f t="shared" si="328"/>
        <v>2.90990990335427-1898.05464726145i</v>
      </c>
      <c r="G1195" t="str">
        <f t="shared" si="329"/>
        <v>0.999999997747127-0.0000474644376402806i</v>
      </c>
      <c r="H1195" t="str">
        <f t="shared" si="330"/>
        <v>625.153543422416+10.1767036561272i</v>
      </c>
      <c r="I1195" t="str">
        <f t="shared" si="331"/>
        <v>59.6229417468268-3347.29563504332i</v>
      </c>
      <c r="K1195" t="str">
        <f t="shared" si="332"/>
        <v>0.019190198960529-0.000421164673335075i</v>
      </c>
      <c r="L1195" t="str">
        <f t="shared" si="333"/>
        <v>0.0001875-2.68958362359583i</v>
      </c>
      <c r="M1195" t="str">
        <f t="shared" si="334"/>
        <v>0.0025-1.29651723393851i</v>
      </c>
      <c r="N1195">
        <f t="shared" si="335"/>
        <v>89.741007137017178</v>
      </c>
      <c r="O1195">
        <f t="shared" si="336"/>
        <v>55.998439702805328</v>
      </c>
      <c r="P1195" s="3">
        <f t="shared" si="337"/>
        <v>55.998439702805328</v>
      </c>
      <c r="Q1195" s="3">
        <f t="shared" si="338"/>
        <v>-90.258992862982822</v>
      </c>
      <c r="R1195">
        <f t="shared" si="339"/>
        <v>89.741007137017178</v>
      </c>
      <c r="S1195">
        <f t="shared" si="340"/>
        <v>7.8689582172357428E-2</v>
      </c>
      <c r="T1195">
        <f t="shared" si="323"/>
        <v>55.998439702805328</v>
      </c>
    </row>
    <row r="1196" spans="1:20" x14ac:dyDescent="0.25">
      <c r="A1196">
        <f t="shared" si="324"/>
        <v>496.3000271942841</v>
      </c>
      <c r="B1196">
        <f t="shared" si="341"/>
        <v>78.988602584612394</v>
      </c>
      <c r="C1196" t="str">
        <f t="shared" si="325"/>
        <v>-2.85156522869737-628.448814741176i</v>
      </c>
      <c r="D1196" t="str">
        <f t="shared" si="326"/>
        <v>3.47812495900509-201.491400213325i</v>
      </c>
      <c r="E1196" t="str">
        <f t="shared" si="327"/>
        <v>162.468813579553+0.0372166611262018i</v>
      </c>
      <c r="F1196" t="str">
        <f t="shared" si="328"/>
        <v>2.90990990330433-1890.86934480288i</v>
      </c>
      <c r="G1196" t="str">
        <f t="shared" si="329"/>
        <v>0.999999997729973-0.0000476448025024963i</v>
      </c>
      <c r="H1196" t="str">
        <f t="shared" si="330"/>
        <v>625.154712738154+10.2153771023084i</v>
      </c>
      <c r="I1196" t="str">
        <f t="shared" si="331"/>
        <v>59.6229618964375-3334.62966911723i</v>
      </c>
      <c r="K1196" t="str">
        <f t="shared" si="332"/>
        <v>0.0191901243719188-0.000422763354285416i</v>
      </c>
      <c r="L1196" t="str">
        <f t="shared" si="333"/>
        <v>0.0001875-2.67940189638955i</v>
      </c>
      <c r="M1196" t="str">
        <f t="shared" si="334"/>
        <v>0.0025-1.29160911928522i</v>
      </c>
      <c r="N1196">
        <f t="shared" si="335"/>
        <v>89.740024123653669</v>
      </c>
      <c r="O1196">
        <f t="shared" si="336"/>
        <v>55.965487643986449</v>
      </c>
      <c r="P1196" s="3">
        <f t="shared" si="337"/>
        <v>55.965487643986449</v>
      </c>
      <c r="Q1196" s="3">
        <f t="shared" si="338"/>
        <v>-90.259975876346331</v>
      </c>
      <c r="R1196">
        <f t="shared" si="339"/>
        <v>89.740024123653669</v>
      </c>
      <c r="S1196">
        <f t="shared" si="340"/>
        <v>7.8988602584612391E-2</v>
      </c>
      <c r="T1196">
        <f t="shared" ref="T1196:T1259" si="342">P1196</f>
        <v>55.965487643986449</v>
      </c>
    </row>
    <row r="1197" spans="1:20" x14ac:dyDescent="0.25">
      <c r="A1197">
        <f t="shared" ref="A1197:A1260" si="343">2*PI()*B1197</f>
        <v>498.18596729762243</v>
      </c>
      <c r="B1197">
        <f t="shared" si="341"/>
        <v>79.288759274433929</v>
      </c>
      <c r="C1197" t="str">
        <f t="shared" ref="C1197:C1260" si="344">IMPRODUCT(D1197,E1197,$C$40,,K1197,$C$41)</f>
        <v>-2.85154961621906-626.069102816229i</v>
      </c>
      <c r="D1197" t="str">
        <f t="shared" ref="D1197:D1260" si="345">IMDIV(IMPRODUCT($C$37,$C$38,COMPLEX(1,A1197/$C$38)),IMSUM(-1*A1197*A1197/$C$39,COMPLEX(0,1*A1197)))</f>
        <v>3.47812495869295-200.728634278317i</v>
      </c>
      <c r="E1197" t="str">
        <f t="shared" ref="E1197:E1260" si="346">IMDIV(IMPRODUCT(IMSUM(F1197,G1197),$C$29,H1197),IMSUM(1,I1197))</f>
        <v>162.468808076251+0.0373582846622661i</v>
      </c>
      <c r="F1197" t="str">
        <f t="shared" ref="F1197:F1260" si="347">IMDIV(IMPRODUCT($C$14,$C$15,COMPLEX(1,A1197/$C$15)),IMSUM(-1*A1197*A1197/$C$16,COMPLEX(0,A1197)))</f>
        <v>2.90990990325405-1883.71124313465i</v>
      </c>
      <c r="G1197" t="str">
        <f t="shared" ref="G1197:G1260" si="348">IMDIV(1,COMPLEX(1,A1197*$C$9*$C$10))</f>
        <v>0.999999997712688-0.0000478258527511791i</v>
      </c>
      <c r="H1197" t="str">
        <f t="shared" ref="H1197:H1260" si="349">IMDIV($C$3,IMSUM(K1197,COMPLEX(0,$C$28*A1197)))</f>
        <v>625.155890960152+10.2541975301404i</v>
      </c>
      <c r="I1197" t="str">
        <f t="shared" ref="I1197:I1260" si="350">IMPRODUCT(F1197,$C$29,H1197,$C$31)</f>
        <v>59.6229821994214-3322.0116729719i</v>
      </c>
      <c r="K1197" t="str">
        <f t="shared" ref="K1197:K1260" si="351">IF($C$26&lt;=0,IMDIV(1,IMSUM(IMDIV(1,L1197),1/$C$18)),IMDIV(1,IMSUM(IMDIV(1,L1197),1/$C$18,IMDIV(1,M1197))))</f>
        <v>0.0191900492159818-0.000424368090271515i</v>
      </c>
      <c r="L1197" t="str">
        <f t="shared" ref="L1197:L1260" si="352">IMSUM($C$21/$C$22,IMDIV(1,COMPLEX(0,$C$20*$C$22*A1197)))</f>
        <v>0.0001875-2.6692587132791i</v>
      </c>
      <c r="M1197" t="str">
        <f t="shared" ref="M1197:M1260" si="353">IMSUM($C$25/$C$26,IMDIV(1,COMPLEX(0,$C$24*$C$26*A1197)))</f>
        <v>0.0025-1.28671958486274i</v>
      </c>
      <c r="N1197">
        <f t="shared" ref="N1197:N1260" si="354">ABS(R1197)</f>
        <v>89.739037388100343</v>
      </c>
      <c r="O1197">
        <f t="shared" ref="O1197:O1260" si="355">ABS(P1197)</f>
        <v>55.932535522542466</v>
      </c>
      <c r="P1197" s="3">
        <f t="shared" ref="P1197:P1260" si="356">20*LOG10(IMABS(C1197))</f>
        <v>55.932535522542466</v>
      </c>
      <c r="Q1197" s="3">
        <f t="shared" ref="Q1197:Q1260" si="357">IMARGUMENT(C1197)*180/PI()</f>
        <v>-90.260962611899657</v>
      </c>
      <c r="R1197">
        <f t="shared" ref="R1197:R1260" si="358">IF(Q1197&lt;0,Q1197+180,Q1197-180)</f>
        <v>89.739037388100343</v>
      </c>
      <c r="S1197">
        <f t="shared" ref="S1197:S1260" si="359">B1197/1000</f>
        <v>7.9288759274433934E-2</v>
      </c>
      <c r="T1197">
        <f t="shared" si="342"/>
        <v>55.932535522542466</v>
      </c>
    </row>
    <row r="1198" spans="1:20" x14ac:dyDescent="0.25">
      <c r="A1198">
        <f t="shared" si="343"/>
        <v>500.07907397335339</v>
      </c>
      <c r="B1198">
        <f t="shared" ref="B1198:B1261" si="360">B1197*(1+B$42)</f>
        <v>79.590056559676782</v>
      </c>
      <c r="C1198" t="str">
        <f t="shared" si="344"/>
        <v>-2.85153388499551-623.698397111165i</v>
      </c>
      <c r="D1198" t="str">
        <f t="shared" si="345"/>
        <v>3.47812495837842-199.968755892102i</v>
      </c>
      <c r="E1198" t="str">
        <f t="shared" si="346"/>
        <v>162.468802531119+0.0375004486572333i</v>
      </c>
      <c r="F1198" t="str">
        <f t="shared" si="347"/>
        <v>2.90990990320336-1876.58023928506i</v>
      </c>
      <c r="G1198" t="str">
        <f t="shared" si="348"/>
        <v>0.999999997695271-0.0000480075909907974i</v>
      </c>
      <c r="H1198" t="str">
        <f t="shared" si="349"/>
        <v>625.157078156265+10.2931654984114i</v>
      </c>
      <c r="I1198" t="str">
        <f t="shared" si="350"/>
        <v>59.6230026569458-3309.44146509336i</v>
      </c>
      <c r="K1198" t="str">
        <f t="shared" si="351"/>
        <v>0.0191899734884076-0.000425978904074476i</v>
      </c>
      <c r="L1198" t="str">
        <f t="shared" si="352"/>
        <v>0.0001875-2.65915392835136i</v>
      </c>
      <c r="M1198" t="str">
        <f t="shared" si="353"/>
        <v>0.0025-1.28184856033348i</v>
      </c>
      <c r="N1198">
        <f t="shared" si="354"/>
        <v>89.738046916364468</v>
      </c>
      <c r="O1198">
        <f t="shared" si="355"/>
        <v>55.899583337997328</v>
      </c>
      <c r="P1198" s="3">
        <f t="shared" si="356"/>
        <v>55.899583337997328</v>
      </c>
      <c r="Q1198" s="3">
        <f t="shared" si="357"/>
        <v>-90.261953083635532</v>
      </c>
      <c r="R1198">
        <f t="shared" si="358"/>
        <v>89.738046916364468</v>
      </c>
      <c r="S1198">
        <f t="shared" si="359"/>
        <v>7.9590056559676783E-2</v>
      </c>
      <c r="T1198">
        <f t="shared" si="342"/>
        <v>55.899583337997328</v>
      </c>
    </row>
    <row r="1199" spans="1:20" x14ac:dyDescent="0.25">
      <c r="A1199">
        <f t="shared" si="343"/>
        <v>501.97937445445211</v>
      </c>
      <c r="B1199">
        <f t="shared" si="360"/>
        <v>79.892498774603553</v>
      </c>
      <c r="C1199" t="str">
        <f t="shared" si="344"/>
        <v>-2.85151803412459-621.336663522653i</v>
      </c>
      <c r="D1199" t="str">
        <f t="shared" si="345"/>
        <v>3.47812495806148-199.211754123575i</v>
      </c>
      <c r="E1199" t="str">
        <f t="shared" si="346"/>
        <v>162.46879694384+0.0376431551910075i</v>
      </c>
      <c r="F1199" t="str">
        <f t="shared" si="347"/>
        <v>2.90990990315228-1869.47623067223i</v>
      </c>
      <c r="G1199" t="str">
        <f t="shared" si="348"/>
        <v>0.999999997677722-0.0000481900198357168i</v>
      </c>
      <c r="H1199" t="str">
        <f t="shared" si="349"/>
        <v>625.15827439487+10.332281568036i</v>
      </c>
      <c r="I1199" t="str">
        <f t="shared" si="350"/>
        <v>59.6230232701877-3296.91886465514i</v>
      </c>
      <c r="K1199" t="str">
        <f t="shared" si="351"/>
        <v>0.0191898971848531-0.000427595818559359i</v>
      </c>
      <c r="L1199" t="str">
        <f t="shared" si="352"/>
        <v>0.0001875-2.64908739624563i</v>
      </c>
      <c r="M1199" t="str">
        <f t="shared" si="353"/>
        <v>0.0025-1.2769959756261i</v>
      </c>
      <c r="N1199">
        <f t="shared" si="354"/>
        <v>89.737052694401868</v>
      </c>
      <c r="O1199">
        <f t="shared" si="355"/>
        <v>55.866631089871468</v>
      </c>
      <c r="P1199" s="3">
        <f t="shared" si="356"/>
        <v>55.866631089871468</v>
      </c>
      <c r="Q1199" s="3">
        <f t="shared" si="357"/>
        <v>-90.262947305598132</v>
      </c>
      <c r="R1199">
        <f t="shared" si="358"/>
        <v>89.737052694401868</v>
      </c>
      <c r="S1199">
        <f t="shared" si="359"/>
        <v>7.9892498774603554E-2</v>
      </c>
      <c r="T1199">
        <f t="shared" si="342"/>
        <v>55.866631089871468</v>
      </c>
    </row>
    <row r="1200" spans="1:20" x14ac:dyDescent="0.25">
      <c r="A1200">
        <f t="shared" si="343"/>
        <v>503.88689607737911</v>
      </c>
      <c r="B1200">
        <f t="shared" si="360"/>
        <v>80.196090269947049</v>
      </c>
      <c r="C1200" t="str">
        <f t="shared" si="344"/>
        <v>-2.85150206269702-618.983868076422i</v>
      </c>
      <c r="D1200" t="str">
        <f t="shared" si="345"/>
        <v>3.47812495774215-198.457618083012i</v>
      </c>
      <c r="E1200" t="str">
        <f t="shared" si="346"/>
        <v>162.468791314091+0.0377864063517222i</v>
      </c>
      <c r="F1200" t="str">
        <f t="shared" si="347"/>
        <v>2.90990990310084-1862.3991151026i</v>
      </c>
      <c r="G1200" t="str">
        <f t="shared" si="348"/>
        <v>0.999999997660039-0.0000483731419102371i</v>
      </c>
      <c r="H1200" t="str">
        <f t="shared" si="349"/>
        <v>625.159479744855+10.3715463020627i</v>
      </c>
      <c r="I1200" t="str">
        <f t="shared" si="350"/>
        <v>59.6230440403293-3284.44369151554i</v>
      </c>
      <c r="K1200" t="str">
        <f t="shared" si="351"/>
        <v>0.0191898203009425-0.00042921885667548i</v>
      </c>
      <c r="L1200" t="str">
        <f t="shared" si="352"/>
        <v>0.0001875-2.63905897215145i</v>
      </c>
      <c r="M1200" t="str">
        <f t="shared" si="353"/>
        <v>0.0025-1.27216176093455i</v>
      </c>
      <c r="N1200">
        <f t="shared" si="354"/>
        <v>89.736054708116825</v>
      </c>
      <c r="O1200">
        <f t="shared" si="355"/>
        <v>55.833678777681548</v>
      </c>
      <c r="P1200" s="3">
        <f t="shared" si="356"/>
        <v>55.833678777681548</v>
      </c>
      <c r="Q1200" s="3">
        <f t="shared" si="357"/>
        <v>-90.263945291883175</v>
      </c>
      <c r="R1200">
        <f t="shared" si="358"/>
        <v>89.736054708116825</v>
      </c>
      <c r="S1200">
        <f t="shared" si="359"/>
        <v>8.0196090269947048E-2</v>
      </c>
      <c r="T1200">
        <f t="shared" si="342"/>
        <v>55.833678777681548</v>
      </c>
    </row>
    <row r="1201" spans="1:20" x14ac:dyDescent="0.25">
      <c r="A1201">
        <f t="shared" si="343"/>
        <v>505.80166628247309</v>
      </c>
      <c r="B1201">
        <f t="shared" si="360"/>
        <v>80.500835412972847</v>
      </c>
      <c r="C1201" t="str">
        <f t="shared" si="344"/>
        <v>-2.8514859697973-616.639976926788i</v>
      </c>
      <c r="D1201" t="str">
        <f t="shared" si="345"/>
        <v>3.47812495742039-197.706336921911i</v>
      </c>
      <c r="E1201" t="str">
        <f t="shared" si="346"/>
        <v>162.468785641554+0.0379302042356972i</v>
      </c>
      <c r="F1201" t="str">
        <f t="shared" si="347"/>
        <v>2.90990990304899-1855.34879076949i</v>
      </c>
      <c r="G1201" t="str">
        <f t="shared" si="348"/>
        <v>0.999999997642222-0.0000485569598486308i</v>
      </c>
      <c r="H1201" t="str">
        <f t="shared" si="349"/>
        <v>625.16069427565+10.4109602656835i</v>
      </c>
      <c r="I1201" t="str">
        <f t="shared" si="350"/>
        <v>59.6230649685672-3272.01576621521i</v>
      </c>
      <c r="K1201" t="str">
        <f t="shared" si="351"/>
        <v>0.0191897428322664-0.000430848041456701i</v>
      </c>
      <c r="L1201" t="str">
        <f t="shared" si="352"/>
        <v>0.0001875-2.62906851180658i</v>
      </c>
      <c r="M1201" t="str">
        <f t="shared" si="353"/>
        <v>0.0025-1.26734584671702i</v>
      </c>
      <c r="N1201">
        <f t="shared" si="354"/>
        <v>89.735052943361723</v>
      </c>
      <c r="O1201">
        <f t="shared" si="355"/>
        <v>55.800726400940697</v>
      </c>
      <c r="P1201" s="3">
        <f t="shared" si="356"/>
        <v>55.800726400940697</v>
      </c>
      <c r="Q1201" s="3">
        <f t="shared" si="357"/>
        <v>-90.264947056638277</v>
      </c>
      <c r="R1201">
        <f t="shared" si="358"/>
        <v>89.735052943361723</v>
      </c>
      <c r="S1201">
        <f t="shared" si="359"/>
        <v>8.0500835412972843E-2</v>
      </c>
      <c r="T1201">
        <f t="shared" si="342"/>
        <v>55.800726400940697</v>
      </c>
    </row>
    <row r="1202" spans="1:20" x14ac:dyDescent="0.25">
      <c r="A1202">
        <f t="shared" si="343"/>
        <v>507.72371261434648</v>
      </c>
      <c r="B1202">
        <f t="shared" si="360"/>
        <v>80.806738587542142</v>
      </c>
      <c r="C1202" t="str">
        <f t="shared" si="344"/>
        <v>-2.85146975450274-614.304956356166i</v>
      </c>
      <c r="D1202" t="str">
        <f t="shared" si="345"/>
        <v>3.47812495709615-196.957899832842i</v>
      </c>
      <c r="E1202" t="str">
        <f t="shared" si="346"/>
        <v>162.468779925903+0.0380745509475557i</v>
      </c>
      <c r="F1202" t="str">
        <f t="shared" si="347"/>
        <v>2.90990990299675-1848.32515625163i</v>
      </c>
      <c r="G1202" t="str">
        <f t="shared" si="348"/>
        <v>0.999999997624268-0.0000487414762951806i</v>
      </c>
      <c r="H1202" t="str">
        <f t="shared" si="349"/>
        <v>625.161918057191+10.4505240262404i</v>
      </c>
      <c r="I1202" t="str">
        <f t="shared" si="350"/>
        <v>59.6230860561033-3259.6349099744i</v>
      </c>
      <c r="K1202" t="str">
        <f t="shared" si="351"/>
        <v>0.0191896647743826-0.000432483396021721i</v>
      </c>
      <c r="L1202" t="str">
        <f t="shared" si="352"/>
        <v>0.0001875-2.6191158714949i</v>
      </c>
      <c r="M1202" t="str">
        <f t="shared" si="353"/>
        <v>0.0025-1.26254816369498i</v>
      </c>
      <c r="N1202">
        <f t="shared" si="354"/>
        <v>89.734047385937018</v>
      </c>
      <c r="O1202">
        <f t="shared" si="355"/>
        <v>55.767773959158433</v>
      </c>
      <c r="P1202" s="3">
        <f t="shared" si="356"/>
        <v>55.767773959158433</v>
      </c>
      <c r="Q1202" s="3">
        <f t="shared" si="357"/>
        <v>-90.265952614062982</v>
      </c>
      <c r="R1202">
        <f t="shared" si="358"/>
        <v>89.734047385937018</v>
      </c>
      <c r="S1202">
        <f t="shared" si="359"/>
        <v>8.0806738587542143E-2</v>
      </c>
      <c r="T1202">
        <f t="shared" si="342"/>
        <v>55.767773959158433</v>
      </c>
    </row>
    <row r="1203" spans="1:20" x14ac:dyDescent="0.25">
      <c r="A1203">
        <f t="shared" si="343"/>
        <v>509.65306272228105</v>
      </c>
      <c r="B1203">
        <f t="shared" si="360"/>
        <v>81.113804194174804</v>
      </c>
      <c r="C1203" t="str">
        <f t="shared" si="344"/>
        <v>-2.85145341588312-611.978772774554i</v>
      </c>
      <c r="D1203" t="str">
        <f t="shared" si="345"/>
        <v>3.47812495676946-196.212296049286i</v>
      </c>
      <c r="E1203" t="str">
        <f t="shared" si="346"/>
        <v>162.468774166809+0.0382194486002492i</v>
      </c>
      <c r="F1203" t="str">
        <f t="shared" si="347"/>
        <v>2.9099099029441-1841.32811051167i</v>
      </c>
      <c r="G1203" t="str">
        <f t="shared" si="348"/>
        <v>0.999999997606179-0.0000489266939042172i</v>
      </c>
      <c r="H1203" t="str">
        <f t="shared" si="349"/>
        <v>625.16315115997+10.4902381532346i</v>
      </c>
      <c r="I1203" t="str">
        <f t="shared" si="350"/>
        <v>59.623107304149-3247.30094469054i</v>
      </c>
      <c r="K1203" t="str">
        <f t="shared" si="351"/>
        <v>0.0191895861228146-0.000434124943574351i</v>
      </c>
      <c r="L1203" t="str">
        <f t="shared" si="352"/>
        <v>0.0001875-2.60920090804434i</v>
      </c>
      <c r="M1203" t="str">
        <f t="shared" si="353"/>
        <v>0.0025-1.25776864285214i</v>
      </c>
      <c r="N1203">
        <f t="shared" si="354"/>
        <v>89.733038021591071</v>
      </c>
      <c r="O1203">
        <f t="shared" si="355"/>
        <v>55.734821451840197</v>
      </c>
      <c r="P1203" s="3">
        <f t="shared" si="356"/>
        <v>55.734821451840197</v>
      </c>
      <c r="Q1203" s="3">
        <f t="shared" si="357"/>
        <v>-90.266961978408929</v>
      </c>
      <c r="R1203">
        <f t="shared" si="358"/>
        <v>89.733038021591071</v>
      </c>
      <c r="S1203">
        <f t="shared" si="359"/>
        <v>8.1113804194174799E-2</v>
      </c>
      <c r="T1203">
        <f t="shared" si="342"/>
        <v>55.734821451840197</v>
      </c>
    </row>
    <row r="1204" spans="1:20" x14ac:dyDescent="0.25">
      <c r="A1204">
        <f t="shared" si="343"/>
        <v>511.58974436062573</v>
      </c>
      <c r="B1204">
        <f t="shared" si="360"/>
        <v>81.422036650112673</v>
      </c>
      <c r="C1204" t="str">
        <f t="shared" si="344"/>
        <v>-2.85143695300188-609.661392719097i</v>
      </c>
      <c r="D1204" t="str">
        <f t="shared" si="345"/>
        <v>3.47812495644029-195.469514845481i</v>
      </c>
      <c r="E1204" t="str">
        <f t="shared" si="346"/>
        <v>162.468768363945+0.0383648993150364i</v>
      </c>
      <c r="F1204" t="str">
        <f t="shared" si="347"/>
        <v>2.90990990289107-1834.35755289475i</v>
      </c>
      <c r="G1204" t="str">
        <f t="shared" si="348"/>
        <v>0.999999997587951-0.0000491126153401581i</v>
      </c>
      <c r="H1204" t="str">
        <f t="shared" si="349"/>
        <v>625.164393655002+10.5301032183348i</v>
      </c>
      <c r="I1204" t="str">
        <f t="shared" si="350"/>
        <v>59.6231287139265-3235.01369293553i</v>
      </c>
      <c r="K1204" t="str">
        <f t="shared" si="351"/>
        <v>0.0191895068730524-0.00043577270740384i</v>
      </c>
      <c r="L1204" t="str">
        <f t="shared" si="352"/>
        <v>0.0001875-2.5993234788248i</v>
      </c>
      <c r="M1204" t="str">
        <f t="shared" si="353"/>
        <v>0.0025-1.25300721543349i</v>
      </c>
      <c r="N1204">
        <f t="shared" si="354"/>
        <v>89.732024836019846</v>
      </c>
      <c r="O1204">
        <f t="shared" si="355"/>
        <v>55.701868878488064</v>
      </c>
      <c r="P1204" s="3">
        <f t="shared" si="356"/>
        <v>55.701868878488064</v>
      </c>
      <c r="Q1204" s="3">
        <f t="shared" si="357"/>
        <v>-90.267975163980154</v>
      </c>
      <c r="R1204">
        <f t="shared" si="358"/>
        <v>89.732024836019846</v>
      </c>
      <c r="S1204">
        <f t="shared" si="359"/>
        <v>8.1422036650112675E-2</v>
      </c>
      <c r="T1204">
        <f t="shared" si="342"/>
        <v>55.701868878488064</v>
      </c>
    </row>
    <row r="1205" spans="1:20" x14ac:dyDescent="0.25">
      <c r="A1205">
        <f t="shared" si="343"/>
        <v>513.53378538919617</v>
      </c>
      <c r="B1205">
        <f t="shared" si="360"/>
        <v>81.73144038938311</v>
      </c>
      <c r="C1205" t="str">
        <f t="shared" si="344"/>
        <v>-2.85142036491512-607.352782853574i</v>
      </c>
      <c r="D1205" t="str">
        <f t="shared" si="345"/>
        <v>3.47812495610862-194.729545536272i</v>
      </c>
      <c r="E1205" t="str">
        <f t="shared" si="346"/>
        <v>162.468762516977+0.0385109052215439i</v>
      </c>
      <c r="F1205" t="str">
        <f t="shared" si="347"/>
        <v>2.90990990283762-1827.41338312707i</v>
      </c>
      <c r="G1205" t="str">
        <f t="shared" si="348"/>
        <v>0.999999997569585-0.0000492992432775452i</v>
      </c>
      <c r="H1205" t="str">
        <f t="shared" si="349"/>
        <v>625.165645613845+10.5701197953849i</v>
      </c>
      <c r="I1205" t="str">
        <f t="shared" si="350"/>
        <v>59.6231502866663-3222.77297795328i</v>
      </c>
      <c r="K1205" t="str">
        <f t="shared" si="351"/>
        <v>0.0191894270205517-0.000437426710885135i</v>
      </c>
      <c r="L1205" t="str">
        <f t="shared" si="352"/>
        <v>0.0001875-2.58948344174616i</v>
      </c>
      <c r="M1205" t="str">
        <f t="shared" si="353"/>
        <v>0.0025-1.24826381294431i</v>
      </c>
      <c r="N1205">
        <f t="shared" si="354"/>
        <v>89.731007814866814</v>
      </c>
      <c r="O1205">
        <f t="shared" si="355"/>
        <v>55.668916238600154</v>
      </c>
      <c r="P1205" s="3">
        <f t="shared" si="356"/>
        <v>55.668916238600154</v>
      </c>
      <c r="Q1205" s="3">
        <f t="shared" si="357"/>
        <v>-90.268992185133186</v>
      </c>
      <c r="R1205">
        <f t="shared" si="358"/>
        <v>89.731007814866814</v>
      </c>
      <c r="S1205">
        <f t="shared" si="359"/>
        <v>8.1731440389383112E-2</v>
      </c>
      <c r="T1205">
        <f t="shared" si="342"/>
        <v>55.668916238600154</v>
      </c>
    </row>
    <row r="1206" spans="1:20" x14ac:dyDescent="0.25">
      <c r="A1206">
        <f t="shared" si="343"/>
        <v>515.48521377367513</v>
      </c>
      <c r="B1206">
        <f t="shared" si="360"/>
        <v>82.042019862862773</v>
      </c>
      <c r="C1206" t="str">
        <f t="shared" si="344"/>
        <v>-2.8514036506716-605.052909967925i</v>
      </c>
      <c r="D1206" t="str">
        <f t="shared" si="345"/>
        <v>3.4781249557744-193.99237747695i</v>
      </c>
      <c r="E1206" t="str">
        <f t="shared" si="346"/>
        <v>162.468756625572+0.0386574684578525i</v>
      </c>
      <c r="F1206" t="str">
        <f t="shared" si="347"/>
        <v>2.90990990278376-1820.49550131442i</v>
      </c>
      <c r="G1206" t="str">
        <f t="shared" si="348"/>
        <v>0.999999997551078-0.000049486580401084i</v>
      </c>
      <c r="H1206" t="str">
        <f t="shared" si="349"/>
        <v>625.166907108608+10.6102884604124i</v>
      </c>
      <c r="I1206" t="str">
        <f t="shared" si="350"/>
        <v>59.623172023607-3210.57862365721i</v>
      </c>
      <c r="K1206" t="str">
        <f t="shared" si="351"/>
        <v>0.0191893465607337-0.00043908697747919i</v>
      </c>
      <c r="L1206" t="str">
        <f t="shared" si="352"/>
        <v>0.0001875-2.57968065525619i</v>
      </c>
      <c r="M1206" t="str">
        <f t="shared" si="353"/>
        <v>0.0025-1.24353836714914i</v>
      </c>
      <c r="N1206">
        <f t="shared" si="354"/>
        <v>89.729986943722835</v>
      </c>
      <c r="O1206">
        <f t="shared" si="355"/>
        <v>55.635963531670775</v>
      </c>
      <c r="P1206" s="3">
        <f t="shared" si="356"/>
        <v>55.635963531670775</v>
      </c>
      <c r="Q1206" s="3">
        <f t="shared" si="357"/>
        <v>-90.270013056277165</v>
      </c>
      <c r="R1206">
        <f t="shared" si="358"/>
        <v>89.729986943722835</v>
      </c>
      <c r="S1206">
        <f t="shared" si="359"/>
        <v>8.2042019862862775E-2</v>
      </c>
      <c r="T1206">
        <f t="shared" si="342"/>
        <v>55.635963531670775</v>
      </c>
    </row>
    <row r="1207" spans="1:20" x14ac:dyDescent="0.25">
      <c r="A1207">
        <f t="shared" si="343"/>
        <v>517.44405758601511</v>
      </c>
      <c r="B1207">
        <f t="shared" si="360"/>
        <v>82.353779538341655</v>
      </c>
      <c r="C1207" t="str">
        <f t="shared" si="344"/>
        <v>-2.85138680931322-602.76174097778i</v>
      </c>
      <c r="D1207" t="str">
        <f t="shared" si="345"/>
        <v>3.47812495543764-193.258000063107i</v>
      </c>
      <c r="E1207" t="str">
        <f t="shared" si="346"/>
        <v>162.468750689392+0.0388045911704626i</v>
      </c>
      <c r="F1207" t="str">
        <f t="shared" si="347"/>
        <v>2.9099099027295-1813.60380794074i</v>
      </c>
      <c r="G1207" t="str">
        <f t="shared" si="348"/>
        <v>0.999999997532431-0.0000496746294056819i</v>
      </c>
      <c r="H1207" t="str">
        <f t="shared" si="349"/>
        <v>625.168178211947+10.6506097916376i</v>
      </c>
      <c r="I1207" t="str">
        <f t="shared" si="350"/>
        <v>59.6231939259998-3198.43045462759i</v>
      </c>
      <c r="K1207" t="str">
        <f t="shared" si="351"/>
        <v>0.0191892654889849-0.000440753530733265i</v>
      </c>
      <c r="L1207" t="str">
        <f t="shared" si="352"/>
        <v>0.0001875-2.56991497833851i</v>
      </c>
      <c r="M1207" t="str">
        <f t="shared" si="353"/>
        <v>0.0025-1.23883081007087i</v>
      </c>
      <c r="N1207">
        <f t="shared" si="354"/>
        <v>89.728962208125807</v>
      </c>
      <c r="O1207">
        <f t="shared" si="355"/>
        <v>55.603010757190468</v>
      </c>
      <c r="P1207" s="3">
        <f t="shared" si="356"/>
        <v>55.603010757190468</v>
      </c>
      <c r="Q1207" s="3">
        <f t="shared" si="357"/>
        <v>-90.271037791874193</v>
      </c>
      <c r="R1207">
        <f t="shared" si="358"/>
        <v>89.728962208125807</v>
      </c>
      <c r="S1207">
        <f t="shared" si="359"/>
        <v>8.2353779538341651E-2</v>
      </c>
      <c r="T1207">
        <f t="shared" si="342"/>
        <v>55.603010757190468</v>
      </c>
    </row>
    <row r="1208" spans="1:20" x14ac:dyDescent="0.25">
      <c r="A1208">
        <f t="shared" si="343"/>
        <v>519.41034500484204</v>
      </c>
      <c r="B1208">
        <f t="shared" si="360"/>
        <v>82.666723900587357</v>
      </c>
      <c r="C1208" t="str">
        <f t="shared" si="344"/>
        <v>-2.85136983987421-600.479242923966i</v>
      </c>
      <c r="D1208" t="str">
        <f t="shared" si="345"/>
        <v>3.47812495509834-192.526402730475i</v>
      </c>
      <c r="E1208" t="str">
        <f t="shared" si="346"/>
        <v>162.468744708097+0.038952275514364i</v>
      </c>
      <c r="F1208" t="str">
        <f t="shared" si="347"/>
        <v>2.90990990267484-1806.7382038667i</v>
      </c>
      <c r="G1208" t="str">
        <f t="shared" si="348"/>
        <v>0.999999997513642-0.0000498633929964865i</v>
      </c>
      <c r="H1208" t="str">
        <f t="shared" si="349"/>
        <v>625.169458997071+10.6910843694808i</v>
      </c>
      <c r="I1208" t="str">
        <f t="shared" si="350"/>
        <v>59.6232159951028-3186.32829610908i</v>
      </c>
      <c r="K1208" t="str">
        <f t="shared" si="351"/>
        <v>0.0191891838006569-0.000442426394281214i</v>
      </c>
      <c r="L1208" t="str">
        <f t="shared" si="352"/>
        <v>0.0001875-2.56018627051057i</v>
      </c>
      <c r="M1208" t="str">
        <f t="shared" si="353"/>
        <v>0.0025-1.23414107398971i</v>
      </c>
      <c r="N1208">
        <f t="shared" si="354"/>
        <v>89.727933593560707</v>
      </c>
      <c r="O1208">
        <f t="shared" si="355"/>
        <v>55.570057914645744</v>
      </c>
      <c r="P1208" s="3">
        <f t="shared" si="356"/>
        <v>55.570057914645744</v>
      </c>
      <c r="Q1208" s="3">
        <f t="shared" si="357"/>
        <v>-90.272066406439293</v>
      </c>
      <c r="R1208">
        <f t="shared" si="358"/>
        <v>89.727933593560707</v>
      </c>
      <c r="S1208">
        <f t="shared" si="359"/>
        <v>8.2666723900587352E-2</v>
      </c>
      <c r="T1208">
        <f t="shared" si="342"/>
        <v>55.570057914645744</v>
      </c>
    </row>
    <row r="1209" spans="1:20" x14ac:dyDescent="0.25">
      <c r="A1209">
        <f t="shared" si="343"/>
        <v>521.38410431586044</v>
      </c>
      <c r="B1209">
        <f t="shared" si="360"/>
        <v>82.980857451409591</v>
      </c>
      <c r="C1209" t="str">
        <f t="shared" si="344"/>
        <v>-2.85135274138195-598.205382972066i</v>
      </c>
      <c r="D1209" t="str">
        <f t="shared" si="345"/>
        <v>3.47812495475643-191.797574954783i</v>
      </c>
      <c r="E1209" t="str">
        <f t="shared" si="346"/>
        <v>162.468738681345+0.0391005236530733i</v>
      </c>
      <c r="F1209" t="str">
        <f t="shared" si="347"/>
        <v>2.90990990261974-1799.89859032829i</v>
      </c>
      <c r="G1209" t="str">
        <f t="shared" si="348"/>
        <v>0.99999999749471-0.0000500528738889256i</v>
      </c>
      <c r="H1209" t="str">
        <f t="shared" si="349"/>
        <v>625.170749537747+10.7317127765711i</v>
      </c>
      <c r="I1209" t="str">
        <f t="shared" si="350"/>
        <v>59.6232382321837-3174.27197400827i</v>
      </c>
      <c r="K1209" t="str">
        <f t="shared" si="351"/>
        <v>0.0191891014910661-0.00044410559184378i</v>
      </c>
      <c r="L1209" t="str">
        <f t="shared" si="352"/>
        <v>0.0001875-2.55049439182164i</v>
      </c>
      <c r="M1209" t="str">
        <f t="shared" si="353"/>
        <v>0.0025-1.22946909144223i</v>
      </c>
      <c r="N1209">
        <f t="shared" si="354"/>
        <v>89.726901085459176</v>
      </c>
      <c r="O1209">
        <f t="shared" si="355"/>
        <v>55.537105003519486</v>
      </c>
      <c r="P1209" s="3">
        <f t="shared" si="356"/>
        <v>55.537105003519486</v>
      </c>
      <c r="Q1209" s="3">
        <f t="shared" si="357"/>
        <v>-90.273098914540824</v>
      </c>
      <c r="R1209">
        <f t="shared" si="358"/>
        <v>89.726901085459176</v>
      </c>
      <c r="S1209">
        <f t="shared" si="359"/>
        <v>8.2980857451409595E-2</v>
      </c>
      <c r="T1209">
        <f t="shared" si="342"/>
        <v>55.537105003519486</v>
      </c>
    </row>
    <row r="1210" spans="1:20" x14ac:dyDescent="0.25">
      <c r="A1210">
        <f t="shared" si="343"/>
        <v>523.3653639122607</v>
      </c>
      <c r="B1210">
        <f t="shared" si="360"/>
        <v>83.296184709724955</v>
      </c>
      <c r="C1210" t="str">
        <f t="shared" si="344"/>
        <v>-2.85133551285615-595.940128411905i</v>
      </c>
      <c r="D1210" t="str">
        <f t="shared" si="345"/>
        <v>3.47812495441192-191.071506251597i</v>
      </c>
      <c r="E1210" t="str">
        <f t="shared" si="346"/>
        <v>162.468732608792+0.0392493377586328i</v>
      </c>
      <c r="F1210" t="str">
        <f t="shared" si="347"/>
        <v>2.90990990256424-1793.08486893537i</v>
      </c>
      <c r="G1210" t="str">
        <f t="shared" si="348"/>
        <v>0.999999997475634-0.0000502430748087451i</v>
      </c>
      <c r="H1210" t="str">
        <f t="shared" si="349"/>
        <v>625.17204990831+10.7724955977554i</v>
      </c>
      <c r="I1210" t="str">
        <f t="shared" si="350"/>
        <v>59.623260638522-3162.26131489109i</v>
      </c>
      <c r="K1210" t="str">
        <f t="shared" si="351"/>
        <v>0.0191890185554932-0.000445791147228895i</v>
      </c>
      <c r="L1210" t="str">
        <f t="shared" si="352"/>
        <v>0.0001875-2.54083920285081i</v>
      </c>
      <c r="M1210" t="str">
        <f t="shared" si="353"/>
        <v>0.0025-1.22481479522039i</v>
      </c>
      <c r="N1210">
        <f t="shared" si="354"/>
        <v>89.725864669199552</v>
      </c>
      <c r="O1210">
        <f t="shared" si="355"/>
        <v>55.504152023290409</v>
      </c>
      <c r="P1210" s="3">
        <f t="shared" si="356"/>
        <v>55.504152023290409</v>
      </c>
      <c r="Q1210" s="3">
        <f t="shared" si="357"/>
        <v>-90.274135330800448</v>
      </c>
      <c r="R1210">
        <f t="shared" si="358"/>
        <v>89.725864669199552</v>
      </c>
      <c r="S1210">
        <f t="shared" si="359"/>
        <v>8.3296184709724955E-2</v>
      </c>
      <c r="T1210">
        <f t="shared" si="342"/>
        <v>55.504152023290409</v>
      </c>
    </row>
    <row r="1211" spans="1:20" x14ac:dyDescent="0.25">
      <c r="A1211">
        <f t="shared" si="343"/>
        <v>525.35415229512739</v>
      </c>
      <c r="B1211">
        <f t="shared" si="360"/>
        <v>83.612710211621916</v>
      </c>
      <c r="C1211" t="str">
        <f t="shared" si="344"/>
        <v>-2.85131815330914-593.683446657126i</v>
      </c>
      <c r="D1211" t="str">
        <f t="shared" si="345"/>
        <v>3.47812495406481-190.348186176177i</v>
      </c>
      <c r="E1211" t="str">
        <f t="shared" si="346"/>
        <v>162.468726490091+0.0393987200117183i</v>
      </c>
      <c r="F1211" t="str">
        <f t="shared" si="347"/>
        <v>2.9099099025083-1786.29694167028i</v>
      </c>
      <c r="G1211" t="str">
        <f t="shared" si="348"/>
        <v>0.999999997456412-0.0000504339984920489i</v>
      </c>
      <c r="H1211" t="str">
        <f t="shared" si="349"/>
        <v>625.173360183651+10.813433420106i</v>
      </c>
      <c r="I1211" t="str">
        <f t="shared" si="350"/>
        <v>59.623283215405-3150.29614598035i</v>
      </c>
      <c r="K1211" t="str">
        <f t="shared" si="351"/>
        <v>0.0191889349891835-0.000447483084331982i</v>
      </c>
      <c r="L1211" t="str">
        <f t="shared" si="352"/>
        <v>0.0001875-2.53122056470493i</v>
      </c>
      <c r="M1211" t="str">
        <f t="shared" si="353"/>
        <v>0.0025-1.22017811837058i</v>
      </c>
      <c r="N1211">
        <f t="shared" si="354"/>
        <v>89.724824330106543</v>
      </c>
      <c r="O1211">
        <f t="shared" si="355"/>
        <v>55.47119897343358</v>
      </c>
      <c r="P1211" s="3">
        <f t="shared" si="356"/>
        <v>55.47119897343358</v>
      </c>
      <c r="Q1211" s="3">
        <f t="shared" si="357"/>
        <v>-90.275175669893457</v>
      </c>
      <c r="R1211">
        <f t="shared" si="358"/>
        <v>89.724824330106543</v>
      </c>
      <c r="S1211">
        <f t="shared" si="359"/>
        <v>8.3612710211621921E-2</v>
      </c>
      <c r="T1211">
        <f t="shared" si="342"/>
        <v>55.47119897343358</v>
      </c>
    </row>
    <row r="1212" spans="1:20" x14ac:dyDescent="0.25">
      <c r="A1212">
        <f t="shared" si="343"/>
        <v>527.35049807384894</v>
      </c>
      <c r="B1212">
        <f t="shared" si="360"/>
        <v>83.930438510426086</v>
      </c>
      <c r="C1212" t="str">
        <f t="shared" si="344"/>
        <v>-2.85130066174568-591.435305244666i</v>
      </c>
      <c r="D1212" t="str">
        <f t="shared" si="345"/>
        <v>3.47812495371502-189.627604323319i</v>
      </c>
      <c r="E1212" t="str">
        <f t="shared" si="346"/>
        <v>162.468720324891+0.039548672601617i</v>
      </c>
      <c r="F1212" t="str">
        <f t="shared" si="347"/>
        <v>2.90990990245194-1779.53471088639i</v>
      </c>
      <c r="G1212" t="str">
        <f t="shared" si="348"/>
        <v>0.999999997437044-0.0000506256476853382i</v>
      </c>
      <c r="H1212" t="str">
        <f t="shared" si="349"/>
        <v>625.174680439239+10.8545268329294i</v>
      </c>
      <c r="I1212" t="str">
        <f t="shared" si="350"/>
        <v>59.6233059641287-3138.37629515324i</v>
      </c>
      <c r="K1212" t="str">
        <f t="shared" si="351"/>
        <v>0.019188850787346-0.000449181427136239i</v>
      </c>
      <c r="L1212" t="str">
        <f t="shared" si="352"/>
        <v>0.0001875-2.52163833901667i</v>
      </c>
      <c r="M1212" t="str">
        <f t="shared" si="353"/>
        <v>0.0025-1.21555899419265i</v>
      </c>
      <c r="N1212">
        <f t="shared" si="354"/>
        <v>89.723780053451108</v>
      </c>
      <c r="O1212">
        <f t="shared" si="355"/>
        <v>55.438245853419723</v>
      </c>
      <c r="P1212" s="3">
        <f t="shared" si="356"/>
        <v>55.438245853419723</v>
      </c>
      <c r="Q1212" s="3">
        <f t="shared" si="357"/>
        <v>-90.276219946548892</v>
      </c>
      <c r="R1212">
        <f t="shared" si="358"/>
        <v>89.723780053451108</v>
      </c>
      <c r="S1212">
        <f t="shared" si="359"/>
        <v>8.3930438510426086E-2</v>
      </c>
      <c r="T1212">
        <f t="shared" si="342"/>
        <v>55.438245853419723</v>
      </c>
    </row>
    <row r="1213" spans="1:20" x14ac:dyDescent="0.25">
      <c r="A1213">
        <f t="shared" si="343"/>
        <v>529.35442996652955</v>
      </c>
      <c r="B1213">
        <f t="shared" si="360"/>
        <v>84.249374176765713</v>
      </c>
      <c r="C1213" t="str">
        <f t="shared" si="344"/>
        <v>-2.85128303716319-589.195671834328i</v>
      </c>
      <c r="D1213" t="str">
        <f t="shared" si="345"/>
        <v>3.47812495336258-188.909750327211i</v>
      </c>
      <c r="E1213" t="str">
        <f t="shared" si="346"/>
        <v>162.468714112839+0.0396991977262796i</v>
      </c>
      <c r="F1213" t="str">
        <f t="shared" si="347"/>
        <v>2.90990990239515-1772.79807930676i</v>
      </c>
      <c r="G1213" t="str">
        <f t="shared" si="348"/>
        <v>0.999999997417528-0.0000508180251455507i</v>
      </c>
      <c r="H1213" t="str">
        <f t="shared" si="349"/>
        <v>625.17601075112+10.8957764277755i</v>
      </c>
      <c r="I1213" t="str">
        <f t="shared" si="350"/>
        <v>59.6233288860032-3126.50159093893i</v>
      </c>
      <c r="K1213" t="str">
        <f t="shared" si="351"/>
        <v>0.0191887659451534-0.000450886199712963i</v>
      </c>
      <c r="L1213" t="str">
        <f t="shared" si="352"/>
        <v>0.0001875-2.51209238794249i</v>
      </c>
      <c r="M1213" t="str">
        <f t="shared" si="353"/>
        <v>0.0025-1.21095735623894i</v>
      </c>
      <c r="N1213">
        <f t="shared" si="354"/>
        <v>89.722731824450278</v>
      </c>
      <c r="O1213">
        <f t="shared" si="355"/>
        <v>55.405292662715624</v>
      </c>
      <c r="P1213" s="3">
        <f t="shared" si="356"/>
        <v>55.405292662715624</v>
      </c>
      <c r="Q1213" s="3">
        <f t="shared" si="357"/>
        <v>-90.277268175549722</v>
      </c>
      <c r="R1213">
        <f t="shared" si="358"/>
        <v>89.722731824450278</v>
      </c>
      <c r="S1213">
        <f t="shared" si="359"/>
        <v>8.4249374176765715E-2</v>
      </c>
      <c r="T1213">
        <f t="shared" si="342"/>
        <v>55.405292662715624</v>
      </c>
    </row>
    <row r="1214" spans="1:20" x14ac:dyDescent="0.25">
      <c r="A1214">
        <f t="shared" si="343"/>
        <v>531.36597680040245</v>
      </c>
      <c r="B1214">
        <f t="shared" si="360"/>
        <v>84.569521798637425</v>
      </c>
      <c r="C1214" t="str">
        <f t="shared" si="344"/>
        <v>-2.85126527855111-586.96451420831i</v>
      </c>
      <c r="D1214" t="str">
        <f t="shared" si="345"/>
        <v>3.47812495300748-188.194613861284i</v>
      </c>
      <c r="E1214" t="str">
        <f t="shared" si="346"/>
        <v>162.468707853578+0.0398502975923795i</v>
      </c>
      <c r="F1214" t="str">
        <f t="shared" si="347"/>
        <v>2.90990990233794-1766.08695002267i</v>
      </c>
      <c r="G1214" t="str">
        <f t="shared" si="348"/>
        <v>0.999999997397864-0.0000510111336401007i</v>
      </c>
      <c r="H1214" t="str">
        <f t="shared" si="349"/>
        <v>625.177351195918+10.9371827984449i</v>
      </c>
      <c r="I1214" t="str">
        <f t="shared" si="350"/>
        <v>59.6233519823439-3114.67186251599i</v>
      </c>
      <c r="K1214" t="str">
        <f t="shared" si="351"/>
        <v>0.0191886804577419-0.000452597426221817i</v>
      </c>
      <c r="L1214" t="str">
        <f t="shared" si="352"/>
        <v>0.0001875-2.50258257416067i</v>
      </c>
      <c r="M1214" t="str">
        <f t="shared" si="353"/>
        <v>0.0025-1.20637313831335i</v>
      </c>
      <c r="N1214">
        <f t="shared" si="354"/>
        <v>89.721679628266997</v>
      </c>
      <c r="O1214">
        <f t="shared" si="355"/>
        <v>55.372339400784128</v>
      </c>
      <c r="P1214" s="3">
        <f t="shared" si="356"/>
        <v>55.372339400784128</v>
      </c>
      <c r="Q1214" s="3">
        <f t="shared" si="357"/>
        <v>-90.278320371733003</v>
      </c>
      <c r="R1214">
        <f t="shared" si="358"/>
        <v>89.721679628266997</v>
      </c>
      <c r="S1214">
        <f t="shared" si="359"/>
        <v>8.4569521798637429E-2</v>
      </c>
      <c r="T1214">
        <f t="shared" si="342"/>
        <v>55.372339400784128</v>
      </c>
    </row>
    <row r="1215" spans="1:20" x14ac:dyDescent="0.25">
      <c r="A1215">
        <f t="shared" si="343"/>
        <v>533.38516751224392</v>
      </c>
      <c r="B1215">
        <f t="shared" si="360"/>
        <v>84.890885981472252</v>
      </c>
      <c r="C1215" t="str">
        <f t="shared" si="344"/>
        <v>-2.85124738489202-584.741800270756i</v>
      </c>
      <c r="D1215" t="str">
        <f t="shared" si="345"/>
        <v>3.47812495264964-187.482184638059i</v>
      </c>
      <c r="E1215" t="str">
        <f t="shared" si="346"/>
        <v>162.468701546755+0.0400019744152791i</v>
      </c>
      <c r="F1215" t="str">
        <f t="shared" si="347"/>
        <v>2.90990990228027-1759.40122649226i</v>
      </c>
      <c r="G1215" t="str">
        <f t="shared" si="348"/>
        <v>0.99999999737805-0.0000512049759469185i</v>
      </c>
      <c r="H1215" t="str">
        <f t="shared" si="349"/>
        <v>625.178701850838+10.9787465409986i</v>
      </c>
      <c r="I1215" t="str">
        <f t="shared" si="350"/>
        <v>59.6233752544783-3102.88693970994i</v>
      </c>
      <c r="K1215" t="str">
        <f t="shared" si="351"/>
        <v>0.0191885943202109-0.000454315130911165i</v>
      </c>
      <c r="L1215" t="str">
        <f t="shared" si="352"/>
        <v>0.0001875-2.49310876086938i</v>
      </c>
      <c r="M1215" t="str">
        <f t="shared" si="353"/>
        <v>0.0025-1.20180627447036i</v>
      </c>
      <c r="N1215">
        <f t="shared" si="354"/>
        <v>89.720623450009796</v>
      </c>
      <c r="O1215">
        <f t="shared" si="355"/>
        <v>55.339386067084249</v>
      </c>
      <c r="P1215" s="3">
        <f t="shared" si="356"/>
        <v>55.339386067084249</v>
      </c>
      <c r="Q1215" s="3">
        <f t="shared" si="357"/>
        <v>-90.279376549990204</v>
      </c>
      <c r="R1215">
        <f t="shared" si="358"/>
        <v>89.720623450009796</v>
      </c>
      <c r="S1215">
        <f t="shared" si="359"/>
        <v>8.489088598147225E-2</v>
      </c>
      <c r="T1215">
        <f t="shared" si="342"/>
        <v>55.339386067084249</v>
      </c>
    </row>
    <row r="1216" spans="1:20" x14ac:dyDescent="0.25">
      <c r="A1216">
        <f t="shared" si="343"/>
        <v>535.41203114879056</v>
      </c>
      <c r="B1216">
        <f t="shared" si="360"/>
        <v>85.21347134820185</v>
      </c>
      <c r="C1216" t="str">
        <f t="shared" si="344"/>
        <v>-2.85122935515981-582.52749804724i</v>
      </c>
      <c r="D1216" t="str">
        <f t="shared" si="345"/>
        <v>3.47812495228911-186.772452409002i</v>
      </c>
      <c r="E1216" t="str">
        <f t="shared" si="346"/>
        <v>162.468695192005+0.0401542304191581i</v>
      </c>
      <c r="F1216" t="str">
        <f t="shared" si="347"/>
        <v>2.90990990222217-1752.74081253918i</v>
      </c>
      <c r="G1216" t="str">
        <f t="shared" si="348"/>
        <v>0.999999997358086-0.0000513995548544907i</v>
      </c>
      <c r="H1216" t="str">
        <f t="shared" si="349"/>
        <v>625.180062793676+11.020468253766i</v>
      </c>
      <c r="I1216" t="str">
        <f t="shared" si="350"/>
        <v>59.6233987037445-3091.14665299095i</v>
      </c>
      <c r="K1216" t="str">
        <f t="shared" si="351"/>
        <v>0.0191885075276226-0.000456039338118347i</v>
      </c>
      <c r="L1216" t="str">
        <f t="shared" si="352"/>
        <v>0.0001875-2.48367081178459i</v>
      </c>
      <c r="M1216" t="str">
        <f t="shared" si="353"/>
        <v>0.0025-1.19725669901411i</v>
      </c>
      <c r="N1216">
        <f t="shared" si="354"/>
        <v>89.71956327473282</v>
      </c>
      <c r="O1216">
        <f t="shared" si="355"/>
        <v>55.30643266107036</v>
      </c>
      <c r="P1216" s="3">
        <f t="shared" si="356"/>
        <v>55.30643266107036</v>
      </c>
      <c r="Q1216" s="3">
        <f t="shared" si="357"/>
        <v>-90.28043672526718</v>
      </c>
      <c r="R1216">
        <f t="shared" si="358"/>
        <v>89.71956327473282</v>
      </c>
      <c r="S1216">
        <f t="shared" si="359"/>
        <v>8.5213471348201855E-2</v>
      </c>
      <c r="T1216">
        <f t="shared" si="342"/>
        <v>55.30643266107036</v>
      </c>
    </row>
    <row r="1217" spans="1:20" x14ac:dyDescent="0.25">
      <c r="A1217">
        <f t="shared" si="343"/>
        <v>537.4465968671559</v>
      </c>
      <c r="B1217">
        <f t="shared" si="360"/>
        <v>85.53728253932502</v>
      </c>
      <c r="C1217" t="str">
        <f t="shared" si="344"/>
        <v>-2.85121118832144-580.32157568437i</v>
      </c>
      <c r="D1217" t="str">
        <f t="shared" si="345"/>
        <v>3.47812495192582-186.065406964377i</v>
      </c>
      <c r="E1217" t="str">
        <f t="shared" si="346"/>
        <v>162.468688788967+0.0403070678370066i</v>
      </c>
      <c r="F1217" t="str">
        <f t="shared" si="347"/>
        <v>2.90990990216362-1746.10561235112i</v>
      </c>
      <c r="G1217" t="str">
        <f t="shared" si="348"/>
        <v>0.999999997337969-0.0000515948731618998i</v>
      </c>
      <c r="H1217" t="str">
        <f t="shared" si="349"/>
        <v>625.181434102823+11.0623485373541i</v>
      </c>
      <c r="I1217" t="str">
        <f t="shared" si="350"/>
        <v>59.6234223314907-3079.45083347122i</v>
      </c>
      <c r="K1217" t="str">
        <f t="shared" si="351"/>
        <v>0.0191884200750018-0.00045777007227i</v>
      </c>
      <c r="L1217" t="str">
        <f t="shared" si="352"/>
        <v>0.0001875-2.47426859113827i</v>
      </c>
      <c r="M1217" t="str">
        <f t="shared" si="353"/>
        <v>0.0025-1.19272434649742i</v>
      </c>
      <c r="N1217">
        <f t="shared" si="354"/>
        <v>89.718499087435504</v>
      </c>
      <c r="O1217">
        <f t="shared" si="355"/>
        <v>55.273479182193128</v>
      </c>
      <c r="P1217" s="3">
        <f t="shared" si="356"/>
        <v>55.273479182193128</v>
      </c>
      <c r="Q1217" s="3">
        <f t="shared" si="357"/>
        <v>-90.281500912564496</v>
      </c>
      <c r="R1217">
        <f t="shared" si="358"/>
        <v>89.718499087435504</v>
      </c>
      <c r="S1217">
        <f t="shared" si="359"/>
        <v>8.5537282539325021E-2</v>
      </c>
      <c r="T1217">
        <f t="shared" si="342"/>
        <v>55.273479182193128</v>
      </c>
    </row>
    <row r="1218" spans="1:20" x14ac:dyDescent="0.25">
      <c r="A1218">
        <f t="shared" si="343"/>
        <v>539.4888939352511</v>
      </c>
      <c r="B1218">
        <f t="shared" si="360"/>
        <v>85.862324212974457</v>
      </c>
      <c r="C1218" t="str">
        <f t="shared" si="344"/>
        <v>-2.85119288333534-578.124001449287i</v>
      </c>
      <c r="D1218" t="str">
        <f t="shared" si="345"/>
        <v>3.47812495155976-185.361038133098i</v>
      </c>
      <c r="E1218" t="str">
        <f t="shared" si="346"/>
        <v>162.468682337273+0.0404604889106798i</v>
      </c>
      <c r="F1218" t="str">
        <f t="shared" si="347"/>
        <v>2.90990990210465-1739.49553047851i</v>
      </c>
      <c r="G1218" t="str">
        <f t="shared" si="348"/>
        <v>0.999999997317699-0.0000517909336788652i</v>
      </c>
      <c r="H1218" t="str">
        <f t="shared" si="349"/>
        <v>625.182815857266+11.1043879946553i</v>
      </c>
      <c r="I1218" t="str">
        <f t="shared" si="350"/>
        <v>59.6234461390737-3067.79931290269i</v>
      </c>
      <c r="K1218" t="str">
        <f t="shared" si="351"/>
        <v>0.0191883319573356-0.000459507357882339i</v>
      </c>
      <c r="L1218" t="str">
        <f t="shared" si="352"/>
        <v>0.0001875-2.46490196367629i</v>
      </c>
      <c r="M1218" t="str">
        <f t="shared" si="353"/>
        <v>0.0025-1.18820915172088i</v>
      </c>
      <c r="N1218">
        <f t="shared" si="354"/>
        <v>89.717430873062426</v>
      </c>
      <c r="O1218">
        <f t="shared" si="355"/>
        <v>55.240525629898812</v>
      </c>
      <c r="P1218" s="3">
        <f t="shared" si="356"/>
        <v>55.240525629898812</v>
      </c>
      <c r="Q1218" s="3">
        <f t="shared" si="357"/>
        <v>-90.282569126937574</v>
      </c>
      <c r="R1218">
        <f t="shared" si="358"/>
        <v>89.717430873062426</v>
      </c>
      <c r="S1218">
        <f t="shared" si="359"/>
        <v>8.5862324212974461E-2</v>
      </c>
      <c r="T1218">
        <f t="shared" si="342"/>
        <v>55.240525629898812</v>
      </c>
    </row>
    <row r="1219" spans="1:20" x14ac:dyDescent="0.25">
      <c r="A1219">
        <f t="shared" si="343"/>
        <v>541.53895173220508</v>
      </c>
      <c r="B1219">
        <f t="shared" si="360"/>
        <v>86.188601044983756</v>
      </c>
      <c r="C1219" t="str">
        <f t="shared" si="344"/>
        <v>-2.85117443915259-575.934743729233i</v>
      </c>
      <c r="D1219" t="str">
        <f t="shared" si="345"/>
        <v>3.47812495119092-184.659335782582i</v>
      </c>
      <c r="E1219" t="str">
        <f t="shared" si="346"/>
        <v>162.468675836556+0.0406144958908574i</v>
      </c>
      <c r="F1219" t="str">
        <f t="shared" si="347"/>
        <v>2.90990990204521-1732.91047183309i</v>
      </c>
      <c r="G1219" t="str">
        <f t="shared" si="348"/>
        <v>0.999999997297275-0.0000519877392257831i</v>
      </c>
      <c r="H1219" t="str">
        <f t="shared" si="349"/>
        <v>625.184208136592+11.1465872308571i</v>
      </c>
      <c r="I1219" t="str">
        <f t="shared" si="350"/>
        <v>59.6234701278619-3056.19192367446i</v>
      </c>
      <c r="K1219" t="str">
        <f t="shared" si="351"/>
        <v>0.0191882431695732-0.000461251219561486i</v>
      </c>
      <c r="L1219" t="str">
        <f t="shared" si="352"/>
        <v>0.0001875-2.4555707946566i</v>
      </c>
      <c r="M1219" t="str">
        <f t="shared" si="353"/>
        <v>0.0025-1.1837110497319i</v>
      </c>
      <c r="N1219">
        <f t="shared" si="354"/>
        <v>89.716358616503157</v>
      </c>
      <c r="O1219">
        <f t="shared" si="355"/>
        <v>55.207572003629636</v>
      </c>
      <c r="P1219" s="3">
        <f t="shared" si="356"/>
        <v>55.207572003629636</v>
      </c>
      <c r="Q1219" s="3">
        <f t="shared" si="357"/>
        <v>-90.283641383496843</v>
      </c>
      <c r="R1219">
        <f t="shared" si="358"/>
        <v>89.716358616503157</v>
      </c>
      <c r="S1219">
        <f t="shared" si="359"/>
        <v>8.6188601044983756E-2</v>
      </c>
      <c r="T1219">
        <f t="shared" si="342"/>
        <v>55.207572003629636</v>
      </c>
    </row>
    <row r="1220" spans="1:20" x14ac:dyDescent="0.25">
      <c r="A1220">
        <f t="shared" si="343"/>
        <v>543.59679974878748</v>
      </c>
      <c r="B1220">
        <f t="shared" si="360"/>
        <v>86.516117728954697</v>
      </c>
      <c r="C1220" t="str">
        <f t="shared" si="344"/>
        <v>-2.85115585471601-573.753771031075i</v>
      </c>
      <c r="D1220" t="str">
        <f t="shared" si="345"/>
        <v>3.47812495081927-183.960289818607i</v>
      </c>
      <c r="E1220" t="str">
        <f t="shared" si="346"/>
        <v>162.468669286441+0.0407690910372435i</v>
      </c>
      <c r="F1220" t="str">
        <f t="shared" si="347"/>
        <v>2.90990990198534-1726.3503416866i</v>
      </c>
      <c r="G1220" t="str">
        <f t="shared" si="348"/>
        <v>0.999999997276695-0.0000521852926337671i</v>
      </c>
      <c r="H1220" t="str">
        <f t="shared" si="349"/>
        <v>625.185611021+11.1889468534503i</v>
      </c>
      <c r="I1220" t="str">
        <f t="shared" si="350"/>
        <v>59.6234942992343-3044.62849881061i</v>
      </c>
      <c r="K1220" t="str">
        <f t="shared" si="351"/>
        <v>0.0191881537066254-0.000463001682003755i</v>
      </c>
      <c r="L1220" t="str">
        <f t="shared" si="352"/>
        <v>0.0001875-2.44627494984718i</v>
      </c>
      <c r="M1220" t="str">
        <f t="shared" si="353"/>
        <v>0.0025-1.17922997582377i</v>
      </c>
      <c r="N1220">
        <f t="shared" si="354"/>
        <v>89.715282302592001</v>
      </c>
      <c r="O1220">
        <f t="shared" si="355"/>
        <v>55.17461830282339</v>
      </c>
      <c r="P1220" s="3">
        <f t="shared" si="356"/>
        <v>55.17461830282339</v>
      </c>
      <c r="Q1220" s="3">
        <f t="shared" si="357"/>
        <v>-90.284717697407999</v>
      </c>
      <c r="R1220">
        <f t="shared" si="358"/>
        <v>89.715282302592001</v>
      </c>
      <c r="S1220">
        <f t="shared" si="359"/>
        <v>8.6516117728954692E-2</v>
      </c>
      <c r="T1220">
        <f t="shared" si="342"/>
        <v>55.17461830282339</v>
      </c>
    </row>
    <row r="1221" spans="1:20" x14ac:dyDescent="0.25">
      <c r="A1221">
        <f t="shared" si="343"/>
        <v>545.66246758783279</v>
      </c>
      <c r="B1221">
        <f t="shared" si="360"/>
        <v>86.844878976324722</v>
      </c>
      <c r="C1221" t="str">
        <f t="shared" si="344"/>
        <v>-2.85113712896069-571.581051980879i</v>
      </c>
      <c r="D1221" t="str">
        <f t="shared" si="345"/>
        <v>3.47812495044478-183.26389018516i</v>
      </c>
      <c r="E1221" t="str">
        <f t="shared" si="346"/>
        <v>162.468662686557+0.0409242766184352i</v>
      </c>
      <c r="F1221" t="str">
        <f t="shared" si="347"/>
        <v>2.90990990192498-1719.81504566934i</v>
      </c>
      <c r="G1221" t="str">
        <f t="shared" si="348"/>
        <v>0.999999997255959-0.0000523835967446891i</v>
      </c>
      <c r="H1221" t="str">
        <f t="shared" si="349"/>
        <v>625.187024591296+11.2314674722382i</v>
      </c>
      <c r="I1221" t="str">
        <f t="shared" si="350"/>
        <v>59.6235186545801-3033.10887196753i</v>
      </c>
      <c r="K1221" t="str">
        <f t="shared" si="351"/>
        <v>0.0191880635633646-0.000464758769995973i</v>
      </c>
      <c r="L1221" t="str">
        <f t="shared" si="352"/>
        <v>0.0001875-2.43701429552419i</v>
      </c>
      <c r="M1221" t="str">
        <f t="shared" si="353"/>
        <v>0.0025-1.17476586553474i</v>
      </c>
      <c r="N1221">
        <f t="shared" si="354"/>
        <v>89.714201916107896</v>
      </c>
      <c r="O1221">
        <f t="shared" si="355"/>
        <v>55.14166452691385</v>
      </c>
      <c r="P1221" s="3">
        <f t="shared" si="356"/>
        <v>55.14166452691385</v>
      </c>
      <c r="Q1221" s="3">
        <f t="shared" si="357"/>
        <v>-90.285798083892104</v>
      </c>
      <c r="R1221">
        <f t="shared" si="358"/>
        <v>89.714201916107896</v>
      </c>
      <c r="S1221">
        <f t="shared" si="359"/>
        <v>8.6844878976324716E-2</v>
      </c>
      <c r="T1221">
        <f t="shared" si="342"/>
        <v>55.14166452691385</v>
      </c>
    </row>
    <row r="1222" spans="1:20" x14ac:dyDescent="0.25">
      <c r="A1222">
        <f t="shared" si="343"/>
        <v>547.73598496466661</v>
      </c>
      <c r="B1222">
        <f t="shared" si="360"/>
        <v>87.17488951643476</v>
      </c>
      <c r="C1222" t="str">
        <f t="shared" si="344"/>
        <v>-2.85111826081314-569.416555323429i</v>
      </c>
      <c r="D1222" t="str">
        <f t="shared" si="345"/>
        <v>3.47812495006743-182.570126864299i</v>
      </c>
      <c r="E1222" t="str">
        <f t="shared" si="346"/>
        <v>162.468656036524+0.0410800549120615i</v>
      </c>
      <c r="F1222" t="str">
        <f t="shared" si="347"/>
        <v>2.9099099018642-1713.3044897689i</v>
      </c>
      <c r="G1222" t="str">
        <f t="shared" si="348"/>
        <v>0.999999997235064-0.0000525826544112203i</v>
      </c>
      <c r="H1222" t="str">
        <f t="shared" si="349"/>
        <v>625.188448928903+11.2741496993446i</v>
      </c>
      <c r="I1222" t="str">
        <f t="shared" si="350"/>
        <v>59.6235431952979-3021.63287743174i</v>
      </c>
      <c r="K1222" t="str">
        <f t="shared" si="351"/>
        <v>0.0191879727346243-0.00046652250841576i</v>
      </c>
      <c r="L1222" t="str">
        <f t="shared" si="352"/>
        <v>0.0001875-2.42778869847001i</v>
      </c>
      <c r="M1222" t="str">
        <f t="shared" si="353"/>
        <v>0.0025-1.17031865464708i</v>
      </c>
      <c r="N1222">
        <f t="shared" si="354"/>
        <v>89.713117441774202</v>
      </c>
      <c r="O1222">
        <f t="shared" si="355"/>
        <v>55.108710675330272</v>
      </c>
      <c r="P1222" s="3">
        <f t="shared" si="356"/>
        <v>55.108710675330272</v>
      </c>
      <c r="Q1222" s="3">
        <f t="shared" si="357"/>
        <v>-90.286882558225798</v>
      </c>
      <c r="R1222">
        <f t="shared" si="358"/>
        <v>89.713117441774202</v>
      </c>
      <c r="S1222">
        <f t="shared" si="359"/>
        <v>8.7174889516434761E-2</v>
      </c>
      <c r="T1222">
        <f t="shared" si="342"/>
        <v>55.108710675330272</v>
      </c>
    </row>
    <row r="1223" spans="1:20" x14ac:dyDescent="0.25">
      <c r="A1223">
        <f t="shared" si="343"/>
        <v>549.81738170753238</v>
      </c>
      <c r="B1223">
        <f t="shared" si="360"/>
        <v>87.506154096597214</v>
      </c>
      <c r="C1223" t="str">
        <f t="shared" si="344"/>
        <v>-2.85109924919262-567.260249921818i</v>
      </c>
      <c r="D1223" t="str">
        <f t="shared" si="345"/>
        <v>3.47812494968723-181.878989876008i</v>
      </c>
      <c r="E1223" t="str">
        <f t="shared" si="346"/>
        <v>162.468649335965+0.0412364282047814i</v>
      </c>
      <c r="F1223" t="str">
        <f t="shared" si="347"/>
        <v>2.90990990180294-1706.81858032874i</v>
      </c>
      <c r="G1223" t="str">
        <f t="shared" si="348"/>
        <v>0.999999997214011-0.0000527824684968717i</v>
      </c>
      <c r="H1223" t="str">
        <f t="shared" si="349"/>
        <v>625.189884115866+11.316994149224i</v>
      </c>
      <c r="I1223" t="str">
        <f t="shared" si="350"/>
        <v>59.6235679227996-3010.20035011741i</v>
      </c>
      <c r="K1223" t="str">
        <f t="shared" si="351"/>
        <v>0.0191878812151989-0.000468292922231877i</v>
      </c>
      <c r="L1223" t="str">
        <f t="shared" si="352"/>
        <v>0.0001875-2.41859802597131i</v>
      </c>
      <c r="M1223" t="str">
        <f t="shared" si="353"/>
        <v>0.0025-1.16588827918617i</v>
      </c>
      <c r="N1223">
        <f t="shared" si="354"/>
        <v>89.7120288642584</v>
      </c>
      <c r="O1223">
        <f t="shared" si="355"/>
        <v>55.075756747497991</v>
      </c>
      <c r="P1223" s="3">
        <f t="shared" si="356"/>
        <v>55.075756747497991</v>
      </c>
      <c r="Q1223" s="3">
        <f t="shared" si="357"/>
        <v>-90.2879711357416</v>
      </c>
      <c r="R1223">
        <f t="shared" si="358"/>
        <v>89.7120288642584</v>
      </c>
      <c r="S1223">
        <f t="shared" si="359"/>
        <v>8.7506154096597219E-2</v>
      </c>
      <c r="T1223">
        <f t="shared" si="342"/>
        <v>55.075756747497991</v>
      </c>
    </row>
    <row r="1224" spans="1:20" x14ac:dyDescent="0.25">
      <c r="A1224">
        <f t="shared" si="343"/>
        <v>551.90668775802101</v>
      </c>
      <c r="B1224">
        <f t="shared" si="360"/>
        <v>87.838677482164286</v>
      </c>
      <c r="C1224" t="str">
        <f t="shared" si="344"/>
        <v>-2.85108009300927-565.112104756926i</v>
      </c>
      <c r="D1224" t="str">
        <f t="shared" si="345"/>
        <v>3.47812494930412-181.190469278046i</v>
      </c>
      <c r="E1224" t="str">
        <f t="shared" si="346"/>
        <v>162.468642584493+0.0413933987923422i</v>
      </c>
      <c r="F1224" t="str">
        <f t="shared" si="347"/>
        <v>2.9099099017412-1700.35722404688i</v>
      </c>
      <c r="G1224" t="str">
        <f t="shared" si="348"/>
        <v>0.999999997192797-0.0000529830418760359i</v>
      </c>
      <c r="H1224" t="str">
        <f t="shared" si="349"/>
        <v>625.191330234859+11.3600014386691i</v>
      </c>
      <c r="I1224" t="str">
        <f t="shared" si="350"/>
        <v>59.6235928385052-2998.81112556402i</v>
      </c>
      <c r="K1224" t="str">
        <f t="shared" si="351"/>
        <v>0.0191877889998432-0.000470070036504486i</v>
      </c>
      <c r="L1224" t="str">
        <f t="shared" si="352"/>
        <v>0.0001875-2.40944214581721i</v>
      </c>
      <c r="M1224" t="str">
        <f t="shared" si="353"/>
        <v>0.0025-1.16147467541958i</v>
      </c>
      <c r="N1224">
        <f t="shared" si="354"/>
        <v>89.710936168172125</v>
      </c>
      <c r="O1224">
        <f t="shared" si="355"/>
        <v>55.042802742837253</v>
      </c>
      <c r="P1224" s="3">
        <f t="shared" si="356"/>
        <v>55.042802742837253</v>
      </c>
      <c r="Q1224" s="3">
        <f t="shared" si="357"/>
        <v>-90.289063831827875</v>
      </c>
      <c r="R1224">
        <f t="shared" si="358"/>
        <v>89.710936168172125</v>
      </c>
      <c r="S1224">
        <f t="shared" si="359"/>
        <v>8.7838677482164285E-2</v>
      </c>
      <c r="T1224">
        <f t="shared" si="342"/>
        <v>55.042802742837253</v>
      </c>
    </row>
    <row r="1225" spans="1:20" x14ac:dyDescent="0.25">
      <c r="A1225">
        <f t="shared" si="343"/>
        <v>554.00393317150156</v>
      </c>
      <c r="B1225">
        <f t="shared" si="360"/>
        <v>88.172464456596515</v>
      </c>
      <c r="C1225" t="str">
        <f t="shared" si="344"/>
        <v>-2.85106079116538-562.972088927072i</v>
      </c>
      <c r="D1225" t="str">
        <f t="shared" si="345"/>
        <v>3.47812494891811-180.504555165815i</v>
      </c>
      <c r="E1225" t="str">
        <f t="shared" si="346"/>
        <v>162.468635781725+0.0415509689796201i</v>
      </c>
      <c r="F1225" t="str">
        <f t="shared" si="347"/>
        <v>2.90990990167901-1693.92032797454i</v>
      </c>
      <c r="G1225" t="str">
        <f t="shared" si="348"/>
        <v>0.999999997171422-0.000053184377434028i</v>
      </c>
      <c r="H1225" t="str">
        <f t="shared" si="349"/>
        <v>625.192787369176+11.4031721868206i</v>
      </c>
      <c r="I1225" t="str">
        <f t="shared" si="350"/>
        <v>59.6236179438466-2987.46503993394i</v>
      </c>
      <c r="K1225" t="str">
        <f t="shared" si="351"/>
        <v>0.0191876960832726-0.000471853876385491i</v>
      </c>
      <c r="L1225" t="str">
        <f t="shared" si="352"/>
        <v>0.0001875-2.40032092629728i</v>
      </c>
      <c r="M1225" t="str">
        <f t="shared" si="353"/>
        <v>0.0025-1.15707777985612i</v>
      </c>
      <c r="N1225">
        <f t="shared" si="354"/>
        <v>89.709839338070807</v>
      </c>
      <c r="O1225">
        <f t="shared" si="355"/>
        <v>55.009848660764654</v>
      </c>
      <c r="P1225" s="3">
        <f t="shared" si="356"/>
        <v>55.009848660764654</v>
      </c>
      <c r="Q1225" s="3">
        <f t="shared" si="357"/>
        <v>-90.290160661929193</v>
      </c>
      <c r="R1225">
        <f t="shared" si="358"/>
        <v>89.709839338070807</v>
      </c>
      <c r="S1225">
        <f t="shared" si="359"/>
        <v>8.8172464456596517E-2</v>
      </c>
      <c r="T1225">
        <f t="shared" si="342"/>
        <v>55.009848660764654</v>
      </c>
    </row>
    <row r="1226" spans="1:20" x14ac:dyDescent="0.25">
      <c r="A1226">
        <f t="shared" si="343"/>
        <v>556.10914811755322</v>
      </c>
      <c r="B1226">
        <f t="shared" si="360"/>
        <v>88.507519821531588</v>
      </c>
      <c r="C1226" t="str">
        <f t="shared" si="344"/>
        <v>-2.85104134255516-560.840171647491i</v>
      </c>
      <c r="D1226" t="str">
        <f t="shared" si="345"/>
        <v>3.47812494852915-179.82123767221i</v>
      </c>
      <c r="E1226" t="str">
        <f t="shared" si="346"/>
        <v>162.468628927271+0.0417091410806422i</v>
      </c>
      <c r="F1226" t="str">
        <f t="shared" si="347"/>
        <v>2.90990990161633-1687.50779951481i</v>
      </c>
      <c r="G1226" t="str">
        <f t="shared" si="348"/>
        <v>0.999999997149884-0.0000533864780671274i</v>
      </c>
      <c r="H1226" t="str">
        <f t="shared" si="349"/>
        <v>625.194255602758+11.446507015176i</v>
      </c>
      <c r="I1226" t="str">
        <f t="shared" si="350"/>
        <v>59.6236432402667-2976.16193001015i</v>
      </c>
      <c r="K1226" t="str">
        <f t="shared" si="351"/>
        <v>0.0191876024601622-0.00047364446711884i</v>
      </c>
      <c r="L1226" t="str">
        <f t="shared" si="352"/>
        <v>0.0001875-2.39123423619972i</v>
      </c>
      <c r="M1226" t="str">
        <f t="shared" si="353"/>
        <v>0.0025-1.15269752924499i</v>
      </c>
      <c r="N1226">
        <f t="shared" si="354"/>
        <v>89.708738358453544</v>
      </c>
      <c r="O1226">
        <f t="shared" si="355"/>
        <v>54.976894500691991</v>
      </c>
      <c r="P1226" s="3">
        <f t="shared" si="356"/>
        <v>54.976894500691991</v>
      </c>
      <c r="Q1226" s="3">
        <f t="shared" si="357"/>
        <v>-90.291261641546456</v>
      </c>
      <c r="R1226">
        <f t="shared" si="358"/>
        <v>89.708738358453544</v>
      </c>
      <c r="S1226">
        <f t="shared" si="359"/>
        <v>8.8507519821531586E-2</v>
      </c>
      <c r="T1226">
        <f t="shared" si="342"/>
        <v>54.976894500691991</v>
      </c>
    </row>
    <row r="1227" spans="1:20" x14ac:dyDescent="0.25">
      <c r="A1227">
        <f t="shared" si="343"/>
        <v>558.22236288040006</v>
      </c>
      <c r="B1227">
        <f t="shared" si="360"/>
        <v>88.843848396853417</v>
      </c>
      <c r="C1227" t="str">
        <f t="shared" si="344"/>
        <v>-2.85102174606393-558.71632224992i</v>
      </c>
      <c r="D1227" t="str">
        <f t="shared" si="345"/>
        <v>3.47812494813722-179.140506967479i</v>
      </c>
      <c r="E1227" t="str">
        <f t="shared" si="346"/>
        <v>162.468622020738+0.0418679174186438i</v>
      </c>
      <c r="F1227" t="str">
        <f t="shared" si="347"/>
        <v>2.90990990155318-1681.11954642131i</v>
      </c>
      <c r="G1227" t="str">
        <f t="shared" si="348"/>
        <v>0.999999997128182-0.0000535893466826195i</v>
      </c>
      <c r="H1227" t="str">
        <f t="shared" si="349"/>
        <v>625.195735020178+11.4900065475984i</v>
      </c>
      <c r="I1227" t="str">
        <f t="shared" si="350"/>
        <v>59.6236687292186-2964.90163319382i</v>
      </c>
      <c r="K1227" t="str">
        <f t="shared" si="351"/>
        <v>0.0191875081251469-0.000475441834040821i</v>
      </c>
      <c r="L1227" t="str">
        <f t="shared" si="352"/>
        <v>0.0001875-2.38218194480944i</v>
      </c>
      <c r="M1227" t="str">
        <f t="shared" si="353"/>
        <v>0.0025-1.14833386057481i</v>
      </c>
      <c r="N1227">
        <f t="shared" si="354"/>
        <v>89.707633213762932</v>
      </c>
      <c r="O1227">
        <f t="shared" si="355"/>
        <v>54.943940262026544</v>
      </c>
      <c r="P1227" s="3">
        <f t="shared" si="356"/>
        <v>54.943940262026544</v>
      </c>
      <c r="Q1227" s="3">
        <f t="shared" si="357"/>
        <v>-90.292366786237068</v>
      </c>
      <c r="R1227">
        <f t="shared" si="358"/>
        <v>89.707633213762932</v>
      </c>
      <c r="S1227">
        <f t="shared" si="359"/>
        <v>8.8843848396853414E-2</v>
      </c>
      <c r="T1227">
        <f t="shared" si="342"/>
        <v>54.943940262026544</v>
      </c>
    </row>
    <row r="1228" spans="1:20" x14ac:dyDescent="0.25">
      <c r="A1228">
        <f t="shared" si="343"/>
        <v>560.34360785934552</v>
      </c>
      <c r="B1228">
        <f t="shared" si="360"/>
        <v>89.181455020761462</v>
      </c>
      <c r="C1228" t="str">
        <f t="shared" si="344"/>
        <v>-2.85100200056922-556.600510182173i</v>
      </c>
      <c r="D1228" t="str">
        <f t="shared" si="345"/>
        <v>3.47812494774232-178.462353259083i</v>
      </c>
      <c r="E1228" t="str">
        <f t="shared" si="346"/>
        <v>162.468615061734+0.0420273003260689i</v>
      </c>
      <c r="F1228" t="str">
        <f t="shared" si="347"/>
        <v>2.90990990148955-1674.75547679688i</v>
      </c>
      <c r="G1228" t="str">
        <f t="shared" si="348"/>
        <v>0.999999997106315-0.0000537929861988372i</v>
      </c>
      <c r="H1228" t="str">
        <f t="shared" si="349"/>
        <v>625.19722570666+11.533671410326i</v>
      </c>
      <c r="I1228" t="str">
        <f t="shared" si="350"/>
        <v>59.6236944121685-2953.68398750202i</v>
      </c>
      <c r="K1228" t="str">
        <f t="shared" si="351"/>
        <v>0.0191874130728209-0.000477246002580396i</v>
      </c>
      <c r="L1228" t="str">
        <f t="shared" si="352"/>
        <v>0.0001875-2.3731639219062i</v>
      </c>
      <c r="M1228" t="str">
        <f t="shared" si="353"/>
        <v>0.0025-1.14398671107273i</v>
      </c>
      <c r="N1228">
        <f t="shared" si="354"/>
        <v>89.706523888384822</v>
      </c>
      <c r="O1228">
        <f t="shared" si="355"/>
        <v>54.910985944171401</v>
      </c>
      <c r="P1228" s="3">
        <f t="shared" si="356"/>
        <v>54.910985944171401</v>
      </c>
      <c r="Q1228" s="3">
        <f t="shared" si="357"/>
        <v>-90.293476111615178</v>
      </c>
      <c r="R1228">
        <f t="shared" si="358"/>
        <v>89.706523888384822</v>
      </c>
      <c r="S1228">
        <f t="shared" si="359"/>
        <v>8.9181455020761455E-2</v>
      </c>
      <c r="T1228">
        <f t="shared" si="342"/>
        <v>54.910985944171401</v>
      </c>
    </row>
    <row r="1229" spans="1:20" x14ac:dyDescent="0.25">
      <c r="A1229">
        <f t="shared" si="343"/>
        <v>562.47291356921107</v>
      </c>
      <c r="B1229">
        <f t="shared" si="360"/>
        <v>89.52034454984036</v>
      </c>
      <c r="C1229" t="str">
        <f t="shared" si="344"/>
        <v>-2.85098210493925-554.492705007662i</v>
      </c>
      <c r="D1229" t="str">
        <f t="shared" si="345"/>
        <v>3.47812494734441-177.786766791552i</v>
      </c>
      <c r="E1229" t="str">
        <f t="shared" si="346"/>
        <v>162.468608049858+0.0421872921446863i</v>
      </c>
      <c r="F1229" t="str">
        <f t="shared" si="347"/>
        <v>2.90990990142542-1668.41549909224i</v>
      </c>
      <c r="G1229" t="str">
        <f t="shared" si="348"/>
        <v>0.999999997084281-0.000053997399545203i</v>
      </c>
      <c r="H1229" t="str">
        <f t="shared" si="349"/>
        <v>625.198727748071+11.5775022319802i</v>
      </c>
      <c r="I1229" t="str">
        <f t="shared" si="350"/>
        <v>59.6237202905902-2942.50883156537i</v>
      </c>
      <c r="K1229" t="str">
        <f t="shared" si="351"/>
        <v>0.0191873172977376-0.000479056998259483i</v>
      </c>
      <c r="L1229" t="str">
        <f t="shared" si="352"/>
        <v>0.0001875-2.3641800377627i</v>
      </c>
      <c r="M1229" t="str">
        <f t="shared" si="353"/>
        <v>0.0025-1.13965601820356i</v>
      </c>
      <c r="N1229">
        <f t="shared" si="354"/>
        <v>89.705410366648195</v>
      </c>
      <c r="O1229">
        <f t="shared" si="355"/>
        <v>54.878031546524767</v>
      </c>
      <c r="P1229" s="3">
        <f t="shared" si="356"/>
        <v>54.878031546524767</v>
      </c>
      <c r="Q1229" s="3">
        <f t="shared" si="357"/>
        <v>-90.294589633351805</v>
      </c>
      <c r="R1229">
        <f t="shared" si="358"/>
        <v>89.705410366648195</v>
      </c>
      <c r="S1229">
        <f t="shared" si="359"/>
        <v>8.9520344549840355E-2</v>
      </c>
      <c r="T1229">
        <f t="shared" si="342"/>
        <v>54.878031546524767</v>
      </c>
    </row>
    <row r="1230" spans="1:20" x14ac:dyDescent="0.25">
      <c r="A1230">
        <f t="shared" si="343"/>
        <v>564.61031064077417</v>
      </c>
      <c r="B1230">
        <f t="shared" si="360"/>
        <v>89.860521859129761</v>
      </c>
      <c r="C1230" t="str">
        <f t="shared" si="344"/>
        <v>-2.85096205803453-552.392876405001i</v>
      </c>
      <c r="D1230" t="str">
        <f t="shared" si="345"/>
        <v>3.47812494694346-177.113737846349i</v>
      </c>
      <c r="E1230" t="str">
        <f t="shared" si="346"/>
        <v>162.468600984711+0.0423478952255343i</v>
      </c>
      <c r="F1230" t="str">
        <f t="shared" si="347"/>
        <v>2.90990990136084-1662.09952210468i</v>
      </c>
      <c r="G1230" t="str">
        <f t="shared" si="348"/>
        <v>0.999999997062079-0.0000542025896622714i</v>
      </c>
      <c r="H1230" t="str">
        <f t="shared" si="349"/>
        <v>625.200241230939+11.6214996435761i</v>
      </c>
      <c r="I1230" t="str">
        <f t="shared" si="350"/>
        <v>59.6237463659726-2931.37600462572i</v>
      </c>
      <c r="K1230" t="str">
        <f t="shared" si="351"/>
        <v>0.019187220794409-0.000480874846693295i</v>
      </c>
      <c r="L1230" t="str">
        <f t="shared" si="352"/>
        <v>0.0001875-2.35523016314276i</v>
      </c>
      <c r="M1230" t="str">
        <f t="shared" si="353"/>
        <v>0.0025-1.13534171966882i</v>
      </c>
      <c r="N1230">
        <f t="shared" si="354"/>
        <v>89.704292632824902</v>
      </c>
      <c r="O1230">
        <f t="shared" si="355"/>
        <v>54.845077068480578</v>
      </c>
      <c r="P1230" s="3">
        <f t="shared" si="356"/>
        <v>54.845077068480578</v>
      </c>
      <c r="Q1230" s="3">
        <f t="shared" si="357"/>
        <v>-90.295707367175098</v>
      </c>
      <c r="R1230">
        <f t="shared" si="358"/>
        <v>89.704292632824902</v>
      </c>
      <c r="S1230">
        <f t="shared" si="359"/>
        <v>8.9860521859129766E-2</v>
      </c>
      <c r="T1230">
        <f t="shared" si="342"/>
        <v>54.845077068480578</v>
      </c>
    </row>
    <row r="1231" spans="1:20" x14ac:dyDescent="0.25">
      <c r="A1231">
        <f t="shared" si="343"/>
        <v>566.75582982120909</v>
      </c>
      <c r="B1231">
        <f t="shared" si="360"/>
        <v>90.20199184219446</v>
      </c>
      <c r="C1231" t="str">
        <f t="shared" si="344"/>
        <v>-2.85094185870638-550.300994167545i</v>
      </c>
      <c r="D1231" t="str">
        <f t="shared" si="345"/>
        <v>3.47812494653946-176.443256741727i</v>
      </c>
      <c r="E1231" t="str">
        <f t="shared" si="346"/>
        <v>162.468593865889+0.0425091119290649i</v>
      </c>
      <c r="F1231" t="str">
        <f t="shared" si="347"/>
        <v>2.90990990129573-1655.80745497675i</v>
      </c>
      <c r="G1231" t="str">
        <f t="shared" si="348"/>
        <v>0.999999997039709-0.0000544085595017709i</v>
      </c>
      <c r="H1231" t="str">
        <f t="shared" si="349"/>
        <v>625.201766242447+11.6656642785303i</v>
      </c>
      <c r="I1231" t="str">
        <f t="shared" si="350"/>
        <v>59.6237726398126-2920.28534653384i</v>
      </c>
      <c r="K1231" t="str">
        <f t="shared" si="351"/>
        <v>0.0191871235573057-0.000482699573590636i</v>
      </c>
      <c r="L1231" t="str">
        <f t="shared" si="352"/>
        <v>0.0001875-2.34631416929942i</v>
      </c>
      <c r="M1231" t="str">
        <f t="shared" si="353"/>
        <v>0.0025-1.13104375340587i</v>
      </c>
      <c r="N1231">
        <f t="shared" si="354"/>
        <v>89.703170671129556</v>
      </c>
      <c r="O1231">
        <f t="shared" si="355"/>
        <v>54.812122509428107</v>
      </c>
      <c r="P1231" s="3">
        <f t="shared" si="356"/>
        <v>54.812122509428107</v>
      </c>
      <c r="Q1231" s="3">
        <f t="shared" si="357"/>
        <v>-90.296829328870444</v>
      </c>
      <c r="R1231">
        <f t="shared" si="358"/>
        <v>89.703170671129556</v>
      </c>
      <c r="S1231">
        <f t="shared" si="359"/>
        <v>9.0201991842194462E-2</v>
      </c>
      <c r="T1231">
        <f t="shared" si="342"/>
        <v>54.812122509428107</v>
      </c>
    </row>
    <row r="1232" spans="1:20" x14ac:dyDescent="0.25">
      <c r="A1232">
        <f t="shared" si="343"/>
        <v>568.9095019745298</v>
      </c>
      <c r="B1232">
        <f t="shared" si="360"/>
        <v>90.544759411194804</v>
      </c>
      <c r="C1232" t="str">
        <f t="shared" si="344"/>
        <v>-2.85092150579742-548.217028202956i</v>
      </c>
      <c r="D1232" t="str">
        <f t="shared" si="345"/>
        <v>3.47812494613239-175.775313832588i</v>
      </c>
      <c r="E1232" t="str">
        <f t="shared" si="346"/>
        <v>162.468586692986+0.0426709446250662i</v>
      </c>
      <c r="F1232" t="str">
        <f t="shared" si="347"/>
        <v>2.90990990123014-1649.53920719496i</v>
      </c>
      <c r="G1232" t="str">
        <f t="shared" si="348"/>
        <v>0.999999997017168-0.0000546153120266466i</v>
      </c>
      <c r="H1232" t="str">
        <f t="shared" si="349"/>
        <v>625.203302870447+11.7099967726709i</v>
      </c>
      <c r="I1232" t="str">
        <f t="shared" si="350"/>
        <v>59.6237991136205-2909.23669774712i</v>
      </c>
      <c r="K1232" t="str">
        <f t="shared" si="351"/>
        <v>0.0191870255808563-0.000484531204754213i</v>
      </c>
      <c r="L1232" t="str">
        <f t="shared" si="352"/>
        <v>0.0001875-2.33743192797312i</v>
      </c>
      <c r="M1232" t="str">
        <f t="shared" si="353"/>
        <v>0.0025-1.12676205758704i</v>
      </c>
      <c r="N1232">
        <f t="shared" si="354"/>
        <v>89.702044465719325</v>
      </c>
      <c r="O1232">
        <f t="shared" si="355"/>
        <v>54.77916786875187</v>
      </c>
      <c r="P1232" s="3">
        <f t="shared" si="356"/>
        <v>54.77916786875187</v>
      </c>
      <c r="Q1232" s="3">
        <f t="shared" si="357"/>
        <v>-90.297955534280675</v>
      </c>
      <c r="R1232">
        <f t="shared" si="358"/>
        <v>89.702044465719325</v>
      </c>
      <c r="S1232">
        <f t="shared" si="359"/>
        <v>9.0544759411194803E-2</v>
      </c>
      <c r="T1232">
        <f t="shared" si="342"/>
        <v>54.77916786875187</v>
      </c>
    </row>
    <row r="1233" spans="1:20" x14ac:dyDescent="0.25">
      <c r="A1233">
        <f t="shared" si="343"/>
        <v>571.07135808203293</v>
      </c>
      <c r="B1233">
        <f t="shared" si="360"/>
        <v>90.888829496957342</v>
      </c>
      <c r="C1233" t="str">
        <f t="shared" si="344"/>
        <v>-2.85090099814198-546.140948532784i</v>
      </c>
      <c r="D1233" t="str">
        <f t="shared" si="345"/>
        <v>3.47812494572223-175.109899510352i</v>
      </c>
      <c r="E1233" t="str">
        <f t="shared" si="346"/>
        <v>162.468579465591+0.0428333956928167i</v>
      </c>
      <c r="F1233" t="str">
        <f t="shared" si="347"/>
        <v>2.90990990116405-1643.29468858845i</v>
      </c>
      <c r="G1233" t="str">
        <f t="shared" si="348"/>
        <v>0.999999996994455-0.0000548228502111027i</v>
      </c>
      <c r="H1233" t="str">
        <f t="shared" si="349"/>
        <v>625.204851203459+11.7544977642468i</v>
      </c>
      <c r="I1233" t="str">
        <f t="shared" si="350"/>
        <v>59.6238257889186-2898.22989932726i</v>
      </c>
      <c r="K1233" t="str">
        <f t="shared" si="351"/>
        <v>0.0191869268594473-0.000486369766080965i</v>
      </c>
      <c r="L1233" t="str">
        <f t="shared" si="352"/>
        <v>0.0001875-2.32858331138984i</v>
      </c>
      <c r="M1233" t="str">
        <f t="shared" si="353"/>
        <v>0.0025-1.12249657061869i</v>
      </c>
      <c r="N1233">
        <f t="shared" si="354"/>
        <v>89.700914000693658</v>
      </c>
      <c r="O1233">
        <f t="shared" si="355"/>
        <v>54.746213145831895</v>
      </c>
      <c r="P1233" s="3">
        <f t="shared" si="356"/>
        <v>54.746213145831895</v>
      </c>
      <c r="Q1233" s="3">
        <f t="shared" si="357"/>
        <v>-90.299085999306342</v>
      </c>
      <c r="R1233">
        <f t="shared" si="358"/>
        <v>89.700914000693658</v>
      </c>
      <c r="S1233">
        <f t="shared" si="359"/>
        <v>9.0888829496957341E-2</v>
      </c>
      <c r="T1233">
        <f t="shared" si="342"/>
        <v>54.746213145831895</v>
      </c>
    </row>
    <row r="1234" spans="1:20" x14ac:dyDescent="0.25">
      <c r="A1234">
        <f t="shared" si="343"/>
        <v>573.24142924274463</v>
      </c>
      <c r="B1234">
        <f t="shared" si="360"/>
        <v>91.234207049045779</v>
      </c>
      <c r="C1234" t="str">
        <f t="shared" si="344"/>
        <v>-2.85088033456496-544.072725292017i</v>
      </c>
      <c r="D1234" t="str">
        <f t="shared" si="345"/>
        <v>3.47812494530893-174.447004202808i</v>
      </c>
      <c r="E1234" t="str">
        <f t="shared" si="346"/>
        <v>162.468572183292+0.042996467521056i</v>
      </c>
      <c r="F1234" t="str">
        <f t="shared" si="347"/>
        <v>2.90990990109746-1637.07380932773i</v>
      </c>
      <c r="G1234" t="str">
        <f t="shared" si="348"/>
        <v>0.99999999697157-0.0000550311770406454i</v>
      </c>
      <c r="H1234" t="str">
        <f t="shared" si="349"/>
        <v>625.206411330677+11.7991678939358i</v>
      </c>
      <c r="I1234" t="str">
        <f t="shared" si="350"/>
        <v>59.6238526672376-2887.26479293801i</v>
      </c>
      <c r="K1234" t="str">
        <f t="shared" si="351"/>
        <v>0.0191868273874227-0.000488215283562356i</v>
      </c>
      <c r="L1234" t="str">
        <f t="shared" si="352"/>
        <v>0.0001875-2.31976819225925i</v>
      </c>
      <c r="M1234" t="str">
        <f t="shared" si="353"/>
        <v>0.0025-1.11824723114036i</v>
      </c>
      <c r="N1234">
        <f t="shared" si="354"/>
        <v>89.699779260094189</v>
      </c>
      <c r="O1234">
        <f t="shared" si="355"/>
        <v>54.713258340043339</v>
      </c>
      <c r="P1234" s="3">
        <f t="shared" si="356"/>
        <v>54.713258340043339</v>
      </c>
      <c r="Q1234" s="3">
        <f t="shared" si="357"/>
        <v>-90.300220739905811</v>
      </c>
      <c r="R1234">
        <f t="shared" si="358"/>
        <v>89.699779260094189</v>
      </c>
      <c r="S1234">
        <f t="shared" si="359"/>
        <v>9.1234207049045779E-2</v>
      </c>
      <c r="T1234">
        <f t="shared" si="342"/>
        <v>54.713258340043339</v>
      </c>
    </row>
    <row r="1235" spans="1:20" x14ac:dyDescent="0.25">
      <c r="A1235">
        <f t="shared" si="343"/>
        <v>575.41974667386705</v>
      </c>
      <c r="B1235">
        <f t="shared" si="360"/>
        <v>91.580897035832152</v>
      </c>
      <c r="C1235" t="str">
        <f t="shared" si="344"/>
        <v>-2.85085951388302-542.012328728671i</v>
      </c>
      <c r="D1235" t="str">
        <f t="shared" si="345"/>
        <v>3.47812494489248-173.786618373987i</v>
      </c>
      <c r="E1235" t="str">
        <f t="shared" si="346"/>
        <v>162.468564845672+0.0431601625080332i</v>
      </c>
      <c r="F1235" t="str">
        <f t="shared" si="347"/>
        <v>2.90990990103035-1630.87647992337i</v>
      </c>
      <c r="G1235" t="str">
        <f t="shared" si="348"/>
        <v>0.99999999694851-0.000055240295512126i</v>
      </c>
      <c r="H1235" t="str">
        <f t="shared" si="349"/>
        <v>625.207983341978+11.8440078048556i</v>
      </c>
      <c r="I1235" t="str">
        <f t="shared" si="350"/>
        <v>59.6238797501239-2876.34122084288i</v>
      </c>
      <c r="K1235" t="str">
        <f t="shared" si="351"/>
        <v>0.0191867271590836-0.000490067783284711i</v>
      </c>
      <c r="L1235" t="str">
        <f t="shared" si="352"/>
        <v>0.0001875-2.31098644377292i</v>
      </c>
      <c r="M1235" t="str">
        <f t="shared" si="353"/>
        <v>0.0025-1.11401397802387i</v>
      </c>
      <c r="N1235">
        <f t="shared" si="354"/>
        <v>89.698640227904534</v>
      </c>
      <c r="O1235">
        <f t="shared" si="355"/>
        <v>54.680303450756789</v>
      </c>
      <c r="P1235" s="3">
        <f t="shared" si="356"/>
        <v>54.680303450756789</v>
      </c>
      <c r="Q1235" s="3">
        <f t="shared" si="357"/>
        <v>-90.301359772095466</v>
      </c>
      <c r="R1235">
        <f t="shared" si="358"/>
        <v>89.698640227904534</v>
      </c>
      <c r="S1235">
        <f t="shared" si="359"/>
        <v>9.1580897035832151E-2</v>
      </c>
      <c r="T1235">
        <f t="shared" si="342"/>
        <v>54.680303450756789</v>
      </c>
    </row>
    <row r="1236" spans="1:20" x14ac:dyDescent="0.25">
      <c r="A1236">
        <f t="shared" si="343"/>
        <v>577.60634171122786</v>
      </c>
      <c r="B1236">
        <f t="shared" si="360"/>
        <v>91.928904444568317</v>
      </c>
      <c r="C1236" t="str">
        <f t="shared" si="344"/>
        <v>-2.85083853490294-539.959729203337i</v>
      </c>
      <c r="D1236" t="str">
        <f t="shared" si="345"/>
        <v>3.47812494447288-173.128732524014i</v>
      </c>
      <c r="E1236" t="str">
        <f t="shared" si="346"/>
        <v>162.46855745231+0.0433244830616011i</v>
      </c>
      <c r="F1236" t="str">
        <f t="shared" si="347"/>
        <v>2.90990990096273-1624.70261122469i</v>
      </c>
      <c r="G1236" t="str">
        <f t="shared" si="348"/>
        <v>0.999999996925274-0.0000554502086337837i</v>
      </c>
      <c r="H1236" t="str">
        <f t="shared" si="349"/>
        <v>625.209567327918+11.8890181425716i</v>
      </c>
      <c r="I1236" t="str">
        <f t="shared" si="350"/>
        <v>59.6239070391322-2865.45902590282i</v>
      </c>
      <c r="K1236" t="str">
        <f t="shared" si="351"/>
        <v>0.0191866261686882-0.000491927291429518i</v>
      </c>
      <c r="L1236" t="str">
        <f t="shared" si="352"/>
        <v>0.0001875-2.30223793960243i</v>
      </c>
      <c r="M1236" t="str">
        <f t="shared" si="353"/>
        <v>0.0025-1.10979675037245i</v>
      </c>
      <c r="N1236">
        <f t="shared" si="354"/>
        <v>89.697496888050026</v>
      </c>
      <c r="O1236">
        <f t="shared" si="355"/>
        <v>54.6473484773378</v>
      </c>
      <c r="P1236" s="3">
        <f t="shared" si="356"/>
        <v>54.6473484773378</v>
      </c>
      <c r="Q1236" s="3">
        <f t="shared" si="357"/>
        <v>-90.302503111949974</v>
      </c>
      <c r="R1236">
        <f t="shared" si="358"/>
        <v>89.697496888050026</v>
      </c>
      <c r="S1236">
        <f t="shared" si="359"/>
        <v>9.1928904444568318E-2</v>
      </c>
      <c r="T1236">
        <f t="shared" si="342"/>
        <v>54.6473484773378</v>
      </c>
    </row>
    <row r="1237" spans="1:20" x14ac:dyDescent="0.25">
      <c r="A1237">
        <f t="shared" si="343"/>
        <v>579.80124580973052</v>
      </c>
      <c r="B1237">
        <f t="shared" si="360"/>
        <v>92.278234281457685</v>
      </c>
      <c r="C1237" t="str">
        <f t="shared" si="344"/>
        <v>-2.85081739642356-537.914897188793i</v>
      </c>
      <c r="D1237" t="str">
        <f t="shared" si="345"/>
        <v>3.47812494405007-172.473337188983i</v>
      </c>
      <c r="E1237" t="str">
        <f t="shared" si="346"/>
        <v>162.468550002787+0.0434894315991516i</v>
      </c>
      <c r="F1237" t="str">
        <f t="shared" si="347"/>
        <v>2.9099099008946-1618.55211441853i</v>
      </c>
      <c r="G1237" t="str">
        <f t="shared" si="348"/>
        <v>0.999999996901862-0.0000556609194252889i</v>
      </c>
      <c r="H1237" t="str">
        <f t="shared" si="349"/>
        <v>625.211163379757+11.9341995551072i</v>
      </c>
      <c r="I1237" t="str">
        <f t="shared" si="350"/>
        <v>59.6239345358312-2854.61805157408i</v>
      </c>
      <c r="K1237" t="str">
        <f t="shared" si="351"/>
        <v>0.0191865244104508-0.000493793834273743i</v>
      </c>
      <c r="L1237" t="str">
        <f t="shared" si="352"/>
        <v>0.0001875-2.29352255389762i</v>
      </c>
      <c r="M1237" t="str">
        <f t="shared" si="353"/>
        <v>0.0025-1.10559548751988i</v>
      </c>
      <c r="N1237">
        <f t="shared" si="354"/>
        <v>89.696349224397679</v>
      </c>
      <c r="O1237">
        <f t="shared" si="355"/>
        <v>54.614393419147476</v>
      </c>
      <c r="P1237" s="3">
        <f t="shared" si="356"/>
        <v>54.614393419147476</v>
      </c>
      <c r="Q1237" s="3">
        <f t="shared" si="357"/>
        <v>-90.303650775602321</v>
      </c>
      <c r="R1237">
        <f t="shared" si="358"/>
        <v>89.696349224397679</v>
      </c>
      <c r="S1237">
        <f t="shared" si="359"/>
        <v>9.2278234281457691E-2</v>
      </c>
      <c r="T1237">
        <f t="shared" si="342"/>
        <v>54.614393419147476</v>
      </c>
    </row>
    <row r="1238" spans="1:20" x14ac:dyDescent="0.25">
      <c r="A1238">
        <f t="shared" si="343"/>
        <v>582.00449054380749</v>
      </c>
      <c r="B1238">
        <f t="shared" si="360"/>
        <v>92.628891571727223</v>
      </c>
      <c r="C1238" t="str">
        <f t="shared" si="344"/>
        <v>-2.85079609723394-535.877803269545i</v>
      </c>
      <c r="D1238" t="str">
        <f t="shared" si="345"/>
        <v>3.47812494362405-171.820422940811i</v>
      </c>
      <c r="E1238" t="str">
        <f t="shared" si="346"/>
        <v>162.468542496676+0.0436550105477726i</v>
      </c>
      <c r="F1238" t="str">
        <f t="shared" si="347"/>
        <v>2.90990990082596-1612.42490102792i</v>
      </c>
      <c r="G1238" t="str">
        <f t="shared" si="348"/>
        <v>0.999999996878271-0.0000558724309177869i</v>
      </c>
      <c r="H1238" t="str">
        <f t="shared" si="349"/>
        <v>625.212771589435+11.9795526929529i</v>
      </c>
      <c r="I1238" t="str">
        <f t="shared" si="350"/>
        <v>59.6239622418012-2843.81814190582i</v>
      </c>
      <c r="K1238" t="str">
        <f t="shared" si="351"/>
        <v>0.0191864218785424-0.000495667438190167i</v>
      </c>
      <c r="L1238" t="str">
        <f t="shared" si="352"/>
        <v>0.0001875-2.28484016128474i</v>
      </c>
      <c r="M1238" t="str">
        <f t="shared" si="353"/>
        <v>0.0025-1.10141012902956i</v>
      </c>
      <c r="N1238">
        <f t="shared" si="354"/>
        <v>89.695197220755773</v>
      </c>
      <c r="O1238">
        <f t="shared" si="355"/>
        <v>54.58143827554192</v>
      </c>
      <c r="P1238" s="3">
        <f t="shared" si="356"/>
        <v>54.58143827554192</v>
      </c>
      <c r="Q1238" s="3">
        <f t="shared" si="357"/>
        <v>-90.304802779244227</v>
      </c>
      <c r="R1238">
        <f t="shared" si="358"/>
        <v>89.695197220755773</v>
      </c>
      <c r="S1238">
        <f t="shared" si="359"/>
        <v>9.2628891571727226E-2</v>
      </c>
      <c r="T1238">
        <f t="shared" si="342"/>
        <v>54.58143827554192</v>
      </c>
    </row>
    <row r="1239" spans="1:20" x14ac:dyDescent="0.25">
      <c r="A1239">
        <f t="shared" si="343"/>
        <v>584.21610760787405</v>
      </c>
      <c r="B1239">
        <f t="shared" si="360"/>
        <v>92.980881359699794</v>
      </c>
      <c r="C1239" t="str">
        <f t="shared" si="344"/>
        <v>-2.85077463611396-533.848418141403i</v>
      </c>
      <c r="D1239" t="str">
        <f t="shared" si="345"/>
        <v>3.47812494319477-171.169980387106i</v>
      </c>
      <c r="E1239" t="str">
        <f t="shared" si="346"/>
        <v>162.468534933548+0.0438212223442458i</v>
      </c>
      <c r="F1239" t="str">
        <f t="shared" si="347"/>
        <v>2.90990990075679-1606.32088291084i</v>
      </c>
      <c r="G1239" t="str">
        <f t="shared" si="348"/>
        <v>0.999999996854501-0.0000560847461539414i</v>
      </c>
      <c r="H1239" t="str">
        <f t="shared" si="349"/>
        <v>625.214392049605+12.0250782090754i</v>
      </c>
      <c r="I1239" t="str">
        <f t="shared" si="350"/>
        <v>59.6239901586332-2833.05914153798i</v>
      </c>
      <c r="K1239" t="str">
        <f t="shared" si="351"/>
        <v>0.0191863185670895-0.000497548129647675i</v>
      </c>
      <c r="L1239" t="str">
        <f t="shared" si="352"/>
        <v>0.0001875-2.27619063686465i</v>
      </c>
      <c r="M1239" t="str">
        <f t="shared" si="353"/>
        <v>0.0025-1.09724061469373i</v>
      </c>
      <c r="N1239">
        <f t="shared" si="354"/>
        <v>89.694040860873884</v>
      </c>
      <c r="O1239">
        <f t="shared" si="355"/>
        <v>54.54848304587216</v>
      </c>
      <c r="P1239" s="3">
        <f t="shared" si="356"/>
        <v>54.54848304587216</v>
      </c>
      <c r="Q1239" s="3">
        <f t="shared" si="357"/>
        <v>-90.305959139126116</v>
      </c>
      <c r="R1239">
        <f t="shared" si="358"/>
        <v>89.694040860873884</v>
      </c>
      <c r="S1239">
        <f t="shared" si="359"/>
        <v>9.2980881359699799E-2</v>
      </c>
      <c r="T1239">
        <f t="shared" si="342"/>
        <v>54.54848304587216</v>
      </c>
    </row>
    <row r="1240" spans="1:20" x14ac:dyDescent="0.25">
      <c r="A1240">
        <f t="shared" si="343"/>
        <v>586.43612881678393</v>
      </c>
      <c r="B1240">
        <f t="shared" si="360"/>
        <v>93.334208708866655</v>
      </c>
      <c r="C1240" t="str">
        <f t="shared" si="344"/>
        <v>-2.85075301183488-531.826712611096i</v>
      </c>
      <c r="D1240" t="str">
        <f t="shared" si="345"/>
        <v>3.47812494276222-170.522000171036i</v>
      </c>
      <c r="E1240" t="str">
        <f t="shared" si="346"/>
        <v>162.468527312971+0.0439880694350266i</v>
      </c>
      <c r="F1240" t="str">
        <f t="shared" si="347"/>
        <v>2.90990990068709-1600.23997225895i</v>
      </c>
      <c r="G1240" t="str">
        <f t="shared" si="348"/>
        <v>0.99999999683055-0.000056297868187978i</v>
      </c>
      <c r="H1240" t="str">
        <f t="shared" si="349"/>
        <v>625.216024853619+12.0707767589278i</v>
      </c>
      <c r="I1240" t="str">
        <f t="shared" si="350"/>
        <v>59.6240182879328-2822.34089569897i</v>
      </c>
      <c r="K1240" t="str">
        <f t="shared" si="351"/>
        <v>0.0191862144701744-0.000499435935211603i</v>
      </c>
      <c r="L1240" t="str">
        <f t="shared" si="352"/>
        <v>0.0001875-2.26757385621105i</v>
      </c>
      <c r="M1240" t="str">
        <f t="shared" si="353"/>
        <v>0.0025-1.0930868845325i</v>
      </c>
      <c r="N1240">
        <f t="shared" si="354"/>
        <v>89.692880128442525</v>
      </c>
      <c r="O1240">
        <f t="shared" si="355"/>
        <v>54.51552772948466</v>
      </c>
      <c r="P1240" s="3">
        <f t="shared" si="356"/>
        <v>54.51552772948466</v>
      </c>
      <c r="Q1240" s="3">
        <f t="shared" si="357"/>
        <v>-90.307119871557475</v>
      </c>
      <c r="R1240">
        <f t="shared" si="358"/>
        <v>89.692880128442525</v>
      </c>
      <c r="S1240">
        <f t="shared" si="359"/>
        <v>9.3334208708866648E-2</v>
      </c>
      <c r="T1240">
        <f t="shared" si="342"/>
        <v>54.51552772948466</v>
      </c>
    </row>
    <row r="1241" spans="1:20" x14ac:dyDescent="0.25">
      <c r="A1241">
        <f t="shared" si="343"/>
        <v>588.66458610628774</v>
      </c>
      <c r="B1241">
        <f t="shared" si="360"/>
        <v>93.688878701960348</v>
      </c>
      <c r="C1241" t="str">
        <f t="shared" si="344"/>
        <v>-2.85073122315749-529.812657595806i</v>
      </c>
      <c r="D1241" t="str">
        <f t="shared" si="345"/>
        <v>3.4781249423264-169.876472971186i</v>
      </c>
      <c r="E1241" t="str">
        <f t="shared" si="346"/>
        <v>162.468519634509+0.0441555542764186i</v>
      </c>
      <c r="F1241" t="str">
        <f t="shared" si="347"/>
        <v>2.90990990061686-1594.18208159629i</v>
      </c>
      <c r="G1241" t="str">
        <f t="shared" si="348"/>
        <v>0.999999996806416-0.0000565118000857284i</v>
      </c>
      <c r="H1241" t="str">
        <f t="shared" si="349"/>
        <v>625.217670095545+12.116649000458i</v>
      </c>
      <c r="I1241" t="str">
        <f t="shared" si="350"/>
        <v>59.6240466313136-2811.66325020346i</v>
      </c>
      <c r="K1241" t="str">
        <f t="shared" si="351"/>
        <v>0.0191861095818345-0.000501330881544025i</v>
      </c>
      <c r="L1241" t="str">
        <f t="shared" si="352"/>
        <v>0.0001875-2.25898969536865i</v>
      </c>
      <c r="M1241" t="str">
        <f t="shared" si="353"/>
        <v>0.0025-1.08894887879309i</v>
      </c>
      <c r="N1241">
        <f t="shared" si="354"/>
        <v>89.691715007093137</v>
      </c>
      <c r="O1241">
        <f t="shared" si="355"/>
        <v>54.482572325720625</v>
      </c>
      <c r="P1241" s="3">
        <f t="shared" si="356"/>
        <v>54.482572325720625</v>
      </c>
      <c r="Q1241" s="3">
        <f t="shared" si="357"/>
        <v>-90.308284992906863</v>
      </c>
      <c r="R1241">
        <f t="shared" si="358"/>
        <v>89.691715007093137</v>
      </c>
      <c r="S1241">
        <f t="shared" si="359"/>
        <v>9.3688878701960354E-2</v>
      </c>
      <c r="T1241">
        <f t="shared" si="342"/>
        <v>54.482572325720625</v>
      </c>
    </row>
    <row r="1242" spans="1:20" x14ac:dyDescent="0.25">
      <c r="A1242">
        <f t="shared" si="343"/>
        <v>590.90151153349166</v>
      </c>
      <c r="B1242">
        <f t="shared" si="360"/>
        <v>94.044896441027802</v>
      </c>
      <c r="C1242" t="str">
        <f t="shared" si="344"/>
        <v>-2.85070926883468-527.806224122787i</v>
      </c>
      <c r="D1242" t="str">
        <f t="shared" si="345"/>
        <v>3.47812494188724-169.233389501432i</v>
      </c>
      <c r="E1242" t="str">
        <f t="shared" si="346"/>
        <v>162.468511897724+0.0443236793344851i</v>
      </c>
      <c r="F1242" t="str">
        <f t="shared" si="347"/>
        <v>2.90990990054612-1588.14712377809i</v>
      </c>
      <c r="G1242" t="str">
        <f t="shared" si="348"/>
        <v>0.999999996782099-0.0000567265449246748i</v>
      </c>
      <c r="H1242" t="str">
        <f t="shared" si="349"/>
        <v>625.219327870168+12.1626955941197i</v>
      </c>
      <c r="I1242" t="str">
        <f t="shared" si="350"/>
        <v>59.6240751904067-2801.02605145022i</v>
      </c>
      <c r="K1242" t="str">
        <f t="shared" si="351"/>
        <v>0.0191860038960621-0.000503232995404117i</v>
      </c>
      <c r="L1242" t="str">
        <f t="shared" si="352"/>
        <v>0.0001875-2.25043803085141i</v>
      </c>
      <c r="M1242" t="str">
        <f t="shared" si="353"/>
        <v>0.0025-1.08482653794889i</v>
      </c>
      <c r="N1242">
        <f t="shared" si="354"/>
        <v>89.690545480397603</v>
      </c>
      <c r="O1242">
        <f t="shared" si="355"/>
        <v>54.449616833916508</v>
      </c>
      <c r="P1242" s="3">
        <f t="shared" si="356"/>
        <v>54.449616833916508</v>
      </c>
      <c r="Q1242" s="3">
        <f t="shared" si="357"/>
        <v>-90.309454519602397</v>
      </c>
      <c r="R1242">
        <f t="shared" si="358"/>
        <v>89.690545480397603</v>
      </c>
      <c r="S1242">
        <f t="shared" si="359"/>
        <v>9.40448964410278E-2</v>
      </c>
      <c r="T1242">
        <f t="shared" si="342"/>
        <v>54.449616833916508</v>
      </c>
    </row>
    <row r="1243" spans="1:20" x14ac:dyDescent="0.25">
      <c r="A1243">
        <f t="shared" si="343"/>
        <v>593.1469372773189</v>
      </c>
      <c r="B1243">
        <f t="shared" si="360"/>
        <v>94.402267047503713</v>
      </c>
      <c r="C1243" t="str">
        <f t="shared" si="344"/>
        <v>-2.85068714760892-525.807383328933i</v>
      </c>
      <c r="D1243" t="str">
        <f t="shared" si="345"/>
        <v>3.47812494144475-168.592740510802i</v>
      </c>
      <c r="E1243" t="str">
        <f t="shared" si="346"/>
        <v>162.468504102177+0.044492447085136i</v>
      </c>
      <c r="F1243" t="str">
        <f t="shared" si="347"/>
        <v>2.9099099004748-1582.13501198944i</v>
      </c>
      <c r="G1243" t="str">
        <f t="shared" si="348"/>
        <v>0.999999996757597-0.0000569421057939933i</v>
      </c>
      <c r="H1243" t="str">
        <f t="shared" si="349"/>
        <v>625.220998272996+12.2089172028806i</v>
      </c>
      <c r="I1243" t="str">
        <f t="shared" si="350"/>
        <v>59.6241039668514-2790.4291464198i</v>
      </c>
      <c r="K1243" t="str">
        <f t="shared" si="351"/>
        <v>0.019185897406804-0.00050514230364843i</v>
      </c>
      <c r="L1243" t="str">
        <f t="shared" si="352"/>
        <v>0.0001875-2.24191873964077i</v>
      </c>
      <c r="M1243" t="str">
        <f t="shared" si="353"/>
        <v>0.0025-1.08071980269863i</v>
      </c>
      <c r="N1243">
        <f t="shared" si="354"/>
        <v>89.68937153186836</v>
      </c>
      <c r="O1243">
        <f t="shared" si="355"/>
        <v>54.416661253403745</v>
      </c>
      <c r="P1243" s="3">
        <f t="shared" si="356"/>
        <v>54.416661253403745</v>
      </c>
      <c r="Q1243" s="3">
        <f t="shared" si="357"/>
        <v>-90.31062846813164</v>
      </c>
      <c r="R1243">
        <f t="shared" si="358"/>
        <v>89.68937153186836</v>
      </c>
      <c r="S1243">
        <f t="shared" si="359"/>
        <v>9.4402267047503707E-2</v>
      </c>
      <c r="T1243">
        <f t="shared" si="342"/>
        <v>54.416661253403745</v>
      </c>
    </row>
    <row r="1244" spans="1:20" x14ac:dyDescent="0.25">
      <c r="A1244">
        <f t="shared" si="343"/>
        <v>595.40089563897277</v>
      </c>
      <c r="B1244">
        <f t="shared" si="360"/>
        <v>94.76099566228423</v>
      </c>
      <c r="C1244" t="str">
        <f t="shared" si="344"/>
        <v>-2.85066485821338-523.816106460338i</v>
      </c>
      <c r="D1244" t="str">
        <f t="shared" si="345"/>
        <v>3.47812494099887-167.954516783344i</v>
      </c>
      <c r="E1244" t="str">
        <f t="shared" si="346"/>
        <v>162.468496247418+0.0446618600142364i</v>
      </c>
      <c r="F1244" t="str">
        <f t="shared" si="347"/>
        <v>2.90990990040297-1576.14565974409i</v>
      </c>
      <c r="G1244" t="str">
        <f t="shared" si="348"/>
        <v>0.999999996732907-0.0000571584857945993i</v>
      </c>
      <c r="H1244" t="str">
        <f t="shared" si="349"/>
        <v>625.222681400265+12.2553144922329i</v>
      </c>
      <c r="I1244" t="str">
        <f t="shared" si="350"/>
        <v>59.6241329623018-2779.87238267243i</v>
      </c>
      <c r="K1244" t="str">
        <f t="shared" si="351"/>
        <v>0.0191857901079612-0.000507058833231246i</v>
      </c>
      <c r="L1244" t="str">
        <f t="shared" si="352"/>
        <v>0.0001875-2.23343169918388i</v>
      </c>
      <c r="M1244" t="str">
        <f t="shared" si="353"/>
        <v>0.0025-1.07662861396556i</v>
      </c>
      <c r="N1244">
        <f t="shared" si="354"/>
        <v>89.688193144958049</v>
      </c>
      <c r="O1244">
        <f t="shared" si="355"/>
        <v>54.383705583508274</v>
      </c>
      <c r="P1244" s="3">
        <f t="shared" si="356"/>
        <v>54.383705583508274</v>
      </c>
      <c r="Q1244" s="3">
        <f t="shared" si="357"/>
        <v>-90.311806855041951</v>
      </c>
      <c r="R1244">
        <f t="shared" si="358"/>
        <v>89.688193144958049</v>
      </c>
      <c r="S1244">
        <f t="shared" si="359"/>
        <v>9.4760995662284228E-2</v>
      </c>
      <c r="T1244">
        <f t="shared" si="342"/>
        <v>54.383705583508274</v>
      </c>
    </row>
    <row r="1245" spans="1:20" x14ac:dyDescent="0.25">
      <c r="A1245">
        <f t="shared" si="343"/>
        <v>597.66341904240085</v>
      </c>
      <c r="B1245">
        <f t="shared" si="360"/>
        <v>95.12108744580091</v>
      </c>
      <c r="C1245" t="str">
        <f t="shared" si="344"/>
        <v>-2.85064239937164-521.832364871935i</v>
      </c>
      <c r="D1245" t="str">
        <f t="shared" si="345"/>
        <v>3.47812494054961-167.318709137997i</v>
      </c>
      <c r="E1245" t="str">
        <f t="shared" si="346"/>
        <v>162.468488333+0.0448319206175616i</v>
      </c>
      <c r="F1245" t="str">
        <f t="shared" si="347"/>
        <v>2.90990990033059-1570.17898088322i</v>
      </c>
      <c r="G1245" t="str">
        <f t="shared" si="348"/>
        <v>0.99999999670803-0.0000573756880391915i</v>
      </c>
      <c r="H1245" t="str">
        <f t="shared" si="349"/>
        <v>625.224377348942+12.3018881302024i</v>
      </c>
      <c r="I1245" t="str">
        <f t="shared" si="350"/>
        <v>59.6241621784239-2769.35560834581i</v>
      </c>
      <c r="K1245" t="str">
        <f t="shared" si="351"/>
        <v>0.0191856819933887-0.000508982611204882i</v>
      </c>
      <c r="L1245" t="str">
        <f t="shared" si="352"/>
        <v>0.0001875-2.22497678739179i</v>
      </c>
      <c r="M1245" t="str">
        <f t="shared" si="353"/>
        <v>0.0025-1.07255291289655i</v>
      </c>
      <c r="N1245">
        <f t="shared" si="354"/>
        <v>89.687010303059353</v>
      </c>
      <c r="O1245">
        <f t="shared" si="355"/>
        <v>54.350749823551432</v>
      </c>
      <c r="P1245" s="3">
        <f t="shared" si="356"/>
        <v>54.350749823551432</v>
      </c>
      <c r="Q1245" s="3">
        <f t="shared" si="357"/>
        <v>-90.312989696940647</v>
      </c>
      <c r="R1245">
        <f t="shared" si="358"/>
        <v>89.687010303059353</v>
      </c>
      <c r="S1245">
        <f t="shared" si="359"/>
        <v>9.5121087445800917E-2</v>
      </c>
      <c r="T1245">
        <f t="shared" si="342"/>
        <v>54.350749823551432</v>
      </c>
    </row>
    <row r="1246" spans="1:20" x14ac:dyDescent="0.25">
      <c r="A1246">
        <f t="shared" si="343"/>
        <v>599.93454003476199</v>
      </c>
      <c r="B1246">
        <f t="shared" si="360"/>
        <v>95.482547578094952</v>
      </c>
      <c r="C1246" t="str">
        <f t="shared" si="344"/>
        <v>-2.85061976979765-519.856130027045i</v>
      </c>
      <c r="D1246" t="str">
        <f t="shared" si="345"/>
        <v>3.47812494009694-166.685308428454i</v>
      </c>
      <c r="E1246" t="str">
        <f t="shared" si="346"/>
        <v>162.468480358472+0.0450026314008768i</v>
      </c>
      <c r="F1246" t="str">
        <f t="shared" si="347"/>
        <v>2.90990990025764-1564.23488957413i</v>
      </c>
      <c r="G1246" t="str">
        <f t="shared" si="348"/>
        <v>0.999999996682964-0.0000575937156522968i</v>
      </c>
      <c r="H1246" t="str">
        <f t="shared" si="349"/>
        <v>625.226086216742+12.3486387873585i</v>
      </c>
      <c r="I1246" t="str">
        <f t="shared" si="350"/>
        <v>59.6241916168955-2758.87867215285i</v>
      </c>
      <c r="K1246" t="str">
        <f t="shared" si="351"/>
        <v>0.0191855730568947-0.000510913664720016i</v>
      </c>
      <c r="L1246" t="str">
        <f t="shared" si="352"/>
        <v>0.0001875-2.21655388263776i</v>
      </c>
      <c r="M1246" t="str">
        <f t="shared" si="353"/>
        <v>0.0025-1.06849264086128i</v>
      </c>
      <c r="N1246">
        <f t="shared" si="354"/>
        <v>89.685822989504771</v>
      </c>
      <c r="O1246">
        <f t="shared" si="355"/>
        <v>54.317793972849216</v>
      </c>
      <c r="P1246" s="3">
        <f t="shared" si="356"/>
        <v>54.317793972849216</v>
      </c>
      <c r="Q1246" s="3">
        <f t="shared" si="357"/>
        <v>-90.314177010495229</v>
      </c>
      <c r="R1246">
        <f t="shared" si="358"/>
        <v>89.685822989504771</v>
      </c>
      <c r="S1246">
        <f t="shared" si="359"/>
        <v>9.5482547578094948E-2</v>
      </c>
      <c r="T1246">
        <f t="shared" si="342"/>
        <v>54.317793972849216</v>
      </c>
    </row>
    <row r="1247" spans="1:20" x14ac:dyDescent="0.25">
      <c r="A1247">
        <f t="shared" si="343"/>
        <v>602.21429128689408</v>
      </c>
      <c r="B1247">
        <f t="shared" si="360"/>
        <v>95.84538125889172</v>
      </c>
      <c r="C1247" t="str">
        <f t="shared" si="344"/>
        <v>-2.85059696819549-517.887373496976i</v>
      </c>
      <c r="D1247" t="str">
        <f t="shared" si="345"/>
        <v>3.47812493964081-166.054305543032i</v>
      </c>
      <c r="E1247" t="str">
        <f t="shared" si="346"/>
        <v>162.468472323378+0.0451739948799775i</v>
      </c>
      <c r="F1247" t="str">
        <f t="shared" si="347"/>
        <v>2.90990990018413-1558.31330030908i</v>
      </c>
      <c r="G1247" t="str">
        <f t="shared" si="348"/>
        <v>0.999999996657706-0.0000578125717703152i</v>
      </c>
      <c r="H1247" t="str">
        <f t="shared" si="349"/>
        <v>625.227808102112+12.3955671368236i</v>
      </c>
      <c r="I1247" t="str">
        <f t="shared" si="350"/>
        <v>59.6242212794071-2748.44142337957i</v>
      </c>
      <c r="K1247" t="str">
        <f t="shared" si="351"/>
        <v>0.019185463292241-0.000512852021026016i</v>
      </c>
      <c r="L1247" t="str">
        <f t="shared" si="352"/>
        <v>0.0001875-2.2081628637555i</v>
      </c>
      <c r="M1247" t="str">
        <f t="shared" si="353"/>
        <v>0.0025-1.06444773945137i</v>
      </c>
      <c r="N1247">
        <f t="shared" si="354"/>
        <v>89.684631187566509</v>
      </c>
      <c r="O1247">
        <f t="shared" si="355"/>
        <v>54.284838030712436</v>
      </c>
      <c r="P1247" s="3">
        <f t="shared" si="356"/>
        <v>54.284838030712436</v>
      </c>
      <c r="Q1247" s="3">
        <f t="shared" si="357"/>
        <v>-90.315368812433491</v>
      </c>
      <c r="R1247">
        <f t="shared" si="358"/>
        <v>89.684631187566509</v>
      </c>
      <c r="S1247">
        <f t="shared" si="359"/>
        <v>9.5845381258891721E-2</v>
      </c>
      <c r="T1247">
        <f t="shared" si="342"/>
        <v>54.284838030712436</v>
      </c>
    </row>
    <row r="1248" spans="1:20" x14ac:dyDescent="0.25">
      <c r="A1248">
        <f t="shared" si="343"/>
        <v>604.5027055937843</v>
      </c>
      <c r="B1248">
        <f t="shared" si="360"/>
        <v>96.209593707675509</v>
      </c>
      <c r="C1248" t="str">
        <f t="shared" si="344"/>
        <v>-2.85057399326018-515.92606696062i</v>
      </c>
      <c r="D1248" t="str">
        <f t="shared" si="345"/>
        <v>3.47812493918122-165.425691404545i</v>
      </c>
      <c r="E1248" t="str">
        <f t="shared" si="346"/>
        <v>162.468464227259+0.0453460135807378i</v>
      </c>
      <c r="F1248" t="str">
        <f t="shared" si="347"/>
        <v>2.90990990011008-1552.41412790402i</v>
      </c>
      <c r="G1248" t="str">
        <f t="shared" si="348"/>
        <v>0.999999996632257-0.0000580322595415655i</v>
      </c>
      <c r="H1248" t="str">
        <f t="shared" si="349"/>
        <v>625.229543104264+12.4426738542841i</v>
      </c>
      <c r="I1248" t="str">
        <f t="shared" si="350"/>
        <v>59.6242511676662-2738.04371188294i</v>
      </c>
      <c r="K1248" t="str">
        <f t="shared" si="351"/>
        <v>0.0191853526931417-0.000514797707471273i</v>
      </c>
      <c r="L1248" t="str">
        <f t="shared" si="352"/>
        <v>0.0001875-2.19980361003735i</v>
      </c>
      <c r="M1248" t="str">
        <f t="shared" si="353"/>
        <v>0.0025-1.06041815047954i</v>
      </c>
      <c r="N1248">
        <f t="shared" si="354"/>
        <v>89.683434880456119</v>
      </c>
      <c r="O1248">
        <f t="shared" si="355"/>
        <v>54.25188199644672</v>
      </c>
      <c r="P1248" s="3">
        <f t="shared" si="356"/>
        <v>54.25188199644672</v>
      </c>
      <c r="Q1248" s="3">
        <f t="shared" si="357"/>
        <v>-90.316565119543881</v>
      </c>
      <c r="R1248">
        <f t="shared" si="358"/>
        <v>89.683434880456119</v>
      </c>
      <c r="S1248">
        <f t="shared" si="359"/>
        <v>9.6209593707675511E-2</v>
      </c>
      <c r="T1248">
        <f t="shared" si="342"/>
        <v>54.25188199644672</v>
      </c>
    </row>
    <row r="1249" spans="1:20" x14ac:dyDescent="0.25">
      <c r="A1249">
        <f t="shared" si="343"/>
        <v>606.79981587504074</v>
      </c>
      <c r="B1249">
        <f t="shared" si="360"/>
        <v>96.575190163764674</v>
      </c>
      <c r="C1249" t="str">
        <f t="shared" si="344"/>
        <v>-2.8505508436757-513.972182204032i</v>
      </c>
      <c r="D1249" t="str">
        <f t="shared" si="345"/>
        <v>3.4781249387181-164.799456970165i</v>
      </c>
      <c r="E1249" t="str">
        <f t="shared" si="346"/>
        <v>162.468456069654+0.0455186900391527i</v>
      </c>
      <c r="F1249" t="str">
        <f t="shared" si="347"/>
        <v>2.90990990003546-1546.53728749736i</v>
      </c>
      <c r="G1249" t="str">
        <f t="shared" si="348"/>
        <v>0.999999996606613-0.0000582527821263297i</v>
      </c>
      <c r="H1249" t="str">
        <f t="shared" si="349"/>
        <v>625.231291323161+12.4899596179979i</v>
      </c>
      <c r="I1249" t="str">
        <f t="shared" si="350"/>
        <v>59.6242812833869-2727.68538808863i</v>
      </c>
      <c r="K1249" t="str">
        <f t="shared" si="351"/>
        <v>0.0191852412532636-0.000516750751503481i</v>
      </c>
      <c r="L1249" t="str">
        <f t="shared" si="352"/>
        <v>0.0001875-2.19147600123267i</v>
      </c>
      <c r="M1249" t="str">
        <f t="shared" si="353"/>
        <v>0.0025-1.05640381597882i</v>
      </c>
      <c r="N1249">
        <f t="shared" si="354"/>
        <v>89.682234051324542</v>
      </c>
      <c r="O1249">
        <f t="shared" si="355"/>
        <v>54.218925869352347</v>
      </c>
      <c r="P1249" s="3">
        <f t="shared" si="356"/>
        <v>54.218925869352347</v>
      </c>
      <c r="Q1249" s="3">
        <f t="shared" si="357"/>
        <v>-90.317765948675458</v>
      </c>
      <c r="R1249">
        <f t="shared" si="358"/>
        <v>89.682234051324542</v>
      </c>
      <c r="S1249">
        <f t="shared" si="359"/>
        <v>9.6575190163764674E-2</v>
      </c>
      <c r="T1249">
        <f t="shared" si="342"/>
        <v>54.218925869352347</v>
      </c>
    </row>
    <row r="1250" spans="1:20" x14ac:dyDescent="0.25">
      <c r="A1250">
        <f t="shared" si="343"/>
        <v>609.10565517536588</v>
      </c>
      <c r="B1250">
        <f t="shared" si="360"/>
        <v>96.942175886386977</v>
      </c>
      <c r="C1250" t="str">
        <f t="shared" si="344"/>
        <v>-2.85052751811681-512.025691120051i</v>
      </c>
      <c r="D1250" t="str">
        <f t="shared" si="345"/>
        <v>3.47812493825148-164.175593231302i</v>
      </c>
      <c r="E1250" t="str">
        <f t="shared" si="346"/>
        <v>162.468447850096+0.0456920268013641i</v>
      </c>
      <c r="F1250" t="str">
        <f t="shared" si="347"/>
        <v>2.90990989996028-1540.68269454881i</v>
      </c>
      <c r="G1250" t="str">
        <f t="shared" si="348"/>
        <v>0.999999996580775-0.0000584741426968988i</v>
      </c>
      <c r="H1250" t="str">
        <f t="shared" si="349"/>
        <v>625.233052859521+12.5374251088059i</v>
      </c>
      <c r="I1250" t="str">
        <f t="shared" si="350"/>
        <v>59.6243116282997-2717.36630298899i</v>
      </c>
      <c r="K1250" t="str">
        <f t="shared" si="351"/>
        <v>0.0191851289662258-0.000518711180670021i</v>
      </c>
      <c r="L1250" t="str">
        <f t="shared" si="352"/>
        <v>0.0001875-2.18317991754599i</v>
      </c>
      <c r="M1250" t="str">
        <f t="shared" si="353"/>
        <v>0.0025-1.05240467820166i</v>
      </c>
      <c r="N1250">
        <f t="shared" si="354"/>
        <v>89.681028683261701</v>
      </c>
      <c r="O1250">
        <f t="shared" si="355"/>
        <v>54.185969648724537</v>
      </c>
      <c r="P1250" s="3">
        <f t="shared" si="356"/>
        <v>54.185969648724537</v>
      </c>
      <c r="Q1250" s="3">
        <f t="shared" si="357"/>
        <v>-90.318971316738299</v>
      </c>
      <c r="R1250">
        <f t="shared" si="358"/>
        <v>89.681028683261701</v>
      </c>
      <c r="S1250">
        <f t="shared" si="359"/>
        <v>9.6942175886386983E-2</v>
      </c>
      <c r="T1250">
        <f t="shared" si="342"/>
        <v>54.185969648724537</v>
      </c>
    </row>
    <row r="1251" spans="1:20" x14ac:dyDescent="0.25">
      <c r="A1251">
        <f t="shared" si="343"/>
        <v>611.42025666503218</v>
      </c>
      <c r="B1251">
        <f t="shared" si="360"/>
        <v>97.310556154755247</v>
      </c>
      <c r="C1251" t="str">
        <f t="shared" si="344"/>
        <v>-2.85050401524821-510.086565707848i</v>
      </c>
      <c r="D1251" t="str">
        <f t="shared" si="345"/>
        <v>3.4781249377813-163.554091213465i</v>
      </c>
      <c r="E1251" t="str">
        <f t="shared" si="346"/>
        <v>162.468439568115+0.0458660264237443i</v>
      </c>
      <c r="F1251" t="str">
        <f t="shared" si="347"/>
        <v>2.90990989988452-1534.85026483805i</v>
      </c>
      <c r="G1251" t="str">
        <f t="shared" si="348"/>
        <v>0.999999996554739-0.0000586963444376189i</v>
      </c>
      <c r="H1251" t="str">
        <f t="shared" si="349"/>
        <v>625.234827814846+12.5850710101423i</v>
      </c>
      <c r="I1251" t="str">
        <f t="shared" si="350"/>
        <v>59.6243422041494-2707.08630814077i</v>
      </c>
      <c r="K1251" t="str">
        <f t="shared" si="351"/>
        <v>0.0191850158255986-0.000520679022618253i</v>
      </c>
      <c r="L1251" t="str">
        <f t="shared" si="352"/>
        <v>0.0001875-2.17491523963538i</v>
      </c>
      <c r="M1251" t="str">
        <f t="shared" si="353"/>
        <v>0.0025-1.04842067961911i</v>
      </c>
      <c r="N1251">
        <f t="shared" si="354"/>
        <v>89.67981875929641</v>
      </c>
      <c r="O1251">
        <f t="shared" si="355"/>
        <v>54.153013333852719</v>
      </c>
      <c r="P1251" s="3">
        <f t="shared" si="356"/>
        <v>54.153013333852719</v>
      </c>
      <c r="Q1251" s="3">
        <f t="shared" si="357"/>
        <v>-90.32018124070359</v>
      </c>
      <c r="R1251">
        <f t="shared" si="358"/>
        <v>89.67981875929641</v>
      </c>
      <c r="S1251">
        <f t="shared" si="359"/>
        <v>9.7310556154755243E-2</v>
      </c>
      <c r="T1251">
        <f t="shared" si="342"/>
        <v>54.153013333852719</v>
      </c>
    </row>
    <row r="1252" spans="1:20" x14ac:dyDescent="0.25">
      <c r="A1252">
        <f t="shared" si="343"/>
        <v>613.74365364035941</v>
      </c>
      <c r="B1252">
        <f t="shared" si="360"/>
        <v>97.680336268143321</v>
      </c>
      <c r="C1252" t="str">
        <f t="shared" si="344"/>
        <v>-2.8504803337243-508.15477807259i</v>
      </c>
      <c r="D1252" t="str">
        <f t="shared" si="345"/>
        <v>3.47812493730754-162.934941976139i</v>
      </c>
      <c r="E1252" t="str">
        <f t="shared" si="346"/>
        <v>162.468431223241+0.0460406914729187i</v>
      </c>
      <c r="F1252" t="str">
        <f t="shared" si="347"/>
        <v>2.90990989980818-1529.03991446365i</v>
      </c>
      <c r="G1252" t="str">
        <f t="shared" si="348"/>
        <v>0.999999996528505-0.0000589193905449361i</v>
      </c>
      <c r="H1252" t="str">
        <f t="shared" si="349"/>
        <v>625.236616291394+12.6328980080427i</v>
      </c>
      <c r="I1252" t="str">
        <f t="shared" si="350"/>
        <v>59.6243730126916-2696.8452556631i</v>
      </c>
      <c r="K1252" t="str">
        <f t="shared" si="351"/>
        <v>0.0191849018249043-0.00052265430509585i</v>
      </c>
      <c r="L1252" t="str">
        <f t="shared" si="352"/>
        <v>0.0001875-2.16668184861066i</v>
      </c>
      <c r="M1252" t="str">
        <f t="shared" si="353"/>
        <v>0.0025-1.04445176292001i</v>
      </c>
      <c r="N1252">
        <f t="shared" si="354"/>
        <v>89.678604262396107</v>
      </c>
      <c r="O1252">
        <f t="shared" si="355"/>
        <v>54.12005692402154</v>
      </c>
      <c r="P1252" s="3">
        <f t="shared" si="356"/>
        <v>54.12005692402154</v>
      </c>
      <c r="Q1252" s="3">
        <f t="shared" si="357"/>
        <v>-90.321395737603893</v>
      </c>
      <c r="R1252">
        <f t="shared" si="358"/>
        <v>89.678604262396107</v>
      </c>
      <c r="S1252">
        <f t="shared" si="359"/>
        <v>9.768033626814332E-2</v>
      </c>
      <c r="T1252">
        <f t="shared" si="342"/>
        <v>54.12005692402154</v>
      </c>
    </row>
    <row r="1253" spans="1:20" x14ac:dyDescent="0.25">
      <c r="A1253">
        <f t="shared" si="343"/>
        <v>616.07587952419283</v>
      </c>
      <c r="B1253">
        <f t="shared" si="360"/>
        <v>98.051521545962274</v>
      </c>
      <c r="C1253" t="str">
        <f t="shared" si="344"/>
        <v>-2.85045647218937-506.230300424967i</v>
      </c>
      <c r="D1253" t="str">
        <f t="shared" si="345"/>
        <v>3.47812493683018-162.318136612654i</v>
      </c>
      <c r="E1253" t="str">
        <f t="shared" si="346"/>
        <v>162.468422814995+0.0462160245257671i</v>
      </c>
      <c r="F1253" t="str">
        <f t="shared" si="347"/>
        <v>2.90990989973126-1523.25155984174i</v>
      </c>
      <c r="G1253" t="str">
        <f t="shared" si="348"/>
        <v>0.999999996502072-0.0000591432842274435i</v>
      </c>
      <c r="H1253" t="str">
        <f t="shared" si="349"/>
        <v>625.238418392218+12.6809067911555i</v>
      </c>
      <c r="I1253" t="str">
        <f t="shared" si="350"/>
        <v>59.6244040556955-2686.64299823525i</v>
      </c>
      <c r="K1253" t="str">
        <f t="shared" si="351"/>
        <v>0.0191847869576157-0.000524637055951119i</v>
      </c>
      <c r="L1253" t="str">
        <f t="shared" si="352"/>
        <v>0.0001875-2.15847962603174i</v>
      </c>
      <c r="M1253" t="str">
        <f t="shared" si="353"/>
        <v>0.0025-1.04049787101017i</v>
      </c>
      <c r="N1253">
        <f t="shared" si="354"/>
        <v>89.677385175466753</v>
      </c>
      <c r="O1253">
        <f t="shared" si="355"/>
        <v>54.08710041850965</v>
      </c>
      <c r="P1253" s="3">
        <f t="shared" si="356"/>
        <v>54.08710041850965</v>
      </c>
      <c r="Q1253" s="3">
        <f t="shared" si="357"/>
        <v>-90.322614824533247</v>
      </c>
      <c r="R1253">
        <f t="shared" si="358"/>
        <v>89.677385175466753</v>
      </c>
      <c r="S1253">
        <f t="shared" si="359"/>
        <v>9.8051521545962278E-2</v>
      </c>
      <c r="T1253">
        <f t="shared" si="342"/>
        <v>54.08710041850965</v>
      </c>
    </row>
    <row r="1254" spans="1:20" x14ac:dyDescent="0.25">
      <c r="A1254">
        <f t="shared" si="343"/>
        <v>618.41696786638477</v>
      </c>
      <c r="B1254">
        <f t="shared" si="360"/>
        <v>98.424117327836939</v>
      </c>
      <c r="C1254" t="str">
        <f t="shared" si="344"/>
        <v>-2.85043242927757-504.313105080854i</v>
      </c>
      <c r="D1254" t="str">
        <f t="shared" si="345"/>
        <v>3.47812493634917-161.703666250059i</v>
      </c>
      <c r="E1254" t="str">
        <f t="shared" si="346"/>
        <v>162.468414342899+0.046392028169589i</v>
      </c>
      <c r="F1254" t="str">
        <f t="shared" si="347"/>
        <v>2.90990989965374-1517.48511770492i</v>
      </c>
      <c r="G1254" t="str">
        <f t="shared" si="348"/>
        <v>0.999999996475437-0.0000593680287059265i</v>
      </c>
      <c r="H1254" t="str">
        <f t="shared" si="349"/>
        <v>625.240234221152+12.7290980507516i</v>
      </c>
      <c r="I1254" t="str">
        <f t="shared" si="350"/>
        <v>59.6244353349458-2676.47938909467i</v>
      </c>
      <c r="K1254" t="str">
        <f t="shared" si="351"/>
        <v>0.0191846712171564-0.000526627303133338i</v>
      </c>
      <c r="L1254" t="str">
        <f t="shared" si="352"/>
        <v>0.0001875-2.15030845390689i</v>
      </c>
      <c r="M1254" t="str">
        <f t="shared" si="353"/>
        <v>0.0025-1.03655894701153i</v>
      </c>
      <c r="N1254">
        <f t="shared" si="354"/>
        <v>89.676161481352594</v>
      </c>
      <c r="O1254">
        <f t="shared" si="355"/>
        <v>54.054143816590681</v>
      </c>
      <c r="P1254" s="3">
        <f t="shared" si="356"/>
        <v>54.054143816590681</v>
      </c>
      <c r="Q1254" s="3">
        <f t="shared" si="357"/>
        <v>-90.323838518647406</v>
      </c>
      <c r="R1254">
        <f t="shared" si="358"/>
        <v>89.676161481352594</v>
      </c>
      <c r="S1254">
        <f t="shared" si="359"/>
        <v>9.8424117327836944E-2</v>
      </c>
      <c r="T1254">
        <f t="shared" si="342"/>
        <v>54.054143816590681</v>
      </c>
    </row>
    <row r="1255" spans="1:20" x14ac:dyDescent="0.25">
      <c r="A1255">
        <f t="shared" si="343"/>
        <v>620.766952344277</v>
      </c>
      <c r="B1255">
        <f t="shared" si="360"/>
        <v>98.798128973682722</v>
      </c>
      <c r="C1255" t="str">
        <f t="shared" si="344"/>
        <v>-2.85040820361247-502.403164460861i</v>
      </c>
      <c r="D1255" t="str">
        <f t="shared" si="345"/>
        <v>3.4781249358645-161.09152204899i</v>
      </c>
      <c r="E1255" t="str">
        <f t="shared" si="346"/>
        <v>162.468405806467+0.0465687050020012i</v>
      </c>
      <c r="F1255" t="str">
        <f t="shared" si="347"/>
        <v>2.90990989957565-1511.74050510098i</v>
      </c>
      <c r="G1255" t="str">
        <f t="shared" si="348"/>
        <v>0.999999996448599-0.0000595936272134098i</v>
      </c>
      <c r="H1255" t="str">
        <f t="shared" si="349"/>
        <v>625.242063882821+12.7774724807341i</v>
      </c>
      <c r="I1255" t="str">
        <f t="shared" si="350"/>
        <v>59.6244668522393-2666.35428203471i</v>
      </c>
      <c r="K1255" t="str">
        <f t="shared" si="351"/>
        <v>0.0191845545969003-0.00052862507469308i</v>
      </c>
      <c r="L1255" t="str">
        <f t="shared" si="352"/>
        <v>0.0001875-2.14216821469107i</v>
      </c>
      <c r="M1255" t="str">
        <f t="shared" si="353"/>
        <v>0.0025-1.03263493426133i</v>
      </c>
      <c r="N1255">
        <f t="shared" si="354"/>
        <v>89.674933162835899</v>
      </c>
      <c r="O1255">
        <f t="shared" si="355"/>
        <v>54.021187117532364</v>
      </c>
      <c r="P1255" s="3">
        <f t="shared" si="356"/>
        <v>54.021187117532364</v>
      </c>
      <c r="Q1255" s="3">
        <f t="shared" si="357"/>
        <v>-90.325066837164101</v>
      </c>
      <c r="R1255">
        <f t="shared" si="358"/>
        <v>89.674933162835899</v>
      </c>
      <c r="S1255">
        <f t="shared" si="359"/>
        <v>9.8798128973682717E-2</v>
      </c>
      <c r="T1255">
        <f t="shared" si="342"/>
        <v>54.021187117532364</v>
      </c>
    </row>
    <row r="1256" spans="1:20" x14ac:dyDescent="0.25">
      <c r="A1256">
        <f t="shared" si="343"/>
        <v>623.1258667631854</v>
      </c>
      <c r="B1256">
        <f t="shared" si="360"/>
        <v>99.173561863782723</v>
      </c>
      <c r="C1256" t="str">
        <f t="shared" si="344"/>
        <v>-2.85038379380755-500.50045108999i</v>
      </c>
      <c r="D1256" t="str">
        <f t="shared" si="345"/>
        <v>3.47812493537615-160.481695203549i</v>
      </c>
      <c r="E1256" t="str">
        <f t="shared" si="346"/>
        <v>162.468397205214+0.0467460576310719i</v>
      </c>
      <c r="F1256" t="str">
        <f t="shared" si="347"/>
        <v>2.90990989949696-1506.01763939172i</v>
      </c>
      <c r="G1256" t="str">
        <f t="shared" si="348"/>
        <v>0.999999996421558-0.0000598200829952031i</v>
      </c>
      <c r="H1256" t="str">
        <f t="shared" si="349"/>
        <v>625.243907482644+12.8260307776484i</v>
      </c>
      <c r="I1256" t="str">
        <f t="shared" si="350"/>
        <v>59.624498609385-2656.26753140254i</v>
      </c>
      <c r="K1256" t="str">
        <f t="shared" si="351"/>
        <v>0.0191844370901713-0.000530630398782545i</v>
      </c>
      <c r="L1256" t="str">
        <f t="shared" si="352"/>
        <v>0.0001875-2.13405879128419i</v>
      </c>
      <c r="M1256" t="str">
        <f t="shared" si="353"/>
        <v>0.0025-1.02872577631135i</v>
      </c>
      <c r="N1256">
        <f t="shared" si="354"/>
        <v>89.673700202636851</v>
      </c>
      <c r="O1256">
        <f t="shared" si="355"/>
        <v>53.988230320597374</v>
      </c>
      <c r="P1256" s="3">
        <f t="shared" si="356"/>
        <v>53.988230320597374</v>
      </c>
      <c r="Q1256" s="3">
        <f t="shared" si="357"/>
        <v>-90.326299797363149</v>
      </c>
      <c r="R1256">
        <f t="shared" si="358"/>
        <v>89.673700202636851</v>
      </c>
      <c r="S1256">
        <f t="shared" si="359"/>
        <v>9.9173561863782719E-2</v>
      </c>
      <c r="T1256">
        <f t="shared" si="342"/>
        <v>53.988230320597374</v>
      </c>
    </row>
    <row r="1257" spans="1:20" x14ac:dyDescent="0.25">
      <c r="A1257">
        <f t="shared" si="343"/>
        <v>625.49374505688547</v>
      </c>
      <c r="B1257">
        <f t="shared" si="360"/>
        <v>99.550421398865097</v>
      </c>
      <c r="C1257" t="str">
        <f t="shared" si="344"/>
        <v>-2.85035919846557-498.604937597188i</v>
      </c>
      <c r="D1257" t="str">
        <f t="shared" si="345"/>
        <v>3.47812493488407-159.874176941171i</v>
      </c>
      <c r="E1257" t="str">
        <f t="shared" si="346"/>
        <v>162.468388538649+0.0469240886754001i</v>
      </c>
      <c r="F1257" t="str">
        <f t="shared" si="347"/>
        <v>2.90990989941767-1500.31643825182i</v>
      </c>
      <c r="G1257" t="str">
        <f t="shared" si="348"/>
        <v>0.99999999639431-0.0000600473993089487i</v>
      </c>
      <c r="H1257" t="str">
        <f t="shared" si="349"/>
        <v>625.245765126854+12.8747736406928i</v>
      </c>
      <c r="I1257" t="str">
        <f t="shared" si="350"/>
        <v>59.6245306082088-2646.21899209726i</v>
      </c>
      <c r="K1257" t="str">
        <f t="shared" si="351"/>
        <v>0.0191843186902425-0.000532643303655884i</v>
      </c>
      <c r="L1257" t="str">
        <f t="shared" si="352"/>
        <v>0.0001875-2.12598006702947i</v>
      </c>
      <c r="M1257" t="str">
        <f t="shared" si="353"/>
        <v>0.0025-1.02483141692703i</v>
      </c>
      <c r="N1257">
        <f t="shared" si="354"/>
        <v>89.672462583413306</v>
      </c>
      <c r="O1257">
        <f t="shared" si="355"/>
        <v>53.955273425042392</v>
      </c>
      <c r="P1257" s="3">
        <f t="shared" si="356"/>
        <v>53.955273425042392</v>
      </c>
      <c r="Q1257" s="3">
        <f t="shared" si="357"/>
        <v>-90.327537416586694</v>
      </c>
      <c r="R1257">
        <f t="shared" si="358"/>
        <v>89.672462583413306</v>
      </c>
      <c r="S1257">
        <f t="shared" si="359"/>
        <v>9.9550421398865094E-2</v>
      </c>
      <c r="T1257">
        <f t="shared" si="342"/>
        <v>53.955273425042392</v>
      </c>
    </row>
    <row r="1258" spans="1:20" x14ac:dyDescent="0.25">
      <c r="A1258">
        <f t="shared" si="343"/>
        <v>627.87062128810169</v>
      </c>
      <c r="B1258">
        <f t="shared" si="360"/>
        <v>99.928713000180792</v>
      </c>
      <c r="C1258" t="str">
        <f t="shared" si="344"/>
        <v>-2.85033441617882-496.716596714976i</v>
      </c>
      <c r="D1258" t="str">
        <f t="shared" si="345"/>
        <v>3.47812493438825-159.268958522501i</v>
      </c>
      <c r="E1258" t="str">
        <f t="shared" si="346"/>
        <v>162.468379806276+0.047102800764024i</v>
      </c>
      <c r="F1258" t="str">
        <f t="shared" si="347"/>
        <v>2.90990989933777-1494.63681966757i</v>
      </c>
      <c r="G1258" t="str">
        <f t="shared" si="348"/>
        <v>0.999999996366854-0.0000602755794246678i</v>
      </c>
      <c r="H1258" t="str">
        <f t="shared" si="349"/>
        <v>625.247636922488+12.9237017717282i</v>
      </c>
      <c r="I1258" t="str">
        <f t="shared" si="350"/>
        <v>59.6245628505486-2636.2085195675i</v>
      </c>
      <c r="K1258" t="str">
        <f t="shared" si="351"/>
        <v>0.0191841993903364-0.000534663817669537i</v>
      </c>
      <c r="L1258" t="str">
        <f t="shared" si="352"/>
        <v>0.0001875-2.11793192571177i</v>
      </c>
      <c r="M1258" t="str">
        <f t="shared" si="353"/>
        <v>0.0025-1.0209518000867i</v>
      </c>
      <c r="N1258">
        <f t="shared" si="354"/>
        <v>89.67122028776059</v>
      </c>
      <c r="O1258">
        <f t="shared" si="355"/>
        <v>53.922316430118499</v>
      </c>
      <c r="P1258" s="3">
        <f t="shared" si="356"/>
        <v>53.922316430118499</v>
      </c>
      <c r="Q1258" s="3">
        <f t="shared" si="357"/>
        <v>-90.32877971223941</v>
      </c>
      <c r="R1258">
        <f t="shared" si="358"/>
        <v>89.67122028776059</v>
      </c>
      <c r="S1258">
        <f t="shared" si="359"/>
        <v>9.9928713000180788E-2</v>
      </c>
      <c r="T1258">
        <f t="shared" si="342"/>
        <v>53.922316430118499</v>
      </c>
    </row>
    <row r="1259" spans="1:20" x14ac:dyDescent="0.25">
      <c r="A1259">
        <f t="shared" si="343"/>
        <v>630.25652964899643</v>
      </c>
      <c r="B1259">
        <f t="shared" si="360"/>
        <v>100.30844210958148</v>
      </c>
      <c r="C1259" t="str">
        <f t="shared" si="344"/>
        <v>-2.85030944552895-494.83540127908i</v>
      </c>
      <c r="D1259" t="str">
        <f t="shared" si="345"/>
        <v>3.47812493388866-158.666031241271i</v>
      </c>
      <c r="E1259" t="str">
        <f t="shared" si="346"/>
        <v>162.468371007598+0.0472821965366503i</v>
      </c>
      <c r="F1259" t="str">
        <f t="shared" si="347"/>
        <v>2.90990989925729-1488.97870193576i</v>
      </c>
      <c r="G1259" t="str">
        <f t="shared" si="348"/>
        <v>0.99999999633919-0.0000605046266248078i</v>
      </c>
      <c r="H1259" t="str">
        <f t="shared" si="349"/>
        <v>625.249522977396+12.9728158752881i</v>
      </c>
      <c r="I1259" t="str">
        <f t="shared" si="350"/>
        <v>59.6245953382558-2626.23596980958i</v>
      </c>
      <c r="K1259" t="str">
        <f t="shared" si="351"/>
        <v>0.0191840791836243-0.000536691969282557i</v>
      </c>
      <c r="L1259" t="str">
        <f t="shared" si="352"/>
        <v>0.0001875-2.10991425155586i</v>
      </c>
      <c r="M1259" t="str">
        <f t="shared" si="353"/>
        <v>0.0025-1.01708686998077i</v>
      </c>
      <c r="N1259">
        <f t="shared" si="354"/>
        <v>89.669973298211318</v>
      </c>
      <c r="O1259">
        <f t="shared" si="355"/>
        <v>53.889359335071497</v>
      </c>
      <c r="P1259" s="3">
        <f t="shared" si="356"/>
        <v>53.889359335071497</v>
      </c>
      <c r="Q1259" s="3">
        <f t="shared" si="357"/>
        <v>-90.330026701788682</v>
      </c>
      <c r="R1259">
        <f t="shared" si="358"/>
        <v>89.669973298211318</v>
      </c>
      <c r="S1259">
        <f t="shared" si="359"/>
        <v>0.10030844210958148</v>
      </c>
      <c r="T1259">
        <f t="shared" si="342"/>
        <v>53.889359335071497</v>
      </c>
    </row>
    <row r="1260" spans="1:20" x14ac:dyDescent="0.25">
      <c r="A1260">
        <f t="shared" si="343"/>
        <v>632.65150446166263</v>
      </c>
      <c r="B1260">
        <f t="shared" si="360"/>
        <v>100.68961418959789</v>
      </c>
      <c r="C1260" t="str">
        <f t="shared" si="344"/>
        <v>-2.85028428508689-492.961324227985i</v>
      </c>
      <c r="D1260" t="str">
        <f t="shared" si="345"/>
        <v>3.47812493338525-158.065386424168i</v>
      </c>
      <c r="E1260" t="str">
        <f t="shared" si="346"/>
        <v>162.468362142112+0.0474622786435144i</v>
      </c>
      <c r="F1260" t="str">
        <f t="shared" si="347"/>
        <v>2.90990989917616-1483.34200366247i</v>
      </c>
      <c r="G1260" t="str">
        <f t="shared" si="348"/>
        <v>0.999999996311315-0.000060734544204289i</v>
      </c>
      <c r="H1260" t="str">
        <f t="shared" si="349"/>
        <v>625.251423400263+13.0221166585895i</v>
      </c>
      <c r="I1260" t="str">
        <f t="shared" si="350"/>
        <v>59.6246280731976-2616.30119936536i</v>
      </c>
      <c r="K1260" t="str">
        <f t="shared" si="351"/>
        <v>0.0191839580632255-0.000538727787056938i</v>
      </c>
      <c r="L1260" t="str">
        <f t="shared" si="352"/>
        <v>0.0001875-2.1019269292248i</v>
      </c>
      <c r="M1260" t="str">
        <f t="shared" si="353"/>
        <v>0.0025-1.01323657101093i</v>
      </c>
      <c r="N1260">
        <f t="shared" si="354"/>
        <v>89.668721597235205</v>
      </c>
      <c r="O1260">
        <f t="shared" si="355"/>
        <v>53.856402139140904</v>
      </c>
      <c r="P1260" s="3">
        <f t="shared" si="356"/>
        <v>53.856402139140904</v>
      </c>
      <c r="Q1260" s="3">
        <f t="shared" si="357"/>
        <v>-90.331278402764795</v>
      </c>
      <c r="R1260">
        <f t="shared" si="358"/>
        <v>89.668721597235205</v>
      </c>
      <c r="S1260">
        <f t="shared" si="359"/>
        <v>0.10068961418959789</v>
      </c>
      <c r="T1260">
        <f t="shared" ref="T1260:T1323" si="361">P1260</f>
        <v>53.856402139140904</v>
      </c>
    </row>
    <row r="1261" spans="1:20" x14ac:dyDescent="0.25">
      <c r="A1261">
        <f t="shared" ref="A1261:A1324" si="362">2*PI()*B1261</f>
        <v>635.05558017861699</v>
      </c>
      <c r="B1261">
        <f t="shared" si="360"/>
        <v>101.07223472351836</v>
      </c>
      <c r="C1261" t="str">
        <f t="shared" ref="C1261:C1324" si="363">IMPRODUCT(D1261,E1261,$C$40,,K1261,$C$41)</f>
        <v>-2.85025893341277-491.09433860261i</v>
      </c>
      <c r="D1261" t="str">
        <f t="shared" ref="D1261:D1324" si="364">IMDIV(IMPRODUCT($C$37,$C$38,COMPLEX(1,A1261/$C$38)),IMSUM(-1*A1261*A1261/$C$39,COMPLEX(0,1*A1261)))</f>
        <v>3.47812493287802-157.467015430715i</v>
      </c>
      <c r="E1261" t="str">
        <f t="shared" ref="E1261:E1324" si="365">IMDIV(IMPRODUCT(IMSUM(F1261,G1261),$C$29,H1261),IMSUM(1,I1261))</f>
        <v>162.468353209315+0.0476430497455876i</v>
      </c>
      <c r="F1261" t="str">
        <f t="shared" ref="F1261:F1324" si="366">IMDIV(IMPRODUCT($C$14,$C$15,COMPLEX(1,A1261/$C$15)),IMSUM(-1*A1261*A1261/$C$16,COMPLEX(0,A1261)))</f>
        <v>2.90990989909444-1477.72664376189i</v>
      </c>
      <c r="G1261" t="str">
        <f t="shared" ref="G1261:G1324" si="367">IMDIV(1,COMPLEX(1,A1261*$C$9*$C$10))</f>
        <v>0.999999996283228-0.0000609653354705529i</v>
      </c>
      <c r="H1261" t="str">
        <f t="shared" ref="H1261:H1324" si="368">IMDIV($C$3,IMSUM(K1261,COMPLEX(0,$C$28*A1261)))</f>
        <v>625.25333830059+13.0716048315425i</v>
      </c>
      <c r="I1261" t="str">
        <f t="shared" ref="I1261:I1324" si="369">IMPRODUCT(F1261,$C$29,H1261,$C$31)</f>
        <v>59.6246610572533-2606.4040653201i</v>
      </c>
      <c r="K1261" t="str">
        <f t="shared" ref="K1261:K1324" si="370">IF($C$26&lt;=0,IMDIV(1,IMSUM(IMDIV(1,L1261),1/$C$18)),IMDIV(1,IMSUM(IMDIV(1,L1261),1/$C$18,IMDIV(1,M1261))))</f>
        <v>0.0191838360222077-0.000540771299657966i</v>
      </c>
      <c r="L1261" t="str">
        <f t="shared" ref="L1261:L1324" si="371">IMSUM($C$21/$C$22,IMDIV(1,COMPLEX(0,$C$20*$C$22*A1261)))</f>
        <v>0.0001875-2.09396984381829i</v>
      </c>
      <c r="M1261" t="str">
        <f t="shared" ref="M1261:M1324" si="372">IMSUM($C$25/$C$26,IMDIV(1,COMPLEX(0,$C$24*$C$26*A1261)))</f>
        <v>0.0025-1.00940084778933i</v>
      </c>
      <c r="N1261">
        <f t="shared" ref="N1261:N1324" si="373">ABS(R1261)</f>
        <v>89.667465167238831</v>
      </c>
      <c r="O1261">
        <f t="shared" ref="O1261:O1324" si="374">ABS(P1261)</f>
        <v>53.823444841561063</v>
      </c>
      <c r="P1261" s="3">
        <f t="shared" ref="P1261:P1324" si="375">20*LOG10(IMABS(C1261))</f>
        <v>53.823444841561063</v>
      </c>
      <c r="Q1261" s="3">
        <f t="shared" ref="Q1261:Q1324" si="376">IMARGUMENT(C1261)*180/PI()</f>
        <v>-90.332534832761169</v>
      </c>
      <c r="R1261">
        <f t="shared" ref="R1261:R1324" si="377">IF(Q1261&lt;0,Q1261+180,Q1261-180)</f>
        <v>89.667465167238831</v>
      </c>
      <c r="S1261">
        <f t="shared" ref="S1261:S1324" si="378">B1261/1000</f>
        <v>0.10107223472351837</v>
      </c>
      <c r="T1261">
        <f t="shared" si="361"/>
        <v>53.823444841561063</v>
      </c>
    </row>
    <row r="1262" spans="1:20" x14ac:dyDescent="0.25">
      <c r="A1262">
        <f t="shared" si="362"/>
        <v>637.46879138329575</v>
      </c>
      <c r="B1262">
        <f t="shared" ref="B1262:B1325" si="379">B1261*(1+B$42)</f>
        <v>101.45630921546774</v>
      </c>
      <c r="C1262" t="str">
        <f t="shared" si="363"/>
        <v>-2.85023338905546-489.234417545854i</v>
      </c>
      <c r="D1262" t="str">
        <f t="shared" si="364"/>
        <v>3.47812493236693-156.870909653144i</v>
      </c>
      <c r="E1262" t="str">
        <f t="shared" si="365"/>
        <v>162.468344208692+0.0478245125145504i</v>
      </c>
      <c r="F1262" t="str">
        <f t="shared" si="366"/>
        <v>2.90990989901209-1472.13254145519i</v>
      </c>
      <c r="G1262" t="str">
        <f t="shared" si="367"/>
        <v>0.999999996254927-0.0000611970037436091i</v>
      </c>
      <c r="H1262" t="str">
        <f t="shared" si="368"/>
        <v>625.255267788718+13.121281106761i</v>
      </c>
      <c r="I1262" t="str">
        <f t="shared" si="369"/>
        <v>59.6246942923179-2596.54442530055i</v>
      </c>
      <c r="K1262" t="str">
        <f t="shared" si="370"/>
        <v>0.019183713053586-0.000542822535854523i</v>
      </c>
      <c r="L1262" t="str">
        <f t="shared" si="371"/>
        <v>0.0001875-2.08604288087098i</v>
      </c>
      <c r="M1262" t="str">
        <f t="shared" si="372"/>
        <v>0.0025-1.00557964513781i</v>
      </c>
      <c r="N1262">
        <f t="shared" si="373"/>
        <v>89.666203990565464</v>
      </c>
      <c r="O1262">
        <f t="shared" si="374"/>
        <v>53.790487441559911</v>
      </c>
      <c r="P1262" s="3">
        <f t="shared" si="375"/>
        <v>53.790487441559911</v>
      </c>
      <c r="Q1262" s="3">
        <f t="shared" si="376"/>
        <v>-90.333796009434536</v>
      </c>
      <c r="R1262">
        <f t="shared" si="377"/>
        <v>89.666203990565464</v>
      </c>
      <c r="S1262">
        <f t="shared" si="378"/>
        <v>0.10145630921546774</v>
      </c>
      <c r="T1262">
        <f t="shared" si="361"/>
        <v>53.790487441559911</v>
      </c>
    </row>
    <row r="1263" spans="1:20" x14ac:dyDescent="0.25">
      <c r="A1263">
        <f t="shared" si="362"/>
        <v>639.89117279055222</v>
      </c>
      <c r="B1263">
        <f t="shared" si="379"/>
        <v>101.84184319048651</v>
      </c>
      <c r="C1263" t="str">
        <f t="shared" si="363"/>
        <v>-2.85020765055388-487.381534302276i</v>
      </c>
      <c r="D1263" t="str">
        <f t="shared" si="364"/>
        <v>3.47812493185193-156.277060516274i</v>
      </c>
      <c r="E1263" t="str">
        <f t="shared" si="365"/>
        <v>162.468335139735+0.0480066696327908i</v>
      </c>
      <c r="F1263" t="str">
        <f t="shared" si="366"/>
        <v>2.90990989892911-1466.55961626933i</v>
      </c>
      <c r="G1263" t="str">
        <f t="shared" si="367"/>
        <v>0.99999999622641-0.0000614295523560831i</v>
      </c>
      <c r="H1263" t="str">
        <f t="shared" si="368"/>
        <v>625.257211975836+13.1711461995731i</v>
      </c>
      <c r="I1263" t="str">
        <f t="shared" si="369"/>
        <v>59.6247277803015-2586.7221374728i</v>
      </c>
      <c r="K1263" t="str">
        <f t="shared" si="370"/>
        <v>0.0191835891503226-0.000544881524519454i</v>
      </c>
      <c r="L1263" t="str">
        <f t="shared" si="371"/>
        <v>0.0001875-2.07814592635085i</v>
      </c>
      <c r="M1263" t="str">
        <f t="shared" si="372"/>
        <v>0.0025-1.00177290808708i</v>
      </c>
      <c r="N1263">
        <f t="shared" si="373"/>
        <v>89.664938049494836</v>
      </c>
      <c r="O1263">
        <f t="shared" si="374"/>
        <v>53.757529938360122</v>
      </c>
      <c r="P1263" s="3">
        <f t="shared" si="375"/>
        <v>53.757529938360122</v>
      </c>
      <c r="Q1263" s="3">
        <f t="shared" si="376"/>
        <v>-90.335061950505164</v>
      </c>
      <c r="R1263">
        <f t="shared" si="377"/>
        <v>89.664938049494836</v>
      </c>
      <c r="S1263">
        <f t="shared" si="378"/>
        <v>0.10184184319048652</v>
      </c>
      <c r="T1263">
        <f t="shared" si="361"/>
        <v>53.757529938360122</v>
      </c>
    </row>
    <row r="1264" spans="1:20" x14ac:dyDescent="0.25">
      <c r="A1264">
        <f t="shared" si="362"/>
        <v>642.32275924715634</v>
      </c>
      <c r="B1264">
        <f t="shared" si="379"/>
        <v>102.22884219461037</v>
      </c>
      <c r="C1264" t="str">
        <f t="shared" si="363"/>
        <v>-2.85018171643483-485.535662217657i</v>
      </c>
      <c r="D1264" t="str">
        <f t="shared" si="364"/>
        <v>3.47812493133303-155.685459477386i</v>
      </c>
      <c r="E1264" t="str">
        <f t="shared" si="365"/>
        <v>162.468326001923+0.0481895237935522i</v>
      </c>
      <c r="F1264" t="str">
        <f t="shared" si="366"/>
        <v>2.90990989884549-1461.00778803591i</v>
      </c>
      <c r="G1264" t="str">
        <f t="shared" si="367"/>
        <v>0.999999996197676-0.0000616629846532644i</v>
      </c>
      <c r="H1264" t="str">
        <f t="shared" si="368"/>
        <v>625.259170973972+13.221200828031i</v>
      </c>
      <c r="I1264" t="str">
        <f t="shared" si="369"/>
        <v>59.6247615231271-2576.93706054027i</v>
      </c>
      <c r="K1264" t="str">
        <f t="shared" si="370"/>
        <v>0.0191834643053267-0.000546948294629866i</v>
      </c>
      <c r="L1264" t="str">
        <f t="shared" si="371"/>
        <v>0.0001875-2.07027886665755i</v>
      </c>
      <c r="M1264" t="str">
        <f t="shared" si="372"/>
        <v>0.0025-0.997980581875951i</v>
      </c>
      <c r="N1264">
        <f t="shared" si="373"/>
        <v>89.663667326242958</v>
      </c>
      <c r="O1264">
        <f t="shared" si="374"/>
        <v>53.724572331178102</v>
      </c>
      <c r="P1264" s="3">
        <f t="shared" si="375"/>
        <v>53.724572331178102</v>
      </c>
      <c r="Q1264" s="3">
        <f t="shared" si="376"/>
        <v>-90.336332673757042</v>
      </c>
      <c r="R1264">
        <f t="shared" si="377"/>
        <v>89.663667326242958</v>
      </c>
      <c r="S1264">
        <f t="shared" si="378"/>
        <v>0.10222884219461037</v>
      </c>
      <c r="T1264">
        <f t="shared" si="361"/>
        <v>53.724572331178102</v>
      </c>
    </row>
    <row r="1265" spans="1:20" x14ac:dyDescent="0.25">
      <c r="A1265">
        <f t="shared" si="362"/>
        <v>644.76358573229561</v>
      </c>
      <c r="B1265">
        <f t="shared" si="379"/>
        <v>102.61731179494988</v>
      </c>
      <c r="C1265" t="str">
        <f t="shared" si="363"/>
        <v>-2.85015558521433-483.696774738648i</v>
      </c>
      <c r="D1265" t="str">
        <f t="shared" si="364"/>
        <v>3.47812493081015-155.096098026099i</v>
      </c>
      <c r="E1265" t="str">
        <f t="shared" si="365"/>
        <v>162.468316794738+0.0483730777009398i</v>
      </c>
      <c r="F1265" t="str">
        <f t="shared" si="366"/>
        <v>2.90990989876123-1455.47697689001i</v>
      </c>
      <c r="G1265" t="str">
        <f t="shared" si="367"/>
        <v>0.999999996168724-0.0000618973039931547i</v>
      </c>
      <c r="H1265" t="str">
        <f t="shared" si="368"/>
        <v>625.261144896014+13.2714457129215i</v>
      </c>
      <c r="I1265" t="str">
        <f t="shared" si="369"/>
        <v>59.6247955227313-2567.18905374166i</v>
      </c>
      <c r="K1265" t="str">
        <f t="shared" si="370"/>
        <v>0.0191833385114538-0.000549022875267481i</v>
      </c>
      <c r="L1265" t="str">
        <f t="shared" si="371"/>
        <v>0.0001875-2.06244158862079i</v>
      </c>
      <c r="M1265" t="str">
        <f t="shared" si="372"/>
        <v>0.0025-0.994202611950536i</v>
      </c>
      <c r="N1265">
        <f t="shared" si="373"/>
        <v>89.662391802962006</v>
      </c>
      <c r="O1265">
        <f t="shared" si="374"/>
        <v>53.691614619224531</v>
      </c>
      <c r="P1265" s="3">
        <f t="shared" si="375"/>
        <v>53.691614619224531</v>
      </c>
      <c r="Q1265" s="3">
        <f t="shared" si="376"/>
        <v>-90.337608197037994</v>
      </c>
      <c r="R1265">
        <f t="shared" si="377"/>
        <v>89.662391802962006</v>
      </c>
      <c r="S1265">
        <f t="shared" si="378"/>
        <v>0.10261731179494989</v>
      </c>
      <c r="T1265">
        <f t="shared" si="361"/>
        <v>53.691614619224531</v>
      </c>
    </row>
    <row r="1266" spans="1:20" x14ac:dyDescent="0.25">
      <c r="A1266">
        <f t="shared" si="362"/>
        <v>647.21368735807835</v>
      </c>
      <c r="B1266">
        <f t="shared" si="379"/>
        <v>103.00725757977069</v>
      </c>
      <c r="C1266" t="str">
        <f t="shared" si="363"/>
        <v>-2.85012925539747-481.86484541237i</v>
      </c>
      <c r="D1266" t="str">
        <f t="shared" si="364"/>
        <v>3.47812493028332-154.508967684253i</v>
      </c>
      <c r="E1266" t="str">
        <f t="shared" si="365"/>
        <v>162.468307517651+0.0485573340699441i</v>
      </c>
      <c r="F1266" t="str">
        <f t="shared" si="366"/>
        <v>2.90990989867634-1449.96710326907i</v>
      </c>
      <c r="G1266" t="str">
        <f t="shared" si="367"/>
        <v>0.999999996139551-0.0000621325137465161i</v>
      </c>
      <c r="H1266" t="str">
        <f t="shared" si="368"/>
        <v>625.263133855708+13.3218815777774i</v>
      </c>
      <c r="I1266" t="str">
        <f t="shared" si="369"/>
        <v>59.6248297810693-2557.47797684898i</v>
      </c>
      <c r="K1266" t="str">
        <f t="shared" si="370"/>
        <v>0.0191832117615054-0.000551105295618983i</v>
      </c>
      <c r="L1266" t="str">
        <f t="shared" si="371"/>
        <v>0.0001875-2.0546339794987i</v>
      </c>
      <c r="M1266" t="str">
        <f t="shared" si="372"/>
        <v>0.0025-0.990438943963476i</v>
      </c>
      <c r="N1266">
        <f t="shared" si="373"/>
        <v>89.661111461739935</v>
      </c>
      <c r="O1266">
        <f t="shared" si="374"/>
        <v>53.65865680170397</v>
      </c>
      <c r="P1266" s="3">
        <f t="shared" si="375"/>
        <v>53.65865680170397</v>
      </c>
      <c r="Q1266" s="3">
        <f t="shared" si="376"/>
        <v>-90.338888538260065</v>
      </c>
      <c r="R1266">
        <f t="shared" si="377"/>
        <v>89.661111461739935</v>
      </c>
      <c r="S1266">
        <f t="shared" si="378"/>
        <v>0.10300725757977069</v>
      </c>
      <c r="T1266">
        <f t="shared" si="361"/>
        <v>53.65865680170397</v>
      </c>
    </row>
    <row r="1267" spans="1:20" x14ac:dyDescent="0.25">
      <c r="A1267">
        <f t="shared" si="362"/>
        <v>649.67309937003904</v>
      </c>
      <c r="B1267">
        <f t="shared" si="379"/>
        <v>103.39868515857383</v>
      </c>
      <c r="C1267" t="str">
        <f t="shared" si="363"/>
        <v>-2.85010272547783-480.039847886049i</v>
      </c>
      <c r="D1267" t="str">
        <f t="shared" si="364"/>
        <v>3.47812492975247-153.924060005779i</v>
      </c>
      <c r="E1267" t="str">
        <f t="shared" si="365"/>
        <v>162.468298170137+0.0487422956265151i</v>
      </c>
      <c r="F1267" t="str">
        <f t="shared" si="366"/>
        <v>2.90990989859082-1444.47808791169i</v>
      </c>
      <c r="G1267" t="str">
        <f t="shared" si="367"/>
        <v>0.999999996110156-0.0000623686172969195i</v>
      </c>
      <c r="H1267" t="str">
        <f t="shared" si="368"/>
        <v>625.265137967672+13.3725091488868i</v>
      </c>
      <c r="I1267" t="str">
        <f t="shared" si="369"/>
        <v>59.6248643001078-2547.80369016543i</v>
      </c>
      <c r="K1267" t="str">
        <f t="shared" si="370"/>
        <v>0.0191830840482286-0.000553195584976328i</v>
      </c>
      <c r="L1267" t="str">
        <f t="shared" si="371"/>
        <v>0.0001875-2.04685592697619i</v>
      </c>
      <c r="M1267" t="str">
        <f t="shared" si="372"/>
        <v>0.0025-0.986689523773137i</v>
      </c>
      <c r="N1267">
        <f t="shared" si="373"/>
        <v>89.659826284600413</v>
      </c>
      <c r="O1267">
        <f t="shared" si="374"/>
        <v>53.625698877815104</v>
      </c>
      <c r="P1267" s="3">
        <f t="shared" si="375"/>
        <v>53.625698877815104</v>
      </c>
      <c r="Q1267" s="3">
        <f t="shared" si="376"/>
        <v>-90.340173715399587</v>
      </c>
      <c r="R1267">
        <f t="shared" si="377"/>
        <v>89.659826284600413</v>
      </c>
      <c r="S1267">
        <f t="shared" si="378"/>
        <v>0.10339868515857382</v>
      </c>
      <c r="T1267">
        <f t="shared" si="361"/>
        <v>53.625698877815104</v>
      </c>
    </row>
    <row r="1268" spans="1:20" x14ac:dyDescent="0.25">
      <c r="A1268">
        <f t="shared" si="362"/>
        <v>652.14185714764517</v>
      </c>
      <c r="B1268">
        <f t="shared" si="379"/>
        <v>103.79160016217641</v>
      </c>
      <c r="C1268" t="str">
        <f t="shared" si="363"/>
        <v>-2.85007599393726-478.22175590662i</v>
      </c>
      <c r="D1268" t="str">
        <f t="shared" si="364"/>
        <v>3.47812492921758-153.341366576584i</v>
      </c>
      <c r="E1268" t="str">
        <f t="shared" si="365"/>
        <v>162.46828875166+0.0489279651076194i</v>
      </c>
      <c r="F1268" t="str">
        <f t="shared" si="366"/>
        <v>2.90990989850462-1439.00985185656i</v>
      </c>
      <c r="G1268" t="str">
        <f t="shared" si="367"/>
        <v>0.999999996080537-0.0000626056180407935i</v>
      </c>
      <c r="H1268" t="str">
        <f t="shared" si="368"/>
        <v>625.267157347392+13.423329155304i</v>
      </c>
      <c r="I1268" t="str">
        <f t="shared" si="369"/>
        <v>59.624899081829-2538.16605452352i</v>
      </c>
      <c r="K1268" t="str">
        <f t="shared" si="370"/>
        <v>0.0191829553643158-0.000555293772737086i</v>
      </c>
      <c r="L1268" t="str">
        <f t="shared" si="371"/>
        <v>0.0001875-2.03910731916337i</v>
      </c>
      <c r="M1268" t="str">
        <f t="shared" si="372"/>
        <v>0.0025-0.98295429744285i</v>
      </c>
      <c r="N1268">
        <f t="shared" si="373"/>
        <v>89.658536253502618</v>
      </c>
      <c r="O1268">
        <f t="shared" si="374"/>
        <v>53.592740846750402</v>
      </c>
      <c r="P1268" s="3">
        <f t="shared" si="375"/>
        <v>53.592740846750402</v>
      </c>
      <c r="Q1268" s="3">
        <f t="shared" si="376"/>
        <v>-90.341463746497382</v>
      </c>
      <c r="R1268">
        <f t="shared" si="377"/>
        <v>89.658536253502618</v>
      </c>
      <c r="S1268">
        <f t="shared" si="378"/>
        <v>0.10379160016217641</v>
      </c>
      <c r="T1268">
        <f t="shared" si="361"/>
        <v>53.592740846750402</v>
      </c>
    </row>
    <row r="1269" spans="1:20" x14ac:dyDescent="0.25">
      <c r="A1269">
        <f t="shared" si="362"/>
        <v>654.61999620480628</v>
      </c>
      <c r="B1269">
        <f t="shared" si="379"/>
        <v>104.18600824279268</v>
      </c>
      <c r="C1269" t="str">
        <f t="shared" si="363"/>
        <v>-2.85004905924686-476.410543320356i</v>
      </c>
      <c r="D1269" t="str">
        <f t="shared" si="364"/>
        <v>3.4781249286786-152.760879014427i</v>
      </c>
      <c r="E1269" t="str">
        <f t="shared" si="365"/>
        <v>162.468279261683+0.0491143452612634i</v>
      </c>
      <c r="F1269" t="str">
        <f t="shared" si="366"/>
        <v>2.90990989841777-1433.56231644126i</v>
      </c>
      <c r="G1269" t="str">
        <f t="shared" si="367"/>
        <v>0.999999996050692-0.000062843519387473i</v>
      </c>
      <c r="H1269" t="str">
        <f t="shared" si="368"/>
        <v>625.269192111244+13.4743423288609i</v>
      </c>
      <c r="I1269" t="str">
        <f t="shared" si="369"/>
        <v>59.6249341282324-2528.56493128297i</v>
      </c>
      <c r="K1269" t="str">
        <f t="shared" si="370"/>
        <v>0.0191828257024039-0.0005573998884048i</v>
      </c>
      <c r="L1269" t="str">
        <f t="shared" si="371"/>
        <v>0.0001875-2.03138804459391i</v>
      </c>
      <c r="M1269" t="str">
        <f t="shared" si="372"/>
        <v>0.0025-0.979233211240138i</v>
      </c>
      <c r="N1269">
        <f t="shared" si="373"/>
        <v>89.657241350340925</v>
      </c>
      <c r="O1269">
        <f t="shared" si="374"/>
        <v>53.559782707696179</v>
      </c>
      <c r="P1269" s="3">
        <f t="shared" si="375"/>
        <v>53.559782707696179</v>
      </c>
      <c r="Q1269" s="3">
        <f t="shared" si="376"/>
        <v>-90.342758649659075</v>
      </c>
      <c r="R1269">
        <f t="shared" si="377"/>
        <v>89.657241350340925</v>
      </c>
      <c r="S1269">
        <f t="shared" si="378"/>
        <v>0.10418600824279269</v>
      </c>
      <c r="T1269">
        <f t="shared" si="361"/>
        <v>53.559782707696179</v>
      </c>
    </row>
    <row r="1270" spans="1:20" x14ac:dyDescent="0.25">
      <c r="A1270">
        <f t="shared" si="362"/>
        <v>657.10755219038458</v>
      </c>
      <c r="B1270">
        <f t="shared" si="379"/>
        <v>104.5819150741153</v>
      </c>
      <c r="C1270" t="str">
        <f t="shared" si="363"/>
        <v>-2.85002191986555-474.606184072512i</v>
      </c>
      <c r="D1270" t="str">
        <f t="shared" si="364"/>
        <v>3.47812492813554-152.182588968801i</v>
      </c>
      <c r="E1270" t="str">
        <f t="shared" si="365"/>
        <v>162.468269699666+0.0493014388465685i</v>
      </c>
      <c r="F1270" t="str">
        <f t="shared" si="366"/>
        <v>2.90990989833027-1428.13540330116i</v>
      </c>
      <c r="G1270" t="str">
        <f t="shared" si="367"/>
        <v>0.99999999602062-0.0000630823247592484i</v>
      </c>
      <c r="H1270" t="str">
        <f t="shared" si="368"/>
        <v>625.271242376485+13.525549404176i</v>
      </c>
      <c r="I1270" t="str">
        <f t="shared" si="369"/>
        <v>59.6249694413287-2519.00018232874i</v>
      </c>
      <c r="K1270" t="str">
        <f t="shared" si="370"/>
        <v>0.0191826950550744-0.000559513961589288i</v>
      </c>
      <c r="L1270" t="str">
        <f t="shared" si="371"/>
        <v>0.0001875-2.02369799222346i</v>
      </c>
      <c r="M1270" t="str">
        <f t="shared" si="372"/>
        <v>0.0025-0.975526211635924i</v>
      </c>
      <c r="N1270">
        <f t="shared" si="373"/>
        <v>89.655941556944882</v>
      </c>
      <c r="O1270">
        <f t="shared" si="374"/>
        <v>53.526824459832916</v>
      </c>
      <c r="P1270" s="3">
        <f t="shared" si="375"/>
        <v>53.526824459832916</v>
      </c>
      <c r="Q1270" s="3">
        <f t="shared" si="376"/>
        <v>-90.344058443055118</v>
      </c>
      <c r="R1270">
        <f t="shared" si="377"/>
        <v>89.655941556944882</v>
      </c>
      <c r="S1270">
        <f t="shared" si="378"/>
        <v>0.10458191507411529</v>
      </c>
      <c r="T1270">
        <f t="shared" si="361"/>
        <v>53.526824459832916</v>
      </c>
    </row>
    <row r="1271" spans="1:20" x14ac:dyDescent="0.25">
      <c r="A1271">
        <f t="shared" si="362"/>
        <v>659.60456088870797</v>
      </c>
      <c r="B1271">
        <f t="shared" si="379"/>
        <v>104.97932635139694</v>
      </c>
      <c r="C1271" t="str">
        <f t="shared" si="363"/>
        <v>-2.84999457424115-472.808652206919i</v>
      </c>
      <c r="D1271" t="str">
        <f t="shared" si="364"/>
        <v>3.47812492758833-151.606488120809i</v>
      </c>
      <c r="E1271" t="str">
        <f t="shared" si="365"/>
        <v>162.468260065064+0.0494892486337768i</v>
      </c>
      <c r="F1271" t="str">
        <f t="shared" si="366"/>
        <v>2.9099098982421-1422.72903436829i</v>
      </c>
      <c r="G1271" t="str">
        <f t="shared" si="367"/>
        <v>0.999999995990319-0.0000633220375914148i</v>
      </c>
      <c r="H1271" t="str">
        <f t="shared" si="368"/>
        <v>625.273308261268+13.5769511186668i</v>
      </c>
      <c r="I1271" t="str">
        <f t="shared" si="369"/>
        <v>59.6250050231473-2509.47167006904i</v>
      </c>
      <c r="K1271" t="str">
        <f t="shared" si="370"/>
        <v>0.0191825634148527-0.000561636022007015i</v>
      </c>
      <c r="L1271" t="str">
        <f t="shared" si="371"/>
        <v>0.0001875-2.01603705142803i</v>
      </c>
      <c r="M1271" t="str">
        <f t="shared" si="372"/>
        <v>0.0025-0.971833245303774i</v>
      </c>
      <c r="N1271">
        <f t="shared" si="373"/>
        <v>89.654636855078778</v>
      </c>
      <c r="O1271">
        <f t="shared" si="374"/>
        <v>53.49386610233465</v>
      </c>
      <c r="P1271" s="3">
        <f t="shared" si="375"/>
        <v>53.49386610233465</v>
      </c>
      <c r="Q1271" s="3">
        <f t="shared" si="376"/>
        <v>-90.345363144921222</v>
      </c>
      <c r="R1271">
        <f t="shared" si="377"/>
        <v>89.654636855078778</v>
      </c>
      <c r="S1271">
        <f t="shared" si="378"/>
        <v>0.10497932635139694</v>
      </c>
      <c r="T1271">
        <f t="shared" si="361"/>
        <v>53.49386610233465</v>
      </c>
    </row>
    <row r="1272" spans="1:20" x14ac:dyDescent="0.25">
      <c r="A1272">
        <f t="shared" si="362"/>
        <v>662.11105822008506</v>
      </c>
      <c r="B1272">
        <f t="shared" si="379"/>
        <v>105.37824779153225</v>
      </c>
      <c r="C1272" t="str">
        <f t="shared" si="363"/>
        <v>-2.84996702080907-471.017921865623i</v>
      </c>
      <c r="D1272" t="str">
        <f t="shared" si="364"/>
        <v>3.47812492703695-151.032568183046i</v>
      </c>
      <c r="E1272" t="str">
        <f t="shared" si="365"/>
        <v>162.468250357327+0.0496777774043779i</v>
      </c>
      <c r="F1272" t="str">
        <f t="shared" si="366"/>
        <v>2.90990989815326-1417.34313187023i</v>
      </c>
      <c r="G1272" t="str">
        <f t="shared" si="367"/>
        <v>0.999999995959788-0.0000635626613323216i</v>
      </c>
      <c r="H1272" t="str">
        <f t="shared" si="368"/>
        <v>625.275389884645+13.6285482125592i</v>
      </c>
      <c r="I1272" t="str">
        <f t="shared" si="369"/>
        <v>59.6250408757311-2499.97925743339i</v>
      </c>
      <c r="K1272" t="str">
        <f t="shared" si="370"/>
        <v>0.0191824307742078-0.000563766099481402i</v>
      </c>
      <c r="L1272" t="str">
        <f t="shared" si="371"/>
        <v>0.0001875-2.00840511200242i</v>
      </c>
      <c r="M1272" t="str">
        <f t="shared" si="372"/>
        <v>0.0025-0.96815425911912i</v>
      </c>
      <c r="N1272">
        <f t="shared" si="373"/>
        <v>89.653327226441732</v>
      </c>
      <c r="O1272">
        <f t="shared" si="374"/>
        <v>53.460907634369157</v>
      </c>
      <c r="P1272" s="3">
        <f t="shared" si="375"/>
        <v>53.460907634369157</v>
      </c>
      <c r="Q1272" s="3">
        <f t="shared" si="376"/>
        <v>-90.346672773558268</v>
      </c>
      <c r="R1272">
        <f t="shared" si="377"/>
        <v>89.653327226441732</v>
      </c>
      <c r="S1272">
        <f t="shared" si="378"/>
        <v>0.10537824779153225</v>
      </c>
      <c r="T1272">
        <f t="shared" si="361"/>
        <v>53.460907634369157</v>
      </c>
    </row>
    <row r="1273" spans="1:20" x14ac:dyDescent="0.25">
      <c r="A1273">
        <f t="shared" si="362"/>
        <v>664.62708024132144</v>
      </c>
      <c r="B1273">
        <f t="shared" si="379"/>
        <v>105.77868513314007</v>
      </c>
      <c r="C1273" t="str">
        <f t="shared" si="363"/>
        <v>-2.84993925799369-469.23396728852i</v>
      </c>
      <c r="D1273" t="str">
        <f t="shared" si="364"/>
        <v>3.47812492648139-150.460820899482i</v>
      </c>
      <c r="E1273" t="str">
        <f t="shared" si="365"/>
        <v>162.468240575903+0.0498670279510685i</v>
      </c>
      <c r="F1273" t="str">
        <f t="shared" si="366"/>
        <v>2.90990989806375-1411.97761832896i</v>
      </c>
      <c r="G1273" t="str">
        <f t="shared" si="367"/>
        <v>0.999999995929024-0.0000638041994434215i</v>
      </c>
      <c r="H1273" t="str">
        <f t="shared" si="368"/>
        <v>625.277487366586+13.6803414288993i</v>
      </c>
      <c r="I1273" t="str">
        <f t="shared" si="369"/>
        <v>59.6250770011406-2490.52280787063i</v>
      </c>
      <c r="K1273" t="str">
        <f t="shared" si="370"/>
        <v>0.0191822971255515-0.000565904223943191i</v>
      </c>
      <c r="L1273" t="str">
        <f t="shared" si="371"/>
        <v>0.0001875-2.00080206415862i</v>
      </c>
      <c r="M1273" t="str">
        <f t="shared" si="372"/>
        <v>0.0025-0.964489200158516i</v>
      </c>
      <c r="N1273">
        <f t="shared" si="373"/>
        <v>89.652012652667182</v>
      </c>
      <c r="O1273">
        <f t="shared" si="374"/>
        <v>53.42794905509804</v>
      </c>
      <c r="P1273" s="3">
        <f t="shared" si="375"/>
        <v>53.42794905509804</v>
      </c>
      <c r="Q1273" s="3">
        <f t="shared" si="376"/>
        <v>-90.347987347332818</v>
      </c>
      <c r="R1273">
        <f t="shared" si="377"/>
        <v>89.652012652667182</v>
      </c>
      <c r="S1273">
        <f t="shared" si="378"/>
        <v>0.10577868513314007</v>
      </c>
      <c r="T1273">
        <f t="shared" si="361"/>
        <v>53.42794905509804</v>
      </c>
    </row>
    <row r="1274" spans="1:20" x14ac:dyDescent="0.25">
      <c r="A1274">
        <f t="shared" si="362"/>
        <v>667.15266314623852</v>
      </c>
      <c r="B1274">
        <f t="shared" si="379"/>
        <v>106.18064413664601</v>
      </c>
      <c r="C1274" t="str">
        <f t="shared" si="363"/>
        <v>-2.84991128420669-467.456762812966i</v>
      </c>
      <c r="D1274" t="str">
        <f t="shared" si="364"/>
        <v>3.47812492592156-149.891238045339i</v>
      </c>
      <c r="E1274" t="str">
        <f t="shared" si="365"/>
        <v>162.468230720233+0.0500570030779074i</v>
      </c>
      <c r="F1274" t="str">
        <f t="shared" si="366"/>
        <v>2.90990989797354-1406.63241655977i</v>
      </c>
      <c r="G1274" t="str">
        <f t="shared" si="367"/>
        <v>0.999999995898026-0.0000640466553993212i</v>
      </c>
      <c r="H1274" t="str">
        <f t="shared" si="368"/>
        <v>625.279600827969+13.732331513563i</v>
      </c>
      <c r="I1274" t="str">
        <f t="shared" si="369"/>
        <v>59.625113401449-2481.10218534693i</v>
      </c>
      <c r="K1274" t="str">
        <f t="shared" si="370"/>
        <v>0.0191821624612385-0.000568050425430751i</v>
      </c>
      <c r="L1274" t="str">
        <f t="shared" si="371"/>
        <v>0.0001875-1.99322779852423i</v>
      </c>
      <c r="M1274" t="str">
        <f t="shared" si="372"/>
        <v>0.0025-0.960838015698861i</v>
      </c>
      <c r="N1274">
        <f t="shared" si="373"/>
        <v>89.650693115322923</v>
      </c>
      <c r="O1274">
        <f t="shared" si="374"/>
        <v>53.394990363676278</v>
      </c>
      <c r="P1274" s="3">
        <f t="shared" si="375"/>
        <v>53.394990363676278</v>
      </c>
      <c r="Q1274" s="3">
        <f t="shared" si="376"/>
        <v>-90.349306884677077</v>
      </c>
      <c r="R1274">
        <f t="shared" si="377"/>
        <v>89.650693115322923</v>
      </c>
      <c r="S1274">
        <f t="shared" si="378"/>
        <v>0.106180644136646</v>
      </c>
      <c r="T1274">
        <f t="shared" si="361"/>
        <v>53.394990363676278</v>
      </c>
    </row>
    <row r="1275" spans="1:20" x14ac:dyDescent="0.25">
      <c r="A1275">
        <f t="shared" si="362"/>
        <v>669.68784326619425</v>
      </c>
      <c r="B1275">
        <f t="shared" si="379"/>
        <v>106.58413058436527</v>
      </c>
      <c r="C1275" t="str">
        <f t="shared" si="363"/>
        <v>-2.8498830978485-465.686282873437i</v>
      </c>
      <c r="D1275" t="str">
        <f t="shared" si="364"/>
        <v>3.47812492535751-149.323811426978i</v>
      </c>
      <c r="E1275" t="str">
        <f t="shared" si="365"/>
        <v>162.468220789754+0.05024770560025i</v>
      </c>
      <c r="F1275" t="str">
        <f t="shared" si="366"/>
        <v>2.90990989788264-1401.30744967012i</v>
      </c>
      <c r="G1275" t="str">
        <f t="shared" si="367"/>
        <v>0.999999995866792-0.0000642900326878305i</v>
      </c>
      <c r="H1275" t="str">
        <f t="shared" si="368"/>
        <v>625.281730390593+13.7845192152684i</v>
      </c>
      <c r="I1275" t="str">
        <f t="shared" si="369"/>
        <v>59.6251500787484-2471.7172543438i</v>
      </c>
      <c r="K1275" t="str">
        <f t="shared" si="370"/>
        <v>0.0191820267735658-0.00057020473409047i</v>
      </c>
      <c r="L1275" t="str">
        <f t="shared" si="371"/>
        <v>0.0001875-1.98568220614089i</v>
      </c>
      <c r="M1275" t="str">
        <f t="shared" si="372"/>
        <v>0.0025-0.957200653216638i</v>
      </c>
      <c r="N1275">
        <f t="shared" si="373"/>
        <v>89.649368595910715</v>
      </c>
      <c r="O1275">
        <f t="shared" si="374"/>
        <v>53.362031559252792</v>
      </c>
      <c r="P1275" s="3">
        <f t="shared" si="375"/>
        <v>53.362031559252792</v>
      </c>
      <c r="Q1275" s="3">
        <f t="shared" si="376"/>
        <v>-90.350631404089285</v>
      </c>
      <c r="R1275">
        <f t="shared" si="377"/>
        <v>89.649368595910715</v>
      </c>
      <c r="S1275">
        <f t="shared" si="378"/>
        <v>0.10658413058436526</v>
      </c>
      <c r="T1275">
        <f t="shared" si="361"/>
        <v>53.362031559252792</v>
      </c>
    </row>
    <row r="1276" spans="1:20" x14ac:dyDescent="0.25">
      <c r="A1276">
        <f t="shared" si="362"/>
        <v>672.2326570706058</v>
      </c>
      <c r="B1276">
        <f t="shared" si="379"/>
        <v>106.98915028058586</v>
      </c>
      <c r="C1276" t="str">
        <f t="shared" si="363"/>
        <v>-2.84985469730691-463.922502001145i</v>
      </c>
      <c r="D1276" t="str">
        <f t="shared" si="364"/>
        <v>3.47812492478915-148.758532881776i</v>
      </c>
      <c r="E1276" t="str">
        <f t="shared" si="365"/>
        <v>162.468210783903+0.0504391383448554i</v>
      </c>
      <c r="F1276" t="str">
        <f t="shared" si="366"/>
        <v>2.90990989779105-1396.0026410586i</v>
      </c>
      <c r="G1276" t="str">
        <f t="shared" si="367"/>
        <v>0.99999999583532-0.0000645343348100133i</v>
      </c>
      <c r="H1276" t="str">
        <f t="shared" si="368"/>
        <v>625.283876177186+13.8369052855846i</v>
      </c>
      <c r="I1276" t="str">
        <f t="shared" si="369"/>
        <v>59.6251870351437-2462.36787985626i</v>
      </c>
      <c r="K1276" t="str">
        <f t="shared" si="370"/>
        <v>0.0191818900547722-0.000572367180177029i</v>
      </c>
      <c r="L1276" t="str">
        <f t="shared" si="371"/>
        <v>0.0001875-1.97816517846273i</v>
      </c>
      <c r="M1276" t="str">
        <f t="shared" si="372"/>
        <v>0.0025-0.953577060387169i</v>
      </c>
      <c r="N1276">
        <f t="shared" si="373"/>
        <v>89.648039075866279</v>
      </c>
      <c r="O1276">
        <f t="shared" si="374"/>
        <v>53.329072640970018</v>
      </c>
      <c r="P1276" s="3">
        <f t="shared" si="375"/>
        <v>53.329072640970018</v>
      </c>
      <c r="Q1276" s="3">
        <f t="shared" si="376"/>
        <v>-90.351960924133721</v>
      </c>
      <c r="R1276">
        <f t="shared" si="377"/>
        <v>89.648039075866279</v>
      </c>
      <c r="S1276">
        <f t="shared" si="378"/>
        <v>0.10698915028058587</v>
      </c>
      <c r="T1276">
        <f t="shared" si="361"/>
        <v>53.329072640970018</v>
      </c>
    </row>
    <row r="1277" spans="1:20" x14ac:dyDescent="0.25">
      <c r="A1277">
        <f t="shared" si="362"/>
        <v>674.78714116747415</v>
      </c>
      <c r="B1277">
        <f t="shared" si="379"/>
        <v>107.39570905165209</v>
      </c>
      <c r="C1277" t="str">
        <f t="shared" si="363"/>
        <v>-2.84982608095805-462.165394823664i</v>
      </c>
      <c r="D1277" t="str">
        <f t="shared" si="364"/>
        <v>3.47812492421646-148.195394278012i</v>
      </c>
      <c r="E1277" t="str">
        <f t="shared" si="365"/>
        <v>162.468200702109+0.0506313041500102i</v>
      </c>
      <c r="F1277" t="str">
        <f t="shared" si="366"/>
        <v>2.90990989769878-1390.71791441373i</v>
      </c>
      <c r="G1277" t="str">
        <f t="shared" si="367"/>
        <v>0.999999995803608-0.000064779565280237i</v>
      </c>
      <c r="H1277" t="str">
        <f t="shared" si="368"/>
        <v>625.286038311422+13.889490478945i</v>
      </c>
      <c r="I1277" t="str">
        <f t="shared" si="369"/>
        <v>59.6252242727584-2453.05392739079i</v>
      </c>
      <c r="K1277" t="str">
        <f t="shared" si="370"/>
        <v>0.0191817522970376-0.000574537794053804i</v>
      </c>
      <c r="L1277" t="str">
        <f t="shared" si="371"/>
        <v>0.0001875-1.97067660735478i</v>
      </c>
      <c r="M1277" t="str">
        <f t="shared" si="372"/>
        <v>0.0025-0.949967185083845i</v>
      </c>
      <c r="N1277">
        <f t="shared" si="373"/>
        <v>89.6467045365589</v>
      </c>
      <c r="O1277">
        <f t="shared" si="374"/>
        <v>53.296113607963782</v>
      </c>
      <c r="P1277" s="3">
        <f t="shared" si="375"/>
        <v>53.296113607963782</v>
      </c>
      <c r="Q1277" s="3">
        <f t="shared" si="376"/>
        <v>-90.3532954634411</v>
      </c>
      <c r="R1277">
        <f t="shared" si="377"/>
        <v>89.6467045365589</v>
      </c>
      <c r="S1277">
        <f t="shared" si="378"/>
        <v>0.10739570905165209</v>
      </c>
      <c r="T1277">
        <f t="shared" si="361"/>
        <v>53.296113607963782</v>
      </c>
    </row>
    <row r="1278" spans="1:20" x14ac:dyDescent="0.25">
      <c r="A1278">
        <f t="shared" si="362"/>
        <v>677.35133230391045</v>
      </c>
      <c r="B1278">
        <f t="shared" si="379"/>
        <v>107.80381274604837</v>
      </c>
      <c r="C1278" t="str">
        <f t="shared" si="363"/>
        <v>-2.84979724716498-460.414936064567i</v>
      </c>
      <c r="D1278" t="str">
        <f t="shared" si="364"/>
        <v>3.47812492363942-147.634387514747i</v>
      </c>
      <c r="E1278" t="str">
        <f t="shared" si="365"/>
        <v>162.468190543795+0.0508242058654413i</v>
      </c>
      <c r="F1278" t="str">
        <f t="shared" si="366"/>
        <v>2.90990989760581-1385.45319371297i</v>
      </c>
      <c r="G1278" t="str">
        <f t="shared" si="367"/>
        <v>0.999999995771655-0.0000650257276262242i</v>
      </c>
      <c r="H1278" t="str">
        <f t="shared" si="368"/>
        <v>625.288216917906+13.942275552656i</v>
      </c>
      <c r="I1278" t="str">
        <f t="shared" si="369"/>
        <v>59.6252617937303-2443.77526296346i</v>
      </c>
      <c r="K1278" t="str">
        <f t="shared" si="370"/>
        <v>0.0191816134924832-0.000576716606193159i</v>
      </c>
      <c r="L1278" t="str">
        <f t="shared" si="371"/>
        <v>0.0001875-1.96321638509144i</v>
      </c>
      <c r="M1278" t="str">
        <f t="shared" si="372"/>
        <v>0.0025-0.946370975377412i</v>
      </c>
      <c r="N1278">
        <f t="shared" si="373"/>
        <v>89.645364959291356</v>
      </c>
      <c r="O1278">
        <f t="shared" si="374"/>
        <v>53.26315445936325</v>
      </c>
      <c r="P1278" s="3">
        <f t="shared" si="375"/>
        <v>53.26315445936325</v>
      </c>
      <c r="Q1278" s="3">
        <f t="shared" si="376"/>
        <v>-90.354635040708644</v>
      </c>
      <c r="R1278">
        <f t="shared" si="377"/>
        <v>89.645364959291356</v>
      </c>
      <c r="S1278">
        <f t="shared" si="378"/>
        <v>0.10780381274604836</v>
      </c>
      <c r="T1278">
        <f t="shared" si="361"/>
        <v>53.26315445936325</v>
      </c>
    </row>
    <row r="1279" spans="1:20" x14ac:dyDescent="0.25">
      <c r="A1279">
        <f t="shared" si="362"/>
        <v>679.92526736666537</v>
      </c>
      <c r="B1279">
        <f t="shared" si="379"/>
        <v>108.21346723448335</v>
      </c>
      <c r="C1279" t="str">
        <f t="shared" si="363"/>
        <v>-2.84976819427934-458.671100543085i</v>
      </c>
      <c r="D1279" t="str">
        <f t="shared" si="364"/>
        <v>3.47812492305797-147.075504521711i</v>
      </c>
      <c r="E1279" t="str">
        <f t="shared" si="365"/>
        <v>162.468180308384+0.0510178463524401i</v>
      </c>
      <c r="F1279" t="str">
        <f t="shared" si="366"/>
        <v>2.90990989751212-1380.20840322152i</v>
      </c>
      <c r="G1279" t="str">
        <f t="shared" si="367"/>
        <v>0.999999995739458-0.0000652728253891023i</v>
      </c>
      <c r="H1279" t="str">
        <f t="shared" si="368"/>
        <v>625.290412122201+13.9952612669099i</v>
      </c>
      <c r="I1279" t="str">
        <f t="shared" si="369"/>
        <v>59.6252996002145-2434.53175309791i</v>
      </c>
      <c r="K1279" t="str">
        <f t="shared" si="370"/>
        <v>0.0191814736331705-0.000578903647176827i</v>
      </c>
      <c r="L1279" t="str">
        <f t="shared" si="371"/>
        <v>0.0001875-1.95578440435489i</v>
      </c>
      <c r="M1279" t="str">
        <f t="shared" si="372"/>
        <v>0.0025-0.942788379535176i</v>
      </c>
      <c r="N1279">
        <f t="shared" si="373"/>
        <v>89.644020325299621</v>
      </c>
      <c r="O1279">
        <f t="shared" si="374"/>
        <v>53.230195194291312</v>
      </c>
      <c r="P1279" s="3">
        <f t="shared" si="375"/>
        <v>53.230195194291312</v>
      </c>
      <c r="Q1279" s="3">
        <f t="shared" si="376"/>
        <v>-90.355979674700379</v>
      </c>
      <c r="R1279">
        <f t="shared" si="377"/>
        <v>89.644020325299621</v>
      </c>
      <c r="S1279">
        <f t="shared" si="378"/>
        <v>0.10821346723448334</v>
      </c>
      <c r="T1279">
        <f t="shared" si="361"/>
        <v>53.230195194291312</v>
      </c>
    </row>
    <row r="1280" spans="1:20" x14ac:dyDescent="0.25">
      <c r="A1280">
        <f t="shared" si="362"/>
        <v>682.50898338265858</v>
      </c>
      <c r="B1280">
        <f t="shared" si="379"/>
        <v>108.62467840997438</v>
      </c>
      <c r="C1280" t="str">
        <f t="shared" si="363"/>
        <v>-2.84973892063962-456.933863173719i</v>
      </c>
      <c r="D1280" t="str">
        <f t="shared" si="364"/>
        <v>3.4781249224721-146.518737259184i</v>
      </c>
      <c r="E1280" t="str">
        <f t="shared" si="365"/>
        <v>162.468169995293+0.0512122284839371i</v>
      </c>
      <c r="F1280" t="str">
        <f t="shared" si="366"/>
        <v>2.9099098974177-1374.98346749133i</v>
      </c>
      <c r="G1280" t="str">
        <f t="shared" si="367"/>
        <v>0.999999995707017-0.0000655208621234552i</v>
      </c>
      <c r="H1280" t="str">
        <f t="shared" si="368"/>
        <v>625.292624050827+14.0484483847944i</v>
      </c>
      <c r="I1280" t="str">
        <f t="shared" si="369"/>
        <v>59.6253376943815-2425.32326482358i</v>
      </c>
      <c r="K1280" t="str">
        <f t="shared" si="370"/>
        <v>0.0191813327111011-0.000581098947696223i</v>
      </c>
      <c r="L1280" t="str">
        <f t="shared" si="371"/>
        <v>0.0001875-1.9483805582336i</v>
      </c>
      <c r="M1280" t="str">
        <f t="shared" si="372"/>
        <v>0.0025-0.939219346020299i</v>
      </c>
      <c r="N1280">
        <f t="shared" si="373"/>
        <v>89.642670615752749</v>
      </c>
      <c r="O1280">
        <f t="shared" si="374"/>
        <v>53.197235811864026</v>
      </c>
      <c r="P1280" s="3">
        <f t="shared" si="375"/>
        <v>53.197235811864026</v>
      </c>
      <c r="Q1280" s="3">
        <f t="shared" si="376"/>
        <v>-90.357329384247251</v>
      </c>
      <c r="R1280">
        <f t="shared" si="377"/>
        <v>89.642670615752749</v>
      </c>
      <c r="S1280">
        <f t="shared" si="378"/>
        <v>0.10862467840997438</v>
      </c>
      <c r="T1280">
        <f t="shared" si="361"/>
        <v>53.197235811864026</v>
      </c>
    </row>
    <row r="1281" spans="1:20" x14ac:dyDescent="0.25">
      <c r="A1281">
        <f t="shared" si="362"/>
        <v>685.10251751951273</v>
      </c>
      <c r="B1281">
        <f t="shared" si="379"/>
        <v>109.03745218793229</v>
      </c>
      <c r="C1281" t="str">
        <f t="shared" si="363"/>
        <v>-2.84970942457233-455.20319896589i</v>
      </c>
      <c r="D1281" t="str">
        <f t="shared" si="364"/>
        <v>3.47812492188176-145.964077717882i</v>
      </c>
      <c r="E1281" t="str">
        <f t="shared" si="365"/>
        <v>162.468159603935+0.051407355144495i</v>
      </c>
      <c r="F1281" t="str">
        <f t="shared" si="366"/>
        <v>2.9099098973226-1369.77831135993i</v>
      </c>
      <c r="G1281" t="str">
        <f t="shared" si="367"/>
        <v>0.999999995674328-0.0000657698413973744i</v>
      </c>
      <c r="H1281" t="str">
        <f t="shared" si="368"/>
        <v>625.294852831272+14.1018376723053i</v>
      </c>
      <c r="I1281" t="str">
        <f t="shared" si="369"/>
        <v>59.6253760784207-2416.14966567365i</v>
      </c>
      <c r="K1281" t="str">
        <f t="shared" si="370"/>
        <v>0.0191811907182161-0.000583302538552808i</v>
      </c>
      <c r="L1281" t="str">
        <f t="shared" si="371"/>
        <v>0.0001875-1.94100474022076i</v>
      </c>
      <c r="M1281" t="str">
        <f t="shared" si="372"/>
        <v>0.0025-0.935663823491035i</v>
      </c>
      <c r="N1281">
        <f t="shared" si="373"/>
        <v>89.641315811752577</v>
      </c>
      <c r="O1281">
        <f t="shared" si="374"/>
        <v>53.164276311190832</v>
      </c>
      <c r="P1281" s="3">
        <f t="shared" si="375"/>
        <v>53.164276311190832</v>
      </c>
      <c r="Q1281" s="3">
        <f t="shared" si="376"/>
        <v>-90.358684188247423</v>
      </c>
      <c r="R1281">
        <f t="shared" si="377"/>
        <v>89.641315811752577</v>
      </c>
      <c r="S1281">
        <f t="shared" si="378"/>
        <v>0.10903745218793229</v>
      </c>
      <c r="T1281">
        <f t="shared" si="361"/>
        <v>53.164276311190832</v>
      </c>
    </row>
    <row r="1282" spans="1:20" x14ac:dyDescent="0.25">
      <c r="A1282">
        <f t="shared" si="362"/>
        <v>687.70590708608688</v>
      </c>
      <c r="B1282">
        <f t="shared" si="379"/>
        <v>109.45179450624643</v>
      </c>
      <c r="C1282" t="str">
        <f t="shared" si="363"/>
        <v>-2.84967970439066-453.47908302358i</v>
      </c>
      <c r="D1282" t="str">
        <f t="shared" si="364"/>
        <v>3.47812492128693-145.411517918842i</v>
      </c>
      <c r="E1282" t="str">
        <f t="shared" si="365"/>
        <v>162.468149133717+0.0516032292304548i</v>
      </c>
      <c r="F1282" t="str">
        <f t="shared" si="366"/>
        <v>2.90990989722675-1364.5928599494i</v>
      </c>
      <c r="G1282" t="str">
        <f t="shared" si="367"/>
        <v>0.99999999564139-0.0000660197667925099i</v>
      </c>
      <c r="H1282" t="str">
        <f t="shared" si="368"/>
        <v>625.297098591991+14.1554298983555i</v>
      </c>
      <c r="I1282" t="str">
        <f t="shared" si="369"/>
        <v>59.6254147545334-2407.01082368322i</v>
      </c>
      <c r="K1282" t="str">
        <f t="shared" si="370"/>
        <v>0.0191810476463959-0.000585514450658406i</v>
      </c>
      <c r="L1282" t="str">
        <f t="shared" si="371"/>
        <v>0.0001875-1.93365684421276i</v>
      </c>
      <c r="M1282" t="str">
        <f t="shared" si="372"/>
        <v>0.0025-0.932121760799991i</v>
      </c>
      <c r="N1282">
        <f t="shared" si="373"/>
        <v>89.639955894333639</v>
      </c>
      <c r="O1282">
        <f t="shared" si="374"/>
        <v>53.131316691374444</v>
      </c>
      <c r="P1282" s="3">
        <f t="shared" si="375"/>
        <v>53.131316691374444</v>
      </c>
      <c r="Q1282" s="3">
        <f t="shared" si="376"/>
        <v>-90.360044105666361</v>
      </c>
      <c r="R1282">
        <f t="shared" si="377"/>
        <v>89.639955894333639</v>
      </c>
      <c r="S1282">
        <f t="shared" si="378"/>
        <v>0.10945179450624642</v>
      </c>
      <c r="T1282">
        <f t="shared" si="361"/>
        <v>53.131316691374444</v>
      </c>
    </row>
    <row r="1283" spans="1:20" x14ac:dyDescent="0.25">
      <c r="A1283">
        <f t="shared" si="362"/>
        <v>690.31918953301408</v>
      </c>
      <c r="B1283">
        <f t="shared" si="379"/>
        <v>109.86771132537017</v>
      </c>
      <c r="C1283" t="str">
        <f t="shared" si="363"/>
        <v>-2.84964975839581-451.761490544969i</v>
      </c>
      <c r="D1283" t="str">
        <f t="shared" si="364"/>
        <v>3.47812492068758-144.861049913306i</v>
      </c>
      <c r="E1283" t="str">
        <f t="shared" si="365"/>
        <v>162.468138584042+0.0517998536498436i</v>
      </c>
      <c r="F1283" t="str">
        <f t="shared" si="366"/>
        <v>2.90990989713017-1359.4270386653i</v>
      </c>
      <c r="G1283" t="str">
        <f t="shared" si="367"/>
        <v>0.999999995608202-0.0000662706419041221i</v>
      </c>
      <c r="H1283" t="str">
        <f t="shared" si="368"/>
        <v>625.29936146242+14.2092258347885i</v>
      </c>
      <c r="I1283" t="str">
        <f t="shared" si="369"/>
        <v>59.6254537249432-2397.90660738739i</v>
      </c>
      <c r="K1283" t="str">
        <f t="shared" si="370"/>
        <v>0.0191809034874596-0.000587734715035587i</v>
      </c>
      <c r="L1283" t="str">
        <f t="shared" si="371"/>
        <v>0.0001875-1.92633676450762i</v>
      </c>
      <c r="M1283" t="str">
        <f t="shared" si="372"/>
        <v>0.0025-0.928593106993421i</v>
      </c>
      <c r="N1283">
        <f t="shared" si="373"/>
        <v>89.638590844462797</v>
      </c>
      <c r="O1283">
        <f t="shared" si="374"/>
        <v>53.098356951510731</v>
      </c>
      <c r="P1283" s="3">
        <f t="shared" si="375"/>
        <v>53.098356951510731</v>
      </c>
      <c r="Q1283" s="3">
        <f t="shared" si="376"/>
        <v>-90.361409155537203</v>
      </c>
      <c r="R1283">
        <f t="shared" si="377"/>
        <v>89.638590844462797</v>
      </c>
      <c r="S1283">
        <f t="shared" si="378"/>
        <v>0.10986771132537017</v>
      </c>
      <c r="T1283">
        <f t="shared" si="361"/>
        <v>53.098356951510731</v>
      </c>
    </row>
    <row r="1284" spans="1:20" x14ac:dyDescent="0.25">
      <c r="A1284">
        <f t="shared" si="362"/>
        <v>692.94240245323954</v>
      </c>
      <c r="B1284">
        <f t="shared" si="379"/>
        <v>110.28520862840658</v>
      </c>
      <c r="C1284" t="str">
        <f t="shared" si="363"/>
        <v>-2.84961958487565-450.050396822082i</v>
      </c>
      <c r="D1284" t="str">
        <f t="shared" si="364"/>
        <v>3.47812492008366-144.312665782606i</v>
      </c>
      <c r="E1284" t="str">
        <f t="shared" si="365"/>
        <v>162.468127954311+0.0519972313225925i</v>
      </c>
      <c r="F1284" t="str">
        <f t="shared" si="366"/>
        <v>2.90990989703286-1354.28077319553i</v>
      </c>
      <c r="G1284" t="str">
        <f t="shared" si="367"/>
        <v>0.999999995574761-0.0000665224703411332i</v>
      </c>
      <c r="H1284" t="str">
        <f t="shared" si="368"/>
        <v>625.301641572991+14.263226256388i</v>
      </c>
      <c r="I1284" t="str">
        <f t="shared" si="369"/>
        <v>59.6254929918865-2388.83688581935i</v>
      </c>
      <c r="K1284" t="str">
        <f t="shared" si="370"/>
        <v>0.0191807582331643-0.00058996336281797i</v>
      </c>
      <c r="L1284" t="str">
        <f t="shared" si="371"/>
        <v>0.0001875-1.91904439580357i</v>
      </c>
      <c r="M1284" t="str">
        <f t="shared" si="372"/>
        <v>0.0025-0.925077811310443i</v>
      </c>
      <c r="N1284">
        <f t="shared" si="373"/>
        <v>89.6372206430392</v>
      </c>
      <c r="O1284">
        <f t="shared" si="374"/>
        <v>53.065397090688784</v>
      </c>
      <c r="P1284" s="3">
        <f t="shared" si="375"/>
        <v>53.065397090688784</v>
      </c>
      <c r="Q1284" s="3">
        <f t="shared" si="376"/>
        <v>-90.3627793569608</v>
      </c>
      <c r="R1284">
        <f t="shared" si="377"/>
        <v>89.6372206430392</v>
      </c>
      <c r="S1284">
        <f t="shared" si="378"/>
        <v>0.11028520862840657</v>
      </c>
      <c r="T1284">
        <f t="shared" si="361"/>
        <v>53.065397090688784</v>
      </c>
    </row>
    <row r="1285" spans="1:20" x14ac:dyDescent="0.25">
      <c r="A1285">
        <f t="shared" si="362"/>
        <v>695.57558358256188</v>
      </c>
      <c r="B1285">
        <f t="shared" si="379"/>
        <v>110.70429242119452</v>
      </c>
      <c r="C1285" t="str">
        <f t="shared" si="363"/>
        <v>-2.84958918210536-448.345777240427i</v>
      </c>
      <c r="D1285" t="str">
        <f t="shared" si="364"/>
        <v>3.47812491947515-143.766357638052i</v>
      </c>
      <c r="E1285" t="str">
        <f t="shared" si="365"/>
        <v>162.468117243917+0.0521953651804342i</v>
      </c>
      <c r="F1285" t="str">
        <f t="shared" si="366"/>
        <v>2.9099098969348-1349.15398950936i</v>
      </c>
      <c r="G1285" t="str">
        <f t="shared" si="367"/>
        <v>0.999999995541065-0.0000667752557261794i</v>
      </c>
      <c r="H1285" t="str">
        <f t="shared" si="368"/>
        <v>625.303939055125+14.3174319408899i</v>
      </c>
      <c r="I1285" t="str">
        <f t="shared" si="369"/>
        <v>59.6255325576197-2379.80152850856i</v>
      </c>
      <c r="K1285" t="str">
        <f t="shared" si="370"/>
        <v>0.019180611875205-0.000592200425250594i</v>
      </c>
      <c r="L1285" t="str">
        <f t="shared" si="371"/>
        <v>0.0001875-1.91177963319742i</v>
      </c>
      <c r="M1285" t="str">
        <f t="shared" si="372"/>
        <v>0.0025-0.921575823182344i</v>
      </c>
      <c r="N1285">
        <f t="shared" si="373"/>
        <v>89.635845270893952</v>
      </c>
      <c r="O1285">
        <f t="shared" si="374"/>
        <v>53.032437107990646</v>
      </c>
      <c r="P1285" s="3">
        <f t="shared" si="375"/>
        <v>53.032437107990646</v>
      </c>
      <c r="Q1285" s="3">
        <f t="shared" si="376"/>
        <v>-90.364154729106048</v>
      </c>
      <c r="R1285">
        <f t="shared" si="377"/>
        <v>89.635845270893952</v>
      </c>
      <c r="S1285">
        <f t="shared" si="378"/>
        <v>0.11070429242119452</v>
      </c>
      <c r="T1285">
        <f t="shared" si="361"/>
        <v>53.032437107990646</v>
      </c>
    </row>
    <row r="1286" spans="1:20" x14ac:dyDescent="0.25">
      <c r="A1286">
        <f t="shared" si="362"/>
        <v>698.21877080017555</v>
      </c>
      <c r="B1286">
        <f t="shared" si="379"/>
        <v>111.12496873239506</v>
      </c>
      <c r="C1286" t="str">
        <f t="shared" si="363"/>
        <v>-2.84955854834683-446.647607278659i</v>
      </c>
      <c r="D1286" t="str">
        <f t="shared" si="364"/>
        <v>3.47812491886198-143.222117620819i</v>
      </c>
      <c r="E1286" t="str">
        <f t="shared" si="365"/>
        <v>162.46810645225+0.0523942581671106i</v>
      </c>
      <c r="F1286" t="str">
        <f t="shared" si="366"/>
        <v>2.909909896836-1344.04661385627i</v>
      </c>
      <c r="G1286" t="str">
        <f t="shared" si="367"/>
        <v>0.999999995507113-0.0000670290016956632i</v>
      </c>
      <c r="H1286" t="str">
        <f t="shared" si="368"/>
        <v>625.306254041243+14.3718436689929i</v>
      </c>
      <c r="I1286" t="str">
        <f t="shared" si="369"/>
        <v>59.6255724244126-2370.80040547876i</v>
      </c>
      <c r="K1286" t="str">
        <f t="shared" si="370"/>
        <v>0.0191804644052142-0.000594445933690244i</v>
      </c>
      <c r="L1286" t="str">
        <f t="shared" si="371"/>
        <v>0.0001875-1.90454237218313i</v>
      </c>
      <c r="M1286" t="str">
        <f t="shared" si="372"/>
        <v>0.0025-0.918087092231869i</v>
      </c>
      <c r="N1286">
        <f t="shared" si="373"/>
        <v>89.634464708790006</v>
      </c>
      <c r="O1286">
        <f t="shared" si="374"/>
        <v>52.999477002491666</v>
      </c>
      <c r="P1286" s="3">
        <f t="shared" si="375"/>
        <v>52.999477002491666</v>
      </c>
      <c r="Q1286" s="3">
        <f t="shared" si="376"/>
        <v>-90.365535291209994</v>
      </c>
      <c r="R1286">
        <f t="shared" si="377"/>
        <v>89.634464708790006</v>
      </c>
      <c r="S1286">
        <f t="shared" si="378"/>
        <v>0.11112496873239507</v>
      </c>
      <c r="T1286">
        <f t="shared" si="361"/>
        <v>52.999477002491666</v>
      </c>
    </row>
    <row r="1287" spans="1:20" x14ac:dyDescent="0.25">
      <c r="A1287">
        <f t="shared" si="362"/>
        <v>700.87200212921618</v>
      </c>
      <c r="B1287">
        <f t="shared" si="379"/>
        <v>111.54724361357816</v>
      </c>
      <c r="C1287" t="str">
        <f t="shared" si="363"/>
        <v>-2.84952768184932-444.95586250821i</v>
      </c>
      <c r="D1287" t="str">
        <f t="shared" si="364"/>
        <v>3.47812491824418-142.679937901831i</v>
      </c>
      <c r="E1287" t="str">
        <f t="shared" si="365"/>
        <v>162.468095578696+0.0525939132382837i</v>
      </c>
      <c r="F1287" t="str">
        <f t="shared" si="366"/>
        <v>2.90990989673647-1338.95857276495i</v>
      </c>
      <c r="G1287" t="str">
        <f t="shared" si="367"/>
        <v>0.999999995472902-0.0000672837118998048i</v>
      </c>
      <c r="H1287" t="str">
        <f t="shared" si="368"/>
        <v>625.308586664778+14.4264622243711i</v>
      </c>
      <c r="I1287" t="str">
        <f t="shared" si="369"/>
        <v>59.6256125945561-2361.83338724619i</v>
      </c>
      <c r="K1287" t="str">
        <f t="shared" si="370"/>
        <v>0.0191803158147611-0.000596699919605837i</v>
      </c>
      <c r="L1287" t="str">
        <f t="shared" si="371"/>
        <v>0.0001875-1.89733250865025i</v>
      </c>
      <c r="M1287" t="str">
        <f t="shared" si="372"/>
        <v>0.0025-0.914611568272429i</v>
      </c>
      <c r="N1287">
        <f t="shared" si="373"/>
        <v>89.633078937421857</v>
      </c>
      <c r="O1287">
        <f t="shared" si="374"/>
        <v>52.966516773260153</v>
      </c>
      <c r="P1287" s="3">
        <f t="shared" si="375"/>
        <v>52.966516773260153</v>
      </c>
      <c r="Q1287" s="3">
        <f t="shared" si="376"/>
        <v>-90.366921062578143</v>
      </c>
      <c r="R1287">
        <f t="shared" si="377"/>
        <v>89.633078937421857</v>
      </c>
      <c r="S1287">
        <f t="shared" si="378"/>
        <v>0.11154724361357816</v>
      </c>
      <c r="T1287">
        <f t="shared" si="361"/>
        <v>52.966516773260153</v>
      </c>
    </row>
    <row r="1288" spans="1:20" x14ac:dyDescent="0.25">
      <c r="A1288">
        <f t="shared" si="362"/>
        <v>703.5353157373072</v>
      </c>
      <c r="B1288">
        <f t="shared" si="379"/>
        <v>111.97112313930975</v>
      </c>
      <c r="C1288" t="str">
        <f t="shared" si="363"/>
        <v>-2.84949658084825-443.270518592936i</v>
      </c>
      <c r="D1288" t="str">
        <f t="shared" si="364"/>
        <v>3.47812491762166-142.139810681651i</v>
      </c>
      <c r="E1288" t="str">
        <f t="shared" si="365"/>
        <v>162.468084622636+0.0527943333617123i</v>
      </c>
      <c r="F1288" t="str">
        <f t="shared" si="366"/>
        <v>2.90990989663615-1333.88979304221i</v>
      </c>
      <c r="G1288" t="str">
        <f t="shared" si="367"/>
        <v>0.999999995438431-0.0000675393900026959i</v>
      </c>
      <c r="H1288" t="str">
        <f t="shared" si="368"/>
        <v>625.31093706019+14.4812883936839i</v>
      </c>
      <c r="I1288" t="str">
        <f t="shared" si="369"/>
        <v>59.625653070355-2352.90034481772i</v>
      </c>
      <c r="K1288" t="str">
        <f t="shared" si="370"/>
        <v>0.019180166095351-0.000598962414578691i</v>
      </c>
      <c r="L1288" t="str">
        <f t="shared" si="371"/>
        <v>0.0001875-1.8901499388825i</v>
      </c>
      <c r="M1288" t="str">
        <f t="shared" si="372"/>
        <v>0.0025-0.911149201307462i</v>
      </c>
      <c r="N1288">
        <f t="shared" si="373"/>
        <v>89.63168793741545</v>
      </c>
      <c r="O1288">
        <f t="shared" si="374"/>
        <v>52.933556419357188</v>
      </c>
      <c r="P1288" s="3">
        <f t="shared" si="375"/>
        <v>52.933556419357188</v>
      </c>
      <c r="Q1288" s="3">
        <f t="shared" si="376"/>
        <v>-90.36831206258455</v>
      </c>
      <c r="R1288">
        <f t="shared" si="377"/>
        <v>89.63168793741545</v>
      </c>
      <c r="S1288">
        <f t="shared" si="378"/>
        <v>0.11197112313930975</v>
      </c>
      <c r="T1288">
        <f t="shared" si="361"/>
        <v>52.933556419357188</v>
      </c>
    </row>
    <row r="1289" spans="1:20" x14ac:dyDescent="0.25">
      <c r="A1289">
        <f t="shared" si="362"/>
        <v>706.20874993710902</v>
      </c>
      <c r="B1289">
        <f t="shared" si="379"/>
        <v>112.39661340723913</v>
      </c>
      <c r="C1289" t="str">
        <f t="shared" si="363"/>
        <v>-2.8494652435665-441.591551288784i</v>
      </c>
      <c r="D1289" t="str">
        <f t="shared" si="364"/>
        <v>3.47812491699438-141.601728190368i</v>
      </c>
      <c r="E1289" t="str">
        <f t="shared" si="365"/>
        <v>162.468073583446+0.0529955215171888i</v>
      </c>
      <c r="F1289" t="str">
        <f t="shared" si="366"/>
        <v>2.90990989653509-1328.84020177197i</v>
      </c>
      <c r="G1289" t="str">
        <f t="shared" si="367"/>
        <v>0.999999995403697-0.0000677960396823514i</v>
      </c>
      <c r="H1289" t="str">
        <f t="shared" si="368"/>
        <v>625.313305362954+14.5363229665888i</v>
      </c>
      <c r="I1289" t="str">
        <f t="shared" si="369"/>
        <v>59.6256938541354-2344.00114968898i</v>
      </c>
      <c r="K1289" t="str">
        <f t="shared" si="370"/>
        <v>0.0191800152384255-0.000601233450302961i</v>
      </c>
      <c r="L1289" t="str">
        <f t="shared" si="371"/>
        <v>0.0001875-1.88299455955619i</v>
      </c>
      <c r="M1289" t="str">
        <f t="shared" si="372"/>
        <v>0.0025-0.90769994152965i</v>
      </c>
      <c r="N1289">
        <f t="shared" si="373"/>
        <v>89.630291689327805</v>
      </c>
      <c r="O1289">
        <f t="shared" si="374"/>
        <v>52.90059593983699</v>
      </c>
      <c r="P1289" s="3">
        <f t="shared" si="375"/>
        <v>52.90059593983699</v>
      </c>
      <c r="Q1289" s="3">
        <f t="shared" si="376"/>
        <v>-90.369708310672195</v>
      </c>
      <c r="R1289">
        <f t="shared" si="377"/>
        <v>89.630291689327805</v>
      </c>
      <c r="S1289">
        <f t="shared" si="378"/>
        <v>0.11239661340723912</v>
      </c>
      <c r="T1289">
        <f t="shared" si="361"/>
        <v>52.90059593983699</v>
      </c>
    </row>
    <row r="1290" spans="1:20" x14ac:dyDescent="0.25">
      <c r="A1290">
        <f t="shared" si="362"/>
        <v>708.89234318686999</v>
      </c>
      <c r="B1290">
        <f t="shared" si="379"/>
        <v>112.82372053818663</v>
      </c>
      <c r="C1290" t="str">
        <f t="shared" si="363"/>
        <v>-2.84943366821264-439.918936443416i</v>
      </c>
      <c r="D1290" t="str">
        <f t="shared" si="364"/>
        <v>3.47812491636235-141.065682687483i</v>
      </c>
      <c r="E1290" t="str">
        <f t="shared" si="365"/>
        <v>162.468062460497+0.0531974806967245i</v>
      </c>
      <c r="F1290" t="str">
        <f t="shared" si="366"/>
        <v>2.90990989643324-1323.80972631416i</v>
      </c>
      <c r="G1290" t="str">
        <f t="shared" si="367"/>
        <v>0.999999995368699-0.0000680536646307625i</v>
      </c>
      <c r="H1290" t="str">
        <f t="shared" si="368"/>
        <v>625.315691709588+14.5915667357519i</v>
      </c>
      <c r="I1290" t="str">
        <f t="shared" si="369"/>
        <v>59.6257349482384-2335.13567384251i</v>
      </c>
      <c r="K1290" t="str">
        <f t="shared" si="370"/>
        <v>0.0191798632353613-0.000603513058585921i</v>
      </c>
      <c r="L1290" t="str">
        <f t="shared" si="371"/>
        <v>0.0001875-1.87586626773878i</v>
      </c>
      <c r="M1290" t="str">
        <f t="shared" si="372"/>
        <v>0.0025-0.904263739320231i</v>
      </c>
      <c r="N1290">
        <f t="shared" si="373"/>
        <v>89.628890173647122</v>
      </c>
      <c r="O1290">
        <f t="shared" si="374"/>
        <v>52.867635333746286</v>
      </c>
      <c r="P1290" s="3">
        <f t="shared" si="375"/>
        <v>52.867635333746286</v>
      </c>
      <c r="Q1290" s="3">
        <f t="shared" si="376"/>
        <v>-90.371109826352878</v>
      </c>
      <c r="R1290">
        <f t="shared" si="377"/>
        <v>89.628890173647122</v>
      </c>
      <c r="S1290">
        <f t="shared" si="378"/>
        <v>0.11282372053818664</v>
      </c>
      <c r="T1290">
        <f t="shared" si="361"/>
        <v>52.867635333746286</v>
      </c>
    </row>
    <row r="1291" spans="1:20" x14ac:dyDescent="0.25">
      <c r="A1291">
        <f t="shared" si="362"/>
        <v>711.58613409098007</v>
      </c>
      <c r="B1291">
        <f t="shared" si="379"/>
        <v>113.25245067623175</v>
      </c>
      <c r="C1291" t="str">
        <f t="shared" si="363"/>
        <v>-2.84940185298244-438.252649995901i</v>
      </c>
      <c r="D1291" t="str">
        <f t="shared" si="364"/>
        <v>3.47812491572549-140.531666461803i</v>
      </c>
      <c r="E1291" t="str">
        <f t="shared" si="365"/>
        <v>162.468051253157+0.0534002139044842i</v>
      </c>
      <c r="F1291" t="str">
        <f t="shared" si="366"/>
        <v>2.90990989633062-1318.79829430369i</v>
      </c>
      <c r="G1291" t="str">
        <f t="shared" si="367"/>
        <v>0.999999995333434-0.0000683122685539504i</v>
      </c>
      <c r="H1291" t="str">
        <f t="shared" si="368"/>
        <v>625.318096237644+14.6470204968597i</v>
      </c>
      <c r="I1291" t="str">
        <f t="shared" si="369"/>
        <v>59.6257763550227-2326.30378974588i</v>
      </c>
      <c r="K1291" t="str">
        <f t="shared" si="370"/>
        <v>0.0191797100774702-0.000605801271348334i</v>
      </c>
      <c r="L1291" t="str">
        <f t="shared" si="371"/>
        <v>0.0001875-1.86876496088741i</v>
      </c>
      <c r="M1291" t="str">
        <f t="shared" si="372"/>
        <v>0.0025-0.900840545248289i</v>
      </c>
      <c r="N1291">
        <f t="shared" si="373"/>
        <v>89.62748337079212</v>
      </c>
      <c r="O1291">
        <f t="shared" si="374"/>
        <v>52.834674600125062</v>
      </c>
      <c r="P1291" s="3">
        <f t="shared" si="375"/>
        <v>52.834674600125062</v>
      </c>
      <c r="Q1291" s="3">
        <f t="shared" si="376"/>
        <v>-90.37251662920788</v>
      </c>
      <c r="R1291">
        <f t="shared" si="377"/>
        <v>89.62748337079212</v>
      </c>
      <c r="S1291">
        <f t="shared" si="378"/>
        <v>0.11325245067623174</v>
      </c>
      <c r="T1291">
        <f t="shared" si="361"/>
        <v>52.834674600125062</v>
      </c>
    </row>
    <row r="1292" spans="1:20" x14ac:dyDescent="0.25">
      <c r="A1292">
        <f t="shared" si="362"/>
        <v>714.29016140052579</v>
      </c>
      <c r="B1292">
        <f t="shared" si="379"/>
        <v>113.68280998880142</v>
      </c>
      <c r="C1292" t="str">
        <f t="shared" si="363"/>
        <v>-2.84936979605783-436.592667976331i</v>
      </c>
      <c r="D1292" t="str">
        <f t="shared" si="364"/>
        <v>3.47812491508378-139.999671831325i</v>
      </c>
      <c r="E1292" t="str">
        <f t="shared" si="365"/>
        <v>162.468039960787+0.0536037241569171i</v>
      </c>
      <c r="F1292" t="str">
        <f t="shared" si="366"/>
        <v>2.90990989622723-1313.80583364944i</v>
      </c>
      <c r="G1292" t="str">
        <f t="shared" si="367"/>
        <v>0.999999995297901-0.0000685718551720188i</v>
      </c>
      <c r="H1292" t="str">
        <f t="shared" si="368"/>
        <v>625.320519085726+14.702685048631i</v>
      </c>
      <c r="I1292" t="str">
        <f t="shared" si="369"/>
        <v>59.6258180768664-2317.50537034993i</v>
      </c>
      <c r="K1292" t="str">
        <f t="shared" si="370"/>
        <v>0.0191795557559985-0.00060809812062481i</v>
      </c>
      <c r="L1292" t="str">
        <f t="shared" si="371"/>
        <v>0.0001875-1.86169053684739i</v>
      </c>
      <c r="M1292" t="str">
        <f t="shared" si="372"/>
        <v>0.0025-0.897430310070024i</v>
      </c>
      <c r="N1292">
        <f t="shared" si="373"/>
        <v>89.626071261112216</v>
      </c>
      <c r="O1292">
        <f t="shared" si="374"/>
        <v>52.801713738005716</v>
      </c>
      <c r="P1292" s="3">
        <f t="shared" si="375"/>
        <v>52.801713738005716</v>
      </c>
      <c r="Q1292" s="3">
        <f t="shared" si="376"/>
        <v>-90.373928738887784</v>
      </c>
      <c r="R1292">
        <f t="shared" si="377"/>
        <v>89.626071261112216</v>
      </c>
      <c r="S1292">
        <f t="shared" si="378"/>
        <v>0.11368280998880143</v>
      </c>
      <c r="T1292">
        <f t="shared" si="361"/>
        <v>52.801713738005716</v>
      </c>
    </row>
    <row r="1293" spans="1:20" x14ac:dyDescent="0.25">
      <c r="A1293">
        <f t="shared" si="362"/>
        <v>717.00446401384784</v>
      </c>
      <c r="B1293">
        <f t="shared" si="379"/>
        <v>114.11480466675887</v>
      </c>
      <c r="C1293" t="str">
        <f t="shared" si="363"/>
        <v>-2.84933749560684-434.938966505495i</v>
      </c>
      <c r="D1293" t="str">
        <f t="shared" si="364"/>
        <v>3.4781249144372-139.469691143128i</v>
      </c>
      <c r="E1293" t="str">
        <f t="shared" si="365"/>
        <v>162.468028582744+0.0538080144827648i</v>
      </c>
      <c r="F1293" t="str">
        <f t="shared" si="366"/>
        <v>2.90990989612303-1308.83227253318i</v>
      </c>
      <c r="G1293" t="str">
        <f t="shared" si="367"/>
        <v>0.999999995262097-0.000068832428219208i</v>
      </c>
      <c r="H1293" t="str">
        <f t="shared" si="368"/>
        <v>625.3229603935+14.758561192828i</v>
      </c>
      <c r="I1293" t="str">
        <f t="shared" si="369"/>
        <v>59.6258601161641-2308.74028908689i</v>
      </c>
      <c r="K1293" t="str">
        <f t="shared" si="370"/>
        <v>0.0191794002621262-0.000610403638564122i</v>
      </c>
      <c r="L1293" t="str">
        <f t="shared" si="371"/>
        <v>0.0001875-1.85464289385075i</v>
      </c>
      <c r="M1293" t="str">
        <f t="shared" si="372"/>
        <v>0.0025-0.894032984728059i</v>
      </c>
      <c r="N1293">
        <f t="shared" si="373"/>
        <v>89.624653824887233</v>
      </c>
      <c r="O1293">
        <f t="shared" si="374"/>
        <v>52.768752746413448</v>
      </c>
      <c r="P1293" s="3">
        <f t="shared" si="375"/>
        <v>52.768752746413448</v>
      </c>
      <c r="Q1293" s="3">
        <f t="shared" si="376"/>
        <v>-90.375346175112767</v>
      </c>
      <c r="R1293">
        <f t="shared" si="377"/>
        <v>89.624653824887233</v>
      </c>
      <c r="S1293">
        <f t="shared" si="378"/>
        <v>0.11411480466675887</v>
      </c>
      <c r="T1293">
        <f t="shared" si="361"/>
        <v>52.768752746413448</v>
      </c>
    </row>
    <row r="1294" spans="1:20" x14ac:dyDescent="0.25">
      <c r="A1294">
        <f t="shared" si="362"/>
        <v>719.72908097710047</v>
      </c>
      <c r="B1294">
        <f t="shared" si="379"/>
        <v>114.54844092449255</v>
      </c>
      <c r="C1294" t="str">
        <f t="shared" si="363"/>
        <v>-2.84930494978394-433.291521794524i</v>
      </c>
      <c r="D1294" t="str">
        <f t="shared" si="364"/>
        <v>3.47812491378568-138.941716773261i</v>
      </c>
      <c r="E1294" t="str">
        <f t="shared" si="365"/>
        <v>162.46801711838+0.0540130879232218i</v>
      </c>
      <c r="F1294" t="str">
        <f t="shared" si="366"/>
        <v>2.90990989601806-1303.87753940858i</v>
      </c>
      <c r="G1294" t="str">
        <f t="shared" si="367"/>
        <v>0.99999999522602-0.0000690939914439483i</v>
      </c>
      <c r="H1294" t="str">
        <f t="shared" si="368"/>
        <v>625.325420301698+14.8146497342689i</v>
      </c>
      <c r="I1294" t="str">
        <f t="shared" si="369"/>
        <v>59.6259024753318-2300.00841986863i</v>
      </c>
      <c r="K1294" t="str">
        <f t="shared" si="370"/>
        <v>0.0191792435869668-0.000612717857429593i</v>
      </c>
      <c r="L1294" t="str">
        <f t="shared" si="371"/>
        <v>0.0001875-1.8476219305148i</v>
      </c>
      <c r="M1294" t="str">
        <f t="shared" si="372"/>
        <v>0.0025-0.890648520350722i</v>
      </c>
      <c r="N1294">
        <f t="shared" si="373"/>
        <v>89.623231042326964</v>
      </c>
      <c r="O1294">
        <f t="shared" si="374"/>
        <v>52.735791624365888</v>
      </c>
      <c r="P1294" s="3">
        <f t="shared" si="375"/>
        <v>52.735791624365888</v>
      </c>
      <c r="Q1294" s="3">
        <f t="shared" si="376"/>
        <v>-90.376768957673036</v>
      </c>
      <c r="R1294">
        <f t="shared" si="377"/>
        <v>89.623231042326964</v>
      </c>
      <c r="S1294">
        <f t="shared" si="378"/>
        <v>0.11454844092449255</v>
      </c>
      <c r="T1294">
        <f t="shared" si="361"/>
        <v>52.735791624365888</v>
      </c>
    </row>
    <row r="1295" spans="1:20" x14ac:dyDescent="0.25">
      <c r="A1295">
        <f t="shared" si="362"/>
        <v>722.46405148481347</v>
      </c>
      <c r="B1295">
        <f t="shared" si="379"/>
        <v>114.98372500000563</v>
      </c>
      <c r="C1295" t="str">
        <f t="shared" si="363"/>
        <v>-2.84927215672959-431.65031014458i</v>
      </c>
      <c r="D1295" t="str">
        <f t="shared" si="364"/>
        <v>3.47812491312921-138.415741126636i</v>
      </c>
      <c r="E1295" t="str">
        <f t="shared" si="365"/>
        <v>162.468005567045+0.0542189475317995i</v>
      </c>
      <c r="F1295" t="str">
        <f t="shared" si="366"/>
        <v>2.90990989591228-1298.94156300011i</v>
      </c>
      <c r="G1295" t="str">
        <f t="shared" si="367"/>
        <v>0.999999995189669-0.0000693565486089142i</v>
      </c>
      <c r="H1295" t="str">
        <f t="shared" si="368"/>
        <v>625.327898952117+14.870951480838i</v>
      </c>
      <c r="I1295" t="str">
        <f t="shared" si="369"/>
        <v>59.6259451567987-2291.30963708466i</v>
      </c>
      <c r="K1295" t="str">
        <f t="shared" si="370"/>
        <v>0.0191790857215671-0.000615040809599418i</v>
      </c>
      <c r="L1295" t="str">
        <f t="shared" si="371"/>
        <v>0.0001875-1.8406275458406i</v>
      </c>
      <c r="M1295" t="str">
        <f t="shared" si="372"/>
        <v>0.0025-0.887276868251368i</v>
      </c>
      <c r="N1295">
        <f t="shared" si="373"/>
        <v>89.621802893571328</v>
      </c>
      <c r="O1295">
        <f t="shared" si="374"/>
        <v>52.702830370873727</v>
      </c>
      <c r="P1295" s="3">
        <f t="shared" si="375"/>
        <v>52.702830370873727</v>
      </c>
      <c r="Q1295" s="3">
        <f t="shared" si="376"/>
        <v>-90.378197106428672</v>
      </c>
      <c r="R1295">
        <f t="shared" si="377"/>
        <v>89.621802893571328</v>
      </c>
      <c r="S1295">
        <f t="shared" si="378"/>
        <v>0.11498372500000563</v>
      </c>
      <c r="T1295">
        <f t="shared" si="361"/>
        <v>52.702830370873727</v>
      </c>
    </row>
    <row r="1296" spans="1:20" x14ac:dyDescent="0.25">
      <c r="A1296">
        <f t="shared" si="362"/>
        <v>725.20941488045571</v>
      </c>
      <c r="B1296">
        <f t="shared" si="379"/>
        <v>115.42066315500566</v>
      </c>
      <c r="C1296" t="str">
        <f t="shared" si="363"/>
        <v>-2.84923911457003-430.015307946463i</v>
      </c>
      <c r="D1296" t="str">
        <f t="shared" si="364"/>
        <v>3.47812491246774-137.891756636916i</v>
      </c>
      <c r="E1296" t="str">
        <f t="shared" si="365"/>
        <v>162.467993928079+0.054425596374586i</v>
      </c>
      <c r="F1296" t="str">
        <f t="shared" si="366"/>
        <v>2.9099098958057-1294.02427230212i</v>
      </c>
      <c r="G1296" t="str">
        <f t="shared" si="367"/>
        <v>0.999999995153041-0.0000696201034910779i</v>
      </c>
      <c r="H1296" t="str">
        <f t="shared" si="368"/>
        <v>625.330396487647+14.927467243499i</v>
      </c>
      <c r="I1296" t="str">
        <f t="shared" si="369"/>
        <v>59.6259881630167-2282.6438156006i</v>
      </c>
      <c r="K1296" t="str">
        <f t="shared" si="370"/>
        <v>0.0191789266569059-0.000617372527567013i</v>
      </c>
      <c r="L1296" t="str">
        <f t="shared" si="371"/>
        <v>0.0001875-1.8336596392116i</v>
      </c>
      <c r="M1296" t="str">
        <f t="shared" si="372"/>
        <v>0.0025-0.883917979927645i</v>
      </c>
      <c r="N1296">
        <f t="shared" si="373"/>
        <v>89.620369358689871</v>
      </c>
      <c r="O1296">
        <f t="shared" si="374"/>
        <v>52.669868984939605</v>
      </c>
      <c r="P1296" s="3">
        <f t="shared" si="375"/>
        <v>52.669868984939605</v>
      </c>
      <c r="Q1296" s="3">
        <f t="shared" si="376"/>
        <v>-90.379630641310129</v>
      </c>
      <c r="R1296">
        <f t="shared" si="377"/>
        <v>89.620369358689871</v>
      </c>
      <c r="S1296">
        <f t="shared" si="378"/>
        <v>0.11542066315500565</v>
      </c>
      <c r="T1296">
        <f t="shared" si="361"/>
        <v>52.669868984939605</v>
      </c>
    </row>
    <row r="1297" spans="1:20" x14ac:dyDescent="0.25">
      <c r="A1297">
        <f t="shared" si="362"/>
        <v>727.96521065700153</v>
      </c>
      <c r="B1297">
        <f t="shared" si="379"/>
        <v>115.85926167499468</v>
      </c>
      <c r="C1297" t="str">
        <f t="shared" si="363"/>
        <v>-2.84920582141788-428.386491680328i</v>
      </c>
      <c r="D1297" t="str">
        <f t="shared" si="364"/>
        <v>3.47812491180123-137.36975576641i</v>
      </c>
      <c r="E1297" t="str">
        <f t="shared" si="365"/>
        <v>162.467982200823+0.0546330375301916i</v>
      </c>
      <c r="F1297" t="str">
        <f t="shared" si="366"/>
        <v>2.90990989569829-1289.12559657772i</v>
      </c>
      <c r="G1297" t="str">
        <f t="shared" si="367"/>
        <v>0.999999995116134-0.0000698846598817648i</v>
      </c>
      <c r="H1297" t="str">
        <f t="shared" si="368"/>
        <v>625.332913052265+14.984197836306i</v>
      </c>
      <c r="I1297" t="str">
        <f t="shared" si="369"/>
        <v>59.6260314964542-2274.01083075617i</v>
      </c>
      <c r="K1297" t="str">
        <f t="shared" si="370"/>
        <v>0.0191787663838942-0.000619713043941385i</v>
      </c>
      <c r="L1297" t="str">
        <f t="shared" si="371"/>
        <v>0.0001875-1.82671811039211i</v>
      </c>
      <c r="M1297" t="str">
        <f t="shared" si="372"/>
        <v>0.0025-0.880571807060815i</v>
      </c>
      <c r="N1297">
        <f t="shared" si="373"/>
        <v>89.618930417681639</v>
      </c>
      <c r="O1297">
        <f t="shared" si="374"/>
        <v>52.636907465559169</v>
      </c>
      <c r="P1297" s="3">
        <f t="shared" si="375"/>
        <v>52.636907465559169</v>
      </c>
      <c r="Q1297" s="3">
        <f t="shared" si="376"/>
        <v>-90.381069582318361</v>
      </c>
      <c r="R1297">
        <f t="shared" si="377"/>
        <v>89.618930417681639</v>
      </c>
      <c r="S1297">
        <f t="shared" si="378"/>
        <v>0.11585926167499469</v>
      </c>
      <c r="T1297">
        <f t="shared" si="361"/>
        <v>52.636907465559169</v>
      </c>
    </row>
    <row r="1298" spans="1:20" x14ac:dyDescent="0.25">
      <c r="A1298">
        <f t="shared" si="362"/>
        <v>730.73147845749816</v>
      </c>
      <c r="B1298">
        <f t="shared" si="379"/>
        <v>116.29952686935967</v>
      </c>
      <c r="C1298" t="str">
        <f t="shared" si="363"/>
        <v>-2.84917227537107-426.763837915286i</v>
      </c>
      <c r="D1298" t="str">
        <f t="shared" si="364"/>
        <v>3.47812491112964-136.849731005958i</v>
      </c>
      <c r="E1298" t="str">
        <f t="shared" si="365"/>
        <v>162.467970384605+0.0548412740898439i</v>
      </c>
      <c r="F1298" t="str">
        <f t="shared" si="366"/>
        <v>2.90990989559008-1284.24546535782i</v>
      </c>
      <c r="G1298" t="str">
        <f t="shared" si="367"/>
        <v>0.999999995078946-0.0000701502215867068i</v>
      </c>
      <c r="H1298" t="str">
        <f t="shared" si="368"/>
        <v>625.335448791045+15.0411440764161i</v>
      </c>
      <c r="I1298" t="str">
        <f t="shared" si="369"/>
        <v>59.626075159601-2265.41055836346i</v>
      </c>
      <c r="K1298" t="str">
        <f t="shared" si="370"/>
        <v>0.0191786048933744-0.000622062391447471i</v>
      </c>
      <c r="L1298" t="str">
        <f t="shared" si="371"/>
        <v>0.0001875-1.81980285952591i</v>
      </c>
      <c r="M1298" t="str">
        <f t="shared" si="372"/>
        <v>0.0025-0.877238301515053i</v>
      </c>
      <c r="N1298">
        <f t="shared" si="373"/>
        <v>89.617486050475051</v>
      </c>
      <c r="O1298">
        <f t="shared" si="374"/>
        <v>52.603945811719832</v>
      </c>
      <c r="P1298" s="3">
        <f t="shared" si="375"/>
        <v>52.603945811719832</v>
      </c>
      <c r="Q1298" s="3">
        <f t="shared" si="376"/>
        <v>-90.382513949524949</v>
      </c>
      <c r="R1298">
        <f t="shared" si="377"/>
        <v>89.617486050475051</v>
      </c>
      <c r="S1298">
        <f t="shared" si="378"/>
        <v>0.11629952686935967</v>
      </c>
      <c r="T1298">
        <f t="shared" si="361"/>
        <v>52.603945811719832</v>
      </c>
    </row>
    <row r="1299" spans="1:20" x14ac:dyDescent="0.25">
      <c r="A1299">
        <f t="shared" si="362"/>
        <v>733.50825807563672</v>
      </c>
      <c r="B1299">
        <f t="shared" si="379"/>
        <v>116.74146507146324</v>
      </c>
      <c r="C1299" t="str">
        <f t="shared" si="363"/>
        <v>-2.84913847451312-425.147323309138i</v>
      </c>
      <c r="D1299" t="str">
        <f t="shared" si="364"/>
        <v>3.47812491045294-136.331674874831i</v>
      </c>
      <c r="E1299" t="str">
        <f t="shared" si="365"/>
        <v>162.467958478757+0.0550503091573691i</v>
      </c>
      <c r="F1299" t="str">
        <f t="shared" si="366"/>
        <v>2.90990989548105-1279.38380844009i</v>
      </c>
      <c r="G1299" t="str">
        <f t="shared" si="367"/>
        <v>0.999999995041475-0.0000704167924260977i</v>
      </c>
      <c r="H1299" t="str">
        <f t="shared" si="368"/>
        <v>625.338003850169+15.0983067840993i</v>
      </c>
      <c r="I1299" t="str">
        <f t="shared" si="369"/>
        <v>59.6261191549601-2256.84287470513i</v>
      </c>
      <c r="K1299" t="str">
        <f t="shared" si="370"/>
        <v>0.0191784421761199-0.000624420602926453i</v>
      </c>
      <c r="L1299" t="str">
        <f t="shared" si="371"/>
        <v>0.0001875-1.8129137871348i</v>
      </c>
      <c r="M1299" t="str">
        <f t="shared" si="372"/>
        <v>0.0025-0.873917415336778i</v>
      </c>
      <c r="N1299">
        <f t="shared" si="373"/>
        <v>89.61603623692767</v>
      </c>
      <c r="O1299">
        <f t="shared" si="374"/>
        <v>52.570984022402101</v>
      </c>
      <c r="P1299" s="3">
        <f t="shared" si="375"/>
        <v>52.570984022402101</v>
      </c>
      <c r="Q1299" s="3">
        <f t="shared" si="376"/>
        <v>-90.38396376307233</v>
      </c>
      <c r="R1299">
        <f t="shared" si="377"/>
        <v>89.61603623692767</v>
      </c>
      <c r="S1299">
        <f t="shared" si="378"/>
        <v>0.11674146507146324</v>
      </c>
      <c r="T1299">
        <f t="shared" si="361"/>
        <v>52.570984022402101</v>
      </c>
    </row>
    <row r="1300" spans="1:20" x14ac:dyDescent="0.25">
      <c r="A1300">
        <f t="shared" si="362"/>
        <v>736.29558945632414</v>
      </c>
      <c r="B1300">
        <f t="shared" si="379"/>
        <v>117.1850826387348</v>
      </c>
      <c r="C1300" t="str">
        <f t="shared" si="363"/>
        <v>-2.84910441691353-423.536924607968i</v>
      </c>
      <c r="D1300" t="str">
        <f t="shared" si="364"/>
        <v>3.47812490977109-135.815579920617i</v>
      </c>
      <c r="E1300" t="str">
        <f t="shared" si="365"/>
        <v>162.467946482599+0.0552601458494336i</v>
      </c>
      <c r="F1300" t="str">
        <f t="shared" si="366"/>
        <v>2.90990989537118-1274.54055588796i</v>
      </c>
      <c r="G1300" t="str">
        <f t="shared" si="367"/>
        <v>0.999999995003719-0.0000706843762346481i</v>
      </c>
      <c r="H1300" t="str">
        <f t="shared" si="368"/>
        <v>625.340578376938+15.1556867827538i</v>
      </c>
      <c r="I1300" t="str">
        <f t="shared" si="369"/>
        <v>59.6261634850606-2248.30765653269i</v>
      </c>
      <c r="K1300" t="str">
        <f t="shared" si="370"/>
        <v>0.0191782782228343-0.000626787711336182i</v>
      </c>
      <c r="L1300" t="str">
        <f t="shared" si="371"/>
        <v>0.0001875-1.80605079411715i</v>
      </c>
      <c r="M1300" t="str">
        <f t="shared" si="372"/>
        <v>0.0025-0.870609100753907i</v>
      </c>
      <c r="N1300">
        <f t="shared" si="373"/>
        <v>89.614580956825833</v>
      </c>
      <c r="O1300">
        <f t="shared" si="374"/>
        <v>52.538022096578139</v>
      </c>
      <c r="P1300" s="3">
        <f t="shared" si="375"/>
        <v>52.538022096578139</v>
      </c>
      <c r="Q1300" s="3">
        <f t="shared" si="376"/>
        <v>-90.385419043174167</v>
      </c>
      <c r="R1300">
        <f t="shared" si="377"/>
        <v>89.614580956825833</v>
      </c>
      <c r="S1300">
        <f t="shared" si="378"/>
        <v>0.1171850826387348</v>
      </c>
      <c r="T1300">
        <f t="shared" si="361"/>
        <v>52.538022096578139</v>
      </c>
    </row>
    <row r="1301" spans="1:20" x14ac:dyDescent="0.25">
      <c r="A1301">
        <f t="shared" si="362"/>
        <v>739.09351269625813</v>
      </c>
      <c r="B1301">
        <f t="shared" si="379"/>
        <v>117.630385952762</v>
      </c>
      <c r="C1301" t="str">
        <f t="shared" si="363"/>
        <v>-2.84907010062691-421.932618645862i</v>
      </c>
      <c r="D1301" t="str">
        <f t="shared" si="364"/>
        <v>3.47812490908405-135.301438719116i</v>
      </c>
      <c r="E1301" t="str">
        <f t="shared" si="365"/>
        <v>162.467934395451+0.0554707872953368i</v>
      </c>
      <c r="F1301" t="str">
        <f t="shared" si="366"/>
        <v>2.90990989526049-1269.71563802963i</v>
      </c>
      <c r="G1301" t="str">
        <f t="shared" si="367"/>
        <v>0.999999994965675-0.0000709529768616405i</v>
      </c>
      <c r="H1301" t="str">
        <f t="shared" si="368"/>
        <v>625.343172519775+15.2132848989145i</v>
      </c>
      <c r="I1301" t="str">
        <f t="shared" si="369"/>
        <v>59.6262081524459-2239.80478106466i</v>
      </c>
      <c r="K1301" t="str">
        <f t="shared" si="370"/>
        <v>0.0191781130241513-0.000629163749751457i</v>
      </c>
      <c r="L1301" t="str">
        <f t="shared" si="371"/>
        <v>0.0001875-1.79921378174652i</v>
      </c>
      <c r="M1301" t="str">
        <f t="shared" si="372"/>
        <v>0.0025-0.867313310175247i</v>
      </c>
      <c r="N1301">
        <f t="shared" si="373"/>
        <v>89.613120189884668</v>
      </c>
      <c r="O1301">
        <f t="shared" si="374"/>
        <v>52.505060033212736</v>
      </c>
      <c r="P1301" s="3">
        <f t="shared" si="375"/>
        <v>52.505060033212736</v>
      </c>
      <c r="Q1301" s="3">
        <f t="shared" si="376"/>
        <v>-90.386879810115332</v>
      </c>
      <c r="R1301">
        <f t="shared" si="377"/>
        <v>89.613120189884668</v>
      </c>
      <c r="S1301">
        <f t="shared" si="378"/>
        <v>0.117630385952762</v>
      </c>
      <c r="T1301">
        <f t="shared" si="361"/>
        <v>52.505060033212736</v>
      </c>
    </row>
    <row r="1302" spans="1:20" x14ac:dyDescent="0.25">
      <c r="A1302">
        <f t="shared" si="362"/>
        <v>741.90206804450395</v>
      </c>
      <c r="B1302">
        <f t="shared" si="379"/>
        <v>118.07738141938249</v>
      </c>
      <c r="C1302" t="str">
        <f t="shared" si="363"/>
        <v>-2.84903552369344-420.33438234455i</v>
      </c>
      <c r="D1302" t="str">
        <f t="shared" si="364"/>
        <v>3.47812490839177-134.789243874236i</v>
      </c>
      <c r="E1302" t="str">
        <f t="shared" si="365"/>
        <v>162.467922216624+0.0556822366373379i</v>
      </c>
      <c r="F1302" t="str">
        <f t="shared" si="366"/>
        <v>2.90990989514893-1264.90898545702i</v>
      </c>
      <c r="G1302" t="str">
        <f t="shared" si="367"/>
        <v>0.999999994927341-0.0000712225981709845i</v>
      </c>
      <c r="H1302" t="str">
        <f t="shared" si="368"/>
        <v>625.345786428236+15.2711019622673i</v>
      </c>
      <c r="I1302" t="str">
        <f t="shared" si="369"/>
        <v>59.6262531596798-2231.3341259848i</v>
      </c>
      <c r="K1302" t="str">
        <f t="shared" si="370"/>
        <v>0.0191779465706339-0.000631548751364416i</v>
      </c>
      <c r="L1302" t="str">
        <f t="shared" si="371"/>
        <v>0.0001875-1.79240265167017i</v>
      </c>
      <c r="M1302" t="str">
        <f t="shared" si="372"/>
        <v>0.0025-0.864029996189721i</v>
      </c>
      <c r="N1302">
        <f t="shared" si="373"/>
        <v>89.611653915747738</v>
      </c>
      <c r="O1302">
        <f t="shared" si="374"/>
        <v>52.472097831262772</v>
      </c>
      <c r="P1302" s="3">
        <f t="shared" si="375"/>
        <v>52.472097831262772</v>
      </c>
      <c r="Q1302" s="3">
        <f t="shared" si="376"/>
        <v>-90.388346084252262</v>
      </c>
      <c r="R1302">
        <f t="shared" si="377"/>
        <v>89.611653915747738</v>
      </c>
      <c r="S1302">
        <f t="shared" si="378"/>
        <v>0.1180773814193825</v>
      </c>
      <c r="T1302">
        <f t="shared" si="361"/>
        <v>52.472097831262772</v>
      </c>
    </row>
    <row r="1303" spans="1:20" x14ac:dyDescent="0.25">
      <c r="A1303">
        <f t="shared" si="362"/>
        <v>744.72129590307304</v>
      </c>
      <c r="B1303">
        <f t="shared" si="379"/>
        <v>118.52607546877614</v>
      </c>
      <c r="C1303" t="str">
        <f t="shared" si="363"/>
        <v>-2.84900068413804-418.742192713066i</v>
      </c>
      <c r="D1303" t="str">
        <f t="shared" si="364"/>
        <v>3.47812490769424-134.27898801788i</v>
      </c>
      <c r="E1303" t="str">
        <f t="shared" si="365"/>
        <v>162.467909945425+0.0558944970305446i</v>
      </c>
      <c r="F1303" t="str">
        <f t="shared" si="366"/>
        <v>2.90990989503654-1260.12052902483i</v>
      </c>
      <c r="G1303" t="str">
        <f t="shared" si="367"/>
        <v>0.999999994888716-0.0000714932440412727i</v>
      </c>
      <c r="H1303" t="str">
        <f t="shared" si="368"/>
        <v>625.348420253019+15.3291388056605i</v>
      </c>
      <c r="I1303" t="str">
        <f t="shared" si="369"/>
        <v>59.6262985093471-2222.89556944043i</v>
      </c>
      <c r="K1303" t="str">
        <f t="shared" si="370"/>
        <v>0.0191777788527739-0.000633942749484872i</v>
      </c>
      <c r="L1303" t="str">
        <f t="shared" si="371"/>
        <v>0.0001875-1.78561730590772i</v>
      </c>
      <c r="M1303" t="str">
        <f t="shared" si="372"/>
        <v>0.0025-0.860759111565777i</v>
      </c>
      <c r="N1303">
        <f t="shared" si="373"/>
        <v>89.610182113986951</v>
      </c>
      <c r="O1303">
        <f t="shared" si="374"/>
        <v>52.439135489677</v>
      </c>
      <c r="P1303" s="3">
        <f t="shared" si="375"/>
        <v>52.439135489677</v>
      </c>
      <c r="Q1303" s="3">
        <f t="shared" si="376"/>
        <v>-90.389817886013049</v>
      </c>
      <c r="R1303">
        <f t="shared" si="377"/>
        <v>89.610182113986951</v>
      </c>
      <c r="S1303">
        <f t="shared" si="378"/>
        <v>0.11852607546877614</v>
      </c>
      <c r="T1303">
        <f t="shared" si="361"/>
        <v>52.439135489677</v>
      </c>
    </row>
    <row r="1304" spans="1:20" x14ac:dyDescent="0.25">
      <c r="A1304">
        <f t="shared" si="362"/>
        <v>747.55123682750468</v>
      </c>
      <c r="B1304">
        <f t="shared" si="379"/>
        <v>118.97647455555749</v>
      </c>
      <c r="C1304" t="str">
        <f t="shared" si="363"/>
        <v>-2.84896557997154-417.156026847452i</v>
      </c>
      <c r="D1304" t="str">
        <f t="shared" si="364"/>
        <v>3.47812490699138-133.770663809848i</v>
      </c>
      <c r="E1304" t="str">
        <f t="shared" si="365"/>
        <v>162.467897581157+0.0561075716430373i</v>
      </c>
      <c r="F1304" t="str">
        <f t="shared" si="366"/>
        <v>2.90990989492329-1255.3501998495i</v>
      </c>
      <c r="G1304" t="str">
        <f t="shared" si="367"/>
        <v>0.999999994849796-0.0000717649183658366i</v>
      </c>
      <c r="H1304" t="str">
        <f t="shared" si="368"/>
        <v>625.35107414597+15.3873962651167i</v>
      </c>
      <c r="I1304" t="str">
        <f t="shared" si="369"/>
        <v>59.6263442040504-2214.48899004057i</v>
      </c>
      <c r="K1304" t="str">
        <f t="shared" si="370"/>
        <v>0.0191776098609916-0.00063634577754068i</v>
      </c>
      <c r="L1304" t="str">
        <f t="shared" si="371"/>
        <v>0.0001875-1.77885764684969i</v>
      </c>
      <c r="M1304" t="str">
        <f t="shared" si="372"/>
        <v>0.0025-0.85750060925062i</v>
      </c>
      <c r="N1304">
        <f t="shared" si="373"/>
        <v>89.608704764102143</v>
      </c>
      <c r="O1304">
        <f t="shared" si="374"/>
        <v>52.406173007396674</v>
      </c>
      <c r="P1304" s="3">
        <f t="shared" si="375"/>
        <v>52.406173007396674</v>
      </c>
      <c r="Q1304" s="3">
        <f t="shared" si="376"/>
        <v>-90.391295235897857</v>
      </c>
      <c r="R1304">
        <f t="shared" si="377"/>
        <v>89.608704764102143</v>
      </c>
      <c r="S1304">
        <f t="shared" si="378"/>
        <v>0.11897647455555749</v>
      </c>
      <c r="T1304">
        <f t="shared" si="361"/>
        <v>52.406173007396674</v>
      </c>
    </row>
    <row r="1305" spans="1:20" x14ac:dyDescent="0.25">
      <c r="A1305">
        <f t="shared" si="362"/>
        <v>750.39193152744929</v>
      </c>
      <c r="B1305">
        <f t="shared" si="379"/>
        <v>119.42858515886861</v>
      </c>
      <c r="C1305" t="str">
        <f t="shared" si="363"/>
        <v>-2.84893020918904-415.57586193039i</v>
      </c>
      <c r="D1305" t="str">
        <f t="shared" si="364"/>
        <v>3.47812490628316-133.264263937725i</v>
      </c>
      <c r="E1305" t="str">
        <f t="shared" si="365"/>
        <v>162.467885123117+0.0563214636559005i</v>
      </c>
      <c r="F1305" t="str">
        <f t="shared" si="366"/>
        <v>2.90990989480917-1250.59792930825i</v>
      </c>
      <c r="G1305" t="str">
        <f t="shared" si="367"/>
        <v>0.99999999481058-0.0000720376250528016i</v>
      </c>
      <c r="H1305" t="str">
        <f t="shared" si="368"/>
        <v>625.353748260101+15.4458751798449i</v>
      </c>
      <c r="I1305" t="str">
        <f t="shared" si="369"/>
        <v>59.626390246412-2206.1142668543i</v>
      </c>
      <c r="K1305" t="str">
        <f t="shared" si="370"/>
        <v>0.0191774395856348-0.000638757869078052i</v>
      </c>
      <c r="L1305" t="str">
        <f t="shared" si="371"/>
        <v>0.0001875-1.77212357725612i</v>
      </c>
      <c r="M1305" t="str">
        <f t="shared" si="372"/>
        <v>0.0025-0.854254442369618i</v>
      </c>
      <c r="N1305">
        <f t="shared" si="373"/>
        <v>89.607221845521138</v>
      </c>
      <c r="O1305">
        <f t="shared" si="374"/>
        <v>52.373210383354746</v>
      </c>
      <c r="P1305" s="3">
        <f t="shared" si="375"/>
        <v>52.373210383354746</v>
      </c>
      <c r="Q1305" s="3">
        <f t="shared" si="376"/>
        <v>-90.392778154478862</v>
      </c>
      <c r="R1305">
        <f t="shared" si="377"/>
        <v>89.607221845521138</v>
      </c>
      <c r="S1305">
        <f t="shared" si="378"/>
        <v>0.11942858515886862</v>
      </c>
      <c r="T1305">
        <f t="shared" si="361"/>
        <v>52.373210383354746</v>
      </c>
    </row>
    <row r="1306" spans="1:20" x14ac:dyDescent="0.25">
      <c r="A1306">
        <f t="shared" si="362"/>
        <v>753.24342086725358</v>
      </c>
      <c r="B1306">
        <f t="shared" si="379"/>
        <v>119.88241378247231</v>
      </c>
      <c r="C1306" t="str">
        <f t="shared" si="363"/>
        <v>-2.84889456977081-414.001675230893i</v>
      </c>
      <c r="D1306" t="str">
        <f t="shared" si="364"/>
        <v>3.47812490556957-132.759781116778i</v>
      </c>
      <c r="E1306" t="str">
        <f t="shared" si="365"/>
        <v>162.467872570597+0.0565361762632936i</v>
      </c>
      <c r="F1306" t="str">
        <f t="shared" si="366"/>
        <v>2.90990989469418-1245.86364903806i</v>
      </c>
      <c r="G1306" t="str">
        <f t="shared" si="367"/>
        <v>0.999999994771066-0.000072311368025145i</v>
      </c>
      <c r="H1306" t="str">
        <f t="shared" si="368"/>
        <v>625.356442749585+15.5045763922538i</v>
      </c>
      <c r="I1306" t="str">
        <f t="shared" si="369"/>
        <v>59.626436639076-2197.77127940891i</v>
      </c>
      <c r="K1306" t="str">
        <f t="shared" si="370"/>
        <v>0.0191772680169787-0.000641179057761956i</v>
      </c>
      <c r="L1306" t="str">
        <f t="shared" si="371"/>
        <v>0.0001875-1.76541500025515i</v>
      </c>
      <c r="M1306" t="str">
        <f t="shared" si="372"/>
        <v>0.0025-0.851020564225557i</v>
      </c>
      <c r="N1306">
        <f t="shared" si="373"/>
        <v>89.605733337599389</v>
      </c>
      <c r="O1306">
        <f t="shared" si="374"/>
        <v>52.340247616476141</v>
      </c>
      <c r="P1306" s="3">
        <f t="shared" si="375"/>
        <v>52.340247616476141</v>
      </c>
      <c r="Q1306" s="3">
        <f t="shared" si="376"/>
        <v>-90.394266662400611</v>
      </c>
      <c r="R1306">
        <f t="shared" si="377"/>
        <v>89.605733337599389</v>
      </c>
      <c r="S1306">
        <f t="shared" si="378"/>
        <v>0.11988241378247232</v>
      </c>
      <c r="T1306">
        <f t="shared" si="361"/>
        <v>52.340247616476141</v>
      </c>
    </row>
    <row r="1307" spans="1:20" x14ac:dyDescent="0.25">
      <c r="A1307">
        <f t="shared" si="362"/>
        <v>756.10574586654911</v>
      </c>
      <c r="B1307">
        <f t="shared" si="379"/>
        <v>120.33796695484571</v>
      </c>
      <c r="C1307" t="str">
        <f t="shared" si="363"/>
        <v>-2.84885865968243-412.433444103981i</v>
      </c>
      <c r="D1307" t="str">
        <f t="shared" si="364"/>
        <v>3.47812490485053-132.257208089854i</v>
      </c>
      <c r="E1307" t="str">
        <f t="shared" si="365"/>
        <v>162.467859922883+0.0567517126725169i</v>
      </c>
      <c r="F1307" t="str">
        <f t="shared" si="366"/>
        <v>2.90990989457831-1241.14729093474i</v>
      </c>
      <c r="G1307" t="str">
        <f t="shared" si="367"/>
        <v>0.999999994731251-0.0000725861512207505i</v>
      </c>
      <c r="H1307" t="str">
        <f t="shared" si="368"/>
        <v>625.359157769776+15.5635007479627i</v>
      </c>
      <c r="I1307" t="str">
        <f t="shared" si="369"/>
        <v>59.626483384706-2189.45990768829i</v>
      </c>
      <c r="K1307" t="str">
        <f t="shared" si="370"/>
        <v>0.0191770951452252-0.000643609377376445i</v>
      </c>
      <c r="L1307" t="str">
        <f t="shared" si="371"/>
        <v>0.0001875-1.75873181934165i</v>
      </c>
      <c r="M1307" t="str">
        <f t="shared" si="372"/>
        <v>0.0025-0.847798928298025i</v>
      </c>
      <c r="N1307">
        <f t="shared" si="373"/>
        <v>89.604239219619629</v>
      </c>
      <c r="O1307">
        <f t="shared" si="374"/>
        <v>52.307284705677795</v>
      </c>
      <c r="P1307" s="3">
        <f t="shared" si="375"/>
        <v>52.307284705677795</v>
      </c>
      <c r="Q1307" s="3">
        <f t="shared" si="376"/>
        <v>-90.395760780380371</v>
      </c>
      <c r="R1307">
        <f t="shared" si="377"/>
        <v>89.604239219619629</v>
      </c>
      <c r="S1307">
        <f t="shared" si="378"/>
        <v>0.12033796695484571</v>
      </c>
      <c r="T1307">
        <f t="shared" si="361"/>
        <v>52.307284705677795</v>
      </c>
    </row>
    <row r="1308" spans="1:20" x14ac:dyDescent="0.25">
      <c r="A1308">
        <f t="shared" si="362"/>
        <v>758.97894770084201</v>
      </c>
      <c r="B1308">
        <f t="shared" si="379"/>
        <v>120.79525122927413</v>
      </c>
      <c r="C1308" t="str">
        <f t="shared" si="363"/>
        <v>-2.84882247687276-410.87114599034i</v>
      </c>
      <c r="D1308" t="str">
        <f t="shared" si="364"/>
        <v>3.47812490412602-131.75653762727i</v>
      </c>
      <c r="E1308" t="str">
        <f t="shared" si="365"/>
        <v>162.467847179255+0.0569680761041499i</v>
      </c>
      <c r="F1308" t="str">
        <f t="shared" si="366"/>
        <v>2.90990989446157-1236.44878715188i</v>
      </c>
      <c r="G1308" t="str">
        <f t="shared" si="367"/>
        <v>0.999999994691132-0.0000728619785924662i</v>
      </c>
      <c r="H1308" t="str">
        <f t="shared" si="368"/>
        <v>625.361893477214+15.622649095814i</v>
      </c>
      <c r="I1308" t="str">
        <f t="shared" si="369"/>
        <v>59.6265304859829-2181.1800321311i</v>
      </c>
      <c r="K1308" t="str">
        <f t="shared" si="370"/>
        <v>0.0191769209605023-0.000646048861824979i</v>
      </c>
      <c r="L1308" t="str">
        <f t="shared" si="371"/>
        <v>0.0001875-1.75207393837583i</v>
      </c>
      <c r="M1308" t="str">
        <f t="shared" si="372"/>
        <v>0.0025-0.844589488242708i</v>
      </c>
      <c r="N1308">
        <f t="shared" si="373"/>
        <v>89.602739470792116</v>
      </c>
      <c r="O1308">
        <f t="shared" si="374"/>
        <v>52.27432164986827</v>
      </c>
      <c r="P1308" s="3">
        <f t="shared" si="375"/>
        <v>52.27432164986827</v>
      </c>
      <c r="Q1308" s="3">
        <f t="shared" si="376"/>
        <v>-90.397260529207884</v>
      </c>
      <c r="R1308">
        <f t="shared" si="377"/>
        <v>89.602739470792116</v>
      </c>
      <c r="S1308">
        <f t="shared" si="378"/>
        <v>0.12079525122927413</v>
      </c>
      <c r="T1308">
        <f t="shared" si="361"/>
        <v>52.27432164986827</v>
      </c>
    </row>
    <row r="1309" spans="1:20" x14ac:dyDescent="0.25">
      <c r="A1309">
        <f t="shared" si="362"/>
        <v>761.86306770210524</v>
      </c>
      <c r="B1309">
        <f t="shared" si="379"/>
        <v>121.25427318394537</v>
      </c>
      <c r="C1309" t="str">
        <f t="shared" si="363"/>
        <v>-2.84878601927685-409.314758416018i</v>
      </c>
      <c r="D1309" t="str">
        <f t="shared" si="364"/>
        <v>3.478124903396-131.257762526714i</v>
      </c>
      <c r="E1309" t="str">
        <f t="shared" si="365"/>
        <v>162.46783433899+0.0571852697918834i</v>
      </c>
      <c r="F1309" t="str">
        <f t="shared" si="366"/>
        <v>2.90990989434396-1231.76807009993i</v>
      </c>
      <c r="G1309" t="str">
        <f t="shared" si="367"/>
        <v>0.999999994650708-0.000073138854108161i</v>
      </c>
      <c r="H1309" t="str">
        <f t="shared" si="368"/>
        <v>625.364650029629+15.682022287887i</v>
      </c>
      <c r="I1309" t="str">
        <f t="shared" si="369"/>
        <v>59.6265779456127-2172.93153362907i</v>
      </c>
      <c r="K1309" t="str">
        <f t="shared" si="370"/>
        <v>0.0191767454528637-0.000648497545130853i</v>
      </c>
      <c r="L1309" t="str">
        <f t="shared" si="371"/>
        <v>0.0001875-1.74544126158181i</v>
      </c>
      <c r="M1309" t="str">
        <f t="shared" si="372"/>
        <v>0.0025-0.841392197890723i</v>
      </c>
      <c r="N1309">
        <f t="shared" si="373"/>
        <v>89.601234070253795</v>
      </c>
      <c r="O1309">
        <f t="shared" si="374"/>
        <v>52.241358447948116</v>
      </c>
      <c r="P1309" s="3">
        <f t="shared" si="375"/>
        <v>52.241358447948116</v>
      </c>
      <c r="Q1309" s="3">
        <f t="shared" si="376"/>
        <v>-90.398765929746205</v>
      </c>
      <c r="R1309">
        <f t="shared" si="377"/>
        <v>89.601234070253795</v>
      </c>
      <c r="S1309">
        <f t="shared" si="378"/>
        <v>0.12125427318394537</v>
      </c>
      <c r="T1309">
        <f t="shared" si="361"/>
        <v>52.241358447948116</v>
      </c>
    </row>
    <row r="1310" spans="1:20" x14ac:dyDescent="0.25">
      <c r="A1310">
        <f t="shared" si="362"/>
        <v>764.75814735937331</v>
      </c>
      <c r="B1310">
        <f t="shared" si="379"/>
        <v>121.71503942204437</v>
      </c>
      <c r="C1310" t="str">
        <f t="shared" si="363"/>
        <v>-2.84874928481304-407.764258992079i</v>
      </c>
      <c r="D1310" t="str">
        <f t="shared" si="364"/>
        <v>3.47812490266041-130.760875613138i</v>
      </c>
      <c r="E1310" t="str">
        <f t="shared" si="365"/>
        <v>162.467821401358+0.0574032969828857i</v>
      </c>
      <c r="F1310" t="str">
        <f t="shared" si="366"/>
        <v>2.90990989422543-1227.1050724452i</v>
      </c>
      <c r="G1310" t="str">
        <f t="shared" si="367"/>
        <v>0.999999994609976-0.0000734167817507816i</v>
      </c>
      <c r="H1310" t="str">
        <f t="shared" si="368"/>
        <v>625.367427585965+15.7416211795083i</v>
      </c>
      <c r="I1310" t="str">
        <f t="shared" si="369"/>
        <v>59.626625766318-2164.71429352536i</v>
      </c>
      <c r="K1310" t="str">
        <f t="shared" si="370"/>
        <v>0.0191765686122879-0.000650955461437467i</v>
      </c>
      <c r="L1310" t="str">
        <f t="shared" si="371"/>
        <v>0.0001875-1.73883369354634i</v>
      </c>
      <c r="M1310" t="str">
        <f t="shared" si="372"/>
        <v>0.0025-0.83820701124798i</v>
      </c>
      <c r="N1310">
        <f t="shared" si="373"/>
        <v>89.59972299706871</v>
      </c>
      <c r="O1310">
        <f t="shared" si="374"/>
        <v>52.208395098809333</v>
      </c>
      <c r="P1310" s="3">
        <f t="shared" si="375"/>
        <v>52.208395098809333</v>
      </c>
      <c r="Q1310" s="3">
        <f t="shared" si="376"/>
        <v>-90.40027700293129</v>
      </c>
      <c r="R1310">
        <f t="shared" si="377"/>
        <v>89.59972299706871</v>
      </c>
      <c r="S1310">
        <f t="shared" si="378"/>
        <v>0.12171503942204437</v>
      </c>
      <c r="T1310">
        <f t="shared" si="361"/>
        <v>52.208395098809333</v>
      </c>
    </row>
    <row r="1311" spans="1:20" x14ac:dyDescent="0.25">
      <c r="A1311">
        <f t="shared" si="362"/>
        <v>767.66422831933892</v>
      </c>
      <c r="B1311">
        <f t="shared" si="379"/>
        <v>122.17755657184814</v>
      </c>
      <c r="C1311" t="str">
        <f t="shared" si="363"/>
        <v>-2.84871227138457-406.219625414303i</v>
      </c>
      <c r="D1311" t="str">
        <f t="shared" si="364"/>
        <v>3.47812490191923-130.265869738657i</v>
      </c>
      <c r="E1311" t="str">
        <f t="shared" si="365"/>
        <v>162.467808365625+0.0576221609376111i</v>
      </c>
      <c r="F1311" t="str">
        <f t="shared" si="366"/>
        <v>2.90990989410599-1222.4597271089i</v>
      </c>
      <c r="G1311" t="str">
        <f t="shared" si="367"/>
        <v>0.999999994568934-0.00007369576551841i</v>
      </c>
      <c r="H1311" t="str">
        <f t="shared" si="368"/>
        <v>625.370226306373+15.8014466292659i</v>
      </c>
      <c r="I1311" t="str">
        <f t="shared" si="369"/>
        <v>59.6266739508447-2156.52819361275i</v>
      </c>
      <c r="K1311" t="str">
        <f t="shared" si="370"/>
        <v>0.0191763904286781-0.000653422645008739i</v>
      </c>
      <c r="L1311" t="str">
        <f t="shared" si="371"/>
        <v>0.0001875-1.73225113921731i</v>
      </c>
      <c r="M1311" t="str">
        <f t="shared" si="372"/>
        <v>0.0025-0.835033882494498i</v>
      </c>
      <c r="N1311">
        <f t="shared" si="373"/>
        <v>89.598206230227319</v>
      </c>
      <c r="O1311">
        <f t="shared" si="374"/>
        <v>52.175431601335795</v>
      </c>
      <c r="P1311" s="3">
        <f t="shared" si="375"/>
        <v>52.175431601335795</v>
      </c>
      <c r="Q1311" s="3">
        <f t="shared" si="376"/>
        <v>-90.401793769772681</v>
      </c>
      <c r="R1311">
        <f t="shared" si="377"/>
        <v>89.598206230227319</v>
      </c>
      <c r="S1311">
        <f t="shared" si="378"/>
        <v>0.12217755657184814</v>
      </c>
      <c r="T1311">
        <f t="shared" si="361"/>
        <v>52.175431601335795</v>
      </c>
    </row>
    <row r="1312" spans="1:20" x14ac:dyDescent="0.25">
      <c r="A1312">
        <f t="shared" si="362"/>
        <v>770.58135238695252</v>
      </c>
      <c r="B1312">
        <f t="shared" si="379"/>
        <v>122.64183128682117</v>
      </c>
      <c r="C1312" t="str">
        <f t="shared" si="363"/>
        <v>-2.84867497687851-404.680835462846i</v>
      </c>
      <c r="D1312" t="str">
        <f t="shared" si="364"/>
        <v>3.47812490117238-129.772737782446i</v>
      </c>
      <c r="E1312" t="str">
        <f t="shared" si="365"/>
        <v>162.467795231047+0.0578418649300193i</v>
      </c>
      <c r="F1312" t="str">
        <f t="shared" si="366"/>
        <v>2.90990989398566-1217.83196726619i</v>
      </c>
      <c r="G1312" t="str">
        <f t="shared" si="367"/>
        <v>0.999999994527579-0.0000739758094243207i</v>
      </c>
      <c r="H1312" t="str">
        <f t="shared" si="368"/>
        <v>625.373046352224+15.8614994990201i</v>
      </c>
      <c r="I1312" t="str">
        <f t="shared" si="369"/>
        <v>59.6267225019568-2148.37311613202i</v>
      </c>
      <c r="K1312" t="str">
        <f t="shared" si="370"/>
        <v>0.0191762108918615-0.000655899130229415i</v>
      </c>
      <c r="L1312" t="str">
        <f t="shared" si="371"/>
        <v>0.0001875-1.72569350390248i</v>
      </c>
      <c r="M1312" t="str">
        <f t="shared" si="372"/>
        <v>0.0025-0.831872765983758i</v>
      </c>
      <c r="N1312">
        <f t="shared" si="373"/>
        <v>89.596683748646555</v>
      </c>
      <c r="O1312">
        <f t="shared" si="374"/>
        <v>52.14246795440274</v>
      </c>
      <c r="P1312" s="3">
        <f t="shared" si="375"/>
        <v>52.14246795440274</v>
      </c>
      <c r="Q1312" s="3">
        <f t="shared" si="376"/>
        <v>-90.403316251353445</v>
      </c>
      <c r="R1312">
        <f t="shared" si="377"/>
        <v>89.596683748646555</v>
      </c>
      <c r="S1312">
        <f t="shared" si="378"/>
        <v>0.12264183128682117</v>
      </c>
      <c r="T1312">
        <f t="shared" si="361"/>
        <v>52.14246795440274</v>
      </c>
    </row>
    <row r="1313" spans="1:20" x14ac:dyDescent="0.25">
      <c r="A1313">
        <f t="shared" si="362"/>
        <v>773.50956152602294</v>
      </c>
      <c r="B1313">
        <f t="shared" si="379"/>
        <v>123.1078702457111</v>
      </c>
      <c r="C1313" t="str">
        <f t="shared" si="363"/>
        <v>-2.84863739916608-403.147867001937i</v>
      </c>
      <c r="D1313" t="str">
        <f t="shared" si="364"/>
        <v>3.47812490041987-129.281472650635i</v>
      </c>
      <c r="E1313" t="str">
        <f t="shared" si="365"/>
        <v>162.467781996881+0.0580624122475724i</v>
      </c>
      <c r="F1313" t="str">
        <f t="shared" si="366"/>
        <v>2.90990989386441-1213.22172634519i</v>
      </c>
      <c r="G1313" t="str">
        <f t="shared" si="367"/>
        <v>0.99999999448591-0.0000742569174970389i</v>
      </c>
      <c r="H1313" t="str">
        <f t="shared" si="368"/>
        <v>625.375887886128+15.921780653918i</v>
      </c>
      <c r="I1313" t="str">
        <f t="shared" si="369"/>
        <v>59.6267714224423-2140.24894377022i</v>
      </c>
      <c r="K1313" t="str">
        <f t="shared" si="370"/>
        <v>0.0191760299915884-0.000658384951605456i</v>
      </c>
      <c r="L1313" t="str">
        <f t="shared" si="371"/>
        <v>0.0001875-1.71916069326806i</v>
      </c>
      <c r="M1313" t="str">
        <f t="shared" si="372"/>
        <v>0.0025-0.828723616242038i</v>
      </c>
      <c r="N1313">
        <f t="shared" si="373"/>
        <v>89.595155531169596</v>
      </c>
      <c r="O1313">
        <f t="shared" si="374"/>
        <v>52.109504156877087</v>
      </c>
      <c r="P1313" s="3">
        <f t="shared" si="375"/>
        <v>52.109504156877087</v>
      </c>
      <c r="Q1313" s="3">
        <f t="shared" si="376"/>
        <v>-90.404844468830404</v>
      </c>
      <c r="R1313">
        <f t="shared" si="377"/>
        <v>89.595155531169596</v>
      </c>
      <c r="S1313">
        <f t="shared" si="378"/>
        <v>0.1231078702457111</v>
      </c>
      <c r="T1313">
        <f t="shared" si="361"/>
        <v>52.109504156877087</v>
      </c>
    </row>
    <row r="1314" spans="1:20" x14ac:dyDescent="0.25">
      <c r="A1314">
        <f t="shared" si="362"/>
        <v>776.44889785982184</v>
      </c>
      <c r="B1314">
        <f t="shared" si="379"/>
        <v>123.57568015264481</v>
      </c>
      <c r="C1314" t="str">
        <f t="shared" si="363"/>
        <v>-2.84859953610277-401.620697979544i</v>
      </c>
      <c r="D1314" t="str">
        <f t="shared" si="364"/>
        <v>3.47812489966163-128.792067276212i</v>
      </c>
      <c r="E1314" t="str">
        <f t="shared" si="365"/>
        <v>162.467768662372+0.0582838061912929i</v>
      </c>
      <c r="F1314" t="str">
        <f t="shared" si="366"/>
        <v>2.90990989374223-1208.62893802602i</v>
      </c>
      <c r="G1314" t="str">
        <f t="shared" si="367"/>
        <v>0.999999994443924-0.000074539093780398i</v>
      </c>
      <c r="H1314" t="str">
        <f t="shared" si="368"/>
        <v>625.378751071934+15.9822909624044i</v>
      </c>
      <c r="I1314" t="str">
        <f t="shared" si="369"/>
        <v>59.6268207151075-2132.15555965896i</v>
      </c>
      <c r="K1314" t="str">
        <f t="shared" si="370"/>
        <v>0.019175847717532-0.00066088014376437i</v>
      </c>
      <c r="L1314" t="str">
        <f t="shared" si="371"/>
        <v>0.0001875-1.71265261333738i</v>
      </c>
      <c r="M1314" t="str">
        <f t="shared" si="372"/>
        <v>0.0025-0.825586387967765i</v>
      </c>
      <c r="N1314">
        <f t="shared" si="373"/>
        <v>89.593621556565424</v>
      </c>
      <c r="O1314">
        <f t="shared" si="374"/>
        <v>52.076540207617043</v>
      </c>
      <c r="P1314" s="3">
        <f t="shared" si="375"/>
        <v>52.076540207617043</v>
      </c>
      <c r="Q1314" s="3">
        <f t="shared" si="376"/>
        <v>-90.406378443434576</v>
      </c>
      <c r="R1314">
        <f t="shared" si="377"/>
        <v>89.593621556565424</v>
      </c>
      <c r="S1314">
        <f t="shared" si="378"/>
        <v>0.12357568015264481</v>
      </c>
      <c r="T1314">
        <f t="shared" si="361"/>
        <v>52.076540207617043</v>
      </c>
    </row>
    <row r="1315" spans="1:20" x14ac:dyDescent="0.25">
      <c r="A1315">
        <f t="shared" si="362"/>
        <v>779.39940367168924</v>
      </c>
      <c r="B1315">
        <f t="shared" si="379"/>
        <v>124.04526773722486</v>
      </c>
      <c r="C1315" t="str">
        <f t="shared" si="363"/>
        <v>-2.8485613855278-400.099306427073i</v>
      </c>
      <c r="D1315" t="str">
        <f t="shared" si="364"/>
        <v>3.47812489889761-128.304514618915i</v>
      </c>
      <c r="E1315" t="str">
        <f t="shared" si="365"/>
        <v>162.467755226765+0.0585060500758416i</v>
      </c>
      <c r="F1315" t="str">
        <f t="shared" si="366"/>
        <v>2.90990989361912-1204.0535362399i</v>
      </c>
      <c r="G1315" t="str">
        <f t="shared" si="367"/>
        <v>0.999999994401617-0.0000748223423335981i</v>
      </c>
      <c r="H1315" t="str">
        <f t="shared" si="368"/>
        <v>625.381636074738+16.0430312962357i</v>
      </c>
      <c r="I1315" t="str">
        <f t="shared" si="369"/>
        <v>59.6268703827832-2124.09284737279i</v>
      </c>
      <c r="K1315" t="str">
        <f t="shared" si="370"/>
        <v>0.0191756640592878-0.000663384741455583i</v>
      </c>
      <c r="L1315" t="str">
        <f t="shared" si="371"/>
        <v>0.0001875-1.70616917048952i</v>
      </c>
      <c r="M1315" t="str">
        <f t="shared" si="372"/>
        <v>0.0025-0.822461036030843i</v>
      </c>
      <c r="N1315">
        <f t="shared" si="373"/>
        <v>89.592081803528927</v>
      </c>
      <c r="O1315">
        <f t="shared" si="374"/>
        <v>52.043576105472368</v>
      </c>
      <c r="P1315" s="3">
        <f t="shared" si="375"/>
        <v>52.043576105472368</v>
      </c>
      <c r="Q1315" s="3">
        <f t="shared" si="376"/>
        <v>-90.407918196471073</v>
      </c>
      <c r="R1315">
        <f t="shared" si="377"/>
        <v>89.592081803528927</v>
      </c>
      <c r="S1315">
        <f t="shared" si="378"/>
        <v>0.12404526773722487</v>
      </c>
      <c r="T1315">
        <f t="shared" si="361"/>
        <v>52.043576105472368</v>
      </c>
    </row>
    <row r="1316" spans="1:20" x14ac:dyDescent="0.25">
      <c r="A1316">
        <f t="shared" si="362"/>
        <v>782.36112140564171</v>
      </c>
      <c r="B1316">
        <f t="shared" si="379"/>
        <v>124.51663975462633</v>
      </c>
      <c r="C1316" t="str">
        <f t="shared" si="363"/>
        <v>-2.8485229452639-398.583670459044i</v>
      </c>
      <c r="D1316" t="str">
        <f t="shared" si="364"/>
        <v>3.47812489812777-127.818807665136i</v>
      </c>
      <c r="E1316" t="str">
        <f t="shared" si="365"/>
        <v>162.467741689298+0.0587291472296097i</v>
      </c>
      <c r="F1316" t="str">
        <f t="shared" si="366"/>
        <v>2.90990989349508-1199.49545516812i</v>
      </c>
      <c r="G1316" t="str">
        <f t="shared" si="367"/>
        <v>0.999999994358989-0.000075106667231264i</v>
      </c>
      <c r="H1316" t="str">
        <f t="shared" si="368"/>
        <v>625.384543060904+16.1040025304915i</v>
      </c>
      <c r="I1316" t="str">
        <f t="shared" si="369"/>
        <v>59.6269204283182-2116.06069092746i</v>
      </c>
      <c r="K1316" t="str">
        <f t="shared" si="370"/>
        <v>0.0191754790063728-0.000665898779550763i</v>
      </c>
      <c r="L1316" t="str">
        <f t="shared" si="371"/>
        <v>0.0001875-1.69971027145798i</v>
      </c>
      <c r="M1316" t="str">
        <f t="shared" si="372"/>
        <v>0.0025-0.819347515472053i</v>
      </c>
      <c r="N1316">
        <f t="shared" si="373"/>
        <v>89.590536250680529</v>
      </c>
      <c r="O1316">
        <f t="shared" si="374"/>
        <v>52.010611849284167</v>
      </c>
      <c r="P1316" s="3">
        <f t="shared" si="375"/>
        <v>52.010611849284167</v>
      </c>
      <c r="Q1316" s="3">
        <f t="shared" si="376"/>
        <v>-90.409463749319471</v>
      </c>
      <c r="R1316">
        <f t="shared" si="377"/>
        <v>89.590536250680529</v>
      </c>
      <c r="S1316">
        <f t="shared" si="378"/>
        <v>0.12451663975462633</v>
      </c>
      <c r="T1316">
        <f t="shared" si="361"/>
        <v>52.010611849284167</v>
      </c>
    </row>
    <row r="1317" spans="1:20" x14ac:dyDescent="0.25">
      <c r="A1317">
        <f t="shared" si="362"/>
        <v>785.33409366698322</v>
      </c>
      <c r="B1317">
        <f t="shared" si="379"/>
        <v>124.98980298569391</v>
      </c>
      <c r="C1317" t="str">
        <f t="shared" si="363"/>
        <v>-2.84848421311753-397.073768272757i</v>
      </c>
      <c r="D1317" t="str">
        <f t="shared" si="364"/>
        <v>3.47812489735207-127.334939427817i</v>
      </c>
      <c r="E1317" t="str">
        <f t="shared" si="365"/>
        <v>162.467728049197+0.058953100994764i</v>
      </c>
      <c r="F1317" t="str">
        <f t="shared" si="366"/>
        <v>2.90990989337009-1194.95462924117i</v>
      </c>
      <c r="G1317" t="str">
        <f t="shared" si="367"/>
        <v>0.999999994316035-0.0000753920725635045i</v>
      </c>
      <c r="H1317" t="str">
        <f t="shared" si="368"/>
        <v>625.387472198061+16.1652055435882i</v>
      </c>
      <c r="I1317" t="str">
        <f t="shared" si="369"/>
        <v>59.6269708545856-2108.05897477833i</v>
      </c>
      <c r="K1317" t="str">
        <f t="shared" si="370"/>
        <v>0.0191752925482251-0.000668422293044211i</v>
      </c>
      <c r="L1317" t="str">
        <f t="shared" si="371"/>
        <v>0.0001875-1.69327582332933i</v>
      </c>
      <c r="M1317" t="str">
        <f t="shared" si="372"/>
        <v>0.0025-0.816245781502346i</v>
      </c>
      <c r="N1317">
        <f t="shared" si="373"/>
        <v>89.588984876565974</v>
      </c>
      <c r="O1317">
        <f t="shared" si="374"/>
        <v>51.977647437884357</v>
      </c>
      <c r="P1317" s="3">
        <f t="shared" si="375"/>
        <v>51.977647437884357</v>
      </c>
      <c r="Q1317" s="3">
        <f t="shared" si="376"/>
        <v>-90.411015123434026</v>
      </c>
      <c r="R1317">
        <f t="shared" si="377"/>
        <v>89.588984876565974</v>
      </c>
      <c r="S1317">
        <f t="shared" si="378"/>
        <v>0.12498980298569391</v>
      </c>
      <c r="T1317">
        <f t="shared" si="361"/>
        <v>51.977647437884357</v>
      </c>
    </row>
    <row r="1318" spans="1:20" x14ac:dyDescent="0.25">
      <c r="A1318">
        <f t="shared" si="362"/>
        <v>788.31836322291781</v>
      </c>
      <c r="B1318">
        <f t="shared" si="379"/>
        <v>125.46476423703956</v>
      </c>
      <c r="C1318" t="str">
        <f t="shared" si="363"/>
        <v>-2.84844518687892-395.569578148024i</v>
      </c>
      <c r="D1318" t="str">
        <f t="shared" si="364"/>
        <v>3.47812489657046-126.852902946351i</v>
      </c>
      <c r="E1318" t="str">
        <f t="shared" si="365"/>
        <v>162.467714305693+0.0591779147272698i</v>
      </c>
      <c r="F1318" t="str">
        <f t="shared" si="366"/>
        <v>2.90990989324414-1190.43099313774i</v>
      </c>
      <c r="G1318" t="str">
        <f t="shared" si="367"/>
        <v>0.999999994272755-0.0000756785624359704i</v>
      </c>
      <c r="H1318" t="str">
        <f t="shared" si="368"/>
        <v>625.390423655122+16.2266412172918i</v>
      </c>
      <c r="I1318" t="str">
        <f t="shared" si="369"/>
        <v>59.62702166448-2100.08758381862i</v>
      </c>
      <c r="K1318" t="str">
        <f t="shared" si="370"/>
        <v>0.0191751046742032-0.00067095531705319i</v>
      </c>
      <c r="L1318" t="str">
        <f t="shared" si="371"/>
        <v>0.0001875-1.68686573354187i</v>
      </c>
      <c r="M1318" t="str">
        <f t="shared" si="372"/>
        <v>0.0025-0.813155789502236i</v>
      </c>
      <c r="N1318">
        <f t="shared" si="373"/>
        <v>89.587427659656143</v>
      </c>
      <c r="O1318">
        <f t="shared" si="374"/>
        <v>51.944682870096671</v>
      </c>
      <c r="P1318" s="3">
        <f t="shared" si="375"/>
        <v>51.944682870096671</v>
      </c>
      <c r="Q1318" s="3">
        <f t="shared" si="376"/>
        <v>-90.412572340343857</v>
      </c>
      <c r="R1318">
        <f t="shared" si="377"/>
        <v>89.587427659656143</v>
      </c>
      <c r="S1318">
        <f t="shared" si="378"/>
        <v>0.12546476423703956</v>
      </c>
      <c r="T1318">
        <f t="shared" si="361"/>
        <v>51.944682870096671</v>
      </c>
    </row>
    <row r="1319" spans="1:20" x14ac:dyDescent="0.25">
      <c r="A1319">
        <f t="shared" si="362"/>
        <v>791.31397300316485</v>
      </c>
      <c r="B1319">
        <f t="shared" si="379"/>
        <v>125.94153034114031</v>
      </c>
      <c r="C1319" t="str">
        <f t="shared" si="363"/>
        <v>-2.84840586432119-394.071078446815i</v>
      </c>
      <c r="D1319" t="str">
        <f t="shared" si="364"/>
        <v>3.47812489578291-126.372691286482i</v>
      </c>
      <c r="E1319" t="str">
        <f t="shared" si="365"/>
        <v>162.467700458003+0.0594035917969907i</v>
      </c>
      <c r="F1319" t="str">
        <f t="shared" si="366"/>
        <v>2.90990989311725-1185.92448178379i</v>
      </c>
      <c r="G1319" t="str">
        <f t="shared" si="367"/>
        <v>0.999999994229145-0.0000759661409699142i</v>
      </c>
      <c r="H1319" t="str">
        <f t="shared" si="368"/>
        <v>625.393397602284+16.2883104367298i</v>
      </c>
      <c r="I1319" t="str">
        <f t="shared" si="369"/>
        <v>59.6270728609155-2092.14640337776i</v>
      </c>
      <c r="K1319" t="str">
        <f t="shared" si="370"/>
        <v>0.0191749153735856-0.000673497886818274i</v>
      </c>
      <c r="L1319" t="str">
        <f t="shared" si="371"/>
        <v>0.0001875-1.68047990988431i</v>
      </c>
      <c r="M1319" t="str">
        <f t="shared" si="372"/>
        <v>0.0025-0.810077495021152i</v>
      </c>
      <c r="N1319">
        <f t="shared" si="373"/>
        <v>89.5858645783469</v>
      </c>
      <c r="O1319">
        <f t="shared" si="374"/>
        <v>51.911718144735602</v>
      </c>
      <c r="P1319" s="3">
        <f t="shared" si="375"/>
        <v>51.911718144735602</v>
      </c>
      <c r="Q1319" s="3">
        <f t="shared" si="376"/>
        <v>-90.4141354216531</v>
      </c>
      <c r="R1319">
        <f t="shared" si="377"/>
        <v>89.5858645783469</v>
      </c>
      <c r="S1319">
        <f t="shared" si="378"/>
        <v>0.12594153034114031</v>
      </c>
      <c r="T1319">
        <f t="shared" si="361"/>
        <v>51.911718144735602</v>
      </c>
    </row>
    <row r="1320" spans="1:20" x14ac:dyDescent="0.25">
      <c r="A1320">
        <f t="shared" si="362"/>
        <v>794.32096610057681</v>
      </c>
      <c r="B1320">
        <f t="shared" si="379"/>
        <v>126.42010815643664</v>
      </c>
      <c r="C1320" t="str">
        <f t="shared" si="363"/>
        <v>-2.84836624320083-392.578247612959i</v>
      </c>
      <c r="D1320" t="str">
        <f t="shared" si="364"/>
        <v>3.47812489498935-125.894297540203i</v>
      </c>
      <c r="E1320" t="str">
        <f t="shared" si="365"/>
        <v>162.467686505341+0.0596301355878314i</v>
      </c>
      <c r="F1320" t="str">
        <f t="shared" si="366"/>
        <v>2.90990989298937-1181.43503035166i</v>
      </c>
      <c r="G1320" t="str">
        <f t="shared" si="367"/>
        <v>0.999999994185204-0.0000762548123022492i</v>
      </c>
      <c r="H1320" t="str">
        <f t="shared" si="368"/>
        <v>625.39639421105+16.3502140904051i</v>
      </c>
      <c r="I1320" t="str">
        <f t="shared" si="369"/>
        <v>59.6271244468308-2084.23531921988i</v>
      </c>
      <c r="K1320" t="str">
        <f t="shared" si="370"/>
        <v>0.0191747246355699-0.000676050037703721i</v>
      </c>
      <c r="L1320" t="str">
        <f t="shared" si="371"/>
        <v>0.0001875-1.67411826049443i</v>
      </c>
      <c r="M1320" t="str">
        <f t="shared" si="372"/>
        <v>0.0025-0.807010853776802i</v>
      </c>
      <c r="N1320">
        <f t="shared" si="373"/>
        <v>89.584295610958804</v>
      </c>
      <c r="O1320">
        <f t="shared" si="374"/>
        <v>51.878753260606665</v>
      </c>
      <c r="P1320" s="3">
        <f t="shared" si="375"/>
        <v>51.878753260606665</v>
      </c>
      <c r="Q1320" s="3">
        <f t="shared" si="376"/>
        <v>-90.415704389041196</v>
      </c>
      <c r="R1320">
        <f t="shared" si="377"/>
        <v>89.584295610958804</v>
      </c>
      <c r="S1320">
        <f t="shared" si="378"/>
        <v>0.12642010815643664</v>
      </c>
      <c r="T1320">
        <f t="shared" si="361"/>
        <v>51.878753260606665</v>
      </c>
    </row>
    <row r="1321" spans="1:20" x14ac:dyDescent="0.25">
      <c r="A1321">
        <f t="shared" si="362"/>
        <v>797.33938577175911</v>
      </c>
      <c r="B1321">
        <f t="shared" si="379"/>
        <v>126.9005045674311</v>
      </c>
      <c r="C1321" t="str">
        <f t="shared" si="363"/>
        <v>-2.84832632125766-391.091064171843i</v>
      </c>
      <c r="D1321" t="str">
        <f t="shared" si="364"/>
        <v>3.47812489418976-125.41771482566i</v>
      </c>
      <c r="E1321" t="str">
        <f t="shared" si="365"/>
        <v>162.467672446915+0.0598575494976409i</v>
      </c>
      <c r="F1321" t="str">
        <f t="shared" si="366"/>
        <v>2.90990989286054-1176.96257425908i</v>
      </c>
      <c r="G1321" t="str">
        <f t="shared" si="367"/>
        <v>0.999999994140927-0.0000765445805856086i</v>
      </c>
      <c r="H1321" t="str">
        <f t="shared" si="368"/>
        <v>625.399413654233+16.412353070209i</v>
      </c>
      <c r="I1321" t="str">
        <f t="shared" si="369"/>
        <v>59.6271764251871-2076.35421754199i</v>
      </c>
      <c r="K1321" t="str">
        <f t="shared" si="370"/>
        <v>0.0191745324492724-0.000678611805197819i</v>
      </c>
      <c r="L1321" t="str">
        <f t="shared" si="371"/>
        <v>0.0001875-1.66778069385777i</v>
      </c>
      <c r="M1321" t="str">
        <f t="shared" si="372"/>
        <v>0.0025-0.803955821654518i</v>
      </c>
      <c r="N1321">
        <f t="shared" si="373"/>
        <v>89.582720735736928</v>
      </c>
      <c r="O1321">
        <f t="shared" si="374"/>
        <v>51.845788216506499</v>
      </c>
      <c r="P1321" s="3">
        <f t="shared" si="375"/>
        <v>51.845788216506499</v>
      </c>
      <c r="Q1321" s="3">
        <f t="shared" si="376"/>
        <v>-90.417279264263072</v>
      </c>
      <c r="R1321">
        <f t="shared" si="377"/>
        <v>89.582720735736928</v>
      </c>
      <c r="S1321">
        <f t="shared" si="378"/>
        <v>0.1269005045674311</v>
      </c>
      <c r="T1321">
        <f t="shared" si="361"/>
        <v>51.845788216506499</v>
      </c>
    </row>
    <row r="1322" spans="1:20" x14ac:dyDescent="0.25">
      <c r="A1322">
        <f t="shared" si="362"/>
        <v>800.36927543769173</v>
      </c>
      <c r="B1322">
        <f t="shared" si="379"/>
        <v>127.38272648478734</v>
      </c>
      <c r="C1322" t="str">
        <f t="shared" si="363"/>
        <v>-2.8482860962143-389.609506730092i</v>
      </c>
      <c r="D1322" t="str">
        <f t="shared" si="364"/>
        <v>3.47812489338406-124.94293628705i</v>
      </c>
      <c r="E1322" t="str">
        <f t="shared" si="365"/>
        <v>162.467658281926+0.0600858369384389i</v>
      </c>
      <c r="F1322" t="str">
        <f t="shared" si="366"/>
        <v>2.90990989273071-1172.50704916827i</v>
      </c>
      <c r="G1322" t="str">
        <f t="shared" si="367"/>
        <v>0.999999994096314-0.000076835449988406i</v>
      </c>
      <c r="H1322" t="str">
        <f t="shared" si="368"/>
        <v>625.402456105958+16.4747282714333i</v>
      </c>
      <c r="I1322" t="str">
        <f t="shared" si="369"/>
        <v>59.6272287989665-2068.50298497243i</v>
      </c>
      <c r="K1322" t="str">
        <f t="shared" si="370"/>
        <v>0.0191743388037276-0.00068118322491324i</v>
      </c>
      <c r="L1322" t="str">
        <f t="shared" si="371"/>
        <v>0.0001875-1.66146711880631i</v>
      </c>
      <c r="M1322" t="str">
        <f t="shared" si="372"/>
        <v>0.0025-0.800912354706629i</v>
      </c>
      <c r="N1322">
        <f t="shared" si="373"/>
        <v>89.581139930850625</v>
      </c>
      <c r="O1322">
        <f t="shared" si="374"/>
        <v>51.812823011222562</v>
      </c>
      <c r="P1322" s="3">
        <f t="shared" si="375"/>
        <v>51.812823011222562</v>
      </c>
      <c r="Q1322" s="3">
        <f t="shared" si="376"/>
        <v>-90.418860069149375</v>
      </c>
      <c r="R1322">
        <f t="shared" si="377"/>
        <v>89.581139930850625</v>
      </c>
      <c r="S1322">
        <f t="shared" si="378"/>
        <v>0.12738272648478735</v>
      </c>
      <c r="T1322">
        <f t="shared" si="361"/>
        <v>51.812823011222562</v>
      </c>
    </row>
    <row r="1323" spans="1:20" x14ac:dyDescent="0.25">
      <c r="A1323">
        <f t="shared" si="362"/>
        <v>803.41067868435493</v>
      </c>
      <c r="B1323">
        <f t="shared" si="379"/>
        <v>127.86678084542953</v>
      </c>
      <c r="C1323" t="str">
        <f t="shared" si="363"/>
        <v>-2.84824556577611-388.13355397527i</v>
      </c>
      <c r="D1323" t="str">
        <f t="shared" si="364"/>
        <v>3.47812489257224-124.469955094525i</v>
      </c>
      <c r="E1323" t="str">
        <f t="shared" si="365"/>
        <v>162.46764400957+0.0603150013363432i</v>
      </c>
      <c r="F1323" t="str">
        <f t="shared" si="366"/>
        <v>2.90990989259991-1168.06839098499i</v>
      </c>
      <c r="G1323" t="str">
        <f t="shared" si="367"/>
        <v>0.99999999405136-0.0000771274246948948i</v>
      </c>
      <c r="H1323" t="str">
        <f t="shared" si="368"/>
        <v>625.405521741688+16.537340592784i</v>
      </c>
      <c r="I1323" t="str">
        <f t="shared" si="369"/>
        <v>59.6272815711733-2060.68150856919i</v>
      </c>
      <c r="K1323" t="str">
        <f t="shared" si="370"/>
        <v>0.0191741436878873-0.000683764332587378i</v>
      </c>
      <c r="L1323" t="str">
        <f t="shared" si="371"/>
        <v>0.0001875-1.65517744451714i</v>
      </c>
      <c r="M1323" t="str">
        <f t="shared" si="372"/>
        <v>0.0025-0.797880409151855i</v>
      </c>
      <c r="N1323">
        <f t="shared" si="373"/>
        <v>89.579553174393453</v>
      </c>
      <c r="O1323">
        <f t="shared" si="374"/>
        <v>51.779857643533262</v>
      </c>
      <c r="P1323" s="3">
        <f t="shared" si="375"/>
        <v>51.779857643533262</v>
      </c>
      <c r="Q1323" s="3">
        <f t="shared" si="376"/>
        <v>-90.420446825606547</v>
      </c>
      <c r="R1323">
        <f t="shared" si="377"/>
        <v>89.579553174393453</v>
      </c>
      <c r="S1323">
        <f t="shared" si="378"/>
        <v>0.12786678084542952</v>
      </c>
      <c r="T1323">
        <f t="shared" si="361"/>
        <v>51.779857643533262</v>
      </c>
    </row>
    <row r="1324" spans="1:20" x14ac:dyDescent="0.25">
      <c r="A1324">
        <f t="shared" si="362"/>
        <v>806.46363926335562</v>
      </c>
      <c r="B1324">
        <f t="shared" si="379"/>
        <v>128.35267461264218</v>
      </c>
      <c r="C1324" t="str">
        <f t="shared" si="363"/>
        <v>-2.84820472763177-386.663184675574i</v>
      </c>
      <c r="D1324" t="str">
        <f t="shared" si="364"/>
        <v>3.47812489175424-123.998764444092i</v>
      </c>
      <c r="E1324" t="str">
        <f t="shared" si="365"/>
        <v>162.46762962904+0.0605450461317412i</v>
      </c>
      <c r="F1324" t="str">
        <f t="shared" si="366"/>
        <v>2.9099098924681-1163.64653585767i</v>
      </c>
      <c r="G1324" t="str">
        <f t="shared" si="367"/>
        <v>0.999999994006065-0.0000774205089052286i</v>
      </c>
      <c r="H1324" t="str">
        <f t="shared" si="368"/>
        <v>625.408610738222+16.6001909363947i</v>
      </c>
      <c r="I1324" t="str">
        <f t="shared" si="369"/>
        <v>59.6273347448375-2052.88967581839i</v>
      </c>
      <c r="K1324" t="str">
        <f t="shared" si="370"/>
        <v>0.0191739470906202-0.000686355164082744i</v>
      </c>
      <c r="L1324" t="str">
        <f t="shared" si="371"/>
        <v>0.0001875-1.6489115805112i</v>
      </c>
      <c r="M1324" t="str">
        <f t="shared" si="372"/>
        <v>0.0025-0.794859941374632i</v>
      </c>
      <c r="N1324">
        <f t="shared" si="373"/>
        <v>89.577960444382668</v>
      </c>
      <c r="O1324">
        <f t="shared" si="374"/>
        <v>51.746892112207888</v>
      </c>
      <c r="P1324" s="3">
        <f t="shared" si="375"/>
        <v>51.746892112207888</v>
      </c>
      <c r="Q1324" s="3">
        <f t="shared" si="376"/>
        <v>-90.422039555617332</v>
      </c>
      <c r="R1324">
        <f t="shared" si="377"/>
        <v>89.577960444382668</v>
      </c>
      <c r="S1324">
        <f t="shared" si="378"/>
        <v>0.12835267461264219</v>
      </c>
      <c r="T1324">
        <f t="shared" ref="T1324:T1387" si="380">P1324</f>
        <v>51.746892112207888</v>
      </c>
    </row>
    <row r="1325" spans="1:20" x14ac:dyDescent="0.25">
      <c r="A1325">
        <f t="shared" ref="A1325:A1388" si="381">2*PI()*B1325</f>
        <v>809.52820109255629</v>
      </c>
      <c r="B1325">
        <f t="shared" si="379"/>
        <v>128.84041477617021</v>
      </c>
      <c r="C1325" t="str">
        <f t="shared" ref="C1325:C1388" si="382">IMPRODUCT(D1325,E1325,$C$40,,K1325,$C$41)</f>
        <v>-2.84816357945183-385.198377679514i</v>
      </c>
      <c r="D1325" t="str">
        <f t="shared" ref="D1325:D1388" si="383">IMDIV(IMPRODUCT($C$37,$C$38,COMPLEX(1,A1325/$C$38)),IMSUM(-1*A1325*A1325/$C$39,COMPLEX(0,1*A1325)))</f>
        <v>3.47812489093002-123.529357557515i</v>
      </c>
      <c r="E1325" t="str">
        <f t="shared" ref="E1325:E1388" si="384">IMDIV(IMPRODUCT(IMSUM(F1325,G1325),$C$29,H1325),IMSUM(1,I1325))</f>
        <v>162.467615139517+0.0607759747793259i</v>
      </c>
      <c r="F1325" t="str">
        <f t="shared" ref="F1325:F1388" si="385">IMDIV(IMPRODUCT($C$14,$C$15,COMPLEX(1,A1325/$C$15)),IMSUM(-1*A1325*A1325/$C$16,COMPLEX(0,A1325)))</f>
        <v>2.90990989233528-1159.24142017643i</v>
      </c>
      <c r="G1325" t="str">
        <f t="shared" ref="G1325:G1388" si="386">IMDIV(1,COMPLEX(1,A1325*$C$9*$C$10))</f>
        <v>0.999999993960424-0.0000777147068355215i</v>
      </c>
      <c r="H1325" t="str">
        <f t="shared" ref="H1325:H1388" si="387">IMDIV($C$3,IMSUM(K1325,COMPLEX(0,$C$28*A1325)))</f>
        <v>625.411723273708+16.6632802078388i</v>
      </c>
      <c r="I1325" t="str">
        <f t="shared" ref="I1325:I1388" si="388">IMPRODUCT(F1325,$C$29,H1325,$C$31)</f>
        <v>59.6273883230087-2045.12737463253i</v>
      </c>
      <c r="K1325" t="str">
        <f t="shared" ref="K1325:K1388" si="389">IF($C$26&lt;=0,IMDIV(1,IMSUM(IMDIV(1,L1325),1/$C$18)),IMDIV(1,IMSUM(IMDIV(1,L1325),1/$C$18,IMDIV(1,M1325))))</f>
        <v>0.0191737490007113-0.000688955755387271i</v>
      </c>
      <c r="L1325" t="str">
        <f t="shared" ref="L1325:L1388" si="390">IMSUM($C$21/$C$22,IMDIV(1,COMPLEX(0,$C$20*$C$22*A1325)))</f>
        <v>0.0001875-1.64266943665192i</v>
      </c>
      <c r="M1325" t="str">
        <f t="shared" ref="M1325:M1388" si="391">IMSUM($C$25/$C$26,IMDIV(1,COMPLEX(0,$C$24*$C$26*A1325)))</f>
        <v>0.0025-0.791850907924515i</v>
      </c>
      <c r="N1325">
        <f t="shared" ref="N1325:N1388" si="392">ABS(R1325)</f>
        <v>89.576361718759387</v>
      </c>
      <c r="O1325">
        <f t="shared" ref="O1325:O1388" si="393">ABS(P1325)</f>
        <v>51.713926416006245</v>
      </c>
      <c r="P1325" s="3">
        <f t="shared" ref="P1325:P1388" si="394">20*LOG10(IMABS(C1325))</f>
        <v>51.713926416006245</v>
      </c>
      <c r="Q1325" s="3">
        <f t="shared" ref="Q1325:Q1388" si="395">IMARGUMENT(C1325)*180/PI()</f>
        <v>-90.423638281240613</v>
      </c>
      <c r="R1325">
        <f t="shared" ref="R1325:R1388" si="396">IF(Q1325&lt;0,Q1325+180,Q1325-180)</f>
        <v>89.576361718759387</v>
      </c>
      <c r="S1325">
        <f t="shared" ref="S1325:S1388" si="397">B1325/1000</f>
        <v>0.1288404147761702</v>
      </c>
      <c r="T1325">
        <f t="shared" si="380"/>
        <v>51.713926416006245</v>
      </c>
    </row>
    <row r="1326" spans="1:20" x14ac:dyDescent="0.25">
      <c r="A1326">
        <f t="shared" si="381"/>
        <v>812.60440825670798</v>
      </c>
      <c r="B1326">
        <f t="shared" ref="B1326:B1389" si="398">B1325*(1+B$42)</f>
        <v>129.33000835231965</v>
      </c>
      <c r="C1326" t="str">
        <f t="shared" si="382"/>
        <v>-2.84812211888964-383.739111915616i</v>
      </c>
      <c r="D1326" t="str">
        <f t="shared" si="383"/>
        <v>3.47812489009951-123.061727682218i</v>
      </c>
      <c r="E1326" t="str">
        <f t="shared" si="384"/>
        <v>162.467600540178+0.0610077907481822i</v>
      </c>
      <c r="F1326" t="str">
        <f t="shared" si="385"/>
        <v>2.90990989220146-1154.85298057221i</v>
      </c>
      <c r="G1326" t="str">
        <f t="shared" si="386"/>
        <v>0.999999993914436-0.000078010022717909i</v>
      </c>
      <c r="H1326" t="str">
        <f t="shared" si="387"/>
        <v>625.41485952766+16.7266093161437i</v>
      </c>
      <c r="I1326" t="str">
        <f t="shared" si="388"/>
        <v>59.6274423087621-2037.39449334899i</v>
      </c>
      <c r="K1326" t="str">
        <f t="shared" si="389"/>
        <v>0.019173549406861-0.000691566142614697i</v>
      </c>
      <c r="L1326" t="str">
        <f t="shared" si="390"/>
        <v>0.0001875-1.63645092314398i</v>
      </c>
      <c r="M1326" t="str">
        <f t="shared" si="391"/>
        <v>0.0025-0.78885326551556i</v>
      </c>
      <c r="N1326">
        <f t="shared" si="392"/>
        <v>89.574756975388169</v>
      </c>
      <c r="O1326">
        <f t="shared" si="393"/>
        <v>51.680960553678688</v>
      </c>
      <c r="P1326" s="3">
        <f t="shared" si="394"/>
        <v>51.680960553678688</v>
      </c>
      <c r="Q1326" s="3">
        <f t="shared" si="395"/>
        <v>-90.425243024611831</v>
      </c>
      <c r="R1326">
        <f t="shared" si="396"/>
        <v>89.574756975388169</v>
      </c>
      <c r="S1326">
        <f t="shared" si="397"/>
        <v>0.12933000835231964</v>
      </c>
      <c r="T1326">
        <f t="shared" si="380"/>
        <v>51.680960553678688</v>
      </c>
    </row>
    <row r="1327" spans="1:20" x14ac:dyDescent="0.25">
      <c r="A1327">
        <f t="shared" si="381"/>
        <v>815.69230500808351</v>
      </c>
      <c r="B1327">
        <f t="shared" si="398"/>
        <v>129.82146238405846</v>
      </c>
      <c r="C1327" t="str">
        <f t="shared" si="382"/>
        <v>-2.84808034358123-382.28536639214i</v>
      </c>
      <c r="D1327" t="str">
        <f t="shared" si="383"/>
        <v>3.47812488926267-122.595868091189i</v>
      </c>
      <c r="E1327" t="str">
        <f t="shared" si="384"/>
        <v>162.467585830198+0.0612404975217585i</v>
      </c>
      <c r="F1327" t="str">
        <f t="shared" si="385"/>
        <v>2.90990989206663-1150.48115391582i</v>
      </c>
      <c r="G1327" t="str">
        <f t="shared" si="386"/>
        <v>0.999999993868098-0.0000783064608006085i</v>
      </c>
      <c r="H1327" t="str">
        <f t="shared" si="387"/>
        <v>625.418019680956+16.7901791738037i</v>
      </c>
      <c r="I1327" t="str">
        <f t="shared" si="388"/>
        <v>59.6274967051951-2029.6909207283i</v>
      </c>
      <c r="K1327" t="str">
        <f t="shared" si="389"/>
        <v>0.0191733482976849-0.000694186362004922i</v>
      </c>
      <c r="L1327" t="str">
        <f t="shared" si="390"/>
        <v>0.0001875-1.63025595053195i</v>
      </c>
      <c r="M1327" t="str">
        <f t="shared" si="391"/>
        <v>0.0025-0.78586697102566i</v>
      </c>
      <c r="N1327">
        <f t="shared" si="392"/>
        <v>89.573146192056726</v>
      </c>
      <c r="O1327">
        <f t="shared" si="393"/>
        <v>51.647994523966602</v>
      </c>
      <c r="P1327" s="3">
        <f t="shared" si="394"/>
        <v>51.647994523966602</v>
      </c>
      <c r="Q1327" s="3">
        <f t="shared" si="395"/>
        <v>-90.426853807943274</v>
      </c>
      <c r="R1327">
        <f t="shared" si="396"/>
        <v>89.573146192056726</v>
      </c>
      <c r="S1327">
        <f t="shared" si="397"/>
        <v>0.12982146238405845</v>
      </c>
      <c r="T1327">
        <f t="shared" si="380"/>
        <v>51.647994523966602</v>
      </c>
    </row>
    <row r="1328" spans="1:20" x14ac:dyDescent="0.25">
      <c r="A1328">
        <f t="shared" si="381"/>
        <v>818.7919357671143</v>
      </c>
      <c r="B1328">
        <f t="shared" si="398"/>
        <v>130.31478394111789</v>
      </c>
      <c r="C1328" t="str">
        <f t="shared" si="382"/>
        <v>-2.84803825114412-380.837120196737i</v>
      </c>
      <c r="D1328" t="str">
        <f t="shared" si="383"/>
        <v>3.47812488841947-122.131772082881i</v>
      </c>
      <c r="E1328" t="str">
        <f t="shared" si="384"/>
        <v>162.46757100874+0.0614740985981135i</v>
      </c>
      <c r="F1328" t="str">
        <f t="shared" si="385"/>
        <v>2.90990989193076-1146.12587731708i</v>
      </c>
      <c r="G1328" t="str">
        <f t="shared" si="386"/>
        <v>0.999999993821407-0.0000786040253479807i</v>
      </c>
      <c r="H1328" t="str">
        <f t="shared" si="387"/>
        <v>625.421203915867+16.8539906967929i</v>
      </c>
      <c r="I1328" t="str">
        <f t="shared" si="388"/>
        <v>59.6275515154289-2022.01654595272i</v>
      </c>
      <c r="K1328" t="str">
        <f t="shared" si="389"/>
        <v>0.0191731456617126-0.000696816449924331i</v>
      </c>
      <c r="L1328" t="str">
        <f t="shared" si="390"/>
        <v>0.0001875-1.6240844296991i</v>
      </c>
      <c r="M1328" t="str">
        <f t="shared" si="391"/>
        <v>0.0025-0.782891981495974i</v>
      </c>
      <c r="N1328">
        <f t="shared" si="392"/>
        <v>89.571529346475955</v>
      </c>
      <c r="O1328">
        <f t="shared" si="393"/>
        <v>51.61502832560133</v>
      </c>
      <c r="P1328" s="3">
        <f t="shared" si="394"/>
        <v>51.61502832560133</v>
      </c>
      <c r="Q1328" s="3">
        <f t="shared" si="395"/>
        <v>-90.428470653524045</v>
      </c>
      <c r="R1328">
        <f t="shared" si="396"/>
        <v>89.571529346475955</v>
      </c>
      <c r="S1328">
        <f t="shared" si="397"/>
        <v>0.1303147839411179</v>
      </c>
      <c r="T1328">
        <f t="shared" si="380"/>
        <v>51.61502832560133</v>
      </c>
    </row>
    <row r="1329" spans="1:20" x14ac:dyDescent="0.25">
      <c r="A1329">
        <f t="shared" si="381"/>
        <v>821.90334512302923</v>
      </c>
      <c r="B1329">
        <f t="shared" si="398"/>
        <v>130.80998012009414</v>
      </c>
      <c r="C1329" t="str">
        <f t="shared" si="382"/>
        <v>-2.84799583917831-379.394352496183i</v>
      </c>
      <c r="D1329" t="str">
        <f t="shared" si="383"/>
        <v>3.47812488756985-121.669432981116i</v>
      </c>
      <c r="E1329" t="str">
        <f t="shared" si="384"/>
        <v>162.467556074963+0.0617085974898024i</v>
      </c>
      <c r="F1329" t="str">
        <f t="shared" si="385"/>
        <v>2.90990989179386-1141.78708812387i</v>
      </c>
      <c r="G1329" t="str">
        <f t="shared" si="386"/>
        <v>0.999999993774361-0.0000789027206405909i</v>
      </c>
      <c r="H1329" t="str">
        <f t="shared" si="387"/>
        <v>625.424412416038+16.9180448045792i</v>
      </c>
      <c r="I1329" t="str">
        <f t="shared" si="388"/>
        <v>59.6276067426082-2014.37125862443i</v>
      </c>
      <c r="K1329" t="str">
        <f t="shared" si="389"/>
        <v>0.0191729414873879-0.00069945644286619i</v>
      </c>
      <c r="L1329" t="str">
        <f t="shared" si="390"/>
        <v>0.0001875-1.61793627186601i</v>
      </c>
      <c r="M1329" t="str">
        <f t="shared" si="391"/>
        <v>0.0025-0.779928254130277i</v>
      </c>
      <c r="N1329">
        <f t="shared" si="392"/>
        <v>89.569906416279608</v>
      </c>
      <c r="O1329">
        <f t="shared" si="393"/>
        <v>51.582061957304965</v>
      </c>
      <c r="P1329" s="3">
        <f t="shared" si="394"/>
        <v>51.582061957304965</v>
      </c>
      <c r="Q1329" s="3">
        <f t="shared" si="395"/>
        <v>-90.430093583720392</v>
      </c>
      <c r="R1329">
        <f t="shared" si="396"/>
        <v>89.569906416279608</v>
      </c>
      <c r="S1329">
        <f t="shared" si="397"/>
        <v>0.13080998012009415</v>
      </c>
      <c r="T1329">
        <f t="shared" si="380"/>
        <v>51.582061957304965</v>
      </c>
    </row>
    <row r="1330" spans="1:20" x14ac:dyDescent="0.25">
      <c r="A1330">
        <f t="shared" si="381"/>
        <v>825.02657783449683</v>
      </c>
      <c r="B1330">
        <f t="shared" si="398"/>
        <v>131.3070580445505</v>
      </c>
      <c r="C1330" t="str">
        <f t="shared" si="382"/>
        <v>-2.84795310526599-377.957042536072i</v>
      </c>
      <c r="D1330" t="str">
        <f t="shared" si="383"/>
        <v>3.47812488671376-121.208844134992i</v>
      </c>
      <c r="E1330" t="str">
        <f t="shared" si="384"/>
        <v>162.467541028023+0.0619439977240271i</v>
      </c>
      <c r="F1330" t="str">
        <f t="shared" si="385"/>
        <v>2.90990989165592-1137.46472392124i</v>
      </c>
      <c r="G1330" t="str">
        <f t="shared" si="386"/>
        <v>0.999999993726956-0.0000792025509752706i</v>
      </c>
      <c r="H1330" t="str">
        <f t="shared" si="387"/>
        <v>625.427645366538+16.9823424201373i</v>
      </c>
      <c r="I1330" t="str">
        <f t="shared" si="388"/>
        <v>59.6276623899011-2006.7549487641i</v>
      </c>
      <c r="K1330" t="str">
        <f t="shared" si="389"/>
        <v>0.0191727357630671-0.00070210637745096i</v>
      </c>
      <c r="L1330" t="str">
        <f t="shared" si="390"/>
        <v>0.0001875-1.61181138858937i</v>
      </c>
      <c r="M1330" t="str">
        <f t="shared" si="391"/>
        <v>0.0025-0.776975746294358i</v>
      </c>
      <c r="N1330">
        <f t="shared" si="392"/>
        <v>89.568277379023968</v>
      </c>
      <c r="O1330">
        <f t="shared" si="393"/>
        <v>51.549095417790042</v>
      </c>
      <c r="P1330" s="3">
        <f t="shared" si="394"/>
        <v>51.549095417790042</v>
      </c>
      <c r="Q1330" s="3">
        <f t="shared" si="395"/>
        <v>-90.431722620976032</v>
      </c>
      <c r="R1330">
        <f t="shared" si="396"/>
        <v>89.568277379023968</v>
      </c>
      <c r="S1330">
        <f t="shared" si="397"/>
        <v>0.13130705804455051</v>
      </c>
      <c r="T1330">
        <f t="shared" si="380"/>
        <v>51.549095417790042</v>
      </c>
    </row>
    <row r="1331" spans="1:20" x14ac:dyDescent="0.25">
      <c r="A1331">
        <f t="shared" si="381"/>
        <v>828.16167883026799</v>
      </c>
      <c r="B1331">
        <f t="shared" si="398"/>
        <v>131.80602486511981</v>
      </c>
      <c r="C1331" t="str">
        <f t="shared" si="382"/>
        <v>-2.84791004697079-376.525169640501i</v>
      </c>
      <c r="D1331" t="str">
        <f t="shared" si="383"/>
        <v>3.47812488585115-120.749998918784i</v>
      </c>
      <c r="E1331" t="str">
        <f t="shared" si="384"/>
        <v>162.467525867063+0.0621803028427859i</v>
      </c>
      <c r="F1331" t="str">
        <f t="shared" si="385"/>
        <v>2.90990989151692-1133.15872253054i</v>
      </c>
      <c r="G1331" t="str">
        <f t="shared" si="386"/>
        <v>0.99999999367919-0.0000795035206651791i</v>
      </c>
      <c r="H1331" t="str">
        <f t="shared" si="387"/>
        <v>625.430902953832+17.0468844699626i</v>
      </c>
      <c r="I1331" t="str">
        <f t="shared" si="388"/>
        <v>59.6277184605011-1999.16750680927i</v>
      </c>
      <c r="K1331" t="str">
        <f t="shared" si="389"/>
        <v>0.0191725284770194-0.000704766290426685i</v>
      </c>
      <c r="L1331" t="str">
        <f t="shared" si="390"/>
        <v>0.0001875-1.60570969176067i</v>
      </c>
      <c r="M1331" t="str">
        <f t="shared" si="391"/>
        <v>0.0025-0.774034415515401i</v>
      </c>
      <c r="N1331">
        <f t="shared" si="392"/>
        <v>89.566642212187844</v>
      </c>
      <c r="O1331">
        <f t="shared" si="393"/>
        <v>51.51612870575913</v>
      </c>
      <c r="P1331" s="3">
        <f t="shared" si="394"/>
        <v>51.51612870575913</v>
      </c>
      <c r="Q1331" s="3">
        <f t="shared" si="395"/>
        <v>-90.433357787812156</v>
      </c>
      <c r="R1331">
        <f t="shared" si="396"/>
        <v>89.566642212187844</v>
      </c>
      <c r="S1331">
        <f t="shared" si="397"/>
        <v>0.1318060248651198</v>
      </c>
      <c r="T1331">
        <f t="shared" si="380"/>
        <v>51.51612870575913</v>
      </c>
    </row>
    <row r="1332" spans="1:20" x14ac:dyDescent="0.25">
      <c r="A1332">
        <f t="shared" si="381"/>
        <v>831.30869320982299</v>
      </c>
      <c r="B1332">
        <f t="shared" si="398"/>
        <v>132.30688775960726</v>
      </c>
      <c r="C1332" t="str">
        <f t="shared" si="382"/>
        <v>-2.84786666183817-375.098713211793i</v>
      </c>
      <c r="D1332" t="str">
        <f t="shared" si="383"/>
        <v>3.47812488498197-120.29289073185i</v>
      </c>
      <c r="E1332" t="str">
        <f t="shared" si="384"/>
        <v>162.467510591225+0.0624175164027801i</v>
      </c>
      <c r="F1332" t="str">
        <f t="shared" si="385"/>
        <v>2.90990989137687-1128.86902200849i</v>
      </c>
      <c r="G1332" t="str">
        <f t="shared" si="386"/>
        <v>0.999999993631061-0.0000798056340398658i</v>
      </c>
      <c r="H1332" t="str">
        <f t="shared" si="387"/>
        <v>625.43418536582+17.1116718840839i</v>
      </c>
      <c r="I1332" t="str">
        <f t="shared" si="388"/>
        <v>59.6277749576237-1991.60882361274i</v>
      </c>
      <c r="K1332" t="str">
        <f t="shared" si="389"/>
        <v>0.0191723196174254-0.000707436218669309i</v>
      </c>
      <c r="L1332" t="str">
        <f t="shared" si="390"/>
        <v>0.0001875-1.59963109360498i</v>
      </c>
      <c r="M1332" t="str">
        <f t="shared" si="391"/>
        <v>0.0025-0.771104219481376i</v>
      </c>
      <c r="N1332">
        <f t="shared" si="392"/>
        <v>89.56500089317224</v>
      </c>
      <c r="O1332">
        <f t="shared" si="393"/>
        <v>51.483161819905227</v>
      </c>
      <c r="P1332" s="3">
        <f t="shared" si="394"/>
        <v>51.483161819905227</v>
      </c>
      <c r="Q1332" s="3">
        <f t="shared" si="395"/>
        <v>-90.43499910682776</v>
      </c>
      <c r="R1332">
        <f t="shared" si="396"/>
        <v>89.56500089317224</v>
      </c>
      <c r="S1332">
        <f t="shared" si="397"/>
        <v>0.13230688775960725</v>
      </c>
      <c r="T1332">
        <f t="shared" si="380"/>
        <v>51.483161819905227</v>
      </c>
    </row>
    <row r="1333" spans="1:20" x14ac:dyDescent="0.25">
      <c r="A1333">
        <f t="shared" si="381"/>
        <v>834.46766624402039</v>
      </c>
      <c r="B1333">
        <f t="shared" si="398"/>
        <v>132.80965393309378</v>
      </c>
      <c r="C1333" t="str">
        <f t="shared" si="382"/>
        <v>-2.84782294739509-373.677652730185i</v>
      </c>
      <c r="D1333" t="str">
        <f t="shared" si="383"/>
        <v>3.47812488410617-119.837512998533i</v>
      </c>
      <c r="E1333" t="str">
        <f t="shared" si="384"/>
        <v>162.467495199644+0.0626556419756196i</v>
      </c>
      <c r="F1333" t="str">
        <f t="shared" si="385"/>
        <v>2.90990989123575-1124.59556064632i</v>
      </c>
      <c r="G1333" t="str">
        <f t="shared" si="386"/>
        <v>0.999999993582565-0.0000801088954453323i</v>
      </c>
      <c r="H1333" t="str">
        <f t="shared" si="387"/>
        <v>625.437492791833+17.1767055960785i</v>
      </c>
      <c r="I1333" t="str">
        <f t="shared" si="388"/>
        <v>59.6278318845128-1984.07879044106i</v>
      </c>
      <c r="K1333" t="str">
        <f t="shared" si="389"/>
        <v>0.019172109172377-0.000710116199183074i</v>
      </c>
      <c r="L1333" t="str">
        <f t="shared" si="390"/>
        <v>0.0001875-1.59357550667959i</v>
      </c>
      <c r="M1333" t="str">
        <f t="shared" si="391"/>
        <v>0.0025-0.768185116040421i</v>
      </c>
      <c r="N1333">
        <f t="shared" si="392"/>
        <v>89.563353399300198</v>
      </c>
      <c r="O1333">
        <f t="shared" si="393"/>
        <v>51.450194758911309</v>
      </c>
      <c r="P1333" s="3">
        <f t="shared" si="394"/>
        <v>51.450194758911309</v>
      </c>
      <c r="Q1333" s="3">
        <f t="shared" si="395"/>
        <v>-90.436646600699802</v>
      </c>
      <c r="R1333">
        <f t="shared" si="396"/>
        <v>89.563353399300198</v>
      </c>
      <c r="S1333">
        <f t="shared" si="397"/>
        <v>0.1328096539330938</v>
      </c>
      <c r="T1333">
        <f t="shared" si="380"/>
        <v>51.450194758911309</v>
      </c>
    </row>
    <row r="1334" spans="1:20" x14ac:dyDescent="0.25">
      <c r="A1334">
        <f t="shared" si="381"/>
        <v>837.63864337574773</v>
      </c>
      <c r="B1334">
        <f t="shared" si="398"/>
        <v>133.31433061803955</v>
      </c>
      <c r="C1334" t="str">
        <f t="shared" si="382"/>
        <v>-2.84777890114999-372.261967753543i</v>
      </c>
      <c r="D1334" t="str">
        <f t="shared" si="383"/>
        <v>3.4781248832237-119.383859168073i</v>
      </c>
      <c r="E1334" t="str">
        <f t="shared" si="384"/>
        <v>162.467479691445+0.0628946831478078i</v>
      </c>
      <c r="F1334" t="str">
        <f t="shared" si="385"/>
        <v>2.90990989109355-1120.33827696884i</v>
      </c>
      <c r="G1334" t="str">
        <f t="shared" si="386"/>
        <v>0.9999999935337-0.0000804133092440952i</v>
      </c>
      <c r="H1334" t="str">
        <f t="shared" si="387"/>
        <v>625.44082542265+17.2419865430838i</v>
      </c>
      <c r="I1334" t="str">
        <f t="shared" si="388"/>
        <v>59.627889244432-1976.57729897286i</v>
      </c>
      <c r="K1334" t="str">
        <f t="shared" si="389"/>
        <v>0.0191718971298765-0.000712806269100829i</v>
      </c>
      <c r="L1334" t="str">
        <f t="shared" si="390"/>
        <v>0.0001875-1.58754284387288i</v>
      </c>
      <c r="M1334" t="str">
        <f t="shared" si="391"/>
        <v>0.0025-0.765277063200257i</v>
      </c>
      <c r="N1334">
        <f t="shared" si="392"/>
        <v>89.561699707816587</v>
      </c>
      <c r="O1334">
        <f t="shared" si="393"/>
        <v>51.417227521450485</v>
      </c>
      <c r="P1334" s="3">
        <f t="shared" si="394"/>
        <v>51.417227521450485</v>
      </c>
      <c r="Q1334" s="3">
        <f t="shared" si="395"/>
        <v>-90.438300292183413</v>
      </c>
      <c r="R1334">
        <f t="shared" si="396"/>
        <v>89.561699707816587</v>
      </c>
      <c r="S1334">
        <f t="shared" si="397"/>
        <v>0.13331433061803954</v>
      </c>
      <c r="T1334">
        <f t="shared" si="380"/>
        <v>51.417227521450485</v>
      </c>
    </row>
    <row r="1335" spans="1:20" x14ac:dyDescent="0.25">
      <c r="A1335">
        <f t="shared" si="381"/>
        <v>840.82167022057558</v>
      </c>
      <c r="B1335">
        <f t="shared" si="398"/>
        <v>133.8209250743881</v>
      </c>
      <c r="C1335" t="str">
        <f t="shared" si="382"/>
        <v>-2.84773452059241-370.851637917069i</v>
      </c>
      <c r="D1335" t="str">
        <f t="shared" si="383"/>
        <v>3.47812488233451-118.931922714508i</v>
      </c>
      <c r="E1335" t="str">
        <f t="shared" si="384"/>
        <v>162.467464065749+0.0631346435209503i</v>
      </c>
      <c r="F1335" t="str">
        <f t="shared" si="385"/>
        <v>2.90990989095028-1116.09710973359i</v>
      </c>
      <c r="G1335" t="str">
        <f t="shared" si="386"/>
        <v>0.999999993484462-0.0000807188798152484i</v>
      </c>
      <c r="H1335" t="str">
        <f t="shared" si="387"/>
        <v>625.444183450505+17.3075156658127i</v>
      </c>
      <c r="I1335" t="str">
        <f t="shared" si="388"/>
        <v>59.6279470406721-1969.10424129741i</v>
      </c>
      <c r="K1335" t="str">
        <f t="shared" si="389"/>
        <v>0.019171683477836-0.000715506465684406i</v>
      </c>
      <c r="L1335" t="str">
        <f t="shared" si="390"/>
        <v>0.0001875-1.58153301840295i</v>
      </c>
      <c r="M1335" t="str">
        <f t="shared" si="391"/>
        <v>0.0025-0.762380019127573i</v>
      </c>
      <c r="N1335">
        <f t="shared" si="392"/>
        <v>89.56003979588786</v>
      </c>
      <c r="O1335">
        <f t="shared" si="393"/>
        <v>51.384260106185984</v>
      </c>
      <c r="P1335" s="3">
        <f t="shared" si="394"/>
        <v>51.384260106185984</v>
      </c>
      <c r="Q1335" s="3">
        <f t="shared" si="395"/>
        <v>-90.43996020411214</v>
      </c>
      <c r="R1335">
        <f t="shared" si="396"/>
        <v>89.56003979588786</v>
      </c>
      <c r="S1335">
        <f t="shared" si="397"/>
        <v>0.13382092507438809</v>
      </c>
      <c r="T1335">
        <f t="shared" si="380"/>
        <v>51.384260106185984</v>
      </c>
    </row>
    <row r="1336" spans="1:20" x14ac:dyDescent="0.25">
      <c r="A1336">
        <f t="shared" si="381"/>
        <v>844.01679256741375</v>
      </c>
      <c r="B1336">
        <f t="shared" si="398"/>
        <v>134.32944458967077</v>
      </c>
      <c r="C1336" t="str">
        <f t="shared" si="382"/>
        <v>-2.84768980319339-369.446642933003i</v>
      </c>
      <c r="D1336" t="str">
        <f t="shared" si="383"/>
        <v>3.47812488143856-118.481697136579i</v>
      </c>
      <c r="E1336" t="str">
        <f t="shared" si="384"/>
        <v>162.467448321674+0.06337552671155i</v>
      </c>
      <c r="F1336" t="str">
        <f t="shared" si="385"/>
        <v>2.90990989080591-1111.87199792997i</v>
      </c>
      <c r="G1336" t="str">
        <f t="shared" si="386"/>
        <v>0.99999999343485-0.0000810256115545264i</v>
      </c>
      <c r="H1336" t="str">
        <f t="shared" si="387"/>
        <v>625.447567069101+17.3732939085665i</v>
      </c>
      <c r="I1336" t="str">
        <f t="shared" si="388"/>
        <v>59.6280052765494-1961.659509913i</v>
      </c>
      <c r="K1336" t="str">
        <f t="shared" si="389"/>
        <v>0.0191714682040767-0.000718216826324978i</v>
      </c>
      <c r="L1336" t="str">
        <f t="shared" si="390"/>
        <v>0.0001875-1.57554594381644i</v>
      </c>
      <c r="M1336" t="str">
        <f t="shared" si="391"/>
        <v>0.0025-0.759493942147411i</v>
      </c>
      <c r="N1336">
        <f t="shared" si="392"/>
        <v>89.558373640601872</v>
      </c>
      <c r="O1336">
        <f t="shared" si="393"/>
        <v>51.351292511770922</v>
      </c>
      <c r="P1336" s="3">
        <f t="shared" si="394"/>
        <v>51.351292511770922</v>
      </c>
      <c r="Q1336" s="3">
        <f t="shared" si="395"/>
        <v>-90.441626359398128</v>
      </c>
      <c r="R1336">
        <f t="shared" si="396"/>
        <v>89.558373640601872</v>
      </c>
      <c r="S1336">
        <f t="shared" si="397"/>
        <v>0.13432944458967078</v>
      </c>
      <c r="T1336">
        <f t="shared" si="380"/>
        <v>51.351292511770922</v>
      </c>
    </row>
    <row r="1337" spans="1:20" x14ac:dyDescent="0.25">
      <c r="A1337">
        <f t="shared" si="381"/>
        <v>847.22405637916995</v>
      </c>
      <c r="B1337">
        <f t="shared" si="398"/>
        <v>134.83989647911153</v>
      </c>
      <c r="C1337" t="str">
        <f t="shared" si="382"/>
        <v>-2.84764474640442-368.046962590324i</v>
      </c>
      <c r="D1337" t="str">
        <f t="shared" si="383"/>
        <v>3.47812488053579-118.033175957641i</v>
      </c>
      <c r="E1337" t="str">
        <f t="shared" si="384"/>
        <v>162.467432458323+0.0636173363514416i</v>
      </c>
      <c r="F1337" t="str">
        <f t="shared" si="385"/>
        <v>2.90990989066045-1107.66288077833i</v>
      </c>
      <c r="G1337" t="str">
        <f t="shared" si="386"/>
        <v>0.99999999338486-0.0000813335088743678i</v>
      </c>
      <c r="H1337" t="str">
        <f t="shared" si="387"/>
        <v>625.450976473622+17.4393222192488i</v>
      </c>
      <c r="I1337" t="str">
        <f t="shared" si="388"/>
        <v>59.6280639554043-1954.24299772545i</v>
      </c>
      <c r="K1337" t="str">
        <f t="shared" si="389"/>
        <v>0.0191712512963283-0.000720937388543388i</v>
      </c>
      <c r="L1337" t="str">
        <f t="shared" si="390"/>
        <v>0.0001875-1.56958153398729i</v>
      </c>
      <c r="M1337" t="str">
        <f t="shared" si="391"/>
        <v>0.0025-0.756618790742589i</v>
      </c>
      <c r="N1337">
        <f t="shared" si="392"/>
        <v>89.556701218967717</v>
      </c>
      <c r="O1337">
        <f t="shared" si="393"/>
        <v>51.318324736848083</v>
      </c>
      <c r="P1337" s="3">
        <f t="shared" si="394"/>
        <v>51.318324736848083</v>
      </c>
      <c r="Q1337" s="3">
        <f t="shared" si="395"/>
        <v>-90.443298781032283</v>
      </c>
      <c r="R1337">
        <f t="shared" si="396"/>
        <v>89.556701218967717</v>
      </c>
      <c r="S1337">
        <f t="shared" si="397"/>
        <v>0.13483989647911154</v>
      </c>
      <c r="T1337">
        <f t="shared" si="380"/>
        <v>51.318324736848083</v>
      </c>
    </row>
    <row r="1338" spans="1:20" x14ac:dyDescent="0.25">
      <c r="A1338">
        <f t="shared" si="381"/>
        <v>850.44350779341096</v>
      </c>
      <c r="B1338">
        <f t="shared" si="398"/>
        <v>135.35228808573217</v>
      </c>
      <c r="C1338" t="str">
        <f t="shared" si="382"/>
        <v>-2.84759934765821-366.652576754475i</v>
      </c>
      <c r="D1338" t="str">
        <f t="shared" si="383"/>
        <v>3.47812487962613-117.586352725565i</v>
      </c>
      <c r="E1338" t="str">
        <f t="shared" si="384"/>
        <v>162.467416474801+0.0638600760875607i</v>
      </c>
      <c r="F1338" t="str">
        <f t="shared" si="385"/>
        <v>2.90990989051388-1103.46969772909i</v>
      </c>
      <c r="G1338" t="str">
        <f t="shared" si="386"/>
        <v>0.99999999333449-0.0000816425762039781i</v>
      </c>
      <c r="H1338" t="str">
        <f t="shared" si="387"/>
        <v>625.454411860748+17.5056015493795i</v>
      </c>
      <c r="I1338" t="str">
        <f t="shared" si="388"/>
        <v>59.628123080602-1946.85459804647i</v>
      </c>
      <c r="K1338" t="str">
        <f t="shared" si="389"/>
        <v>0.019171032742228-0.000723668189990516i</v>
      </c>
      <c r="L1338" t="str">
        <f t="shared" si="390"/>
        <v>0.0001875-1.56363970311545i</v>
      </c>
      <c r="M1338" t="str">
        <f t="shared" si="391"/>
        <v>0.0025-0.75375452355309i</v>
      </c>
      <c r="N1338">
        <f t="shared" si="392"/>
        <v>89.555022507915439</v>
      </c>
      <c r="O1338">
        <f t="shared" si="393"/>
        <v>51.285356780050193</v>
      </c>
      <c r="P1338" s="3">
        <f t="shared" si="394"/>
        <v>51.285356780050193</v>
      </c>
      <c r="Q1338" s="3">
        <f t="shared" si="395"/>
        <v>-90.444977492084561</v>
      </c>
      <c r="R1338">
        <f t="shared" si="396"/>
        <v>89.555022507915439</v>
      </c>
      <c r="S1338">
        <f t="shared" si="397"/>
        <v>0.13535228808573216</v>
      </c>
      <c r="T1338">
        <f t="shared" si="380"/>
        <v>51.285356780050193</v>
      </c>
    </row>
    <row r="1339" spans="1:20" x14ac:dyDescent="0.25">
      <c r="A1339">
        <f t="shared" si="381"/>
        <v>853.67519312302591</v>
      </c>
      <c r="B1339">
        <f t="shared" si="398"/>
        <v>135.86662678045795</v>
      </c>
      <c r="C1339" t="str">
        <f t="shared" si="382"/>
        <v>-2.84755360436825-365.263465367059i</v>
      </c>
      <c r="D1339" t="str">
        <f t="shared" si="383"/>
        <v>3.47812487870955-117.14122101265i</v>
      </c>
      <c r="E1339" t="str">
        <f t="shared" si="384"/>
        <v>162.467400370199+0.0641037495822258i</v>
      </c>
      <c r="F1339" t="str">
        <f t="shared" si="385"/>
        <v>2.90990989036619-1099.29238846192i</v>
      </c>
      <c r="G1339" t="str">
        <f t="shared" si="386"/>
        <v>0.999999993283736-0.0000819528179893937i</v>
      </c>
      <c r="H1339" t="str">
        <f t="shared" si="387"/>
        <v>625.457873428656+17.5721328541092i</v>
      </c>
      <c r="I1339" t="str">
        <f t="shared" si="388"/>
        <v>59.6281826555362-1939.49420459225i</v>
      </c>
      <c r="K1339" t="str">
        <f t="shared" si="389"/>
        <v>0.0191708125293203-0.000726409268447651i</v>
      </c>
      <c r="L1339" t="str">
        <f t="shared" si="390"/>
        <v>0.0001875-1.5577203657257i</v>
      </c>
      <c r="M1339" t="str">
        <f t="shared" si="391"/>
        <v>0.0025-0.750901099375463i</v>
      </c>
      <c r="N1339">
        <f t="shared" si="392"/>
        <v>89.553337484295852</v>
      </c>
      <c r="O1339">
        <f t="shared" si="393"/>
        <v>51.252388639999531</v>
      </c>
      <c r="P1339" s="3">
        <f t="shared" si="394"/>
        <v>51.252388639999531</v>
      </c>
      <c r="Q1339" s="3">
        <f t="shared" si="395"/>
        <v>-90.446662515704148</v>
      </c>
      <c r="R1339">
        <f t="shared" si="396"/>
        <v>89.553337484295852</v>
      </c>
      <c r="S1339">
        <f t="shared" si="397"/>
        <v>0.13586662678045794</v>
      </c>
      <c r="T1339">
        <f t="shared" si="380"/>
        <v>51.252388639999531</v>
      </c>
    </row>
    <row r="1340" spans="1:20" x14ac:dyDescent="0.25">
      <c r="A1340">
        <f t="shared" si="381"/>
        <v>856.91915885689343</v>
      </c>
      <c r="B1340">
        <f t="shared" si="398"/>
        <v>136.3829199622237</v>
      </c>
      <c r="C1340" t="str">
        <f t="shared" si="382"/>
        <v>-2.84750751392839-363.879608445572i</v>
      </c>
      <c r="D1340" t="str">
        <f t="shared" si="383"/>
        <v>3.47812487778599-116.697774415527i</v>
      </c>
      <c r="E1340" t="str">
        <f t="shared" si="384"/>
        <v>162.467384143606+0.0643483605130482i</v>
      </c>
      <c r="F1340" t="str">
        <f t="shared" si="385"/>
        <v>2.90990989021737-1095.13089288481i</v>
      </c>
      <c r="G1340" t="str">
        <f t="shared" si="386"/>
        <v>0.999999993232595-0.0000822642386935464i</v>
      </c>
      <c r="H1340" t="str">
        <f t="shared" si="387"/>
        <v>625.461361377029+17.6389170922314i</v>
      </c>
      <c r="I1340" t="str">
        <f t="shared" si="388"/>
        <v>59.6282426836215-1932.16171148178i</v>
      </c>
      <c r="K1340" t="str">
        <f t="shared" si="389"/>
        <v>0.0191705906450563-0.000729160661826804i</v>
      </c>
      <c r="L1340" t="str">
        <f t="shared" si="390"/>
        <v>0.0001875-1.55182343666636i</v>
      </c>
      <c r="M1340" t="str">
        <f t="shared" si="391"/>
        <v>0.0025-0.748058477162249i</v>
      </c>
      <c r="N1340">
        <f t="shared" si="392"/>
        <v>89.551646124880435</v>
      </c>
      <c r="O1340">
        <f t="shared" si="393"/>
        <v>51.219420315308319</v>
      </c>
      <c r="P1340" s="3">
        <f t="shared" si="394"/>
        <v>51.219420315308319</v>
      </c>
      <c r="Q1340" s="3">
        <f t="shared" si="395"/>
        <v>-90.448353875119565</v>
      </c>
      <c r="R1340">
        <f t="shared" si="396"/>
        <v>89.551646124880435</v>
      </c>
      <c r="S1340">
        <f t="shared" si="397"/>
        <v>0.13638291996222371</v>
      </c>
      <c r="T1340">
        <f t="shared" si="380"/>
        <v>51.219420315308319</v>
      </c>
    </row>
    <row r="1341" spans="1:20" x14ac:dyDescent="0.25">
      <c r="A1341">
        <f t="shared" si="381"/>
        <v>860.1754516605497</v>
      </c>
      <c r="B1341">
        <f t="shared" si="398"/>
        <v>136.90117505808016</v>
      </c>
      <c r="C1341" t="str">
        <f t="shared" si="382"/>
        <v>-2.847461073713-362.50098608308i</v>
      </c>
      <c r="D1341" t="str">
        <f t="shared" si="383"/>
        <v>3.47812487685539-116.256006555066i</v>
      </c>
      <c r="E1341" t="str">
        <f t="shared" si="384"/>
        <v>162.467367794104+0.064593912573123i</v>
      </c>
      <c r="F1341" t="str">
        <f t="shared" si="385"/>
        <v>2.90990989006742-1090.98515113326i</v>
      </c>
      <c r="G1341" t="str">
        <f t="shared" si="386"/>
        <v>0.999999993181065-0.0000825768427963267i</v>
      </c>
      <c r="H1341" t="str">
        <f t="shared" si="387"/>
        <v>625.464875907095+17.7059552261992i</v>
      </c>
      <c r="I1341" t="str">
        <f t="shared" si="388"/>
        <v>59.628303168304-1924.85701323551i</v>
      </c>
      <c r="K1341" t="str">
        <f t="shared" si="389"/>
        <v>0.0191703670767922-0.000731922408171084i</v>
      </c>
      <c r="L1341" t="str">
        <f t="shared" si="390"/>
        <v>0.0001875-1.54594883110815i</v>
      </c>
      <c r="M1341" t="str">
        <f t="shared" si="391"/>
        <v>0.0025-0.745226616021364i</v>
      </c>
      <c r="N1341">
        <f t="shared" si="392"/>
        <v>89.549948406360926</v>
      </c>
      <c r="O1341">
        <f t="shared" si="393"/>
        <v>51.186451804577857</v>
      </c>
      <c r="P1341" s="3">
        <f t="shared" si="394"/>
        <v>51.186451804577857</v>
      </c>
      <c r="Q1341" s="3">
        <f t="shared" si="395"/>
        <v>-90.450051593639074</v>
      </c>
      <c r="R1341">
        <f t="shared" si="396"/>
        <v>89.549948406360926</v>
      </c>
      <c r="S1341">
        <f t="shared" si="397"/>
        <v>0.13690117505808017</v>
      </c>
      <c r="T1341">
        <f t="shared" si="380"/>
        <v>51.186451804577857</v>
      </c>
    </row>
    <row r="1342" spans="1:20" x14ac:dyDescent="0.25">
      <c r="A1342">
        <f t="shared" si="381"/>
        <v>863.44411837685982</v>
      </c>
      <c r="B1342">
        <f t="shared" si="398"/>
        <v>137.42139952330086</v>
      </c>
      <c r="C1342" t="str">
        <f t="shared" si="382"/>
        <v>-2.84741428107644-361.12757844797i</v>
      </c>
      <c r="D1342" t="str">
        <f t="shared" si="383"/>
        <v>3.47812487591772-115.81591107629i</v>
      </c>
      <c r="E1342" t="str">
        <f t="shared" si="384"/>
        <v>162.467351320765+0.0648404094710907i</v>
      </c>
      <c r="F1342" t="str">
        <f t="shared" si="385"/>
        <v>2.90990988991633-1086.85510356938i</v>
      </c>
      <c r="G1342" t="str">
        <f t="shared" si="386"/>
        <v>0.999999993129143-0.0000828906347946488i</v>
      </c>
      <c r="H1342" t="str">
        <f t="shared" si="387"/>
        <v>625.468417221606+17.7732482221363i</v>
      </c>
      <c r="I1342" t="str">
        <f t="shared" si="388"/>
        <v>59.6283641130506-1917.5800047737i</v>
      </c>
      <c r="K1342" t="str">
        <f t="shared" si="389"/>
        <v>0.0191701418117897-0.000734694545655029i</v>
      </c>
      <c r="L1342" t="str">
        <f t="shared" si="390"/>
        <v>0.0001875-1.54009646454289i</v>
      </c>
      <c r="M1342" t="str">
        <f t="shared" si="391"/>
        <v>0.0025-0.742405475215547i</v>
      </c>
      <c r="N1342">
        <f t="shared" si="392"/>
        <v>89.548244305349357</v>
      </c>
      <c r="O1342">
        <f t="shared" si="393"/>
        <v>51.153483106399271</v>
      </c>
      <c r="P1342" s="3">
        <f t="shared" si="394"/>
        <v>51.153483106399271</v>
      </c>
      <c r="Q1342" s="3">
        <f t="shared" si="395"/>
        <v>-90.451755694650643</v>
      </c>
      <c r="R1342">
        <f t="shared" si="396"/>
        <v>89.548244305349357</v>
      </c>
      <c r="S1342">
        <f t="shared" si="397"/>
        <v>0.13742139952330087</v>
      </c>
      <c r="T1342">
        <f t="shared" si="380"/>
        <v>51.153483106399271</v>
      </c>
    </row>
    <row r="1343" spans="1:20" x14ac:dyDescent="0.25">
      <c r="A1343">
        <f t="shared" si="381"/>
        <v>866.72520602669181</v>
      </c>
      <c r="B1343">
        <f t="shared" si="398"/>
        <v>137.9436008414894</v>
      </c>
      <c r="C1343" t="str">
        <f t="shared" si="382"/>
        <v>-2.84736713335383-359.759365783645i</v>
      </c>
      <c r="D1343" t="str">
        <f t="shared" si="383"/>
        <v>3.4781248749729-115.377481648277i</v>
      </c>
      <c r="E1343" t="str">
        <f t="shared" si="384"/>
        <v>162.467334722659+0.065087854931138i</v>
      </c>
      <c r="F1343" t="str">
        <f t="shared" si="385"/>
        <v>2.9099098897641-1082.74069078105i</v>
      </c>
      <c r="G1343" t="str">
        <f t="shared" si="386"/>
        <v>0.999999993076825-0.0000832056192025153i</v>
      </c>
      <c r="H1343" t="str">
        <f t="shared" si="387"/>
        <v>625.471985524868+17.8407970498541i</v>
      </c>
      <c r="I1343" t="str">
        <f t="shared" si="388"/>
        <v>59.6284255213588-1910.33058141494i</v>
      </c>
      <c r="K1343" t="str">
        <f t="shared" si="389"/>
        <v>0.0191699148372145-0.000737477112584994i</v>
      </c>
      <c r="L1343" t="str">
        <f t="shared" si="390"/>
        <v>0.0001875-1.53426625278232i</v>
      </c>
      <c r="M1343" t="str">
        <f t="shared" si="391"/>
        <v>0.0025-0.739595014161731i</v>
      </c>
      <c r="N1343">
        <f t="shared" si="392"/>
        <v>89.546533798377638</v>
      </c>
      <c r="O1343">
        <f t="shared" si="393"/>
        <v>51.120514219353019</v>
      </c>
      <c r="P1343" s="3">
        <f t="shared" si="394"/>
        <v>51.120514219353019</v>
      </c>
      <c r="Q1343" s="3">
        <f t="shared" si="395"/>
        <v>-90.453466201622362</v>
      </c>
      <c r="R1343">
        <f t="shared" si="396"/>
        <v>89.546533798377638</v>
      </c>
      <c r="S1343">
        <f t="shared" si="397"/>
        <v>0.13794360084148941</v>
      </c>
      <c r="T1343">
        <f t="shared" si="380"/>
        <v>51.120514219353019</v>
      </c>
    </row>
    <row r="1344" spans="1:20" x14ac:dyDescent="0.25">
      <c r="A1344">
        <f t="shared" si="381"/>
        <v>870.01876180959323</v>
      </c>
      <c r="B1344">
        <f t="shared" si="398"/>
        <v>138.46778652468706</v>
      </c>
      <c r="C1344" t="str">
        <f t="shared" si="382"/>
        <v>-2.84731962785949-358.396328408235i</v>
      </c>
      <c r="D1344" t="str">
        <f t="shared" si="383"/>
        <v>3.4781248740209-114.940711964072i</v>
      </c>
      <c r="E1344" t="str">
        <f t="shared" si="384"/>
        <v>162.467317998842+0.0653362526931894i</v>
      </c>
      <c r="F1344" t="str">
        <f t="shared" si="385"/>
        <v>2.9099098896107-1078.64185358106i</v>
      </c>
      <c r="G1344" t="str">
        <f t="shared" si="386"/>
        <v>0.999999993024109-0.0000835218005510819i</v>
      </c>
      <c r="H1344" t="str">
        <f t="shared" si="387"/>
        <v>625.47558102274+17.9086026828635i</v>
      </c>
      <c r="I1344" t="str">
        <f t="shared" si="388"/>
        <v>59.6284873967494-1903.10863887464i</v>
      </c>
      <c r="K1344" t="str">
        <f t="shared" si="389"/>
        <v>0.0191696861401362-0.000740270147399469i</v>
      </c>
      <c r="L1344" t="str">
        <f t="shared" si="390"/>
        <v>0.0001875-1.52845811195688i</v>
      </c>
      <c r="M1344" t="str">
        <f t="shared" si="391"/>
        <v>0.0025-0.736795192430493i</v>
      </c>
      <c r="N1344">
        <f t="shared" si="392"/>
        <v>89.544816861897516</v>
      </c>
      <c r="O1344">
        <f t="shared" si="393"/>
        <v>51.087545142008665</v>
      </c>
      <c r="P1344" s="3">
        <f t="shared" si="394"/>
        <v>51.087545142008665</v>
      </c>
      <c r="Q1344" s="3">
        <f t="shared" si="395"/>
        <v>-90.455183138102484</v>
      </c>
      <c r="R1344">
        <f t="shared" si="396"/>
        <v>89.544816861897516</v>
      </c>
      <c r="S1344">
        <f t="shared" si="397"/>
        <v>0.13846778652468705</v>
      </c>
      <c r="T1344">
        <f t="shared" si="380"/>
        <v>51.087545142008665</v>
      </c>
    </row>
    <row r="1345" spans="1:20" x14ac:dyDescent="0.25">
      <c r="A1345">
        <f t="shared" si="381"/>
        <v>873.32483310446969</v>
      </c>
      <c r="B1345">
        <f t="shared" si="398"/>
        <v>138.99396411348087</v>
      </c>
      <c r="C1345" t="str">
        <f t="shared" si="382"/>
        <v>-2.84727176188824-357.038446714335i</v>
      </c>
      <c r="D1345" t="str">
        <f t="shared" si="383"/>
        <v>3.47812487306162-114.505595740598i</v>
      </c>
      <c r="E1345" t="str">
        <f t="shared" si="384"/>
        <v>162.46730114837+0.0655856065128502i</v>
      </c>
      <c r="F1345" t="str">
        <f t="shared" si="385"/>
        <v>2.90990988945613-1074.55853300625i</v>
      </c>
      <c r="G1345" t="str">
        <f t="shared" si="386"/>
        <v>0.999999992970991-0.0000838391833887227i</v>
      </c>
      <c r="H1345" t="str">
        <f t="shared" si="387"/>
        <v>625.479203922666+17.9766660983902i</v>
      </c>
      <c r="I1345" t="str">
        <f t="shared" si="388"/>
        <v>59.6285497427699-1895.91407326354i</v>
      </c>
      <c r="K1345" t="str">
        <f t="shared" si="389"/>
        <v>0.0191694557075269-0.000743073688669421i</v>
      </c>
      <c r="L1345" t="str">
        <f t="shared" si="390"/>
        <v>0.0001875-1.52267195851453i</v>
      </c>
      <c r="M1345" t="str">
        <f t="shared" si="391"/>
        <v>0.0025-0.734005969745465i</v>
      </c>
      <c r="N1345">
        <f t="shared" si="392"/>
        <v>89.543093472280248</v>
      </c>
      <c r="O1345">
        <f t="shared" si="393"/>
        <v>51.054575872925298</v>
      </c>
      <c r="P1345" s="3">
        <f t="shared" si="394"/>
        <v>51.054575872925298</v>
      </c>
      <c r="Q1345" s="3">
        <f t="shared" si="395"/>
        <v>-90.456906527719752</v>
      </c>
      <c r="R1345">
        <f t="shared" si="396"/>
        <v>89.543093472280248</v>
      </c>
      <c r="S1345">
        <f t="shared" si="397"/>
        <v>0.13899396411348086</v>
      </c>
      <c r="T1345">
        <f t="shared" si="380"/>
        <v>51.054575872925298</v>
      </c>
    </row>
    <row r="1346" spans="1:20" x14ac:dyDescent="0.25">
      <c r="A1346">
        <f t="shared" si="381"/>
        <v>876.64346747026673</v>
      </c>
      <c r="B1346">
        <f t="shared" si="398"/>
        <v>139.5221411771121</v>
      </c>
      <c r="C1346" t="str">
        <f t="shared" si="382"/>
        <v>-2.84722353271422-355.685701168697i</v>
      </c>
      <c r="D1346" t="str">
        <f t="shared" si="383"/>
        <v>3.47812487209506-114.07212671856i</v>
      </c>
      <c r="E1346" t="str">
        <f t="shared" si="384"/>
        <v>162.467284170289+0.0658359201615642i</v>
      </c>
      <c r="F1346" t="str">
        <f t="shared" si="385"/>
        <v>2.90990988930038-1070.4906703167i</v>
      </c>
      <c r="G1346" t="str">
        <f t="shared" si="386"/>
        <v>0.999999992917469-0.0000841577722810956i</v>
      </c>
      <c r="H1346" t="str">
        <f t="shared" si="387"/>
        <v>625.482854433669+18.0449882773897i</v>
      </c>
      <c r="I1346" t="str">
        <f t="shared" si="388"/>
        <v>59.6286125629985-1888.74678108625i</v>
      </c>
      <c r="K1346" t="str">
        <f t="shared" si="389"/>
        <v>0.019169223526261-0.000745887775098692i</v>
      </c>
      <c r="L1346" t="str">
        <f t="shared" si="390"/>
        <v>0.0001875-1.51690770921949i</v>
      </c>
      <c r="M1346" t="str">
        <f t="shared" si="391"/>
        <v>0.0025-0.731227305982727i</v>
      </c>
      <c r="N1346">
        <f t="shared" si="392"/>
        <v>89.541363605816429</v>
      </c>
      <c r="O1346">
        <f t="shared" si="393"/>
        <v>51.021606410650861</v>
      </c>
      <c r="P1346" s="3">
        <f t="shared" si="394"/>
        <v>51.021606410650861</v>
      </c>
      <c r="Q1346" s="3">
        <f t="shared" si="395"/>
        <v>-90.458636394183571</v>
      </c>
      <c r="R1346">
        <f t="shared" si="396"/>
        <v>89.541363605816429</v>
      </c>
      <c r="S1346">
        <f t="shared" si="397"/>
        <v>0.13952214117711209</v>
      </c>
      <c r="T1346">
        <f t="shared" si="380"/>
        <v>51.021606410650861</v>
      </c>
    </row>
    <row r="1347" spans="1:20" x14ac:dyDescent="0.25">
      <c r="A1347">
        <f t="shared" si="381"/>
        <v>879.97471264665376</v>
      </c>
      <c r="B1347">
        <f t="shared" si="398"/>
        <v>140.05232531358513</v>
      </c>
      <c r="C1347" t="str">
        <f t="shared" si="382"/>
        <v>-2.84717493759122-354.338072311968i</v>
      </c>
      <c r="D1347" t="str">
        <f t="shared" si="383"/>
        <v>3.47812487112114-113.640298662362i</v>
      </c>
      <c r="E1347" t="str">
        <f t="shared" si="384"/>
        <v>162.467267063636+0.0660871974267626i</v>
      </c>
      <c r="F1347" t="str">
        <f t="shared" si="385"/>
        <v>2.90990988914345-1066.43820699483i</v>
      </c>
      <c r="G1347" t="str">
        <f t="shared" si="386"/>
        <v>0.99999999286354-0.000084477571811208i</v>
      </c>
      <c r="H1347" t="str">
        <f t="shared" si="387"/>
        <v>625.48653276637+18.1135702045604i</v>
      </c>
      <c r="I1347" t="str">
        <f t="shared" si="388"/>
        <v>59.6286758610378-1881.60665923971i</v>
      </c>
      <c r="K1347" t="str">
        <f t="shared" si="389"/>
        <v>0.0191689895831143-0.000748712445524299i</v>
      </c>
      <c r="L1347" t="str">
        <f t="shared" si="390"/>
        <v>0.0001875-1.51116528115112i</v>
      </c>
      <c r="M1347" t="str">
        <f t="shared" si="391"/>
        <v>0.0025-0.728459161170282i</v>
      </c>
      <c r="N1347">
        <f t="shared" si="392"/>
        <v>89.53962723871588</v>
      </c>
      <c r="O1347">
        <f t="shared" si="393"/>
        <v>50.988636753722496</v>
      </c>
      <c r="P1347" s="3">
        <f t="shared" si="394"/>
        <v>50.988636753722496</v>
      </c>
      <c r="Q1347" s="3">
        <f t="shared" si="395"/>
        <v>-90.46037276128412</v>
      </c>
      <c r="R1347">
        <f t="shared" si="396"/>
        <v>89.53962723871588</v>
      </c>
      <c r="S1347">
        <f t="shared" si="397"/>
        <v>0.14005232531358514</v>
      </c>
      <c r="T1347">
        <f t="shared" si="380"/>
        <v>50.988636753722496</v>
      </c>
    </row>
    <row r="1348" spans="1:20" x14ac:dyDescent="0.25">
      <c r="A1348">
        <f t="shared" si="381"/>
        <v>883.31861655471107</v>
      </c>
      <c r="B1348">
        <f t="shared" si="398"/>
        <v>140.58452414977677</v>
      </c>
      <c r="C1348" t="str">
        <f t="shared" si="382"/>
        <v>-2.8471259737524-352.99554075841i</v>
      </c>
      <c r="D1348" t="str">
        <f t="shared" si="383"/>
        <v>3.4781248701398-113.210105360012i</v>
      </c>
      <c r="E1348" t="str">
        <f t="shared" si="384"/>
        <v>162.467249827445+0.0663394421117543i</v>
      </c>
      <c r="F1348" t="str">
        <f t="shared" si="385"/>
        <v>2.90990988898533-1062.4010847446i</v>
      </c>
      <c r="G1348" t="str">
        <f t="shared" si="386"/>
        <v>0.9999999928092-0.0000847985865794826i</v>
      </c>
      <c r="H1348" t="str">
        <f t="shared" si="387"/>
        <v>625.490239132998+18.1824128683579i</v>
      </c>
      <c r="I1348" t="str">
        <f t="shared" si="388"/>
        <v>59.6287396405167-1874.49360501172i</v>
      </c>
      <c r="K1348" t="str">
        <f t="shared" si="389"/>
        <v>0.0191687538647634-0.000751547738916803i</v>
      </c>
      <c r="L1348" t="str">
        <f t="shared" si="390"/>
        <v>0.0001875-1.50544459170265i</v>
      </c>
      <c r="M1348" t="str">
        <f t="shared" si="391"/>
        <v>0.0025-0.725701495487429i</v>
      </c>
      <c r="N1348">
        <f t="shared" si="392"/>
        <v>89.537884347107308</v>
      </c>
      <c r="O1348">
        <f t="shared" si="393"/>
        <v>50.955666900666465</v>
      </c>
      <c r="P1348" s="3">
        <f t="shared" si="394"/>
        <v>50.955666900666465</v>
      </c>
      <c r="Q1348" s="3">
        <f t="shared" si="395"/>
        <v>-90.462115652892692</v>
      </c>
      <c r="R1348">
        <f t="shared" si="396"/>
        <v>89.537884347107308</v>
      </c>
      <c r="S1348">
        <f t="shared" si="397"/>
        <v>0.14058452414977676</v>
      </c>
      <c r="T1348">
        <f t="shared" si="380"/>
        <v>50.955666900666465</v>
      </c>
    </row>
    <row r="1349" spans="1:20" x14ac:dyDescent="0.25">
      <c r="A1349">
        <f t="shared" si="381"/>
        <v>886.67522729761902</v>
      </c>
      <c r="B1349">
        <f t="shared" si="398"/>
        <v>141.11874534154592</v>
      </c>
      <c r="C1349" t="str">
        <f t="shared" si="382"/>
        <v>-2.84707663841037-351.658087195604i</v>
      </c>
      <c r="D1349" t="str">
        <f t="shared" si="383"/>
        <v>3.47812486915099-112.781540623035i</v>
      </c>
      <c r="E1349" t="str">
        <f t="shared" si="384"/>
        <v>162.467232460739+0.0665926580359502i</v>
      </c>
      <c r="F1349" t="str">
        <f t="shared" si="385"/>
        <v>2.909909888826-1058.37924549065i</v>
      </c>
      <c r="G1349" t="str">
        <f t="shared" si="386"/>
        <v>0.999999992754446-0.0000851208212038239i</v>
      </c>
      <c r="H1349" t="str">
        <f t="shared" si="387"/>
        <v>625.49397374741+18.2515172610112i</v>
      </c>
      <c r="I1349" t="str">
        <f t="shared" si="388"/>
        <v>59.6288039050949-1867.40751607946i</v>
      </c>
      <c r="K1349" t="str">
        <f t="shared" si="389"/>
        <v>0.0191685163577846-0.000754393694380667i</v>
      </c>
      <c r="L1349" t="str">
        <f t="shared" si="390"/>
        <v>0.0001875-1.49974555858004i</v>
      </c>
      <c r="M1349" t="str">
        <f t="shared" si="391"/>
        <v>0.0025-0.722954269264223i</v>
      </c>
      <c r="N1349">
        <f t="shared" si="392"/>
        <v>89.536134907038189</v>
      </c>
      <c r="O1349">
        <f t="shared" si="393"/>
        <v>50.922696849997671</v>
      </c>
      <c r="P1349" s="3">
        <f t="shared" si="394"/>
        <v>50.922696849997671</v>
      </c>
      <c r="Q1349" s="3">
        <f t="shared" si="395"/>
        <v>-90.463865092961811</v>
      </c>
      <c r="R1349">
        <f t="shared" si="396"/>
        <v>89.536134907038189</v>
      </c>
      <c r="S1349">
        <f t="shared" si="397"/>
        <v>0.14111874534154592</v>
      </c>
      <c r="T1349">
        <f t="shared" si="380"/>
        <v>50.922696849997671</v>
      </c>
    </row>
    <row r="1350" spans="1:20" x14ac:dyDescent="0.25">
      <c r="A1350">
        <f t="shared" si="381"/>
        <v>890.04459316134989</v>
      </c>
      <c r="B1350">
        <f t="shared" si="398"/>
        <v>141.65499657384379</v>
      </c>
      <c r="C1350" t="str">
        <f t="shared" si="382"/>
        <v>-2.84702692875625-350.325692384198i</v>
      </c>
      <c r="D1350" t="str">
        <f t="shared" si="383"/>
        <v>3.47812486815464-112.354598286384i</v>
      </c>
      <c r="E1350" t="str">
        <f t="shared" si="384"/>
        <v>162.467214962537+0.0668468490349388i</v>
      </c>
      <c r="F1350" t="str">
        <f t="shared" si="385"/>
        <v>2.90990988866546-1054.37263137746i</v>
      </c>
      <c r="G1350" t="str">
        <f t="shared" si="386"/>
        <v>0.999999992699275-0.0000854442803196844i</v>
      </c>
      <c r="H1350" t="str">
        <f t="shared" si="387"/>
        <v>625.497736825085+18.3208843785344i</v>
      </c>
      <c r="I1350" t="str">
        <f t="shared" si="388"/>
        <v>59.6288686584543-1860.34829050801i</v>
      </c>
      <c r="K1350" t="str">
        <f t="shared" si="389"/>
        <v>0.0191682770486538-0.000757250351154568i</v>
      </c>
      <c r="L1350" t="str">
        <f t="shared" si="390"/>
        <v>0.0001875-1.4940680998008i</v>
      </c>
      <c r="M1350" t="str">
        <f t="shared" si="391"/>
        <v>0.0025-0.720217442980896i</v>
      </c>
      <c r="N1350">
        <f t="shared" si="392"/>
        <v>89.534378894474614</v>
      </c>
      <c r="O1350">
        <f t="shared" si="393"/>
        <v>50.889726600220193</v>
      </c>
      <c r="P1350" s="3">
        <f t="shared" si="394"/>
        <v>50.889726600220193</v>
      </c>
      <c r="Q1350" s="3">
        <f t="shared" si="395"/>
        <v>-90.465621105525386</v>
      </c>
      <c r="R1350">
        <f t="shared" si="396"/>
        <v>89.534378894474614</v>
      </c>
      <c r="S1350">
        <f t="shared" si="397"/>
        <v>0.14165499657384378</v>
      </c>
      <c r="T1350">
        <f t="shared" si="380"/>
        <v>50.889726600220193</v>
      </c>
    </row>
    <row r="1351" spans="1:20" x14ac:dyDescent="0.25">
      <c r="A1351">
        <f t="shared" si="381"/>
        <v>893.42676261536303</v>
      </c>
      <c r="B1351">
        <f t="shared" si="398"/>
        <v>142.19328556082439</v>
      </c>
      <c r="C1351" t="str">
        <f t="shared" si="382"/>
        <v>-2.84697684196056-348.998337157595i</v>
      </c>
      <c r="D1351" t="str">
        <f t="shared" si="383"/>
        <v>3.47812486715072-111.929272208349i</v>
      </c>
      <c r="E1351" t="str">
        <f t="shared" si="384"/>
        <v>162.467197331847+0.0671020189604759i</v>
      </c>
      <c r="F1351" t="str">
        <f t="shared" si="385"/>
        <v>2.90990988850369-1050.38118476856i</v>
      </c>
      <c r="G1351" t="str">
        <f t="shared" si="386"/>
        <v>0.999999992643684-0.0000857689685801313i</v>
      </c>
      <c r="H1351" t="str">
        <f t="shared" si="387"/>
        <v>625.501528583163+18.3905152207445i</v>
      </c>
      <c r="I1351" t="str">
        <f t="shared" si="388"/>
        <v>59.6289339043113-1853.31582674896i</v>
      </c>
      <c r="K1351" t="str">
        <f t="shared" si="389"/>
        <v>0.0191680359237449-0.000760117748611798i</v>
      </c>
      <c r="L1351" t="str">
        <f t="shared" si="390"/>
        <v>0.0001875-1.48841213369277i</v>
      </c>
      <c r="M1351" t="str">
        <f t="shared" si="391"/>
        <v>0.0025-0.71749097726728i</v>
      </c>
      <c r="N1351">
        <f t="shared" si="392"/>
        <v>89.532616285300946</v>
      </c>
      <c r="O1351">
        <f t="shared" si="393"/>
        <v>50.856756149826303</v>
      </c>
      <c r="P1351" s="3">
        <f t="shared" si="394"/>
        <v>50.856756149826303</v>
      </c>
      <c r="Q1351" s="3">
        <f t="shared" si="395"/>
        <v>-90.467383714699054</v>
      </c>
      <c r="R1351">
        <f t="shared" si="396"/>
        <v>89.532616285300946</v>
      </c>
      <c r="S1351">
        <f t="shared" si="397"/>
        <v>0.14219328556082439</v>
      </c>
      <c r="T1351">
        <f t="shared" si="380"/>
        <v>50.856756149826303</v>
      </c>
    </row>
    <row r="1352" spans="1:20" x14ac:dyDescent="0.25">
      <c r="A1352">
        <f t="shared" si="381"/>
        <v>896.82178431330135</v>
      </c>
      <c r="B1352">
        <f t="shared" si="398"/>
        <v>142.73362004595552</v>
      </c>
      <c r="C1352" t="str">
        <f t="shared" si="382"/>
        <v>-2.84692637517244-347.676002421718i</v>
      </c>
      <c r="D1352" t="str">
        <f t="shared" si="383"/>
        <v>3.47812486613915-111.505556270472i</v>
      </c>
      <c r="E1352" t="str">
        <f t="shared" si="384"/>
        <v>162.467179567672+0.06735817168066i</v>
      </c>
      <c r="F1352" t="str">
        <f t="shared" si="385"/>
        <v>2.90990988834069-1046.40484824564i</v>
      </c>
      <c r="G1352" t="str">
        <f t="shared" si="386"/>
        <v>0.99999999258767-0.0000860948906559131i</v>
      </c>
      <c r="H1352" t="str">
        <f t="shared" si="387"/>
        <v>625.505349240432+18.4604107912735i</v>
      </c>
      <c r="I1352" t="str">
        <f t="shared" si="388"/>
        <v>59.6289996464059-1846.31002363881i</v>
      </c>
      <c r="K1352" t="str">
        <f t="shared" si="389"/>
        <v>0.01916779296933-0.000762995926260573i</v>
      </c>
      <c r="L1352" t="str">
        <f t="shared" si="390"/>
        <v>0.0001875-1.48277757889297i</v>
      </c>
      <c r="M1352" t="str">
        <f t="shared" si="391"/>
        <v>0.0025-0.714774832902254i</v>
      </c>
      <c r="N1352">
        <f t="shared" si="392"/>
        <v>89.530847055319711</v>
      </c>
      <c r="O1352">
        <f t="shared" si="393"/>
        <v>50.823785497297457</v>
      </c>
      <c r="P1352" s="3">
        <f t="shared" si="394"/>
        <v>50.823785497297457</v>
      </c>
      <c r="Q1352" s="3">
        <f t="shared" si="395"/>
        <v>-90.469152944680289</v>
      </c>
      <c r="R1352">
        <f t="shared" si="396"/>
        <v>89.530847055319711</v>
      </c>
      <c r="S1352">
        <f t="shared" si="397"/>
        <v>0.14273362004595552</v>
      </c>
      <c r="T1352">
        <f t="shared" si="380"/>
        <v>50.823785497297457</v>
      </c>
    </row>
    <row r="1353" spans="1:20" x14ac:dyDescent="0.25">
      <c r="A1353">
        <f t="shared" si="381"/>
        <v>900.2297070936919</v>
      </c>
      <c r="B1353">
        <f t="shared" si="398"/>
        <v>143.27600780213015</v>
      </c>
      <c r="C1353" t="str">
        <f t="shared" si="382"/>
        <v>-2.84687552551974-346.358669154709i</v>
      </c>
      <c r="D1353" t="str">
        <f t="shared" si="383"/>
        <v>3.47812486511987-111.083444377457i</v>
      </c>
      <c r="E1353" t="str">
        <f t="shared" si="384"/>
        <v>162.46716166901+0.0676153110799187i</v>
      </c>
      <c r="F1353" t="str">
        <f t="shared" si="385"/>
        <v>2.90990988817645-1042.44356460776i</v>
      </c>
      <c r="G1353" t="str">
        <f t="shared" si="386"/>
        <v>0.999999992531229-0.0000864220512355279i</v>
      </c>
      <c r="H1353" t="str">
        <f t="shared" si="387"/>
        <v>625.509199017366+18.5305720975845i</v>
      </c>
      <c r="I1353" t="str">
        <f t="shared" si="388"/>
        <v>59.6290658885085-1839.33078039765i</v>
      </c>
      <c r="K1353" t="str">
        <f t="shared" si="389"/>
        <v>0.0191675481715776-0.000765884923744376i</v>
      </c>
      <c r="L1353" t="str">
        <f t="shared" si="390"/>
        <v>0.0001875-1.47716435434646i</v>
      </c>
      <c r="M1353" t="str">
        <f t="shared" si="391"/>
        <v>0.0025-0.712068970813163i</v>
      </c>
      <c r="N1353">
        <f t="shared" si="392"/>
        <v>89.529071180251421</v>
      </c>
      <c r="O1353">
        <f t="shared" si="393"/>
        <v>50.790814641103488</v>
      </c>
      <c r="P1353" s="3">
        <f t="shared" si="394"/>
        <v>50.790814641103488</v>
      </c>
      <c r="Q1353" s="3">
        <f t="shared" si="395"/>
        <v>-90.470928819748579</v>
      </c>
      <c r="R1353">
        <f t="shared" si="396"/>
        <v>89.529071180251421</v>
      </c>
      <c r="S1353">
        <f t="shared" si="397"/>
        <v>0.14327600780213015</v>
      </c>
      <c r="T1353">
        <f t="shared" si="380"/>
        <v>50.790814641103488</v>
      </c>
    </row>
    <row r="1354" spans="1:20" x14ac:dyDescent="0.25">
      <c r="A1354">
        <f t="shared" si="381"/>
        <v>903.65057998064799</v>
      </c>
      <c r="B1354">
        <f t="shared" si="398"/>
        <v>143.82045663177826</v>
      </c>
      <c r="C1354" t="str">
        <f t="shared" si="382"/>
        <v>-2.84682429010856-345.046318406655i</v>
      </c>
      <c r="D1354" t="str">
        <f t="shared" si="383"/>
        <v>3.47812486409284-110.662930457083i</v>
      </c>
      <c r="E1354" t="str">
        <f t="shared" si="384"/>
        <v>162.467143634844+0.0678734410592184i</v>
      </c>
      <c r="F1354" t="str">
        <f t="shared" si="385"/>
        <v>2.90990988801098-1038.49727687054i</v>
      </c>
      <c r="G1354" t="str">
        <f t="shared" si="386"/>
        <v>0.999999992474358-0.0000867504550252894i</v>
      </c>
      <c r="H1354" t="str">
        <f t="shared" si="387"/>
        <v>625.513078136105+18.6010001509854i</v>
      </c>
      <c r="I1354" t="str">
        <f t="shared" si="388"/>
        <v>59.629132634417-1832.37799662764i</v>
      </c>
      <c r="K1354" t="str">
        <f t="shared" si="389"/>
        <v>0.019167301516553-0.000768784780842341i</v>
      </c>
      <c r="L1354" t="str">
        <f t="shared" si="390"/>
        <v>0.0001875-1.4715723793051i</v>
      </c>
      <c r="M1354" t="str">
        <f t="shared" si="391"/>
        <v>0.0025-0.709373352075278i</v>
      </c>
      <c r="N1354">
        <f t="shared" si="392"/>
        <v>89.52728863573428</v>
      </c>
      <c r="O1354">
        <f t="shared" si="393"/>
        <v>50.757843579702538</v>
      </c>
      <c r="P1354" s="3">
        <f t="shared" si="394"/>
        <v>50.757843579702538</v>
      </c>
      <c r="Q1354" s="3">
        <f t="shared" si="395"/>
        <v>-90.47271136426572</v>
      </c>
      <c r="R1354">
        <f t="shared" si="396"/>
        <v>89.52728863573428</v>
      </c>
      <c r="S1354">
        <f t="shared" si="397"/>
        <v>0.14382045663177825</v>
      </c>
      <c r="T1354">
        <f t="shared" si="380"/>
        <v>50.757843579702538</v>
      </c>
    </row>
    <row r="1355" spans="1:20" x14ac:dyDescent="0.25">
      <c r="A1355">
        <f t="shared" si="381"/>
        <v>907.0844521845745</v>
      </c>
      <c r="B1355">
        <f t="shared" si="398"/>
        <v>144.36697436697901</v>
      </c>
      <c r="C1355" t="str">
        <f t="shared" si="382"/>
        <v>-2.84677266602355-343.738931299337i</v>
      </c>
      <c r="D1355" t="str">
        <f t="shared" si="383"/>
        <v>3.47812486305797-110.244008460115i</v>
      </c>
      <c r="E1355" t="str">
        <f t="shared" si="384"/>
        <v>162.46712546416+0.0681325655360104i</v>
      </c>
      <c r="F1355" t="str">
        <f t="shared" si="385"/>
        <v>2.90990988784423-1034.56592826529i</v>
      </c>
      <c r="G1355" t="str">
        <f t="shared" si="386"/>
        <v>0.999999992417055-0.0000870801067493955i</v>
      </c>
      <c r="H1355" t="str">
        <f t="shared" si="387"/>
        <v>625.516986820504+18.6716959666451i</v>
      </c>
      <c r="I1355" t="str">
        <f t="shared" si="388"/>
        <v>59.6291998879593-1825.45157231155i</v>
      </c>
      <c r="K1355" t="str">
        <f t="shared" si="389"/>
        <v>0.0191670529902165-0.000771695537469558i</v>
      </c>
      <c r="L1355" t="str">
        <f t="shared" si="390"/>
        <v>0.0001875-1.46600157332646i</v>
      </c>
      <c r="M1355" t="str">
        <f t="shared" si="391"/>
        <v>0.0025-0.706687937911213i</v>
      </c>
      <c r="N1355">
        <f t="shared" si="392"/>
        <v>89.525499397324097</v>
      </c>
      <c r="O1355">
        <f t="shared" si="393"/>
        <v>50.724872311541546</v>
      </c>
      <c r="P1355" s="3">
        <f t="shared" si="394"/>
        <v>50.724872311541546</v>
      </c>
      <c r="Q1355" s="3">
        <f t="shared" si="395"/>
        <v>-90.474500602675903</v>
      </c>
      <c r="R1355">
        <f t="shared" si="396"/>
        <v>89.525499397324097</v>
      </c>
      <c r="S1355">
        <f t="shared" si="397"/>
        <v>0.14436697436697901</v>
      </c>
      <c r="T1355">
        <f t="shared" si="380"/>
        <v>50.724872311541546</v>
      </c>
    </row>
    <row r="1356" spans="1:20" x14ac:dyDescent="0.25">
      <c r="A1356">
        <f t="shared" si="381"/>
        <v>910.53137310287582</v>
      </c>
      <c r="B1356">
        <f t="shared" si="398"/>
        <v>144.91556886957352</v>
      </c>
      <c r="C1356" t="str">
        <f t="shared" si="382"/>
        <v>-2.84672065032718-342.43648902593i</v>
      </c>
      <c r="D1356" t="str">
        <f t="shared" si="383"/>
        <v>3.47812486201524-109.826672360221i</v>
      </c>
      <c r="E1356" t="str">
        <f t="shared" si="384"/>
        <v>162.467107155925+0.0683926884444047i</v>
      </c>
      <c r="F1356" t="str">
        <f t="shared" si="385"/>
        <v>2.9099098876762-1030.64946223824i</v>
      </c>
      <c r="G1356" t="str">
        <f t="shared" si="386"/>
        <v>0.999999992359315-0.0000874110111499961i</v>
      </c>
      <c r="H1356" t="str">
        <f t="shared" si="387"/>
        <v>625.520925296118+18.7426605636065i</v>
      </c>
      <c r="I1356" t="str">
        <f t="shared" si="388"/>
        <v>59.6292676529895-1818.55140781136i</v>
      </c>
      <c r="K1356" t="str">
        <f t="shared" si="389"/>
        <v>0.0191668025784233-0.000774617233677433i</v>
      </c>
      <c r="L1356" t="str">
        <f t="shared" si="390"/>
        <v>0.0001875-1.46045185627262i</v>
      </c>
      <c r="M1356" t="str">
        <f t="shared" si="391"/>
        <v>0.0025-0.70401268969039i</v>
      </c>
      <c r="N1356">
        <f t="shared" si="392"/>
        <v>89.523703440494003</v>
      </c>
      <c r="O1356">
        <f t="shared" si="393"/>
        <v>50.691900835055364</v>
      </c>
      <c r="P1356" s="3">
        <f t="shared" si="394"/>
        <v>50.691900835055364</v>
      </c>
      <c r="Q1356" s="3">
        <f t="shared" si="395"/>
        <v>-90.476296559505997</v>
      </c>
      <c r="R1356">
        <f t="shared" si="396"/>
        <v>89.523703440494003</v>
      </c>
      <c r="S1356">
        <f t="shared" si="397"/>
        <v>0.14491556886957352</v>
      </c>
      <c r="T1356">
        <f t="shared" si="380"/>
        <v>50.691900835055364</v>
      </c>
    </row>
    <row r="1357" spans="1:20" x14ac:dyDescent="0.25">
      <c r="A1357">
        <f t="shared" si="381"/>
        <v>913.99139232066671</v>
      </c>
      <c r="B1357">
        <f t="shared" si="398"/>
        <v>145.4662480312779</v>
      </c>
      <c r="C1357" t="str">
        <f t="shared" si="382"/>
        <v>-2.84666824006029-341.138972850755i</v>
      </c>
      <c r="D1357" t="str">
        <f t="shared" si="383"/>
        <v>3.47812486096456-109.410916153881i</v>
      </c>
      <c r="E1357" t="str">
        <f t="shared" si="384"/>
        <v>162.467088709107+0.068653813735238i</v>
      </c>
      <c r="F1357" t="str">
        <f t="shared" si="385"/>
        <v>2.90990988750691-1026.74782244973i</v>
      </c>
      <c r="G1357" t="str">
        <f t="shared" si="386"/>
        <v>0.999999992301136-0.0000877431729872612i</v>
      </c>
      <c r="H1357" t="str">
        <f t="shared" si="387"/>
        <v>625.524893790236+18.8138949648037i</v>
      </c>
      <c r="I1357" t="str">
        <f t="shared" si="388"/>
        <v>59.6293359333963-1811.67740386689i</v>
      </c>
      <c r="K1357" t="str">
        <f t="shared" si="389"/>
        <v>0.0191665502669222-0.00077754990965404i</v>
      </c>
      <c r="L1357" t="str">
        <f t="shared" si="390"/>
        <v>0.0001875-1.45492314830905i</v>
      </c>
      <c r="M1357" t="str">
        <f t="shared" si="391"/>
        <v>0.0025-0.701347568928463i</v>
      </c>
      <c r="N1357">
        <f t="shared" si="392"/>
        <v>89.521900740634251</v>
      </c>
      <c r="O1357">
        <f t="shared" si="393"/>
        <v>50.65892914866734</v>
      </c>
      <c r="P1357" s="3">
        <f t="shared" si="394"/>
        <v>50.65892914866734</v>
      </c>
      <c r="Q1357" s="3">
        <f t="shared" si="395"/>
        <v>-90.478099259365749</v>
      </c>
      <c r="R1357">
        <f t="shared" si="396"/>
        <v>89.521900740634251</v>
      </c>
      <c r="S1357">
        <f t="shared" si="397"/>
        <v>0.14546624803127789</v>
      </c>
      <c r="T1357">
        <f t="shared" si="380"/>
        <v>50.65892914866734</v>
      </c>
    </row>
    <row r="1358" spans="1:20" x14ac:dyDescent="0.25">
      <c r="A1358">
        <f t="shared" si="381"/>
        <v>917.46455961148536</v>
      </c>
      <c r="B1358">
        <f t="shared" si="398"/>
        <v>146.01901977379677</v>
      </c>
      <c r="C1358" t="str">
        <f t="shared" si="382"/>
        <v>-2.84661543224124-339.846364108996i</v>
      </c>
      <c r="D1358" t="str">
        <f t="shared" si="383"/>
        <v>3.47812485990589-108.996733860301i</v>
      </c>
      <c r="E1358" t="str">
        <f t="shared" si="384"/>
        <v>162.467070122664+0.0689159453760395i</v>
      </c>
      <c r="F1358" t="str">
        <f t="shared" si="385"/>
        <v>2.90990988733633-1022.86095277335i</v>
      </c>
      <c r="G1358" t="str">
        <f t="shared" si="386"/>
        <v>0.999999992242513-0.0000880765970394495i</v>
      </c>
      <c r="H1358" t="str">
        <f t="shared" si="387"/>
        <v>625.528892531875+18.8854001970748i</v>
      </c>
      <c r="I1358" t="str">
        <f t="shared" si="388"/>
        <v>59.6294047330929-1804.82946159418i</v>
      </c>
      <c r="K1358" t="str">
        <f t="shared" si="389"/>
        <v>0.0191662960413554-0.000780493605724458i</v>
      </c>
      <c r="L1358" t="str">
        <f t="shared" si="390"/>
        <v>0.0001875-1.44941536990341i</v>
      </c>
      <c r="M1358" t="str">
        <f t="shared" si="391"/>
        <v>0.0025-0.698692537286772i</v>
      </c>
      <c r="N1358">
        <f t="shared" si="392"/>
        <v>89.520091273052145</v>
      </c>
      <c r="O1358">
        <f t="shared" si="393"/>
        <v>50.625957250788787</v>
      </c>
      <c r="P1358" s="3">
        <f t="shared" si="394"/>
        <v>50.625957250788787</v>
      </c>
      <c r="Q1358" s="3">
        <f t="shared" si="395"/>
        <v>-90.479908726947855</v>
      </c>
      <c r="R1358">
        <f t="shared" si="396"/>
        <v>89.520091273052145</v>
      </c>
      <c r="S1358">
        <f t="shared" si="397"/>
        <v>0.14601901977379678</v>
      </c>
      <c r="T1358">
        <f t="shared" si="380"/>
        <v>50.625957250788787</v>
      </c>
    </row>
    <row r="1359" spans="1:20" x14ac:dyDescent="0.25">
      <c r="A1359">
        <f t="shared" si="381"/>
        <v>920.95092493800905</v>
      </c>
      <c r="B1359">
        <f t="shared" si="398"/>
        <v>146.57389204893721</v>
      </c>
      <c r="C1359" t="str">
        <f t="shared" si="382"/>
        <v>-2.84656222386581-338.558644206439i</v>
      </c>
      <c r="D1359" t="str">
        <f t="shared" si="383"/>
        <v>3.47812485883915-108.58411952133i</v>
      </c>
      <c r="E1359" t="str">
        <f t="shared" si="384"/>
        <v>162.467051395544+0.0691790873513573i</v>
      </c>
      <c r="F1359" t="str">
        <f t="shared" si="385"/>
        <v>2.90990988716444-1018.98879729517i</v>
      </c>
      <c r="G1359" t="str">
        <f t="shared" si="386"/>
        <v>0.999999992183444-0.0000884112881029771i</v>
      </c>
      <c r="H1359" t="str">
        <f t="shared" si="387"/>
        <v>625.532921751804+18.9571772911776i</v>
      </c>
      <c r="I1359" t="str">
        <f t="shared" si="388"/>
        <v>59.6294740560218-1798.00748248425i</v>
      </c>
      <c r="K1359" t="str">
        <f t="shared" si="389"/>
        <v>0.0191660398872574-0.000783448362351101i</v>
      </c>
      <c r="L1359" t="str">
        <f t="shared" si="390"/>
        <v>0.0001875-1.44392844182448i</v>
      </c>
      <c r="M1359" t="str">
        <f t="shared" si="391"/>
        <v>0.0025-0.696047556571803i</v>
      </c>
      <c r="N1359">
        <f t="shared" si="392"/>
        <v>89.518275012971671</v>
      </c>
      <c r="O1359">
        <f t="shared" si="393"/>
        <v>50.592985139819163</v>
      </c>
      <c r="P1359" s="3">
        <f t="shared" si="394"/>
        <v>50.592985139819163</v>
      </c>
      <c r="Q1359" s="3">
        <f t="shared" si="395"/>
        <v>-90.481724987028329</v>
      </c>
      <c r="R1359">
        <f t="shared" si="396"/>
        <v>89.518275012971671</v>
      </c>
      <c r="S1359">
        <f t="shared" si="397"/>
        <v>0.1465738920489372</v>
      </c>
      <c r="T1359">
        <f t="shared" si="380"/>
        <v>50.592985139819163</v>
      </c>
    </row>
    <row r="1360" spans="1:20" x14ac:dyDescent="0.25">
      <c r="A1360">
        <f t="shared" si="381"/>
        <v>924.45053845277357</v>
      </c>
      <c r="B1360">
        <f t="shared" si="398"/>
        <v>147.13087283872318</v>
      </c>
      <c r="C1360" t="str">
        <f t="shared" si="382"/>
        <v>-2.84650861190797-337.275794619197i</v>
      </c>
      <c r="D1360" t="str">
        <f t="shared" si="383"/>
        <v>3.47812485776429-108.173067201373i</v>
      </c>
      <c r="E1360" t="str">
        <f t="shared" si="384"/>
        <v>162.467032526687+0.0694432436626436i</v>
      </c>
      <c r="F1360" t="str">
        <f t="shared" si="385"/>
        <v>2.90990988699124-1015.13130031294i</v>
      </c>
      <c r="G1360" t="str">
        <f t="shared" si="386"/>
        <v>0.999999992123925-0.0000887472509924863i</v>
      </c>
      <c r="H1360" t="str">
        <f t="shared" si="387"/>
        <v>625.536981682567+19.0292272818067i</v>
      </c>
      <c r="I1360" t="str">
        <f t="shared" si="388"/>
        <v>59.6295439061613-1791.21136840165i</v>
      </c>
      <c r="K1360" t="str">
        <f t="shared" si="389"/>
        <v>0.0191657817900538-0.000786414220134095i</v>
      </c>
      <c r="L1360" t="str">
        <f t="shared" si="390"/>
        <v>0.0001875-1.43846228514094i</v>
      </c>
      <c r="M1360" t="str">
        <f t="shared" si="391"/>
        <v>0.0025-0.693412588734608i</v>
      </c>
      <c r="N1360">
        <f t="shared" si="392"/>
        <v>89.516451935533368</v>
      </c>
      <c r="O1360">
        <f t="shared" si="393"/>
        <v>50.560012814145743</v>
      </c>
      <c r="P1360" s="3">
        <f t="shared" si="394"/>
        <v>50.560012814145743</v>
      </c>
      <c r="Q1360" s="3">
        <f t="shared" si="395"/>
        <v>-90.483548064466632</v>
      </c>
      <c r="R1360">
        <f t="shared" si="396"/>
        <v>89.516451935533368</v>
      </c>
      <c r="S1360">
        <f t="shared" si="397"/>
        <v>0.14713087283872317</v>
      </c>
      <c r="T1360">
        <f t="shared" si="380"/>
        <v>50.560012814145743</v>
      </c>
    </row>
    <row r="1361" spans="1:20" x14ac:dyDescent="0.25">
      <c r="A1361">
        <f t="shared" si="381"/>
        <v>927.96345049889419</v>
      </c>
      <c r="B1361">
        <f t="shared" si="398"/>
        <v>147.68997015551034</v>
      </c>
      <c r="C1361" t="str">
        <f t="shared" si="382"/>
        <v>-2.84645459331849-335.997796893465i</v>
      </c>
      <c r="D1361" t="str">
        <f t="shared" si="383"/>
        <v>3.47812485668124-107.763570987305i</v>
      </c>
      <c r="E1361" t="str">
        <f t="shared" si="384"/>
        <v>162.467013515031+0.0697084183283495i</v>
      </c>
      <c r="F1361" t="str">
        <f t="shared" si="385"/>
        <v>2.90990988681674-1011.28840633527i</v>
      </c>
      <c r="G1361" t="str">
        <f t="shared" si="386"/>
        <v>0.999999992063954-0.0000890844905409151i</v>
      </c>
      <c r="H1361" t="str">
        <f t="shared" si="387"/>
        <v>625.541072558471+19.1015512076048i</v>
      </c>
      <c r="I1361" t="str">
        <f t="shared" si="388"/>
        <v>59.6296142875128-1784.44102158295i</v>
      </c>
      <c r="K1361" t="str">
        <f t="shared" si="389"/>
        <v>0.0191655217350614-0.00078939121981157i</v>
      </c>
      <c r="L1361" t="str">
        <f t="shared" si="390"/>
        <v>0.0001875-1.43301682122031i</v>
      </c>
      <c r="M1361" t="str">
        <f t="shared" si="391"/>
        <v>0.0025-0.690787595870304i</v>
      </c>
      <c r="N1361">
        <f t="shared" si="392"/>
        <v>89.514622015794203</v>
      </c>
      <c r="O1361">
        <f t="shared" si="393"/>
        <v>50.527040272144106</v>
      </c>
      <c r="P1361" s="3">
        <f t="shared" si="394"/>
        <v>50.527040272144106</v>
      </c>
      <c r="Q1361" s="3">
        <f t="shared" si="395"/>
        <v>-90.485377984205797</v>
      </c>
      <c r="R1361">
        <f t="shared" si="396"/>
        <v>89.514622015794203</v>
      </c>
      <c r="S1361">
        <f t="shared" si="397"/>
        <v>0.14768997015551033</v>
      </c>
      <c r="T1361">
        <f t="shared" si="380"/>
        <v>50.527040272144106</v>
      </c>
    </row>
    <row r="1362" spans="1:20" x14ac:dyDescent="0.25">
      <c r="A1362">
        <f t="shared" si="381"/>
        <v>931.48971161078998</v>
      </c>
      <c r="B1362">
        <f t="shared" si="398"/>
        <v>148.25119204210128</v>
      </c>
      <c r="C1362" t="str">
        <f t="shared" si="382"/>
        <v>-2.84640016502506-334.724632645217i</v>
      </c>
      <c r="D1362" t="str">
        <f t="shared" si="383"/>
        <v>3.47812485558996-107.355624988383i</v>
      </c>
      <c r="E1362" t="str">
        <f t="shared" si="384"/>
        <v>162.4669943595+0.0699746153841056i</v>
      </c>
      <c r="F1362" t="str">
        <f t="shared" si="385"/>
        <v>2.90990988664089-1007.46006008083i</v>
      </c>
      <c r="G1362" t="str">
        <f t="shared" si="386"/>
        <v>0.999999992003525-0.0000894230115995669i</v>
      </c>
      <c r="H1362" t="str">
        <f t="shared" si="387"/>
        <v>625.545194615621+19.1741501111814i</v>
      </c>
      <c r="I1362" t="str">
        <f t="shared" si="388"/>
        <v>59.6296852041116-1777.69634463542i</v>
      </c>
      <c r="K1362" t="str">
        <f t="shared" si="389"/>
        <v>0.0191652597074867-0.000792379402260048i</v>
      </c>
      <c r="L1362" t="str">
        <f t="shared" si="390"/>
        <v>0.0001875-1.42759197172774i</v>
      </c>
      <c r="M1362" t="str">
        <f t="shared" si="391"/>
        <v>0.0025-0.688172540217477i</v>
      </c>
      <c r="N1362">
        <f t="shared" si="392"/>
        <v>89.512785228727296</v>
      </c>
      <c r="O1362">
        <f t="shared" si="393"/>
        <v>50.49406751217704</v>
      </c>
      <c r="P1362" s="3">
        <f t="shared" si="394"/>
        <v>50.49406751217704</v>
      </c>
      <c r="Q1362" s="3">
        <f t="shared" si="395"/>
        <v>-90.487214771272704</v>
      </c>
      <c r="R1362">
        <f t="shared" si="396"/>
        <v>89.512785228727296</v>
      </c>
      <c r="S1362">
        <f t="shared" si="397"/>
        <v>0.14825119204210127</v>
      </c>
      <c r="T1362">
        <f t="shared" si="380"/>
        <v>50.49406751217704</v>
      </c>
    </row>
    <row r="1363" spans="1:20" x14ac:dyDescent="0.25">
      <c r="A1363">
        <f t="shared" si="381"/>
        <v>935.02937251491096</v>
      </c>
      <c r="B1363">
        <f t="shared" si="398"/>
        <v>148.81454657186126</v>
      </c>
      <c r="C1363" t="str">
        <f t="shared" si="382"/>
        <v>-2.84634532393313-333.456283559975i</v>
      </c>
      <c r="D1363" t="str">
        <f t="shared" si="383"/>
        <v>3.47812485449035-106.949223336169i</v>
      </c>
      <c r="E1363" t="str">
        <f t="shared" si="384"/>
        <v>162.466975059012+0.0702418388828044i</v>
      </c>
      <c r="F1363" t="str">
        <f t="shared" si="385"/>
        <v>2.9099098864637-1003.64620647759i</v>
      </c>
      <c r="G1363" t="str">
        <f t="shared" si="386"/>
        <v>0.999999991942636-0.0000897628190381798i</v>
      </c>
      <c r="H1363" t="str">
        <f t="shared" si="387"/>
        <v>625.54934809193+19.2470250391267i</v>
      </c>
      <c r="I1363" t="str">
        <f t="shared" si="388"/>
        <v>59.6297566600249-1770.97724053567i</v>
      </c>
      <c r="K1363" t="str">
        <f t="shared" si="389"/>
        <v>0.0191649956924252-0.000795378808494762i</v>
      </c>
      <c r="L1363" t="str">
        <f t="shared" si="390"/>
        <v>0.0001875-1.42218765862497i</v>
      </c>
      <c r="M1363" t="str">
        <f t="shared" si="391"/>
        <v>0.0025-0.685567384157677i</v>
      </c>
      <c r="N1363">
        <f t="shared" si="392"/>
        <v>89.510941549221684</v>
      </c>
      <c r="O1363">
        <f t="shared" si="393"/>
        <v>50.461094532595368</v>
      </c>
      <c r="P1363" s="3">
        <f t="shared" si="394"/>
        <v>50.461094532595368</v>
      </c>
      <c r="Q1363" s="3">
        <f t="shared" si="395"/>
        <v>-90.489058450778316</v>
      </c>
      <c r="R1363">
        <f t="shared" si="396"/>
        <v>89.510941549221684</v>
      </c>
      <c r="S1363">
        <f t="shared" si="397"/>
        <v>0.14881454657186124</v>
      </c>
      <c r="T1363">
        <f t="shared" si="380"/>
        <v>50.461094532595368</v>
      </c>
    </row>
    <row r="1364" spans="1:20" x14ac:dyDescent="0.25">
      <c r="A1364">
        <f t="shared" si="381"/>
        <v>938.58248413046761</v>
      </c>
      <c r="B1364">
        <f t="shared" si="398"/>
        <v>149.38004184883434</v>
      </c>
      <c r="C1364" t="str">
        <f t="shared" si="382"/>
        <v>-2.84629006692433-332.192731392536i</v>
      </c>
      <c r="D1364" t="str">
        <f t="shared" si="383"/>
        <v>3.47812485338238-106.544360184439i</v>
      </c>
      <c r="E1364" t="str">
        <f t="shared" si="384"/>
        <v>162.466955612477+0.0705100928945452i</v>
      </c>
      <c r="F1364" t="str">
        <f t="shared" si="385"/>
        <v>2.90990988628517-999.846790661983i</v>
      </c>
      <c r="G1364" t="str">
        <f t="shared" si="386"/>
        <v>0.999999991881284-0.0000901039177449968i</v>
      </c>
      <c r="H1364" t="str">
        <f t="shared" si="387"/>
        <v>625.553533227122+19.3201770420261i</v>
      </c>
      <c r="I1364" t="str">
        <f t="shared" si="388"/>
        <v>59.6298286593472-1764.28361262813i</v>
      </c>
      <c r="K1364" t="str">
        <f t="shared" si="389"/>
        <v>0.0191647296748609-0.000798389479669986i</v>
      </c>
      <c r="L1364" t="str">
        <f t="shared" si="390"/>
        <v>0.0001875-1.41680380416912i</v>
      </c>
      <c r="M1364" t="str">
        <f t="shared" si="391"/>
        <v>0.0025-0.68297209021486i</v>
      </c>
      <c r="N1364">
        <f t="shared" si="392"/>
        <v>89.509090952082289</v>
      </c>
      <c r="O1364">
        <f t="shared" si="393"/>
        <v>50.428121331737579</v>
      </c>
      <c r="P1364" s="3">
        <f t="shared" si="394"/>
        <v>50.428121331737579</v>
      </c>
      <c r="Q1364" s="3">
        <f t="shared" si="395"/>
        <v>-90.490909047917711</v>
      </c>
      <c r="R1364">
        <f t="shared" si="396"/>
        <v>89.509090952082289</v>
      </c>
      <c r="S1364">
        <f t="shared" si="397"/>
        <v>0.14938004184883433</v>
      </c>
      <c r="T1364">
        <f t="shared" si="380"/>
        <v>50.428121331737579</v>
      </c>
    </row>
    <row r="1365" spans="1:20" x14ac:dyDescent="0.25">
      <c r="A1365">
        <f t="shared" si="381"/>
        <v>942.14909757016346</v>
      </c>
      <c r="B1365">
        <f t="shared" si="398"/>
        <v>149.94768600785991</v>
      </c>
      <c r="C1365" t="str">
        <f t="shared" si="382"/>
        <v>-2.84623439085685-330.933957966692i</v>
      </c>
      <c r="D1365" t="str">
        <f t="shared" si="383"/>
        <v>3.47812485226596-106.141029709099i</v>
      </c>
      <c r="E1365" t="str">
        <f t="shared" si="384"/>
        <v>162.466936018796+0.0707793815069218i</v>
      </c>
      <c r="F1365" t="str">
        <f t="shared" si="385"/>
        <v>2.90990988610529-996.061757978129i</v>
      </c>
      <c r="G1365" t="str">
        <f t="shared" si="386"/>
        <v>0.999999991819465-0.0000904463126268364i</v>
      </c>
      <c r="H1365" t="str">
        <f t="shared" si="387"/>
        <v>625.557750262763+19.3936071744773i</v>
      </c>
      <c r="I1365" t="str">
        <f t="shared" si="388"/>
        <v>59.6299012062059-1757.61536462375i</v>
      </c>
      <c r="K1365" t="str">
        <f t="shared" si="389"/>
        <v>0.019164461639665-0.000801411457079382i</v>
      </c>
      <c r="L1365" t="str">
        <f t="shared" si="390"/>
        <v>0.0001875-1.41144033091166i</v>
      </c>
      <c r="M1365" t="str">
        <f t="shared" si="391"/>
        <v>0.0025-0.680386621054854i</v>
      </c>
      <c r="N1365">
        <f t="shared" si="392"/>
        <v>89.507233412029564</v>
      </c>
      <c r="O1365">
        <f t="shared" si="393"/>
        <v>50.39514790792925</v>
      </c>
      <c r="P1365" s="3">
        <f t="shared" si="394"/>
        <v>50.39514790792925</v>
      </c>
      <c r="Q1365" s="3">
        <f t="shared" si="395"/>
        <v>-90.492766587970436</v>
      </c>
      <c r="R1365">
        <f t="shared" si="396"/>
        <v>89.507233412029564</v>
      </c>
      <c r="S1365">
        <f t="shared" si="397"/>
        <v>0.1499476860078599</v>
      </c>
      <c r="T1365">
        <f t="shared" si="380"/>
        <v>50.39514790792925</v>
      </c>
    </row>
    <row r="1366" spans="1:20" x14ac:dyDescent="0.25">
      <c r="A1366">
        <f t="shared" si="381"/>
        <v>945.72926414093013</v>
      </c>
      <c r="B1366">
        <f t="shared" si="398"/>
        <v>150.51748721468979</v>
      </c>
      <c r="C1366" t="str">
        <f t="shared" si="382"/>
        <v>-2.84617829256585-329.679945175001i</v>
      </c>
      <c r="D1366" t="str">
        <f t="shared" si="383"/>
        <v>3.47812485114106-105.739226108105i</v>
      </c>
      <c r="E1366" t="str">
        <f t="shared" si="384"/>
        <v>162.466916276865+0.0710497088249189i</v>
      </c>
      <c r="F1366" t="str">
        <f t="shared" si="385"/>
        <v>2.90990988592403-992.291053977065i</v>
      </c>
      <c r="G1366" t="str">
        <f t="shared" si="386"/>
        <v>0.999999991757174-0.0000907900086091631i</v>
      </c>
      <c r="H1366" t="str">
        <f t="shared" si="387"/>
        <v>625.561999442258+19.4673164951049i</v>
      </c>
      <c r="I1366" t="str">
        <f t="shared" si="388"/>
        <v>59.6299743047601-1750.97240059857i</v>
      </c>
      <c r="K1366" t="str">
        <f t="shared" si="389"/>
        <v>0.0191641915715955-0.000804444782156361i</v>
      </c>
      <c r="L1366" t="str">
        <f t="shared" si="390"/>
        <v>0.0001875-1.40609716169721i</v>
      </c>
      <c r="M1366" t="str">
        <f t="shared" si="391"/>
        <v>0.0025-0.67781093948481i</v>
      </c>
      <c r="N1366">
        <f t="shared" si="392"/>
        <v>89.505368903699349</v>
      </c>
      <c r="O1366">
        <f t="shared" si="393"/>
        <v>50.362174259483858</v>
      </c>
      <c r="P1366" s="3">
        <f t="shared" si="394"/>
        <v>50.362174259483858</v>
      </c>
      <c r="Q1366" s="3">
        <f t="shared" si="395"/>
        <v>-90.494631096300651</v>
      </c>
      <c r="R1366">
        <f t="shared" si="396"/>
        <v>89.505368903699349</v>
      </c>
      <c r="S1366">
        <f t="shared" si="397"/>
        <v>0.1505174872146898</v>
      </c>
      <c r="T1366">
        <f t="shared" si="380"/>
        <v>50.362174259483858</v>
      </c>
    </row>
    <row r="1367" spans="1:20" x14ac:dyDescent="0.25">
      <c r="A1367">
        <f t="shared" si="381"/>
        <v>949.32303534466564</v>
      </c>
      <c r="B1367">
        <f t="shared" si="398"/>
        <v>151.08945366610561</v>
      </c>
      <c r="C1367" t="str">
        <f t="shared" si="382"/>
        <v>-2.84612176886254-328.430674978498i</v>
      </c>
      <c r="D1367" t="str">
        <f t="shared" si="383"/>
        <v>3.47812485000757-105.338943601378i</v>
      </c>
      <c r="E1367" t="str">
        <f t="shared" si="384"/>
        <v>162.466896385568+0.071321078971154i</v>
      </c>
      <c r="F1367" t="str">
        <f t="shared" si="385"/>
        <v>2.90990988574139-988.534624415949i</v>
      </c>
      <c r="G1367" t="str">
        <f t="shared" si="386"/>
        <v>0.99999999169441-0.0000911350106361578i</v>
      </c>
      <c r="H1367" t="str">
        <f t="shared" si="387"/>
        <v>625.566281010881+19.5413060665758i</v>
      </c>
      <c r="I1367" t="str">
        <f t="shared" si="388"/>
        <v>59.6300479592001-1744.3546249924i</v>
      </c>
      <c r="K1367" t="str">
        <f t="shared" si="389"/>
        <v>0.019163919455296-0.000807489496474369i</v>
      </c>
      <c r="L1367" t="str">
        <f t="shared" si="390"/>
        <v>0.0001875-1.40077421966249i</v>
      </c>
      <c r="M1367" t="str">
        <f t="shared" si="391"/>
        <v>0.0025-0.675245008452688i</v>
      </c>
      <c r="N1367">
        <f t="shared" si="392"/>
        <v>89.503497401642747</v>
      </c>
      <c r="O1367">
        <f t="shared" si="393"/>
        <v>50.329200384701885</v>
      </c>
      <c r="P1367" s="3">
        <f t="shared" si="394"/>
        <v>50.329200384701885</v>
      </c>
      <c r="Q1367" s="3">
        <f t="shared" si="395"/>
        <v>-90.496502598357253</v>
      </c>
      <c r="R1367">
        <f t="shared" si="396"/>
        <v>89.503497401642747</v>
      </c>
      <c r="S1367">
        <f t="shared" si="397"/>
        <v>0.1510894536661056</v>
      </c>
      <c r="T1367">
        <f t="shared" si="380"/>
        <v>50.329200384701885</v>
      </c>
    </row>
    <row r="1368" spans="1:20" x14ac:dyDescent="0.25">
      <c r="A1368">
        <f t="shared" si="381"/>
        <v>952.93046287897539</v>
      </c>
      <c r="B1368">
        <f t="shared" si="398"/>
        <v>151.66359359003681</v>
      </c>
      <c r="C1368" t="str">
        <f t="shared" si="382"/>
        <v>-2.84606481653415-327.186129406454i</v>
      </c>
      <c r="D1368" t="str">
        <f t="shared" si="383"/>
        <v>3.47812484886546-104.94017643072i</v>
      </c>
      <c r="E1368" t="str">
        <f t="shared" si="384"/>
        <v>162.466876343782+0.0715934960858917i</v>
      </c>
      <c r="F1368" t="str">
        <f t="shared" si="385"/>
        <v>2.90990988555737-984.79241525728i</v>
      </c>
      <c r="G1368" t="str">
        <f t="shared" si="386"/>
        <v>0.999999991631167-0.0000914813236707897i</v>
      </c>
      <c r="H1368" t="str">
        <f t="shared" si="387"/>
        <v>625.570595215773+19.6155769556145i</v>
      </c>
      <c r="I1368" t="str">
        <f t="shared" si="388"/>
        <v>59.6301221737464-1737.76194260737i</v>
      </c>
      <c r="K1368" t="str">
        <f t="shared" si="389"/>
        <v>0.0191636452752953-0.000810545641747271i</v>
      </c>
      <c r="L1368" t="str">
        <f t="shared" si="390"/>
        <v>0.0001875-1.3954714282352i</v>
      </c>
      <c r="M1368" t="str">
        <f t="shared" si="391"/>
        <v>0.0025-0.672688791046712i</v>
      </c>
      <c r="N1368">
        <f t="shared" si="392"/>
        <v>89.501618880325822</v>
      </c>
      <c r="O1368">
        <f t="shared" si="393"/>
        <v>50.29622628187127</v>
      </c>
      <c r="P1368" s="3">
        <f t="shared" si="394"/>
        <v>50.29622628187127</v>
      </c>
      <c r="Q1368" s="3">
        <f t="shared" si="395"/>
        <v>-90.498381119674178</v>
      </c>
      <c r="R1368">
        <f t="shared" si="396"/>
        <v>89.501618880325822</v>
      </c>
      <c r="S1368">
        <f t="shared" si="397"/>
        <v>0.15166359359003681</v>
      </c>
      <c r="T1368">
        <f t="shared" si="380"/>
        <v>50.29622628187127</v>
      </c>
    </row>
    <row r="1369" spans="1:20" x14ac:dyDescent="0.25">
      <c r="A1369">
        <f t="shared" si="381"/>
        <v>956.5515986379155</v>
      </c>
      <c r="B1369">
        <f t="shared" si="398"/>
        <v>152.23991524567896</v>
      </c>
      <c r="C1369" t="str">
        <f t="shared" si="382"/>
        <v>-2.84600743234401-325.946290556105i</v>
      </c>
      <c r="D1369" t="str">
        <f t="shared" si="383"/>
        <v>3.47812484771465-104.542918859731i</v>
      </c>
      <c r="E1369" t="str">
        <f t="shared" si="384"/>
        <v>162.466856150377+0.071866964327121i</v>
      </c>
      <c r="F1369" t="str">
        <f t="shared" si="385"/>
        <v>2.90990988537193-981.064372668123i</v>
      </c>
      <c r="G1369" t="str">
        <f t="shared" si="386"/>
        <v>0.999999991567443-0.0000918289526948871i</v>
      </c>
      <c r="H1369" t="str">
        <f t="shared" si="387"/>
        <v>625.574942305974+19.6901302330201i</v>
      </c>
      <c r="I1369" t="str">
        <f t="shared" si="388"/>
        <v>59.6301969526539-1731.19425860662i</v>
      </c>
      <c r="K1369" t="str">
        <f t="shared" si="389"/>
        <v>0.019163369016006-0.000813613259829657i</v>
      </c>
      <c r="L1369" t="str">
        <f t="shared" si="390"/>
        <v>0.0001875-1.39018871113289i</v>
      </c>
      <c r="M1369" t="str">
        <f t="shared" si="391"/>
        <v>0.0025-0.67014225049483i</v>
      </c>
      <c r="N1369">
        <f t="shared" si="392"/>
        <v>89.499733314129472</v>
      </c>
      <c r="O1369">
        <f t="shared" si="393"/>
        <v>50.263251949266902</v>
      </c>
      <c r="P1369" s="3">
        <f t="shared" si="394"/>
        <v>50.263251949266902</v>
      </c>
      <c r="Q1369" s="3">
        <f t="shared" si="395"/>
        <v>-90.500266685870528</v>
      </c>
      <c r="R1369">
        <f t="shared" si="396"/>
        <v>89.499733314129472</v>
      </c>
      <c r="S1369">
        <f t="shared" si="397"/>
        <v>0.15223991524567895</v>
      </c>
      <c r="T1369">
        <f t="shared" si="380"/>
        <v>50.263251949266902</v>
      </c>
    </row>
    <row r="1370" spans="1:20" x14ac:dyDescent="0.25">
      <c r="A1370">
        <f t="shared" si="381"/>
        <v>960.18649471273966</v>
      </c>
      <c r="B1370">
        <f t="shared" si="398"/>
        <v>152.81842692361255</v>
      </c>
      <c r="C1370" t="str">
        <f t="shared" si="382"/>
        <v>-2.84594961303091-324.711140592399i</v>
      </c>
      <c r="D1370" t="str">
        <f t="shared" si="383"/>
        <v>3.47812484655509-104.147165173727i</v>
      </c>
      <c r="E1370" t="str">
        <f t="shared" si="384"/>
        <v>162.466835804212+0.0721414878706844i</v>
      </c>
      <c r="F1370" t="str">
        <f t="shared" si="385"/>
        <v>2.90990988518509-977.350443019334i</v>
      </c>
      <c r="G1370" t="str">
        <f t="shared" si="386"/>
        <v>0.999999991503234-0.0000921779027092089i</v>
      </c>
      <c r="H1370" t="str">
        <f t="shared" si="387"/>
        <v>625.579322532418+19.7649669736802i</v>
      </c>
      <c r="I1370" t="str">
        <f t="shared" si="388"/>
        <v>59.6302723002075-1724.65147851289i</v>
      </c>
      <c r="K1370" t="str">
        <f t="shared" si="389"/>
        <v>0.0191630906617242-0.000816692392717186i</v>
      </c>
      <c r="L1370" t="str">
        <f t="shared" si="390"/>
        <v>0.0001875-1.38492599236192i</v>
      </c>
      <c r="M1370" t="str">
        <f t="shared" si="391"/>
        <v>0.0025-0.667605350164209i</v>
      </c>
      <c r="N1370">
        <f t="shared" si="392"/>
        <v>89.497840677349316</v>
      </c>
      <c r="O1370">
        <f t="shared" si="393"/>
        <v>50.230277385150714</v>
      </c>
      <c r="P1370" s="3">
        <f t="shared" si="394"/>
        <v>50.230277385150714</v>
      </c>
      <c r="Q1370" s="3">
        <f t="shared" si="395"/>
        <v>-90.502159322650684</v>
      </c>
      <c r="R1370">
        <f t="shared" si="396"/>
        <v>89.497840677349316</v>
      </c>
      <c r="S1370">
        <f t="shared" si="397"/>
        <v>0.15281842692361255</v>
      </c>
      <c r="T1370">
        <f t="shared" si="380"/>
        <v>50.230277385150714</v>
      </c>
    </row>
    <row r="1371" spans="1:20" x14ac:dyDescent="0.25">
      <c r="A1371">
        <f t="shared" si="381"/>
        <v>963.83520339264817</v>
      </c>
      <c r="B1371">
        <f t="shared" si="398"/>
        <v>153.39913694592229</v>
      </c>
      <c r="C1371" t="str">
        <f t="shared" si="382"/>
        <v>-2.84589135530946-323.480661747744i</v>
      </c>
      <c r="D1371" t="str">
        <f t="shared" si="383"/>
        <v>3.4781248453867-103.752909679658i</v>
      </c>
      <c r="E1371" t="str">
        <f t="shared" si="384"/>
        <v>162.46681530414+0.0724170709103942i</v>
      </c>
      <c r="F1371" t="str">
        <f t="shared" si="385"/>
        <v>2.90990988499683-973.650572884789i</v>
      </c>
      <c r="G1371" t="str">
        <f t="shared" si="386"/>
        <v>0.999999991438536-0.0000925281787335175i</v>
      </c>
      <c r="H1371" t="str">
        <f t="shared" si="387"/>
        <v>625.583736147964+19.8400882565882i</v>
      </c>
      <c r="I1371" t="str">
        <f t="shared" si="388"/>
        <v>59.6303482207262-1718.13350820721i</v>
      </c>
      <c r="K1371" t="str">
        <f t="shared" si="389"/>
        <v>0.0191628101966283-0.000819783082546927i</v>
      </c>
      <c r="L1371" t="str">
        <f t="shared" si="390"/>
        <v>0.0001875-1.3796831962163i</v>
      </c>
      <c r="M1371" t="str">
        <f t="shared" si="391"/>
        <v>0.0025-0.665078053560677i</v>
      </c>
      <c r="N1371">
        <f t="shared" si="392"/>
        <v>89.495940944195311</v>
      </c>
      <c r="O1371">
        <f t="shared" si="393"/>
        <v>50.197302587771674</v>
      </c>
      <c r="P1371" s="3">
        <f t="shared" si="394"/>
        <v>50.197302587771674</v>
      </c>
      <c r="Q1371" s="3">
        <f t="shared" si="395"/>
        <v>-90.504059055804689</v>
      </c>
      <c r="R1371">
        <f t="shared" si="396"/>
        <v>89.495940944195311</v>
      </c>
      <c r="S1371">
        <f t="shared" si="397"/>
        <v>0.1533991369459223</v>
      </c>
      <c r="T1371">
        <f t="shared" si="380"/>
        <v>50.197302587771674</v>
      </c>
    </row>
    <row r="1372" spans="1:20" x14ac:dyDescent="0.25">
      <c r="A1372">
        <f t="shared" si="381"/>
        <v>967.49777716554024</v>
      </c>
      <c r="B1372">
        <f t="shared" si="398"/>
        <v>153.9820536663168</v>
      </c>
      <c r="C1372" t="str">
        <f t="shared" si="382"/>
        <v>-2.84583265587012-322.254836321752i</v>
      </c>
      <c r="D1372" t="str">
        <f t="shared" si="383"/>
        <v>3.4781248442094-103.360146706028i</v>
      </c>
      <c r="E1372" t="str">
        <f t="shared" si="384"/>
        <v>162.466794649005+0.0726937176579859i</v>
      </c>
      <c r="F1372" t="str">
        <f t="shared" si="385"/>
        <v>2.90990988480712-969.964709040613i</v>
      </c>
      <c r="G1372" t="str">
        <f t="shared" si="386"/>
        <v>0.999999991373345-0.0000928797858066501i</v>
      </c>
      <c r="H1372" t="str">
        <f t="shared" si="387"/>
        <v>625.588183407406+19.9154951648585i</v>
      </c>
      <c r="I1372" t="str">
        <f t="shared" si="388"/>
        <v>59.6304247185615-1711.64025392749i</v>
      </c>
      <c r="K1372" t="str">
        <f t="shared" si="389"/>
        <v>0.0191625276047781-0.000822885371597676i</v>
      </c>
      <c r="L1372" t="str">
        <f t="shared" si="390"/>
        <v>0.0001875-1.37446024727665i</v>
      </c>
      <c r="M1372" t="str">
        <f t="shared" si="391"/>
        <v>0.0025-0.66256032432823i</v>
      </c>
      <c r="N1372">
        <f t="shared" si="392"/>
        <v>89.494034088791693</v>
      </c>
      <c r="O1372">
        <f t="shared" si="393"/>
        <v>50.164327555365674</v>
      </c>
      <c r="P1372" s="3">
        <f t="shared" si="394"/>
        <v>50.164327555365674</v>
      </c>
      <c r="Q1372" s="3">
        <f t="shared" si="395"/>
        <v>-90.505965911208307</v>
      </c>
      <c r="R1372">
        <f t="shared" si="396"/>
        <v>89.494034088791693</v>
      </c>
      <c r="S1372">
        <f t="shared" si="397"/>
        <v>0.15398205366631681</v>
      </c>
      <c r="T1372">
        <f t="shared" si="380"/>
        <v>50.164327555365674</v>
      </c>
    </row>
    <row r="1373" spans="1:20" x14ac:dyDescent="0.25">
      <c r="A1373">
        <f t="shared" si="381"/>
        <v>971.17426871876933</v>
      </c>
      <c r="B1373">
        <f t="shared" si="398"/>
        <v>154.5671854702488</v>
      </c>
      <c r="C1373" t="str">
        <f t="shared" si="382"/>
        <v>-2.84577351137774-321.033646680977i</v>
      </c>
      <c r="D1373" t="str">
        <f t="shared" si="383"/>
        <v>3.47812484302314-102.968870602809i</v>
      </c>
      <c r="E1373" t="str">
        <f t="shared" si="384"/>
        <v>162.466773837642+0.0729714323434001i</v>
      </c>
      <c r="F1373" t="str">
        <f t="shared" si="385"/>
        <v>2.90990988461598-966.292798464416i</v>
      </c>
      <c r="G1373" t="str">
        <f t="shared" si="386"/>
        <v>0.999999991307658-0.000093232728986591i</v>
      </c>
      <c r="H1373" t="str">
        <f t="shared" si="387"/>
        <v>625.592664567482+19.9911887857418i</v>
      </c>
      <c r="I1373" t="str">
        <f t="shared" si="388"/>
        <v>59.6305017980963-1705.17162226722i</v>
      </c>
      <c r="K1373" t="str">
        <f t="shared" si="389"/>
        <v>0.0191622428701142-0.000825999302290286i</v>
      </c>
      <c r="L1373" t="str">
        <f t="shared" si="390"/>
        <v>0.0001875-1.36925707040909i</v>
      </c>
      <c r="M1373" t="str">
        <f t="shared" si="391"/>
        <v>0.0025-0.660052126248485i</v>
      </c>
      <c r="N1373">
        <f t="shared" si="392"/>
        <v>89.492120085176822</v>
      </c>
      <c r="O1373">
        <f t="shared" si="393"/>
        <v>50.131352286155249</v>
      </c>
      <c r="P1373" s="3">
        <f t="shared" si="394"/>
        <v>50.131352286155249</v>
      </c>
      <c r="Q1373" s="3">
        <f t="shared" si="395"/>
        <v>-90.507879914823178</v>
      </c>
      <c r="R1373">
        <f t="shared" si="396"/>
        <v>89.492120085176822</v>
      </c>
      <c r="S1373">
        <f t="shared" si="397"/>
        <v>0.15456718547024881</v>
      </c>
      <c r="T1373">
        <f t="shared" si="380"/>
        <v>50.131352286155249</v>
      </c>
    </row>
    <row r="1374" spans="1:20" x14ac:dyDescent="0.25">
      <c r="A1374">
        <f t="shared" si="381"/>
        <v>974.8647309399006</v>
      </c>
      <c r="B1374">
        <f t="shared" si="398"/>
        <v>155.15454077503574</v>
      </c>
      <c r="C1374" t="str">
        <f t="shared" si="382"/>
        <v>-2.84571391847273-319.81707525866i</v>
      </c>
      <c r="D1374" t="str">
        <f t="shared" si="383"/>
        <v>3.47812484182785-102.579075741363i</v>
      </c>
      <c r="E1374" t="str">
        <f t="shared" si="384"/>
        <v>162.466752868877+0.073250219214761i</v>
      </c>
      <c r="F1374" t="str">
        <f t="shared" si="385"/>
        <v>2.90990988442338-962.634788334533i</v>
      </c>
      <c r="G1374" t="str">
        <f t="shared" si="386"/>
        <v>0.999999991241471-0.0000935870133505459i</v>
      </c>
      <c r="H1374" t="str">
        <f t="shared" si="387"/>
        <v>625.597179886903+20.0671702106426i</v>
      </c>
      <c r="I1374" t="str">
        <f t="shared" si="388"/>
        <v>59.6305794637493-1698.72752017413i</v>
      </c>
      <c r="K1374" t="str">
        <f t="shared" si="389"/>
        <v>0.0191619559764567-0.000829124917188011i</v>
      </c>
      <c r="L1374" t="str">
        <f t="shared" si="390"/>
        <v>0.0001875-1.36407359076419i</v>
      </c>
      <c r="M1374" t="str">
        <f t="shared" si="391"/>
        <v>0.0025-0.657553423240174i</v>
      </c>
      <c r="N1374">
        <f t="shared" si="392"/>
        <v>89.490198907302911</v>
      </c>
      <c r="O1374">
        <f t="shared" si="393"/>
        <v>50.098376778349447</v>
      </c>
      <c r="P1374" s="3">
        <f t="shared" si="394"/>
        <v>50.098376778349447</v>
      </c>
      <c r="Q1374" s="3">
        <f t="shared" si="395"/>
        <v>-90.509801092697089</v>
      </c>
      <c r="R1374">
        <f t="shared" si="396"/>
        <v>89.490198907302911</v>
      </c>
      <c r="S1374">
        <f t="shared" si="397"/>
        <v>0.15515454077503574</v>
      </c>
      <c r="T1374">
        <f t="shared" si="380"/>
        <v>50.098376778349447</v>
      </c>
    </row>
    <row r="1375" spans="1:20" x14ac:dyDescent="0.25">
      <c r="A1375">
        <f t="shared" si="381"/>
        <v>978.5692169174722</v>
      </c>
      <c r="B1375">
        <f t="shared" si="398"/>
        <v>155.74412802998089</v>
      </c>
      <c r="C1375" t="str">
        <f t="shared" si="382"/>
        <v>-2.84565387377012-318.605104554488i</v>
      </c>
      <c r="D1375" t="str">
        <f t="shared" si="383"/>
        <v>3.47812484062346-102.190756514359i</v>
      </c>
      <c r="E1375" t="str">
        <f t="shared" si="384"/>
        <v>162.466731741527+0.0735300825384526i</v>
      </c>
      <c r="F1375" t="str">
        <f t="shared" si="385"/>
        <v>2.90990988422932-958.990626029262i</v>
      </c>
      <c r="G1375" t="str">
        <f t="shared" si="386"/>
        <v>0.99999999117478-0.0000939426439950128i</v>
      </c>
      <c r="H1375" t="str">
        <f t="shared" si="387"/>
        <v>625.601729626342+20.1434405351334i</v>
      </c>
      <c r="I1375" t="str">
        <f t="shared" si="388"/>
        <v>59.6306577199703-1692.30785494877i</v>
      </c>
      <c r="K1375" t="str">
        <f t="shared" si="389"/>
        <v>0.019161666907505-0.000832262258996835i</v>
      </c>
      <c r="L1375" t="str">
        <f t="shared" si="390"/>
        <v>0.0001875-1.35890973377584i</v>
      </c>
      <c r="M1375" t="str">
        <f t="shared" si="391"/>
        <v>0.0025-0.655064179358608i</v>
      </c>
      <c r="N1375">
        <f t="shared" si="392"/>
        <v>89.488270529035901</v>
      </c>
      <c r="O1375">
        <f t="shared" si="393"/>
        <v>50.06540103014401</v>
      </c>
      <c r="P1375" s="3">
        <f t="shared" si="394"/>
        <v>50.06540103014401</v>
      </c>
      <c r="Q1375" s="3">
        <f t="shared" si="395"/>
        <v>-90.511729470964099</v>
      </c>
      <c r="R1375">
        <f t="shared" si="396"/>
        <v>89.488270529035901</v>
      </c>
      <c r="S1375">
        <f t="shared" si="397"/>
        <v>0.15574412802998089</v>
      </c>
      <c r="T1375">
        <f t="shared" si="380"/>
        <v>50.06540103014401</v>
      </c>
    </row>
    <row r="1376" spans="1:20" x14ac:dyDescent="0.25">
      <c r="A1376">
        <f t="shared" si="381"/>
        <v>982.28777994175869</v>
      </c>
      <c r="B1376">
        <f t="shared" si="398"/>
        <v>156.33595571649482</v>
      </c>
      <c r="C1376" t="str">
        <f t="shared" si="382"/>
        <v>-2.84559337385984-317.397717134344i</v>
      </c>
      <c r="D1376" t="str">
        <f t="shared" si="383"/>
        <v>3.4781248394099-101.803907335696i</v>
      </c>
      <c r="E1376" t="str">
        <f t="shared" si="384"/>
        <v>162.466710454403+0.073811026599253i</v>
      </c>
      <c r="F1376" t="str">
        <f t="shared" si="385"/>
        <v>2.90990988403376-955.3602591261i</v>
      </c>
      <c r="G1376" t="str">
        <f t="shared" si="386"/>
        <v>0.99999999110758-0.0000942996260358569i</v>
      </c>
      <c r="H1376" t="str">
        <f t="shared" si="387"/>
        <v>625.606314048479+20.2200008589718i</v>
      </c>
      <c r="I1376" t="str">
        <f t="shared" si="388"/>
        <v>59.6307365712428-1685.91253424327i</v>
      </c>
      <c r="K1376" t="str">
        <f t="shared" si="389"/>
        <v>0.0191613756468362-0.00083541137056577i</v>
      </c>
      <c r="L1376" t="str">
        <f t="shared" si="390"/>
        <v>0.0001875-1.35376542516023i</v>
      </c>
      <c r="M1376" t="str">
        <f t="shared" si="391"/>
        <v>0.0025-0.652584358795189i</v>
      </c>
      <c r="N1376">
        <f t="shared" si="392"/>
        <v>89.486334924155244</v>
      </c>
      <c r="O1376">
        <f t="shared" si="393"/>
        <v>50.032425039721346</v>
      </c>
      <c r="P1376" s="3">
        <f t="shared" si="394"/>
        <v>50.032425039721346</v>
      </c>
      <c r="Q1376" s="3">
        <f t="shared" si="395"/>
        <v>-90.513665075844756</v>
      </c>
      <c r="R1376">
        <f t="shared" si="396"/>
        <v>89.486334924155244</v>
      </c>
      <c r="S1376">
        <f t="shared" si="397"/>
        <v>0.15633595571649483</v>
      </c>
      <c r="T1376">
        <f t="shared" si="380"/>
        <v>50.032425039721346</v>
      </c>
    </row>
    <row r="1377" spans="1:20" x14ac:dyDescent="0.25">
      <c r="A1377">
        <f t="shared" si="381"/>
        <v>986.02047350553744</v>
      </c>
      <c r="B1377">
        <f t="shared" si="398"/>
        <v>156.93003234821751</v>
      </c>
      <c r="C1377" t="str">
        <f t="shared" si="382"/>
        <v>-2.84553241530612-316.194895630028i</v>
      </c>
      <c r="D1377" t="str">
        <f t="shared" si="383"/>
        <v>3.4781248381871-101.418522640418i</v>
      </c>
      <c r="E1377" t="str">
        <f t="shared" si="384"/>
        <v>162.466689006302+0.0740930557005398i</v>
      </c>
      <c r="F1377" t="str">
        <f t="shared" si="385"/>
        <v>2.90990988383674-951.743635401005i</v>
      </c>
      <c r="G1377" t="str">
        <f t="shared" si="386"/>
        <v>0.99999999103987-0.0000946579646083839i</v>
      </c>
      <c r="H1377" t="str">
        <f t="shared" si="387"/>
        <v>625.610933418004+20.2968522861174i</v>
      </c>
      <c r="I1377" t="str">
        <f t="shared" si="388"/>
        <v>59.6308160220873-1679.54146606001i</v>
      </c>
      <c r="K1377" t="str">
        <f t="shared" si="389"/>
        <v>0.0191610821779044-0.000838572294887228i</v>
      </c>
      <c r="L1377" t="str">
        <f t="shared" si="390"/>
        <v>0.0001875-1.34864059091475i</v>
      </c>
      <c r="M1377" t="str">
        <f t="shared" si="391"/>
        <v>0.0025-0.650113925876855i</v>
      </c>
      <c r="N1377">
        <f t="shared" si="392"/>
        <v>89.484392066353706</v>
      </c>
      <c r="O1377">
        <f t="shared" si="393"/>
        <v>49.999448805249649</v>
      </c>
      <c r="P1377" s="3">
        <f t="shared" si="394"/>
        <v>49.999448805249649</v>
      </c>
      <c r="Q1377" s="3">
        <f t="shared" si="395"/>
        <v>-90.515607933646294</v>
      </c>
      <c r="R1377">
        <f t="shared" si="396"/>
        <v>89.484392066353706</v>
      </c>
      <c r="S1377">
        <f t="shared" si="397"/>
        <v>0.15693003234821751</v>
      </c>
      <c r="T1377">
        <f t="shared" si="380"/>
        <v>49.999448805249649</v>
      </c>
    </row>
    <row r="1378" spans="1:20" x14ac:dyDescent="0.25">
      <c r="A1378">
        <f t="shared" si="381"/>
        <v>989.76735130485849</v>
      </c>
      <c r="B1378">
        <f t="shared" si="398"/>
        <v>157.52636647114073</v>
      </c>
      <c r="C1378" t="str">
        <f t="shared" si="382"/>
        <v>-2.84547099464752-314.996622739047i</v>
      </c>
      <c r="D1378" t="str">
        <f t="shared" si="383"/>
        <v>3.47812483695498-101.034596884636i</v>
      </c>
      <c r="E1378" t="str">
        <f t="shared" si="384"/>
        <v>162.466667396018+0.0743761741641107i</v>
      </c>
      <c r="F1378" t="str">
        <f t="shared" si="385"/>
        <v>2.9099098836382-948.140702827629i</v>
      </c>
      <c r="G1378" t="str">
        <f t="shared" si="386"/>
        <v>0.999999990971643-0.000095017664867413i</v>
      </c>
      <c r="H1378" t="str">
        <f t="shared" si="387"/>
        <v>625.615588001621+20.373995924746i</v>
      </c>
      <c r="I1378" t="str">
        <f t="shared" si="388"/>
        <v>59.6308960770548-1673.1945587502i</v>
      </c>
      <c r="K1378" t="str">
        <f t="shared" si="389"/>
        <v>0.0191607864840402-0.000841745075097307i</v>
      </c>
      <c r="L1378" t="str">
        <f t="shared" si="390"/>
        <v>0.0001875-1.34353515731695i</v>
      </c>
      <c r="M1378" t="str">
        <f t="shared" si="391"/>
        <v>0.0025-0.647652845065606i</v>
      </c>
      <c r="N1378">
        <f t="shared" si="392"/>
        <v>89.482441929237226</v>
      </c>
      <c r="O1378">
        <f t="shared" si="393"/>
        <v>49.966472324883917</v>
      </c>
      <c r="P1378" s="3">
        <f t="shared" si="394"/>
        <v>49.966472324883917</v>
      </c>
      <c r="Q1378" s="3">
        <f t="shared" si="395"/>
        <v>-90.517558070762774</v>
      </c>
      <c r="R1378">
        <f t="shared" si="396"/>
        <v>89.482441929237226</v>
      </c>
      <c r="S1378">
        <f t="shared" si="397"/>
        <v>0.15752636647114074</v>
      </c>
      <c r="T1378">
        <f t="shared" si="380"/>
        <v>49.966472324883917</v>
      </c>
    </row>
    <row r="1379" spans="1:20" x14ac:dyDescent="0.25">
      <c r="A1379">
        <f t="shared" si="381"/>
        <v>993.52846723981691</v>
      </c>
      <c r="B1379">
        <f t="shared" si="398"/>
        <v>158.12496666373107</v>
      </c>
      <c r="C1379" t="str">
        <f t="shared" si="382"/>
        <v>-2.84540910839719-313.802881224345i</v>
      </c>
      <c r="D1379" t="str">
        <f t="shared" si="383"/>
        <v>3.47812483571348-100.652124545451i</v>
      </c>
      <c r="E1379" t="str">
        <f t="shared" si="384"/>
        <v>162.466645622334+0.0746603863305099i</v>
      </c>
      <c r="F1379" t="str">
        <f t="shared" si="385"/>
        <v>2.90990988343816-944.551409576575i</v>
      </c>
      <c r="G1379" t="str">
        <f t="shared" si="386"/>
        <v>0.999999990902897-0.0000953787319873523i</v>
      </c>
      <c r="H1379" t="str">
        <f t="shared" si="387"/>
        <v>625.620278068084+20.4514328872679i</v>
      </c>
      <c r="I1379" t="str">
        <f t="shared" si="388"/>
        <v>59.6309767407334-1666.87172101266i</v>
      </c>
      <c r="K1379" t="str">
        <f t="shared" si="389"/>
        <v>0.0191604885484492-0.000844929754476143i</v>
      </c>
      <c r="L1379" t="str">
        <f t="shared" si="390"/>
        <v>0.0001875-1.33844905092344i</v>
      </c>
      <c r="M1379" t="str">
        <f t="shared" si="391"/>
        <v>0.0025-0.645201080957968i</v>
      </c>
      <c r="N1379">
        <f t="shared" si="392"/>
        <v>89.480484486324642</v>
      </c>
      <c r="O1379">
        <f t="shared" si="393"/>
        <v>49.933495596765226</v>
      </c>
      <c r="P1379" s="3">
        <f t="shared" si="394"/>
        <v>49.933495596765226</v>
      </c>
      <c r="Q1379" s="3">
        <f t="shared" si="395"/>
        <v>-90.519515513675358</v>
      </c>
      <c r="R1379">
        <f t="shared" si="396"/>
        <v>89.480484486324642</v>
      </c>
      <c r="S1379">
        <f t="shared" si="397"/>
        <v>0.15812496666373108</v>
      </c>
      <c r="T1379">
        <f t="shared" si="380"/>
        <v>49.933495596765226</v>
      </c>
    </row>
    <row r="1380" spans="1:20" x14ac:dyDescent="0.25">
      <c r="A1380">
        <f t="shared" si="381"/>
        <v>997.30387541532821</v>
      </c>
      <c r="B1380">
        <f t="shared" si="398"/>
        <v>158.72584153705324</v>
      </c>
      <c r="C1380" t="str">
        <f t="shared" si="382"/>
        <v>-2.84534675304092-312.613653914039i</v>
      </c>
      <c r="D1380" t="str">
        <f t="shared" si="383"/>
        <v>3.47812483446254-100.271100120868i</v>
      </c>
      <c r="E1380" t="str">
        <f t="shared" si="384"/>
        <v>162.466623684019+0.0749456965591481i</v>
      </c>
      <c r="F1380" t="str">
        <f t="shared" si="385"/>
        <v>2.90990988323659-940.975704014658i</v>
      </c>
      <c r="G1380" t="str">
        <f t="shared" si="386"/>
        <v>0.999999990833628-0.0000957411711622723i</v>
      </c>
      <c r="H1380" t="str">
        <f t="shared" si="387"/>
        <v>625.625003888196+20.5291642903423i</v>
      </c>
      <c r="I1380" t="str">
        <f t="shared" si="388"/>
        <v>59.6310580177433-1660.57286189249i</v>
      </c>
      <c r="K1380" t="str">
        <f t="shared" si="389"/>
        <v>0.0191601883542116-0.0008481263764482i</v>
      </c>
      <c r="L1380" t="str">
        <f t="shared" si="390"/>
        <v>0.0001875-1.33338219856888i</v>
      </c>
      <c r="M1380" t="str">
        <f t="shared" si="391"/>
        <v>0.0025-0.642758598284486i</v>
      </c>
      <c r="N1380">
        <f t="shared" si="392"/>
        <v>89.478519711047781</v>
      </c>
      <c r="O1380">
        <f t="shared" si="393"/>
        <v>49.900518619020183</v>
      </c>
      <c r="P1380" s="3">
        <f t="shared" si="394"/>
        <v>49.900518619020183</v>
      </c>
      <c r="Q1380" s="3">
        <f t="shared" si="395"/>
        <v>-90.521480288952219</v>
      </c>
      <c r="R1380">
        <f t="shared" si="396"/>
        <v>89.478519711047781</v>
      </c>
      <c r="S1380">
        <f t="shared" si="397"/>
        <v>0.15872584153705324</v>
      </c>
      <c r="T1380">
        <f t="shared" si="380"/>
        <v>49.900518619020183</v>
      </c>
    </row>
    <row r="1381" spans="1:20" x14ac:dyDescent="0.25">
      <c r="A1381">
        <f t="shared" si="381"/>
        <v>1001.0936301419064</v>
      </c>
      <c r="B1381">
        <f t="shared" si="398"/>
        <v>159.32899973489404</v>
      </c>
      <c r="C1381" t="str">
        <f t="shared" si="382"/>
        <v>-2.84528392504-311.428923701214i</v>
      </c>
      <c r="D1381" t="str">
        <f t="shared" si="383"/>
        <v>3.47812483320204-99.8915181297241i</v>
      </c>
      <c r="E1381" t="str">
        <f t="shared" si="384"/>
        <v>162.466601579841+0.0752321092281217i</v>
      </c>
      <c r="F1381" t="str">
        <f t="shared" si="385"/>
        <v>2.90990988303348-937.413534704148i</v>
      </c>
      <c r="G1381" t="str">
        <f t="shared" si="386"/>
        <v>0.999999990763831-0.0000961049876059811i</v>
      </c>
      <c r="H1381" t="str">
        <f t="shared" si="387"/>
        <v>625.629765734837+20.607191254896i</v>
      </c>
      <c r="I1381" t="str">
        <f t="shared" si="388"/>
        <v>59.6311399127425-1654.29789077969i</v>
      </c>
      <c r="K1381" t="str">
        <f t="shared" si="389"/>
        <v>0.0191598858842808-0.000851334984582638i</v>
      </c>
      <c r="L1381" t="str">
        <f t="shared" si="390"/>
        <v>0.0001875-1.32833452736489i</v>
      </c>
      <c r="M1381" t="str">
        <f t="shared" si="391"/>
        <v>0.0025-0.640325361909232i</v>
      </c>
      <c r="N1381">
        <f t="shared" si="392"/>
        <v>89.476547576750804</v>
      </c>
      <c r="O1381">
        <f t="shared" si="393"/>
        <v>49.867541389762032</v>
      </c>
      <c r="P1381" s="3">
        <f t="shared" si="394"/>
        <v>49.867541389762032</v>
      </c>
      <c r="Q1381" s="3">
        <f t="shared" si="395"/>
        <v>-90.523452423249196</v>
      </c>
      <c r="R1381">
        <f t="shared" si="396"/>
        <v>89.476547576750804</v>
      </c>
      <c r="S1381">
        <f t="shared" si="397"/>
        <v>0.15932899973489403</v>
      </c>
      <c r="T1381">
        <f t="shared" si="380"/>
        <v>49.867541389762032</v>
      </c>
    </row>
    <row r="1382" spans="1:20" x14ac:dyDescent="0.25">
      <c r="A1382">
        <f t="shared" si="381"/>
        <v>1004.8977859364456</v>
      </c>
      <c r="B1382">
        <f t="shared" si="398"/>
        <v>159.93444993388664</v>
      </c>
      <c r="C1382" t="str">
        <f t="shared" si="382"/>
        <v>-2.84522062082784-310.248673543636i</v>
      </c>
      <c r="D1382" t="str">
        <f t="shared" si="383"/>
        <v>3.47812483193197-99.5133731116045i</v>
      </c>
      <c r="E1382" t="str">
        <f t="shared" si="384"/>
        <v>162.466579308554+0.0755196287346781i</v>
      </c>
      <c r="F1382" t="str">
        <f t="shared" si="385"/>
        <v>2.90990988282883-933.86485040205i</v>
      </c>
      <c r="G1382" t="str">
        <f t="shared" si="386"/>
        <v>0.999999990693503-0.0000964701865520993i</v>
      </c>
      <c r="H1382" t="str">
        <f t="shared" si="387"/>
        <v>625.634563882973+20.6855149061381i</v>
      </c>
      <c r="I1382" t="str">
        <f t="shared" si="388"/>
        <v>59.6312224304235-1648.04671740799i</v>
      </c>
      <c r="K1382" t="str">
        <f t="shared" si="389"/>
        <v>0.0191595811214828-0.00085455562259359i</v>
      </c>
      <c r="L1382" t="str">
        <f t="shared" si="390"/>
        <v>0.0001875-1.32330596469904i</v>
      </c>
      <c r="M1382" t="str">
        <f t="shared" si="391"/>
        <v>0.0025-0.637901336829277i</v>
      </c>
      <c r="N1382">
        <f t="shared" si="392"/>
        <v>89.474568056690529</v>
      </c>
      <c r="O1382">
        <f t="shared" si="393"/>
        <v>49.834563907089382</v>
      </c>
      <c r="P1382" s="3">
        <f t="shared" si="394"/>
        <v>49.834563907089382</v>
      </c>
      <c r="Q1382" s="3">
        <f t="shared" si="395"/>
        <v>-90.525431943309471</v>
      </c>
      <c r="R1382">
        <f t="shared" si="396"/>
        <v>89.474568056690529</v>
      </c>
      <c r="S1382">
        <f t="shared" si="397"/>
        <v>0.15993444993388664</v>
      </c>
      <c r="T1382">
        <f t="shared" si="380"/>
        <v>49.834563907089382</v>
      </c>
    </row>
    <row r="1383" spans="1:20" x14ac:dyDescent="0.25">
      <c r="A1383">
        <f t="shared" si="381"/>
        <v>1008.7163975230042</v>
      </c>
      <c r="B1383">
        <f t="shared" si="398"/>
        <v>160.54220084363541</v>
      </c>
      <c r="C1383" t="str">
        <f t="shared" si="382"/>
        <v>-2.84515683681185-309.072886463539i</v>
      </c>
      <c r="D1383" t="str">
        <f t="shared" si="383"/>
        <v>3.47812483065225-99.1366596267671i</v>
      </c>
      <c r="E1383" t="str">
        <f t="shared" si="384"/>
        <v>162.466556868904+0.0758082594949788i</v>
      </c>
      <c r="F1383" t="str">
        <f t="shared" si="385"/>
        <v>2.90990988262264-930.329600059355i</v>
      </c>
      <c r="G1383" t="str">
        <f t="shared" si="386"/>
        <v>0.999999990622639-0.000096836773254135i</v>
      </c>
      <c r="H1383" t="str">
        <f t="shared" si="387"/>
        <v>625.639398609668+20.7641363735764i</v>
      </c>
      <c r="I1383" t="str">
        <f t="shared" si="388"/>
        <v>59.6313055755126-1641.8192518534i</v>
      </c>
      <c r="K1383" t="str">
        <f t="shared" si="389"/>
        <v>0.0191592740485154-0.000857788334340498i</v>
      </c>
      <c r="L1383" t="str">
        <f t="shared" si="390"/>
        <v>0.0001875-1.31829643823375i</v>
      </c>
      <c r="M1383" t="str">
        <f t="shared" si="391"/>
        <v>0.0025-0.635486488174215i</v>
      </c>
      <c r="N1383">
        <f t="shared" si="392"/>
        <v>89.472581124035969</v>
      </c>
      <c r="O1383">
        <f t="shared" si="393"/>
        <v>49.801586169086974</v>
      </c>
      <c r="P1383" s="3">
        <f t="shared" si="394"/>
        <v>49.801586169086974</v>
      </c>
      <c r="Q1383" s="3">
        <f t="shared" si="395"/>
        <v>-90.527418875964031</v>
      </c>
      <c r="R1383">
        <f t="shared" si="396"/>
        <v>89.472581124035969</v>
      </c>
      <c r="S1383">
        <f t="shared" si="397"/>
        <v>0.16054220084363541</v>
      </c>
      <c r="T1383">
        <f t="shared" si="380"/>
        <v>49.801586169086974</v>
      </c>
    </row>
    <row r="1384" spans="1:20" x14ac:dyDescent="0.25">
      <c r="A1384">
        <f t="shared" si="381"/>
        <v>1012.5495198335917</v>
      </c>
      <c r="B1384">
        <f t="shared" si="398"/>
        <v>161.15226120684125</v>
      </c>
      <c r="C1384" t="str">
        <f t="shared" si="382"/>
        <v>-2.84509256937232-307.901545547342i</v>
      </c>
      <c r="D1384" t="str">
        <f t="shared" si="383"/>
        <v>3.47812482936276-98.7613722560599i</v>
      </c>
      <c r="E1384" t="str">
        <f t="shared" si="384"/>
        <v>162.466534259626+0.0760980059445162i</v>
      </c>
      <c r="F1384" t="str">
        <f t="shared" si="385"/>
        <v>2.90990988241487-926.80773282028i</v>
      </c>
      <c r="G1384" t="str">
        <f t="shared" si="386"/>
        <v>0.999999990551236-0.00009720475298556i</v>
      </c>
      <c r="H1384" t="str">
        <f t="shared" si="387"/>
        <v>625.644270194115+20.843056791036i</v>
      </c>
      <c r="I1384" t="str">
        <f t="shared" si="388"/>
        <v>59.6313893527739-1635.61540453302i</v>
      </c>
      <c r="K1384" t="str">
        <f t="shared" si="389"/>
        <v>0.0191589646479466-0.000861033163828439i</v>
      </c>
      <c r="L1384" t="str">
        <f t="shared" si="390"/>
        <v>0.0001875-1.31330587590531i</v>
      </c>
      <c r="M1384" t="str">
        <f t="shared" si="391"/>
        <v>0.0025-0.633080781205636i</v>
      </c>
      <c r="N1384">
        <f t="shared" si="392"/>
        <v>89.470586751868154</v>
      </c>
      <c r="O1384">
        <f t="shared" si="393"/>
        <v>49.768608173824546</v>
      </c>
      <c r="P1384" s="3">
        <f t="shared" si="394"/>
        <v>49.768608173824546</v>
      </c>
      <c r="Q1384" s="3">
        <f t="shared" si="395"/>
        <v>-90.529413248131846</v>
      </c>
      <c r="R1384">
        <f t="shared" si="396"/>
        <v>89.470586751868154</v>
      </c>
      <c r="S1384">
        <f t="shared" si="397"/>
        <v>0.16115226120684126</v>
      </c>
      <c r="T1384">
        <f t="shared" si="380"/>
        <v>49.768608173824546</v>
      </c>
    </row>
    <row r="1385" spans="1:20" x14ac:dyDescent="0.25">
      <c r="A1385">
        <f t="shared" si="381"/>
        <v>1016.3972080089594</v>
      </c>
      <c r="B1385">
        <f t="shared" si="398"/>
        <v>161.76463979942724</v>
      </c>
      <c r="C1385" t="str">
        <f t="shared" si="382"/>
        <v>-2.84502781486273-306.734633945453i</v>
      </c>
      <c r="D1385" t="str">
        <f t="shared" si="383"/>
        <v>3.47812482806345-98.3875056008492i</v>
      </c>
      <c r="E1385" t="str">
        <f t="shared" si="384"/>
        <v>162.466511479449+0.0763888725378656i</v>
      </c>
      <c r="F1385" t="str">
        <f t="shared" si="385"/>
        <v>2.9099098822055-923.299198021594i</v>
      </c>
      <c r="G1385" t="str">
        <f t="shared" si="386"/>
        <v>0.999999990479289-0.000097574131039885i</v>
      </c>
      <c r="H1385" t="str">
        <f t="shared" si="387"/>
        <v>625.649178917637+20.9222772966735i</v>
      </c>
      <c r="I1385" t="str">
        <f t="shared" si="388"/>
        <v>59.631473767006-1629.43508620372i</v>
      </c>
      <c r="K1385" t="str">
        <f t="shared" si="389"/>
        <v>0.0191586529022144-0.000864290155208419i</v>
      </c>
      <c r="L1385" t="str">
        <f t="shared" si="390"/>
        <v>0.0001875-1.3083342059228i</v>
      </c>
      <c r="M1385" t="str">
        <f t="shared" si="391"/>
        <v>0.0025-0.630684181316631i</v>
      </c>
      <c r="N1385">
        <f t="shared" si="392"/>
        <v>89.468584913180052</v>
      </c>
      <c r="O1385">
        <f t="shared" si="393"/>
        <v>49.735629919357969</v>
      </c>
      <c r="P1385" s="3">
        <f t="shared" si="394"/>
        <v>49.735629919357969</v>
      </c>
      <c r="Q1385" s="3">
        <f t="shared" si="395"/>
        <v>-90.531415086819948</v>
      </c>
      <c r="R1385">
        <f t="shared" si="396"/>
        <v>89.468584913180052</v>
      </c>
      <c r="S1385">
        <f t="shared" si="397"/>
        <v>0.16176463979942723</v>
      </c>
      <c r="T1385">
        <f t="shared" si="380"/>
        <v>49.735629919357969</v>
      </c>
    </row>
    <row r="1386" spans="1:20" x14ac:dyDescent="0.25">
      <c r="A1386">
        <f t="shared" si="381"/>
        <v>1020.2595173993934</v>
      </c>
      <c r="B1386">
        <f t="shared" si="398"/>
        <v>162.37934543066507</v>
      </c>
      <c r="C1386" t="str">
        <f t="shared" si="382"/>
        <v>-2.84496256960918-305.572134871998i</v>
      </c>
      <c r="D1386" t="str">
        <f t="shared" si="383"/>
        <v>3.47812482675426-98.0150542829383i</v>
      </c>
      <c r="E1386" t="str">
        <f t="shared" si="384"/>
        <v>162.466488527091+0.0766808637491207i</v>
      </c>
      <c r="F1386" t="str">
        <f t="shared" si="385"/>
        <v>2.90990988199455-919.803945191851i</v>
      </c>
      <c r="G1386" t="str">
        <f t="shared" si="386"/>
        <v>0.999999990406794-0.0000979449127307361i</v>
      </c>
      <c r="H1386" t="str">
        <f t="shared" si="387"/>
        <v>625.654125063709+21.0017990329953i</v>
      </c>
      <c r="I1386" t="str">
        <f t="shared" si="388"/>
        <v>59.631558823045-1623.27820796086i</v>
      </c>
      <c r="K1386" t="str">
        <f t="shared" si="389"/>
        <v>0.0191583387936255-0.000867559352777713i</v>
      </c>
      <c r="L1386" t="str">
        <f t="shared" si="390"/>
        <v>0.0001875-1.30338135676709i</v>
      </c>
      <c r="M1386" t="str">
        <f t="shared" si="391"/>
        <v>0.0025-0.628296654031315i</v>
      </c>
      <c r="N1386">
        <f t="shared" si="392"/>
        <v>89.466575580876395</v>
      </c>
      <c r="O1386">
        <f t="shared" si="393"/>
        <v>49.702651403728439</v>
      </c>
      <c r="P1386" s="3">
        <f t="shared" si="394"/>
        <v>49.702651403728439</v>
      </c>
      <c r="Q1386" s="3">
        <f t="shared" si="395"/>
        <v>-90.533424419123605</v>
      </c>
      <c r="R1386">
        <f t="shared" si="396"/>
        <v>89.466575580876395</v>
      </c>
      <c r="S1386">
        <f t="shared" si="397"/>
        <v>0.16237934543066507</v>
      </c>
      <c r="T1386">
        <f t="shared" si="380"/>
        <v>49.702651403728439</v>
      </c>
    </row>
    <row r="1387" spans="1:20" x14ac:dyDescent="0.25">
      <c r="A1387">
        <f t="shared" si="381"/>
        <v>1024.136503565511</v>
      </c>
      <c r="B1387">
        <f t="shared" si="398"/>
        <v>162.99638694330159</v>
      </c>
      <c r="C1387" t="str">
        <f t="shared" si="382"/>
        <v>-2.84489682991049-304.414031604575i</v>
      </c>
      <c r="D1387" t="str">
        <f t="shared" si="383"/>
        <v>3.47812482543508-97.6440129444886i</v>
      </c>
      <c r="E1387" t="str">
        <f t="shared" si="384"/>
        <v>162.466465401261+0.0769739840717214i</v>
      </c>
      <c r="F1387" t="str">
        <f t="shared" si="385"/>
        <v>2.90990988178199-916.321924050655i</v>
      </c>
      <c r="G1387" t="str">
        <f t="shared" si="386"/>
        <v>0.999999990333747-0.0000983171033919311i</v>
      </c>
      <c r="H1387" t="str">
        <f t="shared" si="387"/>
        <v>625.659108917979+21.0816231468745i</v>
      </c>
      <c r="I1387" t="str">
        <f t="shared" si="388"/>
        <v>59.6316445257638-1617.14468123699i</v>
      </c>
      <c r="K1387" t="str">
        <f t="shared" si="389"/>
        <v>0.0191580223043542-0.000870840800980163i</v>
      </c>
      <c r="L1387" t="str">
        <f t="shared" si="390"/>
        <v>0.0001875-1.29844725718976i</v>
      </c>
      <c r="M1387" t="str">
        <f t="shared" si="391"/>
        <v>0.0025-0.625918165004296i</v>
      </c>
      <c r="N1387">
        <f t="shared" si="392"/>
        <v>89.464558727773408</v>
      </c>
      <c r="O1387">
        <f t="shared" si="393"/>
        <v>49.669672624962146</v>
      </c>
      <c r="P1387" s="3">
        <f t="shared" si="394"/>
        <v>49.669672624962146</v>
      </c>
      <c r="Q1387" s="3">
        <f t="shared" si="395"/>
        <v>-90.535441272226592</v>
      </c>
      <c r="R1387">
        <f t="shared" si="396"/>
        <v>89.464558727773408</v>
      </c>
      <c r="S1387">
        <f t="shared" si="397"/>
        <v>0.1629963869433016</v>
      </c>
      <c r="T1387">
        <f t="shared" si="380"/>
        <v>49.669672624962146</v>
      </c>
    </row>
    <row r="1388" spans="1:20" x14ac:dyDescent="0.25">
      <c r="A1388">
        <f t="shared" si="381"/>
        <v>1028.0282222790602</v>
      </c>
      <c r="B1388">
        <f t="shared" si="398"/>
        <v>163.61577321368614</v>
      </c>
      <c r="C1388" t="str">
        <f t="shared" si="382"/>
        <v>-2.8448305920374-303.260307484031i</v>
      </c>
      <c r="D1388" t="str">
        <f t="shared" si="383"/>
        <v>3.47812482410586-97.2743762479468i</v>
      </c>
      <c r="E1388" t="str">
        <f t="shared" si="384"/>
        <v>162.466442100655+0.0772682380188009i</v>
      </c>
      <c r="F1388" t="str">
        <f t="shared" si="385"/>
        <v>2.90990988156781-912.853084507968i</v>
      </c>
      <c r="G1388" t="str">
        <f t="shared" si="386"/>
        <v>0.999999990260144-0.0000986907083775565i</v>
      </c>
      <c r="H1388" t="str">
        <f t="shared" si="387"/>
        <v>625.664130768277+21.161750789566i</v>
      </c>
      <c r="I1388" t="str">
        <f t="shared" si="388"/>
        <v>59.6317308800699-1611.03441780062i</v>
      </c>
      <c r="K1388" t="str">
        <f t="shared" si="389"/>
        <v>0.0191577034164418-0.000874134544406482i</v>
      </c>
      <c r="L1388" t="str">
        <f t="shared" si="390"/>
        <v>0.0001875-1.29353183621216i</v>
      </c>
      <c r="M1388" t="str">
        <f t="shared" si="391"/>
        <v>0.0025-0.623548680020221i</v>
      </c>
      <c r="N1388">
        <f t="shared" si="392"/>
        <v>89.462534326598785</v>
      </c>
      <c r="O1388">
        <f t="shared" si="393"/>
        <v>49.636693581070702</v>
      </c>
      <c r="P1388" s="3">
        <f t="shared" si="394"/>
        <v>49.636693581070702</v>
      </c>
      <c r="Q1388" s="3">
        <f t="shared" si="395"/>
        <v>-90.537465673401215</v>
      </c>
      <c r="R1388">
        <f t="shared" si="396"/>
        <v>89.462534326598785</v>
      </c>
      <c r="S1388">
        <f t="shared" si="397"/>
        <v>0.16361577321368614</v>
      </c>
      <c r="T1388">
        <f t="shared" ref="T1388:T1451" si="399">P1388</f>
        <v>49.636693581070702</v>
      </c>
    </row>
    <row r="1389" spans="1:20" x14ac:dyDescent="0.25">
      <c r="A1389">
        <f t="shared" ref="A1389:A1452" si="400">2*PI()*B1389</f>
        <v>1031.9347295237205</v>
      </c>
      <c r="B1389">
        <f t="shared" si="398"/>
        <v>164.23751315189816</v>
      </c>
      <c r="C1389" t="str">
        <f t="shared" ref="C1389:C1452" si="401">IMPRODUCT(D1389,E1389,$C$40,,K1389,$C$41)</f>
        <v>-2.8447638522334-302.110945914215i</v>
      </c>
      <c r="D1389" t="str">
        <f t="shared" ref="D1389:D1452" si="402">IMDIV(IMPRODUCT($C$37,$C$38,COMPLEX(1,A1389/$C$38)),IMSUM(-1*A1389*A1389/$C$39,COMPLEX(0,1*A1389)))</f>
        <v>3.47812482276653-96.9061388759647i</v>
      </c>
      <c r="E1389" t="str">
        <f t="shared" ref="E1389:E1452" si="403">IMDIV(IMPRODUCT(IMSUM(F1389,G1389),$C$29,H1389),IMSUM(1,I1389))</f>
        <v>162.466418623965+0.0775636301230571i</v>
      </c>
      <c r="F1389" t="str">
        <f t="shared" ref="F1389:F1452" si="404">IMDIV(IMPRODUCT($C$14,$C$15,COMPLEX(1,A1389/$C$15)),IMSUM(-1*A1389*A1389/$C$16,COMPLEX(0,A1389)))</f>
        <v>2.909909881352-909.397376663371i</v>
      </c>
      <c r="G1389" t="str">
        <f t="shared" ref="G1389:G1452" si="405">IMDIV(1,COMPLEX(1,A1389*$C$9*$C$10))</f>
        <v>0.999999990185981-0.0000990657330620441i</v>
      </c>
      <c r="H1389" t="str">
        <f t="shared" ref="H1389:H1452" si="406">IMDIV($C$3,IMSUM(K1389,COMPLEX(0,$C$28*A1389)))</f>
        <v>625.66919090464+21.2421831167263i</v>
      </c>
      <c r="I1389" t="str">
        <f t="shared" ref="I1389:I1452" si="407">IMPRODUCT(F1389,$C$29,H1389,$C$31)</f>
        <v>59.631817890912-1604.94732975493i</v>
      </c>
      <c r="K1389" t="str">
        <f t="shared" ref="K1389:K1452" si="408">IF($C$26&lt;=0,IMDIV(1,IMSUM(IMDIV(1,L1389),1/$C$18)),IMDIV(1,IMSUM(IMDIV(1,L1389),1/$C$18,IMDIV(1,M1389))))</f>
        <v>0.0191573821117952-0.000877440627794592i</v>
      </c>
      <c r="L1389" t="str">
        <f t="shared" ref="L1389:L1452" si="409">IMSUM($C$21/$C$22,IMDIV(1,COMPLEX(0,$C$20*$C$22*A1389)))</f>
        <v>0.0001875-1.28863502312429i</v>
      </c>
      <c r="M1389" t="str">
        <f t="shared" ref="M1389:M1452" si="410">IMSUM($C$25/$C$26,IMDIV(1,COMPLEX(0,$C$24*$C$26*A1389)))</f>
        <v>0.0025-0.621188164993247i</v>
      </c>
      <c r="N1389">
        <f t="shared" ref="N1389:N1452" si="411">ABS(R1389)</f>
        <v>89.460502349991316</v>
      </c>
      <c r="O1389">
        <f t="shared" ref="O1389:O1452" si="412">ABS(P1389)</f>
        <v>49.603714270050851</v>
      </c>
      <c r="P1389" s="3">
        <f t="shared" ref="P1389:P1452" si="413">20*LOG10(IMABS(C1389))</f>
        <v>49.603714270050851</v>
      </c>
      <c r="Q1389" s="3">
        <f t="shared" ref="Q1389:Q1452" si="414">IMARGUMENT(C1389)*180/PI()</f>
        <v>-90.539497650008684</v>
      </c>
      <c r="R1389">
        <f t="shared" ref="R1389:R1452" si="415">IF(Q1389&lt;0,Q1389+180,Q1389-180)</f>
        <v>89.460502349991316</v>
      </c>
      <c r="S1389">
        <f t="shared" ref="S1389:S1452" si="416">B1389/1000</f>
        <v>0.16423751315189816</v>
      </c>
      <c r="T1389">
        <f t="shared" si="399"/>
        <v>49.603714270050851</v>
      </c>
    </row>
    <row r="1390" spans="1:20" x14ac:dyDescent="0.25">
      <c r="A1390">
        <f t="shared" si="400"/>
        <v>1035.8560814959108</v>
      </c>
      <c r="B1390">
        <f t="shared" ref="B1390:B1453" si="417">B1389*(1+B$42)</f>
        <v>164.86161570187537</v>
      </c>
      <c r="C1390" t="str">
        <f t="shared" si="401"/>
        <v>-2.84469660671333-300.965930361736i</v>
      </c>
      <c r="D1390" t="str">
        <f t="shared" si="402"/>
        <v>3.478124821417-96.5392955313241i</v>
      </c>
      <c r="E1390" t="str">
        <f t="shared" si="403"/>
        <v>162.466394969869+0.0778601649370689i</v>
      </c>
      <c r="F1390" t="str">
        <f t="shared" si="404"/>
        <v>2.90990988113454-905.954750805343i</v>
      </c>
      <c r="G1390" t="str">
        <f t="shared" si="405"/>
        <v>0.999999990111252-0.0000994421828402487i</v>
      </c>
      <c r="H1390" t="str">
        <f t="shared" si="406"/>
        <v>625.674289619316+21.3229212884274i</v>
      </c>
      <c r="I1390" t="str">
        <f t="shared" si="407"/>
        <v>59.6319055632717-1598.88332953646i</v>
      </c>
      <c r="K1390" t="str">
        <f t="shared" si="408"/>
        <v>0.0191570583721864-0.000880759096029897i</v>
      </c>
      <c r="L1390" t="str">
        <f t="shared" si="409"/>
        <v>0.0001875-1.28375674748385i</v>
      </c>
      <c r="M1390" t="str">
        <f t="shared" si="410"/>
        <v>0.0025-0.618836585966573i</v>
      </c>
      <c r="N1390">
        <f t="shared" si="411"/>
        <v>89.458462770501015</v>
      </c>
      <c r="O1390">
        <f t="shared" si="412"/>
        <v>49.570734689884183</v>
      </c>
      <c r="P1390" s="3">
        <f t="shared" si="413"/>
        <v>49.570734689884183</v>
      </c>
      <c r="Q1390" s="3">
        <f t="shared" si="414"/>
        <v>-90.541537229498985</v>
      </c>
      <c r="R1390">
        <f t="shared" si="415"/>
        <v>89.458462770501015</v>
      </c>
      <c r="S1390">
        <f t="shared" si="416"/>
        <v>0.16486161570187535</v>
      </c>
      <c r="T1390">
        <f t="shared" si="399"/>
        <v>49.570734689884183</v>
      </c>
    </row>
    <row r="1391" spans="1:20" x14ac:dyDescent="0.25">
      <c r="A1391">
        <f t="shared" si="400"/>
        <v>1039.7923346055952</v>
      </c>
      <c r="B1391">
        <f t="shared" si="417"/>
        <v>165.48808984154249</v>
      </c>
      <c r="C1391" t="str">
        <f t="shared" si="401"/>
        <v>-2.8446288516644-299.825244355727i</v>
      </c>
      <c r="D1391" t="str">
        <f t="shared" si="402"/>
        <v>3.47812482005717-96.1738409368598i</v>
      </c>
      <c r="E1391" t="str">
        <f t="shared" si="403"/>
        <v>162.466371137037+0.0781578470331851i</v>
      </c>
      <c r="F1391" t="str">
        <f t="shared" si="404"/>
        <v>2.90990988091543-902.525157410552i</v>
      </c>
      <c r="G1391" t="str">
        <f t="shared" si="405"/>
        <v>0.999999990035955-0.0000998200631275255i</v>
      </c>
      <c r="H1391" t="str">
        <f t="shared" si="406"/>
        <v>625.6794272068+21.4039664691767i</v>
      </c>
      <c r="I1391" t="str">
        <f t="shared" si="407"/>
        <v>59.6319939021721-1592.84232991393i</v>
      </c>
      <c r="K1391" t="str">
        <f t="shared" si="408"/>
        <v>0.019156732179251-0.000884089994145625i</v>
      </c>
      <c r="L1391" t="str">
        <f t="shared" si="409"/>
        <v>0.0001875-1.27889693911521i</v>
      </c>
      <c r="M1391" t="str">
        <f t="shared" si="410"/>
        <v>0.0025-0.616493909111946i</v>
      </c>
      <c r="N1391">
        <f t="shared" si="411"/>
        <v>89.456415560588525</v>
      </c>
      <c r="O1391">
        <f t="shared" si="412"/>
        <v>49.537754838537147</v>
      </c>
      <c r="P1391" s="3">
        <f t="shared" si="413"/>
        <v>49.537754838537147</v>
      </c>
      <c r="Q1391" s="3">
        <f t="shared" si="414"/>
        <v>-90.543584439411475</v>
      </c>
      <c r="R1391">
        <f t="shared" si="415"/>
        <v>89.456415560588525</v>
      </c>
      <c r="S1391">
        <f t="shared" si="416"/>
        <v>0.16548808984154248</v>
      </c>
      <c r="T1391">
        <f t="shared" si="399"/>
        <v>49.537754838537147</v>
      </c>
    </row>
    <row r="1392" spans="1:20" x14ac:dyDescent="0.25">
      <c r="A1392">
        <f t="shared" si="400"/>
        <v>1043.7435454770964</v>
      </c>
      <c r="B1392">
        <f t="shared" si="417"/>
        <v>166.11694458294036</v>
      </c>
      <c r="C1392" t="str">
        <f t="shared" si="401"/>
        <v>-2.84456058324477-298.688871487619i</v>
      </c>
      <c r="D1392" t="str">
        <f t="shared" si="402"/>
        <v>3.47812481868701-95.8097698353858i</v>
      </c>
      <c r="E1392" t="str">
        <f t="shared" si="403"/>
        <v>162.46634712413+0.0784566810037854i</v>
      </c>
      <c r="F1392" t="str">
        <f t="shared" si="404"/>
        <v>2.90990988069465-899.108547143156i</v>
      </c>
      <c r="G1392" t="str">
        <f t="shared" si="405"/>
        <v>0.999999989960084-0.000100199379359808i</v>
      </c>
      <c r="H1392" t="str">
        <f t="shared" si="406"/>
        <v>625.684603963832+21.4853198279315i</v>
      </c>
      <c r="I1392" t="str">
        <f t="shared" si="407"/>
        <v>59.6320829126717-1586.82424398694i</v>
      </c>
      <c r="K1392" t="str">
        <f t="shared" si="408"/>
        <v>0.0191564035144876-0.000887433367323091i</v>
      </c>
      <c r="L1392" t="str">
        <f t="shared" si="409"/>
        <v>0.0001875-1.2740555281084i</v>
      </c>
      <c r="M1392" t="str">
        <f t="shared" si="410"/>
        <v>0.0025-0.614160100729176i</v>
      </c>
      <c r="N1392">
        <f t="shared" si="411"/>
        <v>89.454360692625428</v>
      </c>
      <c r="O1392">
        <f t="shared" si="412"/>
        <v>49.504774713961211</v>
      </c>
      <c r="P1392" s="3">
        <f t="shared" si="413"/>
        <v>49.504774713961211</v>
      </c>
      <c r="Q1392" s="3">
        <f t="shared" si="414"/>
        <v>-90.545639307374572</v>
      </c>
      <c r="R1392">
        <f t="shared" si="415"/>
        <v>89.454360692625428</v>
      </c>
      <c r="S1392">
        <f t="shared" si="416"/>
        <v>0.16611694458294035</v>
      </c>
      <c r="T1392">
        <f t="shared" si="399"/>
        <v>49.504774713961211</v>
      </c>
    </row>
    <row r="1393" spans="1:20" x14ac:dyDescent="0.25">
      <c r="A1393">
        <f t="shared" si="400"/>
        <v>1047.7097709499094</v>
      </c>
      <c r="B1393">
        <f t="shared" si="417"/>
        <v>166.74818897235554</v>
      </c>
      <c r="C1393" t="str">
        <f t="shared" si="401"/>
        <v>-2.84449179758425-297.556795410885i</v>
      </c>
      <c r="D1393" t="str">
        <f t="shared" si="402"/>
        <v>3.47812481730642-95.4470769896167i</v>
      </c>
      <c r="E1393" t="str">
        <f t="shared" si="403"/>
        <v>162.466322929797+0.0787566714613868i</v>
      </c>
      <c r="F1393" t="str">
        <f t="shared" si="404"/>
        <v>2.9099098804722-895.704870854064i</v>
      </c>
      <c r="G1393" t="str">
        <f t="shared" si="405"/>
        <v>0.999999989883636-0.000100580136993686i</v>
      </c>
      <c r="H1393" t="str">
        <f t="shared" si="406"/>
        <v>625.689820189424+21.5669825381183i</v>
      </c>
      <c r="I1393" t="str">
        <f t="shared" si="407"/>
        <v>59.6321725998681-1580.82898518471i</v>
      </c>
      <c r="K1393" t="str">
        <f t="shared" si="408"/>
        <v>0.0191560723592567-0.000890789260892051i</v>
      </c>
      <c r="L1393" t="str">
        <f t="shared" si="409"/>
        <v>0.0001875-1.26923244481809i</v>
      </c>
      <c r="M1393" t="str">
        <f t="shared" si="410"/>
        <v>0.0025-0.611835127245642i</v>
      </c>
      <c r="N1393">
        <f t="shared" si="411"/>
        <v>89.452298138893752</v>
      </c>
      <c r="O1393">
        <f t="shared" si="412"/>
        <v>49.471794314092222</v>
      </c>
      <c r="P1393" s="3">
        <f t="shared" si="413"/>
        <v>49.471794314092222</v>
      </c>
      <c r="Q1393" s="3">
        <f t="shared" si="414"/>
        <v>-90.547701861106248</v>
      </c>
      <c r="R1393">
        <f t="shared" si="415"/>
        <v>89.452298138893752</v>
      </c>
      <c r="S1393">
        <f t="shared" si="416"/>
        <v>0.16674818897235555</v>
      </c>
      <c r="T1393">
        <f t="shared" si="399"/>
        <v>49.471794314092222</v>
      </c>
    </row>
    <row r="1394" spans="1:20" x14ac:dyDescent="0.25">
      <c r="A1394">
        <f t="shared" si="400"/>
        <v>1051.6910680795193</v>
      </c>
      <c r="B1394">
        <f t="shared" si="417"/>
        <v>167.3818320904505</v>
      </c>
      <c r="C1394" t="str">
        <f t="shared" si="401"/>
        <v>-2.84442249078379-296.428999840818i</v>
      </c>
      <c r="D1394" t="str">
        <f t="shared" si="402"/>
        <v>3.47812481591532-95.0857571820938i</v>
      </c>
      <c r="E1394" t="str">
        <f t="shared" si="403"/>
        <v>162.466298552679+0.0790578230385989i</v>
      </c>
      <c r="F1394" t="str">
        <f t="shared" si="404"/>
        <v>2.90990988024805-892.314079580246i</v>
      </c>
      <c r="G1394" t="str">
        <f t="shared" si="405"/>
        <v>0.999999989806606-0.000100962341506485i</v>
      </c>
      <c r="H1394" t="str">
        <f t="shared" si="406"/>
        <v>625.695076184887+21.6489557776496i</v>
      </c>
      <c r="I1394" t="str">
        <f t="shared" si="407"/>
        <v>59.6322629688986-1574.85646726488i</v>
      </c>
      <c r="K1394" t="str">
        <f t="shared" si="408"/>
        <v>0.0191557386947793-0.000894157720330958i</v>
      </c>
      <c r="L1394" t="str">
        <f t="shared" si="409"/>
        <v>0.0001875-1.26442761986261i</v>
      </c>
      <c r="M1394" t="str">
        <f t="shared" si="410"/>
        <v>0.0025-0.609518955215822i</v>
      </c>
      <c r="N1394">
        <f t="shared" si="411"/>
        <v>89.450227871585867</v>
      </c>
      <c r="O1394">
        <f t="shared" si="412"/>
        <v>49.438813636850597</v>
      </c>
      <c r="P1394" s="3">
        <f t="shared" si="413"/>
        <v>49.438813636850597</v>
      </c>
      <c r="Q1394" s="3">
        <f t="shared" si="414"/>
        <v>-90.549772128414133</v>
      </c>
      <c r="R1394">
        <f t="shared" si="415"/>
        <v>89.450227871585867</v>
      </c>
      <c r="S1394">
        <f t="shared" si="416"/>
        <v>0.16738183209045049</v>
      </c>
      <c r="T1394">
        <f t="shared" si="399"/>
        <v>49.438813636850597</v>
      </c>
    </row>
    <row r="1395" spans="1:20" x14ac:dyDescent="0.25">
      <c r="A1395">
        <f t="shared" si="400"/>
        <v>1055.6874941382214</v>
      </c>
      <c r="B1395">
        <f t="shared" si="417"/>
        <v>168.01788305239421</v>
      </c>
      <c r="C1395" t="str">
        <f t="shared" si="401"/>
        <v>-2.84435265891507-295.305468554296i</v>
      </c>
      <c r="D1395" t="str">
        <f t="shared" si="402"/>
        <v>3.47812481451361-94.7258052151107i</v>
      </c>
      <c r="E1395" t="str">
        <f t="shared" si="403"/>
        <v>162.466273991405+0.0793601403884361i</v>
      </c>
      <c r="F1395" t="str">
        <f t="shared" si="404"/>
        <v>2.9099098800222-888.936124544037i</v>
      </c>
      <c r="G1395" t="str">
        <f t="shared" si="405"/>
        <v>0.999999989728989-0.000101345998396343i</v>
      </c>
      <c r="H1395" t="str">
        <f t="shared" si="406"/>
        <v>625.700372253822+21.7312407289399i</v>
      </c>
      <c r="I1395" t="str">
        <f t="shared" si="407"/>
        <v>59.632354024937-1568.90660431221i</v>
      </c>
      <c r="K1395" t="str">
        <f t="shared" si="408"/>
        <v>0.0191554025021367-0.00089753879126729i</v>
      </c>
      <c r="L1395" t="str">
        <f t="shared" si="409"/>
        <v>0.0001875-1.25964098412294i</v>
      </c>
      <c r="M1395" t="str">
        <f t="shared" si="410"/>
        <v>0.0025-0.607211551320802i</v>
      </c>
      <c r="N1395">
        <f t="shared" si="411"/>
        <v>89.448149862804428</v>
      </c>
      <c r="O1395">
        <f t="shared" si="412"/>
        <v>49.405832680141231</v>
      </c>
      <c r="P1395" s="3">
        <f t="shared" si="413"/>
        <v>49.405832680141231</v>
      </c>
      <c r="Q1395" s="3">
        <f t="shared" si="414"/>
        <v>-90.551850137195572</v>
      </c>
      <c r="R1395">
        <f t="shared" si="415"/>
        <v>89.448149862804428</v>
      </c>
      <c r="S1395">
        <f t="shared" si="416"/>
        <v>0.16801788305239421</v>
      </c>
      <c r="T1395">
        <f t="shared" si="399"/>
        <v>49.405832680141231</v>
      </c>
    </row>
    <row r="1396" spans="1:20" x14ac:dyDescent="0.25">
      <c r="A1396">
        <f t="shared" si="400"/>
        <v>1059.6991066159467</v>
      </c>
      <c r="B1396">
        <f t="shared" si="417"/>
        <v>168.65635100799332</v>
      </c>
      <c r="C1396" t="str">
        <f t="shared" si="401"/>
        <v>-2.84428229802074-294.186185389547i</v>
      </c>
      <c r="D1396" t="str">
        <f t="shared" si="402"/>
        <v>3.47812481310122-94.3672159106368i</v>
      </c>
      <c r="E1396" t="str">
        <f t="shared" si="403"/>
        <v>162.466249244597+0.0796636281842046i</v>
      </c>
      <c r="F1396" t="str">
        <f t="shared" si="404"/>
        <v>2.9099098797946-885.570957152411i</v>
      </c>
      <c r="G1396" t="str">
        <f t="shared" si="405"/>
        <v>0.99999998965078-0.000101731113182293i</v>
      </c>
      <c r="H1396" t="str">
        <f t="shared" si="406"/>
        <v>625.705708702164+21.8138385789254i</v>
      </c>
      <c r="I1396" t="str">
        <f t="shared" si="407"/>
        <v>59.6324457731988-1562.97931073738i</v>
      </c>
      <c r="K1396" t="str">
        <f t="shared" si="408"/>
        <v>0.0191550637622687-0.000900932519477846i</v>
      </c>
      <c r="L1396" t="str">
        <f t="shared" si="409"/>
        <v>0.0001875-1.25487246874172i</v>
      </c>
      <c r="M1396" t="str">
        <f t="shared" si="410"/>
        <v>0.0025-0.604912882367805i</v>
      </c>
      <c r="N1396">
        <f t="shared" si="411"/>
        <v>89.446064084562096</v>
      </c>
      <c r="O1396">
        <f t="shared" si="412"/>
        <v>49.372851441853349</v>
      </c>
      <c r="P1396" s="3">
        <f t="shared" si="413"/>
        <v>49.372851441853349</v>
      </c>
      <c r="Q1396" s="3">
        <f t="shared" si="414"/>
        <v>-90.553935915437904</v>
      </c>
      <c r="R1396">
        <f t="shared" si="415"/>
        <v>89.446064084562096</v>
      </c>
      <c r="S1396">
        <f t="shared" si="416"/>
        <v>0.16865635100799331</v>
      </c>
      <c r="T1396">
        <f t="shared" si="399"/>
        <v>49.372851441853349</v>
      </c>
    </row>
    <row r="1397" spans="1:20" x14ac:dyDescent="0.25">
      <c r="A1397">
        <f t="shared" si="400"/>
        <v>1063.7259632210873</v>
      </c>
      <c r="B1397">
        <f t="shared" si="417"/>
        <v>169.29724514182371</v>
      </c>
      <c r="C1397" t="str">
        <f t="shared" si="401"/>
        <v>-2.84421140411332-293.071134245912i</v>
      </c>
      <c r="D1397" t="str">
        <f t="shared" si="402"/>
        <v>3.4781248116781-94.0099841102456i</v>
      </c>
      <c r="E1397" t="str">
        <f t="shared" si="403"/>
        <v>162.466224310862+0.07996829111993i</v>
      </c>
      <c r="F1397" t="str">
        <f t="shared" si="404"/>
        <v>2.90990987956529-882.218528996316i</v>
      </c>
      <c r="G1397" t="str">
        <f t="shared" si="405"/>
        <v>0.999999989571977-0.000102117691404338i</v>
      </c>
      <c r="H1397" t="str">
        <f t="shared" si="406"/>
        <v>625.71108583819+21.896750519079i</v>
      </c>
      <c r="I1397" t="str">
        <f t="shared" si="407"/>
        <v>59.6325382189367-1557.07450127581i</v>
      </c>
      <c r="K1397" t="str">
        <f t="shared" si="408"/>
        <v>0.0191547224559728-0.00090433895088901i</v>
      </c>
      <c r="L1397" t="str">
        <f t="shared" si="409"/>
        <v>0.0001875-1.25012200512226i</v>
      </c>
      <c r="M1397" t="str">
        <f t="shared" si="410"/>
        <v>0.0025-0.602622915289703i</v>
      </c>
      <c r="N1397">
        <f t="shared" si="411"/>
        <v>89.443970508781518</v>
      </c>
      <c r="O1397">
        <f t="shared" si="412"/>
        <v>49.339869919860192</v>
      </c>
      <c r="P1397" s="3">
        <f t="shared" si="413"/>
        <v>49.339869919860192</v>
      </c>
      <c r="Q1397" s="3">
        <f t="shared" si="414"/>
        <v>-90.556029491218482</v>
      </c>
      <c r="R1397">
        <f t="shared" si="415"/>
        <v>89.443970508781518</v>
      </c>
      <c r="S1397">
        <f t="shared" si="416"/>
        <v>0.1692972451418237</v>
      </c>
      <c r="T1397">
        <f t="shared" si="399"/>
        <v>49.339869919860192</v>
      </c>
    </row>
    <row r="1398" spans="1:20" x14ac:dyDescent="0.25">
      <c r="A1398">
        <f t="shared" si="400"/>
        <v>1067.7681218813275</v>
      </c>
      <c r="B1398">
        <f t="shared" si="417"/>
        <v>169.94057467336265</v>
      </c>
      <c r="C1398" t="str">
        <f t="shared" si="401"/>
        <v>-2.84413997317653-291.960299083627i</v>
      </c>
      <c r="D1398" t="str">
        <f t="shared" si="402"/>
        <v>3.47812481024414-93.6541046750371i</v>
      </c>
      <c r="E1398" t="str">
        <f t="shared" si="403"/>
        <v>162.466199188803+0.0802741339099755i</v>
      </c>
      <c r="F1398" t="str">
        <f t="shared" si="404"/>
        <v>2.90990987933424-878.878791849942i</v>
      </c>
      <c r="G1398" t="str">
        <f t="shared" si="405"/>
        <v>0.999999989492573-0.000102505738623535i</v>
      </c>
      <c r="H1398" t="str">
        <f t="shared" si="406"/>
        <v>625.716503972533+21.9799777454303i</v>
      </c>
      <c r="I1398" t="str">
        <f t="shared" si="407"/>
        <v>59.6326313674455-1551.1920909863i</v>
      </c>
      <c r="K1398" t="str">
        <f t="shared" si="408"/>
        <v>0.0191543785639034-0.0009077581315771i</v>
      </c>
      <c r="L1398" t="str">
        <f t="shared" si="409"/>
        <v>0.0001875-1.24538952492754i</v>
      </c>
      <c r="M1398" t="str">
        <f t="shared" si="410"/>
        <v>0.0025-0.600341617144556i</v>
      </c>
      <c r="N1398">
        <f t="shared" si="411"/>
        <v>89.441869107294892</v>
      </c>
      <c r="O1398">
        <f t="shared" si="412"/>
        <v>49.306888112019394</v>
      </c>
      <c r="P1398" s="3">
        <f t="shared" si="413"/>
        <v>49.306888112019394</v>
      </c>
      <c r="Q1398" s="3">
        <f t="shared" si="414"/>
        <v>-90.558130892705108</v>
      </c>
      <c r="R1398">
        <f t="shared" si="415"/>
        <v>89.441869107294892</v>
      </c>
      <c r="S1398">
        <f t="shared" si="416"/>
        <v>0.16994057467336265</v>
      </c>
      <c r="T1398">
        <f t="shared" si="399"/>
        <v>49.306888112019394</v>
      </c>
    </row>
    <row r="1399" spans="1:20" x14ac:dyDescent="0.25">
      <c r="A1399">
        <f t="shared" si="400"/>
        <v>1071.8256407444767</v>
      </c>
      <c r="B1399">
        <f t="shared" si="417"/>
        <v>170.58634885712144</v>
      </c>
      <c r="C1399" t="str">
        <f t="shared" si="401"/>
        <v>-2.84406800116339-290.853663923574i</v>
      </c>
      <c r="D1399" t="str">
        <f t="shared" si="402"/>
        <v>3.47812480879925-93.2995724855663i</v>
      </c>
      <c r="E1399" t="str">
        <f t="shared" si="403"/>
        <v>162.466173877006+0.0805811612897615i</v>
      </c>
      <c r="F1399" t="str">
        <f t="shared" si="404"/>
        <v>2.90990987910142-875.551697670049i</v>
      </c>
      <c r="G1399" t="str">
        <f t="shared" si="405"/>
        <v>0.999999989412565-0.000102895260422073i</v>
      </c>
      <c r="H1399" t="str">
        <f t="shared" si="406"/>
        <v>625.721963418203+22.0635214585813i</v>
      </c>
      <c r="I1399" t="str">
        <f t="shared" si="407"/>
        <v>59.6327252240581-1545.33199524994i</v>
      </c>
      <c r="K1399" t="str">
        <f t="shared" si="408"/>
        <v>0.0191540320665706-0.000911190107768625i</v>
      </c>
      <c r="L1399" t="str">
        <f t="shared" si="409"/>
        <v>0.0001875-1.24067496007923i</v>
      </c>
      <c r="M1399" t="str">
        <f t="shared" si="410"/>
        <v>0.0025-0.598068955115119i</v>
      </c>
      <c r="N1399">
        <f t="shared" si="411"/>
        <v>89.439759851844187</v>
      </c>
      <c r="O1399">
        <f t="shared" si="412"/>
        <v>49.273906016172219</v>
      </c>
      <c r="P1399" s="3">
        <f t="shared" si="413"/>
        <v>49.273906016172219</v>
      </c>
      <c r="Q1399" s="3">
        <f t="shared" si="414"/>
        <v>-90.560240148155813</v>
      </c>
      <c r="R1399">
        <f t="shared" si="415"/>
        <v>89.439759851844187</v>
      </c>
      <c r="S1399">
        <f t="shared" si="416"/>
        <v>0.17058634885712143</v>
      </c>
      <c r="T1399">
        <f t="shared" si="399"/>
        <v>49.273906016172219</v>
      </c>
    </row>
    <row r="1400" spans="1:20" x14ac:dyDescent="0.25">
      <c r="A1400">
        <f t="shared" si="400"/>
        <v>1075.8985781793056</v>
      </c>
      <c r="B1400">
        <f t="shared" si="417"/>
        <v>171.23457698277849</v>
      </c>
      <c r="C1400" t="str">
        <f t="shared" si="401"/>
        <v>-2.8439954839971-289.751212847068i</v>
      </c>
      <c r="D1400" t="str">
        <f t="shared" si="402"/>
        <v>3.47812480734336-92.9463824417686i</v>
      </c>
      <c r="E1400" t="str">
        <f t="shared" si="403"/>
        <v>162.466148374053+0.0808893780152642i</v>
      </c>
      <c r="F1400" t="str">
        <f t="shared" si="404"/>
        <v>2.90990987886682-872.237198595271i</v>
      </c>
      <c r="G1400" t="str">
        <f t="shared" si="405"/>
        <v>0.999999989331948-0.00010328626240335i</v>
      </c>
      <c r="H1400" t="str">
        <f t="shared" si="406"/>
        <v>625.727464490608+22.1473828637248i</v>
      </c>
      <c r="I1400" t="str">
        <f t="shared" si="407"/>
        <v>59.6328197941481-1539.49412976881i</v>
      </c>
      <c r="K1400" t="str">
        <f t="shared" si="408"/>
        <v>0.019153682944339-0.000914634925840565i</v>
      </c>
      <c r="L1400" t="str">
        <f t="shared" si="409"/>
        <v>0.0001875-1.23597824275676i</v>
      </c>
      <c r="M1400" t="str">
        <f t="shared" si="410"/>
        <v>0.0025-0.595804896508385i</v>
      </c>
      <c r="N1400">
        <f t="shared" si="411"/>
        <v>89.437642714080695</v>
      </c>
      <c r="O1400">
        <f t="shared" si="412"/>
        <v>49.240923630144025</v>
      </c>
      <c r="P1400" s="3">
        <f t="shared" si="413"/>
        <v>49.240923630144025</v>
      </c>
      <c r="Q1400" s="3">
        <f t="shared" si="414"/>
        <v>-90.562357285919305</v>
      </c>
      <c r="R1400">
        <f t="shared" si="415"/>
        <v>89.437642714080695</v>
      </c>
      <c r="S1400">
        <f t="shared" si="416"/>
        <v>0.1712345769827785</v>
      </c>
      <c r="T1400">
        <f t="shared" si="399"/>
        <v>49.240923630144025</v>
      </c>
    </row>
    <row r="1401" spans="1:20" x14ac:dyDescent="0.25">
      <c r="A1401">
        <f t="shared" si="400"/>
        <v>1079.9869927763868</v>
      </c>
      <c r="B1401">
        <f t="shared" si="417"/>
        <v>171.88526837531305</v>
      </c>
      <c r="C1401" t="str">
        <f t="shared" si="401"/>
        <v>-2.84392241757023-288.652929995613i</v>
      </c>
      <c r="D1401" t="str">
        <f t="shared" si="402"/>
        <v>3.47812480587639-92.5945294628869i</v>
      </c>
      <c r="E1401" t="str">
        <f t="shared" si="403"/>
        <v>162.46612267851+0.0811987888636147i</v>
      </c>
      <c r="F1401" t="str">
        <f t="shared" si="404"/>
        <v>2.90990987863045-868.935246945428i</v>
      </c>
      <c r="G1401" t="str">
        <f t="shared" si="405"/>
        <v>0.999999989250717-0.000103678750192061i</v>
      </c>
      <c r="H1401" t="str">
        <f t="shared" si="406"/>
        <v>625.733007507571+22.2315631706623i</v>
      </c>
      <c r="I1401" t="str">
        <f t="shared" si="407"/>
        <v>59.63291508313-1533.67841056481i</v>
      </c>
      <c r="K1401" t="str">
        <f t="shared" si="408"/>
        <v>0.0191533311774268-0.000918092632320686i</v>
      </c>
      <c r="L1401" t="str">
        <f t="shared" si="409"/>
        <v>0.0001875-1.23129930539625i</v>
      </c>
      <c r="M1401" t="str">
        <f t="shared" si="410"/>
        <v>0.0025-0.593549408755118i</v>
      </c>
      <c r="N1401">
        <f t="shared" si="411"/>
        <v>89.435517665565015</v>
      </c>
      <c r="O1401">
        <f t="shared" si="412"/>
        <v>49.207940951743645</v>
      </c>
      <c r="P1401" s="3">
        <f t="shared" si="413"/>
        <v>49.207940951743645</v>
      </c>
      <c r="Q1401" s="3">
        <f t="shared" si="414"/>
        <v>-90.564482334434985</v>
      </c>
      <c r="R1401">
        <f t="shared" si="415"/>
        <v>89.435517665565015</v>
      </c>
      <c r="S1401">
        <f t="shared" si="416"/>
        <v>0.17188526837531304</v>
      </c>
      <c r="T1401">
        <f t="shared" si="399"/>
        <v>49.207940951743645</v>
      </c>
    </row>
    <row r="1402" spans="1:20" x14ac:dyDescent="0.25">
      <c r="A1402">
        <f t="shared" si="400"/>
        <v>1084.0909433489371</v>
      </c>
      <c r="B1402">
        <f t="shared" si="417"/>
        <v>172.53843239513924</v>
      </c>
      <c r="C1402" t="str">
        <f t="shared" si="401"/>
        <v>-2.84384879774505-287.558799570687i</v>
      </c>
      <c r="D1402" t="str">
        <f t="shared" si="402"/>
        <v>3.47812480439825-92.2440084873977i</v>
      </c>
      <c r="E1402" t="str">
        <f t="shared" si="403"/>
        <v>162.466096788936+0.0815093986329383i</v>
      </c>
      <c r="F1402" t="str">
        <f t="shared" si="404"/>
        <v>2.90990987839228-865.645795220833i</v>
      </c>
      <c r="G1402" t="str">
        <f t="shared" si="405"/>
        <v>0.999999989168867-0.000104072729434272i</v>
      </c>
      <c r="H1402" t="str">
        <f t="shared" si="406"/>
        <v>625.738592789351+22.3160635938223i</v>
      </c>
      <c r="I1402" t="str">
        <f t="shared" si="407"/>
        <v>59.63301109646-1527.88475397845i</v>
      </c>
      <c r="K1402" t="str">
        <f t="shared" si="408"/>
        <v>0.0191529767459046-0.000921563273887822i</v>
      </c>
      <c r="L1402" t="str">
        <f t="shared" si="409"/>
        <v>0.0001875-1.22663808068963i</v>
      </c>
      <c r="M1402" t="str">
        <f t="shared" si="410"/>
        <v>0.0025-0.591302459409362i</v>
      </c>
      <c r="N1402">
        <f t="shared" si="411"/>
        <v>89.433384677766824</v>
      </c>
      <c r="O1402">
        <f t="shared" si="412"/>
        <v>49.174957978763665</v>
      </c>
      <c r="P1402" s="3">
        <f t="shared" si="413"/>
        <v>49.174957978763665</v>
      </c>
      <c r="Q1402" s="3">
        <f t="shared" si="414"/>
        <v>-90.566615322233176</v>
      </c>
      <c r="R1402">
        <f t="shared" si="415"/>
        <v>89.433384677766824</v>
      </c>
      <c r="S1402">
        <f t="shared" si="416"/>
        <v>0.17253843239513925</v>
      </c>
      <c r="T1402">
        <f t="shared" si="399"/>
        <v>49.174957978763665</v>
      </c>
    </row>
    <row r="1403" spans="1:20" x14ac:dyDescent="0.25">
      <c r="A1403">
        <f t="shared" si="400"/>
        <v>1088.2104889336633</v>
      </c>
      <c r="B1403">
        <f t="shared" si="417"/>
        <v>173.19407843824078</v>
      </c>
      <c r="C1403" t="str">
        <f t="shared" si="401"/>
        <v>-2.84377462035277-286.468805833508i</v>
      </c>
      <c r="D1403" t="str">
        <f t="shared" si="402"/>
        <v>3.47812480290887-91.8948144729395i</v>
      </c>
      <c r="E1403" t="str">
        <f t="shared" si="403"/>
        <v>162.466070703878+0.0818212121425077i</v>
      </c>
      <c r="F1403" t="str">
        <f t="shared" si="404"/>
        <v>2.90990987815231-862.368796101626i</v>
      </c>
      <c r="G1403" t="str">
        <f t="shared" si="405"/>
        <v>0.999999989086394-0.000104468205797507i</v>
      </c>
      <c r="H1403" t="str">
        <f t="shared" si="406"/>
        <v>625.744220658653+22.4008853522768i</v>
      </c>
      <c r="I1403" t="str">
        <f t="shared" si="407"/>
        <v>59.6331078396347-1522.11307666762i</v>
      </c>
      <c r="K1403" t="str">
        <f t="shared" si="408"/>
        <v>0.0191526196296946-0.00092504689737214i</v>
      </c>
      <c r="L1403" t="str">
        <f t="shared" si="409"/>
        <v>0.0001875-1.22199450158361i</v>
      </c>
      <c r="M1403" t="str">
        <f t="shared" si="410"/>
        <v>0.0025-0.589064016148i</v>
      </c>
      <c r="N1403">
        <f t="shared" si="411"/>
        <v>89.431243722064764</v>
      </c>
      <c r="O1403">
        <f t="shared" si="412"/>
        <v>49.141974708980129</v>
      </c>
      <c r="P1403" s="3">
        <f t="shared" si="413"/>
        <v>49.141974708980129</v>
      </c>
      <c r="Q1403" s="3">
        <f t="shared" si="414"/>
        <v>-90.568756277935236</v>
      </c>
      <c r="R1403">
        <f t="shared" si="415"/>
        <v>89.431243722064764</v>
      </c>
      <c r="S1403">
        <f t="shared" si="416"/>
        <v>0.17319407843824078</v>
      </c>
      <c r="T1403">
        <f t="shared" si="399"/>
        <v>49.141974708980129</v>
      </c>
    </row>
    <row r="1404" spans="1:20" x14ac:dyDescent="0.25">
      <c r="A1404">
        <f t="shared" si="400"/>
        <v>1092.3456887916111</v>
      </c>
      <c r="B1404">
        <f t="shared" si="417"/>
        <v>173.8522159363061</v>
      </c>
      <c r="C1404" t="str">
        <f t="shared" si="401"/>
        <v>-2.84369988119361-285.382933104809i</v>
      </c>
      <c r="D1404" t="str">
        <f t="shared" si="402"/>
        <v>3.47812480140813-91.5469423962382i</v>
      </c>
      <c r="E1404" t="str">
        <f t="shared" si="403"/>
        <v>162.466044421874+0.0821342342329825i</v>
      </c>
      <c r="F1404" t="str">
        <f t="shared" si="404"/>
        <v>2.90990987791048-859.104202447063i</v>
      </c>
      <c r="G1404" t="str">
        <f t="shared" si="405"/>
        <v>0.999999989003293-0.000104865184970823i</v>
      </c>
      <c r="H1404" t="str">
        <f t="shared" si="406"/>
        <v>625.749891440655+22.4860296697605i</v>
      </c>
      <c r="I1404" t="str">
        <f t="shared" si="407"/>
        <v>59.6332053181915-1516.3632956064i</v>
      </c>
      <c r="K1404" t="str">
        <f t="shared" si="408"/>
        <v>0.0191522598085693-0.000928543549755453i</v>
      </c>
      <c r="L1404" t="str">
        <f t="shared" si="409"/>
        <v>0.0001875-1.21736850127875i</v>
      </c>
      <c r="M1404" t="str">
        <f t="shared" si="410"/>
        <v>0.0025-0.586834046770273i</v>
      </c>
      <c r="N1404">
        <f t="shared" si="411"/>
        <v>89.429094769746357</v>
      </c>
      <c r="O1404">
        <f t="shared" si="412"/>
        <v>49.108991140152433</v>
      </c>
      <c r="P1404" s="3">
        <f t="shared" si="413"/>
        <v>49.108991140152433</v>
      </c>
      <c r="Q1404" s="3">
        <f t="shared" si="414"/>
        <v>-90.570905230253643</v>
      </c>
      <c r="R1404">
        <f t="shared" si="415"/>
        <v>89.429094769746357</v>
      </c>
      <c r="S1404">
        <f t="shared" si="416"/>
        <v>0.17385221593630609</v>
      </c>
      <c r="T1404">
        <f t="shared" si="399"/>
        <v>49.108991140152433</v>
      </c>
    </row>
    <row r="1405" spans="1:20" x14ac:dyDescent="0.25">
      <c r="A1405">
        <f t="shared" si="400"/>
        <v>1096.4966024090193</v>
      </c>
      <c r="B1405">
        <f t="shared" si="417"/>
        <v>174.51285435686407</v>
      </c>
      <c r="C1405" t="str">
        <f t="shared" si="401"/>
        <v>-2.84362457603644-284.301165764612i</v>
      </c>
      <c r="D1405" t="str">
        <f t="shared" si="402"/>
        <v>3.47812479989596-91.2003872530378i</v>
      </c>
      <c r="E1405" t="str">
        <f t="shared" si="403"/>
        <v>162.466017941448+0.0824484697664252i</v>
      </c>
      <c r="F1405" t="str">
        <f t="shared" si="404"/>
        <v>2.90990987766682-855.851967294874i</v>
      </c>
      <c r="G1405" t="str">
        <f t="shared" si="405"/>
        <v>0.999999988919559-0.000105263672664898i</v>
      </c>
      <c r="H1405" t="str">
        <f t="shared" si="406"/>
        <v>625.755605463026+22.5714977746886i</v>
      </c>
      <c r="I1405" t="str">
        <f t="shared" si="407"/>
        <v>59.6333035377114-1510.6353280839i</v>
      </c>
      <c r="K1405" t="str">
        <f t="shared" si="408"/>
        <v>0.0191518972621503-0.000932053278171466i</v>
      </c>
      <c r="L1405" t="str">
        <f t="shared" si="409"/>
        <v>0.0001875-1.21276001322849i</v>
      </c>
      <c r="M1405" t="str">
        <f t="shared" si="410"/>
        <v>0.0025-0.584612519197322i</v>
      </c>
      <c r="N1405">
        <f t="shared" si="411"/>
        <v>89.426937792007692</v>
      </c>
      <c r="O1405">
        <f t="shared" si="412"/>
        <v>49.076007270023176</v>
      </c>
      <c r="P1405" s="3">
        <f t="shared" si="413"/>
        <v>49.076007270023176</v>
      </c>
      <c r="Q1405" s="3">
        <f t="shared" si="414"/>
        <v>-90.573062207992308</v>
      </c>
      <c r="R1405">
        <f t="shared" si="415"/>
        <v>89.426937792007692</v>
      </c>
      <c r="S1405">
        <f t="shared" si="416"/>
        <v>0.17451285435686406</v>
      </c>
      <c r="T1405">
        <f t="shared" si="399"/>
        <v>49.076007270023176</v>
      </c>
    </row>
    <row r="1406" spans="1:20" x14ac:dyDescent="0.25">
      <c r="A1406">
        <f t="shared" si="400"/>
        <v>1100.6632894981735</v>
      </c>
      <c r="B1406">
        <f t="shared" si="417"/>
        <v>175.17600320342015</v>
      </c>
      <c r="C1406" t="str">
        <f t="shared" si="401"/>
        <v>-2.8435487006188-283.223488252006i</v>
      </c>
      <c r="D1406" t="str">
        <f t="shared" si="402"/>
        <v>3.47812479837229-90.8551440580267i</v>
      </c>
      <c r="E1406" t="str">
        <f t="shared" si="403"/>
        <v>162.465991261116+0.0827639236263094i</v>
      </c>
      <c r="F1406" t="str">
        <f t="shared" si="404"/>
        <v>2.90990987742132-852.612043860569i</v>
      </c>
      <c r="G1406" t="str">
        <f t="shared" si="405"/>
        <v>0.999999988835188-0.00010566367461211i</v>
      </c>
      <c r="H1406" t="str">
        <f t="shared" si="406"/>
        <v>625.761363055943+22.6572909001745i</v>
      </c>
      <c r="I1406" t="str">
        <f t="shared" si="407"/>
        <v>59.6334025038167-1504.92909170302i</v>
      </c>
      <c r="K1406" t="str">
        <f t="shared" si="408"/>
        <v>0.0191515319699075-0.000935576129906076i</v>
      </c>
      <c r="L1406" t="str">
        <f t="shared" si="409"/>
        <v>0.0001875-1.20816897113816i</v>
      </c>
      <c r="M1406" t="str">
        <f t="shared" si="410"/>
        <v>0.0025-0.58239940147173i</v>
      </c>
      <c r="N1406">
        <f t="shared" si="411"/>
        <v>89.42477275995347</v>
      </c>
      <c r="O1406">
        <f t="shared" si="412"/>
        <v>49.043023096318137</v>
      </c>
      <c r="P1406" s="3">
        <f t="shared" si="413"/>
        <v>49.043023096318137</v>
      </c>
      <c r="Q1406" s="3">
        <f t="shared" si="414"/>
        <v>-90.57522724004653</v>
      </c>
      <c r="R1406">
        <f t="shared" si="415"/>
        <v>89.42477275995347</v>
      </c>
      <c r="S1406">
        <f t="shared" si="416"/>
        <v>0.17517600320342014</v>
      </c>
      <c r="T1406">
        <f t="shared" si="399"/>
        <v>49.043023096318137</v>
      </c>
    </row>
    <row r="1407" spans="1:20" x14ac:dyDescent="0.25">
      <c r="A1407">
        <f t="shared" si="400"/>
        <v>1104.8458099982668</v>
      </c>
      <c r="B1407">
        <f t="shared" si="417"/>
        <v>175.84167201559316</v>
      </c>
      <c r="C1407" t="str">
        <f t="shared" si="401"/>
        <v>-2.84347225064625-282.149885064913i</v>
      </c>
      <c r="D1407" t="str">
        <f t="shared" si="402"/>
        <v>3.47812479683698-90.5112078447643i</v>
      </c>
      <c r="E1407" t="str">
        <f t="shared" si="403"/>
        <v>162.465964379381+0.083080600717911i</v>
      </c>
      <c r="F1407" t="str">
        <f t="shared" si="404"/>
        <v>2.90990987717392-849.38438553675i</v>
      </c>
      <c r="G1407" t="str">
        <f t="shared" si="405"/>
        <v>0.999999988750174-0.000106065196566619i</v>
      </c>
      <c r="H1407" t="str">
        <f t="shared" si="406"/>
        <v>625.767164552113+22.7434102840487i</v>
      </c>
      <c r="I1407" t="str">
        <f t="shared" si="407"/>
        <v>59.633502222172-1499.2445043793i</v>
      </c>
      <c r="K1407" t="str">
        <f t="shared" si="408"/>
        <v>0.0191511639111577-0.000939112152397641i</v>
      </c>
      <c r="L1407" t="str">
        <f t="shared" si="409"/>
        <v>0.0001875-1.2035953089641i</v>
      </c>
      <c r="M1407" t="str">
        <f t="shared" si="410"/>
        <v>0.0025-0.580194661757051i</v>
      </c>
      <c r="N1407">
        <f t="shared" si="411"/>
        <v>89.422599644596701</v>
      </c>
      <c r="O1407">
        <f t="shared" si="412"/>
        <v>49.010038616745845</v>
      </c>
      <c r="P1407" s="3">
        <f t="shared" si="413"/>
        <v>49.010038616745845</v>
      </c>
      <c r="Q1407" s="3">
        <f t="shared" si="414"/>
        <v>-90.577400355403299</v>
      </c>
      <c r="R1407">
        <f t="shared" si="415"/>
        <v>89.422599644596701</v>
      </c>
      <c r="S1407">
        <f t="shared" si="416"/>
        <v>0.17584167201559317</v>
      </c>
      <c r="T1407">
        <f t="shared" si="399"/>
        <v>49.010038616745845</v>
      </c>
    </row>
    <row r="1408" spans="1:20" x14ac:dyDescent="0.25">
      <c r="A1408">
        <f t="shared" si="400"/>
        <v>1109.0442240762602</v>
      </c>
      <c r="B1408">
        <f t="shared" si="417"/>
        <v>176.50987036925241</v>
      </c>
      <c r="C1408" t="str">
        <f t="shared" si="401"/>
        <v>-2.84339522179255-281.080340759891i</v>
      </c>
      <c r="D1408" t="str">
        <f t="shared" si="402"/>
        <v>3.47812479529002-90.1685736656143i</v>
      </c>
      <c r="E1408" t="str">
        <f t="shared" si="403"/>
        <v>162.465937294738+0.0833985059681365i</v>
      </c>
      <c r="F1408" t="str">
        <f t="shared" si="404"/>
        <v>2.90990987692466-846.168945892483i</v>
      </c>
      <c r="G1408" t="str">
        <f t="shared" si="405"/>
        <v>0.999999988664513-0.000106468244304452i</v>
      </c>
      <c r="H1408" t="str">
        <f t="shared" si="406"/>
        <v>625.773010286787+22.8298571688761i</v>
      </c>
      <c r="I1408" t="str">
        <f t="shared" si="407"/>
        <v>59.6336026984853-1493.58148433974i</v>
      </c>
      <c r="K1408" t="str">
        <f t="shared" si="408"/>
        <v>0.0191507930650638-0.000942661393237253i</v>
      </c>
      <c r="L1408" t="str">
        <f t="shared" si="409"/>
        <v>0.0001875-1.19903896091263i</v>
      </c>
      <c r="M1408" t="str">
        <f t="shared" si="410"/>
        <v>0.0025-0.577998268337369i</v>
      </c>
      <c r="N1408">
        <f t="shared" si="411"/>
        <v>89.420418416858681</v>
      </c>
      <c r="O1408">
        <f t="shared" si="412"/>
        <v>48.977053828998208</v>
      </c>
      <c r="P1408" s="3">
        <f t="shared" si="413"/>
        <v>48.977053828998208</v>
      </c>
      <c r="Q1408" s="3">
        <f t="shared" si="414"/>
        <v>-90.579581583141319</v>
      </c>
      <c r="R1408">
        <f t="shared" si="415"/>
        <v>89.420418416858681</v>
      </c>
      <c r="S1408">
        <f t="shared" si="416"/>
        <v>0.17650987036925242</v>
      </c>
      <c r="T1408">
        <f t="shared" si="399"/>
        <v>48.977053828998208</v>
      </c>
    </row>
    <row r="1409" spans="1:20" x14ac:dyDescent="0.25">
      <c r="A1409">
        <f t="shared" si="400"/>
        <v>1113.25859212775</v>
      </c>
      <c r="B1409">
        <f t="shared" si="417"/>
        <v>177.18060787665559</v>
      </c>
      <c r="C1409" t="str">
        <f t="shared" si="401"/>
        <v>-2.84331760969913-280.014839951873i</v>
      </c>
      <c r="D1409" t="str">
        <f t="shared" si="402"/>
        <v>3.47812479373127-89.827236591668i</v>
      </c>
      <c r="E1409" t="str">
        <f t="shared" si="403"/>
        <v>162.465910005667+0.0837176443258526i</v>
      </c>
      <c r="F1409" t="str">
        <f t="shared" si="404"/>
        <v>2.9099098766735-842.965678672579i</v>
      </c>
      <c r="G1409" t="str">
        <f t="shared" si="405"/>
        <v>0.999999988578199-0.000106872823623584i</v>
      </c>
      <c r="H1409" t="str">
        <f t="shared" si="406"/>
        <v>625.778900597788+22.9166328019755i</v>
      </c>
      <c r="I1409" t="str">
        <f t="shared" si="407"/>
        <v>59.6337039385073-1487.93995012158i</v>
      </c>
      <c r="K1409" t="str">
        <f t="shared" si="408"/>
        <v>0.0191504194106333-0.000946223900169004i</v>
      </c>
      <c r="L1409" t="str">
        <f t="shared" si="409"/>
        <v>0.0001875-1.19449986143916i</v>
      </c>
      <c r="M1409" t="str">
        <f t="shared" si="410"/>
        <v>0.0025-0.575810189616827i</v>
      </c>
      <c r="N1409">
        <f t="shared" si="411"/>
        <v>89.418229047568786</v>
      </c>
      <c r="O1409">
        <f t="shared" si="412"/>
        <v>48.944068730749223</v>
      </c>
      <c r="P1409" s="3">
        <f t="shared" si="413"/>
        <v>48.944068730749223</v>
      </c>
      <c r="Q1409" s="3">
        <f t="shared" si="414"/>
        <v>-90.581770952431214</v>
      </c>
      <c r="R1409">
        <f t="shared" si="415"/>
        <v>89.418229047568786</v>
      </c>
      <c r="S1409">
        <f t="shared" si="416"/>
        <v>0.1771806078766556</v>
      </c>
      <c r="T1409">
        <f t="shared" si="399"/>
        <v>48.944068730749223</v>
      </c>
    </row>
    <row r="1410" spans="1:20" x14ac:dyDescent="0.25">
      <c r="A1410">
        <f t="shared" si="400"/>
        <v>1117.4889747778354</v>
      </c>
      <c r="B1410">
        <f t="shared" si="417"/>
        <v>177.85389418658687</v>
      </c>
      <c r="C1410" t="str">
        <f t="shared" si="401"/>
        <v>-2.8432394099752-278.953367313981i</v>
      </c>
      <c r="D1410" t="str">
        <f t="shared" si="402"/>
        <v>3.47812479216063-89.4871917126769i</v>
      </c>
      <c r="E1410" t="str">
        <f t="shared" si="403"/>
        <v>162.465882510641+0.0840380207618536i</v>
      </c>
      <c r="F1410" t="str">
        <f t="shared" si="404"/>
        <v>2.9099098764204-839.774537796964i</v>
      </c>
      <c r="G1410" t="str">
        <f t="shared" si="405"/>
        <v>0.999999988491229-0.000107278940344023i</v>
      </c>
      <c r="H1410" t="str">
        <f t="shared" si="406"/>
        <v>625.784835825524+23.0037384354371i</v>
      </c>
      <c r="I1410" t="str">
        <f t="shared" si="407"/>
        <v>59.6338059480321-1482.31982057118i</v>
      </c>
      <c r="K1410" t="str">
        <f t="shared" si="408"/>
        <v>0.0191500429267175-0.000949799721090267i</v>
      </c>
      <c r="L1410" t="str">
        <f t="shared" si="409"/>
        <v>0.0001875-1.18997794524722i</v>
      </c>
      <c r="M1410" t="str">
        <f t="shared" si="410"/>
        <v>0.0025-0.573630394119175i</v>
      </c>
      <c r="N1410">
        <f t="shared" si="411"/>
        <v>89.41603150746424</v>
      </c>
      <c r="O1410">
        <f t="shared" si="412"/>
        <v>48.911083319655965</v>
      </c>
      <c r="P1410" s="3">
        <f t="shared" si="413"/>
        <v>48.911083319655965</v>
      </c>
      <c r="Q1410" s="3">
        <f t="shared" si="414"/>
        <v>-90.58396849253576</v>
      </c>
      <c r="R1410">
        <f t="shared" si="415"/>
        <v>89.41603150746424</v>
      </c>
      <c r="S1410">
        <f t="shared" si="416"/>
        <v>0.17785389418658687</v>
      </c>
      <c r="T1410">
        <f t="shared" si="399"/>
        <v>48.911083319655965</v>
      </c>
    </row>
    <row r="1411" spans="1:20" x14ac:dyDescent="0.25">
      <c r="A1411">
        <f t="shared" si="400"/>
        <v>1121.7354328819913</v>
      </c>
      <c r="B1411">
        <f t="shared" si="417"/>
        <v>178.52973898449591</v>
      </c>
      <c r="C1411" t="str">
        <f t="shared" si="401"/>
        <v>-2.84316061819718-277.89590757729i</v>
      </c>
      <c r="D1411" t="str">
        <f t="shared" si="402"/>
        <v>3.47812479057807-89.1484341369824i</v>
      </c>
      <c r="E1411" t="str">
        <f t="shared" si="403"/>
        <v>162.465854808119+0.0843596402691213i</v>
      </c>
      <c r="F1411" t="str">
        <f t="shared" si="404"/>
        <v>2.90990987616542-836.595477360016i</v>
      </c>
      <c r="G1411" t="str">
        <f t="shared" si="405"/>
        <v>0.999999988403596-0.000107686600307894i</v>
      </c>
      <c r="H1411" t="str">
        <f t="shared" si="406"/>
        <v>625.79081631301+23.0911753261417i</v>
      </c>
      <c r="I1411" t="str">
        <f t="shared" si="407"/>
        <v>59.6339087328994-1476.72101484286i</v>
      </c>
      <c r="K1411" t="str">
        <f t="shared" si="408"/>
        <v>0.0191496635920102-0.000953388904051955i</v>
      </c>
      <c r="L1411" t="str">
        <f t="shared" si="409"/>
        <v>0.0001875-1.18547314728753i</v>
      </c>
      <c r="M1411" t="str">
        <f t="shared" si="410"/>
        <v>0.0025-0.571458850487321i</v>
      </c>
      <c r="N1411">
        <f t="shared" si="411"/>
        <v>89.413825767190247</v>
      </c>
      <c r="O1411">
        <f t="shared" si="412"/>
        <v>48.878097593357893</v>
      </c>
      <c r="P1411" s="3">
        <f t="shared" si="413"/>
        <v>48.878097593357893</v>
      </c>
      <c r="Q1411" s="3">
        <f t="shared" si="414"/>
        <v>-90.586174232809753</v>
      </c>
      <c r="R1411">
        <f t="shared" si="415"/>
        <v>89.413825767190247</v>
      </c>
      <c r="S1411">
        <f t="shared" si="416"/>
        <v>0.17852973898449589</v>
      </c>
      <c r="T1411">
        <f t="shared" si="399"/>
        <v>48.878097593357893</v>
      </c>
    </row>
    <row r="1412" spans="1:20" x14ac:dyDescent="0.25">
      <c r="A1412">
        <f t="shared" si="400"/>
        <v>1125.9980275269429</v>
      </c>
      <c r="B1412">
        <f t="shared" si="417"/>
        <v>179.208151992637</v>
      </c>
      <c r="C1412" t="str">
        <f t="shared" si="401"/>
        <v>-2.84308122990826-276.842445530603i</v>
      </c>
      <c r="D1412" t="str">
        <f t="shared" si="402"/>
        <v>3.47812478898345-88.8109589914419i</v>
      </c>
      <c r="E1412" t="str">
        <f t="shared" si="403"/>
        <v>162.465826896548+0.0846825078628281i</v>
      </c>
      <c r="F1412" t="str">
        <f t="shared" si="404"/>
        <v>2.90990987590848-833.428451629871i</v>
      </c>
      <c r="G1412" t="str">
        <f t="shared" si="405"/>
        <v>0.999999988315296-0.000108095809379519i</v>
      </c>
      <c r="H1412" t="str">
        <f t="shared" si="406"/>
        <v>625.796842405885+23.178944735778i</v>
      </c>
      <c r="I1412" t="str">
        <f t="shared" si="407"/>
        <v>59.6340122989891-1471.14345239764i</v>
      </c>
      <c r="K1412" t="str">
        <f t="shared" si="408"/>
        <v>0.0191492813850467-0.000956991497258765i</v>
      </c>
      <c r="L1412" t="str">
        <f t="shared" si="409"/>
        <v>0.0001875-1.18098540275705i</v>
      </c>
      <c r="M1412" t="str">
        <f t="shared" si="410"/>
        <v>0.0025-0.569295527482887i</v>
      </c>
      <c r="N1412">
        <f t="shared" si="411"/>
        <v>89.411611797299599</v>
      </c>
      <c r="O1412">
        <f t="shared" si="412"/>
        <v>48.845111549476641</v>
      </c>
      <c r="P1412" s="3">
        <f t="shared" si="413"/>
        <v>48.845111549476641</v>
      </c>
      <c r="Q1412" s="3">
        <f t="shared" si="414"/>
        <v>-90.588388202700401</v>
      </c>
      <c r="R1412">
        <f t="shared" si="415"/>
        <v>89.411611797299599</v>
      </c>
      <c r="S1412">
        <f t="shared" si="416"/>
        <v>0.17920815199263701</v>
      </c>
      <c r="T1412">
        <f t="shared" si="399"/>
        <v>48.845111549476641</v>
      </c>
    </row>
    <row r="1413" spans="1:20" x14ac:dyDescent="0.25">
      <c r="A1413">
        <f t="shared" si="400"/>
        <v>1130.2768200315454</v>
      </c>
      <c r="B1413">
        <f t="shared" si="417"/>
        <v>179.88914297020904</v>
      </c>
      <c r="C1413" t="str">
        <f t="shared" si="401"/>
        <v>-2.84300124061899-275.792966020243i</v>
      </c>
      <c r="D1413" t="str">
        <f t="shared" si="402"/>
        <v>3.47812478737665-88.4747614213618i</v>
      </c>
      <c r="E1413" t="str">
        <f t="shared" si="403"/>
        <v>162.465798774366+0.0850066285805271i</v>
      </c>
      <c r="F1413" t="str">
        <f t="shared" si="404"/>
        <v>2.90990987564955-830.273415047799i</v>
      </c>
      <c r="G1413" t="str">
        <f t="shared" si="405"/>
        <v>0.999999988226323-0.000108506573445507i</v>
      </c>
      <c r="H1413" t="str">
        <f t="shared" si="406"/>
        <v>625.802914452439+23.2670479308631i</v>
      </c>
      <c r="I1413" t="str">
        <f t="shared" si="407"/>
        <v>59.6341166522287-1465.58705300221i</v>
      </c>
      <c r="K1413" t="str">
        <f t="shared" si="408"/>
        <v>0.0191488962842024-0.000960607549069479i</v>
      </c>
      <c r="L1413" t="str">
        <f t="shared" si="409"/>
        <v>0.0001875-1.17651464709808i</v>
      </c>
      <c r="M1413" t="str">
        <f t="shared" si="410"/>
        <v>0.0025-0.567140393985741i</v>
      </c>
      <c r="N1413">
        <f t="shared" si="411"/>
        <v>89.409389568252649</v>
      </c>
      <c r="O1413">
        <f t="shared" si="412"/>
        <v>48.812125185616146</v>
      </c>
      <c r="P1413" s="3">
        <f t="shared" si="413"/>
        <v>48.812125185616146</v>
      </c>
      <c r="Q1413" s="3">
        <f t="shared" si="414"/>
        <v>-90.590610431747351</v>
      </c>
      <c r="R1413">
        <f t="shared" si="415"/>
        <v>89.409389568252649</v>
      </c>
      <c r="S1413">
        <f t="shared" si="416"/>
        <v>0.17988914297020903</v>
      </c>
      <c r="T1413">
        <f t="shared" si="399"/>
        <v>48.812125185616146</v>
      </c>
    </row>
    <row r="1414" spans="1:20" x14ac:dyDescent="0.25">
      <c r="A1414">
        <f t="shared" si="400"/>
        <v>1134.5718719476654</v>
      </c>
      <c r="B1414">
        <f t="shared" si="417"/>
        <v>180.57272171349584</v>
      </c>
      <c r="C1414" t="str">
        <f t="shared" si="401"/>
        <v>-2.84292064580641-274.74745394984i</v>
      </c>
      <c r="D1414" t="str">
        <f t="shared" si="402"/>
        <v>3.47812478575764-88.1398365904284i</v>
      </c>
      <c r="E1414" t="str">
        <f t="shared" si="403"/>
        <v>162.46577044+0.085332007482195i</v>
      </c>
      <c r="F1414" t="str">
        <f t="shared" si="404"/>
        <v>2.90990987538869-827.130322227551i</v>
      </c>
      <c r="G1414" t="str">
        <f t="shared" si="405"/>
        <v>0.999999988136673-0.000108918898414836i</v>
      </c>
      <c r="H1414" t="str">
        <f t="shared" si="406"/>
        <v>625.809032803632+23.35548618276i</v>
      </c>
      <c r="I1414" t="str">
        <f t="shared" si="407"/>
        <v>59.6342217985906-1460.0517367277i</v>
      </c>
      <c r="K1414" t="str">
        <f t="shared" si="408"/>
        <v>0.0191485082676918-0.000964237107997189i</v>
      </c>
      <c r="L1414" t="str">
        <f t="shared" si="409"/>
        <v>0.0001875-1.17206081599729i</v>
      </c>
      <c r="M1414" t="str">
        <f t="shared" si="410"/>
        <v>0.0025-0.564993418993565i</v>
      </c>
      <c r="N1414">
        <f t="shared" si="411"/>
        <v>89.407159050417107</v>
      </c>
      <c r="O1414">
        <f t="shared" si="412"/>
        <v>48.779138499362737</v>
      </c>
      <c r="P1414" s="3">
        <f t="shared" si="413"/>
        <v>48.779138499362737</v>
      </c>
      <c r="Q1414" s="3">
        <f t="shared" si="414"/>
        <v>-90.592840949582893</v>
      </c>
      <c r="R1414">
        <f t="shared" si="415"/>
        <v>89.407159050417107</v>
      </c>
      <c r="S1414">
        <f t="shared" si="416"/>
        <v>0.18057272171349584</v>
      </c>
      <c r="T1414">
        <f t="shared" si="399"/>
        <v>48.779138499362737</v>
      </c>
    </row>
    <row r="1415" spans="1:20" x14ac:dyDescent="0.25">
      <c r="A1415">
        <f t="shared" si="400"/>
        <v>1138.8832450610664</v>
      </c>
      <c r="B1415">
        <f t="shared" si="417"/>
        <v>181.25889805600713</v>
      </c>
      <c r="C1415" t="str">
        <f t="shared" si="401"/>
        <v>-2.8428394409135-273.705894280089i</v>
      </c>
      <c r="D1415" t="str">
        <f t="shared" si="402"/>
        <v>3.47812478412631-87.8061796806352i</v>
      </c>
      <c r="E1415" t="str">
        <f t="shared" si="403"/>
        <v>162.465741891861+0.0856586496505482i</v>
      </c>
      <c r="F1415" t="str">
        <f t="shared" si="404"/>
        <v>2.90990987512583-823.999127954676i</v>
      </c>
      <c r="G1415" t="str">
        <f t="shared" si="405"/>
        <v>0.999999988046341-0.000109332790218935i</v>
      </c>
      <c r="H1415" t="str">
        <f t="shared" si="406"/>
        <v>625.81519781311+23.4442607676963i</v>
      </c>
      <c r="I1415" t="str">
        <f t="shared" si="407"/>
        <v>59.6343277440907-1454.53742394857i</v>
      </c>
      <c r="K1415" t="str">
        <f t="shared" si="408"/>
        <v>0.0191481173135673-0.000967880222709555i</v>
      </c>
      <c r="L1415" t="str">
        <f t="shared" si="409"/>
        <v>0.0001875-1.16762384538483i</v>
      </c>
      <c r="M1415" t="str">
        <f t="shared" si="410"/>
        <v>0.0025-0.562854571621405i</v>
      </c>
      <c r="N1415">
        <f t="shared" si="411"/>
        <v>89.404920214068113</v>
      </c>
      <c r="O1415">
        <f t="shared" si="412"/>
        <v>48.746151488284177</v>
      </c>
      <c r="P1415" s="3">
        <f t="shared" si="413"/>
        <v>48.746151488284177</v>
      </c>
      <c r="Q1415" s="3">
        <f t="shared" si="414"/>
        <v>-90.595079785931887</v>
      </c>
      <c r="R1415">
        <f t="shared" si="415"/>
        <v>89.404920214068113</v>
      </c>
      <c r="S1415">
        <f t="shared" si="416"/>
        <v>0.18125889805600712</v>
      </c>
      <c r="T1415">
        <f t="shared" si="399"/>
        <v>48.746151488284177</v>
      </c>
    </row>
    <row r="1416" spans="1:20" x14ac:dyDescent="0.25">
      <c r="A1416">
        <f t="shared" si="400"/>
        <v>1143.2110013922984</v>
      </c>
      <c r="B1416">
        <f t="shared" si="417"/>
        <v>181.94768186861995</v>
      </c>
      <c r="C1416" t="str">
        <f t="shared" si="401"/>
        <v>-2.84275762135019-272.668272028566i</v>
      </c>
      <c r="D1416" t="str">
        <f t="shared" si="402"/>
        <v>3.47812478248256-87.4737858922154i</v>
      </c>
      <c r="E1416" t="str">
        <f t="shared" si="403"/>
        <v>162.465713128355+0.0859865601908163i</v>
      </c>
      <c r="F1416" t="str">
        <f t="shared" si="404"/>
        <v>2.90990987486097-820.879787185894i</v>
      </c>
      <c r="G1416" t="str">
        <f t="shared" si="405"/>
        <v>0.99999998795532-0.000109748254811778i</v>
      </c>
      <c r="H1416" t="str">
        <f t="shared" si="406"/>
        <v>625.821409837226+23.5333729667842i</v>
      </c>
      <c r="I1416" t="str">
        <f t="shared" si="407"/>
        <v>59.6344344947924-1449.0440353414i</v>
      </c>
      <c r="K1416" t="str">
        <f t="shared" si="408"/>
        <v>0.0191477233997181-0.000971536942029091i</v>
      </c>
      <c r="L1416" t="str">
        <f t="shared" si="409"/>
        <v>0.0001875-1.16320367143338i</v>
      </c>
      <c r="M1416" t="str">
        <f t="shared" si="410"/>
        <v>0.0025-0.560723821101218i</v>
      </c>
      <c r="N1416">
        <f t="shared" si="411"/>
        <v>89.402673029387742</v>
      </c>
      <c r="O1416">
        <f t="shared" si="412"/>
        <v>48.71316414993057</v>
      </c>
      <c r="P1416" s="3">
        <f t="shared" si="413"/>
        <v>48.71316414993057</v>
      </c>
      <c r="Q1416" s="3">
        <f t="shared" si="414"/>
        <v>-90.597326970612258</v>
      </c>
      <c r="R1416">
        <f t="shared" si="415"/>
        <v>89.402673029387742</v>
      </c>
      <c r="S1416">
        <f t="shared" si="416"/>
        <v>0.18194768186861995</v>
      </c>
      <c r="T1416">
        <f t="shared" si="399"/>
        <v>48.71316414993057</v>
      </c>
    </row>
    <row r="1417" spans="1:20" x14ac:dyDescent="0.25">
      <c r="A1417">
        <f t="shared" si="400"/>
        <v>1147.5552031975892</v>
      </c>
      <c r="B1417">
        <f t="shared" si="417"/>
        <v>182.63908305972072</v>
      </c>
      <c r="C1417" t="str">
        <f t="shared" si="401"/>
        <v>-2.84267518249128-271.634572269483i</v>
      </c>
      <c r="D1417" t="str">
        <f t="shared" si="402"/>
        <v>3.47812478082629-87.1426504435726i</v>
      </c>
      <c r="E1417" t="str">
        <f t="shared" si="403"/>
        <v>162.465684147869+0.0863157442313045i</v>
      </c>
      <c r="F1417" t="str">
        <f t="shared" si="404"/>
        <v>2.90990987459409-817.77225504844i</v>
      </c>
      <c r="G1417" t="str">
        <f t="shared" si="405"/>
        <v>0.999999987863607-0.00011016529816996i</v>
      </c>
      <c r="H1417" t="str">
        <f t="shared" si="406"/>
        <v>625.827669235063+23.6228240660373i</v>
      </c>
      <c r="I1417" t="str">
        <f t="shared" si="407"/>
        <v>59.6345420568016-1443.57149188383i</v>
      </c>
      <c r="K1417" t="str">
        <f t="shared" si="408"/>
        <v>0.019147326503869-0.00097520731493336i</v>
      </c>
      <c r="L1417" t="str">
        <f t="shared" si="409"/>
        <v>0.0001875-1.15880023055726i</v>
      </c>
      <c r="M1417" t="str">
        <f t="shared" si="410"/>
        <v>0.0025-0.55860113678145i</v>
      </c>
      <c r="N1417">
        <f t="shared" si="411"/>
        <v>89.400417466465328</v>
      </c>
      <c r="O1417">
        <f t="shared" si="412"/>
        <v>48.680176481833286</v>
      </c>
      <c r="P1417" s="3">
        <f t="shared" si="413"/>
        <v>48.680176481833286</v>
      </c>
      <c r="Q1417" s="3">
        <f t="shared" si="414"/>
        <v>-90.599582533534672</v>
      </c>
      <c r="R1417">
        <f t="shared" si="415"/>
        <v>89.400417466465328</v>
      </c>
      <c r="S1417">
        <f t="shared" si="416"/>
        <v>0.18263908305972071</v>
      </c>
      <c r="T1417">
        <f t="shared" si="399"/>
        <v>48.680176481833286</v>
      </c>
    </row>
    <row r="1418" spans="1:20" x14ac:dyDescent="0.25">
      <c r="A1418">
        <f t="shared" si="400"/>
        <v>1151.91591296974</v>
      </c>
      <c r="B1418">
        <f t="shared" si="417"/>
        <v>183.33311157534766</v>
      </c>
      <c r="C1418" t="str">
        <f t="shared" si="401"/>
        <v>-2.842592119678-270.604780133493i</v>
      </c>
      <c r="D1418" t="str">
        <f t="shared" si="402"/>
        <v>3.47812477915741-86.8127685712123i</v>
      </c>
      <c r="E1418" t="str">
        <f t="shared" si="403"/>
        <v>162.465654948783+0.0866462069231303i</v>
      </c>
      <c r="F1418" t="str">
        <f t="shared" si="404"/>
        <v>2.90990987432519-814.67648683942i</v>
      </c>
      <c r="G1418" t="str">
        <f t="shared" si="405"/>
        <v>0.999999987771195-0.000110583926292786i</v>
      </c>
      <c r="H1418" t="str">
        <f t="shared" si="406"/>
        <v>625.833976368461+23.7126153563925i</v>
      </c>
      <c r="I1418" t="str">
        <f t="shared" si="407"/>
        <v>59.6346504362741-1438.11971485336i</v>
      </c>
      <c r="K1418" t="str">
        <f t="shared" si="408"/>
        <v>0.0191469266035789-0.000978891390555268i</v>
      </c>
      <c r="L1418" t="str">
        <f t="shared" si="409"/>
        <v>0.0001875-1.1544134594115i</v>
      </c>
      <c r="M1418" t="str">
        <f t="shared" si="410"/>
        <v>0.0025-0.55648648812657i</v>
      </c>
      <c r="N1418">
        <f t="shared" si="411"/>
        <v>89.398153495296953</v>
      </c>
      <c r="O1418">
        <f t="shared" si="412"/>
        <v>48.647188481505424</v>
      </c>
      <c r="P1418" s="3">
        <f t="shared" si="413"/>
        <v>48.647188481505424</v>
      </c>
      <c r="Q1418" s="3">
        <f t="shared" si="414"/>
        <v>-90.601846504703047</v>
      </c>
      <c r="R1418">
        <f t="shared" si="415"/>
        <v>89.398153495296953</v>
      </c>
      <c r="S1418">
        <f t="shared" si="416"/>
        <v>0.18333311157534765</v>
      </c>
      <c r="T1418">
        <f t="shared" si="399"/>
        <v>48.647188481505424</v>
      </c>
    </row>
    <row r="1419" spans="1:20" x14ac:dyDescent="0.25">
      <c r="A1419">
        <f t="shared" si="400"/>
        <v>1156.2931934390253</v>
      </c>
      <c r="B1419">
        <f t="shared" si="417"/>
        <v>184.02977739933399</v>
      </c>
      <c r="C1419" t="str">
        <f t="shared" si="401"/>
        <v>-2.84250842821671-269.578880807476i</v>
      </c>
      <c r="D1419" t="str">
        <f t="shared" si="402"/>
        <v>3.4781247774758-86.4841355296727i</v>
      </c>
      <c r="E1419" t="str">
        <f t="shared" si="403"/>
        <v>162.465625529466+0.0869779534405747i</v>
      </c>
      <c r="F1419" t="str">
        <f t="shared" si="404"/>
        <v>2.90990987405422-811.592438025166i</v>
      </c>
      <c r="G1419" t="str">
        <f t="shared" si="405"/>
        <v>0.99999998767808-0.000111004145202362i</v>
      </c>
      <c r="H1419" t="str">
        <f t="shared" si="406"/>
        <v>625.840331602023+23.8027481337264i</v>
      </c>
      <c r="I1419" t="str">
        <f t="shared" si="407"/>
        <v>59.634759639409-1432.68862582625i</v>
      </c>
      <c r="K1419" t="str">
        <f t="shared" si="408"/>
        <v>0.0191465236762402-0.000982589218183294i</v>
      </c>
      <c r="L1419" t="str">
        <f t="shared" si="409"/>
        <v>0.0001875-1.15004329489091i</v>
      </c>
      <c r="M1419" t="str">
        <f t="shared" si="410"/>
        <v>0.0025-0.554379844716645i</v>
      </c>
      <c r="N1419">
        <f t="shared" si="411"/>
        <v>89.395881085785533</v>
      </c>
      <c r="O1419">
        <f t="shared" si="412"/>
        <v>48.614200146441746</v>
      </c>
      <c r="P1419" s="3">
        <f t="shared" si="413"/>
        <v>48.614200146441746</v>
      </c>
      <c r="Q1419" s="3">
        <f t="shared" si="414"/>
        <v>-90.604118914214467</v>
      </c>
      <c r="R1419">
        <f t="shared" si="415"/>
        <v>89.395881085785533</v>
      </c>
      <c r="S1419">
        <f t="shared" si="416"/>
        <v>0.18402977739933399</v>
      </c>
      <c r="T1419">
        <f t="shared" si="399"/>
        <v>48.614200146441746</v>
      </c>
    </row>
    <row r="1420" spans="1:20" x14ac:dyDescent="0.25">
      <c r="A1420">
        <f t="shared" si="400"/>
        <v>1160.6871075740935</v>
      </c>
      <c r="B1420">
        <f t="shared" si="417"/>
        <v>184.72909055345147</v>
      </c>
      <c r="C1420" t="str">
        <f t="shared" si="401"/>
        <v>-2.84242410337866-268.556859534313i</v>
      </c>
      <c r="D1420" t="str">
        <f t="shared" si="402"/>
        <v>3.47812477578143-86.1567465914584i</v>
      </c>
      <c r="E1420" t="str">
        <f t="shared" si="403"/>
        <v>162.465595888271+0.0873109889811664i</v>
      </c>
      <c r="F1420" t="str">
        <f t="shared" si="404"/>
        <v>2.90990987378122-808.520064240613i</v>
      </c>
      <c r="G1420" t="str">
        <f t="shared" si="405"/>
        <v>0.999999987584255-0.000111425960943677i</v>
      </c>
      <c r="H1420" t="str">
        <f t="shared" si="406"/>
        <v>625.846735303152+23.8932236988761i</v>
      </c>
      <c r="I1420" t="str">
        <f t="shared" si="407"/>
        <v>59.634869672455-1427.27814667641i</v>
      </c>
      <c r="K1420" t="str">
        <f t="shared" si="408"/>
        <v>0.019146117699077-0.00098630084726171i</v>
      </c>
      <c r="L1420" t="str">
        <f t="shared" si="409"/>
        <v>0.0001875-1.14568967412922i</v>
      </c>
      <c r="M1420" t="str">
        <f t="shared" si="410"/>
        <v>0.0025-0.552281176246906i</v>
      </c>
      <c r="N1420">
        <f t="shared" si="411"/>
        <v>89.393600207740661</v>
      </c>
      <c r="O1420">
        <f t="shared" si="412"/>
        <v>48.581211474118021</v>
      </c>
      <c r="P1420" s="3">
        <f t="shared" si="413"/>
        <v>48.581211474118021</v>
      </c>
      <c r="Q1420" s="3">
        <f t="shared" si="414"/>
        <v>-90.606399792259339</v>
      </c>
      <c r="R1420">
        <f t="shared" si="415"/>
        <v>89.393600207740661</v>
      </c>
      <c r="S1420">
        <f t="shared" si="416"/>
        <v>0.18472909055345146</v>
      </c>
      <c r="T1420">
        <f t="shared" si="399"/>
        <v>48.581211474118021</v>
      </c>
    </row>
    <row r="1421" spans="1:20" x14ac:dyDescent="0.25">
      <c r="A1421">
        <f t="shared" si="400"/>
        <v>1165.0977185828751</v>
      </c>
      <c r="B1421">
        <f t="shared" si="417"/>
        <v>185.43106109755459</v>
      </c>
      <c r="C1421" t="str">
        <f t="shared" si="401"/>
        <v>-2.84233914040046-267.538701612679i</v>
      </c>
      <c r="D1421" t="str">
        <f t="shared" si="402"/>
        <v>3.4781247740741-85.8305970469676i</v>
      </c>
      <c r="E1421" t="str">
        <f t="shared" si="403"/>
        <v>162.465566023543+0.0876453187657212i</v>
      </c>
      <c r="F1421" t="str">
        <f t="shared" si="404"/>
        <v>2.9099098735061-805.459321288613i</v>
      </c>
      <c r="G1421" t="str">
        <f t="shared" si="405"/>
        <v>0.999999987489716-0.000111849379584689i</v>
      </c>
      <c r="H1421" t="str">
        <f t="shared" si="406"/>
        <v>625.853187842068+23.9840433576584i</v>
      </c>
      <c r="I1421" t="str">
        <f t="shared" si="407"/>
        <v>59.6349805417059-1421.88819957421i</v>
      </c>
      <c r="K1421" t="str">
        <f t="shared" si="408"/>
        <v>0.0191457086491441-0.000990026327390857i</v>
      </c>
      <c r="L1421" t="str">
        <f t="shared" si="409"/>
        <v>0.0001875-1.14135253449813i</v>
      </c>
      <c r="M1421" t="str">
        <f t="shared" si="410"/>
        <v>0.0025-0.550190452527302i</v>
      </c>
      <c r="N1421">
        <f t="shared" si="411"/>
        <v>89.391310830878453</v>
      </c>
      <c r="O1421">
        <f t="shared" si="412"/>
        <v>48.548222461991145</v>
      </c>
      <c r="P1421" s="3">
        <f t="shared" si="413"/>
        <v>48.548222461991145</v>
      </c>
      <c r="Q1421" s="3">
        <f t="shared" si="414"/>
        <v>-90.608689169121547</v>
      </c>
      <c r="R1421">
        <f t="shared" si="415"/>
        <v>89.391310830878453</v>
      </c>
      <c r="S1421">
        <f t="shared" si="416"/>
        <v>0.18543106109755458</v>
      </c>
      <c r="T1421">
        <f t="shared" si="399"/>
        <v>48.548222461991145</v>
      </c>
    </row>
    <row r="1422" spans="1:20" x14ac:dyDescent="0.25">
      <c r="A1422">
        <f t="shared" si="400"/>
        <v>1169.5250899134901</v>
      </c>
      <c r="B1422">
        <f t="shared" si="417"/>
        <v>186.13569912972531</v>
      </c>
      <c r="C1422" t="str">
        <f t="shared" si="401"/>
        <v>-2.84225353448267-266.52439239684i</v>
      </c>
      <c r="D1422" t="str">
        <f t="shared" si="402"/>
        <v>3.47812477235382-85.5056822044316i</v>
      </c>
      <c r="E1422" t="str">
        <f t="shared" si="403"/>
        <v>162.465535933609+0.0879809480386981i</v>
      </c>
      <c r="F1422" t="str">
        <f t="shared" si="404"/>
        <v>2.90990987322892-802.410165139371i</v>
      </c>
      <c r="G1422" t="str">
        <f t="shared" si="405"/>
        <v>0.999999987394457-0.000112274407216415i</v>
      </c>
      <c r="H1422" t="str">
        <f t="shared" si="406"/>
        <v>625.859689591817+24.0752084208877i</v>
      </c>
      <c r="I1422" t="str">
        <f t="shared" si="407"/>
        <v>59.6350922535042-1416.51870698545i</v>
      </c>
      <c r="K1422" t="str">
        <f t="shared" si="408"/>
        <v>0.0191452965033261-0.000993765708327353i</v>
      </c>
      <c r="L1422" t="str">
        <f t="shared" si="409"/>
        <v>0.0001875-1.13703181360642i</v>
      </c>
      <c r="M1422" t="str">
        <f t="shared" si="410"/>
        <v>0.0025-0.548107643482073i</v>
      </c>
      <c r="N1422">
        <f t="shared" si="411"/>
        <v>89.389012924821486</v>
      </c>
      <c r="O1422">
        <f t="shared" si="412"/>
        <v>48.51523310749922</v>
      </c>
      <c r="P1422" s="3">
        <f t="shared" si="413"/>
        <v>48.51523310749922</v>
      </c>
      <c r="Q1422" s="3">
        <f t="shared" si="414"/>
        <v>-90.610987075178514</v>
      </c>
      <c r="R1422">
        <f t="shared" si="415"/>
        <v>89.389012924821486</v>
      </c>
      <c r="S1422">
        <f t="shared" si="416"/>
        <v>0.1861356991297253</v>
      </c>
      <c r="T1422">
        <f t="shared" si="399"/>
        <v>48.51523310749922</v>
      </c>
    </row>
    <row r="1423" spans="1:20" x14ac:dyDescent="0.25">
      <c r="A1423">
        <f t="shared" si="400"/>
        <v>1173.9692852551616</v>
      </c>
      <c r="B1423">
        <f t="shared" si="417"/>
        <v>186.84301478641828</v>
      </c>
      <c r="C1423" t="str">
        <f t="shared" si="401"/>
        <v>-2.84216728079092-265.51391729643i</v>
      </c>
      <c r="D1423" t="str">
        <f t="shared" si="402"/>
        <v>3.47812477062043-85.1819973898402i</v>
      </c>
      <c r="E1423" t="str">
        <f t="shared" si="403"/>
        <v>162.46550561679+0.0883178820680349i</v>
      </c>
      <c r="F1423" t="str">
        <f t="shared" si="404"/>
        <v>2.90990987294961-799.37255192974i</v>
      </c>
      <c r="G1423" t="str">
        <f t="shared" si="405"/>
        <v>0.999999987298473-0.000112701049953021i</v>
      </c>
      <c r="H1423" t="str">
        <f t="shared" si="406"/>
        <v>625.866240928321+24.1667202043977i</v>
      </c>
      <c r="I1423" t="str">
        <f t="shared" si="407"/>
        <v>59.6352048142405-1411.16959167018i</v>
      </c>
      <c r="K1423" t="str">
        <f t="shared" si="408"/>
        <v>0.0191448812383354-0.000997519039984338i</v>
      </c>
      <c r="L1423" t="str">
        <f t="shared" si="409"/>
        <v>0.0001875-1.13272744929909i</v>
      </c>
      <c r="M1423" t="str">
        <f t="shared" si="410"/>
        <v>0.0025-0.546032719149305i</v>
      </c>
      <c r="N1423">
        <f t="shared" si="411"/>
        <v>89.386706459098605</v>
      </c>
      <c r="O1423">
        <f t="shared" si="412"/>
        <v>48.482243408061024</v>
      </c>
      <c r="P1423" s="3">
        <f t="shared" si="413"/>
        <v>48.482243408061024</v>
      </c>
      <c r="Q1423" s="3">
        <f t="shared" si="414"/>
        <v>-90.613293540901395</v>
      </c>
      <c r="R1423">
        <f t="shared" si="415"/>
        <v>89.386706459098605</v>
      </c>
      <c r="S1423">
        <f t="shared" si="416"/>
        <v>0.18684301478641829</v>
      </c>
      <c r="T1423">
        <f t="shared" si="399"/>
        <v>48.482243408061024</v>
      </c>
    </row>
    <row r="1424" spans="1:20" x14ac:dyDescent="0.25">
      <c r="A1424">
        <f t="shared" si="400"/>
        <v>1178.4303685391312</v>
      </c>
      <c r="B1424">
        <f t="shared" si="417"/>
        <v>187.55301824260667</v>
      </c>
      <c r="C1424" t="str">
        <f t="shared" si="401"/>
        <v>-2.84208037445468-264.507261776258i</v>
      </c>
      <c r="D1424" t="str">
        <f t="shared" si="402"/>
        <v>3.47812476887383-84.8595379468788i</v>
      </c>
      <c r="E1424" t="str">
        <f t="shared" si="403"/>
        <v>162.465475071394+0.0886561261453889i</v>
      </c>
      <c r="F1424" t="str">
        <f t="shared" si="404"/>
        <v>2.90990987266819-796.346437962637i</v>
      </c>
      <c r="G1424" t="str">
        <f t="shared" si="405"/>
        <v>0.999999987201758-0.000113129313931901i</v>
      </c>
      <c r="H1424" t="str">
        <f t="shared" si="406"/>
        <v>625.872842230361+24.2585800290584i</v>
      </c>
      <c r="I1424" t="str">
        <f t="shared" si="407"/>
        <v>59.6353182303521-1405.84077668156i</v>
      </c>
      <c r="K1424" t="str">
        <f t="shared" si="408"/>
        <v>0.019144462830712-0.0010012863724317i</v>
      </c>
      <c r="L1424" t="str">
        <f t="shared" si="409"/>
        <v>0.0001875-1.12843937965639i</v>
      </c>
      <c r="M1424" t="str">
        <f t="shared" si="410"/>
        <v>0.0025-0.54396564968052i</v>
      </c>
      <c r="N1424">
        <f t="shared" si="411"/>
        <v>89.384391403144875</v>
      </c>
      <c r="O1424">
        <f t="shared" si="412"/>
        <v>48.449253361076437</v>
      </c>
      <c r="P1424" s="3">
        <f t="shared" si="413"/>
        <v>48.449253361076437</v>
      </c>
      <c r="Q1424" s="3">
        <f t="shared" si="414"/>
        <v>-90.615608596855125</v>
      </c>
      <c r="R1424">
        <f t="shared" si="415"/>
        <v>89.384391403144875</v>
      </c>
      <c r="S1424">
        <f t="shared" si="416"/>
        <v>0.18755301824260667</v>
      </c>
      <c r="T1424">
        <f t="shared" si="399"/>
        <v>48.449253361076437</v>
      </c>
    </row>
    <row r="1425" spans="1:20" x14ac:dyDescent="0.25">
      <c r="A1425">
        <f t="shared" si="400"/>
        <v>1182.9084039395798</v>
      </c>
      <c r="B1425">
        <f t="shared" si="417"/>
        <v>188.26571971192857</v>
      </c>
      <c r="C1425" t="str">
        <f t="shared" si="401"/>
        <v>-2.84199281056727-263.504411356076i</v>
      </c>
      <c r="D1425" t="str">
        <f t="shared" si="402"/>
        <v>3.47812476711393-84.5382992368601i</v>
      </c>
      <c r="E1425" t="str">
        <f t="shared" si="403"/>
        <v>162.465444295714+0.0889956855863548i</v>
      </c>
      <c r="F1425" t="str">
        <f t="shared" si="404"/>
        <v>2.9099098723846-793.331779706395i</v>
      </c>
      <c r="G1425" t="str">
        <f t="shared" si="405"/>
        <v>0.999999987104307-0.000113559205313775i</v>
      </c>
      <c r="H1425" t="str">
        <f t="shared" si="406"/>
        <v>625.879493879641+24.3507892207978i</v>
      </c>
      <c r="I1425" t="str">
        <f t="shared" si="407"/>
        <v>59.6354325083268-1400.53218536486i</v>
      </c>
      <c r="K1425" t="str">
        <f t="shared" si="408"/>
        <v>0.0191440412568211-0.00100506775589629i</v>
      </c>
      <c r="L1425" t="str">
        <f t="shared" si="409"/>
        <v>0.0001875-1.12416754299302i</v>
      </c>
      <c r="M1425" t="str">
        <f t="shared" si="410"/>
        <v>0.0025-0.541906405340227i</v>
      </c>
      <c r="N1425">
        <f t="shared" si="411"/>
        <v>89.382067726301472</v>
      </c>
      <c r="O1425">
        <f t="shared" si="412"/>
        <v>48.41626296392554</v>
      </c>
      <c r="P1425" s="3">
        <f t="shared" si="413"/>
        <v>48.41626296392554</v>
      </c>
      <c r="Q1425" s="3">
        <f t="shared" si="414"/>
        <v>-90.617932273698528</v>
      </c>
      <c r="R1425">
        <f t="shared" si="415"/>
        <v>89.382067726301472</v>
      </c>
      <c r="S1425">
        <f t="shared" si="416"/>
        <v>0.18826571971192857</v>
      </c>
      <c r="T1425">
        <f t="shared" si="399"/>
        <v>48.41626296392554</v>
      </c>
    </row>
    <row r="1426" spans="1:20" x14ac:dyDescent="0.25">
      <c r="A1426">
        <f t="shared" si="400"/>
        <v>1187.4034558745502</v>
      </c>
      <c r="B1426">
        <f t="shared" si="417"/>
        <v>188.9811294468339</v>
      </c>
      <c r="C1426" t="str">
        <f t="shared" si="401"/>
        <v>-2.84190458418517-262.505351610387i</v>
      </c>
      <c r="D1426" t="str">
        <f t="shared" si="402"/>
        <v>3.47812476534064-84.2182766386576i</v>
      </c>
      <c r="E1426" t="str">
        <f t="shared" si="403"/>
        <v>162.465413288029+0.0893365657306801i</v>
      </c>
      <c r="F1426" t="str">
        <f t="shared" si="404"/>
        <v>2.90990987209887-790.328533794147i</v>
      </c>
      <c r="G1426" t="str">
        <f t="shared" si="405"/>
        <v>0.999999987006113-0.000113990730282774i</v>
      </c>
      <c r="H1426" t="str">
        <f t="shared" si="406"/>
        <v>625.886196260775+24.4433491106196i</v>
      </c>
      <c r="I1426" t="str">
        <f t="shared" si="407"/>
        <v>59.6355476546994-1395.24374135629i</v>
      </c>
      <c r="K1426" t="str">
        <f t="shared" si="408"/>
        <v>0.0191436164928529-0.00100886324076216i</v>
      </c>
      <c r="L1426" t="str">
        <f t="shared" si="409"/>
        <v>0.0001875-1.11991187785716i</v>
      </c>
      <c r="M1426" t="str">
        <f t="shared" si="410"/>
        <v>0.0025-0.539854956505504i</v>
      </c>
      <c r="N1426">
        <f t="shared" si="411"/>
        <v>89.379735397815651</v>
      </c>
      <c r="O1426">
        <f t="shared" si="412"/>
        <v>48.383272213968979</v>
      </c>
      <c r="P1426" s="3">
        <f t="shared" si="413"/>
        <v>48.383272213968979</v>
      </c>
      <c r="Q1426" s="3">
        <f t="shared" si="414"/>
        <v>-90.620264602184349</v>
      </c>
      <c r="R1426">
        <f t="shared" si="415"/>
        <v>89.379735397815651</v>
      </c>
      <c r="S1426">
        <f t="shared" si="416"/>
        <v>0.1889811294468339</v>
      </c>
      <c r="T1426">
        <f t="shared" si="399"/>
        <v>48.383272213968979</v>
      </c>
    </row>
    <row r="1427" spans="1:20" x14ac:dyDescent="0.25">
      <c r="A1427">
        <f t="shared" si="400"/>
        <v>1191.9155890068737</v>
      </c>
      <c r="B1427">
        <f t="shared" si="417"/>
        <v>189.69925773873189</v>
      </c>
      <c r="C1427" t="str">
        <f t="shared" si="401"/>
        <v>-2.84181569032926-261.51006816824i</v>
      </c>
      <c r="D1427" t="str">
        <f t="shared" si="402"/>
        <v>3.47812476355384-83.8994655486389i</v>
      </c>
      <c r="E1427" t="str">
        <f t="shared" si="403"/>
        <v>162.465382046612+0.0896787719419747i</v>
      </c>
      <c r="F1427" t="str">
        <f t="shared" si="404"/>
        <v>2.90990987181097-787.336657023192i</v>
      </c>
      <c r="G1427" t="str">
        <f t="shared" si="405"/>
        <v>0.999999986907172-0.000114423895046528i</v>
      </c>
      <c r="H1427" t="str">
        <f t="shared" si="406"/>
        <v>625.892949761339+24.5362610346254i</v>
      </c>
      <c r="I1427" t="str">
        <f t="shared" si="407"/>
        <v>59.6356636760571-1389.97536858189i</v>
      </c>
      <c r="K1427" t="str">
        <f t="shared" si="408"/>
        <v>0.0191431885148204-0.00101267287757079i</v>
      </c>
      <c r="L1427" t="str">
        <f t="shared" si="409"/>
        <v>0.0001875-1.11567232302965i</v>
      </c>
      <c r="M1427" t="str">
        <f t="shared" si="410"/>
        <v>0.0025-0.537811273665576i</v>
      </c>
      <c r="N1427">
        <f t="shared" si="411"/>
        <v>89.377394386840322</v>
      </c>
      <c r="O1427">
        <f t="shared" si="412"/>
        <v>48.350281108547925</v>
      </c>
      <c r="P1427" s="3">
        <f t="shared" si="413"/>
        <v>48.350281108547925</v>
      </c>
      <c r="Q1427" s="3">
        <f t="shared" si="414"/>
        <v>-90.622605613159678</v>
      </c>
      <c r="R1427">
        <f t="shared" si="415"/>
        <v>89.377394386840322</v>
      </c>
      <c r="S1427">
        <f t="shared" si="416"/>
        <v>0.18969925773873189</v>
      </c>
      <c r="T1427">
        <f t="shared" si="399"/>
        <v>48.350281108547925</v>
      </c>
    </row>
    <row r="1428" spans="1:20" x14ac:dyDescent="0.25">
      <c r="A1428">
        <f t="shared" si="400"/>
        <v>1196.4448682450998</v>
      </c>
      <c r="B1428">
        <f t="shared" si="417"/>
        <v>190.42011491813906</v>
      </c>
      <c r="C1428" t="str">
        <f t="shared" si="401"/>
        <v>-2.84172612398235-260.518546713004i</v>
      </c>
      <c r="D1428" t="str">
        <f t="shared" si="402"/>
        <v>3.47812476175343-83.5818613805986i</v>
      </c>
      <c r="E1428" t="str">
        <f t="shared" si="403"/>
        <v>162.465350569716+0.0900223096084157i</v>
      </c>
      <c r="F1428" t="str">
        <f t="shared" si="404"/>
        <v>2.90990987152086-784.356106354371i</v>
      </c>
      <c r="G1428" t="str">
        <f t="shared" si="405"/>
        <v>0.999999986807478-0.000114858705836254i</v>
      </c>
      <c r="H1428" t="str">
        <f t="shared" si="406"/>
        <v>625.899754771867+24.6295263340321i</v>
      </c>
      <c r="I1428" t="str">
        <f t="shared" si="407"/>
        <v>59.6357805790343-1384.72699125645i</v>
      </c>
      <c r="K1428" t="str">
        <f t="shared" si="408"/>
        <v>0.0191427572985589-0.00101649671702128i</v>
      </c>
      <c r="L1428" t="str">
        <f t="shared" si="409"/>
        <v>0.0001875-1.11144881752306i</v>
      </c>
      <c r="M1428" t="str">
        <f t="shared" si="410"/>
        <v>0.0025-0.535775327421373i</v>
      </c>
      <c r="N1428">
        <f t="shared" si="411"/>
        <v>89.375044662434391</v>
      </c>
      <c r="O1428">
        <f t="shared" si="412"/>
        <v>48.317289644983312</v>
      </c>
      <c r="P1428" s="3">
        <f t="shared" si="413"/>
        <v>48.317289644983312</v>
      </c>
      <c r="Q1428" s="3">
        <f t="shared" si="414"/>
        <v>-90.624955337565609</v>
      </c>
      <c r="R1428">
        <f t="shared" si="415"/>
        <v>89.375044662434391</v>
      </c>
      <c r="S1428">
        <f t="shared" si="416"/>
        <v>0.19042011491813907</v>
      </c>
      <c r="T1428">
        <f t="shared" si="399"/>
        <v>48.317289644983312</v>
      </c>
    </row>
    <row r="1429" spans="1:20" x14ac:dyDescent="0.25">
      <c r="A1429">
        <f t="shared" si="400"/>
        <v>1200.991358744431</v>
      </c>
      <c r="B1429">
        <f t="shared" si="417"/>
        <v>191.14371135482799</v>
      </c>
      <c r="C1429" t="str">
        <f t="shared" si="401"/>
        <v>-2.84163588009047-259.53077298219i</v>
      </c>
      <c r="D1429" t="str">
        <f t="shared" si="402"/>
        <v>3.47812475993932-83.2654595656951i</v>
      </c>
      <c r="E1429" t="str">
        <f t="shared" si="403"/>
        <v>162.465318855587+0.0903671841424062i</v>
      </c>
      <c r="F1429" t="str">
        <f t="shared" si="404"/>
        <v>2.90990987122855-781.386838911471i</v>
      </c>
      <c r="G1429" t="str">
        <f t="shared" si="405"/>
        <v>0.999999986707024-0.000115295168906849i</v>
      </c>
      <c r="H1429" t="str">
        <f t="shared" si="406"/>
        <v>625.906611685896+24.7231463551919i</v>
      </c>
      <c r="I1429" t="str">
        <f t="shared" si="407"/>
        <v>59.6358983703146-1379.49853388247i</v>
      </c>
      <c r="K1429" t="str">
        <f t="shared" si="408"/>
        <v>0.0191423228197242-0.00102033480997055i</v>
      </c>
      <c r="L1429" t="str">
        <f t="shared" si="409"/>
        <v>0.0001875-1.10724130058086i</v>
      </c>
      <c r="M1429" t="str">
        <f t="shared" si="410"/>
        <v>0.0025-0.533747088485131i</v>
      </c>
      <c r="N1429">
        <f t="shared" si="411"/>
        <v>89.37268619356243</v>
      </c>
      <c r="O1429">
        <f t="shared" si="412"/>
        <v>48.284297820576548</v>
      </c>
      <c r="P1429" s="3">
        <f t="shared" si="413"/>
        <v>48.284297820576548</v>
      </c>
      <c r="Q1429" s="3">
        <f t="shared" si="414"/>
        <v>-90.62731380643757</v>
      </c>
      <c r="R1429">
        <f t="shared" si="415"/>
        <v>89.37268619356243</v>
      </c>
      <c r="S1429">
        <f t="shared" si="416"/>
        <v>0.19114371135482799</v>
      </c>
      <c r="T1429">
        <f t="shared" si="399"/>
        <v>48.284297820576548</v>
      </c>
    </row>
    <row r="1430" spans="1:20" x14ac:dyDescent="0.25">
      <c r="A1430">
        <f t="shared" si="400"/>
        <v>1205.5551259076599</v>
      </c>
      <c r="B1430">
        <f t="shared" si="417"/>
        <v>191.87005745797634</v>
      </c>
      <c r="C1430" t="str">
        <f t="shared" si="401"/>
        <v>-2.84154495356241-258.546732767216i</v>
      </c>
      <c r="D1430" t="str">
        <f t="shared" si="402"/>
        <v>3.47812475811139-82.9502555523815i</v>
      </c>
      <c r="E1430" t="str">
        <f t="shared" si="403"/>
        <v>162.465286902453+0.0907134009809981i</v>
      </c>
      <c r="F1430" t="str">
        <f t="shared" si="404"/>
        <v>2.90990987093401-778.428811980578i</v>
      </c>
      <c r="G1430" t="str">
        <f t="shared" si="405"/>
        <v>0.999999986605805-0.000115733290536981i</v>
      </c>
      <c r="H1430" t="str">
        <f t="shared" si="406"/>
        <v>625.913520899976+24.817122449615i</v>
      </c>
      <c r="I1430" t="str">
        <f t="shared" si="407"/>
        <v>59.6360170566357-1374.28992124898i</v>
      </c>
      <c r="K1430" t="str">
        <f t="shared" si="408"/>
        <v>0.0191418850537915-0.00102418720743362i</v>
      </c>
      <c r="L1430" t="str">
        <f t="shared" si="409"/>
        <v>0.0001875-1.10304971167649i</v>
      </c>
      <c r="M1430" t="str">
        <f t="shared" si="410"/>
        <v>0.0025-0.531726527679947i</v>
      </c>
      <c r="N1430">
        <f t="shared" si="411"/>
        <v>89.370318949094525</v>
      </c>
      <c r="O1430">
        <f t="shared" si="412"/>
        <v>48.251305632608464</v>
      </c>
      <c r="P1430" s="3">
        <f t="shared" si="413"/>
        <v>48.251305632608464</v>
      </c>
      <c r="Q1430" s="3">
        <f t="shared" si="414"/>
        <v>-90.629681050905475</v>
      </c>
      <c r="R1430">
        <f t="shared" si="415"/>
        <v>89.370318949094525</v>
      </c>
      <c r="S1430">
        <f t="shared" si="416"/>
        <v>0.19187005745797633</v>
      </c>
      <c r="T1430">
        <f t="shared" si="399"/>
        <v>48.251305632608464</v>
      </c>
    </row>
    <row r="1431" spans="1:20" x14ac:dyDescent="0.25">
      <c r="A1431">
        <f t="shared" si="400"/>
        <v>1210.1362353861091</v>
      </c>
      <c r="B1431">
        <f t="shared" si="417"/>
        <v>192.59916367631666</v>
      </c>
      <c r="C1431" t="str">
        <f t="shared" si="401"/>
        <v>-2.84145333926927-257.566411913236i</v>
      </c>
      <c r="D1431" t="str">
        <f t="shared" si="402"/>
        <v>3.47812475626954-82.6362448063425i</v>
      </c>
      <c r="E1431" t="str">
        <f t="shared" si="403"/>
        <v>162.465254708535+0.0910609655858558i</v>
      </c>
      <c r="F1431" t="str">
        <f t="shared" si="404"/>
        <v>2.90990987063722-775.481983009482i</v>
      </c>
      <c r="G1431" t="str">
        <f t="shared" si="405"/>
        <v>0.999999986503816-0.000116173077029173i</v>
      </c>
      <c r="H1431" t="str">
        <f t="shared" si="406"/>
        <v>625.92048281369+24.9114559739865i</v>
      </c>
      <c r="I1431" t="str">
        <f t="shared" si="407"/>
        <v>59.6361366447834-1369.10107843051i</v>
      </c>
      <c r="K1431" t="str">
        <f t="shared" si="408"/>
        <v>0.0191414439760543-0.00102805396058376i</v>
      </c>
      <c r="L1431" t="str">
        <f t="shared" si="409"/>
        <v>0.0001875-1.09887399051254i</v>
      </c>
      <c r="M1431" t="str">
        <f t="shared" si="410"/>
        <v>0.0025-0.529713615939377i</v>
      </c>
      <c r="N1431">
        <f t="shared" si="411"/>
        <v>89.367942897806245</v>
      </c>
      <c r="O1431">
        <f t="shared" si="412"/>
        <v>48.218313078340188</v>
      </c>
      <c r="P1431" s="3">
        <f t="shared" si="413"/>
        <v>48.218313078340188</v>
      </c>
      <c r="Q1431" s="3">
        <f t="shared" si="414"/>
        <v>-90.632057102193755</v>
      </c>
      <c r="R1431">
        <f t="shared" si="415"/>
        <v>89.367942897806245</v>
      </c>
      <c r="S1431">
        <f t="shared" si="416"/>
        <v>0.19259916367631666</v>
      </c>
      <c r="T1431">
        <f t="shared" si="399"/>
        <v>48.218313078340188</v>
      </c>
    </row>
    <row r="1432" spans="1:20" x14ac:dyDescent="0.25">
      <c r="A1432">
        <f t="shared" si="400"/>
        <v>1214.7347530805764</v>
      </c>
      <c r="B1432">
        <f t="shared" si="417"/>
        <v>193.33104049828668</v>
      </c>
      <c r="C1432" t="str">
        <f t="shared" si="401"/>
        <v>-2.84136103204355-256.589796318903i</v>
      </c>
      <c r="D1432" t="str">
        <f t="shared" si="402"/>
        <v>3.47812475441366-82.3234228104278i</v>
      </c>
      <c r="E1432" t="str">
        <f t="shared" si="403"/>
        <v>162.465222272037+0.0914098834435934i</v>
      </c>
      <c r="F1432" t="str">
        <f t="shared" si="404"/>
        <v>2.90990987033818-772.54630960706i</v>
      </c>
      <c r="G1432" t="str">
        <f t="shared" si="405"/>
        <v>0.99999998640105-0.0001166145347099i</v>
      </c>
      <c r="H1432" t="str">
        <f t="shared" si="406"/>
        <v>625.927497829696+25.0061482901878i</v>
      </c>
      <c r="I1432" t="str">
        <f t="shared" si="407"/>
        <v>59.6362571415953-1363.93193078605i</v>
      </c>
      <c r="K1432" t="str">
        <f t="shared" si="408"/>
        <v>0.0191409995616226-0.00103193512075267i</v>
      </c>
      <c r="L1432" t="str">
        <f t="shared" si="409"/>
        <v>0.0001875-1.09471407701986i</v>
      </c>
      <c r="M1432" t="str">
        <f t="shared" si="410"/>
        <v>0.0025-0.52770832430701i</v>
      </c>
      <c r="N1432">
        <f t="shared" si="411"/>
        <v>89.36555800837867</v>
      </c>
      <c r="O1432">
        <f t="shared" si="412"/>
        <v>48.185320155011951</v>
      </c>
      <c r="P1432" s="3">
        <f t="shared" si="413"/>
        <v>48.185320155011951</v>
      </c>
      <c r="Q1432" s="3">
        <f t="shared" si="414"/>
        <v>-90.63444199162133</v>
      </c>
      <c r="R1432">
        <f t="shared" si="415"/>
        <v>89.36555800837867</v>
      </c>
      <c r="S1432">
        <f t="shared" si="416"/>
        <v>0.19333104049828667</v>
      </c>
      <c r="T1432">
        <f t="shared" si="399"/>
        <v>48.185320155011951</v>
      </c>
    </row>
    <row r="1433" spans="1:20" x14ac:dyDescent="0.25">
      <c r="A1433">
        <f t="shared" si="400"/>
        <v>1219.3507451422827</v>
      </c>
      <c r="B1433">
        <f t="shared" si="417"/>
        <v>194.06569845218019</v>
      </c>
      <c r="C1433" t="str">
        <f t="shared" si="401"/>
        <v>-2.84126802667975-255.616871936188i</v>
      </c>
      <c r="D1433" t="str">
        <f t="shared" si="402"/>
        <v>3.47812475254367-82.0117850645889i</v>
      </c>
      <c r="E1433" t="str">
        <f t="shared" si="403"/>
        <v>162.465189591148+0.0917601600657707i</v>
      </c>
      <c r="F1433" t="str">
        <f t="shared" si="404"/>
        <v>2.90990987003688-769.621749542669i</v>
      </c>
      <c r="G1433" t="str">
        <f t="shared" si="405"/>
        <v>0.999999986297502-0.000117057669929676i</v>
      </c>
      <c r="H1433" t="str">
        <f t="shared" si="406"/>
        <v>625.93456635373+25.1012007653166i</v>
      </c>
      <c r="I1433" t="str">
        <f t="shared" si="407"/>
        <v>59.6363785539604-1358.78240395792i</v>
      </c>
      <c r="K1433" t="str">
        <f t="shared" si="408"/>
        <v>0.019140551785422-0.00103583073943073i</v>
      </c>
      <c r="L1433" t="str">
        <f t="shared" si="409"/>
        <v>0.0001875-1.09056991135671i</v>
      </c>
      <c r="M1433" t="str">
        <f t="shared" si="410"/>
        <v>0.0025-0.525710623936054i</v>
      </c>
      <c r="N1433">
        <f t="shared" si="411"/>
        <v>89.363164249398153</v>
      </c>
      <c r="O1433">
        <f t="shared" si="412"/>
        <v>48.152326859843598</v>
      </c>
      <c r="P1433" s="3">
        <f t="shared" si="413"/>
        <v>48.152326859843598</v>
      </c>
      <c r="Q1433" s="3">
        <f t="shared" si="414"/>
        <v>-90.636835750601847</v>
      </c>
      <c r="R1433">
        <f t="shared" si="415"/>
        <v>89.363164249398153</v>
      </c>
      <c r="S1433">
        <f t="shared" si="416"/>
        <v>0.19406569845218019</v>
      </c>
      <c r="T1433">
        <f t="shared" si="399"/>
        <v>48.152326859843598</v>
      </c>
    </row>
    <row r="1434" spans="1:20" x14ac:dyDescent="0.25">
      <c r="A1434">
        <f t="shared" si="400"/>
        <v>1223.9842779738233</v>
      </c>
      <c r="B1434">
        <f t="shared" si="417"/>
        <v>194.80314810629847</v>
      </c>
      <c r="C1434" t="str">
        <f t="shared" si="401"/>
        <v>-2.84117431793408-254.647624770169i</v>
      </c>
      <c r="D1434" t="str">
        <f t="shared" si="402"/>
        <v>3.47812475065943-81.7013270858111i</v>
      </c>
      <c r="E1434" t="str">
        <f t="shared" si="403"/>
        <v>162.46515666405+0.0921118009888836i</v>
      </c>
      <c r="F1434" t="str">
        <f t="shared" si="404"/>
        <v>2.90990986973327-766.708260745522i</v>
      </c>
      <c r="G1434" t="str">
        <f t="shared" si="405"/>
        <v>0.999999986193165-0.000117502489063149i</v>
      </c>
      <c r="H1434" t="str">
        <f t="shared" si="406"/>
        <v>625.941688794647+25.1966147717077i</v>
      </c>
      <c r="I1434" t="str">
        <f t="shared" si="407"/>
        <v>59.6365008888196-1353.65242387068i</v>
      </c>
      <c r="K1434" t="str">
        <f t="shared" si="408"/>
        <v>0.0191401006221921-0.00103974086826717i</v>
      </c>
      <c r="L1434" t="str">
        <f t="shared" si="409"/>
        <v>0.0001875-1.08644143390786i</v>
      </c>
      <c r="M1434" t="str">
        <f t="shared" si="410"/>
        <v>0.0025-0.523720486088917i</v>
      </c>
      <c r="N1434">
        <f t="shared" si="411"/>
        <v>89.360761589356258</v>
      </c>
      <c r="O1434">
        <f t="shared" si="412"/>
        <v>48.119333190034219</v>
      </c>
      <c r="P1434" s="3">
        <f t="shared" si="413"/>
        <v>48.119333190034219</v>
      </c>
      <c r="Q1434" s="3">
        <f t="shared" si="414"/>
        <v>-90.639238410643742</v>
      </c>
      <c r="R1434">
        <f t="shared" si="415"/>
        <v>89.360761589356258</v>
      </c>
      <c r="S1434">
        <f t="shared" si="416"/>
        <v>0.19480314810629845</v>
      </c>
      <c r="T1434">
        <f t="shared" si="399"/>
        <v>48.119333190034219</v>
      </c>
    </row>
    <row r="1435" spans="1:20" x14ac:dyDescent="0.25">
      <c r="A1435">
        <f t="shared" si="400"/>
        <v>1228.6354182301238</v>
      </c>
      <c r="B1435">
        <f t="shared" si="417"/>
        <v>195.5434000691024</v>
      </c>
      <c r="C1435" t="str">
        <f t="shared" si="401"/>
        <v>-2.84107990052388-253.682040878838i</v>
      </c>
      <c r="D1435" t="str">
        <f t="shared" si="402"/>
        <v>3.47812474876084-81.3920444080525i</v>
      </c>
      <c r="E1435" t="str">
        <f t="shared" si="403"/>
        <v>162.465123488908+0.0924648117749503i</v>
      </c>
      <c r="F1435" t="str">
        <f t="shared" si="404"/>
        <v>2.90990986942735-763.805801304109i</v>
      </c>
      <c r="G1435" t="str">
        <f t="shared" si="405"/>
        <v>0.999999986088034-0.000117948998509189i</v>
      </c>
      <c r="H1435" t="str">
        <f t="shared" si="406"/>
        <v>625.948865564429+25.2923916869539i</v>
      </c>
      <c r="I1435" t="str">
        <f t="shared" si="407"/>
        <v>59.6366241531688-1348.54191673016i</v>
      </c>
      <c r="K1435" t="str">
        <f t="shared" si="408"/>
        <v>0.0191396460464854-0.0010436655590703i</v>
      </c>
      <c r="L1435" t="str">
        <f t="shared" si="409"/>
        <v>0.0001875-1.08232858528378i</v>
      </c>
      <c r="M1435" t="str">
        <f t="shared" si="410"/>
        <v>0.0025-0.521737882136797i</v>
      </c>
      <c r="N1435">
        <f t="shared" si="411"/>
        <v>89.358349996649622</v>
      </c>
      <c r="O1435">
        <f t="shared" si="412"/>
        <v>48.086339142762185</v>
      </c>
      <c r="P1435" s="3">
        <f t="shared" si="413"/>
        <v>48.086339142762185</v>
      </c>
      <c r="Q1435" s="3">
        <f t="shared" si="414"/>
        <v>-90.641650003350378</v>
      </c>
      <c r="R1435">
        <f t="shared" si="415"/>
        <v>89.358349996649622</v>
      </c>
      <c r="S1435">
        <f t="shared" si="416"/>
        <v>0.1955434000691024</v>
      </c>
      <c r="T1435">
        <f t="shared" si="399"/>
        <v>48.086339142762185</v>
      </c>
    </row>
    <row r="1436" spans="1:20" x14ac:dyDescent="0.25">
      <c r="A1436">
        <f t="shared" si="400"/>
        <v>1233.3042328193983</v>
      </c>
      <c r="B1436">
        <f t="shared" si="417"/>
        <v>196.28646498936499</v>
      </c>
      <c r="C1436" t="str">
        <f t="shared" si="401"/>
        <v>-2.84098476912692-252.720106372884i</v>
      </c>
      <c r="D1436" t="str">
        <f t="shared" si="402"/>
        <v>3.47812474684778-81.0839325821776i</v>
      </c>
      <c r="E1436" t="str">
        <f t="shared" si="403"/>
        <v>162.465090063872+0.0928191980112376i</v>
      </c>
      <c r="F1436" t="str">
        <f t="shared" si="404"/>
        <v>2.90990986911908-760.914329465571i</v>
      </c>
      <c r="G1436" t="str">
        <f t="shared" si="405"/>
        <v>0.999999985982102-0.000118397204690982i</v>
      </c>
      <c r="H1436" t="str">
        <f t="shared" si="406"/>
        <v>625.956097078224+25.3885328939238i</v>
      </c>
      <c r="I1436" t="str">
        <f t="shared" si="407"/>
        <v>59.6367483540526-1343.4508090223i</v>
      </c>
      <c r="K1436" t="str">
        <f t="shared" si="408"/>
        <v>0.0191391880326657-0.00104760486380761i</v>
      </c>
      <c r="L1436" t="str">
        <f t="shared" si="409"/>
        <v>0.0001875-1.07823130631976i</v>
      </c>
      <c r="M1436" t="str">
        <f t="shared" si="410"/>
        <v>0.0025-0.519762783559271i</v>
      </c>
      <c r="N1436">
        <f t="shared" si="411"/>
        <v>89.355929439580123</v>
      </c>
      <c r="O1436">
        <f t="shared" si="412"/>
        <v>48.053344715184494</v>
      </c>
      <c r="P1436" s="3">
        <f t="shared" si="413"/>
        <v>48.053344715184494</v>
      </c>
      <c r="Q1436" s="3">
        <f t="shared" si="414"/>
        <v>-90.644070560419877</v>
      </c>
      <c r="R1436">
        <f t="shared" si="415"/>
        <v>89.355929439580123</v>
      </c>
      <c r="S1436">
        <f t="shared" si="416"/>
        <v>0.196286464989365</v>
      </c>
      <c r="T1436">
        <f t="shared" si="399"/>
        <v>48.053344715184494</v>
      </c>
    </row>
    <row r="1437" spans="1:20" x14ac:dyDescent="0.25">
      <c r="A1437">
        <f t="shared" si="400"/>
        <v>1237.9907889041122</v>
      </c>
      <c r="B1437">
        <f t="shared" si="417"/>
        <v>197.03235355632458</v>
      </c>
      <c r="C1437" t="str">
        <f t="shared" si="401"/>
        <v>-2.84088891838193-251.761807415519i</v>
      </c>
      <c r="D1437" t="str">
        <f t="shared" si="402"/>
        <v>3.47812474492018-80.7769871758953i</v>
      </c>
      <c r="E1437" t="str">
        <f t="shared" si="403"/>
        <v>162.465056387082+0.0931749653105994i</v>
      </c>
      <c r="F1437" t="str">
        <f t="shared" si="404"/>
        <v>2.9099098688085-758.033803635126i</v>
      </c>
      <c r="G1437" t="str">
        <f t="shared" si="405"/>
        <v>0.999999985875363-0.000118847114056123i</v>
      </c>
      <c r="H1437" t="str">
        <f t="shared" si="406"/>
        <v>625.963383754356+25.4850397807849i</v>
      </c>
      <c r="I1437" t="str">
        <f t="shared" si="407"/>
        <v>59.6368734985715-1338.37902751217i</v>
      </c>
      <c r="K1437" t="str">
        <f t="shared" si="408"/>
        <v>0.0191387265549071-0.00105155883460604i</v>
      </c>
      <c r="L1437" t="str">
        <f t="shared" si="409"/>
        <v>0.0001875-1.07414953807508i</v>
      </c>
      <c r="M1437" t="str">
        <f t="shared" si="410"/>
        <v>0.0025-0.517795161943882i</v>
      </c>
      <c r="N1437">
        <f t="shared" si="411"/>
        <v>89.353499886354513</v>
      </c>
      <c r="O1437">
        <f t="shared" si="412"/>
        <v>48.020349904437481</v>
      </c>
      <c r="P1437" s="3">
        <f t="shared" si="413"/>
        <v>48.020349904437481</v>
      </c>
      <c r="Q1437" s="3">
        <f t="shared" si="414"/>
        <v>-90.646500113645487</v>
      </c>
      <c r="R1437">
        <f t="shared" si="415"/>
        <v>89.353499886354513</v>
      </c>
      <c r="S1437">
        <f t="shared" si="416"/>
        <v>0.19703235355632459</v>
      </c>
      <c r="T1437">
        <f t="shared" si="399"/>
        <v>48.020349904437481</v>
      </c>
    </row>
    <row r="1438" spans="1:20" x14ac:dyDescent="0.25">
      <c r="A1438">
        <f t="shared" si="400"/>
        <v>1242.6951539019476</v>
      </c>
      <c r="B1438">
        <f t="shared" si="417"/>
        <v>197.7810764998386</v>
      </c>
      <c r="C1438" t="str">
        <f t="shared" si="401"/>
        <v>-2.84079234288772-250.807130222251i</v>
      </c>
      <c r="D1438" t="str">
        <f t="shared" si="402"/>
        <v>3.47812474297788-80.4712037736918i</v>
      </c>
      <c r="E1438" t="str">
        <f t="shared" si="403"/>
        <v>162.465022456662+0.0935321193115541i</v>
      </c>
      <c r="F1438" t="str">
        <f t="shared" si="404"/>
        <v>2.90990986849553-755.164182375432i</v>
      </c>
      <c r="G1438" t="str">
        <f t="shared" si="405"/>
        <v>0.999999985767812-0.000119298733076705i</v>
      </c>
      <c r="H1438" t="str">
        <f t="shared" si="406"/>
        <v>625.970726014365+25.5819137410234i</v>
      </c>
      <c r="I1438" t="str">
        <f t="shared" si="407"/>
        <v>59.636999593878-1333.32649924284i</v>
      </c>
      <c r="K1438" t="str">
        <f t="shared" si="408"/>
        <v>0.0191382615871921-0.0010555275237521i</v>
      </c>
      <c r="L1438" t="str">
        <f t="shared" si="409"/>
        <v>0.0001875-1.07008322183212i</v>
      </c>
      <c r="M1438" t="str">
        <f t="shared" si="410"/>
        <v>0.0025-0.515834988985737i</v>
      </c>
      <c r="N1438">
        <f t="shared" si="411"/>
        <v>89.351061305084528</v>
      </c>
      <c r="O1438">
        <f t="shared" si="412"/>
        <v>47.987354707635689</v>
      </c>
      <c r="P1438" s="3">
        <f t="shared" si="413"/>
        <v>47.987354707635689</v>
      </c>
      <c r="Q1438" s="3">
        <f t="shared" si="414"/>
        <v>-90.648938694915472</v>
      </c>
      <c r="R1438">
        <f t="shared" si="415"/>
        <v>89.351061305084528</v>
      </c>
      <c r="S1438">
        <f t="shared" si="416"/>
        <v>0.19778107649983862</v>
      </c>
      <c r="T1438">
        <f t="shared" si="399"/>
        <v>47.987354707635689</v>
      </c>
    </row>
    <row r="1439" spans="1:20" x14ac:dyDescent="0.25">
      <c r="A1439">
        <f t="shared" si="400"/>
        <v>1247.4173954867749</v>
      </c>
      <c r="B1439">
        <f t="shared" si="417"/>
        <v>198.53264459053798</v>
      </c>
      <c r="C1439" t="str">
        <f t="shared" si="401"/>
        <v>-2.84069503720381-249.856061060715i</v>
      </c>
      <c r="D1439" t="str">
        <f t="shared" si="402"/>
        <v>3.47812474102082-80.1665779767715i</v>
      </c>
      <c r="E1439" t="str">
        <f t="shared" si="403"/>
        <v>162.464988270727+0.0938906656783597i</v>
      </c>
      <c r="F1439" t="str">
        <f t="shared" si="404"/>
        <v>2.90990986818019-752.305424406036i</v>
      </c>
      <c r="G1439" t="str">
        <f t="shared" si="405"/>
        <v>0.999999985659442-0.000119752068249418i</v>
      </c>
      <c r="H1439" t="str">
        <f t="shared" si="406"/>
        <v>625.978124283017+25.6791561734651i</v>
      </c>
      <c r="I1439" t="str">
        <f t="shared" si="407"/>
        <v>59.6371266471806-1328.2931515344i</v>
      </c>
      <c r="K1439" t="str">
        <f t="shared" si="408"/>
        <v>0.0191377931033108-0.00105951098369211i</v>
      </c>
      <c r="L1439" t="str">
        <f t="shared" si="409"/>
        <v>0.0001875-1.06603229909555i</v>
      </c>
      <c r="M1439" t="str">
        <f t="shared" si="410"/>
        <v>0.0025-0.513882236487087i</v>
      </c>
      <c r="N1439">
        <f t="shared" si="411"/>
        <v>89.34861366378658</v>
      </c>
      <c r="O1439">
        <f t="shared" si="412"/>
        <v>47.954359121872741</v>
      </c>
      <c r="P1439" s="3">
        <f t="shared" si="413"/>
        <v>47.954359121872741</v>
      </c>
      <c r="Q1439" s="3">
        <f t="shared" si="414"/>
        <v>-90.65138633621342</v>
      </c>
      <c r="R1439">
        <f t="shared" si="415"/>
        <v>89.34861366378658</v>
      </c>
      <c r="S1439">
        <f t="shared" si="416"/>
        <v>0.19853264459053799</v>
      </c>
      <c r="T1439">
        <f t="shared" si="399"/>
        <v>47.954359121872741</v>
      </c>
    </row>
    <row r="1440" spans="1:20" x14ac:dyDescent="0.25">
      <c r="A1440">
        <f t="shared" si="400"/>
        <v>1252.1575815896249</v>
      </c>
      <c r="B1440">
        <f t="shared" si="417"/>
        <v>199.28706863998204</v>
      </c>
      <c r="C1440" t="str">
        <f t="shared" si="401"/>
        <v>-2.84059699584823-248.908586250435i</v>
      </c>
      <c r="D1440" t="str">
        <f t="shared" si="402"/>
        <v>3.47812473904884-79.8631054029887i</v>
      </c>
      <c r="E1440" t="str">
        <f t="shared" si="403"/>
        <v>162.464953827368+0.0942506101015819i</v>
      </c>
      <c r="F1440" t="str">
        <f t="shared" si="404"/>
        <v>2.90990986786244-749.457488602732i</v>
      </c>
      <c r="G1440" t="str">
        <f t="shared" si="405"/>
        <v>0.999999985550247-0.000120207126095641i</v>
      </c>
      <c r="H1440" t="str">
        <f t="shared" si="406"/>
        <v>625.985578988337+25.7767684822955i</v>
      </c>
      <c r="I1440" t="str">
        <f t="shared" si="407"/>
        <v>59.6372546657393-1323.27891198287i</v>
      </c>
      <c r="K1440" t="str">
        <f t="shared" si="408"/>
        <v>0.0191373210768592-0.0010635092670323i</v>
      </c>
      <c r="L1440" t="str">
        <f t="shared" si="409"/>
        <v>0.0001875-1.0619967115915i</v>
      </c>
      <c r="M1440" t="str">
        <f t="shared" si="410"/>
        <v>0.0025-0.511936876356932i</v>
      </c>
      <c r="N1440">
        <f t="shared" si="411"/>
        <v>89.346156930382151</v>
      </c>
      <c r="O1440">
        <f t="shared" si="412"/>
        <v>47.921363144219768</v>
      </c>
      <c r="P1440" s="3">
        <f t="shared" si="413"/>
        <v>47.921363144219768</v>
      </c>
      <c r="Q1440" s="3">
        <f t="shared" si="414"/>
        <v>-90.653843069617849</v>
      </c>
      <c r="R1440">
        <f t="shared" si="415"/>
        <v>89.346156930382151</v>
      </c>
      <c r="S1440">
        <f t="shared" si="416"/>
        <v>0.19928706863998205</v>
      </c>
      <c r="T1440">
        <f t="shared" si="399"/>
        <v>47.921363144219768</v>
      </c>
    </row>
    <row r="1441" spans="1:20" x14ac:dyDescent="0.25">
      <c r="A1441">
        <f t="shared" si="400"/>
        <v>1256.9157803996654</v>
      </c>
      <c r="B1441">
        <f t="shared" si="417"/>
        <v>200.04435950081398</v>
      </c>
      <c r="C1441" t="str">
        <f t="shared" si="401"/>
        <v>-2.84049821329976-247.964692162677i</v>
      </c>
      <c r="D1441" t="str">
        <f t="shared" si="402"/>
        <v>3.47812473706182-79.5607816867886i</v>
      </c>
      <c r="E1441" t="str">
        <f t="shared" si="403"/>
        <v>162.464919124675+0.0946119582974923i</v>
      </c>
      <c r="F1441" t="str">
        <f t="shared" si="404"/>
        <v>2.90990986754225-746.620333997007i</v>
      </c>
      <c r="G1441" t="str">
        <f t="shared" si="405"/>
        <v>0.99999998544022-0.000120663913161528i</v>
      </c>
      <c r="H1441" t="str">
        <f t="shared" si="406"/>
        <v>625.993090561641+25.8747520770817i</v>
      </c>
      <c r="I1441" t="str">
        <f t="shared" si="407"/>
        <v>59.6373836568711-1318.28370845918i</v>
      </c>
      <c r="K1441" t="str">
        <f t="shared" si="408"/>
        <v>0.0191368454812376-0.00106752242653902i</v>
      </c>
      <c r="L1441" t="str">
        <f t="shared" si="409"/>
        <v>0.0001875-1.05797640126669i</v>
      </c>
      <c r="M1441" t="str">
        <f t="shared" si="410"/>
        <v>0.0025-0.50999888061061i</v>
      </c>
      <c r="N1441">
        <f t="shared" si="411"/>
        <v>89.343691072697126</v>
      </c>
      <c r="O1441">
        <f t="shared" si="412"/>
        <v>47.888366771726936</v>
      </c>
      <c r="P1441" s="3">
        <f t="shared" si="413"/>
        <v>47.888366771726936</v>
      </c>
      <c r="Q1441" s="3">
        <f t="shared" si="414"/>
        <v>-90.656308927302874</v>
      </c>
      <c r="R1441">
        <f t="shared" si="415"/>
        <v>89.343691072697126</v>
      </c>
      <c r="S1441">
        <f t="shared" si="416"/>
        <v>0.20004435950081398</v>
      </c>
      <c r="T1441">
        <f t="shared" si="399"/>
        <v>47.888366771726936</v>
      </c>
    </row>
    <row r="1442" spans="1:20" x14ac:dyDescent="0.25">
      <c r="A1442">
        <f t="shared" si="400"/>
        <v>1261.6920603651843</v>
      </c>
      <c r="B1442">
        <f t="shared" si="417"/>
        <v>200.80452806691707</v>
      </c>
      <c r="C1442" t="str">
        <f t="shared" si="401"/>
        <v>-2.84039868399564-247.024365220217i</v>
      </c>
      <c r="D1442" t="str">
        <f t="shared" si="402"/>
        <v>3.47812473505972-79.2596024791446i</v>
      </c>
      <c r="E1442" t="str">
        <f t="shared" si="403"/>
        <v>162.464884160714+0.0949747160089945i</v>
      </c>
      <c r="F1442" t="str">
        <f t="shared" si="404"/>
        <v>2.90990986721966-743.793919775456i</v>
      </c>
      <c r="G1442" t="str">
        <f t="shared" si="405"/>
        <v>0.999999985329355-0.000121122436018114i</v>
      </c>
      <c r="H1442" t="str">
        <f t="shared" si="406"/>
        <v>626.000659437541+25.973108372793i</v>
      </c>
      <c r="I1442" t="str">
        <f t="shared" si="407"/>
        <v>59.6375136279498-1313.30746910816i</v>
      </c>
      <c r="K1442" t="str">
        <f t="shared" si="408"/>
        <v>0.0191363662896498-0.00107155051513891i</v>
      </c>
      <c r="L1442" t="str">
        <f t="shared" si="409"/>
        <v>0.0001875-1.0539713102876i</v>
      </c>
      <c r="M1442" t="str">
        <f t="shared" si="410"/>
        <v>0.0025-0.508068221369406i</v>
      </c>
      <c r="N1442">
        <f t="shared" si="411"/>
        <v>89.341216058462194</v>
      </c>
      <c r="O1442">
        <f t="shared" si="412"/>
        <v>47.855370001422116</v>
      </c>
      <c r="P1442" s="3">
        <f t="shared" si="413"/>
        <v>47.855370001422116</v>
      </c>
      <c r="Q1442" s="3">
        <f t="shared" si="414"/>
        <v>-90.658783941537806</v>
      </c>
      <c r="R1442">
        <f t="shared" si="415"/>
        <v>89.341216058462194</v>
      </c>
      <c r="S1442">
        <f t="shared" si="416"/>
        <v>0.20080452806691707</v>
      </c>
      <c r="T1442">
        <f t="shared" si="399"/>
        <v>47.855370001422116</v>
      </c>
    </row>
    <row r="1443" spans="1:20" x14ac:dyDescent="0.25">
      <c r="A1443">
        <f t="shared" si="400"/>
        <v>1266.4864901945718</v>
      </c>
      <c r="B1443">
        <f t="shared" si="417"/>
        <v>201.56758527357135</v>
      </c>
      <c r="C1443" t="str">
        <f t="shared" si="401"/>
        <v>-2.84029840233185-246.087591897155i</v>
      </c>
      <c r="D1443" t="str">
        <f t="shared" si="402"/>
        <v>3.47812473304234-78.959563447491i</v>
      </c>
      <c r="E1443" t="str">
        <f t="shared" si="403"/>
        <v>162.464848933542+0.0953388890052443i</v>
      </c>
      <c r="F1443" t="str">
        <f t="shared" si="404"/>
        <v>2.9099098668946-740.978205279144i</v>
      </c>
      <c r="G1443" t="str">
        <f t="shared" si="405"/>
        <v>0.999999985217646-0.000121582701261401i</v>
      </c>
      <c r="H1443" t="str">
        <f t="shared" si="406"/>
        <v>626.008286053989+26.0718387898203i</v>
      </c>
      <c r="I1443" t="str">
        <f t="shared" si="407"/>
        <v>59.637644586399-1308.35012234741i</v>
      </c>
      <c r="K1443" t="str">
        <f t="shared" si="408"/>
        <v>0.0191358834751012-0.001075593585919i</v>
      </c>
      <c r="L1443" t="str">
        <f t="shared" si="409"/>
        <v>0.0001875-1.04998138103965i</v>
      </c>
      <c r="M1443" t="str">
        <f t="shared" si="410"/>
        <v>0.0025-0.506144870860138i</v>
      </c>
      <c r="N1443">
        <f t="shared" si="411"/>
        <v>89.338731855312687</v>
      </c>
      <c r="O1443">
        <f t="shared" si="412"/>
        <v>47.822372830310997</v>
      </c>
      <c r="P1443" s="3">
        <f t="shared" si="413"/>
        <v>47.822372830310997</v>
      </c>
      <c r="Q1443" s="3">
        <f t="shared" si="414"/>
        <v>-90.661268144687313</v>
      </c>
      <c r="R1443">
        <f t="shared" si="415"/>
        <v>89.338731855312687</v>
      </c>
      <c r="S1443">
        <f t="shared" si="416"/>
        <v>0.20156758527357135</v>
      </c>
      <c r="T1443">
        <f t="shared" si="399"/>
        <v>47.822372830310997</v>
      </c>
    </row>
    <row r="1444" spans="1:20" x14ac:dyDescent="0.25">
      <c r="A1444">
        <f t="shared" si="400"/>
        <v>1271.2991388573112</v>
      </c>
      <c r="B1444">
        <f t="shared" si="417"/>
        <v>202.33354209761092</v>
      </c>
      <c r="C1444" t="str">
        <f t="shared" si="401"/>
        <v>-2.84019736266339-245.154358718728i</v>
      </c>
      <c r="D1444" t="str">
        <f t="shared" si="402"/>
        <v>3.4781247310096-78.6606602756663i</v>
      </c>
      <c r="E1444" t="str">
        <f t="shared" si="403"/>
        <v>162.464813441201+0.0957044830820307i</v>
      </c>
      <c r="F1444" t="str">
        <f t="shared" si="404"/>
        <v>2.90990986656706-738.173150003081i</v>
      </c>
      <c r="G1444" t="str">
        <f t="shared" si="405"/>
        <v>0.999999985105087-0.000122044715512457i</v>
      </c>
      <c r="H1444" t="str">
        <f t="shared" si="406"/>
        <v>626.0159708523+26.1709447540004i</v>
      </c>
      <c r="I1444" t="str">
        <f t="shared" si="407"/>
        <v>59.637776539704-1303.41159686639i</v>
      </c>
      <c r="K1444" t="str">
        <f t="shared" si="408"/>
        <v>0.0191353970103974-0.00107965169212694i</v>
      </c>
      <c r="L1444" t="str">
        <f t="shared" si="409"/>
        <v>0.0001875-1.04600655612637i</v>
      </c>
      <c r="M1444" t="str">
        <f t="shared" si="410"/>
        <v>0.0025-0.504228801414761i</v>
      </c>
      <c r="N1444">
        <f t="shared" si="411"/>
        <v>89.336238430788327</v>
      </c>
      <c r="O1444">
        <f t="shared" si="412"/>
        <v>47.789375255377145</v>
      </c>
      <c r="P1444" s="3">
        <f t="shared" si="413"/>
        <v>47.789375255377145</v>
      </c>
      <c r="Q1444" s="3">
        <f t="shared" si="414"/>
        <v>-90.663761569211673</v>
      </c>
      <c r="R1444">
        <f t="shared" si="415"/>
        <v>89.336238430788327</v>
      </c>
      <c r="S1444">
        <f t="shared" si="416"/>
        <v>0.20233354209761092</v>
      </c>
      <c r="T1444">
        <f t="shared" si="399"/>
        <v>47.789375255377145</v>
      </c>
    </row>
    <row r="1445" spans="1:20" x14ac:dyDescent="0.25">
      <c r="A1445">
        <f t="shared" si="400"/>
        <v>1276.1300755849691</v>
      </c>
      <c r="B1445">
        <f t="shared" si="417"/>
        <v>203.10240955758184</v>
      </c>
      <c r="C1445" t="str">
        <f t="shared" si="401"/>
        <v>-2.84009555930372-244.224652261106i</v>
      </c>
      <c r="D1445" t="str">
        <f t="shared" si="402"/>
        <v>3.47812472896138-78.3628886638478i</v>
      </c>
      <c r="E1445" t="str">
        <f t="shared" si="403"/>
        <v>162.464777681719+0.0960715040617848i</v>
      </c>
      <c r="F1445" t="str">
        <f t="shared" si="404"/>
        <v>2.90990986623702-735.378713595602i</v>
      </c>
      <c r="G1445" t="str">
        <f t="shared" si="405"/>
        <v>0.999999984991671-0.000122508485417509i</v>
      </c>
      <c r="H1445" t="str">
        <f t="shared" si="406"/>
        <v>626.023714277173+26.2704276966355i</v>
      </c>
      <c r="I1445" t="str">
        <f t="shared" si="407"/>
        <v>59.6379094954057-1298.49182162531i</v>
      </c>
      <c r="K1445" t="str">
        <f t="shared" si="408"/>
        <v>0.0191349068681429-0.00108372488717112i</v>
      </c>
      <c r="L1445" t="str">
        <f t="shared" si="409"/>
        <v>0.0001875-1.04204677836857i</v>
      </c>
      <c r="M1445" t="str">
        <f t="shared" si="410"/>
        <v>0.0025-0.502319985469976i</v>
      </c>
      <c r="N1445">
        <f t="shared" si="411"/>
        <v>89.333735752333311</v>
      </c>
      <c r="O1445">
        <f t="shared" si="412"/>
        <v>47.756377273581592</v>
      </c>
      <c r="P1445" s="3">
        <f t="shared" si="413"/>
        <v>47.756377273581592</v>
      </c>
      <c r="Q1445" s="3">
        <f t="shared" si="414"/>
        <v>-90.666264247666689</v>
      </c>
      <c r="R1445">
        <f t="shared" si="415"/>
        <v>89.333735752333311</v>
      </c>
      <c r="S1445">
        <f t="shared" si="416"/>
        <v>0.20310240955758183</v>
      </c>
      <c r="T1445">
        <f t="shared" si="399"/>
        <v>47.756377273581592</v>
      </c>
    </row>
    <row r="1446" spans="1:20" x14ac:dyDescent="0.25">
      <c r="A1446">
        <f t="shared" si="400"/>
        <v>1280.9793698721919</v>
      </c>
      <c r="B1446">
        <f t="shared" si="417"/>
        <v>203.87419871390065</v>
      </c>
      <c r="C1446" t="str">
        <f t="shared" si="401"/>
        <v>-2.8399929865234-243.298459151212i</v>
      </c>
      <c r="D1446" t="str">
        <f t="shared" si="402"/>
        <v>3.47812472689759-78.0662443284915i</v>
      </c>
      <c r="E1446" t="str">
        <f t="shared" si="403"/>
        <v>162.464741653108+0.0964399577940189i</v>
      </c>
      <c r="F1446" t="str">
        <f t="shared" si="404"/>
        <v>2.90990986590448-732.594855857805i</v>
      </c>
      <c r="G1446" t="str">
        <f t="shared" si="405"/>
        <v>0.999999984877391-0.000122974017648042i</v>
      </c>
      <c r="H1446" t="str">
        <f t="shared" si="406"/>
        <v>626.031516776707+26.3702890545125i</v>
      </c>
      <c r="I1446" t="str">
        <f t="shared" si="407"/>
        <v>59.6380434610982-1293.59072585415i</v>
      </c>
      <c r="K1446" t="str">
        <f t="shared" si="408"/>
        <v>0.01913441302074-0.00108781322462078i</v>
      </c>
      <c r="L1446" t="str">
        <f t="shared" si="409"/>
        <v>0.0001875-1.03810199080351i</v>
      </c>
      <c r="M1446" t="str">
        <f t="shared" si="410"/>
        <v>0.0025-0.500418395566822i</v>
      </c>
      <c r="N1446">
        <f t="shared" si="411"/>
        <v>89.331223787296423</v>
      </c>
      <c r="O1446">
        <f t="shared" si="412"/>
        <v>47.723378881863013</v>
      </c>
      <c r="P1446" s="3">
        <f t="shared" si="413"/>
        <v>47.723378881863013</v>
      </c>
      <c r="Q1446" s="3">
        <f t="shared" si="414"/>
        <v>-90.668776212703577</v>
      </c>
      <c r="R1446">
        <f t="shared" si="415"/>
        <v>89.331223787296423</v>
      </c>
      <c r="S1446">
        <f t="shared" si="416"/>
        <v>0.20387419871390067</v>
      </c>
      <c r="T1446">
        <f t="shared" si="399"/>
        <v>47.723378881863013</v>
      </c>
    </row>
    <row r="1447" spans="1:20" x14ac:dyDescent="0.25">
      <c r="A1447">
        <f t="shared" si="400"/>
        <v>1285.8470914777063</v>
      </c>
      <c r="B1447">
        <f t="shared" si="417"/>
        <v>204.64892066901348</v>
      </c>
      <c r="C1447" t="str">
        <f t="shared" si="401"/>
        <v>-2.83988963855148-242.375766066511i</v>
      </c>
      <c r="D1447" t="str">
        <f t="shared" si="402"/>
        <v>3.47812472481805-77.7707230022679i</v>
      </c>
      <c r="E1447" t="str">
        <f t="shared" si="403"/>
        <v>162.464705353368+0.0968098501551133i</v>
      </c>
      <c r="F1447" t="str">
        <f t="shared" si="404"/>
        <v>2.9099098655694-729.821536742955i</v>
      </c>
      <c r="G1447" t="str">
        <f t="shared" si="405"/>
        <v>0.999999984762241-0.000123441318900891i</v>
      </c>
      <c r="H1447" t="str">
        <f t="shared" si="406"/>
        <v>626.039378802457+26.4705302699283i</v>
      </c>
      <c r="I1447" t="str">
        <f t="shared" si="407"/>
        <v>59.6381784444362-1288.70823905162i</v>
      </c>
      <c r="K1447" t="str">
        <f t="shared" si="408"/>
        <v>0.0191339154403865-0.0010919167582062i</v>
      </c>
      <c r="L1447" t="str">
        <f t="shared" si="409"/>
        <v>0.0001875-1.03417213668411i</v>
      </c>
      <c r="M1447" t="str">
        <f t="shared" si="410"/>
        <v>0.0025-0.498524004350291i</v>
      </c>
      <c r="N1447">
        <f t="shared" si="411"/>
        <v>89.328702502930682</v>
      </c>
      <c r="O1447">
        <f t="shared" si="412"/>
        <v>47.690380077136965</v>
      </c>
      <c r="P1447" s="3">
        <f t="shared" si="413"/>
        <v>47.690380077136965</v>
      </c>
      <c r="Q1447" s="3">
        <f t="shared" si="414"/>
        <v>-90.671297497069318</v>
      </c>
      <c r="R1447">
        <f t="shared" si="415"/>
        <v>89.328702502930682</v>
      </c>
      <c r="S1447">
        <f t="shared" si="416"/>
        <v>0.20464892066901347</v>
      </c>
      <c r="T1447">
        <f t="shared" si="399"/>
        <v>47.690380077136965</v>
      </c>
    </row>
    <row r="1448" spans="1:20" x14ac:dyDescent="0.25">
      <c r="A1448">
        <f t="shared" si="400"/>
        <v>1290.7333104253216</v>
      </c>
      <c r="B1448">
        <f t="shared" si="417"/>
        <v>205.42658656755574</v>
      </c>
      <c r="C1448" t="str">
        <f t="shared" si="401"/>
        <v>-2.83978550957393-241.456559734836i</v>
      </c>
      <c r="D1448" t="str">
        <f t="shared" si="402"/>
        <v>3.47812472272271-77.476320434005i</v>
      </c>
      <c r="E1448" t="str">
        <f t="shared" si="403"/>
        <v>162.464668780481+0.0971811870488011i</v>
      </c>
      <c r="F1448" t="str">
        <f t="shared" si="404"/>
        <v>2.90990986523178-727.058716355936i</v>
      </c>
      <c r="G1448" t="str">
        <f t="shared" si="405"/>
        <v>0.999999984646214-0.000123910395898337i</v>
      </c>
      <c r="H1448" t="str">
        <f t="shared" si="406"/>
        <v>626.047300809432+26.5711527907085i</v>
      </c>
      <c r="I1448" t="str">
        <f t="shared" si="407"/>
        <v>59.6383144531314-1283.84429098419i</v>
      </c>
      <c r="K1448" t="str">
        <f t="shared" si="408"/>
        <v>0.019133414099075-0.00109603554181881i</v>
      </c>
      <c r="L1448" t="str">
        <f t="shared" si="409"/>
        <v>0.0001875-1.0302571594781i</v>
      </c>
      <c r="M1448" t="str">
        <f t="shared" si="410"/>
        <v>0.0025-0.496636784568929i</v>
      </c>
      <c r="N1448">
        <f t="shared" si="411"/>
        <v>89.326171866393537</v>
      </c>
      <c r="O1448">
        <f t="shared" si="412"/>
        <v>47.657380856296328</v>
      </c>
      <c r="P1448" s="3">
        <f t="shared" si="413"/>
        <v>47.657380856296328</v>
      </c>
      <c r="Q1448" s="3">
        <f t="shared" si="414"/>
        <v>-90.673828133606463</v>
      </c>
      <c r="R1448">
        <f t="shared" si="415"/>
        <v>89.326171866393537</v>
      </c>
      <c r="S1448">
        <f t="shared" si="416"/>
        <v>0.20542658656755575</v>
      </c>
      <c r="T1448">
        <f t="shared" si="399"/>
        <v>47.657380856296328</v>
      </c>
    </row>
    <row r="1449" spans="1:20" x14ac:dyDescent="0.25">
      <c r="A1449">
        <f t="shared" si="400"/>
        <v>1295.6380970049379</v>
      </c>
      <c r="B1449">
        <f t="shared" si="417"/>
        <v>206.20720759651246</v>
      </c>
      <c r="C1449" t="str">
        <f t="shared" si="401"/>
        <v>-2.83968059373421-240.540826934188i</v>
      </c>
      <c r="D1449" t="str">
        <f t="shared" si="402"/>
        <v>3.47812472061139-77.1830323886216i</v>
      </c>
      <c r="E1449" t="str">
        <f t="shared" si="403"/>
        <v>162.464631932419+0.0975539744060364i</v>
      </c>
      <c r="F1449" t="str">
        <f t="shared" si="404"/>
        <v>2.90990986489158-724.306354952638i</v>
      </c>
      <c r="G1449" t="str">
        <f t="shared" si="405"/>
        <v>0.999999984529303-0.000124381255388209i</v>
      </c>
      <c r="H1449" t="str">
        <f t="shared" si="406"/>
        <v>626.055283256131+26.6721580702303i</v>
      </c>
      <c r="I1449" t="str">
        <f t="shared" si="407"/>
        <v>59.6384514949532-1278.99881168498i</v>
      </c>
      <c r="K1449" t="str">
        <f t="shared" si="408"/>
        <v>0.0191329089685912-0.00110016962951135i</v>
      </c>
      <c r="L1449" t="str">
        <f t="shared" si="409"/>
        <v>0.0001875-1.0263570028672i</v>
      </c>
      <c r="M1449" t="str">
        <f t="shared" si="410"/>
        <v>0.0025-0.494756709074447i</v>
      </c>
      <c r="N1449">
        <f t="shared" si="411"/>
        <v>89.323631844746615</v>
      </c>
      <c r="O1449">
        <f t="shared" si="412"/>
        <v>47.624381216210814</v>
      </c>
      <c r="P1449" s="3">
        <f t="shared" si="413"/>
        <v>47.624381216210814</v>
      </c>
      <c r="Q1449" s="3">
        <f t="shared" si="414"/>
        <v>-90.676368155253385</v>
      </c>
      <c r="R1449">
        <f t="shared" si="415"/>
        <v>89.323631844746615</v>
      </c>
      <c r="S1449">
        <f t="shared" si="416"/>
        <v>0.20620720759651245</v>
      </c>
      <c r="T1449">
        <f t="shared" si="399"/>
        <v>47.624381216210814</v>
      </c>
    </row>
    <row r="1450" spans="1:20" x14ac:dyDescent="0.25">
      <c r="A1450">
        <f t="shared" si="400"/>
        <v>1300.5615217735567</v>
      </c>
      <c r="B1450">
        <f t="shared" si="417"/>
        <v>206.99079498537921</v>
      </c>
      <c r="C1450" t="str">
        <f t="shared" si="401"/>
        <v>-2.83957488513228-239.62855449255i</v>
      </c>
      <c r="D1450" t="str">
        <f t="shared" si="402"/>
        <v>3.478124718484-76.8908546470714i</v>
      </c>
      <c r="E1450" t="str">
        <f t="shared" si="403"/>
        <v>162.464594807137+0.0979282181854048i</v>
      </c>
      <c r="F1450" t="str">
        <f t="shared" si="404"/>
        <v>2.90990986454878-721.564412939425i</v>
      </c>
      <c r="G1450" t="str">
        <f t="shared" si="405"/>
        <v>0.999999984411502-0.000124853904143976i</v>
      </c>
      <c r="H1450" t="str">
        <f t="shared" si="406"/>
        <v>626.063326604583+26.7735475674436i</v>
      </c>
      <c r="I1450" t="str">
        <f t="shared" si="407"/>
        <v>59.6385895777308-1274.17173145289i</v>
      </c>
      <c r="K1450" t="str">
        <f t="shared" si="408"/>
        <v>0.0191324000205121-0.00110431907549795i</v>
      </c>
      <c r="L1450" t="str">
        <f t="shared" si="409"/>
        <v>0.0001875-1.02247161074637i</v>
      </c>
      <c r="M1450" t="str">
        <f t="shared" si="410"/>
        <v>0.0025-0.492883750821325i</v>
      </c>
      <c r="N1450">
        <f t="shared" si="411"/>
        <v>89.321082404955845</v>
      </c>
      <c r="O1450">
        <f t="shared" si="412"/>
        <v>47.591381153726935</v>
      </c>
      <c r="P1450" s="3">
        <f t="shared" si="413"/>
        <v>47.591381153726935</v>
      </c>
      <c r="Q1450" s="3">
        <f t="shared" si="414"/>
        <v>-90.678917595044155</v>
      </c>
      <c r="R1450">
        <f t="shared" si="415"/>
        <v>89.321082404955845</v>
      </c>
      <c r="S1450">
        <f t="shared" si="416"/>
        <v>0.2069907949853792</v>
      </c>
      <c r="T1450">
        <f t="shared" si="399"/>
        <v>47.591381153726935</v>
      </c>
    </row>
    <row r="1451" spans="1:20" x14ac:dyDescent="0.25">
      <c r="A1451">
        <f t="shared" si="400"/>
        <v>1305.5036555562961</v>
      </c>
      <c r="B1451">
        <f t="shared" si="417"/>
        <v>207.77736000632365</v>
      </c>
      <c r="C1451" t="str">
        <f t="shared" si="401"/>
        <v>-2.83946837782449-238.719729287692i</v>
      </c>
      <c r="D1451" t="str">
        <f t="shared" si="402"/>
        <v>3.47812471634041-76.5997830062796i</v>
      </c>
      <c r="E1451" t="str">
        <f t="shared" si="403"/>
        <v>162.464557402573+0.0983039243731534i</v>
      </c>
      <c r="F1451" t="str">
        <f t="shared" si="404"/>
        <v>2.90990986420338-718.832850872538i</v>
      </c>
      <c r="G1451" t="str">
        <f t="shared" si="405"/>
        <v>0.999999984292805-0.000125328348964847i</v>
      </c>
      <c r="H1451" t="str">
        <f t="shared" si="406"/>
        <v>626.071431320352+26.8753227468924i</v>
      </c>
      <c r="I1451" t="str">
        <f t="shared" si="407"/>
        <v>59.6387287093509-1269.3629808515i</v>
      </c>
      <c r="K1451" t="str">
        <f t="shared" si="408"/>
        <v>0.019131887226205-0.00110848393415428i</v>
      </c>
      <c r="L1451" t="str">
        <f t="shared" si="409"/>
        <v>0.0001875-1.01860092722292i</v>
      </c>
      <c r="M1451" t="str">
        <f t="shared" si="410"/>
        <v>0.0025-0.491017882866433i</v>
      </c>
      <c r="N1451">
        <f t="shared" si="411"/>
        <v>89.318523513891478</v>
      </c>
      <c r="O1451">
        <f t="shared" si="412"/>
        <v>47.558380665667634</v>
      </c>
      <c r="P1451" s="3">
        <f t="shared" si="413"/>
        <v>47.558380665667634</v>
      </c>
      <c r="Q1451" s="3">
        <f t="shared" si="414"/>
        <v>-90.681476486108522</v>
      </c>
      <c r="R1451">
        <f t="shared" si="415"/>
        <v>89.318523513891478</v>
      </c>
      <c r="S1451">
        <f t="shared" si="416"/>
        <v>0.20777736000632366</v>
      </c>
      <c r="T1451">
        <f t="shared" si="399"/>
        <v>47.558380665667634</v>
      </c>
    </row>
    <row r="1452" spans="1:20" x14ac:dyDescent="0.25">
      <c r="A1452">
        <f t="shared" si="400"/>
        <v>1310.46456944741</v>
      </c>
      <c r="B1452">
        <f t="shared" si="417"/>
        <v>208.56691397434767</v>
      </c>
      <c r="C1452" t="str">
        <f t="shared" si="401"/>
        <v>-2.83936106582361-237.81433824699i</v>
      </c>
      <c r="D1452" t="str">
        <f t="shared" si="402"/>
        <v>3.47812471418051-76.3098132790829i</v>
      </c>
      <c r="E1452" t="str">
        <f t="shared" si="403"/>
        <v>162.464519716653+0.098681098983285i</v>
      </c>
      <c r="F1452" t="str">
        <f t="shared" si="404"/>
        <v>2.90990986385536-716.111629457544i</v>
      </c>
      <c r="G1452" t="str">
        <f t="shared" si="405"/>
        <v>0.999999984173203-0.000125804596675867i</v>
      </c>
      <c r="H1452" t="str">
        <f t="shared" si="406"/>
        <v>626.079597872579+26.9774850787373i</v>
      </c>
      <c r="I1452" t="str">
        <f t="shared" si="407"/>
        <v>59.6388688977608-1264.57249070809i</v>
      </c>
      <c r="K1452" t="str">
        <f t="shared" si="408"/>
        <v>0.0191313705568258-0.00111266426001768i</v>
      </c>
      <c r="L1452" t="str">
        <f t="shared" si="409"/>
        <v>0.0001875-1.01474489661578i</v>
      </c>
      <c r="M1452" t="str">
        <f t="shared" si="410"/>
        <v>0.0025-0.489159078368632i</v>
      </c>
      <c r="N1452">
        <f t="shared" si="411"/>
        <v>89.315955138327823</v>
      </c>
      <c r="O1452">
        <f t="shared" si="412"/>
        <v>47.525379748832421</v>
      </c>
      <c r="P1452" s="3">
        <f t="shared" si="413"/>
        <v>47.525379748832421</v>
      </c>
      <c r="Q1452" s="3">
        <f t="shared" si="414"/>
        <v>-90.684044861672177</v>
      </c>
      <c r="R1452">
        <f t="shared" si="415"/>
        <v>89.315955138327823</v>
      </c>
      <c r="S1452">
        <f t="shared" si="416"/>
        <v>0.20856691397434768</v>
      </c>
      <c r="T1452">
        <f t="shared" ref="T1452:T1515" si="418">P1452</f>
        <v>47.525379748832421</v>
      </c>
    </row>
    <row r="1453" spans="1:20" x14ac:dyDescent="0.25">
      <c r="A1453">
        <f t="shared" ref="A1453:A1516" si="419">2*PI()*B1453</f>
        <v>1315.4443348113102</v>
      </c>
      <c r="B1453">
        <f t="shared" si="417"/>
        <v>209.3594682474502</v>
      </c>
      <c r="C1453" t="str">
        <f t="shared" ref="C1453:C1516" si="420">IMPRODUCT(D1453,E1453,$C$40,,K1453,$C$41)</f>
        <v>-2.83925294309789-236.912368347237i</v>
      </c>
      <c r="D1453" t="str">
        <f t="shared" ref="D1453:D1516" si="421">IMDIV(IMPRODUCT($C$37,$C$38,COMPLEX(1,A1453/$C$38)),IMSUM(-1*A1453*A1453/$C$39,COMPLEX(0,1*A1453)))</f>
        <v>3.47812471200416-76.0209412941691i</v>
      </c>
      <c r="E1453" t="str">
        <f t="shared" ref="E1453:E1516" si="422">IMDIV(IMPRODUCT(IMSUM(F1453,G1453),$C$29,H1453),IMSUM(1,I1453))</f>
        <v>162.464481747289+0.099059748057872i</v>
      </c>
      <c r="F1453" t="str">
        <f t="shared" ref="F1453:F1516" si="423">IMDIV(IMPRODUCT($C$14,$C$15,COMPLEX(1,A1453/$C$15)),IMSUM(-1*A1453*A1453/$C$16,COMPLEX(0,A1453)))</f>
        <v>2.90990986350468-713.400709548753i</v>
      </c>
      <c r="G1453" t="str">
        <f t="shared" ref="G1453:G1516" si="424">IMDIV(1,COMPLEX(1,A1453*$C$9*$C$10))</f>
        <v>0.999999984052691-0.000126282654128017i</v>
      </c>
      <c r="H1453" t="str">
        <f t="shared" ref="H1453:H1516" si="425">IMDIV($C$3,IMSUM(K1453,COMPLEX(0,$C$28*A1453)))</f>
        <v>626.087826734002+27.0800360387765i</v>
      </c>
      <c r="I1453" t="str">
        <f t="shared" ref="I1453:I1516" si="426">IMPRODUCT(F1453,$C$29,H1453,$C$31)</f>
        <v>59.6390101509654-1259.80019211265i</v>
      </c>
      <c r="K1453" t="str">
        <f t="shared" ref="K1453:K1516" si="427">IF($C$26&lt;=0,IMDIV(1,IMSUM(IMDIV(1,L1453),1/$C$18)),IMDIV(1,IMSUM(IMDIV(1,L1453),1/$C$18,IMDIV(1,M1453))))</f>
        <v>0.0191308499833175-0.00111686010778723i</v>
      </c>
      <c r="L1453" t="str">
        <f t="shared" ref="L1453:L1516" si="428">IMSUM($C$21/$C$22,IMDIV(1,COMPLEX(0,$C$20*$C$22*A1453)))</f>
        <v>0.0001875-1.01090346345465i</v>
      </c>
      <c r="M1453" t="str">
        <f t="shared" ref="M1453:M1516" si="429">IMSUM($C$25/$C$26,IMDIV(1,COMPLEX(0,$C$24*$C$26*A1453)))</f>
        <v>0.0025-0.487307310588397i</v>
      </c>
      <c r="N1453">
        <f t="shared" ref="N1453:N1516" si="430">ABS(R1453)</f>
        <v>89.313377244943453</v>
      </c>
      <c r="O1453">
        <f t="shared" ref="O1453:O1516" si="431">ABS(P1453)</f>
        <v>47.492378399997108</v>
      </c>
      <c r="P1453" s="3">
        <f t="shared" ref="P1453:P1516" si="432">20*LOG10(IMABS(C1453))</f>
        <v>47.492378399997108</v>
      </c>
      <c r="Q1453" s="3">
        <f t="shared" ref="Q1453:Q1516" si="433">IMARGUMENT(C1453)*180/PI()</f>
        <v>-90.686622755056547</v>
      </c>
      <c r="R1453">
        <f t="shared" ref="R1453:R1516" si="434">IF(Q1453&lt;0,Q1453+180,Q1453-180)</f>
        <v>89.313377244943453</v>
      </c>
      <c r="S1453">
        <f t="shared" ref="S1453:S1516" si="435">B1453/1000</f>
        <v>0.20935946824745019</v>
      </c>
      <c r="T1453">
        <f t="shared" si="418"/>
        <v>47.492378399997108</v>
      </c>
    </row>
    <row r="1454" spans="1:20" x14ac:dyDescent="0.25">
      <c r="A1454">
        <f t="shared" si="419"/>
        <v>1320.4430232835932</v>
      </c>
      <c r="B1454">
        <f t="shared" ref="B1454:B1517" si="436">B1453*(1+B$42)</f>
        <v>210.15503422679052</v>
      </c>
      <c r="C1454" t="str">
        <f t="shared" si="420"/>
        <v>-2.83914400357156-236.013806614445i</v>
      </c>
      <c r="D1454" t="str">
        <f t="shared" si="421"/>
        <v>3.47812470981124-75.733162896018i</v>
      </c>
      <c r="E1454" t="str">
        <f t="shared" si="422"/>
        <v>162.464443492374+0.0994398776672152i</v>
      </c>
      <c r="F1454" t="str">
        <f t="shared" si="423"/>
        <v>2.90990986315133-710.700052148677i</v>
      </c>
      <c r="G1454" t="str">
        <f t="shared" si="424"/>
        <v>0.999999983931261-0.000126762528198311i</v>
      </c>
      <c r="H1454" t="str">
        <f t="shared" si="425"/>
        <v>626.096118380992+27.1829771084699i</v>
      </c>
      <c r="I1454" t="str">
        <f t="shared" si="426"/>
        <v>59.6391524770341-1255.04601641693i</v>
      </c>
      <c r="K1454" t="str">
        <f t="shared" si="427"/>
        <v>0.0191303254764085-0.00112107153232392i</v>
      </c>
      <c r="L1454" t="str">
        <f t="shared" si="428"/>
        <v>0.0001875-1.00707657247923i</v>
      </c>
      <c r="M1454" t="str">
        <f t="shared" si="429"/>
        <v>0.0025-0.485462552887423i</v>
      </c>
      <c r="N1454">
        <f t="shared" si="430"/>
        <v>89.310789800321032</v>
      </c>
      <c r="O1454">
        <f t="shared" si="431"/>
        <v>47.459376615913285</v>
      </c>
      <c r="P1454" s="3">
        <f t="shared" si="432"/>
        <v>47.459376615913285</v>
      </c>
      <c r="Q1454" s="3">
        <f t="shared" si="433"/>
        <v>-90.689210199678968</v>
      </c>
      <c r="R1454">
        <f t="shared" si="434"/>
        <v>89.310789800321032</v>
      </c>
      <c r="S1454">
        <f t="shared" si="435"/>
        <v>0.21015503422679052</v>
      </c>
      <c r="T1454">
        <f t="shared" si="418"/>
        <v>47.459376615913285</v>
      </c>
    </row>
    <row r="1455" spans="1:20" x14ac:dyDescent="0.25">
      <c r="A1455">
        <f t="shared" si="419"/>
        <v>1325.4607067720708</v>
      </c>
      <c r="B1455">
        <f t="shared" si="436"/>
        <v>210.95362335685232</v>
      </c>
      <c r="C1455" t="str">
        <f t="shared" si="420"/>
        <v>-2.83903424112385-235.118640123673i</v>
      </c>
      <c r="D1455" t="str">
        <f t="shared" si="421"/>
        <v>3.47812470760161-75.4464739448403i</v>
      </c>
      <c r="E1455" t="str">
        <f t="shared" si="422"/>
        <v>162.46440494979+0.0998214939097802i</v>
      </c>
      <c r="F1455" t="str">
        <f t="shared" si="423"/>
        <v>2.9099098627953-708.009618407447i</v>
      </c>
      <c r="G1455" t="str">
        <f t="shared" si="424"/>
        <v>0.999999983808907-0.000127244225789896i</v>
      </c>
      <c r="H1455" t="str">
        <f t="shared" si="425"/>
        <v>626.104473293579+27.2863097749586i</v>
      </c>
      <c r="I1455" t="str">
        <f t="shared" si="426"/>
        <v>59.6392958840937-1250.30989523337i</v>
      </c>
      <c r="K1455" t="str">
        <f t="shared" si="427"/>
        <v>0.0191297970066113-0.00112529858865068i</v>
      </c>
      <c r="L1455" t="str">
        <f t="shared" si="428"/>
        <v>0.0001875-1.0032641686384i</v>
      </c>
      <c r="M1455" t="str">
        <f t="shared" si="429"/>
        <v>0.0025-0.483624778728256i</v>
      </c>
      <c r="N1455">
        <f t="shared" si="430"/>
        <v>89.308192770947329</v>
      </c>
      <c r="O1455">
        <f t="shared" si="431"/>
        <v>47.426374393308677</v>
      </c>
      <c r="P1455" s="3">
        <f t="shared" si="432"/>
        <v>47.426374393308677</v>
      </c>
      <c r="Q1455" s="3">
        <f t="shared" si="433"/>
        <v>-90.691807229052671</v>
      </c>
      <c r="R1455">
        <f t="shared" si="434"/>
        <v>89.308192770947329</v>
      </c>
      <c r="S1455">
        <f t="shared" si="435"/>
        <v>0.21095362335685233</v>
      </c>
      <c r="T1455">
        <f t="shared" si="418"/>
        <v>47.426374393308677</v>
      </c>
    </row>
    <row r="1456" spans="1:20" x14ac:dyDescent="0.25">
      <c r="A1456">
        <f t="shared" si="419"/>
        <v>1330.4974574578048</v>
      </c>
      <c r="B1456">
        <f t="shared" si="436"/>
        <v>211.75524712560835</v>
      </c>
      <c r="C1456" t="str">
        <f t="shared" si="420"/>
        <v>-2.83892364958855-234.226855998831i</v>
      </c>
      <c r="D1456" t="str">
        <f t="shared" si="421"/>
        <v>3.47812470537517-75.1608703165198i</v>
      </c>
      <c r="E1456" t="str">
        <f t="shared" si="422"/>
        <v>162.464366117398+0.100204602912805i</v>
      </c>
      <c r="F1456" t="str">
        <f t="shared" si="423"/>
        <v>2.90990986243654-705.329369622277i</v>
      </c>
      <c r="G1456" t="str">
        <f t="shared" si="424"/>
        <v>0.999999983685621-0.00012772775383215i</v>
      </c>
      <c r="H1456" t="str">
        <f t="shared" si="425"/>
        <v>626.112891955472+27.3900355310884i</v>
      </c>
      <c r="I1456" t="str">
        <f t="shared" si="426"/>
        <v>59.6394403803337-1245.59176043421i</v>
      </c>
      <c r="K1456" t="str">
        <f t="shared" si="427"/>
        <v>0.0191292645442209-0.00112954133195252i</v>
      </c>
      <c r="L1456" t="str">
        <f t="shared" si="428"/>
        <v>0.0001875-0.999466197089463i</v>
      </c>
      <c r="M1456" t="str">
        <f t="shared" si="429"/>
        <v>0.0025-0.481793961673894i</v>
      </c>
      <c r="N1456">
        <f t="shared" si="430"/>
        <v>89.305586123213331</v>
      </c>
      <c r="O1456">
        <f t="shared" si="431"/>
        <v>47.393371728886564</v>
      </c>
      <c r="P1456" s="3">
        <f t="shared" si="432"/>
        <v>47.393371728886564</v>
      </c>
      <c r="Q1456" s="3">
        <f t="shared" si="433"/>
        <v>-90.694413876786669</v>
      </c>
      <c r="R1456">
        <f t="shared" si="434"/>
        <v>89.305586123213331</v>
      </c>
      <c r="S1456">
        <f t="shared" si="435"/>
        <v>0.21175524712560834</v>
      </c>
      <c r="T1456">
        <f t="shared" si="418"/>
        <v>47.393371728886564</v>
      </c>
    </row>
    <row r="1457" spans="1:20" x14ac:dyDescent="0.25">
      <c r="A1457">
        <f t="shared" si="419"/>
        <v>1335.5533477961444</v>
      </c>
      <c r="B1457">
        <f t="shared" si="436"/>
        <v>212.55991706468566</v>
      </c>
      <c r="C1457" t="str">
        <f t="shared" si="420"/>
        <v>-2.83881222275437-233.338441412505i</v>
      </c>
      <c r="D1457" t="str">
        <f t="shared" si="421"/>
        <v>3.47812470313176-74.876347902552i</v>
      </c>
      <c r="E1457" t="str">
        <f t="shared" si="422"/>
        <v>162.464326993051+0.100589210831898i</v>
      </c>
      <c r="F1457" t="str">
        <f t="shared" si="423"/>
        <v>2.90990986207506-702.659267236883i</v>
      </c>
      <c r="G1457" t="str">
        <f t="shared" si="424"/>
        <v>0.999999983561396-0.000128213119280785i</v>
      </c>
      <c r="H1457" t="str">
        <f t="shared" si="425"/>
        <v>626.121374854092+27.4941558754311i</v>
      </c>
      <c r="I1457" t="str">
        <f t="shared" si="426"/>
        <v>59.6395859740028-1240.89154415042i</v>
      </c>
      <c r="K1457" t="str">
        <f t="shared" si="427"/>
        <v>0.0191287280593134-0.0011337998175766i</v>
      </c>
      <c r="L1457" t="str">
        <f t="shared" si="428"/>
        <v>0.0001875-0.995682603197315i</v>
      </c>
      <c r="M1457" t="str">
        <f t="shared" si="429"/>
        <v>0.0025-0.479970075387422i</v>
      </c>
      <c r="N1457">
        <f t="shared" si="430"/>
        <v>89.302969823414031</v>
      </c>
      <c r="O1457">
        <f t="shared" si="431"/>
        <v>47.360368619325996</v>
      </c>
      <c r="P1457" s="3">
        <f t="shared" si="432"/>
        <v>47.360368619325996</v>
      </c>
      <c r="Q1457" s="3">
        <f t="shared" si="433"/>
        <v>-90.697030176585969</v>
      </c>
      <c r="R1457">
        <f t="shared" si="434"/>
        <v>89.302969823414031</v>
      </c>
      <c r="S1457">
        <f t="shared" si="435"/>
        <v>0.21255991706468566</v>
      </c>
      <c r="T1457">
        <f t="shared" si="418"/>
        <v>47.360368619325996</v>
      </c>
    </row>
    <row r="1458" spans="1:20" x14ac:dyDescent="0.25">
      <c r="A1458">
        <f t="shared" si="419"/>
        <v>1340.6284505177698</v>
      </c>
      <c r="B1458">
        <f t="shared" si="436"/>
        <v>213.36764474953148</v>
      </c>
      <c r="C1458" t="str">
        <f t="shared" si="420"/>
        <v>-2.83869995436431-232.453383585757i</v>
      </c>
      <c r="D1458" t="str">
        <f t="shared" si="421"/>
        <v>3.47812470087126-74.5929026099863i</v>
      </c>
      <c r="E1458" t="str">
        <f t="shared" si="422"/>
        <v>162.46428757458+0.100975323851685i</v>
      </c>
      <c r="F1458" t="str">
        <f t="shared" si="423"/>
        <v>2.90990986171082-699.999272840946i</v>
      </c>
      <c r="G1458" t="str">
        <f t="shared" si="424"/>
        <v>0.999999983436225-0.000128700329117943i</v>
      </c>
      <c r="H1458" t="str">
        <f t="shared" si="425"/>
        <v>626.129922480613+27.5986723123096i</v>
      </c>
      <c r="I1458" t="str">
        <f t="shared" si="426"/>
        <v>59.6397326734162-1236.20917877079i</v>
      </c>
      <c r="K1458" t="str">
        <f t="shared" si="427"/>
        <v>0.0191281875217439-0.00113807410103235i</v>
      </c>
      <c r="L1458" t="str">
        <f t="shared" si="428"/>
        <v>0.0001875-0.991913332533689i</v>
      </c>
      <c r="M1458" t="str">
        <f t="shared" si="429"/>
        <v>0.0025-0.478153093631623i</v>
      </c>
      <c r="N1458">
        <f t="shared" si="430"/>
        <v>89.300343837748571</v>
      </c>
      <c r="O1458">
        <f t="shared" si="431"/>
        <v>47.327365061281057</v>
      </c>
      <c r="P1458" s="3">
        <f t="shared" si="432"/>
        <v>47.327365061281057</v>
      </c>
      <c r="Q1458" s="3">
        <f t="shared" si="433"/>
        <v>-90.699656162251429</v>
      </c>
      <c r="R1458">
        <f t="shared" si="434"/>
        <v>89.300343837748571</v>
      </c>
      <c r="S1458">
        <f t="shared" si="435"/>
        <v>0.21336764474953149</v>
      </c>
      <c r="T1458">
        <f t="shared" si="418"/>
        <v>47.327365061281057</v>
      </c>
    </row>
    <row r="1459" spans="1:20" x14ac:dyDescent="0.25">
      <c r="A1459">
        <f t="shared" si="419"/>
        <v>1345.7228386297372</v>
      </c>
      <c r="B1459">
        <f t="shared" si="436"/>
        <v>214.1784417995797</v>
      </c>
      <c r="C1459" t="str">
        <f t="shared" si="420"/>
        <v>-2.8385868381152-231.571669787961i</v>
      </c>
      <c r="D1459" t="str">
        <f t="shared" si="421"/>
        <v>3.47812469859356-74.3105303613674i</v>
      </c>
      <c r="E1459" t="str">
        <f t="shared" si="422"/>
        <v>162.464247859804+0.101362948185736i</v>
      </c>
      <c r="F1459" t="str">
        <f t="shared" si="423"/>
        <v>2.9099098613438-697.349348169557i</v>
      </c>
      <c r="G1459" t="str">
        <f t="shared" si="424"/>
        <v>0.999999983310101-0.000129189390352297i</v>
      </c>
      <c r="H1459" t="str">
        <f t="shared" si="425"/>
        <v>626.138535329967+27.7035863518169i</v>
      </c>
      <c r="I1459" t="str">
        <f t="shared" si="426"/>
        <v>59.6398804869489-1231.54459694094i</v>
      </c>
      <c r="K1459" t="str">
        <f t="shared" si="427"/>
        <v>0.0191276429011457-0.00114236423799152i</v>
      </c>
      <c r="L1459" t="str">
        <f t="shared" si="428"/>
        <v>0.0001875-0.988158330876359i</v>
      </c>
      <c r="M1459" t="str">
        <f t="shared" si="429"/>
        <v>0.0025-0.476342990268603i</v>
      </c>
      <c r="N1459">
        <f t="shared" si="430"/>
        <v>89.297708132320082</v>
      </c>
      <c r="O1459">
        <f t="shared" si="431"/>
        <v>47.294361051381401</v>
      </c>
      <c r="P1459" s="3">
        <f t="shared" si="432"/>
        <v>47.294361051381401</v>
      </c>
      <c r="Q1459" s="3">
        <f t="shared" si="433"/>
        <v>-90.702291867679918</v>
      </c>
      <c r="R1459">
        <f t="shared" si="434"/>
        <v>89.297708132320082</v>
      </c>
      <c r="S1459">
        <f t="shared" si="435"/>
        <v>0.21417844179957971</v>
      </c>
      <c r="T1459">
        <f t="shared" si="418"/>
        <v>47.294361051381401</v>
      </c>
    </row>
    <row r="1460" spans="1:20" x14ac:dyDescent="0.25">
      <c r="A1460">
        <f t="shared" si="419"/>
        <v>1350.8365854165304</v>
      </c>
      <c r="B1460">
        <f t="shared" si="436"/>
        <v>214.9923198784181</v>
      </c>
      <c r="C1460" t="str">
        <f t="shared" si="420"/>
        <v>-2.83847286765726-230.693287336603i</v>
      </c>
      <c r="D1460" t="str">
        <f t="shared" si="421"/>
        <v>3.47812469629853-74.0292270946759i</v>
      </c>
      <c r="E1460" t="str">
        <f t="shared" si="422"/>
        <v>162.464207846525+0.101752090076916i</v>
      </c>
      <c r="F1460" t="str">
        <f t="shared" si="423"/>
        <v>2.909909860974-694.709455102661i</v>
      </c>
      <c r="G1460" t="str">
        <f t="shared" si="424"/>
        <v>0.999999983183017-0.000129680310019155i</v>
      </c>
      <c r="H1460" t="str">
        <f t="shared" si="425"/>
        <v>626.147213900898+27.8088995098406i</v>
      </c>
      <c r="I1460" t="str">
        <f t="shared" si="426"/>
        <v>59.6400294230398-1226.89773156235i</v>
      </c>
      <c r="K1460" t="str">
        <f t="shared" si="427"/>
        <v>0.019127094166928-0.00114667028428824i</v>
      </c>
      <c r="L1460" t="str">
        <f t="shared" si="428"/>
        <v>0.0001875-0.984417544208365i</v>
      </c>
      <c r="M1460" t="str">
        <f t="shared" si="429"/>
        <v>0.0025-0.474539739259416i</v>
      </c>
      <c r="N1460">
        <f t="shared" si="430"/>
        <v>89.295062673135945</v>
      </c>
      <c r="O1460">
        <f t="shared" si="431"/>
        <v>47.261356586231393</v>
      </c>
      <c r="P1460" s="3">
        <f t="shared" si="432"/>
        <v>47.261356586231393</v>
      </c>
      <c r="Q1460" s="3">
        <f t="shared" si="433"/>
        <v>-90.704937326864055</v>
      </c>
      <c r="R1460">
        <f t="shared" si="434"/>
        <v>89.295062673135945</v>
      </c>
      <c r="S1460">
        <f t="shared" si="435"/>
        <v>0.2149923198784181</v>
      </c>
      <c r="T1460">
        <f t="shared" si="418"/>
        <v>47.261356586231393</v>
      </c>
    </row>
    <row r="1461" spans="1:20" x14ac:dyDescent="0.25">
      <c r="A1461">
        <f t="shared" si="419"/>
        <v>1355.9697644411131</v>
      </c>
      <c r="B1461">
        <f t="shared" si="436"/>
        <v>215.80929069395609</v>
      </c>
      <c r="C1461" t="str">
        <f t="shared" si="420"/>
        <v>-2.83835803659436-229.81822359711i</v>
      </c>
      <c r="D1461" t="str">
        <f t="shared" si="421"/>
        <v>3.47812469398602-73.7489887632695i</v>
      </c>
      <c r="E1461" t="str">
        <f t="shared" si="422"/>
        <v>162.46416753253+0.10214275579717i</v>
      </c>
      <c r="F1461" t="str">
        <f t="shared" si="423"/>
        <v>2.90990986060139-692.079555664507i</v>
      </c>
      <c r="G1461" t="str">
        <f t="shared" si="424"/>
        <v>0.999999983054965-0.000130173095180559i</v>
      </c>
      <c r="H1461" t="str">
        <f t="shared" si="425"/>
        <v>626.155958695967+27.9146133080847i</v>
      </c>
      <c r="I1461" t="str">
        <f t="shared" si="426"/>
        <v>59.6401794901902-1222.26851579135i</v>
      </c>
      <c r="K1461" t="str">
        <f t="shared" si="427"/>
        <v>0.019126541288275-0.00115099229591913i</v>
      </c>
      <c r="L1461" t="str">
        <f t="shared" si="428"/>
        <v>0.0001875-0.980690918717236i</v>
      </c>
      <c r="M1461" t="str">
        <f t="shared" si="429"/>
        <v>0.0025-0.472743314663694i</v>
      </c>
      <c r="N1461">
        <f t="shared" si="430"/>
        <v>89.292407426107502</v>
      </c>
      <c r="O1461">
        <f t="shared" si="431"/>
        <v>47.228351662410475</v>
      </c>
      <c r="P1461" s="3">
        <f t="shared" si="432"/>
        <v>47.228351662410475</v>
      </c>
      <c r="Q1461" s="3">
        <f t="shared" si="433"/>
        <v>-90.707592573892498</v>
      </c>
      <c r="R1461">
        <f t="shared" si="434"/>
        <v>89.292407426107502</v>
      </c>
      <c r="S1461">
        <f t="shared" si="435"/>
        <v>0.21580929069395607</v>
      </c>
      <c r="T1461">
        <f t="shared" si="418"/>
        <v>47.228351662410475</v>
      </c>
    </row>
    <row r="1462" spans="1:20" x14ac:dyDescent="0.25">
      <c r="A1462">
        <f t="shared" si="419"/>
        <v>1361.1224495459894</v>
      </c>
      <c r="B1462">
        <f t="shared" si="436"/>
        <v>216.62936599859313</v>
      </c>
      <c r="C1462" t="str">
        <f t="shared" si="420"/>
        <v>-2.83824233848294-228.946465982655i</v>
      </c>
      <c r="D1462" t="str">
        <f t="shared" si="421"/>
        <v>3.47812469165588-73.4698113358254i</v>
      </c>
      <c r="E1462" t="str">
        <f t="shared" si="422"/>
        <v>162.464126915588+0.102534951648265i</v>
      </c>
      <c r="F1462" t="str">
        <f t="shared" si="423"/>
        <v>2.90990986022593-689.459612023106i</v>
      </c>
      <c r="G1462" t="str">
        <f t="shared" si="424"/>
        <v>0.999999982925938-0.000130667752925386i</v>
      </c>
      <c r="H1462" t="str">
        <f t="shared" si="425"/>
        <v>626.16477022161+28.0207292740936i</v>
      </c>
      <c r="I1462" t="str">
        <f t="shared" si="426"/>
        <v>59.6403306969672-1217.65688303826i</v>
      </c>
      <c r="K1462" t="str">
        <f t="shared" si="427"/>
        <v>0.0191259842341435-0.00115533032904333i</v>
      </c>
      <c r="L1462" t="str">
        <f t="shared" si="428"/>
        <v>0.0001875-0.976978400794225i</v>
      </c>
      <c r="M1462" t="str">
        <f t="shared" si="429"/>
        <v>0.0025-0.470953690639266i</v>
      </c>
      <c r="N1462">
        <f t="shared" si="430"/>
        <v>89.28974235705023</v>
      </c>
      <c r="O1462">
        <f t="shared" si="431"/>
        <v>47.195346276472321</v>
      </c>
      <c r="P1462" s="3">
        <f t="shared" si="432"/>
        <v>47.195346276472321</v>
      </c>
      <c r="Q1462" s="3">
        <f t="shared" si="433"/>
        <v>-90.71025764294977</v>
      </c>
      <c r="R1462">
        <f t="shared" si="434"/>
        <v>89.28974235705023</v>
      </c>
      <c r="S1462">
        <f t="shared" si="435"/>
        <v>0.21662936599859314</v>
      </c>
      <c r="T1462">
        <f t="shared" si="418"/>
        <v>47.195346276472321</v>
      </c>
    </row>
    <row r="1463" spans="1:20" x14ac:dyDescent="0.25">
      <c r="A1463">
        <f t="shared" si="419"/>
        <v>1366.2947148542642</v>
      </c>
      <c r="B1463">
        <f t="shared" si="436"/>
        <v>217.45255758938779</v>
      </c>
      <c r="C1463" t="str">
        <f t="shared" si="420"/>
        <v>-2.83812576683253-228.078001953997i</v>
      </c>
      <c r="D1463" t="str">
        <f t="shared" si="421"/>
        <v>3.47812468930803-73.1916907962834i</v>
      </c>
      <c r="E1463" t="str">
        <f t="shared" si="422"/>
        <v>162.464085993455+0.102928683961469i</v>
      </c>
      <c r="F1463" t="str">
        <f t="shared" si="423"/>
        <v>2.90990985984762-686.849586489696i</v>
      </c>
      <c r="G1463" t="str">
        <f t="shared" si="424"/>
        <v>0.999999982795929-0.000131164290369449i</v>
      </c>
      <c r="H1463" t="str">
        <f t="shared" si="425"/>
        <v>626.173648988145+28.127248941274i</v>
      </c>
      <c r="I1463" t="str">
        <f t="shared" si="426"/>
        <v>59.6404830520028-1213.06276696634i</v>
      </c>
      <c r="K1463" t="str">
        <f t="shared" si="427"/>
        <v>0.0191254229732619-0.00115968443998259i</v>
      </c>
      <c r="L1463" t="str">
        <f t="shared" si="428"/>
        <v>0.0001875-0.97327993703349i</v>
      </c>
      <c r="M1463" t="str">
        <f t="shared" si="429"/>
        <v>0.0025-0.469170841441787i</v>
      </c>
      <c r="N1463">
        <f t="shared" si="430"/>
        <v>89.287067431683724</v>
      </c>
      <c r="O1463">
        <f t="shared" si="431"/>
        <v>47.162340424945569</v>
      </c>
      <c r="P1463" s="3">
        <f t="shared" si="432"/>
        <v>47.162340424945569</v>
      </c>
      <c r="Q1463" s="3">
        <f t="shared" si="433"/>
        <v>-90.712932568316276</v>
      </c>
      <c r="R1463">
        <f t="shared" si="434"/>
        <v>89.287067431683724</v>
      </c>
      <c r="S1463">
        <f t="shared" si="435"/>
        <v>0.21745255758938781</v>
      </c>
      <c r="T1463">
        <f t="shared" si="418"/>
        <v>47.162340424945569</v>
      </c>
    </row>
    <row r="1464" spans="1:20" x14ac:dyDescent="0.25">
      <c r="A1464">
        <f t="shared" si="419"/>
        <v>1371.4866347707105</v>
      </c>
      <c r="B1464">
        <f t="shared" si="436"/>
        <v>218.27887730822746</v>
      </c>
      <c r="C1464" t="str">
        <f t="shared" si="420"/>
        <v>-2.83800831510389-227.21281901928i</v>
      </c>
      <c r="D1464" t="str">
        <f t="shared" si="421"/>
        <v>3.47812468694228-72.9146231437853i</v>
      </c>
      <c r="E1464" t="str">
        <f t="shared" si="422"/>
        <v>162.464044763867+0.103323959098155i</v>
      </c>
      <c r="F1464" t="str">
        <f t="shared" si="423"/>
        <v>2.90990985946642-684.249441518177i</v>
      </c>
      <c r="G1464" t="str">
        <f t="shared" si="424"/>
        <v>0.999999982664929-0.000131662714655606i</v>
      </c>
      <c r="H1464" t="str">
        <f t="shared" si="425"/>
        <v>626.182595509799+28.2341738489161i</v>
      </c>
      <c r="I1464" t="str">
        <f t="shared" si="426"/>
        <v>59.6406365639898-1208.48610149087i</v>
      </c>
      <c r="K1464" t="str">
        <f t="shared" si="427"/>
        <v>0.0191248574741287-0.00116405468522126i</v>
      </c>
      <c r="L1464" t="str">
        <f t="shared" si="428"/>
        <v>0.0001875-0.969595474231418i</v>
      </c>
      <c r="M1464" t="str">
        <f t="shared" si="429"/>
        <v>0.0025-0.467394741424374i</v>
      </c>
      <c r="N1464">
        <f t="shared" si="430"/>
        <v>89.284382615631841</v>
      </c>
      <c r="O1464">
        <f t="shared" si="431"/>
        <v>47.129334104332806</v>
      </c>
      <c r="P1464" s="3">
        <f t="shared" si="432"/>
        <v>47.129334104332806</v>
      </c>
      <c r="Q1464" s="3">
        <f t="shared" si="433"/>
        <v>-90.715617384368159</v>
      </c>
      <c r="R1464">
        <f t="shared" si="434"/>
        <v>89.284382615631841</v>
      </c>
      <c r="S1464">
        <f t="shared" si="435"/>
        <v>0.21827887730822745</v>
      </c>
      <c r="T1464">
        <f t="shared" si="418"/>
        <v>47.129334104332806</v>
      </c>
    </row>
    <row r="1465" spans="1:20" x14ac:dyDescent="0.25">
      <c r="A1465">
        <f t="shared" si="419"/>
        <v>1376.6982839828393</v>
      </c>
      <c r="B1465">
        <f t="shared" si="436"/>
        <v>219.10833704199874</v>
      </c>
      <c r="C1465" t="str">
        <f t="shared" si="420"/>
        <v>-2.83788997671127-226.350904733869i</v>
      </c>
      <c r="D1465" t="str">
        <f t="shared" si="421"/>
        <v>3.47812468455851-72.6386043926205i</v>
      </c>
      <c r="E1465" t="str">
        <f t="shared" si="422"/>
        <v>162.464003224549+0.103720783449403i</v>
      </c>
      <c r="F1465" t="str">
        <f t="shared" si="423"/>
        <v>2.90990985908232-681.659139704593i</v>
      </c>
      <c r="G1465" t="str">
        <f t="shared" si="424"/>
        <v>0.999999982532933-0.000132163032953852i</v>
      </c>
      <c r="H1465" t="str">
        <f t="shared" si="425"/>
        <v>626.191610304766+28.341505542221i</v>
      </c>
      <c r="I1465" t="str">
        <f t="shared" si="426"/>
        <v>59.640791241692-1203.9268207782i</v>
      </c>
      <c r="K1465" t="str">
        <f t="shared" si="427"/>
        <v>0.0191242877050101-0.00116844112140643i</v>
      </c>
      <c r="L1465" t="str">
        <f t="shared" si="428"/>
        <v>0.0001875-0.965924959385753i</v>
      </c>
      <c r="M1465" t="str">
        <f t="shared" si="429"/>
        <v>0.0025-0.465625365037232i</v>
      </c>
      <c r="N1465">
        <f t="shared" si="430"/>
        <v>89.281687874422275</v>
      </c>
      <c r="O1465">
        <f t="shared" si="431"/>
        <v>47.096327311110961</v>
      </c>
      <c r="P1465" s="3">
        <f t="shared" si="432"/>
        <v>47.096327311110961</v>
      </c>
      <c r="Q1465" s="3">
        <f t="shared" si="433"/>
        <v>-90.718312125577725</v>
      </c>
      <c r="R1465">
        <f t="shared" si="434"/>
        <v>89.281687874422275</v>
      </c>
      <c r="S1465">
        <f t="shared" si="435"/>
        <v>0.21910833704199872</v>
      </c>
      <c r="T1465">
        <f t="shared" si="418"/>
        <v>47.096327311110961</v>
      </c>
    </row>
    <row r="1466" spans="1:20" x14ac:dyDescent="0.25">
      <c r="A1466">
        <f t="shared" si="419"/>
        <v>1381.9297374619741</v>
      </c>
      <c r="B1466">
        <f t="shared" si="436"/>
        <v>219.94094872275835</v>
      </c>
      <c r="C1466" t="str">
        <f t="shared" si="420"/>
        <v>-2.83777074501878-225.492246700156i</v>
      </c>
      <c r="D1466" t="str">
        <f t="shared" si="421"/>
        <v>3.47812468215661-72.3636305721667i</v>
      </c>
      <c r="E1466" t="str">
        <f t="shared" si="422"/>
        <v>162.463961373203+0.104119163436944i</v>
      </c>
      <c r="F1466" t="str">
        <f t="shared" si="423"/>
        <v>2.9099098586953-679.078643786587i</v>
      </c>
      <c r="G1466" t="str">
        <f t="shared" si="424"/>
        <v>0.99999998239993-0.000132665252461432i</v>
      </c>
      <c r="H1466" t="str">
        <f t="shared" si="425"/>
        <v>626.200693895212+28.4492455723192i</v>
      </c>
      <c r="I1466" t="str">
        <f t="shared" si="426"/>
        <v>59.6409470939354-1199.38485924483i</v>
      </c>
      <c r="K1466" t="str">
        <f t="shared" si="427"/>
        <v>0.019123713633939-0.00117284380534785i</v>
      </c>
      <c r="L1466" t="str">
        <f t="shared" si="428"/>
        <v>0.0001875-0.962268339694912i</v>
      </c>
      <c r="M1466" t="str">
        <f t="shared" si="429"/>
        <v>0.0025-0.463862686827289i</v>
      </c>
      <c r="N1466">
        <f t="shared" si="430"/>
        <v>89.278983173487262</v>
      </c>
      <c r="O1466">
        <f t="shared" si="431"/>
        <v>47.063320041730563</v>
      </c>
      <c r="P1466" s="3">
        <f t="shared" si="432"/>
        <v>47.063320041730563</v>
      </c>
      <c r="Q1466" s="3">
        <f t="shared" si="433"/>
        <v>-90.721016826512738</v>
      </c>
      <c r="R1466">
        <f t="shared" si="434"/>
        <v>89.278983173487262</v>
      </c>
      <c r="S1466">
        <f t="shared" si="435"/>
        <v>0.21994094872275835</v>
      </c>
      <c r="T1466">
        <f t="shared" si="418"/>
        <v>47.063320041730563</v>
      </c>
    </row>
    <row r="1467" spans="1:20" x14ac:dyDescent="0.25">
      <c r="A1467">
        <f t="shared" si="419"/>
        <v>1387.1810704643297</v>
      </c>
      <c r="B1467">
        <f t="shared" si="436"/>
        <v>220.77672432790484</v>
      </c>
      <c r="C1467" t="str">
        <f t="shared" si="420"/>
        <v>-2.83765061334331-224.636832567397i</v>
      </c>
      <c r="D1467" t="str">
        <f t="shared" si="421"/>
        <v>3.4781246797364-72.0896977268324i</v>
      </c>
      <c r="E1467" t="str">
        <f t="shared" si="422"/>
        <v>162.463919207521+0.104519105512516i</v>
      </c>
      <c r="F1467" t="str">
        <f t="shared" si="423"/>
        <v>2.90990985830532-676.50791664285i</v>
      </c>
      <c r="G1467" t="str">
        <f t="shared" si="424"/>
        <v>0.999999982265916-0.000133169380402939i</v>
      </c>
      <c r="H1467" t="str">
        <f t="shared" si="425"/>
        <v>626.209846807319+28.5573954962975i</v>
      </c>
      <c r="I1467" t="str">
        <f t="shared" si="426"/>
        <v>59.6411041296149-1194.86015155639i</v>
      </c>
      <c r="K1467" t="str">
        <f t="shared" si="427"/>
        <v>0.0191231352287131-0.00117726279401809i</v>
      </c>
      <c r="L1467" t="str">
        <f t="shared" si="428"/>
        <v>0.0001875-0.958625562557186i</v>
      </c>
      <c r="M1467" t="str">
        <f t="shared" si="429"/>
        <v>0.0025-0.462106681437826i</v>
      </c>
      <c r="N1467">
        <f t="shared" si="430"/>
        <v>89.276268478162962</v>
      </c>
      <c r="O1467">
        <f t="shared" si="431"/>
        <v>47.030312292616102</v>
      </c>
      <c r="P1467" s="3">
        <f t="shared" si="432"/>
        <v>47.030312292616102</v>
      </c>
      <c r="Q1467" s="3">
        <f t="shared" si="433"/>
        <v>-90.723731521837038</v>
      </c>
      <c r="R1467">
        <f t="shared" si="434"/>
        <v>89.276268478162962</v>
      </c>
      <c r="S1467">
        <f t="shared" si="435"/>
        <v>0.22077672432790485</v>
      </c>
      <c r="T1467">
        <f t="shared" si="418"/>
        <v>47.030312292616102</v>
      </c>
    </row>
    <row r="1468" spans="1:20" x14ac:dyDescent="0.25">
      <c r="A1468">
        <f t="shared" si="419"/>
        <v>1392.4523585320942</v>
      </c>
      <c r="B1468">
        <f t="shared" si="436"/>
        <v>221.61567588035089</v>
      </c>
      <c r="C1468" t="str">
        <f t="shared" si="420"/>
        <v>-2.83752957495162-223.784650031528i</v>
      </c>
      <c r="D1468" t="str">
        <f t="shared" si="421"/>
        <v>3.47812467729779-71.8168019160026i</v>
      </c>
      <c r="E1468" t="str">
        <f t="shared" si="422"/>
        <v>162.463876725174+0.104920616158811i</v>
      </c>
      <c r="F1468" t="str">
        <f t="shared" si="423"/>
        <v>2.90990985791239-673.946921292619i</v>
      </c>
      <c r="G1468" t="str">
        <f t="shared" si="424"/>
        <v>0.999999982130881-0.000133675424030419i</v>
      </c>
      <c r="H1468" t="str">
        <f t="shared" si="425"/>
        <v>626.2190695713+28.6659568772191i</v>
      </c>
      <c r="I1468" t="str">
        <f t="shared" si="426"/>
        <v>59.6412623576906-1190.3526326268i</v>
      </c>
      <c r="K1468" t="str">
        <f t="shared" si="427"/>
        <v>0.0191225524568936-0.00118169814455248i</v>
      </c>
      <c r="L1468" t="str">
        <f t="shared" si="428"/>
        <v>0.0001875-0.954996575570028i</v>
      </c>
      <c r="M1468" t="str">
        <f t="shared" si="429"/>
        <v>0.0025-0.460357323608113i</v>
      </c>
      <c r="N1468">
        <f t="shared" si="430"/>
        <v>89.273543753689992</v>
      </c>
      <c r="O1468">
        <f t="shared" si="431"/>
        <v>46.997304060165632</v>
      </c>
      <c r="P1468" s="3">
        <f t="shared" si="432"/>
        <v>46.997304060165632</v>
      </c>
      <c r="Q1468" s="3">
        <f t="shared" si="433"/>
        <v>-90.726456246310008</v>
      </c>
      <c r="R1468">
        <f t="shared" si="434"/>
        <v>89.273543753689992</v>
      </c>
      <c r="S1468">
        <f t="shared" si="435"/>
        <v>0.22161567588035089</v>
      </c>
      <c r="T1468">
        <f t="shared" si="418"/>
        <v>46.997304060165632</v>
      </c>
    </row>
    <row r="1469" spans="1:20" x14ac:dyDescent="0.25">
      <c r="A1469">
        <f t="shared" si="419"/>
        <v>1397.7436774945161</v>
      </c>
      <c r="B1469">
        <f t="shared" si="436"/>
        <v>222.45781544869624</v>
      </c>
      <c r="C1469" t="str">
        <f t="shared" si="420"/>
        <v>-2.83740762306115-222.935686834978i</v>
      </c>
      <c r="D1469" t="str">
        <f t="shared" si="421"/>
        <v>3.47812467484057-71.5449392139784i</v>
      </c>
      <c r="E1469" t="str">
        <f t="shared" si="422"/>
        <v>162.463833923815+0.105323701889155i</v>
      </c>
      <c r="F1469" t="str">
        <f t="shared" si="423"/>
        <v>2.90990985751644-671.395620895105i</v>
      </c>
      <c r="G1469" t="str">
        <f t="shared" si="424"/>
        <v>0.999999981994817-0.000134183390623478i</v>
      </c>
      <c r="H1469" t="str">
        <f t="shared" si="425"/>
        <v>626.228362721452+28.7749312841489i</v>
      </c>
      <c r="I1469" t="str">
        <f t="shared" si="426"/>
        <v>59.6414217871893-1185.86223761724i</v>
      </c>
      <c r="K1469" t="str">
        <f t="shared" si="427"/>
        <v>0.0191219652858029-0.00118614991424913i</v>
      </c>
      <c r="L1469" t="str">
        <f t="shared" si="428"/>
        <v>0.0001875-0.951381326529209i</v>
      </c>
      <c r="M1469" t="str">
        <f t="shared" si="429"/>
        <v>0.0025-0.458614588173056i</v>
      </c>
      <c r="N1469">
        <f t="shared" si="430"/>
        <v>89.270808965213163</v>
      </c>
      <c r="O1469">
        <f t="shared" si="431"/>
        <v>46.964295340750184</v>
      </c>
      <c r="P1469" s="3">
        <f t="shared" si="432"/>
        <v>46.964295340750184</v>
      </c>
      <c r="Q1469" s="3">
        <f t="shared" si="433"/>
        <v>-90.729191034786837</v>
      </c>
      <c r="R1469">
        <f t="shared" si="434"/>
        <v>89.270808965213163</v>
      </c>
      <c r="S1469">
        <f t="shared" si="435"/>
        <v>0.22245781544869625</v>
      </c>
      <c r="T1469">
        <f t="shared" si="418"/>
        <v>46.964295340750184</v>
      </c>
    </row>
    <row r="1470" spans="1:20" x14ac:dyDescent="0.25">
      <c r="A1470">
        <f t="shared" si="419"/>
        <v>1403.0551034689954</v>
      </c>
      <c r="B1470">
        <f t="shared" si="436"/>
        <v>223.3031551474013</v>
      </c>
      <c r="C1470" t="str">
        <f t="shared" si="420"/>
        <v>-2.8372847508401-222.08993076652i</v>
      </c>
      <c r="D1470" t="str">
        <f t="shared" si="421"/>
        <v>3.47812467236466-71.2741057099245i</v>
      </c>
      <c r="E1470" t="str">
        <f t="shared" si="422"/>
        <v>162.463790801089+0.105728369247683i</v>
      </c>
      <c r="F1470" t="str">
        <f t="shared" si="423"/>
        <v>2.90990985711749-668.853978749004i</v>
      </c>
      <c r="G1470" t="str">
        <f t="shared" si="424"/>
        <v>0.999999981857718-0.00013469328748938i</v>
      </c>
      <c r="H1470" t="str">
        <f t="shared" si="425"/>
        <v>626.237726796178+28.8843202921772i</v>
      </c>
      <c r="I1470" t="str">
        <f t="shared" si="426"/>
        <v>59.6415824272084-1181.38890193529i</v>
      </c>
      <c r="K1470" t="str">
        <f t="shared" si="427"/>
        <v>0.0191213736825232-0.00119061816056899i</v>
      </c>
      <c r="L1470" t="str">
        <f t="shared" si="428"/>
        <v>0.0001875-0.94777976342819i</v>
      </c>
      <c r="M1470" t="str">
        <f t="shared" si="429"/>
        <v>0.0025-0.456878450062818i</v>
      </c>
      <c r="N1470">
        <f t="shared" si="430"/>
        <v>89.268064077781531</v>
      </c>
      <c r="O1470">
        <f t="shared" si="431"/>
        <v>46.931286130714575</v>
      </c>
      <c r="P1470" s="3">
        <f t="shared" si="432"/>
        <v>46.931286130714575</v>
      </c>
      <c r="Q1470" s="3">
        <f t="shared" si="433"/>
        <v>-90.731935922218469</v>
      </c>
      <c r="R1470">
        <f t="shared" si="434"/>
        <v>89.268064077781531</v>
      </c>
      <c r="S1470">
        <f t="shared" si="435"/>
        <v>0.22330315514740129</v>
      </c>
      <c r="T1470">
        <f t="shared" si="418"/>
        <v>46.931286130714575</v>
      </c>
    </row>
    <row r="1471" spans="1:20" x14ac:dyDescent="0.25">
      <c r="A1471">
        <f t="shared" si="419"/>
        <v>1408.3867128621775</v>
      </c>
      <c r="B1471">
        <f t="shared" si="436"/>
        <v>224.15170713696142</v>
      </c>
      <c r="C1471" t="str">
        <f t="shared" si="420"/>
        <v>-2.83716095140611-221.247369661061i</v>
      </c>
      <c r="D1471" t="str">
        <f t="shared" si="421"/>
        <v>3.47812466986991-71.0042975078098i</v>
      </c>
      <c r="E1471" t="str">
        <f t="shared" si="422"/>
        <v>162.463747354612+0.10613462481i</v>
      </c>
      <c r="F1471" t="str">
        <f t="shared" si="423"/>
        <v>2.90990985671551-666.32195829194i</v>
      </c>
      <c r="G1471" t="str">
        <f t="shared" si="424"/>
        <v>0.999999981719575-0.000135205121963162i</v>
      </c>
      <c r="H1471" t="str">
        <f t="shared" si="425"/>
        <v>626.247162338015+28.9941254824429i</v>
      </c>
      <c r="I1471" t="str">
        <f t="shared" si="426"/>
        <v>59.6417442869135-1176.93256123399i</v>
      </c>
      <c r="K1471" t="str">
        <f t="shared" si="427"/>
        <v>0.019120777613895-0.00119510294113586i</v>
      </c>
      <c r="L1471" t="str">
        <f t="shared" si="428"/>
        <v>0.0001875-0.944191834457246i</v>
      </c>
      <c r="M1471" t="str">
        <f t="shared" si="429"/>
        <v>0.0025-0.455148884302468i</v>
      </c>
      <c r="N1471">
        <f t="shared" si="430"/>
        <v>89.265309056348599</v>
      </c>
      <c r="O1471">
        <f t="shared" si="431"/>
        <v>46.898276426375951</v>
      </c>
      <c r="P1471" s="3">
        <f t="shared" si="432"/>
        <v>46.898276426375951</v>
      </c>
      <c r="Q1471" s="3">
        <f t="shared" si="433"/>
        <v>-90.734690943651401</v>
      </c>
      <c r="R1471">
        <f t="shared" si="434"/>
        <v>89.265309056348599</v>
      </c>
      <c r="S1471">
        <f t="shared" si="435"/>
        <v>0.22415170713696142</v>
      </c>
      <c r="T1471">
        <f t="shared" si="418"/>
        <v>46.898276426375951</v>
      </c>
    </row>
    <row r="1472" spans="1:20" x14ac:dyDescent="0.25">
      <c r="A1472">
        <f t="shared" si="419"/>
        <v>1413.7385823710538</v>
      </c>
      <c r="B1472">
        <f t="shared" si="436"/>
        <v>225.00348362408187</v>
      </c>
      <c r="C1472" t="str">
        <f t="shared" si="420"/>
        <v>-2.83703621782618-220.407991399496i</v>
      </c>
      <c r="D1472" t="str">
        <f t="shared" si="421"/>
        <v>3.47812466735617-70.7355107263528i</v>
      </c>
      <c r="E1472" t="str">
        <f t="shared" si="422"/>
        <v>162.463703581992+0.106542475182862i</v>
      </c>
      <c r="F1472" t="str">
        <f t="shared" si="423"/>
        <v>2.90990985631048-663.799523099948i</v>
      </c>
      <c r="G1472" t="str">
        <f t="shared" si="424"/>
        <v>0.999999981580379-0.00013571890140773i</v>
      </c>
      <c r="H1472" t="str">
        <f t="shared" si="425"/>
        <v>626.256669893664+29.1043484421556i</v>
      </c>
      <c r="I1472" t="str">
        <f t="shared" si="426"/>
        <v>59.6419073755363-1172.49315141085i</v>
      </c>
      <c r="K1472" t="str">
        <f t="shared" si="427"/>
        <v>0.0191201770465153-0.00119960431373632i</v>
      </c>
      <c r="L1472" t="str">
        <f t="shared" si="428"/>
        <v>0.0001875-0.94061748800284i</v>
      </c>
      <c r="M1472" t="str">
        <f t="shared" si="429"/>
        <v>0.0025-0.453425866011625i</v>
      </c>
      <c r="N1472">
        <f t="shared" si="430"/>
        <v>89.2625438657724</v>
      </c>
      <c r="O1472">
        <f t="shared" si="431"/>
        <v>46.865266224024644</v>
      </c>
      <c r="P1472" s="3">
        <f t="shared" si="432"/>
        <v>46.865266224024644</v>
      </c>
      <c r="Q1472" s="3">
        <f t="shared" si="433"/>
        <v>-90.7374561342276</v>
      </c>
      <c r="R1472">
        <f t="shared" si="434"/>
        <v>89.2625438657724</v>
      </c>
      <c r="S1472">
        <f t="shared" si="435"/>
        <v>0.22500348362408187</v>
      </c>
      <c r="T1472">
        <f t="shared" si="418"/>
        <v>46.865266224024644</v>
      </c>
    </row>
    <row r="1473" spans="1:20" x14ac:dyDescent="0.25">
      <c r="A1473">
        <f t="shared" si="419"/>
        <v>1419.1107889840639</v>
      </c>
      <c r="B1473">
        <f t="shared" si="436"/>
        <v>225.85849686185338</v>
      </c>
      <c r="C1473" t="str">
        <f t="shared" si="420"/>
        <v>-2.83691054311689-219.571783908514i</v>
      </c>
      <c r="D1473" t="str">
        <f t="shared" si="421"/>
        <v>3.47812466482327-70.4677414989649i</v>
      </c>
      <c r="E1473" t="str">
        <f t="shared" si="422"/>
        <v>162.463659480815+0.106951927004604i</v>
      </c>
      <c r="F1473" t="str">
        <f t="shared" si="423"/>
        <v>2.90990985590236-661.286636886947i</v>
      </c>
      <c r="G1473" t="str">
        <f t="shared" si="424"/>
        <v>0.999999981440124-0.000136234633213972i</v>
      </c>
      <c r="H1473" t="str">
        <f t="shared" si="425"/>
        <v>626.266250014039+29.2149907646227i</v>
      </c>
      <c r="I1473" t="str">
        <f t="shared" si="426"/>
        <v>59.6420717023815-1168.07060860701i</v>
      </c>
      <c r="K1473" t="str">
        <f t="shared" si="427"/>
        <v>0.0191195719467355-0.00120412233631981i</v>
      </c>
      <c r="L1473" t="str">
        <f t="shared" si="428"/>
        <v>0.0001875-0.937056672646776i</v>
      </c>
      <c r="M1473" t="str">
        <f t="shared" si="429"/>
        <v>0.0025-0.451709370404089i</v>
      </c>
      <c r="N1473">
        <f t="shared" si="430"/>
        <v>89.259768470815231</v>
      </c>
      <c r="O1473">
        <f t="shared" si="431"/>
        <v>46.832255519923265</v>
      </c>
      <c r="P1473" s="3">
        <f t="shared" si="432"/>
        <v>46.832255519923265</v>
      </c>
      <c r="Q1473" s="3">
        <f t="shared" si="433"/>
        <v>-90.740231529184769</v>
      </c>
      <c r="R1473">
        <f t="shared" si="434"/>
        <v>89.259768470815231</v>
      </c>
      <c r="S1473">
        <f t="shared" si="435"/>
        <v>0.22585849686185339</v>
      </c>
      <c r="T1473">
        <f t="shared" si="418"/>
        <v>46.832255519923265</v>
      </c>
    </row>
    <row r="1474" spans="1:20" x14ac:dyDescent="0.25">
      <c r="A1474">
        <f t="shared" si="419"/>
        <v>1424.5034099822033</v>
      </c>
      <c r="B1474">
        <f t="shared" si="436"/>
        <v>226.71675914992844</v>
      </c>
      <c r="C1474" t="str">
        <f t="shared" si="420"/>
        <v>-2.83678392024315-218.738735160442i</v>
      </c>
      <c r="D1474" t="str">
        <f t="shared" si="421"/>
        <v>3.47812466227108-70.2009859736962i</v>
      </c>
      <c r="E1474" t="str">
        <f t="shared" si="422"/>
        <v>162.463615048653+0.107362986945197i</v>
      </c>
      <c r="F1474" t="str">
        <f t="shared" si="423"/>
        <v>2.90990985549111-658.783263504227i</v>
      </c>
      <c r="G1474" t="str">
        <f t="shared" si="424"/>
        <v>0.999999981298801-0.00013675232480086i</v>
      </c>
      <c r="H1474" t="str">
        <f t="shared" si="425"/>
        <v>626.275903254273+29.3260540492691i</v>
      </c>
      <c r="I1474" t="str">
        <f t="shared" si="426"/>
        <v>59.6422372768198-1163.66486920626i</v>
      </c>
      <c r="K1474" t="str">
        <f t="shared" si="427"/>
        <v>0.0191189622806604-0.00120865706699854i</v>
      </c>
      <c r="L1474" t="str">
        <f t="shared" si="428"/>
        <v>0.0001875-0.933509337165548i</v>
      </c>
      <c r="M1474" t="str">
        <f t="shared" si="429"/>
        <v>0.0025-0.449999372787496i</v>
      </c>
      <c r="N1474">
        <f t="shared" si="430"/>
        <v>89.256982836144161</v>
      </c>
      <c r="O1474">
        <f t="shared" si="431"/>
        <v>46.799244310307138</v>
      </c>
      <c r="P1474" s="3">
        <f t="shared" si="432"/>
        <v>46.799244310307138</v>
      </c>
      <c r="Q1474" s="3">
        <f t="shared" si="433"/>
        <v>-90.743017163855839</v>
      </c>
      <c r="R1474">
        <f t="shared" si="434"/>
        <v>89.256982836144161</v>
      </c>
      <c r="S1474">
        <f t="shared" si="435"/>
        <v>0.22671675914992845</v>
      </c>
      <c r="T1474">
        <f t="shared" si="418"/>
        <v>46.799244310307138</v>
      </c>
    </row>
    <row r="1475" spans="1:20" x14ac:dyDescent="0.25">
      <c r="A1475">
        <f t="shared" si="419"/>
        <v>1429.9165229401358</v>
      </c>
      <c r="B1475">
        <f t="shared" si="436"/>
        <v>227.57828283469817</v>
      </c>
      <c r="C1475" t="str">
        <f t="shared" si="420"/>
        <v>-2.83665634211833-217.908833173052i</v>
      </c>
      <c r="D1475" t="str">
        <f t="shared" si="421"/>
        <v>3.47812465969945-69.9352403131785i</v>
      </c>
      <c r="E1475" t="str">
        <f t="shared" si="422"/>
        <v>162.463570283057+0.107775661706771i</v>
      </c>
      <c r="F1475" t="str">
        <f t="shared" si="423"/>
        <v>2.90990985507673-656.289366939919i</v>
      </c>
      <c r="G1475" t="str">
        <f t="shared" si="424"/>
        <v>0.999999981156402-0.000137271983615555i</v>
      </c>
      <c r="H1475" t="str">
        <f t="shared" si="425"/>
        <v>626.285630173781+29.4375399016652i</v>
      </c>
      <c r="I1475" t="str">
        <f t="shared" si="426"/>
        <v>59.6424041082957-1159.2758698342i</v>
      </c>
      <c r="K1475" t="str">
        <f t="shared" si="427"/>
        <v>0.0191183480141456-0.00121320856404753i</v>
      </c>
      <c r="L1475" t="str">
        <f t="shared" si="428"/>
        <v>0.0001875-0.92997543052954i</v>
      </c>
      <c r="M1475" t="str">
        <f t="shared" si="429"/>
        <v>0.0025-0.448295848562957i</v>
      </c>
      <c r="N1475">
        <f t="shared" si="430"/>
        <v>89.254186926330732</v>
      </c>
      <c r="O1475">
        <f t="shared" si="431"/>
        <v>46.766232591383357</v>
      </c>
      <c r="P1475" s="3">
        <f t="shared" si="432"/>
        <v>46.766232591383357</v>
      </c>
      <c r="Q1475" s="3">
        <f t="shared" si="433"/>
        <v>-90.745813073669268</v>
      </c>
      <c r="R1475">
        <f t="shared" si="434"/>
        <v>89.254186926330732</v>
      </c>
      <c r="S1475">
        <f t="shared" si="435"/>
        <v>0.22757828283469816</v>
      </c>
      <c r="T1475">
        <f t="shared" si="418"/>
        <v>46.766232591383357</v>
      </c>
    </row>
    <row r="1476" spans="1:20" x14ac:dyDescent="0.25">
      <c r="A1476">
        <f t="shared" si="419"/>
        <v>1435.3502057273083</v>
      </c>
      <c r="B1476">
        <f t="shared" si="436"/>
        <v>228.44308030947002</v>
      </c>
      <c r="C1476" t="str">
        <f t="shared" si="420"/>
        <v>-2.83652780160448-217.082066009407i</v>
      </c>
      <c r="D1476" t="str">
        <f t="shared" si="421"/>
        <v>3.47812465710826-69.6705006945722i</v>
      </c>
      <c r="E1476" t="str">
        <f t="shared" si="422"/>
        <v>162.463525181563+0.108189958023288i</v>
      </c>
      <c r="F1476" t="str">
        <f t="shared" si="423"/>
        <v>2.90990985465921-653.804911318491i</v>
      </c>
      <c r="G1476" t="str">
        <f t="shared" si="424"/>
        <v>0.999999981012919-0.000137793617133523i</v>
      </c>
      <c r="H1476" t="str">
        <f t="shared" si="425"/>
        <v>626.295431336274+29.5494499335495i</v>
      </c>
      <c r="I1476" t="str">
        <f t="shared" si="426"/>
        <v>59.6425722063259-1154.90354735725i</v>
      </c>
      <c r="K1476" t="str">
        <f t="shared" si="427"/>
        <v>0.0191177291127963-0.00121777688590457i</v>
      </c>
      <c r="L1476" t="str">
        <f t="shared" si="428"/>
        <v>0.0001875-0.926454901902306i</v>
      </c>
      <c r="M1476" t="str">
        <f t="shared" si="429"/>
        <v>0.0025-0.446598773224703i</v>
      </c>
      <c r="N1476">
        <f t="shared" si="430"/>
        <v>89.251380705851105</v>
      </c>
      <c r="O1476">
        <f t="shared" si="431"/>
        <v>46.733220359331263</v>
      </c>
      <c r="P1476" s="3">
        <f t="shared" si="432"/>
        <v>46.733220359331263</v>
      </c>
      <c r="Q1476" s="3">
        <f t="shared" si="433"/>
        <v>-90.748619294148895</v>
      </c>
      <c r="R1476">
        <f t="shared" si="434"/>
        <v>89.251380705851105</v>
      </c>
      <c r="S1476">
        <f t="shared" si="435"/>
        <v>0.22844308030947003</v>
      </c>
      <c r="T1476">
        <f t="shared" si="418"/>
        <v>46.733220359331263</v>
      </c>
    </row>
    <row r="1477" spans="1:20" x14ac:dyDescent="0.25">
      <c r="A1477">
        <f t="shared" si="419"/>
        <v>1440.804536509072</v>
      </c>
      <c r="B1477">
        <f t="shared" si="436"/>
        <v>229.31116401464601</v>
      </c>
      <c r="C1477" t="str">
        <f t="shared" si="420"/>
        <v>-2.83639829151021-216.258421777683i</v>
      </c>
      <c r="D1477" t="str">
        <f t="shared" si="421"/>
        <v>3.47812465449734-69.4067633095085i</v>
      </c>
      <c r="E1477" t="str">
        <f t="shared" si="422"/>
        <v>162.463479741689+0.108605882661263i</v>
      </c>
      <c r="F1477" t="str">
        <f t="shared" si="423"/>
        <v>2.90990985423851-651.329860900211i</v>
      </c>
      <c r="G1477" t="str">
        <f t="shared" si="424"/>
        <v>0.999999980868343-0.000138317232858633i</v>
      </c>
      <c r="H1477" t="str">
        <f t="shared" si="425"/>
        <v>626.305307309787+29.66178576285i</v>
      </c>
      <c r="I1477" t="str">
        <f t="shared" si="426"/>
        <v>59.6427415804928-1150.54783888178i</v>
      </c>
      <c r="K1477" t="str">
        <f t="shared" si="427"/>
        <v>0.0191171055419657-0.00122236209117013i</v>
      </c>
      <c r="L1477" t="str">
        <f t="shared" si="428"/>
        <v>0.0001875-0.92294770063988i</v>
      </c>
      <c r="M1477" t="str">
        <f t="shared" si="429"/>
        <v>0.0025-0.444908122359737i</v>
      </c>
      <c r="N1477">
        <f t="shared" si="430"/>
        <v>89.24856413908654</v>
      </c>
      <c r="O1477">
        <f t="shared" si="431"/>
        <v>46.700207610302023</v>
      </c>
      <c r="P1477" s="3">
        <f t="shared" si="432"/>
        <v>46.700207610302023</v>
      </c>
      <c r="Q1477" s="3">
        <f t="shared" si="433"/>
        <v>-90.75143586091346</v>
      </c>
      <c r="R1477">
        <f t="shared" si="434"/>
        <v>89.24856413908654</v>
      </c>
      <c r="S1477">
        <f t="shared" si="435"/>
        <v>0.22931116401464602</v>
      </c>
      <c r="T1477">
        <f t="shared" si="418"/>
        <v>46.700207610302023</v>
      </c>
    </row>
    <row r="1478" spans="1:20" x14ac:dyDescent="0.25">
      <c r="A1478">
        <f t="shared" si="419"/>
        <v>1446.2795937478065</v>
      </c>
      <c r="B1478">
        <f t="shared" si="436"/>
        <v>230.18254643790166</v>
      </c>
      <c r="C1478" t="str">
        <f t="shared" si="420"/>
        <v>-2.83626780459272-215.437888630992i</v>
      </c>
      <c r="D1478" t="str">
        <f t="shared" si="421"/>
        <v>3.47812465186652-69.144024364036i</v>
      </c>
      <c r="E1478" t="str">
        <f t="shared" si="422"/>
        <v>162.463433960936+0.109023442419468i</v>
      </c>
      <c r="F1478" t="str">
        <f t="shared" si="423"/>
        <v>2.9099098538146-648.864180080643i</v>
      </c>
      <c r="G1478" t="str">
        <f t="shared" si="424"/>
        <v>0.999999980722666-0.000138842838323269i</v>
      </c>
      <c r="H1478" t="str">
        <f t="shared" si="425"/>
        <v>626.315258666735+29.7745490137144i</v>
      </c>
      <c r="I1478" t="str">
        <f t="shared" si="426"/>
        <v>59.6429122404576-1146.20868175319i</v>
      </c>
      <c r="K1478" t="str">
        <f t="shared" si="427"/>
        <v>0.0191164772667525-0.00122696423860743i</v>
      </c>
      <c r="L1478" t="str">
        <f t="shared" si="428"/>
        <v>0.0001875-0.919453776289977i</v>
      </c>
      <c r="M1478" t="str">
        <f t="shared" si="429"/>
        <v>0.0025-0.443223871647475i</v>
      </c>
      <c r="N1478">
        <f t="shared" si="430"/>
        <v>89.2457371903227</v>
      </c>
      <c r="O1478">
        <f t="shared" si="431"/>
        <v>46.667194340418156</v>
      </c>
      <c r="P1478" s="3">
        <f t="shared" si="432"/>
        <v>46.667194340418156</v>
      </c>
      <c r="Q1478" s="3">
        <f t="shared" si="433"/>
        <v>-90.7542628096773</v>
      </c>
      <c r="R1478">
        <f t="shared" si="434"/>
        <v>89.2457371903227</v>
      </c>
      <c r="S1478">
        <f t="shared" si="435"/>
        <v>0.23018254643790168</v>
      </c>
      <c r="T1478">
        <f t="shared" si="418"/>
        <v>46.667194340418156</v>
      </c>
    </row>
    <row r="1479" spans="1:20" x14ac:dyDescent="0.25">
      <c r="A1479">
        <f t="shared" si="419"/>
        <v>1451.7754562040482</v>
      </c>
      <c r="B1479">
        <f t="shared" si="436"/>
        <v>231.0572401143657</v>
      </c>
      <c r="C1479" t="str">
        <f t="shared" si="420"/>
        <v>-2.83613633355535-214.620454767222i</v>
      </c>
      <c r="D1479" t="str">
        <f t="shared" si="421"/>
        <v>3.47812464921568-68.8822800785677i</v>
      </c>
      <c r="E1479" t="str">
        <f t="shared" si="422"/>
        <v>162.463387836785+0.109442644129585i</v>
      </c>
      <c r="F1479" t="str">
        <f t="shared" si="423"/>
        <v>2.90990985338746-646.407833390148i</v>
      </c>
      <c r="G1479" t="str">
        <f t="shared" si="424"/>
        <v>0.99999998057588-0.000139370441088441i</v>
      </c>
      <c r="H1479" t="str">
        <f t="shared" si="425"/>
        <v>626.325285983924+29.8877413165285i</v>
      </c>
      <c r="I1479" t="str">
        <f t="shared" si="426"/>
        <v>59.6430841959501-1141.88601355504i</v>
      </c>
      <c r="K1479" t="str">
        <f t="shared" si="427"/>
        <v>0.0191158442519999-0.00123158338714228i</v>
      </c>
      <c r="L1479" t="str">
        <f t="shared" si="428"/>
        <v>0.0001875-0.915973078591333i</v>
      </c>
      <c r="M1479" t="str">
        <f t="shared" si="429"/>
        <v>0.0025-0.441545996859409i</v>
      </c>
      <c r="N1479">
        <f t="shared" si="430"/>
        <v>89.242899823750491</v>
      </c>
      <c r="O1479">
        <f t="shared" si="431"/>
        <v>46.634180545773745</v>
      </c>
      <c r="P1479" s="3">
        <f t="shared" si="432"/>
        <v>46.634180545773745</v>
      </c>
      <c r="Q1479" s="3">
        <f t="shared" si="433"/>
        <v>-90.757100176249509</v>
      </c>
      <c r="R1479">
        <f t="shared" si="434"/>
        <v>89.242899823750491</v>
      </c>
      <c r="S1479">
        <f t="shared" si="435"/>
        <v>0.23105724011436571</v>
      </c>
      <c r="T1479">
        <f t="shared" si="418"/>
        <v>46.634180545773745</v>
      </c>
    </row>
    <row r="1480" spans="1:20" x14ac:dyDescent="0.25">
      <c r="A1480">
        <f t="shared" si="419"/>
        <v>1457.2922029376236</v>
      </c>
      <c r="B1480">
        <f t="shared" si="436"/>
        <v>231.93525762680028</v>
      </c>
      <c r="C1480" t="str">
        <f t="shared" si="420"/>
        <v>-2.83600387104804-213.806108428858i</v>
      </c>
      <c r="D1480" t="str">
        <f t="shared" si="421"/>
        <v>3.47812464654467-68.621526687824i</v>
      </c>
      <c r="E1480" t="str">
        <f t="shared" si="422"/>
        <v>162.463341366699+0.10986349465619i</v>
      </c>
      <c r="F1480" t="str">
        <f t="shared" si="423"/>
        <v>2.90990985295709-643.960785493353i</v>
      </c>
      <c r="G1480" t="str">
        <f t="shared" si="424"/>
        <v>0.999999980427976-0.000139900048743885i</v>
      </c>
      <c r="H1480" t="str">
        <f t="shared" si="425"/>
        <v>626.3353898426+30.0013643079441i</v>
      </c>
      <c r="I1480" t="str">
        <f t="shared" si="426"/>
        <v>59.6432574567742-1137.57977210813i</v>
      </c>
      <c r="K1480" t="str">
        <f t="shared" si="427"/>
        <v>0.0191152064622933-0.00123621959586308i</v>
      </c>
      <c r="L1480" t="str">
        <f t="shared" si="428"/>
        <v>0.0001875-0.912505557472934i</v>
      </c>
      <c r="M1480" t="str">
        <f t="shared" si="429"/>
        <v>0.0025-0.439874473858747i</v>
      </c>
      <c r="N1480">
        <f t="shared" si="430"/>
        <v>89.240052003465777</v>
      </c>
      <c r="O1480">
        <f t="shared" si="431"/>
        <v>46.601166222433896</v>
      </c>
      <c r="P1480" s="3">
        <f t="shared" si="432"/>
        <v>46.601166222433896</v>
      </c>
      <c r="Q1480" s="3">
        <f t="shared" si="433"/>
        <v>-90.759947996534223</v>
      </c>
      <c r="R1480">
        <f t="shared" si="434"/>
        <v>89.240052003465777</v>
      </c>
      <c r="S1480">
        <f t="shared" si="435"/>
        <v>0.23193525762680028</v>
      </c>
      <c r="T1480">
        <f t="shared" si="418"/>
        <v>46.601166222433896</v>
      </c>
    </row>
    <row r="1481" spans="1:20" x14ac:dyDescent="0.25">
      <c r="A1481">
        <f t="shared" si="419"/>
        <v>1462.8299133087867</v>
      </c>
      <c r="B1481">
        <f t="shared" si="436"/>
        <v>232.81661160578213</v>
      </c>
      <c r="C1481" t="str">
        <f t="shared" si="420"/>
        <v>-2.83587040966744-212.994837902818i</v>
      </c>
      <c r="D1481" t="str">
        <f t="shared" si="421"/>
        <v>3.47812464385328-68.3617604407789i</v>
      </c>
      <c r="E1481" t="str">
        <f t="shared" si="422"/>
        <v>162.463294548125+0.110286000896825i</v>
      </c>
      <c r="F1481" t="str">
        <f t="shared" si="423"/>
        <v>2.90990985252341-641.523001188645i</v>
      </c>
      <c r="G1481" t="str">
        <f t="shared" si="424"/>
        <v>0.999999980278946-0.000140431668908183i</v>
      </c>
      <c r="H1481" t="str">
        <f t="shared" si="425"/>
        <v>626.34557082848+30.1154196309037i</v>
      </c>
      <c r="I1481" t="str">
        <f t="shared" si="426"/>
        <v>59.6434320328087-1133.28989546958i</v>
      </c>
      <c r="K1481" t="str">
        <f t="shared" si="427"/>
        <v>0.0191145638619585-0.00124087292402076i</v>
      </c>
      <c r="L1481" t="str">
        <f t="shared" si="428"/>
        <v>0.0001875-0.909051163053327i</v>
      </c>
      <c r="M1481" t="str">
        <f t="shared" si="429"/>
        <v>0.0025-0.438209278600066i</v>
      </c>
      <c r="N1481">
        <f t="shared" si="430"/>
        <v>89.237193693469465</v>
      </c>
      <c r="O1481">
        <f t="shared" si="431"/>
        <v>46.568151366434662</v>
      </c>
      <c r="P1481" s="3">
        <f t="shared" si="432"/>
        <v>46.568151366434662</v>
      </c>
      <c r="Q1481" s="3">
        <f t="shared" si="433"/>
        <v>-90.762806306530535</v>
      </c>
      <c r="R1481">
        <f t="shared" si="434"/>
        <v>89.237193693469465</v>
      </c>
      <c r="S1481">
        <f t="shared" si="435"/>
        <v>0.23281661160578213</v>
      </c>
      <c r="T1481">
        <f t="shared" si="418"/>
        <v>46.568151366434662</v>
      </c>
    </row>
    <row r="1482" spans="1:20" x14ac:dyDescent="0.25">
      <c r="A1482">
        <f t="shared" si="419"/>
        <v>1468.3886669793601</v>
      </c>
      <c r="B1482">
        <f t="shared" si="436"/>
        <v>233.7013147298841</v>
      </c>
      <c r="C1482" t="str">
        <f t="shared" si="420"/>
        <v>-2.83573594195524-212.186631520292i</v>
      </c>
      <c r="D1482" t="str">
        <f t="shared" si="421"/>
        <v>3.47812464114144-68.102977600609i</v>
      </c>
      <c r="E1482" t="str">
        <f t="shared" si="422"/>
        <v>162.463247378491+0.110710169782505i</v>
      </c>
      <c r="F1482" t="str">
        <f t="shared" si="423"/>
        <v>2.90990985208645-639.094445407689i</v>
      </c>
      <c r="G1482" t="str">
        <f t="shared" si="424"/>
        <v>0.999999980128781-0.000140965309228866i</v>
      </c>
      <c r="H1482" t="str">
        <f t="shared" si="425"/>
        <v>626.355829531777+30.2299089346616i</v>
      </c>
      <c r="I1482" t="str">
        <f t="shared" si="426"/>
        <v>59.6436079340035-1129.01632193201i</v>
      </c>
      <c r="K1482" t="str">
        <f t="shared" si="427"/>
        <v>0.0191139164150604-0.00124554343102866i</v>
      </c>
      <c r="L1482" t="str">
        <f t="shared" si="428"/>
        <v>0.0001875-0.905609845639897i</v>
      </c>
      <c r="M1482" t="str">
        <f t="shared" si="429"/>
        <v>0.0025-0.436550387128977i</v>
      </c>
      <c r="N1482">
        <f t="shared" si="430"/>
        <v>89.234324857667858</v>
      </c>
      <c r="O1482">
        <f t="shared" si="431"/>
        <v>46.535135973783177</v>
      </c>
      <c r="P1482" s="3">
        <f t="shared" si="432"/>
        <v>46.535135973783177</v>
      </c>
      <c r="Q1482" s="3">
        <f t="shared" si="433"/>
        <v>-90.765675142332142</v>
      </c>
      <c r="R1482">
        <f t="shared" si="434"/>
        <v>89.234324857667858</v>
      </c>
      <c r="S1482">
        <f t="shared" si="435"/>
        <v>0.23370131472988409</v>
      </c>
      <c r="T1482">
        <f t="shared" si="418"/>
        <v>46.535135973783177</v>
      </c>
    </row>
    <row r="1483" spans="1:20" x14ac:dyDescent="0.25">
      <c r="A1483">
        <f t="shared" si="419"/>
        <v>1473.9685439138816</v>
      </c>
      <c r="B1483">
        <f t="shared" si="436"/>
        <v>234.58937972585767</v>
      </c>
      <c r="C1483" t="str">
        <f t="shared" si="420"/>
        <v>-2.83560046039953-211.381477656555i</v>
      </c>
      <c r="D1483" t="str">
        <f t="shared" si="421"/>
        <v>3.47812463840894-67.8451744446355i</v>
      </c>
      <c r="E1483" t="str">
        <f t="shared" si="422"/>
        <v>162.463199855206+0.111136008277599i</v>
      </c>
      <c r="F1483" t="str">
        <f t="shared" si="423"/>
        <v>2.90990985164617-636.675083214889i</v>
      </c>
      <c r="G1483" t="str">
        <f t="shared" si="424"/>
        <v>0.999999979977473-0.000141500977382526i</v>
      </c>
      <c r="H1483" t="str">
        <f t="shared" si="425"/>
        <v>626.366166547255+30.3448338748146i</v>
      </c>
      <c r="I1483" t="str">
        <f t="shared" si="426"/>
        <v>59.6437851703879-1124.75899002258i</v>
      </c>
      <c r="K1483" t="str">
        <f t="shared" si="427"/>
        <v>0.0191132640854003-0.00125023117646253i</v>
      </c>
      <c r="L1483" t="str">
        <f t="shared" si="428"/>
        <v>0.0001875-0.90218155572813i</v>
      </c>
      <c r="M1483" t="str">
        <f t="shared" si="429"/>
        <v>0.0025-0.434897775581765i</v>
      </c>
      <c r="N1483">
        <f t="shared" si="430"/>
        <v>89.231445459872376</v>
      </c>
      <c r="O1483">
        <f t="shared" si="431"/>
        <v>46.50212004045666</v>
      </c>
      <c r="P1483" s="3">
        <f t="shared" si="432"/>
        <v>46.50212004045666</v>
      </c>
      <c r="Q1483" s="3">
        <f t="shared" si="433"/>
        <v>-90.768554540127624</v>
      </c>
      <c r="R1483">
        <f t="shared" si="434"/>
        <v>89.231445459872376</v>
      </c>
      <c r="S1483">
        <f t="shared" si="435"/>
        <v>0.23458937972585767</v>
      </c>
      <c r="T1483">
        <f t="shared" si="418"/>
        <v>46.50212004045666</v>
      </c>
    </row>
    <row r="1484" spans="1:20" x14ac:dyDescent="0.25">
      <c r="A1484">
        <f t="shared" si="419"/>
        <v>1479.5696243807545</v>
      </c>
      <c r="B1484">
        <f t="shared" si="436"/>
        <v>235.48081936881593</v>
      </c>
      <c r="C1484" t="str">
        <f t="shared" si="420"/>
        <v>-2.83546395743278-210.579364730821i</v>
      </c>
      <c r="D1484" t="str">
        <f t="shared" si="421"/>
        <v>3.47812463565563-67.5883472642738i</v>
      </c>
      <c r="E1484" t="str">
        <f t="shared" si="422"/>
        <v>162.463151975662+0.111563523380291i</v>
      </c>
      <c r="F1484" t="str">
        <f t="shared" si="423"/>
        <v>2.90990985120253-634.264879806908i</v>
      </c>
      <c r="G1484" t="str">
        <f t="shared" si="424"/>
        <v>0.999999979825013-0.000142038681074923i</v>
      </c>
      <c r="H1484" t="str">
        <f t="shared" si="425"/>
        <v>626.376582474244+30.4601961133211i</v>
      </c>
      <c r="I1484" t="str">
        <f t="shared" si="426"/>
        <v>59.6439637520624-1120.51783850214i</v>
      </c>
      <c r="K1484" t="str">
        <f t="shared" si="427"/>
        <v>0.0191126068365149-0.00125493622006036i</v>
      </c>
      <c r="L1484" t="str">
        <f t="shared" si="428"/>
        <v>0.0001875-0.898766244000925i</v>
      </c>
      <c r="M1484" t="str">
        <f t="shared" si="429"/>
        <v>0.0025-0.433251420185062i</v>
      </c>
      <c r="N1484">
        <f t="shared" si="430"/>
        <v>89.228555463800078</v>
      </c>
      <c r="O1484">
        <f t="shared" si="431"/>
        <v>46.469103562403035</v>
      </c>
      <c r="P1484" s="3">
        <f t="shared" si="432"/>
        <v>46.469103562403035</v>
      </c>
      <c r="Q1484" s="3">
        <f t="shared" si="433"/>
        <v>-90.771444536199922</v>
      </c>
      <c r="R1484">
        <f t="shared" si="434"/>
        <v>89.228555463800078</v>
      </c>
      <c r="S1484">
        <f t="shared" si="435"/>
        <v>0.23548081936881593</v>
      </c>
      <c r="T1484">
        <f t="shared" si="418"/>
        <v>46.469103562403035</v>
      </c>
    </row>
    <row r="1485" spans="1:20" x14ac:dyDescent="0.25">
      <c r="A1485">
        <f t="shared" si="419"/>
        <v>1485.1919889534013</v>
      </c>
      <c r="B1485">
        <f t="shared" si="436"/>
        <v>236.37564648241744</v>
      </c>
      <c r="C1485" t="str">
        <f t="shared" si="420"/>
        <v>-2.83532642543251-209.780281206058i</v>
      </c>
      <c r="D1485" t="str">
        <f t="shared" si="421"/>
        <v>3.47812463288135-67.3324923649783i</v>
      </c>
      <c r="E1485" t="str">
        <f t="shared" si="422"/>
        <v>162.463103737229+0.111992722122764i</v>
      </c>
      <c r="F1485" t="str">
        <f t="shared" si="423"/>
        <v>2.90990985075549-631.863800512159i</v>
      </c>
      <c r="G1485" t="str">
        <f t="shared" si="424"/>
        <v>0.999999979671391-0.000142578428041106i</v>
      </c>
      <c r="H1485" t="str">
        <f t="shared" si="425"/>
        <v>626.387077916687+30.5759973185304i</v>
      </c>
      <c r="I1485" t="str">
        <f t="shared" si="426"/>
        <v>59.6441436892066-1116.29280636436i</v>
      </c>
      <c r="K1485" t="str">
        <f t="shared" si="427"/>
        <v>0.0191119446316739-0.00125965862172237i</v>
      </c>
      <c r="L1485" t="str">
        <f t="shared" si="428"/>
        <v>0.0001875-0.895363861327879i</v>
      </c>
      <c r="M1485" t="str">
        <f t="shared" si="429"/>
        <v>0.0025-0.431611297255491i</v>
      </c>
      <c r="N1485">
        <f t="shared" si="430"/>
        <v>89.225654833073506</v>
      </c>
      <c r="O1485">
        <f t="shared" si="431"/>
        <v>46.436086535539985</v>
      </c>
      <c r="P1485" s="3">
        <f t="shared" si="432"/>
        <v>46.436086535539985</v>
      </c>
      <c r="Q1485" s="3">
        <f t="shared" si="433"/>
        <v>-90.774345166926494</v>
      </c>
      <c r="R1485">
        <f t="shared" si="434"/>
        <v>89.225654833073506</v>
      </c>
      <c r="S1485">
        <f t="shared" si="435"/>
        <v>0.23637564648241743</v>
      </c>
      <c r="T1485">
        <f t="shared" si="418"/>
        <v>46.436086535539985</v>
      </c>
    </row>
    <row r="1486" spans="1:20" x14ac:dyDescent="0.25">
      <c r="A1486">
        <f t="shared" si="419"/>
        <v>1490.8357185114241</v>
      </c>
      <c r="B1486">
        <f t="shared" si="436"/>
        <v>237.27387393905062</v>
      </c>
      <c r="C1486" t="str">
        <f t="shared" si="420"/>
        <v>-2.83518785672011-208.984215588842i</v>
      </c>
      <c r="D1486" t="str">
        <f t="shared" si="421"/>
        <v>3.47812463008594-67.0776060661908i</v>
      </c>
      <c r="E1486" t="str">
        <f t="shared" si="422"/>
        <v>162.463055137263+0.112423611571211i</v>
      </c>
      <c r="F1486" t="str">
        <f t="shared" si="423"/>
        <v>2.90990985030507-629.471810790315i</v>
      </c>
      <c r="G1486" t="str">
        <f t="shared" si="424"/>
        <v>0.999999979516601-0.000143120226045508i</v>
      </c>
      <c r="H1486" t="str">
        <f t="shared" si="425"/>
        <v>626.397653483172+30.6922391652038i</v>
      </c>
      <c r="I1486" t="str">
        <f t="shared" si="426"/>
        <v>59.6443249920732-1112.08383283483i</v>
      </c>
      <c r="K1486" t="str">
        <f t="shared" si="427"/>
        <v>0.0191112774338784-0.00126439844151079i</v>
      </c>
      <c r="L1486" t="str">
        <f t="shared" si="428"/>
        <v>0.0001875-0.891974358764577i</v>
      </c>
      <c r="M1486" t="str">
        <f t="shared" si="429"/>
        <v>0.0025-0.429977383199334i</v>
      </c>
      <c r="N1486">
        <f t="shared" si="430"/>
        <v>89.222743531220985</v>
      </c>
      <c r="O1486">
        <f t="shared" si="431"/>
        <v>46.403068955755558</v>
      </c>
      <c r="P1486" s="3">
        <f t="shared" si="432"/>
        <v>46.403068955755558</v>
      </c>
      <c r="Q1486" s="3">
        <f t="shared" si="433"/>
        <v>-90.777256468779015</v>
      </c>
      <c r="R1486">
        <f t="shared" si="434"/>
        <v>89.222743531220985</v>
      </c>
      <c r="S1486">
        <f t="shared" si="435"/>
        <v>0.23727387393905061</v>
      </c>
      <c r="T1486">
        <f t="shared" si="418"/>
        <v>46.403068955755558</v>
      </c>
    </row>
    <row r="1487" spans="1:20" x14ac:dyDescent="0.25">
      <c r="A1487">
        <f t="shared" si="419"/>
        <v>1496.5008942417676</v>
      </c>
      <c r="B1487">
        <f t="shared" si="436"/>
        <v>238.17551466001902</v>
      </c>
      <c r="C1487" t="str">
        <f t="shared" si="420"/>
        <v>-2.83504824356132-208.191156429172i</v>
      </c>
      <c r="D1487" t="str">
        <f t="shared" si="421"/>
        <v>3.47812462726925-66.8236847012857i</v>
      </c>
      <c r="E1487" t="str">
        <f t="shared" si="422"/>
        <v>162.463006173097+0.112856198826289i</v>
      </c>
      <c r="F1487" t="str">
        <f t="shared" si="423"/>
        <v>2.9099098498512-627.088876231794i</v>
      </c>
      <c r="G1487" t="str">
        <f t="shared" si="424"/>
        <v>0.999999979360631-0.000143664082882074i</v>
      </c>
      <c r="H1487" t="str">
        <f t="shared" si="425"/>
        <v>626.408309786968+30.8089233345446i</v>
      </c>
      <c r="I1487" t="str">
        <f t="shared" si="426"/>
        <v>59.6445076709957-1107.89085737019i</v>
      </c>
      <c r="K1487" t="str">
        <f t="shared" si="427"/>
        <v>0.0191106052058589-0.0012691557396499i</v>
      </c>
      <c r="L1487" t="str">
        <f t="shared" si="428"/>
        <v>0.0001875-0.888597687551878i</v>
      </c>
      <c r="M1487" t="str">
        <f t="shared" si="429"/>
        <v>0.0025-0.428349654512187i</v>
      </c>
      <c r="N1487">
        <f t="shared" si="430"/>
        <v>89.219821521676607</v>
      </c>
      <c r="O1487">
        <f t="shared" si="431"/>
        <v>46.370050818907103</v>
      </c>
      <c r="P1487" s="3">
        <f t="shared" si="432"/>
        <v>46.370050818907103</v>
      </c>
      <c r="Q1487" s="3">
        <f t="shared" si="433"/>
        <v>-90.780178478323393</v>
      </c>
      <c r="R1487">
        <f t="shared" si="434"/>
        <v>89.219821521676607</v>
      </c>
      <c r="S1487">
        <f t="shared" si="435"/>
        <v>0.23817551466001902</v>
      </c>
      <c r="T1487">
        <f t="shared" si="418"/>
        <v>46.370050818907103</v>
      </c>
    </row>
    <row r="1488" spans="1:20" x14ac:dyDescent="0.25">
      <c r="A1488">
        <f t="shared" si="419"/>
        <v>1502.1875976398862</v>
      </c>
      <c r="B1488">
        <f t="shared" si="436"/>
        <v>239.08058161572708</v>
      </c>
      <c r="C1488" t="str">
        <f t="shared" si="420"/>
        <v>-2.83490757816527-207.401092320321i</v>
      </c>
      <c r="D1488" t="str">
        <f t="shared" si="421"/>
        <v>3.4781246244311-66.5707246175196i</v>
      </c>
      <c r="E1488" t="str">
        <f t="shared" si="422"/>
        <v>162.462956842048+0.113290491023149i</v>
      </c>
      <c r="F1488" t="str">
        <f t="shared" si="423"/>
        <v>2.90990984939388-624.714962557289i</v>
      </c>
      <c r="G1488" t="str">
        <f t="shared" si="424"/>
        <v>0.999999979203474-0.000144210006374362i</v>
      </c>
      <c r="H1488" t="str">
        <f t="shared" si="425"/>
        <v>626.419047446064+30.9260515142187i</v>
      </c>
      <c r="I1488" t="str">
        <f t="shared" si="426"/>
        <v>59.6446917363825-1103.71381965728i</v>
      </c>
      <c r="K1488" t="str">
        <f t="shared" si="427"/>
        <v>0.0191099279100734-0.00127393057652577i</v>
      </c>
      <c r="L1488" t="str">
        <f t="shared" si="428"/>
        <v>0.0001875-0.885233799115244i</v>
      </c>
      <c r="M1488" t="str">
        <f t="shared" si="429"/>
        <v>0.0025-0.426728087778629i</v>
      </c>
      <c r="N1488">
        <f t="shared" si="430"/>
        <v>89.216888767780418</v>
      </c>
      <c r="O1488">
        <f t="shared" si="431"/>
        <v>46.337032120821704</v>
      </c>
      <c r="P1488" s="3">
        <f t="shared" si="432"/>
        <v>46.337032120821704</v>
      </c>
      <c r="Q1488" s="3">
        <f t="shared" si="433"/>
        <v>-90.783111232219582</v>
      </c>
      <c r="R1488">
        <f t="shared" si="434"/>
        <v>89.216888767780418</v>
      </c>
      <c r="S1488">
        <f t="shared" si="435"/>
        <v>0.23908058161572709</v>
      </c>
      <c r="T1488">
        <f t="shared" si="418"/>
        <v>46.337032120821704</v>
      </c>
    </row>
    <row r="1489" spans="1:20" x14ac:dyDescent="0.25">
      <c r="A1489">
        <f t="shared" si="419"/>
        <v>1507.8959105109179</v>
      </c>
      <c r="B1489">
        <f t="shared" si="436"/>
        <v>239.98908782586685</v>
      </c>
      <c r="C1489" t="str">
        <f t="shared" si="420"/>
        <v>-2.83476585268417-206.614011898662i</v>
      </c>
      <c r="D1489" t="str">
        <f t="shared" si="421"/>
        <v>3.47812462157136-66.3187221759766i</v>
      </c>
      <c r="E1489" t="str">
        <f t="shared" si="422"/>
        <v>162.462907141412+0.113726495331766i</v>
      </c>
      <c r="F1489" t="str">
        <f t="shared" si="423"/>
        <v>2.90990984893309-622.350035617253i</v>
      </c>
      <c r="G1489" t="str">
        <f t="shared" si="424"/>
        <v>0.99999997904512-0.000144758004375661i</v>
      </c>
      <c r="H1489" t="str">
        <f t="shared" si="425"/>
        <v>626.429867083202+31.0436253983836i</v>
      </c>
      <c r="I1489" t="str">
        <f t="shared" si="426"/>
        <v>59.6448771987221-1099.55265961225i</v>
      </c>
      <c r="K1489" t="str">
        <f t="shared" si="427"/>
        <v>0.0191092455087056-0.00127872301268623i</v>
      </c>
      <c r="L1489" t="str">
        <f t="shared" si="428"/>
        <v>0.0001875-0.881882645063998i</v>
      </c>
      <c r="M1489" t="str">
        <f t="shared" si="429"/>
        <v>0.0025-0.425112659671876i</v>
      </c>
      <c r="N1489">
        <f t="shared" si="430"/>
        <v>89.213945232778613</v>
      </c>
      <c r="O1489">
        <f t="shared" si="431"/>
        <v>46.304012857295561</v>
      </c>
      <c r="P1489" s="3">
        <f t="shared" si="432"/>
        <v>46.304012857295561</v>
      </c>
      <c r="Q1489" s="3">
        <f t="shared" si="433"/>
        <v>-90.786054767221387</v>
      </c>
      <c r="R1489">
        <f t="shared" si="434"/>
        <v>89.213945232778613</v>
      </c>
      <c r="S1489">
        <f t="shared" si="435"/>
        <v>0.23998908782586684</v>
      </c>
      <c r="T1489">
        <f t="shared" si="418"/>
        <v>46.304012857295561</v>
      </c>
    </row>
    <row r="1490" spans="1:20" x14ac:dyDescent="0.25">
      <c r="A1490">
        <f t="shared" si="419"/>
        <v>1513.6259149708594</v>
      </c>
      <c r="B1490">
        <f t="shared" si="436"/>
        <v>240.90104635960515</v>
      </c>
      <c r="C1490" t="str">
        <f t="shared" si="420"/>
        <v>-2.83462305921284-205.829903843513i</v>
      </c>
      <c r="D1490" t="str">
        <f t="shared" si="421"/>
        <v>3.47812461868985-66.067673751517i</v>
      </c>
      <c r="E1490" t="str">
        <f t="shared" si="422"/>
        <v>162.462857068467+0.114164218957083i</v>
      </c>
      <c r="F1490" t="str">
        <f t="shared" si="423"/>
        <v>2.90990984846879-619.994061391418i</v>
      </c>
      <c r="G1490" t="str">
        <f t="shared" si="424"/>
        <v>0.99999997888556-0.000145308084769104i</v>
      </c>
      <c r="H1490" t="str">
        <f t="shared" si="425"/>
        <v>626.440769325917+31.1616466877111i</v>
      </c>
      <c r="I1490" t="str">
        <f t="shared" si="426"/>
        <v>59.6450640685797-1095.4073173797i</v>
      </c>
      <c r="K1490" t="str">
        <f t="shared" si="427"/>
        <v>0.0191085579636629-0.00128353310884066i</v>
      </c>
      <c r="L1490" t="str">
        <f t="shared" si="428"/>
        <v>0.0001875-0.87854417719067i</v>
      </c>
      <c r="M1490" t="str">
        <f t="shared" si="429"/>
        <v>0.0025-0.423503346953453i</v>
      </c>
      <c r="N1490">
        <f t="shared" si="430"/>
        <v>89.21099087982374</v>
      </c>
      <c r="O1490">
        <f t="shared" si="431"/>
        <v>46.270993024094125</v>
      </c>
      <c r="P1490" s="3">
        <f t="shared" si="432"/>
        <v>46.270993024094125</v>
      </c>
      <c r="Q1490" s="3">
        <f t="shared" si="433"/>
        <v>-90.78900912017626</v>
      </c>
      <c r="R1490">
        <f t="shared" si="434"/>
        <v>89.21099087982374</v>
      </c>
      <c r="S1490">
        <f t="shared" si="435"/>
        <v>0.24090104635960516</v>
      </c>
      <c r="T1490">
        <f t="shared" si="418"/>
        <v>46.270993024094125</v>
      </c>
    </row>
    <row r="1491" spans="1:20" x14ac:dyDescent="0.25">
      <c r="A1491">
        <f t="shared" si="419"/>
        <v>1519.3776934477487</v>
      </c>
      <c r="B1491">
        <f t="shared" si="436"/>
        <v>241.81647033577164</v>
      </c>
      <c r="C1491" t="str">
        <f t="shared" si="420"/>
        <v>-2.83447918978871-205.04875687696i</v>
      </c>
      <c r="D1491" t="str">
        <f t="shared" si="421"/>
        <v>3.47812461578638-65.8175757327246i</v>
      </c>
      <c r="E1491" t="str">
        <f t="shared" si="422"/>
        <v>162.46280662047+0.114603669139308i</v>
      </c>
      <c r="F1491" t="str">
        <f t="shared" si="423"/>
        <v>2.90990984800095-617.647005988302i</v>
      </c>
      <c r="G1491" t="str">
        <f t="shared" si="424"/>
        <v>0.999999978724786-0.000145860255467776i</v>
      </c>
      <c r="H1491" t="str">
        <f t="shared" si="425"/>
        <v>626.451754806578+31.2801170894156i</v>
      </c>
      <c r="I1491" t="str">
        <f t="shared" si="426"/>
        <v>59.645252356602-1091.27773333183i</v>
      </c>
      <c r="K1491" t="str">
        <f t="shared" si="427"/>
        <v>0.0191078652365743-0.00128836092585991i</v>
      </c>
      <c r="L1491" t="str">
        <f t="shared" si="428"/>
        <v>0.0001875-0.875218347470283i</v>
      </c>
      <c r="M1491" t="str">
        <f t="shared" si="429"/>
        <v>0.0025-0.421900126472855i</v>
      </c>
      <c r="N1491">
        <f t="shared" si="430"/>
        <v>89.208025671974568</v>
      </c>
      <c r="O1491">
        <f t="shared" si="431"/>
        <v>46.237972616951211</v>
      </c>
      <c r="P1491" s="3">
        <f t="shared" si="432"/>
        <v>46.237972616951211</v>
      </c>
      <c r="Q1491" s="3">
        <f t="shared" si="433"/>
        <v>-90.791974328025432</v>
      </c>
      <c r="R1491">
        <f t="shared" si="434"/>
        <v>89.208025671974568</v>
      </c>
      <c r="S1491">
        <f t="shared" si="435"/>
        <v>0.24181647033577164</v>
      </c>
      <c r="T1491">
        <f t="shared" si="418"/>
        <v>46.237972616951211</v>
      </c>
    </row>
    <row r="1492" spans="1:20" x14ac:dyDescent="0.25">
      <c r="A1492">
        <f t="shared" si="419"/>
        <v>1525.1513286828501</v>
      </c>
      <c r="B1492">
        <f t="shared" si="436"/>
        <v>242.73537292304758</v>
      </c>
      <c r="C1492" t="str">
        <f t="shared" si="420"/>
        <v>-2.83433423639091-204.270559763719i</v>
      </c>
      <c r="D1492" t="str">
        <f t="shared" si="421"/>
        <v>3.47812461286081-65.5684245218558i</v>
      </c>
      <c r="E1492" t="str">
        <f t="shared" si="422"/>
        <v>162.462755794661+0.115044853154019i</v>
      </c>
      <c r="F1492" t="str">
        <f t="shared" si="423"/>
        <v>2.90990984752955-615.308835644727i</v>
      </c>
      <c r="G1492" t="str">
        <f t="shared" si="424"/>
        <v>0.999999978562787-0.000146414524414835i</v>
      </c>
      <c r="H1492" t="str">
        <f t="shared" si="425"/>
        <v>626.46282416241+31.3990383172774i</v>
      </c>
      <c r="I1492" t="str">
        <f t="shared" si="426"/>
        <v>59.645442073514-1087.16384806757i</v>
      </c>
      <c r="K1492" t="str">
        <f t="shared" si="427"/>
        <v>0.019107167288789-0.0012932065247761i</v>
      </c>
      <c r="L1492" t="str">
        <f t="shared" si="428"/>
        <v>0.0001875-0.871905108059662i</v>
      </c>
      <c r="M1492" t="str">
        <f t="shared" si="429"/>
        <v>0.0025-0.42030297516722i</v>
      </c>
      <c r="N1492">
        <f t="shared" si="430"/>
        <v>89.205049572196671</v>
      </c>
      <c r="O1492">
        <f t="shared" si="431"/>
        <v>46.204951631569884</v>
      </c>
      <c r="P1492" s="3">
        <f t="shared" si="432"/>
        <v>46.204951631569884</v>
      </c>
      <c r="Q1492" s="3">
        <f t="shared" si="433"/>
        <v>-90.794950427803329</v>
      </c>
      <c r="R1492">
        <f t="shared" si="434"/>
        <v>89.205049572196671</v>
      </c>
      <c r="S1492">
        <f t="shared" si="435"/>
        <v>0.24273537292304759</v>
      </c>
      <c r="T1492">
        <f t="shared" si="418"/>
        <v>46.204951631569884</v>
      </c>
    </row>
    <row r="1493" spans="1:20" x14ac:dyDescent="0.25">
      <c r="A1493">
        <f t="shared" si="419"/>
        <v>1530.9469037318449</v>
      </c>
      <c r="B1493">
        <f t="shared" si="436"/>
        <v>243.65776734015517</v>
      </c>
      <c r="C1493" t="str">
        <f t="shared" si="420"/>
        <v>-2.8341881909399-203.495301310949i</v>
      </c>
      <c r="D1493" t="str">
        <f t="shared" si="421"/>
        <v>3.47812460991298-65.3202165347868i</v>
      </c>
      <c r="E1493" t="str">
        <f t="shared" si="422"/>
        <v>162.462704588257+0.115487778312639i</v>
      </c>
      <c r="F1493" t="str">
        <f t="shared" si="423"/>
        <v>2.90990984705456-612.979516725328i</v>
      </c>
      <c r="G1493" t="str">
        <f t="shared" si="424"/>
        <v>0.999999978399554-0.00014697089958362i</v>
      </c>
      <c r="H1493" t="str">
        <f t="shared" si="425"/>
        <v>626.473978035552+31.5184120916699i</v>
      </c>
      <c r="I1493" t="str">
        <f t="shared" si="426"/>
        <v>59.6456332301216-1083.06560241175i</v>
      </c>
      <c r="K1493" t="str">
        <f t="shared" si="427"/>
        <v>0.0191064640813738-0.00129806996678247i</v>
      </c>
      <c r="L1493" t="str">
        <f t="shared" si="428"/>
        <v>0.0001875-0.86860441129673i</v>
      </c>
      <c r="M1493" t="str">
        <f t="shared" si="429"/>
        <v>0.0025-0.418711870060988i</v>
      </c>
      <c r="N1493">
        <f t="shared" si="430"/>
        <v>89.202062543362288</v>
      </c>
      <c r="O1493">
        <f t="shared" si="431"/>
        <v>46.171930063621062</v>
      </c>
      <c r="P1493" s="3">
        <f t="shared" si="432"/>
        <v>46.171930063621062</v>
      </c>
      <c r="Q1493" s="3">
        <f t="shared" si="433"/>
        <v>-90.797937456637712</v>
      </c>
      <c r="R1493">
        <f t="shared" si="434"/>
        <v>89.202062543362288</v>
      </c>
      <c r="S1493">
        <f t="shared" si="435"/>
        <v>0.24365776734015518</v>
      </c>
      <c r="T1493">
        <f t="shared" si="418"/>
        <v>46.171930063621062</v>
      </c>
    </row>
    <row r="1494" spans="1:20" x14ac:dyDescent="0.25">
      <c r="A1494">
        <f t="shared" si="419"/>
        <v>1536.7645019660263</v>
      </c>
      <c r="B1494">
        <f t="shared" si="436"/>
        <v>244.58366685604778</v>
      </c>
      <c r="C1494" t="str">
        <f t="shared" si="420"/>
        <v>-2.83404104529778-202.722970368106i</v>
      </c>
      <c r="D1494" t="str">
        <f t="shared" si="421"/>
        <v>3.47812460694266-65.0729482009616i</v>
      </c>
      <c r="E1494" t="str">
        <f t="shared" si="422"/>
        <v>162.462652998458+0.115932451962303i</v>
      </c>
      <c r="F1494" t="str">
        <f t="shared" si="423"/>
        <v>2.90990984657594-610.659015722064i</v>
      </c>
      <c r="G1494" t="str">
        <f t="shared" si="424"/>
        <v>0.999999978235079-0.000147529388977773i</v>
      </c>
      <c r="H1494" t="str">
        <f t="shared" si="425"/>
        <v>626.48521707308+31.638240139586i</v>
      </c>
      <c r="I1494" t="str">
        <f t="shared" si="426"/>
        <v>59.6458258373125-1078.98293741421i</v>
      </c>
      <c r="K1494" t="str">
        <f t="shared" si="427"/>
        <v>0.0191057555751116-0.00130295131323324i</v>
      </c>
      <c r="L1494" t="str">
        <f t="shared" si="428"/>
        <v>0.0001875-0.865316209699873i</v>
      </c>
      <c r="M1494" t="str">
        <f t="shared" si="429"/>
        <v>0.0025-0.417126788265579i</v>
      </c>
      <c r="N1494">
        <f t="shared" si="430"/>
        <v>89.199064548250533</v>
      </c>
      <c r="O1494">
        <f t="shared" si="431"/>
        <v>46.138907908743974</v>
      </c>
      <c r="P1494" s="3">
        <f t="shared" si="432"/>
        <v>46.138907908743974</v>
      </c>
      <c r="Q1494" s="3">
        <f t="shared" si="433"/>
        <v>-90.800935451749467</v>
      </c>
      <c r="R1494">
        <f t="shared" si="434"/>
        <v>89.199064548250533</v>
      </c>
      <c r="S1494">
        <f t="shared" si="435"/>
        <v>0.24458366685604779</v>
      </c>
      <c r="T1494">
        <f t="shared" si="418"/>
        <v>46.138907908743974</v>
      </c>
    </row>
    <row r="1495" spans="1:20" x14ac:dyDescent="0.25">
      <c r="A1495">
        <f t="shared" si="419"/>
        <v>1542.604207073497</v>
      </c>
      <c r="B1495">
        <f t="shared" si="436"/>
        <v>245.51308479010078</v>
      </c>
      <c r="C1495" t="str">
        <f t="shared" si="420"/>
        <v>-2.83389279126732-201.953555826787i</v>
      </c>
      <c r="D1495" t="str">
        <f t="shared" si="421"/>
        <v>3.47812460394975-64.8266159633433i</v>
      </c>
      <c r="E1495" t="str">
        <f t="shared" si="422"/>
        <v>162.462601022445+0.116378881486151i</v>
      </c>
      <c r="F1495" t="str">
        <f t="shared" si="423"/>
        <v>2.9099098460937-608.347299253758i</v>
      </c>
      <c r="G1495" t="str">
        <f t="shared" si="424"/>
        <v>0.999999978069351-0.000148090000631346i</v>
      </c>
      <c r="H1495" t="str">
        <f t="shared" si="425"/>
        <v>626.496541927053+31.7585241946629i</v>
      </c>
      <c r="I1495" t="str">
        <f t="shared" si="426"/>
        <v>59.6460199060567-1074.91579434898i</v>
      </c>
      <c r="K1495" t="str">
        <f t="shared" si="427"/>
        <v>0.0191050417304992-0.00130785062564338i</v>
      </c>
      <c r="L1495" t="str">
        <f t="shared" si="428"/>
        <v>0.0001875-0.862040455967196i</v>
      </c>
      <c r="M1495" t="str">
        <f t="shared" si="429"/>
        <v>0.0025-0.415547706979058i</v>
      </c>
      <c r="N1495">
        <f t="shared" si="430"/>
        <v>89.196055549547609</v>
      </c>
      <c r="O1495">
        <f t="shared" si="431"/>
        <v>46.10588516254613</v>
      </c>
      <c r="P1495" s="3">
        <f t="shared" si="432"/>
        <v>46.10588516254613</v>
      </c>
      <c r="Q1495" s="3">
        <f t="shared" si="433"/>
        <v>-90.803944450452391</v>
      </c>
      <c r="R1495">
        <f t="shared" si="434"/>
        <v>89.196055549547609</v>
      </c>
      <c r="S1495">
        <f t="shared" si="435"/>
        <v>0.24551308479010078</v>
      </c>
      <c r="T1495">
        <f t="shared" si="418"/>
        <v>46.10588516254613</v>
      </c>
    </row>
    <row r="1496" spans="1:20" x14ac:dyDescent="0.25">
      <c r="A1496">
        <f t="shared" si="419"/>
        <v>1548.4661030603763</v>
      </c>
      <c r="B1496">
        <f t="shared" si="436"/>
        <v>246.44603451230316</v>
      </c>
      <c r="C1496" t="str">
        <f t="shared" si="420"/>
        <v>-2.83374342059107-201.187046620551i</v>
      </c>
      <c r="D1496" t="str">
        <f t="shared" si="421"/>
        <v>3.47812460093405-64.5812162783594i</v>
      </c>
      <c r="E1496" t="str">
        <f t="shared" si="422"/>
        <v>162.462548657377+0.116827074303908i</v>
      </c>
      <c r="F1496" t="str">
        <f t="shared" si="423"/>
        <v>2.90990984560777-606.044334065588i</v>
      </c>
      <c r="G1496" t="str">
        <f t="shared" si="424"/>
        <v>0.999999977902362-0.000148652742608921i</v>
      </c>
      <c r="H1496" t="str">
        <f t="shared" si="425"/>
        <v>626.507953254555+31.8792659972085i</v>
      </c>
      <c r="I1496" t="str">
        <f t="shared" si="426"/>
        <v>59.6462154474047-1070.86411471344i</v>
      </c>
      <c r="K1496" t="str">
        <f t="shared" si="427"/>
        <v>0.0191043225077452-0.00131276796568842i</v>
      </c>
      <c r="L1496" t="str">
        <f t="shared" si="428"/>
        <v>0.0001875-0.85877710297589i</v>
      </c>
      <c r="M1496" t="str">
        <f t="shared" si="429"/>
        <v>0.0025-0.413974603485812i</v>
      </c>
      <c r="N1496">
        <f t="shared" si="430"/>
        <v>89.193035509847164</v>
      </c>
      <c r="O1496">
        <f t="shared" si="431"/>
        <v>46.072861820602199</v>
      </c>
      <c r="P1496" s="3">
        <f t="shared" si="432"/>
        <v>46.072861820602199</v>
      </c>
      <c r="Q1496" s="3">
        <f t="shared" si="433"/>
        <v>-90.806964490152836</v>
      </c>
      <c r="R1496">
        <f t="shared" si="434"/>
        <v>89.193035509847164</v>
      </c>
      <c r="S1496">
        <f t="shared" si="435"/>
        <v>0.24644603451230315</v>
      </c>
      <c r="T1496">
        <f t="shared" si="418"/>
        <v>46.072861820602199</v>
      </c>
    </row>
    <row r="1497" spans="1:20" x14ac:dyDescent="0.25">
      <c r="A1497">
        <f t="shared" si="419"/>
        <v>1554.3502742520059</v>
      </c>
      <c r="B1497">
        <f t="shared" si="436"/>
        <v>247.38252944344993</v>
      </c>
      <c r="C1497" t="str">
        <f t="shared" si="420"/>
        <v>-2.83359292495178-200.42343172478i</v>
      </c>
      <c r="D1497" t="str">
        <f t="shared" si="421"/>
        <v>3.47812459789538-64.3367456158531i</v>
      </c>
      <c r="E1497" t="str">
        <f t="shared" si="422"/>
        <v>162.462495900392+0.117277037871831i</v>
      </c>
      <c r="F1497" t="str">
        <f t="shared" si="423"/>
        <v>2.90990984511814-603.750087028627i</v>
      </c>
      <c r="G1497" t="str">
        <f t="shared" si="424"/>
        <v>0.9999999777341-0.000149217623005728i</v>
      </c>
      <c r="H1497" t="str">
        <f t="shared" si="425"/>
        <v>626.519451717718+32.0004672942284i</v>
      </c>
      <c r="I1497" t="str">
        <f t="shared" si="426"/>
        <v>59.6464124724911-1066.82784022746i</v>
      </c>
      <c r="K1497" t="str">
        <f t="shared" si="427"/>
        <v>0.0191035978667685-0.00131770339520431i</v>
      </c>
      <c r="L1497" t="str">
        <f t="shared" si="428"/>
        <v>0.0001875-0.855526103781517i</v>
      </c>
      <c r="M1497" t="str">
        <f t="shared" si="429"/>
        <v>0.0025-0.412407455156219i</v>
      </c>
      <c r="N1497">
        <f t="shared" si="430"/>
        <v>89.190004391650248</v>
      </c>
      <c r="O1497">
        <f t="shared" si="431"/>
        <v>46.039837878454662</v>
      </c>
      <c r="P1497" s="3">
        <f t="shared" si="432"/>
        <v>46.039837878454662</v>
      </c>
      <c r="Q1497" s="3">
        <f t="shared" si="433"/>
        <v>-90.809995608349752</v>
      </c>
      <c r="R1497">
        <f t="shared" si="434"/>
        <v>89.190004391650248</v>
      </c>
      <c r="S1497">
        <f t="shared" si="435"/>
        <v>0.24738252944344993</v>
      </c>
      <c r="T1497">
        <f t="shared" si="418"/>
        <v>46.039837878454662</v>
      </c>
    </row>
    <row r="1498" spans="1:20" x14ac:dyDescent="0.25">
      <c r="A1498">
        <f t="shared" si="419"/>
        <v>1560.2568052941635</v>
      </c>
      <c r="B1498">
        <f t="shared" si="436"/>
        <v>248.32258305533503</v>
      </c>
      <c r="C1498" t="str">
        <f t="shared" si="420"/>
        <v>-2.83344129597182-199.662700156512i</v>
      </c>
      <c r="D1498" t="str">
        <f t="shared" si="421"/>
        <v>3.4781245948336-64.0932004590322i</v>
      </c>
      <c r="E1498" t="str">
        <f t="shared" si="422"/>
        <v>162.462442748611+0.117728779682759i</v>
      </c>
      <c r="F1498" t="str">
        <f t="shared" si="423"/>
        <v>2.9099098446248-601.464525139365i</v>
      </c>
      <c r="G1498" t="str">
        <f t="shared" si="424"/>
        <v>0.999999977564558-0.000149784649947755i</v>
      </c>
      <c r="H1498" t="str">
        <f t="shared" si="425"/>
        <v>626.531037983784+32.1221298394517i</v>
      </c>
      <c r="I1498" t="str">
        <f t="shared" si="426"/>
        <v>59.6466109925342-1062.80691283258i</v>
      </c>
      <c r="K1498" t="str">
        <f t="shared" si="427"/>
        <v>0.0191028677671956-0.00132265697618714i</v>
      </c>
      <c r="L1498" t="str">
        <f t="shared" si="428"/>
        <v>0.0001875-0.852287411617373i</v>
      </c>
      <c r="M1498" t="str">
        <f t="shared" si="429"/>
        <v>0.0025-0.410846239446322i</v>
      </c>
      <c r="N1498">
        <f t="shared" si="430"/>
        <v>89.186962157365571</v>
      </c>
      <c r="O1498">
        <f t="shared" si="431"/>
        <v>46.006813331613287</v>
      </c>
      <c r="P1498" s="3">
        <f t="shared" si="432"/>
        <v>46.006813331613287</v>
      </c>
      <c r="Q1498" s="3">
        <f t="shared" si="433"/>
        <v>-90.813037842634429</v>
      </c>
      <c r="R1498">
        <f t="shared" si="434"/>
        <v>89.186962157365571</v>
      </c>
      <c r="S1498">
        <f t="shared" si="435"/>
        <v>0.24832258305533503</v>
      </c>
      <c r="T1498">
        <f t="shared" si="418"/>
        <v>46.006813331613287</v>
      </c>
    </row>
    <row r="1499" spans="1:20" x14ac:dyDescent="0.25">
      <c r="A1499">
        <f t="shared" si="419"/>
        <v>1566.1857811542816</v>
      </c>
      <c r="B1499">
        <f t="shared" si="436"/>
        <v>249.26620887094532</v>
      </c>
      <c r="C1499" t="str">
        <f t="shared" si="420"/>
        <v>-2.83328852521218-198.904840974276i</v>
      </c>
      <c r="D1499" t="str">
        <f t="shared" si="421"/>
        <v>3.47812459174848-63.8505773044172i</v>
      </c>
      <c r="E1499" t="str">
        <f t="shared" si="422"/>
        <v>162.46238919913+0.118182307266952i</v>
      </c>
      <c r="F1499" t="str">
        <f t="shared" si="423"/>
        <v>2.90990984412769-599.18761551922i</v>
      </c>
      <c r="G1499" t="str">
        <f t="shared" si="424"/>
        <v>0.999999977393725-0.000150353831591871i</v>
      </c>
      <c r="H1499" t="str">
        <f t="shared" si="425"/>
        <v>626.542712725126+32.2442553933579i</v>
      </c>
      <c r="I1499" t="str">
        <f t="shared" si="426"/>
        <v>59.6468110188358-1058.80127469116i</v>
      </c>
      <c r="K1499" t="str">
        <f t="shared" si="427"/>
        <v>0.0191021321683591-0.00132762877079297i</v>
      </c>
      <c r="L1499" t="str">
        <f t="shared" si="428"/>
        <v>0.0001875-0.849060979893776i</v>
      </c>
      <c r="M1499" t="str">
        <f t="shared" si="429"/>
        <v>0.0025-0.409290933897512i</v>
      </c>
      <c r="N1499">
        <f t="shared" si="430"/>
        <v>89.183908769309852</v>
      </c>
      <c r="O1499">
        <f t="shared" si="431"/>
        <v>45.973788175554432</v>
      </c>
      <c r="P1499" s="3">
        <f t="shared" si="432"/>
        <v>45.973788175554432</v>
      </c>
      <c r="Q1499" s="3">
        <f t="shared" si="433"/>
        <v>-90.816091230690148</v>
      </c>
      <c r="R1499">
        <f t="shared" si="434"/>
        <v>89.183908769309852</v>
      </c>
      <c r="S1499">
        <f t="shared" si="435"/>
        <v>0.24926620887094533</v>
      </c>
      <c r="T1499">
        <f t="shared" si="418"/>
        <v>45.973788175554432</v>
      </c>
    </row>
    <row r="1500" spans="1:20" x14ac:dyDescent="0.25">
      <c r="A1500">
        <f t="shared" si="419"/>
        <v>1572.1372871226677</v>
      </c>
      <c r="B1500">
        <f t="shared" si="436"/>
        <v>250.21342046465492</v>
      </c>
      <c r="C1500" t="str">
        <f t="shared" si="420"/>
        <v>-2.83313460417298-198.149843277955i</v>
      </c>
      <c r="D1500" t="str">
        <f t="shared" si="421"/>
        <v>3.47812458863987-63.6088726617928i</v>
      </c>
      <c r="E1500" t="str">
        <f t="shared" si="422"/>
        <v>162.46233524903+0.11863762819155i</v>
      </c>
      <c r="F1500" t="str">
        <f t="shared" si="423"/>
        <v>2.90990984362679-596.919325414085i</v>
      </c>
      <c r="G1500" t="str">
        <f t="shared" si="424"/>
        <v>0.999999977221591-0.00015092517612594i</v>
      </c>
      <c r="H1500" t="str">
        <f t="shared" si="425"/>
        <v>626.554476619292+32.3668457232029i</v>
      </c>
      <c r="I1500" t="str">
        <f t="shared" si="426"/>
        <v>59.6470125627829-1054.81086818555i</v>
      </c>
      <c r="K1500" t="str">
        <f t="shared" si="427"/>
        <v>0.0191013910292956-0.00133261884133759i</v>
      </c>
      <c r="L1500" t="str">
        <f t="shared" si="428"/>
        <v>0.0001875-0.845846762197423i</v>
      </c>
      <c r="M1500" t="str">
        <f t="shared" si="429"/>
        <v>0.0025-0.407741516136195i</v>
      </c>
      <c r="N1500">
        <f t="shared" si="430"/>
        <v>89.180844189707827</v>
      </c>
      <c r="O1500">
        <f t="shared" si="431"/>
        <v>45.94076240572182</v>
      </c>
      <c r="P1500" s="3">
        <f t="shared" si="432"/>
        <v>45.94076240572182</v>
      </c>
      <c r="Q1500" s="3">
        <f t="shared" si="433"/>
        <v>-90.819155810292173</v>
      </c>
      <c r="R1500">
        <f t="shared" si="434"/>
        <v>89.180844189707827</v>
      </c>
      <c r="S1500">
        <f t="shared" si="435"/>
        <v>0.25021342046465489</v>
      </c>
      <c r="T1500">
        <f t="shared" si="418"/>
        <v>45.94076240572182</v>
      </c>
    </row>
    <row r="1501" spans="1:20" x14ac:dyDescent="0.25">
      <c r="A1501">
        <f t="shared" si="419"/>
        <v>1578.111408813734</v>
      </c>
      <c r="B1501">
        <f t="shared" si="436"/>
        <v>251.16423146242062</v>
      </c>
      <c r="C1501" t="str">
        <f t="shared" si="420"/>
        <v>-2.83297952429199-197.397696208608i</v>
      </c>
      <c r="D1501" t="str">
        <f t="shared" si="421"/>
        <v>3.47812458550761-63.368083054157i</v>
      </c>
      <c r="E1501" t="str">
        <f t="shared" si="422"/>
        <v>162.462280895366+0.119094750061482i</v>
      </c>
      <c r="F1501" t="str">
        <f t="shared" si="423"/>
        <v>2.90990984312209-594.65962219385i</v>
      </c>
      <c r="G1501" t="str">
        <f t="shared" si="424"/>
        <v>0.999999977048146-0.000151498691768942i</v>
      </c>
      <c r="H1501" t="str">
        <f t="shared" si="425"/>
        <v>626.566330349061+32.4899026030459i</v>
      </c>
      <c r="I1501" t="str">
        <f t="shared" si="426"/>
        <v>59.647215635848-1050.8356359173i</v>
      </c>
      <c r="K1501" t="str">
        <f t="shared" si="427"/>
        <v>0.0191006443087432-0.00133762725029624i</v>
      </c>
      <c r="L1501" t="str">
        <f t="shared" si="428"/>
        <v>0.0001875-0.84264471229072i</v>
      </c>
      <c r="M1501" t="str">
        <f t="shared" si="429"/>
        <v>0.0025-0.406197963873477i</v>
      </c>
      <c r="N1501">
        <f t="shared" si="430"/>
        <v>89.177768380692669</v>
      </c>
      <c r="O1501">
        <f t="shared" si="431"/>
        <v>45.907736017525338</v>
      </c>
      <c r="P1501" s="3">
        <f t="shared" si="432"/>
        <v>45.907736017525338</v>
      </c>
      <c r="Q1501" s="3">
        <f t="shared" si="433"/>
        <v>-90.822231619307331</v>
      </c>
      <c r="R1501">
        <f t="shared" si="434"/>
        <v>89.177768380692669</v>
      </c>
      <c r="S1501">
        <f t="shared" si="435"/>
        <v>0.25116423146242062</v>
      </c>
      <c r="T1501">
        <f t="shared" si="418"/>
        <v>45.907736017525338</v>
      </c>
    </row>
    <row r="1502" spans="1:20" x14ac:dyDescent="0.25">
      <c r="A1502">
        <f t="shared" si="419"/>
        <v>1584.1082321672263</v>
      </c>
      <c r="B1502">
        <f t="shared" si="436"/>
        <v>252.11865554197783</v>
      </c>
      <c r="C1502" t="str">
        <f t="shared" si="420"/>
        <v>-2.83282327694537-196.648388948327i</v>
      </c>
      <c r="D1502" t="str">
        <f t="shared" si="421"/>
        <v>3.47812458235146-63.1282050176696i</v>
      </c>
      <c r="E1502" t="str">
        <f t="shared" si="422"/>
        <v>162.462226135177+0.119553680519274i</v>
      </c>
      <c r="F1502" t="str">
        <f t="shared" si="423"/>
        <v>2.90990984261352-592.408473351917i</v>
      </c>
      <c r="G1502" t="str">
        <f t="shared" si="424"/>
        <v>0.99999997687338-0.000152074386771087i</v>
      </c>
      <c r="H1502" t="str">
        <f t="shared" si="425"/>
        <v>626.578274602456+32.6134278137773i</v>
      </c>
      <c r="I1502" t="str">
        <f t="shared" si="426"/>
        <v>59.6474202495894-1046.87552070624i</v>
      </c>
      <c r="K1502" t="str">
        <f t="shared" si="427"/>
        <v>0.0190998919651401-0.00134265406030345i</v>
      </c>
      <c r="L1502" t="str">
        <f t="shared" si="428"/>
        <v>0.0001875-0.839454784111102i</v>
      </c>
      <c r="M1502" t="str">
        <f t="shared" si="429"/>
        <v>0.0025-0.404660254904838i</v>
      </c>
      <c r="N1502">
        <f t="shared" si="430"/>
        <v>89.174681304305963</v>
      </c>
      <c r="O1502">
        <f t="shared" si="431"/>
        <v>45.874709006341298</v>
      </c>
      <c r="P1502" s="3">
        <f t="shared" si="432"/>
        <v>45.874709006341298</v>
      </c>
      <c r="Q1502" s="3">
        <f t="shared" si="433"/>
        <v>-90.825318695694037</v>
      </c>
      <c r="R1502">
        <f t="shared" si="434"/>
        <v>89.174681304305963</v>
      </c>
      <c r="S1502">
        <f t="shared" si="435"/>
        <v>0.25211865554197782</v>
      </c>
      <c r="T1502">
        <f t="shared" si="418"/>
        <v>45.874709006341298</v>
      </c>
    </row>
    <row r="1503" spans="1:20" x14ac:dyDescent="0.25">
      <c r="A1503">
        <f t="shared" si="419"/>
        <v>1590.1278434494618</v>
      </c>
      <c r="B1503">
        <f t="shared" si="436"/>
        <v>253.07670643303734</v>
      </c>
      <c r="C1503" t="str">
        <f t="shared" si="420"/>
        <v>-2.83266585344629-195.90191072008i</v>
      </c>
      <c r="D1503" t="str">
        <f t="shared" si="421"/>
        <v>3.47812457917132-62.8892351016056i</v>
      </c>
      <c r="E1503" t="str">
        <f t="shared" si="422"/>
        <v>162.462170965478+0.120014427245391i</v>
      </c>
      <c r="F1503" t="str">
        <f t="shared" si="423"/>
        <v>2.90990984210111-590.165846504764i</v>
      </c>
      <c r="G1503" t="str">
        <f t="shared" si="424"/>
        <v>0.999999976697284-0.000152652269413935i</v>
      </c>
      <c r="H1503" t="str">
        <f t="shared" si="425"/>
        <v>626.590310072809+32.7374231431439i</v>
      </c>
      <c r="I1503" t="str">
        <f t="shared" si="426"/>
        <v>59.6476264156531-1042.93046558978i</v>
      </c>
      <c r="K1503" t="str">
        <f t="shared" si="427"/>
        <v>0.019099133956622-0.00134769933415269i</v>
      </c>
      <c r="L1503" t="str">
        <f t="shared" si="428"/>
        <v>0.0001875-0.836276931770368i</v>
      </c>
      <c r="M1503" t="str">
        <f t="shared" si="429"/>
        <v>0.0025-0.40312836710982i</v>
      </c>
      <c r="N1503">
        <f t="shared" si="430"/>
        <v>89.171582922498246</v>
      </c>
      <c r="O1503">
        <f t="shared" si="431"/>
        <v>45.841681367512237</v>
      </c>
      <c r="P1503" s="3">
        <f t="shared" si="432"/>
        <v>45.841681367512237</v>
      </c>
      <c r="Q1503" s="3">
        <f t="shared" si="433"/>
        <v>-90.828417077501754</v>
      </c>
      <c r="R1503">
        <f t="shared" si="434"/>
        <v>89.171582922498246</v>
      </c>
      <c r="S1503">
        <f t="shared" si="435"/>
        <v>0.25307670643303737</v>
      </c>
      <c r="T1503">
        <f t="shared" si="418"/>
        <v>45.841681367512237</v>
      </c>
    </row>
    <row r="1504" spans="1:20" x14ac:dyDescent="0.25">
      <c r="A1504">
        <f t="shared" si="419"/>
        <v>1596.1703292545697</v>
      </c>
      <c r="B1504">
        <f t="shared" si="436"/>
        <v>254.03839791748288</v>
      </c>
      <c r="C1504" t="str">
        <f t="shared" si="420"/>
        <v>-2.83250724504483-195.158250787547i</v>
      </c>
      <c r="D1504" t="str">
        <f t="shared" si="421"/>
        <v>3.47812457596693-62.6511698683016i</v>
      </c>
      <c r="E1504" t="str">
        <f t="shared" si="422"/>
        <v>162.462115383264+0.120476997958669i</v>
      </c>
      <c r="F1504" t="str">
        <f t="shared" si="423"/>
        <v>2.90990984158478-587.931709391443i</v>
      </c>
      <c r="G1504" t="str">
        <f t="shared" si="424"/>
        <v>0.999999976519847-0.00015323234801052i</v>
      </c>
      <c r="H1504" t="str">
        <f t="shared" si="425"/>
        <v>626.602437458797+32.8618903857774i</v>
      </c>
      <c r="I1504" t="str">
        <f t="shared" si="426"/>
        <v>59.6478341457714-1039.00041382201i</v>
      </c>
      <c r="K1504" t="str">
        <f t="shared" si="427"/>
        <v>0.0190983702410201-0.00135276313479614i</v>
      </c>
      <c r="L1504" t="str">
        <f t="shared" si="428"/>
        <v>0.0001875-0.833111109554063i</v>
      </c>
      <c r="M1504" t="str">
        <f t="shared" si="429"/>
        <v>0.0025-0.401602278451703i</v>
      </c>
      <c r="N1504">
        <f t="shared" si="430"/>
        <v>89.16847319712906</v>
      </c>
      <c r="O1504">
        <f t="shared" si="431"/>
        <v>45.808653096346205</v>
      </c>
      <c r="P1504" s="3">
        <f t="shared" si="432"/>
        <v>45.808653096346205</v>
      </c>
      <c r="Q1504" s="3">
        <f t="shared" si="433"/>
        <v>-90.83152680287094</v>
      </c>
      <c r="R1504">
        <f t="shared" si="434"/>
        <v>89.16847319712906</v>
      </c>
      <c r="S1504">
        <f t="shared" si="435"/>
        <v>0.25403839791748289</v>
      </c>
      <c r="T1504">
        <f t="shared" si="418"/>
        <v>45.808653096346205</v>
      </c>
    </row>
    <row r="1505" spans="1:20" x14ac:dyDescent="0.25">
      <c r="A1505">
        <f t="shared" si="419"/>
        <v>1602.235776505737</v>
      </c>
      <c r="B1505">
        <f t="shared" si="436"/>
        <v>255.00374382956932</v>
      </c>
      <c r="C1505" t="str">
        <f t="shared" si="420"/>
        <v>-2.83234744292731-194.417398454978i</v>
      </c>
      <c r="D1505" t="str">
        <f t="shared" si="421"/>
        <v>3.47812457273815-62.4140058931097i</v>
      </c>
      <c r="E1505" t="str">
        <f t="shared" si="422"/>
        <v>162.462059385508+0.12094140041646i</v>
      </c>
      <c r="F1505" t="str">
        <f t="shared" si="423"/>
        <v>2.90990984106452-585.706029873145i</v>
      </c>
      <c r="G1505" t="str">
        <f t="shared" si="424"/>
        <v>0.999999976341059-0.00015381463090546i</v>
      </c>
      <c r="H1505" t="str">
        <f t="shared" si="425"/>
        <v>626.614657464467+32.9868313432196i</v>
      </c>
      <c r="I1505" t="str">
        <f t="shared" si="426"/>
        <v>59.6480434517635-1035.0853088729i</v>
      </c>
      <c r="K1505" t="str">
        <f t="shared" si="427"/>
        <v>0.0190976007758594-0.00135784552534442i</v>
      </c>
      <c r="L1505" t="str">
        <f t="shared" si="428"/>
        <v>0.0001875-0.82995727192077i</v>
      </c>
      <c r="M1505" t="str">
        <f t="shared" si="429"/>
        <v>0.0025-0.40008196697719i</v>
      </c>
      <c r="N1505">
        <f t="shared" si="430"/>
        <v>89.1653520899673</v>
      </c>
      <c r="O1505">
        <f t="shared" si="431"/>
        <v>45.775624188117057</v>
      </c>
      <c r="P1505" s="3">
        <f t="shared" si="432"/>
        <v>45.775624188117057</v>
      </c>
      <c r="Q1505" s="3">
        <f t="shared" si="433"/>
        <v>-90.8346479100327</v>
      </c>
      <c r="R1505">
        <f t="shared" si="434"/>
        <v>89.1653520899673</v>
      </c>
      <c r="S1505">
        <f t="shared" si="435"/>
        <v>0.25500374382956931</v>
      </c>
      <c r="T1505">
        <f t="shared" si="418"/>
        <v>45.775624188117057</v>
      </c>
    </row>
    <row r="1506" spans="1:20" x14ac:dyDescent="0.25">
      <c r="A1506">
        <f t="shared" si="419"/>
        <v>1608.3242724564589</v>
      </c>
      <c r="B1506">
        <f t="shared" si="436"/>
        <v>255.97275805612168</v>
      </c>
      <c r="C1506" t="str">
        <f t="shared" si="420"/>
        <v>-2.83218643821665-193.679343067034i</v>
      </c>
      <c r="D1506" t="str">
        <f t="shared" si="421"/>
        <v>3.4781245694848-62.1777397643465i</v>
      </c>
      <c r="E1506" t="str">
        <f t="shared" si="422"/>
        <v>162.462002969162+0.121407642414668i</v>
      </c>
      <c r="F1506" t="str">
        <f t="shared" si="423"/>
        <v>2.9099098405403-583.488775932723i</v>
      </c>
      <c r="G1506" t="str">
        <f t="shared" si="424"/>
        <v>0.999999976160909-0.000154399126475085i</v>
      </c>
      <c r="H1506" t="str">
        <f t="shared" si="425"/>
        <v>626.6269707993+33.1122478239531i</v>
      </c>
      <c r="I1506" t="str">
        <f t="shared" si="426"/>
        <v>59.6482543455402-1031.18509442751i</v>
      </c>
      <c r="K1506" t="str">
        <f t="shared" si="427"/>
        <v>0.0190968255183561-0.00136294656906631i</v>
      </c>
      <c r="L1506" t="str">
        <f t="shared" si="428"/>
        <v>0.0001875-0.826815373501459i</v>
      </c>
      <c r="M1506" t="str">
        <f t="shared" si="429"/>
        <v>0.0025-0.398567410816088i</v>
      </c>
      <c r="N1506">
        <f t="shared" si="430"/>
        <v>89.162219562691305</v>
      </c>
      <c r="O1506">
        <f t="shared" si="431"/>
        <v>45.742594638064006</v>
      </c>
      <c r="P1506" s="3">
        <f t="shared" si="432"/>
        <v>45.742594638064006</v>
      </c>
      <c r="Q1506" s="3">
        <f t="shared" si="433"/>
        <v>-90.837780437308695</v>
      </c>
      <c r="R1506">
        <f t="shared" si="434"/>
        <v>89.162219562691305</v>
      </c>
      <c r="S1506">
        <f t="shared" si="435"/>
        <v>0.25597275805612169</v>
      </c>
      <c r="T1506">
        <f t="shared" si="418"/>
        <v>45.742594638064006</v>
      </c>
    </row>
    <row r="1507" spans="1:20" x14ac:dyDescent="0.25">
      <c r="A1507">
        <f t="shared" si="419"/>
        <v>1614.4359046917932</v>
      </c>
      <c r="B1507">
        <f t="shared" si="436"/>
        <v>256.94545453673493</v>
      </c>
      <c r="C1507" t="str">
        <f t="shared" si="420"/>
        <v>-2.83202422197093-192.944074008634i</v>
      </c>
      <c r="D1507" t="str">
        <f t="shared" si="421"/>
        <v>3.47812456620668-61.9423680832446i</v>
      </c>
      <c r="E1507" t="str">
        <f t="shared" si="422"/>
        <v>162.461946131158+0.121875731788246i</v>
      </c>
      <c r="F1507" t="str">
        <f t="shared" si="423"/>
        <v>2.90990984001209-581.279915674235i</v>
      </c>
      <c r="G1507" t="str">
        <f t="shared" si="424"/>
        <v>0.999999975979388-0.000154985843127557i</v>
      </c>
      <c r="H1507" t="str">
        <f t="shared" si="425"/>
        <v>626.639378178244+33.2381416434248i</v>
      </c>
      <c r="I1507" t="str">
        <f t="shared" si="426"/>
        <v>59.6484668390988-1027.29971438514i</v>
      </c>
      <c r="K1507" t="str">
        <f t="shared" si="427"/>
        <v>0.0190960444254156-0.00136806632938838i</v>
      </c>
      <c r="L1507" t="str">
        <f t="shared" si="428"/>
        <v>0.0001875-0.823685369098885i</v>
      </c>
      <c r="M1507" t="str">
        <f t="shared" si="429"/>
        <v>0.0025-0.397058588181001i</v>
      </c>
      <c r="N1507">
        <f t="shared" si="430"/>
        <v>89.159075576889379</v>
      </c>
      <c r="O1507">
        <f t="shared" si="431"/>
        <v>45.709564441391379</v>
      </c>
      <c r="P1507" s="3">
        <f t="shared" si="432"/>
        <v>45.709564441391379</v>
      </c>
      <c r="Q1507" s="3">
        <f t="shared" si="433"/>
        <v>-90.840924423110621</v>
      </c>
      <c r="R1507">
        <f t="shared" si="434"/>
        <v>89.159075576889379</v>
      </c>
      <c r="S1507">
        <f t="shared" si="435"/>
        <v>0.25694545453673495</v>
      </c>
      <c r="T1507">
        <f t="shared" si="418"/>
        <v>45.709564441391379</v>
      </c>
    </row>
    <row r="1508" spans="1:20" x14ac:dyDescent="0.25">
      <c r="A1508">
        <f t="shared" si="419"/>
        <v>1620.5707611296223</v>
      </c>
      <c r="B1508">
        <f t="shared" si="436"/>
        <v>257.92184726397454</v>
      </c>
      <c r="C1508" t="str">
        <f t="shared" si="420"/>
        <v>-2.83186078518403-192.211580704805i</v>
      </c>
      <c r="D1508" t="str">
        <f t="shared" si="421"/>
        <v>3.47812456290358-61.7078874639029i</v>
      </c>
      <c r="E1508" t="str">
        <f t="shared" si="422"/>
        <v>162.461888868407+0.122345676411263i</v>
      </c>
      <c r="F1508" t="str">
        <f t="shared" si="423"/>
        <v>2.90990983947987-579.079417322483i</v>
      </c>
      <c r="G1508" t="str">
        <f t="shared" si="424"/>
        <v>0.999999975796484-0.000155574789302987i</v>
      </c>
      <c r="H1508" t="str">
        <f t="shared" si="425"/>
        <v>626.65188032175+33.3645146240767i</v>
      </c>
      <c r="I1508" t="str">
        <f t="shared" si="426"/>
        <v>59.6486809445285-1023.42911285855i</v>
      </c>
      <c r="K1508" t="str">
        <f t="shared" si="427"/>
        <v>0.0190952574536306-0.0013732048698948i</v>
      </c>
      <c r="L1508" t="str">
        <f t="shared" si="428"/>
        <v>0.0001875-0.820567213686873i</v>
      </c>
      <c r="M1508" t="str">
        <f t="shared" si="429"/>
        <v>0.0025-0.395555477367007i</v>
      </c>
      <c r="N1508">
        <f t="shared" si="430"/>
        <v>89.155920094059653</v>
      </c>
      <c r="O1508">
        <f t="shared" si="431"/>
        <v>45.676533593268459</v>
      </c>
      <c r="P1508" s="3">
        <f t="shared" si="432"/>
        <v>45.676533593268459</v>
      </c>
      <c r="Q1508" s="3">
        <f t="shared" si="433"/>
        <v>-90.844079905940347</v>
      </c>
      <c r="R1508">
        <f t="shared" si="434"/>
        <v>89.155920094059653</v>
      </c>
      <c r="S1508">
        <f t="shared" si="435"/>
        <v>0.25792184726397455</v>
      </c>
      <c r="T1508">
        <f t="shared" si="418"/>
        <v>45.676533593268459</v>
      </c>
    </row>
    <row r="1509" spans="1:20" x14ac:dyDescent="0.25">
      <c r="A1509">
        <f t="shared" si="419"/>
        <v>1626.7289300219149</v>
      </c>
      <c r="B1509">
        <f t="shared" si="436"/>
        <v>258.90195028357766</v>
      </c>
      <c r="C1509" t="str">
        <f t="shared" si="420"/>
        <v>-2.83169611878337-191.48185262052i</v>
      </c>
      <c r="D1509" t="str">
        <f t="shared" si="421"/>
        <v>3.47812455957534-61.4742945332392i</v>
      </c>
      <c r="E1509" t="str">
        <f t="shared" si="422"/>
        <v>162.461831177794+0.12281748419758i</v>
      </c>
      <c r="F1509" t="str">
        <f t="shared" si="423"/>
        <v>2.90990983894359-576.887249222561i</v>
      </c>
      <c r="G1509" t="str">
        <f t="shared" si="424"/>
        <v>0.999999975612188-0.000156165973473558i</v>
      </c>
      <c r="H1509" t="str">
        <f t="shared" si="425"/>
        <v>626.664477955833+33.491368595371i</v>
      </c>
      <c r="I1509" t="str">
        <f t="shared" si="426"/>
        <v>59.648896674008-1019.57323417319i</v>
      </c>
      <c r="K1509" t="str">
        <f t="shared" si="427"/>
        <v>0.0190944645592785-0.00137836225432686i</v>
      </c>
      <c r="L1509" t="str">
        <f t="shared" si="428"/>
        <v>0.0001875-0.817460862409718i</v>
      </c>
      <c r="M1509" t="str">
        <f t="shared" si="429"/>
        <v>0.0025-0.394058056751351i</v>
      </c>
      <c r="N1509">
        <f t="shared" si="430"/>
        <v>89.152753075611059</v>
      </c>
      <c r="O1509">
        <f t="shared" si="431"/>
        <v>45.643502088828775</v>
      </c>
      <c r="P1509" s="3">
        <f t="shared" si="432"/>
        <v>45.643502088828775</v>
      </c>
      <c r="Q1509" s="3">
        <f t="shared" si="433"/>
        <v>-90.847246924388941</v>
      </c>
      <c r="R1509">
        <f t="shared" si="434"/>
        <v>89.152753075611059</v>
      </c>
      <c r="S1509">
        <f t="shared" si="435"/>
        <v>0.25890195028357765</v>
      </c>
      <c r="T1509">
        <f t="shared" si="418"/>
        <v>45.643502088828775</v>
      </c>
    </row>
    <row r="1510" spans="1:20" x14ac:dyDescent="0.25">
      <c r="A1510">
        <f t="shared" si="419"/>
        <v>1632.9104999559981</v>
      </c>
      <c r="B1510">
        <f t="shared" si="436"/>
        <v>259.88577769465525</v>
      </c>
      <c r="C1510" t="str">
        <f t="shared" si="420"/>
        <v>-2.83153021363173-190.75487926056i</v>
      </c>
      <c r="D1510" t="str">
        <f t="shared" si="421"/>
        <v>3.47812455622174-61.2415859309405i</v>
      </c>
      <c r="E1510" t="str">
        <f t="shared" si="422"/>
        <v>162.461773056184+0.12329116310051i</v>
      </c>
      <c r="F1510" t="str">
        <f t="shared" si="423"/>
        <v>2.90990983840321-574.70337983939i</v>
      </c>
      <c r="G1510" t="str">
        <f t="shared" si="424"/>
        <v>0.999999975426489-0.000156759404143647i</v>
      </c>
      <c r="H1510" t="str">
        <f t="shared" si="425"/>
        <v>626.677171812094+33.6187053938197i</v>
      </c>
      <c r="I1510" t="str">
        <f t="shared" si="426"/>
        <v>59.6491140398077-1015.73202286633i</v>
      </c>
      <c r="K1510" t="str">
        <f t="shared" si="427"/>
        <v>0.0190936656983197-0.0013835385465828i</v>
      </c>
      <c r="L1510" t="str">
        <f t="shared" si="428"/>
        <v>0.0001875-0.814366270581509i</v>
      </c>
      <c r="M1510" t="str">
        <f t="shared" si="429"/>
        <v>0.0025-0.392566304793137i</v>
      </c>
      <c r="N1510">
        <f t="shared" si="430"/>
        <v>89.149574482862846</v>
      </c>
      <c r="O1510">
        <f t="shared" si="431"/>
        <v>45.610469923170498</v>
      </c>
      <c r="P1510" s="3">
        <f t="shared" si="432"/>
        <v>45.610469923170498</v>
      </c>
      <c r="Q1510" s="3">
        <f t="shared" si="433"/>
        <v>-90.850425517137154</v>
      </c>
      <c r="R1510">
        <f t="shared" si="434"/>
        <v>89.149574482862846</v>
      </c>
      <c r="S1510">
        <f t="shared" si="435"/>
        <v>0.25988577769465526</v>
      </c>
      <c r="T1510">
        <f t="shared" si="418"/>
        <v>45.610469923170498</v>
      </c>
    </row>
    <row r="1511" spans="1:20" x14ac:dyDescent="0.25">
      <c r="A1511">
        <f t="shared" si="419"/>
        <v>1639.115559855831</v>
      </c>
      <c r="B1511">
        <f t="shared" si="436"/>
        <v>260.87334364989493</v>
      </c>
      <c r="C1511" t="str">
        <f t="shared" si="420"/>
        <v>-2.83136306052531-190.030650169362i</v>
      </c>
      <c r="D1511" t="str">
        <f t="shared" si="421"/>
        <v>3.47812455284263-61.009758309416i</v>
      </c>
      <c r="E1511" t="str">
        <f t="shared" si="422"/>
        <v>162.461714500424+0.123766721113302i</v>
      </c>
      <c r="F1511" t="str">
        <f t="shared" si="423"/>
        <v>2.90990983785872-572.527777757284i</v>
      </c>
      <c r="G1511" t="str">
        <f t="shared" si="424"/>
        <v>0.999999975239375-0.00015735508984995i</v>
      </c>
      <c r="H1511" t="str">
        <f t="shared" si="425"/>
        <v>626.68996262778+33.7465268630111i</v>
      </c>
      <c r="I1511" t="str">
        <f t="shared" si="426"/>
        <v>59.6493330542902-1011.9054236863i</v>
      </c>
      <c r="K1511" t="str">
        <f t="shared" si="427"/>
        <v>0.0190928608263951-0.00138873381071733i</v>
      </c>
      <c r="L1511" t="str">
        <f t="shared" si="428"/>
        <v>0.0001875-0.811283393685507i</v>
      </c>
      <c r="M1511" t="str">
        <f t="shared" si="429"/>
        <v>0.0025-0.391080200033012i</v>
      </c>
      <c r="N1511">
        <f t="shared" si="430"/>
        <v>89.146384277045399</v>
      </c>
      <c r="O1511">
        <f t="shared" si="431"/>
        <v>45.577437091356103</v>
      </c>
      <c r="P1511" s="3">
        <f t="shared" si="432"/>
        <v>45.577437091356103</v>
      </c>
      <c r="Q1511" s="3">
        <f t="shared" si="433"/>
        <v>-90.853615722954601</v>
      </c>
      <c r="R1511">
        <f t="shared" si="434"/>
        <v>89.146384277045399</v>
      </c>
      <c r="S1511">
        <f t="shared" si="435"/>
        <v>0.26087334364989495</v>
      </c>
      <c r="T1511">
        <f t="shared" si="418"/>
        <v>45.577437091356103</v>
      </c>
    </row>
    <row r="1512" spans="1:20" x14ac:dyDescent="0.25">
      <c r="A1512">
        <f t="shared" si="419"/>
        <v>1645.3441989832831</v>
      </c>
      <c r="B1512">
        <f t="shared" si="436"/>
        <v>261.86466235576455</v>
      </c>
      <c r="C1512" t="str">
        <f t="shared" si="420"/>
        <v>-2.83119465019355-189.309154930855i</v>
      </c>
      <c r="D1512" t="str">
        <f t="shared" si="421"/>
        <v>3.47812454943778-60.7788083337473i</v>
      </c>
      <c r="E1512" t="str">
        <f t="shared" si="422"/>
        <v>162.461655507331+0.124244166269798i</v>
      </c>
      <c r="F1512" t="str">
        <f t="shared" si="423"/>
        <v>2.9099098373101-570.360411679472i</v>
      </c>
      <c r="G1512" t="str">
        <f t="shared" si="424"/>
        <v>0.999999975050837-0.000157953039161599i</v>
      </c>
      <c r="H1512" t="str">
        <f t="shared" si="425"/>
        <v>626.702851145814+33.8748348536385i</v>
      </c>
      <c r="I1512" t="str">
        <f t="shared" si="426"/>
        <v>59.6495537299099-1008.09338159171i</v>
      </c>
      <c r="K1512" t="str">
        <f t="shared" si="427"/>
        <v>0.0190920498988242-0.00139394811094138i</v>
      </c>
      <c r="L1512" t="str">
        <f t="shared" si="428"/>
        <v>0.0001875-0.808212187373484i</v>
      </c>
      <c r="M1512" t="str">
        <f t="shared" si="429"/>
        <v>0.0025-0.38959972109286i</v>
      </c>
      <c r="N1512">
        <f t="shared" si="430"/>
        <v>89.143182419300288</v>
      </c>
      <c r="O1512">
        <f t="shared" si="431"/>
        <v>45.544403588411477</v>
      </c>
      <c r="P1512" s="3">
        <f t="shared" si="432"/>
        <v>45.544403588411477</v>
      </c>
      <c r="Q1512" s="3">
        <f t="shared" si="433"/>
        <v>-90.856817580699712</v>
      </c>
      <c r="R1512">
        <f t="shared" si="434"/>
        <v>89.143182419300288</v>
      </c>
      <c r="S1512">
        <f t="shared" si="435"/>
        <v>0.26186466235576455</v>
      </c>
      <c r="T1512">
        <f t="shared" si="418"/>
        <v>45.544403588411477</v>
      </c>
    </row>
    <row r="1513" spans="1:20" x14ac:dyDescent="0.25">
      <c r="A1513">
        <f t="shared" si="419"/>
        <v>1651.5965069394197</v>
      </c>
      <c r="B1513">
        <f t="shared" si="436"/>
        <v>262.85974807271646</v>
      </c>
      <c r="C1513" t="str">
        <f t="shared" si="420"/>
        <v>-2.83102497329895-188.59038316833i</v>
      </c>
      <c r="D1513" t="str">
        <f t="shared" si="421"/>
        <v>3.47812454600699-60.5487326816411i</v>
      </c>
      <c r="E1513" t="str">
        <f t="shared" si="422"/>
        <v>162.461596073708+0.124723506643987i</v>
      </c>
      <c r="F1513" t="str">
        <f t="shared" si="423"/>
        <v>2.90990983675729-568.201250427664i</v>
      </c>
      <c r="G1513" t="str">
        <f t="shared" si="424"/>
        <v>0.999999974860863-0.000158553260680292i</v>
      </c>
      <c r="H1513" t="str">
        <f t="shared" si="425"/>
        <v>626.715838114854+34.003631223528i</v>
      </c>
      <c r="I1513" t="str">
        <f t="shared" si="426"/>
        <v>59.6497760792146-1004.29584175062i</v>
      </c>
      <c r="K1513" t="str">
        <f t="shared" si="427"/>
        <v>0.0190912328706025-0.00139918151162164i</v>
      </c>
      <c r="L1513" t="str">
        <f t="shared" si="428"/>
        <v>0.0001875-0.805152607465119i</v>
      </c>
      <c r="M1513" t="str">
        <f t="shared" si="429"/>
        <v>0.0025-0.388124846675493i</v>
      </c>
      <c r="N1513">
        <f t="shared" si="430"/>
        <v>89.139968870680761</v>
      </c>
      <c r="O1513">
        <f t="shared" si="431"/>
        <v>45.511369409326569</v>
      </c>
      <c r="P1513" s="3">
        <f t="shared" si="432"/>
        <v>45.511369409326569</v>
      </c>
      <c r="Q1513" s="3">
        <f t="shared" si="433"/>
        <v>-90.860031129319239</v>
      </c>
      <c r="R1513">
        <f t="shared" si="434"/>
        <v>89.139968870680761</v>
      </c>
      <c r="S1513">
        <f t="shared" si="435"/>
        <v>0.26285974807271645</v>
      </c>
      <c r="T1513">
        <f t="shared" si="418"/>
        <v>45.511369409326569</v>
      </c>
    </row>
    <row r="1514" spans="1:20" x14ac:dyDescent="0.25">
      <c r="A1514">
        <f t="shared" si="419"/>
        <v>1657.8725736657896</v>
      </c>
      <c r="B1514">
        <f t="shared" si="436"/>
        <v>263.85861511539281</v>
      </c>
      <c r="C1514" t="str">
        <f t="shared" si="420"/>
        <v>-2.83085402043663-187.874324544277i</v>
      </c>
      <c r="D1514" t="str">
        <f t="shared" si="421"/>
        <v>3.47812454255009-60.3195280433823i</v>
      </c>
      <c r="E1514" t="str">
        <f t="shared" si="422"/>
        <v>162.461536196332+0.12520475035072i</v>
      </c>
      <c r="F1514" t="str">
        <f t="shared" si="423"/>
        <v>2.90990983620027-566.050262941603i</v>
      </c>
      <c r="G1514" t="str">
        <f t="shared" si="424"/>
        <v>0.999999974669443-0.000159155763040412i</v>
      </c>
      <c r="H1514" t="str">
        <f t="shared" si="425"/>
        <v>626.728924289331+34.1329178376676i</v>
      </c>
      <c r="I1514" t="str">
        <f t="shared" si="426"/>
        <v>59.6500001148476-1000.51274953979i</v>
      </c>
      <c r="K1514" t="str">
        <f t="shared" si="427"/>
        <v>0.0190904096963995-0.00140443407728025i</v>
      </c>
      <c r="L1514" t="str">
        <f t="shared" si="428"/>
        <v>0.0001875-0.80210460994732i</v>
      </c>
      <c r="M1514" t="str">
        <f t="shared" si="429"/>
        <v>0.0025-0.386655555564348i</v>
      </c>
      <c r="N1514">
        <f t="shared" si="430"/>
        <v>89.136743592151873</v>
      </c>
      <c r="O1514">
        <f t="shared" si="431"/>
        <v>45.478334549054516</v>
      </c>
      <c r="P1514" s="3">
        <f t="shared" si="432"/>
        <v>45.478334549054516</v>
      </c>
      <c r="Q1514" s="3">
        <f t="shared" si="433"/>
        <v>-90.863256407848127</v>
      </c>
      <c r="R1514">
        <f t="shared" si="434"/>
        <v>89.136743592151873</v>
      </c>
      <c r="S1514">
        <f t="shared" si="435"/>
        <v>0.26385861511539282</v>
      </c>
      <c r="T1514">
        <f t="shared" si="418"/>
        <v>45.478334549054516</v>
      </c>
    </row>
    <row r="1515" spans="1:20" x14ac:dyDescent="0.25">
      <c r="A1515">
        <f t="shared" si="419"/>
        <v>1664.1724894457197</v>
      </c>
      <c r="B1515">
        <f t="shared" si="436"/>
        <v>264.86127785283134</v>
      </c>
      <c r="C1515" t="str">
        <f t="shared" si="420"/>
        <v>-2.8306817821335-187.160968760238i</v>
      </c>
      <c r="D1515" t="str">
        <f t="shared" si="421"/>
        <v>3.47812453906687-60.0911911217851i</v>
      </c>
      <c r="E1515" t="str">
        <f t="shared" si="422"/>
        <v>162.461475871956+0.125687905546008i</v>
      </c>
      <c r="F1515" t="str">
        <f t="shared" si="423"/>
        <v>2.90990983563901-563.907418278612i</v>
      </c>
      <c r="G1515" t="str">
        <f t="shared" si="424"/>
        <v>0.999999974476564-0.000159760554909151i</v>
      </c>
      <c r="H1515" t="str">
        <f t="shared" si="425"/>
        <v>626.74211042949+34.2626965682342i</v>
      </c>
      <c r="I1515" t="str">
        <f t="shared" si="426"/>
        <v>59.6502258495457-996.744050543872i</v>
      </c>
      <c r="K1515" t="str">
        <f t="shared" si="427"/>
        <v>0.0190895803305566-0.00140970587259439i</v>
      </c>
      <c r="L1515" t="str">
        <f t="shared" si="428"/>
        <v>0.0001875-0.799068150973618i</v>
      </c>
      <c r="M1515" t="str">
        <f t="shared" si="429"/>
        <v>0.0025-0.38519182662318i</v>
      </c>
      <c r="N1515">
        <f t="shared" si="430"/>
        <v>89.133506544590944</v>
      </c>
      <c r="O1515">
        <f t="shared" si="431"/>
        <v>45.445299002511426</v>
      </c>
      <c r="P1515" s="3">
        <f t="shared" si="432"/>
        <v>45.445299002511426</v>
      </c>
      <c r="Q1515" s="3">
        <f t="shared" si="433"/>
        <v>-90.866493455409056</v>
      </c>
      <c r="R1515">
        <f t="shared" si="434"/>
        <v>89.133506544590944</v>
      </c>
      <c r="S1515">
        <f t="shared" si="435"/>
        <v>0.26486127785283131</v>
      </c>
      <c r="T1515">
        <f t="shared" si="418"/>
        <v>45.445299002511426</v>
      </c>
    </row>
    <row r="1516" spans="1:20" x14ac:dyDescent="0.25">
      <c r="A1516">
        <f t="shared" si="419"/>
        <v>1670.4963449056133</v>
      </c>
      <c r="B1516">
        <f t="shared" si="436"/>
        <v>265.86775070867208</v>
      </c>
      <c r="C1516" t="str">
        <f t="shared" si="420"/>
        <v>-2.83050824884769-186.450305556666i</v>
      </c>
      <c r="D1516" t="str">
        <f t="shared" si="421"/>
        <v>3.47812453555713-59.8637186321464i</v>
      </c>
      <c r="E1516" t="str">
        <f t="shared" si="422"/>
        <v>162.461415097311+0.126172980427156i</v>
      </c>
      <c r="F1516" t="str">
        <f t="shared" si="423"/>
        <v>2.90990983507348-561.772685613151i</v>
      </c>
      <c r="G1516" t="str">
        <f t="shared" si="424"/>
        <v>0.999999974282218-0.000160367644986639i</v>
      </c>
      <c r="H1516" t="str">
        <f t="shared" si="425"/>
        <v>626.755397301438+34.3929692946223i</v>
      </c>
      <c r="I1516" t="str">
        <f t="shared" si="426"/>
        <v>59.6504532961404-992.989690554638i</v>
      </c>
      <c r="K1516" t="str">
        <f t="shared" si="427"/>
        <v>0.0190887447270847-0.00141499696239583i</v>
      </c>
      <c r="L1516" t="str">
        <f t="shared" si="428"/>
        <v>0.0001875-0.796043186863537i</v>
      </c>
      <c r="M1516" t="str">
        <f t="shared" si="429"/>
        <v>0.0025-0.383733638795755i</v>
      </c>
      <c r="N1516">
        <f t="shared" si="430"/>
        <v>89.130257688788006</v>
      </c>
      <c r="O1516">
        <f t="shared" si="431"/>
        <v>45.41226276457644</v>
      </c>
      <c r="P1516" s="3">
        <f t="shared" si="432"/>
        <v>45.41226276457644</v>
      </c>
      <c r="Q1516" s="3">
        <f t="shared" si="433"/>
        <v>-90.869742311211994</v>
      </c>
      <c r="R1516">
        <f t="shared" si="434"/>
        <v>89.130257688788006</v>
      </c>
      <c r="S1516">
        <f t="shared" si="435"/>
        <v>0.26586775070867208</v>
      </c>
      <c r="T1516">
        <f t="shared" ref="T1516:T1579" si="437">P1516</f>
        <v>45.41226276457644</v>
      </c>
    </row>
    <row r="1517" spans="1:20" x14ac:dyDescent="0.25">
      <c r="A1517">
        <f t="shared" ref="A1517:A1580" si="438">2*PI()*B1517</f>
        <v>1676.8442310162548</v>
      </c>
      <c r="B1517">
        <f t="shared" si="436"/>
        <v>266.87804816136503</v>
      </c>
      <c r="C1517" t="str">
        <f t="shared" ref="C1517:C1580" si="439">IMPRODUCT(D1517,E1517,$C$40,,K1517,$C$41)</f>
        <v>-2.83033341096891-185.742324712771i</v>
      </c>
      <c r="D1517" t="str">
        <f t="shared" ref="D1517:D1580" si="440">IMDIV(IMPRODUCT($C$37,$C$38,COMPLEX(1,A1517/$C$38)),IMSUM(-1*A1517*A1517/$C$39,COMPLEX(0,1*A1517)))</f>
        <v>3.47812453202066-59.6371073021978i</v>
      </c>
      <c r="E1517" t="str">
        <f t="shared" ref="E1517:E1580" si="441">IMDIV(IMPRODUCT(IMSUM(F1517,G1517),$C$29,H1517),IMSUM(1,I1517))</f>
        <v>162.461353869107+0.126659983232937i</v>
      </c>
      <c r="F1517" t="str">
        <f t="shared" ref="F1517:F1580" si="442">IMDIV(IMPRODUCT($C$14,$C$15,COMPLEX(1,A1517/$C$15)),IMSUM(-1*A1517*A1517/$C$16,COMPLEX(0,A1517)))</f>
        <v>2.90990983450365-559.646034236373i</v>
      </c>
      <c r="G1517" t="str">
        <f t="shared" ref="G1517:G1580" si="443">IMDIV(1,COMPLEX(1,A1517*$C$9*$C$10))</f>
        <v>0.999999974086391-0.000160977042006064i</v>
      </c>
      <c r="H1517" t="str">
        <f t="shared" ref="H1517:H1580" si="444">IMDIV($C$3,IMSUM(K1517,COMPLEX(0,$C$28*A1517)))</f>
        <v>626.768785677198+34.5237379034732i</v>
      </c>
      <c r="I1517" t="str">
        <f t="shared" ref="I1517:I1580" si="445">IMPRODUCT(F1517,$C$29,H1517,$C$31)</f>
        <v>59.6506824675599-989.249615570199i</v>
      </c>
      <c r="K1517" t="str">
        <f t="shared" ref="K1517:K1580" si="446">IF($C$26&lt;=0,IMDIV(1,IMSUM(IMDIV(1,L1517),1/$C$18)),IMDIV(1,IMSUM(IMDIV(1,L1517),1/$C$18,IMDIV(1,M1517))))</f>
        <v>0.0190879028396618-0.00142030741167059i</v>
      </c>
      <c r="L1517" t="str">
        <f t="shared" ref="L1517:L1580" si="447">IMSUM($C$21/$C$22,IMDIV(1,COMPLEX(0,$C$20*$C$22*A1517)))</f>
        <v>0.0001875-0.793029674101951i</v>
      </c>
      <c r="M1517" t="str">
        <f t="shared" ref="M1517:M1580" si="448">IMSUM($C$25/$C$26,IMDIV(1,COMPLEX(0,$C$24*$C$26*A1517)))</f>
        <v>0.0025-0.382280971105554i</v>
      </c>
      <c r="N1517">
        <f t="shared" ref="N1517:N1580" si="449">ABS(R1517)</f>
        <v>89.126996985445814</v>
      </c>
      <c r="O1517">
        <f t="shared" ref="O1517:O1580" si="450">ABS(P1517)</f>
        <v>45.379225830091187</v>
      </c>
      <c r="P1517" s="3">
        <f t="shared" ref="P1517:P1580" si="451">20*LOG10(IMABS(C1517))</f>
        <v>45.379225830091187</v>
      </c>
      <c r="Q1517" s="3">
        <f t="shared" ref="Q1517:Q1580" si="452">IMARGUMENT(C1517)*180/PI()</f>
        <v>-90.873003014554186</v>
      </c>
      <c r="R1517">
        <f t="shared" ref="R1517:R1580" si="453">IF(Q1517&lt;0,Q1517+180,Q1517-180)</f>
        <v>89.126996985445814</v>
      </c>
      <c r="S1517">
        <f t="shared" ref="S1517:S1580" si="454">B1517/1000</f>
        <v>0.26687804816136501</v>
      </c>
      <c r="T1517">
        <f t="shared" si="437"/>
        <v>45.379225830091187</v>
      </c>
    </row>
    <row r="1518" spans="1:20" x14ac:dyDescent="0.25">
      <c r="A1518">
        <f t="shared" si="438"/>
        <v>1683.2162390941164</v>
      </c>
      <c r="B1518">
        <f t="shared" ref="B1518:B1581" si="455">B1517*(1+B$42)</f>
        <v>267.8921847443782</v>
      </c>
      <c r="C1518" t="str">
        <f t="shared" si="439"/>
        <v>-2.83015725881735-185.037016046378i</v>
      </c>
      <c r="D1518" t="str">
        <f t="shared" si="440"/>
        <v>3.47812452845724-59.411353872059i</v>
      </c>
      <c r="E1518" t="str">
        <f t="shared" si="441"/>
        <v>162.46129218403+0.127148922244004i</v>
      </c>
      <c r="F1518" t="str">
        <f t="shared" si="442"/>
        <v>2.90990983392946-557.52743355568i</v>
      </c>
      <c r="G1518" t="str">
        <f t="shared" si="443"/>
        <v>0.999999973889074-0.000161588754733803i</v>
      </c>
      <c r="H1518" t="str">
        <f t="shared" si="444"/>
        <v>626.78227633474+34.6550042887043i</v>
      </c>
      <c r="I1518" t="str">
        <f t="shared" si="445"/>
        <v>59.6509133768301-985.523771794212i</v>
      </c>
      <c r="K1518" t="str">
        <f t="shared" si="446"/>
        <v>0.0190870546216311-0.00142563728555848i</v>
      </c>
      <c r="L1518" t="str">
        <f t="shared" si="447"/>
        <v>0.0001875-0.79002756933846i</v>
      </c>
      <c r="M1518" t="str">
        <f t="shared" si="448"/>
        <v>0.0025-0.380833802655464i</v>
      </c>
      <c r="N1518">
        <f t="shared" si="449"/>
        <v>89.12372439518046</v>
      </c>
      <c r="O1518">
        <f t="shared" si="450"/>
        <v>45.346188193859675</v>
      </c>
      <c r="P1518" s="3">
        <f t="shared" si="451"/>
        <v>45.346188193859675</v>
      </c>
      <c r="Q1518" s="3">
        <f t="shared" si="452"/>
        <v>-90.87627560481954</v>
      </c>
      <c r="R1518">
        <f t="shared" si="453"/>
        <v>89.12372439518046</v>
      </c>
      <c r="S1518">
        <f t="shared" si="454"/>
        <v>0.2678921847443782</v>
      </c>
      <c r="T1518">
        <f t="shared" si="437"/>
        <v>45.346188193859675</v>
      </c>
    </row>
    <row r="1519" spans="1:20" x14ac:dyDescent="0.25">
      <c r="A1519">
        <f t="shared" si="438"/>
        <v>1689.6124608026739</v>
      </c>
      <c r="B1519">
        <f t="shared" si="455"/>
        <v>268.91017504640683</v>
      </c>
      <c r="C1519" t="str">
        <f t="shared" si="439"/>
        <v>-2.82997978264305-184.334369413777i</v>
      </c>
      <c r="D1519" t="str">
        <f t="shared" si="440"/>
        <v>3.47812452486672-59.186455094192i</v>
      </c>
      <c r="E1519" t="str">
        <f t="shared" si="441"/>
        <v>162.461230038741+0.127639805783217i</v>
      </c>
      <c r="F1519" t="str">
        <f t="shared" si="442"/>
        <v>2.90990983335092-555.4168530943i</v>
      </c>
      <c r="G1519" t="str">
        <f t="shared" si="443"/>
        <v>0.999999973690254-0.000162202791969543i</v>
      </c>
      <c r="H1519" t="str">
        <f t="shared" si="444"/>
        <v>626.795870058044+34.786770351536i</v>
      </c>
      <c r="I1519" t="str">
        <f t="shared" si="445"/>
        <v>59.6511460370744-981.81210563516i</v>
      </c>
      <c r="K1519" t="str">
        <f t="shared" si="446"/>
        <v>0.0190862000259982-0.00143098664935262i</v>
      </c>
      <c r="L1519" t="str">
        <f t="shared" si="447"/>
        <v>0.0001875-0.787036829386793i</v>
      </c>
      <c r="M1519" t="str">
        <f t="shared" si="448"/>
        <v>0.0025-0.37939211262748i</v>
      </c>
      <c r="N1519">
        <f t="shared" si="449"/>
        <v>89.120439878521765</v>
      </c>
      <c r="O1519">
        <f t="shared" si="450"/>
        <v>45.313149850647953</v>
      </c>
      <c r="P1519" s="3">
        <f t="shared" si="451"/>
        <v>45.313149850647953</v>
      </c>
      <c r="Q1519" s="3">
        <f t="shared" si="452"/>
        <v>-90.879560121478235</v>
      </c>
      <c r="R1519">
        <f t="shared" si="453"/>
        <v>89.120439878521765</v>
      </c>
      <c r="S1519">
        <f t="shared" si="454"/>
        <v>0.26891017504640685</v>
      </c>
      <c r="T1519">
        <f t="shared" si="437"/>
        <v>45.313149850647953</v>
      </c>
    </row>
    <row r="1520" spans="1:20" x14ac:dyDescent="0.25">
      <c r="A1520">
        <f t="shared" si="438"/>
        <v>1696.0329881537243</v>
      </c>
      <c r="B1520">
        <f t="shared" si="455"/>
        <v>269.93203371158319</v>
      </c>
      <c r="C1520" t="str">
        <f t="shared" si="439"/>
        <v>-2.82980097262577-183.63437470958i</v>
      </c>
      <c r="D1520" t="str">
        <f t="shared" si="440"/>
        <v>3.47812452124885-58.9624077333516i</v>
      </c>
      <c r="E1520" t="str">
        <f t="shared" si="441"/>
        <v>162.461167429881+0.128132642215785i</v>
      </c>
      <c r="F1520" t="str">
        <f t="shared" si="442"/>
        <v>2.90990983276798-553.314262490817i</v>
      </c>
      <c r="G1520" t="str">
        <f t="shared" si="443"/>
        <v>0.99999997348992-0.000162819162546409i</v>
      </c>
      <c r="H1520" t="str">
        <f t="shared" si="444"/>
        <v>626.809567637128+34.9190380005213i</v>
      </c>
      <c r="I1520" t="str">
        <f t="shared" si="445"/>
        <v>59.6513804615117-978.114563705497i</v>
      </c>
      <c r="K1520" t="str">
        <f t="shared" si="446"/>
        <v>0.0190853390054295-0.00143635556849905i</v>
      </c>
      <c r="L1520" t="str">
        <f t="shared" si="447"/>
        <v>0.0001875-0.784057411224141i</v>
      </c>
      <c r="M1520" t="str">
        <f t="shared" si="448"/>
        <v>0.0025-0.377955880282406i</v>
      </c>
      <c r="N1520">
        <f t="shared" si="449"/>
        <v>89.117143395913544</v>
      </c>
      <c r="O1520">
        <f t="shared" si="450"/>
        <v>45.280110795183887</v>
      </c>
      <c r="P1520" s="3">
        <f t="shared" si="451"/>
        <v>45.280110795183887</v>
      </c>
      <c r="Q1520" s="3">
        <f t="shared" si="452"/>
        <v>-90.882856604086456</v>
      </c>
      <c r="R1520">
        <f t="shared" si="453"/>
        <v>89.117143395913544</v>
      </c>
      <c r="S1520">
        <f t="shared" si="454"/>
        <v>0.2699320337115832</v>
      </c>
      <c r="T1520">
        <f t="shared" si="437"/>
        <v>45.280110795183887</v>
      </c>
    </row>
    <row r="1521" spans="1:20" x14ac:dyDescent="0.25">
      <c r="A1521">
        <f t="shared" si="438"/>
        <v>1702.4779135087085</v>
      </c>
      <c r="B1521">
        <f t="shared" si="455"/>
        <v>270.95777543968723</v>
      </c>
      <c r="C1521" t="str">
        <f t="shared" si="439"/>
        <v>-2.82962081887494-182.937021866574i</v>
      </c>
      <c r="D1521" t="str">
        <f t="shared" si="440"/>
        <v>3.47812451760342-58.7392085665414i</v>
      </c>
      <c r="E1521" t="str">
        <f t="shared" si="441"/>
        <v>162.461104354065+0.128627439949545i</v>
      </c>
      <c r="F1521" t="str">
        <f t="shared" si="442"/>
        <v>2.90990983218057-551.219631498758i</v>
      </c>
      <c r="G1521" t="str">
        <f t="shared" si="443"/>
        <v>0.99999997328806-0.000163437875331093i</v>
      </c>
      <c r="H1521" t="str">
        <f t="shared" si="444"/>
        <v>626.823369868118+35.0518091515771i</v>
      </c>
      <c r="I1521" t="str">
        <f t="shared" si="445"/>
        <v>59.6516166634637-974.431092820959i</v>
      </c>
      <c r="K1521" t="str">
        <f t="shared" si="446"/>
        <v>0.0190844715122491-0.00144174410859626i</v>
      </c>
      <c r="L1521" t="str">
        <f t="shared" si="447"/>
        <v>0.0001875-0.781089271990576i</v>
      </c>
      <c r="M1521" t="str">
        <f t="shared" si="448"/>
        <v>0.0025-0.376525084959559i</v>
      </c>
      <c r="N1521">
        <f t="shared" si="449"/>
        <v>89.113834907713837</v>
      </c>
      <c r="O1521">
        <f t="shared" si="450"/>
        <v>45.247071022156831</v>
      </c>
      <c r="P1521" s="3">
        <f t="shared" si="451"/>
        <v>45.247071022156831</v>
      </c>
      <c r="Q1521" s="3">
        <f t="shared" si="452"/>
        <v>-90.886165092286163</v>
      </c>
      <c r="R1521">
        <f t="shared" si="453"/>
        <v>89.113834907713837</v>
      </c>
      <c r="S1521">
        <f t="shared" si="454"/>
        <v>0.27095777543968724</v>
      </c>
      <c r="T1521">
        <f t="shared" si="437"/>
        <v>45.247071022156831</v>
      </c>
    </row>
    <row r="1522" spans="1:20" x14ac:dyDescent="0.25">
      <c r="A1522">
        <f t="shared" si="438"/>
        <v>1708.9473295800417</v>
      </c>
      <c r="B1522">
        <f t="shared" si="455"/>
        <v>271.98741498635803</v>
      </c>
      <c r="C1522" t="str">
        <f t="shared" si="439"/>
        <v>-2.82943931142779-182.242300855579i</v>
      </c>
      <c r="D1522" t="str">
        <f t="shared" si="440"/>
        <v>3.47812451393024-58.5168543829668i</v>
      </c>
      <c r="E1522" t="str">
        <f t="shared" si="441"/>
        <v>162.461040807885+0.129124207435378i</v>
      </c>
      <c r="F1522" t="str">
        <f t="shared" si="442"/>
        <v>2.90990983158871-549.132929986159i</v>
      </c>
      <c r="G1522" t="str">
        <f t="shared" si="443"/>
        <v>0.999999973084664-0.000164058939223982i</v>
      </c>
      <c r="H1522" t="str">
        <f t="shared" si="444"/>
        <v>626.837277553273+35.185085728009i</v>
      </c>
      <c r="I1522" t="str">
        <f t="shared" si="445"/>
        <v>59.6518546563487-970.761639999763i</v>
      </c>
      <c r="K1522" t="str">
        <f t="shared" si="446"/>
        <v>0.0190835974984371-0.00144715233539462i</v>
      </c>
      <c r="L1522" t="str">
        <f t="shared" si="447"/>
        <v>0.0001875-0.778132368988422i</v>
      </c>
      <c r="M1522" t="str">
        <f t="shared" si="448"/>
        <v>0.0025-0.37509970607647i</v>
      </c>
      <c r="N1522">
        <f t="shared" si="449"/>
        <v>89.110514374195759</v>
      </c>
      <c r="O1522">
        <f t="shared" si="450"/>
        <v>45.214030526217499</v>
      </c>
      <c r="P1522" s="3">
        <f t="shared" si="451"/>
        <v>45.214030526217499</v>
      </c>
      <c r="Q1522" s="3">
        <f t="shared" si="452"/>
        <v>-90.889485625804241</v>
      </c>
      <c r="R1522">
        <f t="shared" si="453"/>
        <v>89.110514374195759</v>
      </c>
      <c r="S1522">
        <f t="shared" si="454"/>
        <v>0.27198741498635803</v>
      </c>
      <c r="T1522">
        <f t="shared" si="437"/>
        <v>45.214030526217499</v>
      </c>
    </row>
    <row r="1523" spans="1:20" x14ac:dyDescent="0.25">
      <c r="A1523">
        <f t="shared" si="438"/>
        <v>1715.4413294324456</v>
      </c>
      <c r="B1523">
        <f t="shared" si="455"/>
        <v>273.02096716330618</v>
      </c>
      <c r="C1523" t="str">
        <f t="shared" si="439"/>
        <v>-2.82925644025043-181.550201685299i</v>
      </c>
      <c r="D1523" t="str">
        <f t="shared" si="440"/>
        <v>3.47812451022908-58.2953419839877i</v>
      </c>
      <c r="E1523" t="str">
        <f t="shared" si="441"/>
        <v>162.46097678791+0.129622953167419i</v>
      </c>
      <c r="F1523" t="str">
        <f t="shared" si="442"/>
        <v>2.90990983099232-547.054127935113i</v>
      </c>
      <c r="G1523" t="str">
        <f t="shared" si="443"/>
        <v>0.999999972879719-0.000164682363159283i</v>
      </c>
      <c r="H1523" t="str">
        <f t="shared" si="444"/>
        <v>626.851291501049+35.3188696605453i</v>
      </c>
      <c r="I1523" t="str">
        <f t="shared" si="445"/>
        <v>59.6520944536873-967.106152461845i</v>
      </c>
      <c r="K1523" t="str">
        <f t="shared" si="446"/>
        <v>0.0190827169156269-0.00145258031479603i</v>
      </c>
      <c r="L1523" t="str">
        <f t="shared" si="447"/>
        <v>0.0001875-0.77518665968163i</v>
      </c>
      <c r="M1523" t="str">
        <f t="shared" si="448"/>
        <v>0.0025-0.37367972312858i</v>
      </c>
      <c r="N1523">
        <f t="shared" si="449"/>
        <v>89.107181755547401</v>
      </c>
      <c r="O1523">
        <f t="shared" si="450"/>
        <v>45.180989301977434</v>
      </c>
      <c r="P1523" s="3">
        <f t="shared" si="451"/>
        <v>45.180989301977434</v>
      </c>
      <c r="Q1523" s="3">
        <f t="shared" si="452"/>
        <v>-90.892818244452599</v>
      </c>
      <c r="R1523">
        <f t="shared" si="453"/>
        <v>89.107181755547401</v>
      </c>
      <c r="S1523">
        <f t="shared" si="454"/>
        <v>0.27302096716330621</v>
      </c>
      <c r="T1523">
        <f t="shared" si="437"/>
        <v>45.180989301977434</v>
      </c>
    </row>
    <row r="1524" spans="1:20" x14ac:dyDescent="0.25">
      <c r="A1524">
        <f t="shared" si="438"/>
        <v>1721.9600064842891</v>
      </c>
      <c r="B1524">
        <f t="shared" si="455"/>
        <v>274.05844683852678</v>
      </c>
      <c r="C1524" t="str">
        <f t="shared" si="439"/>
        <v>-2.82907219523671-180.86071440219i</v>
      </c>
      <c r="D1524" t="str">
        <f t="shared" si="440"/>
        <v>3.47812450649976-58.0746681830746i</v>
      </c>
      <c r="E1524" t="str">
        <f t="shared" si="441"/>
        <v>162.460912290686+0.130123685683173i</v>
      </c>
      <c r="F1524" t="str">
        <f t="shared" si="442"/>
        <v>2.90990983039142-544.983195441359i</v>
      </c>
      <c r="G1524" t="str">
        <f t="shared" si="443"/>
        <v>0.999999972673213-0.000165308156105151i</v>
      </c>
      <c r="H1524" t="str">
        <f t="shared" si="444"/>
        <v>626.865412526143+35.4531628873636i</v>
      </c>
      <c r="I1524" t="str">
        <f t="shared" si="445"/>
        <v>59.6523360691015-963.464577628122i</v>
      </c>
      <c r="K1524" t="str">
        <f t="shared" si="446"/>
        <v>0.019081829715103-0.00145802811285331i</v>
      </c>
      <c r="L1524" t="str">
        <f t="shared" si="447"/>
        <v>0.0001875-0.772252101695186i</v>
      </c>
      <c r="M1524" t="str">
        <f t="shared" si="448"/>
        <v>0.0025-0.372265115688963i</v>
      </c>
      <c r="N1524">
        <f t="shared" si="449"/>
        <v>89.103837011872471</v>
      </c>
      <c r="O1524">
        <f t="shared" si="450"/>
        <v>45.147947344009239</v>
      </c>
      <c r="P1524" s="3">
        <f t="shared" si="451"/>
        <v>45.147947344009239</v>
      </c>
      <c r="Q1524" s="3">
        <f t="shared" si="452"/>
        <v>-90.896162988127529</v>
      </c>
      <c r="R1524">
        <f t="shared" si="453"/>
        <v>89.103837011872471</v>
      </c>
      <c r="S1524">
        <f t="shared" si="454"/>
        <v>0.27405844683852676</v>
      </c>
      <c r="T1524">
        <f t="shared" si="437"/>
        <v>45.147947344009239</v>
      </c>
    </row>
    <row r="1525" spans="1:20" x14ac:dyDescent="0.25">
      <c r="A1525">
        <f t="shared" si="438"/>
        <v>1728.5034545089295</v>
      </c>
      <c r="B1525">
        <f t="shared" si="455"/>
        <v>275.09986893651319</v>
      </c>
      <c r="C1525" t="str">
        <f t="shared" si="439"/>
        <v>-2.8288865662071-180.173829090299i</v>
      </c>
      <c r="D1525" t="str">
        <f t="shared" si="440"/>
        <v>3.47812450274203-57.8548298057601i</v>
      </c>
      <c r="E1525" t="str">
        <f t="shared" si="441"/>
        <v>162.460847312733+0.130626413564198i</v>
      </c>
      <c r="F1525" t="str">
        <f t="shared" si="442"/>
        <v>2.90990982978593-542.920102713834i</v>
      </c>
      <c r="G1525" t="str">
        <f t="shared" si="443"/>
        <v>0.999999972465135-0.000165936327063822i</v>
      </c>
      <c r="H1525" t="str">
        <f t="shared" si="444"/>
        <v>626.879641449536+35.5879673541198i</v>
      </c>
      <c r="I1525" t="str">
        <f t="shared" si="445"/>
        <v>59.6525795163124-959.836863119702i</v>
      </c>
      <c r="K1525" t="str">
        <f t="shared" si="446"/>
        <v>0.0190809358477986-0.0014634957957697i</v>
      </c>
      <c r="L1525" t="str">
        <f t="shared" si="447"/>
        <v>0.0001875-0.769328652814497i</v>
      </c>
      <c r="M1525" t="str">
        <f t="shared" si="448"/>
        <v>0.0025-0.370855863408012i</v>
      </c>
      <c r="N1525">
        <f t="shared" si="449"/>
        <v>89.100480103190833</v>
      </c>
      <c r="O1525">
        <f t="shared" si="450"/>
        <v>45.114904646845559</v>
      </c>
      <c r="P1525" s="3">
        <f t="shared" si="451"/>
        <v>45.114904646845559</v>
      </c>
      <c r="Q1525" s="3">
        <f t="shared" si="452"/>
        <v>-90.899519896809167</v>
      </c>
      <c r="R1525">
        <f t="shared" si="453"/>
        <v>89.100480103190833</v>
      </c>
      <c r="S1525">
        <f t="shared" si="454"/>
        <v>0.27509986893651317</v>
      </c>
      <c r="T1525">
        <f t="shared" si="437"/>
        <v>45.114904646845559</v>
      </c>
    </row>
    <row r="1526" spans="1:20" x14ac:dyDescent="0.25">
      <c r="A1526">
        <f t="shared" si="438"/>
        <v>1735.0717676360634</v>
      </c>
      <c r="B1526">
        <f t="shared" si="455"/>
        <v>276.14524843847192</v>
      </c>
      <c r="C1526" t="str">
        <f t="shared" si="439"/>
        <v>-2.8286995429094-179.489535871139i</v>
      </c>
      <c r="D1526" t="str">
        <f t="shared" si="440"/>
        <v>3.4781244989557-57.6358236895958i</v>
      </c>
      <c r="E1526" t="str">
        <f t="shared" si="441"/>
        <v>162.460781850547+0.131131145436035i</v>
      </c>
      <c r="F1526" t="str">
        <f t="shared" si="442"/>
        <v>2.90990982917584-540.86482007426i</v>
      </c>
      <c r="G1526" t="str">
        <f t="shared" si="443"/>
        <v>0.999999972255472-0.000166566885071742i</v>
      </c>
      <c r="H1526" t="str">
        <f t="shared" si="444"/>
        <v>626.893979098547+35.7232850139804i</v>
      </c>
      <c r="I1526" t="str">
        <f t="shared" si="445"/>
        <v>59.6528248091466-956.222956757168i</v>
      </c>
      <c r="K1526" t="str">
        <f t="shared" si="446"/>
        <v>0.0190800352642933-0.00146898342989838i</v>
      </c>
      <c r="L1526" t="str">
        <f t="shared" si="447"/>
        <v>0.0001875-0.766416270984752i</v>
      </c>
      <c r="M1526" t="str">
        <f t="shared" si="448"/>
        <v>0.0025-0.369451946013162i</v>
      </c>
      <c r="N1526">
        <f t="shared" si="449"/>
        <v>89.097110989438704</v>
      </c>
      <c r="O1526">
        <f t="shared" si="450"/>
        <v>45.081861204979518</v>
      </c>
      <c r="P1526" s="3">
        <f t="shared" si="451"/>
        <v>45.081861204979518</v>
      </c>
      <c r="Q1526" s="3">
        <f t="shared" si="452"/>
        <v>-90.902889010561296</v>
      </c>
      <c r="R1526">
        <f t="shared" si="453"/>
        <v>89.097110989438704</v>
      </c>
      <c r="S1526">
        <f t="shared" si="454"/>
        <v>0.27614524843847194</v>
      </c>
      <c r="T1526">
        <f t="shared" si="437"/>
        <v>45.081861204979518</v>
      </c>
    </row>
    <row r="1527" spans="1:20" x14ac:dyDescent="0.25">
      <c r="A1527">
        <f t="shared" si="438"/>
        <v>1741.6650403530805</v>
      </c>
      <c r="B1527">
        <f t="shared" si="455"/>
        <v>277.19460038253811</v>
      </c>
      <c r="C1527" t="str">
        <f t="shared" si="439"/>
        <v>-2.82851111501741-178.807824903536i</v>
      </c>
      <c r="D1527" t="str">
        <f t="shared" si="440"/>
        <v>3.47812449514052-57.4176466841048i</v>
      </c>
      <c r="E1527" t="str">
        <f t="shared" si="441"/>
        <v>162.460715900601+0.13163788996863i</v>
      </c>
      <c r="F1527" t="str">
        <f t="shared" si="442"/>
        <v>2.90990982856109-538.817317956702i</v>
      </c>
      <c r="G1527" t="str">
        <f t="shared" si="443"/>
        <v>0.999999972044213-0.000167199839199693i</v>
      </c>
      <c r="H1527" t="str">
        <f t="shared" si="444"/>
        <v>626.908426306889+35.8591178276504i</v>
      </c>
      <c r="I1527" t="str">
        <f t="shared" si="445"/>
        <v>59.6530719615326-952.622806559804i</v>
      </c>
      <c r="K1527" t="str">
        <f t="shared" si="446"/>
        <v>0.0190791279148104-0.00147449108174185i</v>
      </c>
      <c r="L1527" t="str">
        <f t="shared" si="447"/>
        <v>0.0001875-0.76351491431037i</v>
      </c>
      <c r="M1527" t="str">
        <f t="shared" si="448"/>
        <v>0.0025-0.368053343308589i</v>
      </c>
      <c r="N1527">
        <f t="shared" si="449"/>
        <v>89.093729630469156</v>
      </c>
      <c r="O1527">
        <f t="shared" si="450"/>
        <v>45.048817012863935</v>
      </c>
      <c r="P1527" s="3">
        <f t="shared" si="451"/>
        <v>45.048817012863935</v>
      </c>
      <c r="Q1527" s="3">
        <f t="shared" si="452"/>
        <v>-90.906270369530844</v>
      </c>
      <c r="R1527">
        <f t="shared" si="453"/>
        <v>89.093729630469156</v>
      </c>
      <c r="S1527">
        <f t="shared" si="454"/>
        <v>0.27719460038253813</v>
      </c>
      <c r="T1527">
        <f t="shared" si="437"/>
        <v>45.048817012863935</v>
      </c>
    </row>
    <row r="1528" spans="1:20" x14ac:dyDescent="0.25">
      <c r="A1528">
        <f t="shared" si="438"/>
        <v>1748.2833675064221</v>
      </c>
      <c r="B1528">
        <f t="shared" si="455"/>
        <v>278.24793986399175</v>
      </c>
      <c r="C1528" t="str">
        <f t="shared" si="439"/>
        <v>-2.82832127213052-178.128686383493i</v>
      </c>
      <c r="D1528" t="str">
        <f t="shared" si="440"/>
        <v>3.4781244912963-57.200295650738i</v>
      </c>
      <c r="E1528" t="str">
        <f t="shared" si="441"/>
        <v>162.460649459341+0.132146655876714i</v>
      </c>
      <c r="F1528" t="str">
        <f t="shared" si="442"/>
        <v>2.90990982794167-536.777566907158i</v>
      </c>
      <c r="G1528" t="str">
        <f t="shared" si="443"/>
        <v>0.999999971831345-0.000167835198552925i</v>
      </c>
      <c r="H1528" t="str">
        <f t="shared" si="444"/>
        <v>626.922983914707+35.9954677634041i</v>
      </c>
      <c r="I1528" t="str">
        <f t="shared" si="445"/>
        <v>59.6533209875044-949.036360744863i</v>
      </c>
      <c r="K1528" t="str">
        <f t="shared" si="446"/>
        <v>0.0190782137492149-0.00148001881795142i</v>
      </c>
      <c r="L1528" t="str">
        <f t="shared" si="447"/>
        <v>0.0001875-0.760624541054365i</v>
      </c>
      <c r="M1528" t="str">
        <f t="shared" si="448"/>
        <v>0.0025-0.366660035174925i</v>
      </c>
      <c r="N1528">
        <f t="shared" si="449"/>
        <v>89.090335986052736</v>
      </c>
      <c r="O1528">
        <f t="shared" si="450"/>
        <v>45.015772064911346</v>
      </c>
      <c r="P1528" s="3">
        <f t="shared" si="451"/>
        <v>45.015772064911346</v>
      </c>
      <c r="Q1528" s="3">
        <f t="shared" si="452"/>
        <v>-90.909664013947264</v>
      </c>
      <c r="R1528">
        <f t="shared" si="453"/>
        <v>89.090335986052736</v>
      </c>
      <c r="S1528">
        <f t="shared" si="454"/>
        <v>0.27824793986399177</v>
      </c>
      <c r="T1528">
        <f t="shared" si="437"/>
        <v>45.015772064911346</v>
      </c>
    </row>
    <row r="1529" spans="1:20" x14ac:dyDescent="0.25">
      <c r="A1529">
        <f t="shared" si="438"/>
        <v>1754.9268443029466</v>
      </c>
      <c r="B1529">
        <f t="shared" si="455"/>
        <v>279.30528203547493</v>
      </c>
      <c r="C1529" t="str">
        <f t="shared" si="439"/>
        <v>-2.8281300037736-177.452110544049i</v>
      </c>
      <c r="D1529" t="str">
        <f t="shared" si="440"/>
        <v>3.4781244874228-56.9837674628273i</v>
      </c>
      <c r="E1529" t="str">
        <f t="shared" si="441"/>
        <v>162.460582523192+0.132657451919944i</v>
      </c>
      <c r="F1529" t="str">
        <f t="shared" si="442"/>
        <v>2.90990982731751-534.74553758312i</v>
      </c>
      <c r="G1529" t="str">
        <f t="shared" si="443"/>
        <v>0.999999971616857-0.00016847297227129i</v>
      </c>
      <c r="H1529" t="str">
        <f t="shared" si="444"/>
        <v>626.937652768636+36.1323367971138i</v>
      </c>
      <c r="I1529" t="str">
        <f t="shared" si="445"/>
        <v>59.6535719011984-945.463567726809i</v>
      </c>
      <c r="K1529" t="str">
        <f t="shared" si="446"/>
        <v>0.0190772927170108-0.00148556670532663i</v>
      </c>
      <c r="L1529" t="str">
        <f t="shared" si="447"/>
        <v>0.0001875-0.75774510963774i</v>
      </c>
      <c r="M1529" t="str">
        <f t="shared" si="448"/>
        <v>0.0025-0.365272001568963i</v>
      </c>
      <c r="N1529">
        <f t="shared" si="449"/>
        <v>89.08693001587767</v>
      </c>
      <c r="O1529">
        <f t="shared" si="450"/>
        <v>44.982726355493654</v>
      </c>
      <c r="P1529" s="3">
        <f t="shared" si="451"/>
        <v>44.982726355493654</v>
      </c>
      <c r="Q1529" s="3">
        <f t="shared" si="452"/>
        <v>-90.91306998412233</v>
      </c>
      <c r="R1529">
        <f t="shared" si="453"/>
        <v>89.08693001587767</v>
      </c>
      <c r="S1529">
        <f t="shared" si="454"/>
        <v>0.27930528203547494</v>
      </c>
      <c r="T1529">
        <f t="shared" si="437"/>
        <v>44.982726355493654</v>
      </c>
    </row>
    <row r="1530" spans="1:20" x14ac:dyDescent="0.25">
      <c r="A1530">
        <f t="shared" si="438"/>
        <v>1761.5955663112979</v>
      </c>
      <c r="B1530">
        <f t="shared" si="455"/>
        <v>280.36664210720977</v>
      </c>
      <c r="C1530" t="str">
        <f t="shared" si="439"/>
        <v>-2.82793729939636-176.778087655142i</v>
      </c>
      <c r="D1530" t="str">
        <f t="shared" si="440"/>
        <v>3.47812448351981-56.7680590055427i</v>
      </c>
      <c r="E1530" t="str">
        <f t="shared" si="441"/>
        <v>162.460515088554+0.133170286903191i</v>
      </c>
      <c r="F1530" t="str">
        <f t="shared" si="442"/>
        <v>2.90990982668862-532.721200753171i</v>
      </c>
      <c r="G1530" t="str">
        <f t="shared" si="443"/>
        <v>0.999999971400735-0.000169113169529373i</v>
      </c>
      <c r="H1530" t="str">
        <f t="shared" si="444"/>
        <v>626.952433721847+36.2697269122819i</v>
      </c>
      <c r="I1530" t="str">
        <f t="shared" si="445"/>
        <v>59.6538247168596-941.904376116594i</v>
      </c>
      <c r="K1530" t="str">
        <f t="shared" si="446"/>
        <v>0.0190763647673388-0.00149113481081464i</v>
      </c>
      <c r="L1530" t="str">
        <f t="shared" si="447"/>
        <v>0.0001875-0.754876578638912i</v>
      </c>
      <c r="M1530" t="str">
        <f t="shared" si="448"/>
        <v>0.0025-0.363889222523375i</v>
      </c>
      <c r="N1530">
        <f t="shared" si="449"/>
        <v>89.083511679550469</v>
      </c>
      <c r="O1530">
        <f t="shared" si="450"/>
        <v>44.94967987894205</v>
      </c>
      <c r="P1530" s="3">
        <f t="shared" si="451"/>
        <v>44.94967987894205</v>
      </c>
      <c r="Q1530" s="3">
        <f t="shared" si="452"/>
        <v>-90.916488320449531</v>
      </c>
      <c r="R1530">
        <f t="shared" si="453"/>
        <v>89.083511679550469</v>
      </c>
      <c r="S1530">
        <f t="shared" si="454"/>
        <v>0.2803666421072098</v>
      </c>
      <c r="T1530">
        <f t="shared" si="437"/>
        <v>44.94967987894205</v>
      </c>
    </row>
    <row r="1531" spans="1:20" x14ac:dyDescent="0.25">
      <c r="A1531">
        <f t="shared" si="438"/>
        <v>1768.2896294632808</v>
      </c>
      <c r="B1531">
        <f t="shared" si="455"/>
        <v>281.43203534721715</v>
      </c>
      <c r="C1531" t="str">
        <f t="shared" si="439"/>
        <v>-2.82774314837236-176.106608023455i</v>
      </c>
      <c r="D1531" t="str">
        <f t="shared" si="440"/>
        <v>3.47812447958711-56.5531671758453i</v>
      </c>
      <c r="E1531" t="str">
        <f t="shared" si="441"/>
        <v>162.460447151797+0.133685169677231i</v>
      </c>
      <c r="F1531" t="str">
        <f t="shared" si="442"/>
        <v>2.90990982605494-530.704527296542i</v>
      </c>
      <c r="G1531" t="str">
        <f t="shared" si="443"/>
        <v>0.999999971182968-0.000169755799536616i</v>
      </c>
      <c r="H1531" t="str">
        <f t="shared" si="444"/>
        <v>626.967327634102+36.4076401000708i</v>
      </c>
      <c r="I1531" t="str">
        <f t="shared" si="445"/>
        <v>59.6540794488387-938.358734720893i</v>
      </c>
      <c r="K1531" t="str">
        <f t="shared" si="446"/>
        <v>0.0190754298489738-0.00149672320150967i</v>
      </c>
      <c r="L1531" t="str">
        <f t="shared" si="447"/>
        <v>0.0001875-0.752018906793099i</v>
      </c>
      <c r="M1531" t="str">
        <f t="shared" si="448"/>
        <v>0.0025-0.362511678146417i</v>
      </c>
      <c r="N1531">
        <f t="shared" si="449"/>
        <v>89.080080936596445</v>
      </c>
      <c r="O1531">
        <f t="shared" si="450"/>
        <v>44.916632629545973</v>
      </c>
      <c r="P1531" s="3">
        <f t="shared" si="451"/>
        <v>44.916632629545973</v>
      </c>
      <c r="Q1531" s="3">
        <f t="shared" si="452"/>
        <v>-90.919919063403555</v>
      </c>
      <c r="R1531">
        <f t="shared" si="453"/>
        <v>89.080080936596445</v>
      </c>
      <c r="S1531">
        <f t="shared" si="454"/>
        <v>0.28143203534721717</v>
      </c>
      <c r="T1531">
        <f t="shared" si="437"/>
        <v>44.916632629545973</v>
      </c>
    </row>
    <row r="1532" spans="1:20" x14ac:dyDescent="0.25">
      <c r="A1532">
        <f t="shared" si="438"/>
        <v>1775.0091300552413</v>
      </c>
      <c r="B1532">
        <f t="shared" si="455"/>
        <v>282.50147708153656</v>
      </c>
      <c r="C1532" t="str">
        <f t="shared" si="439"/>
        <v>-2.82754753999934-175.437661992295i</v>
      </c>
      <c r="D1532" t="str">
        <f t="shared" si="440"/>
        <v>3.47812447562446-56.3390888824438i</v>
      </c>
      <c r="E1532" t="str">
        <f t="shared" si="441"/>
        <v>162.460378709272+0.134202109138377i</v>
      </c>
      <c r="F1532" t="str">
        <f t="shared" si="442"/>
        <v>2.90990982541644-528.695488202707i</v>
      </c>
      <c r="G1532" t="str">
        <f t="shared" si="443"/>
        <v>0.999999970963542-0.000170400871537465i</v>
      </c>
      <c r="H1532" t="str">
        <f t="shared" si="444"/>
        <v>626.98233537181+36.5460783593316i</v>
      </c>
      <c r="I1532" t="str">
        <f t="shared" si="445"/>
        <v>59.6543361115923-934.826592541397i</v>
      </c>
      <c r="K1532" t="str">
        <f t="shared" si="446"/>
        <v>0.0190744879103223-0.00150233194465233i</v>
      </c>
      <c r="L1532" t="str">
        <f t="shared" si="447"/>
        <v>0.0001875-0.749172052991733i</v>
      </c>
      <c r="M1532" t="str">
        <f t="shared" si="448"/>
        <v>0.0025-0.361139348621655i</v>
      </c>
      <c r="N1532">
        <f t="shared" si="449"/>
        <v>89.076637746460023</v>
      </c>
      <c r="O1532">
        <f t="shared" si="450"/>
        <v>44.883584601553778</v>
      </c>
      <c r="P1532" s="3">
        <f t="shared" si="451"/>
        <v>44.883584601553778</v>
      </c>
      <c r="Q1532" s="3">
        <f t="shared" si="452"/>
        <v>-90.923362253539977</v>
      </c>
      <c r="R1532">
        <f t="shared" si="453"/>
        <v>89.076637746460023</v>
      </c>
      <c r="S1532">
        <f t="shared" si="454"/>
        <v>0.28250147708153656</v>
      </c>
      <c r="T1532">
        <f t="shared" si="437"/>
        <v>44.883584601553778</v>
      </c>
    </row>
    <row r="1533" spans="1:20" x14ac:dyDescent="0.25">
      <c r="A1533">
        <f t="shared" si="438"/>
        <v>1781.7541647494511</v>
      </c>
      <c r="B1533">
        <f t="shared" si="455"/>
        <v>283.57498269444642</v>
      </c>
      <c r="C1533" t="str">
        <f t="shared" si="439"/>
        <v>-2.82735046349781-174.771239941443i</v>
      </c>
      <c r="D1533" t="str">
        <f t="shared" si="440"/>
        <v>3.47812447163164-56.1258210457503i</v>
      </c>
      <c r="E1533" t="str">
        <f t="shared" si="441"/>
        <v>162.460309757301+0.134721114229416i</v>
      </c>
      <c r="F1533" t="str">
        <f t="shared" si="442"/>
        <v>2.90990982477307-526.694054570967i</v>
      </c>
      <c r="G1533" t="str">
        <f t="shared" si="443"/>
        <v>0.999999970742446-0.000171048394811489i</v>
      </c>
      <c r="H1533" t="str">
        <f t="shared" si="444"/>
        <v>626.997457808065+36.6850436966361i</v>
      </c>
      <c r="I1533" t="str">
        <f t="shared" si="445"/>
        <v>59.6545947196855-931.307898774064i</v>
      </c>
      <c r="K1533" t="str">
        <f t="shared" si="446"/>
        <v>0.0190735388994202-0.00150796110762901i</v>
      </c>
      <c r="L1533" t="str">
        <f t="shared" si="447"/>
        <v>0.0001875-0.746335976281859i</v>
      </c>
      <c r="M1533" t="str">
        <f t="shared" si="448"/>
        <v>0.0025-0.359772214207667i</v>
      </c>
      <c r="N1533">
        <f t="shared" si="449"/>
        <v>89.073182068505517</v>
      </c>
      <c r="O1533">
        <f t="shared" si="450"/>
        <v>44.850535789171822</v>
      </c>
      <c r="P1533" s="3">
        <f t="shared" si="451"/>
        <v>44.850535789171822</v>
      </c>
      <c r="Q1533" s="3">
        <f t="shared" si="452"/>
        <v>-90.926817931494483</v>
      </c>
      <c r="R1533">
        <f t="shared" si="453"/>
        <v>89.073182068505517</v>
      </c>
      <c r="S1533">
        <f t="shared" si="454"/>
        <v>0.28357498269444642</v>
      </c>
      <c r="T1533">
        <f t="shared" si="437"/>
        <v>44.850535789171822</v>
      </c>
    </row>
    <row r="1534" spans="1:20" x14ac:dyDescent="0.25">
      <c r="A1534">
        <f t="shared" si="438"/>
        <v>1788.5248305754992</v>
      </c>
      <c r="B1534">
        <f t="shared" si="455"/>
        <v>284.65256762868535</v>
      </c>
      <c r="C1534" t="str">
        <f t="shared" si="439"/>
        <v>-2.82715190801118-174.107332287023i</v>
      </c>
      <c r="D1534" t="str">
        <f t="shared" si="440"/>
        <v>3.4781244676084-55.9133605978353i</v>
      </c>
      <c r="E1534" t="str">
        <f t="shared" si="441"/>
        <v>162.460240292182+0.135242193939646i</v>
      </c>
      <c r="F1534" t="str">
        <f t="shared" si="442"/>
        <v>2.90990982412479-524.700197610024i</v>
      </c>
      <c r="G1534" t="str">
        <f t="shared" si="443"/>
        <v>0.999999970519666-0.000171698378673522i</v>
      </c>
      <c r="H1534" t="str">
        <f t="shared" si="444"/>
        <v>627.012695822711+36.8245381263078i</v>
      </c>
      <c r="I1534" t="str">
        <f t="shared" si="445"/>
        <v>59.6548552877923-927.802602808385i</v>
      </c>
      <c r="K1534" t="str">
        <f t="shared" si="446"/>
        <v>0.0190725827639302-0.00151361075797125i</v>
      </c>
      <c r="L1534" t="str">
        <f t="shared" si="447"/>
        <v>0.0001875-0.743510635865569i</v>
      </c>
      <c r="M1534" t="str">
        <f t="shared" si="448"/>
        <v>0.0025-0.358410255237763i</v>
      </c>
      <c r="N1534">
        <f t="shared" si="449"/>
        <v>89.069713862017466</v>
      </c>
      <c r="O1534">
        <f t="shared" si="450"/>
        <v>44.817486186564579</v>
      </c>
      <c r="P1534" s="3">
        <f t="shared" si="451"/>
        <v>44.817486186564579</v>
      </c>
      <c r="Q1534" s="3">
        <f t="shared" si="452"/>
        <v>-90.930286137982534</v>
      </c>
      <c r="R1534">
        <f t="shared" si="453"/>
        <v>89.069713862017466</v>
      </c>
      <c r="S1534">
        <f t="shared" si="454"/>
        <v>0.28465256762868535</v>
      </c>
      <c r="T1534">
        <f t="shared" si="437"/>
        <v>44.817486186564579</v>
      </c>
    </row>
    <row r="1535" spans="1:20" x14ac:dyDescent="0.25">
      <c r="A1535">
        <f t="shared" si="438"/>
        <v>1795.3212249316862</v>
      </c>
      <c r="B1535">
        <f t="shared" si="455"/>
        <v>285.73424738567434</v>
      </c>
      <c r="C1535" t="str">
        <f t="shared" si="439"/>
        <v>-2.82695186260509-173.445929481357i</v>
      </c>
      <c r="D1535" t="str">
        <f t="shared" si="440"/>
        <v>3.47812446355453-55.7017044823839i</v>
      </c>
      <c r="E1535" t="str">
        <f t="shared" si="441"/>
        <v>162.460170310187+0.135765357305149i</v>
      </c>
      <c r="F1535" t="str">
        <f t="shared" si="442"/>
        <v>2.90990982347158-522.713888637579i</v>
      </c>
      <c r="G1535" t="str">
        <f t="shared" si="443"/>
        <v>0.99999997029519-0.000172350832473793i</v>
      </c>
      <c r="H1535" t="str">
        <f t="shared" si="444"/>
        <v>627.02805030239+36.9645636704528i</v>
      </c>
      <c r="I1535" t="str">
        <f t="shared" si="445"/>
        <v>59.6551178306977-924.310654226674i</v>
      </c>
      <c r="K1535" t="str">
        <f t="shared" si="446"/>
        <v>0.0190716194511391-0.00151928096335507i</v>
      </c>
      <c r="L1535" t="str">
        <f t="shared" si="447"/>
        <v>0.0001875-0.740695991099393i</v>
      </c>
      <c r="M1535" t="str">
        <f t="shared" si="448"/>
        <v>0.0025-0.357053452119708i</v>
      </c>
      <c r="N1535">
        <f t="shared" si="449"/>
        <v>89.066233086201038</v>
      </c>
      <c r="O1535">
        <f t="shared" si="450"/>
        <v>44.784435787853958</v>
      </c>
      <c r="P1535" s="3">
        <f t="shared" si="451"/>
        <v>44.784435787853958</v>
      </c>
      <c r="Q1535" s="3">
        <f t="shared" si="452"/>
        <v>-90.933766913798962</v>
      </c>
      <c r="R1535">
        <f t="shared" si="453"/>
        <v>89.066233086201038</v>
      </c>
      <c r="S1535">
        <f t="shared" si="454"/>
        <v>0.28573424738567432</v>
      </c>
      <c r="T1535">
        <f t="shared" si="437"/>
        <v>44.784435787853958</v>
      </c>
    </row>
    <row r="1536" spans="1:20" x14ac:dyDescent="0.25">
      <c r="A1536">
        <f t="shared" si="438"/>
        <v>1802.1434455864267</v>
      </c>
      <c r="B1536">
        <f t="shared" si="455"/>
        <v>286.82003752573991</v>
      </c>
      <c r="C1536" t="str">
        <f t="shared" si="439"/>
        <v>-2.82675031626686-172.787022012836i</v>
      </c>
      <c r="D1536" t="str">
        <f t="shared" si="440"/>
        <v>3.4781244594698-55.4908496546519i</v>
      </c>
      <c r="E1536" t="str">
        <f t="shared" si="441"/>
        <v>162.460099807564+0.136290613409089i</v>
      </c>
      <c r="F1536" t="str">
        <f t="shared" si="442"/>
        <v>2.9099098228134-520.73509907991i</v>
      </c>
      <c r="G1536" t="str">
        <f t="shared" si="443"/>
        <v>0.999999970069004-0.000173005765598062i</v>
      </c>
      <c r="H1536" t="str">
        <f t="shared" si="444"/>
        <v>627.043522140599+37.1051223589892i</v>
      </c>
      <c r="I1536" t="str">
        <f t="shared" si="445"/>
        <v>59.6553823632953-920.832002803334i</v>
      </c>
      <c r="K1536" t="str">
        <f t="shared" si="446"/>
        <v>0.0190706489079555-0.00152497179160027i</v>
      </c>
      <c r="L1536" t="str">
        <f t="shared" si="447"/>
        <v>0.0001875-0.737892001493719i</v>
      </c>
      <c r="M1536" t="str">
        <f t="shared" si="448"/>
        <v>0.0025-0.355701785335433i</v>
      </c>
      <c r="N1536">
        <f t="shared" si="449"/>
        <v>89.062739700182817</v>
      </c>
      <c r="O1536">
        <f t="shared" si="450"/>
        <v>44.751384587119389</v>
      </c>
      <c r="P1536" s="3">
        <f t="shared" si="451"/>
        <v>44.751384587119389</v>
      </c>
      <c r="Q1536" s="3">
        <f t="shared" si="452"/>
        <v>-90.937260299817183</v>
      </c>
      <c r="R1536">
        <f t="shared" si="453"/>
        <v>89.062739700182817</v>
      </c>
      <c r="S1536">
        <f t="shared" si="454"/>
        <v>0.28682003752573992</v>
      </c>
      <c r="T1536">
        <f t="shared" si="437"/>
        <v>44.751384587119389</v>
      </c>
    </row>
    <row r="1537" spans="1:20" x14ac:dyDescent="0.25">
      <c r="A1537">
        <f t="shared" si="438"/>
        <v>1808.991590679655</v>
      </c>
      <c r="B1537">
        <f t="shared" si="455"/>
        <v>287.90995366833772</v>
      </c>
      <c r="C1537" t="str">
        <f t="shared" si="439"/>
        <v>-2.82654725790479-172.130600405775i</v>
      </c>
      <c r="D1537" t="str">
        <f t="shared" si="440"/>
        <v>3.47812445535397-55.2807930814218i</v>
      </c>
      <c r="E1537" t="str">
        <f t="shared" si="441"/>
        <v>162.460028780532+0.136817971382274i</v>
      </c>
      <c r="F1537" t="str">
        <f t="shared" si="442"/>
        <v>2.90990982215021-518.763800471465i</v>
      </c>
      <c r="G1537" t="str">
        <f t="shared" si="443"/>
        <v>0.999999969841096-0.000173663187467756i</v>
      </c>
      <c r="H1537" t="str">
        <f t="shared" si="444"/>
        <v>627.059112237738+37.2462162296796i</v>
      </c>
      <c r="I1537" t="str">
        <f t="shared" si="445"/>
        <v>59.6556489005904-917.366598504132i</v>
      </c>
      <c r="K1537" t="str">
        <f t="shared" si="446"/>
        <v>0.0190696710809072-0.00153068331066976i</v>
      </c>
      <c r="L1537" t="str">
        <f t="shared" si="447"/>
        <v>0.0001875-0.735098626712212i</v>
      </c>
      <c r="M1537" t="str">
        <f t="shared" si="448"/>
        <v>0.0025-0.354355235440759i</v>
      </c>
      <c r="N1537">
        <f t="shared" si="449"/>
        <v>89.059233663011213</v>
      </c>
      <c r="O1537">
        <f t="shared" si="450"/>
        <v>44.718332578397153</v>
      </c>
      <c r="P1537" s="3">
        <f t="shared" si="451"/>
        <v>44.718332578397153</v>
      </c>
      <c r="Q1537" s="3">
        <f t="shared" si="452"/>
        <v>-90.940766336988787</v>
      </c>
      <c r="R1537">
        <f t="shared" si="453"/>
        <v>89.059233663011213</v>
      </c>
      <c r="S1537">
        <f t="shared" si="454"/>
        <v>0.28790995366833771</v>
      </c>
      <c r="T1537">
        <f t="shared" si="437"/>
        <v>44.718332578397153</v>
      </c>
    </row>
    <row r="1538" spans="1:20" x14ac:dyDescent="0.25">
      <c r="A1538">
        <f t="shared" si="438"/>
        <v>1815.8657587242378</v>
      </c>
      <c r="B1538">
        <f t="shared" si="455"/>
        <v>289.00401149227741</v>
      </c>
      <c r="C1538" t="str">
        <f t="shared" si="439"/>
        <v>-2.82634267634803-171.47665522029i</v>
      </c>
      <c r="D1538" t="str">
        <f t="shared" si="440"/>
        <v>3.4781244512068-55.0715317409594i</v>
      </c>
      <c r="E1538" t="str">
        <f t="shared" si="441"/>
        <v>162.459957225289+0.1373474404032i</v>
      </c>
      <c r="F1538" t="str">
        <f t="shared" si="442"/>
        <v>2.90990982148197-516.799964454452i</v>
      </c>
      <c r="G1538" t="str">
        <f t="shared" si="443"/>
        <v>0.999999969611453-0.000174323107540101i</v>
      </c>
      <c r="H1538" t="str">
        <f t="shared" si="444"/>
        <v>627.074821501166+37.3878473281623i</v>
      </c>
      <c r="I1538" t="str">
        <f t="shared" si="445"/>
        <v>59.6559174577006-913.914391485481i</v>
      </c>
      <c r="K1538" t="str">
        <f t="shared" si="446"/>
        <v>0.0190686859161387-0.00153641558866885i</v>
      </c>
      <c r="L1538" t="str">
        <f t="shared" si="447"/>
        <v>0.0001875-0.732315826571239i</v>
      </c>
      <c r="M1538" t="str">
        <f t="shared" si="448"/>
        <v>0.0025-0.353013783065111i</v>
      </c>
      <c r="N1538">
        <f t="shared" si="449"/>
        <v>89.055714933657001</v>
      </c>
      <c r="O1538">
        <f t="shared" si="450"/>
        <v>44.685279755680661</v>
      </c>
      <c r="P1538" s="3">
        <f t="shared" si="451"/>
        <v>44.685279755680661</v>
      </c>
      <c r="Q1538" s="3">
        <f t="shared" si="452"/>
        <v>-90.944285066342999</v>
      </c>
      <c r="R1538">
        <f t="shared" si="453"/>
        <v>89.055714933657001</v>
      </c>
      <c r="S1538">
        <f t="shared" si="454"/>
        <v>0.28900401149227739</v>
      </c>
      <c r="T1538">
        <f t="shared" si="437"/>
        <v>44.685279755680661</v>
      </c>
    </row>
    <row r="1539" spans="1:20" x14ac:dyDescent="0.25">
      <c r="A1539">
        <f t="shared" si="438"/>
        <v>1822.7660486073898</v>
      </c>
      <c r="B1539">
        <f t="shared" si="455"/>
        <v>290.10222673594808</v>
      </c>
      <c r="C1539" t="str">
        <f t="shared" si="439"/>
        <v>-2.82613656034547-170.82517705214i</v>
      </c>
      <c r="D1539" t="str">
        <f t="shared" si="440"/>
        <v>3.47812444702805-54.8630626229698i</v>
      </c>
      <c r="E1539" t="str">
        <f t="shared" si="441"/>
        <v>162.459885138+0.137879029698574i</v>
      </c>
      <c r="F1539" t="str">
        <f t="shared" si="442"/>
        <v>2.90990982080864-514.84356277843i</v>
      </c>
      <c r="G1539" t="str">
        <f t="shared" si="443"/>
        <v>0.999999969380061-0.000174985535308263i</v>
      </c>
      <c r="H1539" t="str">
        <f t="shared" si="444"/>
        <v>627.090650845259+37.5300177079818i</v>
      </c>
      <c r="I1539" t="str">
        <f t="shared" si="445"/>
        <v>59.6561880498557-910.47533209373i</v>
      </c>
      <c r="K1539" t="str">
        <f t="shared" si="446"/>
        <v>0.0190676933594085-0.00154216869384451i</v>
      </c>
      <c r="L1539" t="str">
        <f t="shared" si="447"/>
        <v>0.0001875-0.72954356103929i</v>
      </c>
      <c r="M1539" t="str">
        <f t="shared" si="448"/>
        <v>0.0025-0.351677408911248i</v>
      </c>
      <c r="N1539">
        <f t="shared" si="449"/>
        <v>89.052183471013947</v>
      </c>
      <c r="O1539">
        <f t="shared" si="450"/>
        <v>44.652226112919124</v>
      </c>
      <c r="P1539" s="3">
        <f t="shared" si="451"/>
        <v>44.652226112919124</v>
      </c>
      <c r="Q1539" s="3">
        <f t="shared" si="452"/>
        <v>-90.947816528986053</v>
      </c>
      <c r="R1539">
        <f t="shared" si="453"/>
        <v>89.052183471013947</v>
      </c>
      <c r="S1539">
        <f t="shared" si="454"/>
        <v>0.2901022267359481</v>
      </c>
      <c r="T1539">
        <f t="shared" si="437"/>
        <v>44.652226112919124</v>
      </c>
    </row>
    <row r="1540" spans="1:20" x14ac:dyDescent="0.25">
      <c r="A1540">
        <f t="shared" si="438"/>
        <v>1829.692559592098</v>
      </c>
      <c r="B1540">
        <f t="shared" si="455"/>
        <v>291.20461519754468</v>
      </c>
      <c r="C1540" t="str">
        <f t="shared" si="439"/>
        <v>-2.82592889856598-170.176156532619i</v>
      </c>
      <c r="D1540" t="str">
        <f t="shared" si="440"/>
        <v>3.47812444281747-54.6553827285548i</v>
      </c>
      <c r="E1540" t="str">
        <f t="shared" si="441"/>
        <v>162.459812514809+0.138412748543498i</v>
      </c>
      <c r="F1540" t="str">
        <f t="shared" si="442"/>
        <v>2.90990982013019-512.894567299902i</v>
      </c>
      <c r="G1540" t="str">
        <f t="shared" si="443"/>
        <v>0.999999969146908-0.00017565048030148i</v>
      </c>
      <c r="H1540" t="str">
        <f t="shared" si="444"/>
        <v>627.106601191463+37.6727294306225i</v>
      </c>
      <c r="I1540" t="str">
        <f t="shared" si="445"/>
        <v>59.6564606924012-907.049370864445i</v>
      </c>
      <c r="K1540" t="str">
        <f t="shared" si="446"/>
        <v>0.0190666933560866-0.00154794269458466i</v>
      </c>
      <c r="L1540" t="str">
        <f t="shared" si="447"/>
        <v>0.0001875-0.726781790236392i</v>
      </c>
      <c r="M1540" t="str">
        <f t="shared" si="448"/>
        <v>0.0025-0.35034609375498i</v>
      </c>
      <c r="N1540">
        <f t="shared" si="449"/>
        <v>89.048639233899337</v>
      </c>
      <c r="O1540">
        <f t="shared" si="450"/>
        <v>44.619171644018508</v>
      </c>
      <c r="P1540" s="3">
        <f t="shared" si="451"/>
        <v>44.619171644018508</v>
      </c>
      <c r="Q1540" s="3">
        <f t="shared" si="452"/>
        <v>-90.951360766100663</v>
      </c>
      <c r="R1540">
        <f t="shared" si="453"/>
        <v>89.048639233899337</v>
      </c>
      <c r="S1540">
        <f t="shared" si="454"/>
        <v>0.2912046151975447</v>
      </c>
      <c r="T1540">
        <f t="shared" si="437"/>
        <v>44.619171644018508</v>
      </c>
    </row>
    <row r="1541" spans="1:20" x14ac:dyDescent="0.25">
      <c r="A1541">
        <f t="shared" si="438"/>
        <v>1836.645391318548</v>
      </c>
      <c r="B1541">
        <f t="shared" si="455"/>
        <v>292.31119273529538</v>
      </c>
      <c r="C1541" t="str">
        <f t="shared" si="439"/>
        <v>-2.82571967959692-169.529584328404i</v>
      </c>
      <c r="D1541" t="str">
        <f t="shared" si="440"/>
        <v>3.47812443857484-54.4484890701696i</v>
      </c>
      <c r="E1541" t="str">
        <f t="shared" si="441"/>
        <v>162.459739351832+0.138948606261892i</v>
      </c>
      <c r="F1541" t="str">
        <f t="shared" si="442"/>
        <v>2.90990981944656-510.952949981917i</v>
      </c>
      <c r="G1541" t="str">
        <f t="shared" si="443"/>
        <v>0.999999968911979-0.000176317952085205i</v>
      </c>
      <c r="H1541" t="str">
        <f t="shared" si="444"/>
        <v>627.122673468347+37.8159845655359i</v>
      </c>
      <c r="I1541" t="str">
        <f t="shared" si="445"/>
        <v>59.6567354007936-903.636458521708i</v>
      </c>
      <c r="K1541" t="str">
        <f t="shared" si="446"/>
        <v>0.019065685851152-0.00155373765941735i</v>
      </c>
      <c r="L1541" t="str">
        <f t="shared" si="447"/>
        <v>0.0001875-0.724030474433545i</v>
      </c>
      <c r="M1541" t="str">
        <f t="shared" si="448"/>
        <v>0.0025-0.349019818444889i</v>
      </c>
      <c r="N1541">
        <f t="shared" si="449"/>
        <v>89.045082181054653</v>
      </c>
      <c r="O1541">
        <f t="shared" si="450"/>
        <v>44.586116342840434</v>
      </c>
      <c r="P1541" s="3">
        <f t="shared" si="451"/>
        <v>44.586116342840434</v>
      </c>
      <c r="Q1541" s="3">
        <f t="shared" si="452"/>
        <v>-90.954917818945347</v>
      </c>
      <c r="R1541">
        <f t="shared" si="453"/>
        <v>89.045082181054653</v>
      </c>
      <c r="S1541">
        <f t="shared" si="454"/>
        <v>0.29231119273529538</v>
      </c>
      <c r="T1541">
        <f t="shared" si="437"/>
        <v>44.586116342840434</v>
      </c>
    </row>
    <row r="1542" spans="1:20" x14ac:dyDescent="0.25">
      <c r="A1542">
        <f t="shared" si="438"/>
        <v>1843.6246438055587</v>
      </c>
      <c r="B1542">
        <f t="shared" si="455"/>
        <v>293.4219752676895</v>
      </c>
      <c r="C1542" t="str">
        <f t="shared" si="439"/>
        <v>-2.82550889194455-168.885451141426i</v>
      </c>
      <c r="D1542" t="str">
        <f t="shared" si="440"/>
        <v>3.47812443429991-54.2423786715792i</v>
      </c>
      <c r="E1542" t="str">
        <f t="shared" si="441"/>
        <v>162.459665645158+0.139486612226738i</v>
      </c>
      <c r="F1542" t="str">
        <f t="shared" si="442"/>
        <v>2.90990981875774-509.018682893657i</v>
      </c>
      <c r="G1542" t="str">
        <f t="shared" si="443"/>
        <v>0.999999968675261-0.000176987960261232i</v>
      </c>
      <c r="H1542" t="str">
        <f t="shared" si="444"/>
        <v>627.138868611657+37.9597851901772i</v>
      </c>
      <c r="I1542" t="str">
        <f t="shared" si="445"/>
        <v>59.6570121906072-900.236545977386i</v>
      </c>
      <c r="K1542" t="str">
        <f t="shared" si="446"/>
        <v>0.0190646707891901-0.00155955365701008i</v>
      </c>
      <c r="L1542" t="str">
        <f t="shared" si="447"/>
        <v>0.0001875-0.721289574052147i</v>
      </c>
      <c r="M1542" t="str">
        <f t="shared" si="448"/>
        <v>0.0025-0.347698563902061i</v>
      </c>
      <c r="N1542">
        <f t="shared" si="449"/>
        <v>89.041512271146033</v>
      </c>
      <c r="O1542">
        <f t="shared" si="450"/>
        <v>44.553060203202044</v>
      </c>
      <c r="P1542" s="3">
        <f t="shared" si="451"/>
        <v>44.553060203202044</v>
      </c>
      <c r="Q1542" s="3">
        <f t="shared" si="452"/>
        <v>-90.958487728853967</v>
      </c>
      <c r="R1542">
        <f t="shared" si="453"/>
        <v>89.041512271146033</v>
      </c>
      <c r="S1542">
        <f t="shared" si="454"/>
        <v>0.29342197526768948</v>
      </c>
      <c r="T1542">
        <f t="shared" si="437"/>
        <v>44.553060203202044</v>
      </c>
    </row>
    <row r="1543" spans="1:20" x14ac:dyDescent="0.25">
      <c r="A1543">
        <f t="shared" si="438"/>
        <v>1850.6304174520196</v>
      </c>
      <c r="B1543">
        <f t="shared" si="455"/>
        <v>294.53697877370672</v>
      </c>
      <c r="C1543" t="str">
        <f t="shared" si="439"/>
        <v>-2.82529652403302-168.243747708737i</v>
      </c>
      <c r="D1543" t="str">
        <f t="shared" si="440"/>
        <v>3.47812442999242-54.0370485678165i</v>
      </c>
      <c r="E1543" t="str">
        <f t="shared" si="441"/>
        <v>162.45959139085+0.140026775860529i</v>
      </c>
      <c r="F1543" t="str">
        <f t="shared" si="442"/>
        <v>2.90990981806367-507.091738210041i</v>
      </c>
      <c r="G1543" t="str">
        <f t="shared" si="443"/>
        <v>0.999999968436741-0.000177660514467849i</v>
      </c>
      <c r="H1543" t="str">
        <f t="shared" si="444"/>
        <v>627.155187564388+38.1041333900352i</v>
      </c>
      <c r="I1543" t="str">
        <f t="shared" si="445"/>
        <v>59.6572910775326-896.849584330464i</v>
      </c>
      <c r="K1543" t="str">
        <f t="shared" si="446"/>
        <v>0.0190636481143896-0.00156539075616892i</v>
      </c>
      <c r="L1543" t="str">
        <f t="shared" si="447"/>
        <v>0.0001875-0.718559049663426i</v>
      </c>
      <c r="M1543" t="str">
        <f t="shared" si="448"/>
        <v>0.0025-0.346382311119806i</v>
      </c>
      <c r="N1543">
        <f t="shared" si="449"/>
        <v>89.037929462764907</v>
      </c>
      <c r="O1543">
        <f t="shared" si="450"/>
        <v>44.520003218875786</v>
      </c>
      <c r="P1543" s="3">
        <f t="shared" si="451"/>
        <v>44.520003218875786</v>
      </c>
      <c r="Q1543" s="3">
        <f t="shared" si="452"/>
        <v>-90.962070537235093</v>
      </c>
      <c r="R1543">
        <f t="shared" si="453"/>
        <v>89.037929462764907</v>
      </c>
      <c r="S1543">
        <f t="shared" si="454"/>
        <v>0.29453697877370671</v>
      </c>
      <c r="T1543">
        <f t="shared" si="437"/>
        <v>44.520003218875786</v>
      </c>
    </row>
    <row r="1544" spans="1:20" x14ac:dyDescent="0.25">
      <c r="A1544">
        <f t="shared" si="438"/>
        <v>1857.6628130383376</v>
      </c>
      <c r="B1544">
        <f t="shared" si="455"/>
        <v>295.65621929304683</v>
      </c>
      <c r="C1544" t="str">
        <f t="shared" si="439"/>
        <v>-2.82508256420378-167.604464802375i</v>
      </c>
      <c r="D1544" t="str">
        <f t="shared" si="440"/>
        <v>3.47812442565213-53.832495805139i</v>
      </c>
      <c r="E1544" t="str">
        <f t="shared" si="441"/>
        <v>162.459516584943+0.140569106635577i</v>
      </c>
      <c r="F1544" t="str">
        <f t="shared" si="442"/>
        <v>2.90990981736431-505.172088211321i</v>
      </c>
      <c r="G1544" t="str">
        <f t="shared" si="443"/>
        <v>0.999999968196404-0.000178335624379966i</v>
      </c>
      <c r="H1544" t="str">
        <f t="shared" si="444"/>
        <v>627.171631276821+38.2490312586641i</v>
      </c>
      <c r="I1544" t="str">
        <f t="shared" si="445"/>
        <v>59.6575720773767-893.475524866303i</v>
      </c>
      <c r="K1544" t="str">
        <f t="shared" si="446"/>
        <v>0.0190626177705406-0.00157124902583777i</v>
      </c>
      <c r="L1544" t="str">
        <f t="shared" si="447"/>
        <v>0.0001875-0.715838861987872i</v>
      </c>
      <c r="M1544" t="str">
        <f t="shared" si="448"/>
        <v>0.0025-0.345071041163384i</v>
      </c>
      <c r="N1544">
        <f t="shared" si="449"/>
        <v>89.034333714428755</v>
      </c>
      <c r="O1544">
        <f t="shared" si="450"/>
        <v>44.486945383588939</v>
      </c>
      <c r="P1544" s="3">
        <f t="shared" si="451"/>
        <v>44.486945383588939</v>
      </c>
      <c r="Q1544" s="3">
        <f t="shared" si="452"/>
        <v>-90.965666285571245</v>
      </c>
      <c r="R1544">
        <f t="shared" si="453"/>
        <v>89.034333714428755</v>
      </c>
      <c r="S1544">
        <f t="shared" si="454"/>
        <v>0.29565621929304681</v>
      </c>
      <c r="T1544">
        <f t="shared" si="437"/>
        <v>44.486945383588939</v>
      </c>
    </row>
    <row r="1545" spans="1:20" x14ac:dyDescent="0.25">
      <c r="A1545">
        <f t="shared" si="438"/>
        <v>1864.7219317278832</v>
      </c>
      <c r="B1545">
        <f t="shared" si="455"/>
        <v>296.77971292636039</v>
      </c>
      <c r="C1545" t="str">
        <f t="shared" si="439"/>
        <v>-2.82486700071489-166.967593229236i</v>
      </c>
      <c r="D1545" t="str">
        <f t="shared" si="440"/>
        <v>3.4781244212788-53.6287174409866i</v>
      </c>
      <c r="E1545" t="str">
        <f t="shared" si="441"/>
        <v>162.459441223445+0.141113614074277i</v>
      </c>
      <c r="F1545" t="str">
        <f t="shared" si="442"/>
        <v>2.90990981665963-503.25970528269i</v>
      </c>
      <c r="G1545" t="str">
        <f t="shared" si="443"/>
        <v>0.999999967954237-0.000179013299709259i</v>
      </c>
      <c r="H1545" t="str">
        <f t="shared" si="444"/>
        <v>627.188200706584+38.3944808977146i</v>
      </c>
      <c r="I1545" t="str">
        <f t="shared" si="445"/>
        <v>59.6578552060629-890.114319055959i</v>
      </c>
      <c r="K1545" t="str">
        <f t="shared" si="446"/>
        <v>0.0190615797010316-0.00157712853509747i</v>
      </c>
      <c r="L1545" t="str">
        <f t="shared" si="447"/>
        <v>0.0001875-0.713128971894672i</v>
      </c>
      <c r="M1545" t="str">
        <f t="shared" si="448"/>
        <v>0.0025-0.343764735169739i</v>
      </c>
      <c r="N1545">
        <f t="shared" si="449"/>
        <v>89.03072498458171</v>
      </c>
      <c r="O1545">
        <f t="shared" si="450"/>
        <v>44.453886691023598</v>
      </c>
      <c r="P1545" s="3">
        <f t="shared" si="451"/>
        <v>44.453886691023598</v>
      </c>
      <c r="Q1545" s="3">
        <f t="shared" si="452"/>
        <v>-90.96927501541829</v>
      </c>
      <c r="R1545">
        <f t="shared" si="453"/>
        <v>89.03072498458171</v>
      </c>
      <c r="S1545">
        <f t="shared" si="454"/>
        <v>0.29677971292636041</v>
      </c>
      <c r="T1545">
        <f t="shared" si="437"/>
        <v>44.453886691023598</v>
      </c>
    </row>
    <row r="1546" spans="1:20" x14ac:dyDescent="0.25">
      <c r="A1546">
        <f t="shared" si="438"/>
        <v>1871.8078750684492</v>
      </c>
      <c r="B1546">
        <f t="shared" si="455"/>
        <v>297.90747583548057</v>
      </c>
      <c r="C1546" t="str">
        <f t="shared" si="439"/>
        <v>-2.82464982174114-166.333123830935i</v>
      </c>
      <c r="D1546" t="str">
        <f t="shared" si="440"/>
        <v>3.47812441687216-53.4257105439388i</v>
      </c>
      <c r="E1546" t="str">
        <f t="shared" si="441"/>
        <v>162.459365302337+0.141660307749429i</v>
      </c>
      <c r="F1546" t="str">
        <f t="shared" si="442"/>
        <v>2.90990981594958-501.354561913873i</v>
      </c>
      <c r="G1546" t="str">
        <f t="shared" si="443"/>
        <v>0.999999967710227-0.000179693550204307i</v>
      </c>
      <c r="H1546" t="str">
        <f t="shared" si="444"/>
        <v>627.20489681873+38.5404844169697i</v>
      </c>
      <c r="I1546" t="str">
        <f t="shared" si="445"/>
        <v>59.6581404796357-886.765918555494i</v>
      </c>
      <c r="K1546" t="str">
        <f t="shared" si="446"/>
        <v>0.0190605338488465-0.00158302935316502i</v>
      </c>
      <c r="L1546" t="str">
        <f t="shared" si="447"/>
        <v>0.0001875-0.71042934040115i</v>
      </c>
      <c r="M1546" t="str">
        <f t="shared" si="448"/>
        <v>0.0025-0.34246337434722i</v>
      </c>
      <c r="N1546">
        <f t="shared" si="449"/>
        <v>89.027103231595021</v>
      </c>
      <c r="O1546">
        <f t="shared" si="450"/>
        <v>44.420827134815909</v>
      </c>
      <c r="P1546" s="3">
        <f t="shared" si="451"/>
        <v>44.420827134815909</v>
      </c>
      <c r="Q1546" s="3">
        <f t="shared" si="452"/>
        <v>-90.972896768404979</v>
      </c>
      <c r="R1546">
        <f t="shared" si="453"/>
        <v>89.027103231595021</v>
      </c>
      <c r="S1546">
        <f t="shared" si="454"/>
        <v>0.29790747583548055</v>
      </c>
      <c r="T1546">
        <f t="shared" si="437"/>
        <v>44.420827134815909</v>
      </c>
    </row>
    <row r="1547" spans="1:20" x14ac:dyDescent="0.25">
      <c r="A1547">
        <f t="shared" si="438"/>
        <v>1878.9207449937094</v>
      </c>
      <c r="B1547">
        <f t="shared" si="455"/>
        <v>299.03952424365542</v>
      </c>
      <c r="C1547" t="str">
        <f t="shared" si="439"/>
        <v>-2.82443101537313-165.701047483686i</v>
      </c>
      <c r="D1547" t="str">
        <f t="shared" si="440"/>
        <v>3.47812441243197-53.2234721936735i</v>
      </c>
      <c r="E1547" t="str">
        <f t="shared" si="441"/>
        <v>162.459288817576+0.142209197284761i</v>
      </c>
      <c r="F1547" t="str">
        <f t="shared" si="442"/>
        <v>2.90990981523412-499.456630698748i</v>
      </c>
      <c r="G1547" t="str">
        <f t="shared" si="443"/>
        <v>0.999999967464358-0.000180376385650734i</v>
      </c>
      <c r="H1547" t="str">
        <f t="shared" si="444"/>
        <v>627.221720585764+38.6870439343748i</v>
      </c>
      <c r="I1547" t="str">
        <f t="shared" si="445"/>
        <v>59.6584279142595-883.430275205269i</v>
      </c>
      <c r="K1547" t="str">
        <f t="shared" si="446"/>
        <v>0.0190594801565626-0.00158895154939272i</v>
      </c>
      <c r="L1547" t="str">
        <f t="shared" si="447"/>
        <v>0.0001875-0.707739928672194i</v>
      </c>
      <c r="M1547" t="str">
        <f t="shared" si="448"/>
        <v>0.0025-0.341166939975314i</v>
      </c>
      <c r="N1547">
        <f t="shared" si="449"/>
        <v>89.023468413767787</v>
      </c>
      <c r="O1547">
        <f t="shared" si="450"/>
        <v>44.387766708556427</v>
      </c>
      <c r="P1547" s="3">
        <f t="shared" si="451"/>
        <v>44.387766708556427</v>
      </c>
      <c r="Q1547" s="3">
        <f t="shared" si="452"/>
        <v>-90.976531586232213</v>
      </c>
      <c r="R1547">
        <f t="shared" si="453"/>
        <v>89.023468413767787</v>
      </c>
      <c r="S1547">
        <f t="shared" si="454"/>
        <v>0.29903952424365543</v>
      </c>
      <c r="T1547">
        <f t="shared" si="437"/>
        <v>44.387766708556427</v>
      </c>
    </row>
    <row r="1548" spans="1:20" x14ac:dyDescent="0.25">
      <c r="A1548">
        <f t="shared" si="438"/>
        <v>1886.0606438246857</v>
      </c>
      <c r="B1548">
        <f t="shared" si="455"/>
        <v>300.17587443578134</v>
      </c>
      <c r="C1548" t="str">
        <f t="shared" si="439"/>
        <v>-2.82421056961589-165.071355098159i</v>
      </c>
      <c r="D1548" t="str">
        <f t="shared" si="440"/>
        <v>3.47812440795796-53.021999480924i</v>
      </c>
      <c r="E1548" t="str">
        <f t="shared" si="441"/>
        <v>162.459211765084+0.142760292355201i</v>
      </c>
      <c r="F1548" t="str">
        <f t="shared" si="442"/>
        <v>2.90990981451322-497.565884334934i</v>
      </c>
      <c r="G1548" t="str">
        <f t="shared" si="443"/>
        <v>0.999999967216618-0.000181061815871351i</v>
      </c>
      <c r="H1548" t="str">
        <f t="shared" si="444"/>
        <v>627.238672987722+38.8341615760685i</v>
      </c>
      <c r="I1548" t="str">
        <f t="shared" si="445"/>
        <v>59.6587175262157-880.107341029246i</v>
      </c>
      <c r="K1548" t="str">
        <f t="shared" si="446"/>
        <v>0.0190584185663475-0.0015948951932672i</v>
      </c>
      <c r="L1548" t="str">
        <f t="shared" si="447"/>
        <v>0.0001875-0.705060698019721i</v>
      </c>
      <c r="M1548" t="str">
        <f t="shared" si="448"/>
        <v>0.0025-0.339875413404377i</v>
      </c>
      <c r="N1548">
        <f t="shared" si="449"/>
        <v>89.019820489327984</v>
      </c>
      <c r="O1548">
        <f t="shared" si="450"/>
        <v>44.354705405789119</v>
      </c>
      <c r="P1548" s="3">
        <f t="shared" si="451"/>
        <v>44.354705405789119</v>
      </c>
      <c r="Q1548" s="3">
        <f t="shared" si="452"/>
        <v>-90.980179510672016</v>
      </c>
      <c r="R1548">
        <f t="shared" si="453"/>
        <v>89.019820489327984</v>
      </c>
      <c r="S1548">
        <f t="shared" si="454"/>
        <v>0.30017587443578136</v>
      </c>
      <c r="T1548">
        <f t="shared" si="437"/>
        <v>44.354705405789119</v>
      </c>
    </row>
    <row r="1549" spans="1:20" x14ac:dyDescent="0.25">
      <c r="A1549">
        <f t="shared" si="438"/>
        <v>1893.2276742712195</v>
      </c>
      <c r="B1549">
        <f t="shared" si="455"/>
        <v>301.3165427586373</v>
      </c>
      <c r="C1549" t="str">
        <f t="shared" si="439"/>
        <v>-2.82398847239009-164.444037619355i</v>
      </c>
      <c r="D1549" t="str">
        <f t="shared" si="440"/>
        <v>3.4781244034499-52.821289507438i</v>
      </c>
      <c r="E1549" t="str">
        <f t="shared" si="441"/>
        <v>162.459134140761+0.143313602687118i</v>
      </c>
      <c r="F1549" t="str">
        <f t="shared" si="442"/>
        <v>2.90990981378682-495.682295623413i</v>
      </c>
      <c r="G1549" t="str">
        <f t="shared" si="443"/>
        <v>0.999999966966991-0.000181749850726292i</v>
      </c>
      <c r="H1549" t="str">
        <f t="shared" si="444"/>
        <v>627.255755012228+38.9818394764202i</v>
      </c>
      <c r="I1549" t="str">
        <f t="shared" si="445"/>
        <v>59.6590093319114-876.797068234322i</v>
      </c>
      <c r="K1549" t="str">
        <f t="shared" si="446"/>
        <v>0.0190573490199563-0.00160086035440868i</v>
      </c>
      <c r="L1549" t="str">
        <f t="shared" si="447"/>
        <v>0.0001875-0.702391609902089i</v>
      </c>
      <c r="M1549" t="str">
        <f t="shared" si="448"/>
        <v>0.0025-0.338588776055367i</v>
      </c>
      <c r="N1549">
        <f t="shared" si="449"/>
        <v>89.016159416432501</v>
      </c>
      <c r="O1549">
        <f t="shared" si="450"/>
        <v>44.321643220011367</v>
      </c>
      <c r="P1549" s="3">
        <f t="shared" si="451"/>
        <v>44.321643220011367</v>
      </c>
      <c r="Q1549" s="3">
        <f t="shared" si="452"/>
        <v>-90.983840583567499</v>
      </c>
      <c r="R1549">
        <f t="shared" si="453"/>
        <v>89.016159416432501</v>
      </c>
      <c r="S1549">
        <f t="shared" si="454"/>
        <v>0.30131654275863728</v>
      </c>
      <c r="T1549">
        <f t="shared" si="437"/>
        <v>44.321643220011367</v>
      </c>
    </row>
    <row r="1550" spans="1:20" x14ac:dyDescent="0.25">
      <c r="A1550">
        <f t="shared" si="438"/>
        <v>1900.4219394334502</v>
      </c>
      <c r="B1550">
        <f t="shared" si="455"/>
        <v>302.46154562112014</v>
      </c>
      <c r="C1550" t="str">
        <f t="shared" si="439"/>
        <v>-2.82376471152955-163.819086026481i</v>
      </c>
      <c r="D1550" t="str">
        <f t="shared" si="440"/>
        <v>3.47812439890751-52.6213393859349i</v>
      </c>
      <c r="E1550" t="str">
        <f t="shared" si="441"/>
        <v>162.459055940479+0.143869138058718i</v>
      </c>
      <c r="F1550" t="str">
        <f t="shared" si="442"/>
        <v>2.90990981305491-493.805837468127i</v>
      </c>
      <c r="G1550" t="str">
        <f t="shared" si="443"/>
        <v>0.999999966715463-0.000182440500113163i</v>
      </c>
      <c r="H1550" t="str">
        <f t="shared" si="444"/>
        <v>627.272967654549+39.130079778057i</v>
      </c>
      <c r="I1550" t="str">
        <f t="shared" si="445"/>
        <v>59.6593033478713-873.49940920962i</v>
      </c>
      <c r="K1550" t="str">
        <f t="shared" si="446"/>
        <v>0.0190562714587292-0.00160684710256987i</v>
      </c>
      <c r="L1550" t="str">
        <f t="shared" si="447"/>
        <v>0.0001875-0.699732625923584i</v>
      </c>
      <c r="M1550" t="str">
        <f t="shared" si="448"/>
        <v>0.0025-0.337307009419573i</v>
      </c>
      <c r="N1550">
        <f t="shared" si="449"/>
        <v>89.012485153168512</v>
      </c>
      <c r="O1550">
        <f t="shared" si="450"/>
        <v>44.28858014467388</v>
      </c>
      <c r="P1550" s="3">
        <f t="shared" si="451"/>
        <v>44.28858014467388</v>
      </c>
      <c r="Q1550" s="3">
        <f t="shared" si="452"/>
        <v>-90.987514846831488</v>
      </c>
      <c r="R1550">
        <f t="shared" si="453"/>
        <v>89.012485153168512</v>
      </c>
      <c r="S1550">
        <f t="shared" si="454"/>
        <v>0.30246154562112015</v>
      </c>
      <c r="T1550">
        <f t="shared" si="437"/>
        <v>44.28858014467388</v>
      </c>
    </row>
    <row r="1551" spans="1:20" x14ac:dyDescent="0.25">
      <c r="A1551">
        <f t="shared" si="438"/>
        <v>1907.6435428032974</v>
      </c>
      <c r="B1551">
        <f t="shared" si="455"/>
        <v>303.61089949448041</v>
      </c>
      <c r="C1551" t="str">
        <f t="shared" si="439"/>
        <v>-2.82353927478234-163.196491332806i</v>
      </c>
      <c r="D1551" t="str">
        <f t="shared" si="440"/>
        <v>3.47812439433052-52.4221462400649i</v>
      </c>
      <c r="E1551" t="str">
        <f t="shared" si="441"/>
        <v>162.458977160078+0.144426908300678i</v>
      </c>
      <c r="F1551" t="str">
        <f t="shared" si="442"/>
        <v>2.9099098123174-491.936482875594i</v>
      </c>
      <c r="G1551" t="str">
        <f t="shared" si="443"/>
        <v>0.99999996646202-0.00018313377396718i</v>
      </c>
      <c r="H1551" t="str">
        <f t="shared" si="444"/>
        <v>627.290311917658+39.2788846319039i</v>
      </c>
      <c r="I1551" t="str">
        <f t="shared" si="445"/>
        <v>59.6595995907483-870.214316525816i</v>
      </c>
      <c r="K1551" t="str">
        <f t="shared" si="446"/>
        <v>0.0190551858235884-0.00161285550763525i</v>
      </c>
      <c r="L1551" t="str">
        <f t="shared" si="447"/>
        <v>0.0001875-0.697083707833813i</v>
      </c>
      <c r="M1551" t="str">
        <f t="shared" si="448"/>
        <v>0.0025-0.336030095058351i</v>
      </c>
      <c r="N1551">
        <f t="shared" si="449"/>
        <v>89.008797657553586</v>
      </c>
      <c r="O1551">
        <f t="shared" si="450"/>
        <v>44.255516173179601</v>
      </c>
      <c r="P1551" s="3">
        <f t="shared" si="451"/>
        <v>44.255516173179601</v>
      </c>
      <c r="Q1551" s="3">
        <f t="shared" si="452"/>
        <v>-90.991202342446414</v>
      </c>
      <c r="R1551">
        <f t="shared" si="453"/>
        <v>89.008797657553586</v>
      </c>
      <c r="S1551">
        <f t="shared" si="454"/>
        <v>0.30361089949448039</v>
      </c>
      <c r="T1551">
        <f t="shared" si="437"/>
        <v>44.255516173179601</v>
      </c>
    </row>
    <row r="1552" spans="1:20" x14ac:dyDescent="0.25">
      <c r="A1552">
        <f t="shared" si="438"/>
        <v>1914.8925882659501</v>
      </c>
      <c r="B1552">
        <f t="shared" si="455"/>
        <v>304.76462091255945</v>
      </c>
      <c r="C1552" t="str">
        <f t="shared" si="439"/>
        <v>-2.82331214980903-162.576244585552i</v>
      </c>
      <c r="D1552" t="str">
        <f t="shared" si="440"/>
        <v>3.47812438971869-52.2237072043682i</v>
      </c>
      <c r="E1552" t="str">
        <f t="shared" si="441"/>
        <v>162.458897795374+0.144986923296077i</v>
      </c>
      <c r="F1552" t="str">
        <f t="shared" si="442"/>
        <v>2.9099098115743-490.074204954523i</v>
      </c>
      <c r="G1552" t="str">
        <f t="shared" si="443"/>
        <v>0.999999966206647-0.000183829682261309i</v>
      </c>
      <c r="H1552" t="str">
        <f t="shared" si="444"/>
        <v>627.307788812294+39.4282561972093i</v>
      </c>
      <c r="I1552" t="str">
        <f t="shared" si="445"/>
        <v>59.6598980773149-866.941742934461i</v>
      </c>
      <c r="K1552" t="str">
        <f t="shared" si="446"/>
        <v>0.0190540920550357-0.00161888563961993i</v>
      </c>
      <c r="L1552" t="str">
        <f t="shared" si="447"/>
        <v>0.0001875-0.694444817527211i</v>
      </c>
      <c r="M1552" t="str">
        <f t="shared" si="448"/>
        <v>0.0025-0.33475801460286i</v>
      </c>
      <c r="N1552">
        <f t="shared" si="449"/>
        <v>89.005096887536894</v>
      </c>
      <c r="O1552">
        <f t="shared" si="450"/>
        <v>44.222451298884451</v>
      </c>
      <c r="P1552" s="3">
        <f t="shared" si="451"/>
        <v>44.222451298884451</v>
      </c>
      <c r="Q1552" s="3">
        <f t="shared" si="452"/>
        <v>-90.994903112463106</v>
      </c>
      <c r="R1552">
        <f t="shared" si="453"/>
        <v>89.005096887536894</v>
      </c>
      <c r="S1552">
        <f t="shared" si="454"/>
        <v>0.30476462091255946</v>
      </c>
      <c r="T1552">
        <f t="shared" si="437"/>
        <v>44.222451298884451</v>
      </c>
    </row>
    <row r="1553" spans="1:20" x14ac:dyDescent="0.25">
      <c r="A1553">
        <f t="shared" si="438"/>
        <v>1922.1691801013608</v>
      </c>
      <c r="B1553">
        <f t="shared" si="455"/>
        <v>305.92272647202719</v>
      </c>
      <c r="C1553" t="str">
        <f t="shared" si="439"/>
        <v>-2.82308332418263-161.958336865749i</v>
      </c>
      <c r="D1553" t="str">
        <f t="shared" si="440"/>
        <v>3.47812438507174-52.0260194242322i</v>
      </c>
      <c r="E1553" t="str">
        <f t="shared" si="441"/>
        <v>162.458817842152+0.145549192980947i</v>
      </c>
      <c r="F1553" t="str">
        <f t="shared" si="442"/>
        <v>2.90990981082553-488.21897691542i</v>
      </c>
      <c r="G1553" t="str">
        <f t="shared" si="443"/>
        <v>0.999999965949329-0.000184528235006421i</v>
      </c>
      <c r="H1553" t="str">
        <f t="shared" si="444"/>
        <v>627.325399357018+39.578196641584i</v>
      </c>
      <c r="I1553" t="str">
        <f t="shared" si="445"/>
        <v>59.6601988244709-863.681641367288i</v>
      </c>
      <c r="K1553" t="str">
        <f t="shared" si="446"/>
        <v>0.0190529900931496-0.00162493756866879i</v>
      </c>
      <c r="L1553" t="str">
        <f t="shared" si="447"/>
        <v>0.0001875-0.69181591704245i</v>
      </c>
      <c r="M1553" t="str">
        <f t="shared" si="448"/>
        <v>0.0025-0.333490749753796i</v>
      </c>
      <c r="N1553">
        <f t="shared" si="449"/>
        <v>89.001382800999608</v>
      </c>
      <c r="O1553">
        <f t="shared" si="450"/>
        <v>44.18938551509612</v>
      </c>
      <c r="P1553" s="3">
        <f t="shared" si="451"/>
        <v>44.18938551509612</v>
      </c>
      <c r="Q1553" s="3">
        <f t="shared" si="452"/>
        <v>-90.998617199000392</v>
      </c>
      <c r="R1553">
        <f t="shared" si="453"/>
        <v>89.001382800999608</v>
      </c>
      <c r="S1553">
        <f t="shared" si="454"/>
        <v>0.30592272647202717</v>
      </c>
      <c r="T1553">
        <f t="shared" si="437"/>
        <v>44.18938551509612</v>
      </c>
    </row>
    <row r="1554" spans="1:20" x14ac:dyDescent="0.25">
      <c r="A1554">
        <f t="shared" si="438"/>
        <v>1929.4734229857461</v>
      </c>
      <c r="B1554">
        <f t="shared" si="455"/>
        <v>307.08523283262093</v>
      </c>
      <c r="C1554" t="str">
        <f t="shared" si="439"/>
        <v>-2.82285278538795-161.342759288114i</v>
      </c>
      <c r="D1554" t="str">
        <f t="shared" si="440"/>
        <v>3.4781243803894-51.8290800558519i</v>
      </c>
      <c r="E1554" t="str">
        <f t="shared" si="441"/>
        <v>162.458737296168+0.14611372734484i</v>
      </c>
      <c r="F1554" t="str">
        <f t="shared" si="442"/>
        <v>2.90990981007104-486.370772070206i</v>
      </c>
      <c r="G1554" t="str">
        <f t="shared" si="443"/>
        <v>0.999999965690053-0.000185229442251419i</v>
      </c>
      <c r="H1554" t="str">
        <f t="shared" si="444"/>
        <v>627.343144578288+39.7287081410325i</v>
      </c>
      <c r="I1554" t="str">
        <f t="shared" si="445"/>
        <v>59.6605018492415-860.433964935554i</v>
      </c>
      <c r="K1554" t="str">
        <f t="shared" si="446"/>
        <v>0.0190518798775823-0.00163101136505546i</v>
      </c>
      <c r="L1554" t="str">
        <f t="shared" si="447"/>
        <v>0.0001875-0.689196968561913i</v>
      </c>
      <c r="M1554" t="str">
        <f t="shared" si="448"/>
        <v>0.0025-0.332228282281128i</v>
      </c>
      <c r="N1554">
        <f t="shared" si="449"/>
        <v>88.997655355755967</v>
      </c>
      <c r="O1554">
        <f t="shared" si="450"/>
        <v>44.156318815074115</v>
      </c>
      <c r="P1554" s="3">
        <f t="shared" si="451"/>
        <v>44.156318815074115</v>
      </c>
      <c r="Q1554" s="3">
        <f t="shared" si="452"/>
        <v>-91.002344644244033</v>
      </c>
      <c r="R1554">
        <f t="shared" si="453"/>
        <v>88.997655355755967</v>
      </c>
      <c r="S1554">
        <f t="shared" si="454"/>
        <v>0.30708523283262096</v>
      </c>
      <c r="T1554">
        <f t="shared" si="437"/>
        <v>44.156318815074115</v>
      </c>
    </row>
    <row r="1555" spans="1:20" x14ac:dyDescent="0.25">
      <c r="A1555">
        <f t="shared" si="438"/>
        <v>1936.8054219930918</v>
      </c>
      <c r="B1555">
        <f t="shared" si="455"/>
        <v>308.25215671738488</v>
      </c>
      <c r="C1555" t="str">
        <f t="shared" si="439"/>
        <v>-2.82262052082116-160.729503000931i</v>
      </c>
      <c r="D1555" t="str">
        <f t="shared" si="440"/>
        <v>3.47812437567142-51.6328862661887i</v>
      </c>
      <c r="E1555" t="str">
        <f t="shared" si="441"/>
        <v>162.458656153154+0.14668053643079i</v>
      </c>
      <c r="F1555" t="str">
        <f t="shared" si="442"/>
        <v>2.90990980931084-484.529563831837i</v>
      </c>
      <c r="G1555" t="str">
        <f t="shared" si="443"/>
        <v>0.999999965428802-0.000185933314083399i</v>
      </c>
      <c r="H1555" t="str">
        <f t="shared" si="444"/>
        <v>627.361025510502+39.8797928799854i</v>
      </c>
      <c r="I1555" t="str">
        <f t="shared" si="445"/>
        <v>59.6608071687774-857.198666929354i</v>
      </c>
      <c r="K1555" t="str">
        <f t="shared" si="446"/>
        <v>0.0190507613475574-0.00163710709918132i</v>
      </c>
      <c r="L1555" t="str">
        <f t="shared" si="447"/>
        <v>0.0001875-0.686587934411148i</v>
      </c>
      <c r="M1555" t="str">
        <f t="shared" si="448"/>
        <v>0.0025-0.330970594023837i</v>
      </c>
      <c r="N1555">
        <f t="shared" si="449"/>
        <v>88.993914509553662</v>
      </c>
      <c r="O1555">
        <f t="shared" si="450"/>
        <v>44.123251192029819</v>
      </c>
      <c r="P1555" s="3">
        <f t="shared" si="451"/>
        <v>44.123251192029819</v>
      </c>
      <c r="Q1555" s="3">
        <f t="shared" si="452"/>
        <v>-91.006085490446338</v>
      </c>
      <c r="R1555">
        <f t="shared" si="453"/>
        <v>88.993914509553662</v>
      </c>
      <c r="S1555">
        <f t="shared" si="454"/>
        <v>0.30825215671738487</v>
      </c>
      <c r="T1555">
        <f t="shared" si="437"/>
        <v>44.123251192029819</v>
      </c>
    </row>
    <row r="1556" spans="1:20" x14ac:dyDescent="0.25">
      <c r="A1556">
        <f t="shared" si="438"/>
        <v>1944.1652825966657</v>
      </c>
      <c r="B1556">
        <f t="shared" si="455"/>
        <v>309.42351491291095</v>
      </c>
      <c r="C1556" t="str">
        <f t="shared" si="439"/>
        <v>-2.82238651778894-160.118559185903i</v>
      </c>
      <c r="D1556" t="str">
        <f t="shared" si="440"/>
        <v>3.4781243709175-51.4374352329285i</v>
      </c>
      <c r="E1556" t="str">
        <f t="shared" si="441"/>
        <v>162.458574408807+0.147249630336066i</v>
      </c>
      <c r="F1556" t="str">
        <f t="shared" si="442"/>
        <v>2.90990980854482-482.695325713909i</v>
      </c>
      <c r="G1556" t="str">
        <f t="shared" si="443"/>
        <v>0.999999965165561-0.000186639860627785i</v>
      </c>
      <c r="H1556" t="str">
        <f t="shared" si="444"/>
        <v>627.379043196085+40.0314530513369i</v>
      </c>
      <c r="I1556" t="str">
        <f t="shared" si="445"/>
        <v>59.6611148003589-853.975700816957i</v>
      </c>
      <c r="K1556" t="str">
        <f t="shared" si="446"/>
        <v>0.0190496344418663-0.00164322484157446i</v>
      </c>
      <c r="L1556" t="str">
        <f t="shared" si="447"/>
        <v>0.0001875-0.68398877705833i</v>
      </c>
      <c r="M1556" t="str">
        <f t="shared" si="448"/>
        <v>0.0025-0.329717666889656i</v>
      </c>
      <c r="N1556">
        <f t="shared" si="449"/>
        <v>88.990160220074912</v>
      </c>
      <c r="O1556">
        <f t="shared" si="450"/>
        <v>44.09018263912504</v>
      </c>
      <c r="P1556" s="3">
        <f t="shared" si="451"/>
        <v>44.09018263912504</v>
      </c>
      <c r="Q1556" s="3">
        <f t="shared" si="452"/>
        <v>-91.009839779925088</v>
      </c>
      <c r="R1556">
        <f t="shared" si="453"/>
        <v>88.990160220074912</v>
      </c>
      <c r="S1556">
        <f t="shared" si="454"/>
        <v>0.30942351491291092</v>
      </c>
      <c r="T1556">
        <f t="shared" si="437"/>
        <v>44.09018263912504</v>
      </c>
    </row>
    <row r="1557" spans="1:20" x14ac:dyDescent="0.25">
      <c r="A1557">
        <f t="shared" si="438"/>
        <v>1951.553110670533</v>
      </c>
      <c r="B1557">
        <f t="shared" si="455"/>
        <v>310.59932426957999</v>
      </c>
      <c r="C1557" t="str">
        <f t="shared" si="439"/>
        <v>-2.82215076350821-159.509919058051i</v>
      </c>
      <c r="D1557" t="str">
        <f t="shared" si="440"/>
        <v>3.47812436612741-51.2427241444433i</v>
      </c>
      <c r="E1557" t="str">
        <f t="shared" si="441"/>
        <v>162.458492058799+0.147821019212356i</v>
      </c>
      <c r="F1557" t="str">
        <f t="shared" si="442"/>
        <v>2.909909807773-480.868031330297i</v>
      </c>
      <c r="G1557" t="str">
        <f t="shared" si="443"/>
        <v>0.999999964900317-0.000187349092048477i</v>
      </c>
      <c r="H1557" t="str">
        <f t="shared" si="444"/>
        <v>627.397198685524+40.1836908564751i</v>
      </c>
      <c r="I1557" t="str">
        <f t="shared" si="445"/>
        <v>59.6614247613948-850.765020244136i</v>
      </c>
      <c r="K1557" t="str">
        <f t="shared" si="446"/>
        <v>0.0190484990988664-0.00164936466288868i</v>
      </c>
      <c r="L1557" t="str">
        <f t="shared" si="447"/>
        <v>0.0001875-0.681399459113697i</v>
      </c>
      <c r="M1557" t="str">
        <f t="shared" si="448"/>
        <v>0.0025-0.328469482854808i</v>
      </c>
      <c r="N1557">
        <f t="shared" si="449"/>
        <v>88.986392444937138</v>
      </c>
      <c r="O1557">
        <f t="shared" si="450"/>
        <v>44.057113149473039</v>
      </c>
      <c r="P1557" s="3">
        <f t="shared" si="451"/>
        <v>44.057113149473039</v>
      </c>
      <c r="Q1557" s="3">
        <f t="shared" si="452"/>
        <v>-91.013607555062862</v>
      </c>
      <c r="R1557">
        <f t="shared" si="453"/>
        <v>88.986392444937138</v>
      </c>
      <c r="S1557">
        <f t="shared" si="454"/>
        <v>0.31059932426957998</v>
      </c>
      <c r="T1557">
        <f t="shared" si="437"/>
        <v>44.057113149473039</v>
      </c>
    </row>
    <row r="1558" spans="1:20" x14ac:dyDescent="0.25">
      <c r="A1558">
        <f t="shared" si="438"/>
        <v>1958.9690124910808</v>
      </c>
      <c r="B1558">
        <f t="shared" si="455"/>
        <v>311.77960170180438</v>
      </c>
      <c r="C1558" t="str">
        <f t="shared" si="439"/>
        <v>-2.82191324510495-158.903573865565i</v>
      </c>
      <c r="D1558" t="str">
        <f t="shared" si="440"/>
        <v>3.47812436130081-51.048750199748i</v>
      </c>
      <c r="E1558" t="str">
        <f t="shared" si="441"/>
        <v>162.45840909877+0.148394713266272i</v>
      </c>
      <c r="F1558" t="str">
        <f t="shared" si="442"/>
        <v>2.90990980699528-479.047654394753i</v>
      </c>
      <c r="G1558" t="str">
        <f t="shared" si="443"/>
        <v>0.999999964633052-0.000188061018548i</v>
      </c>
      <c r="H1558" t="str">
        <f t="shared" si="444"/>
        <v>627.415493037457+40.3365085053168i</v>
      </c>
      <c r="I1558" t="str">
        <f t="shared" si="445"/>
        <v>59.6617370694214-847.566579033497i</v>
      </c>
      <c r="K1558" t="str">
        <f t="shared" si="446"/>
        <v>0.0190473552564773-0.00165552663390233i</v>
      </c>
      <c r="L1558" t="str">
        <f t="shared" si="447"/>
        <v>0.0001875-0.678819943329047i</v>
      </c>
      <c r="M1558" t="str">
        <f t="shared" si="448"/>
        <v>0.0025-0.327226023963745i</v>
      </c>
      <c r="N1558">
        <f t="shared" si="449"/>
        <v>88.982611141693894</v>
      </c>
      <c r="O1558">
        <f t="shared" si="450"/>
        <v>44.024042716136968</v>
      </c>
      <c r="P1558" s="3">
        <f t="shared" si="451"/>
        <v>44.024042716136968</v>
      </c>
      <c r="Q1558" s="3">
        <f t="shared" si="452"/>
        <v>-91.017388858306106</v>
      </c>
      <c r="R1558">
        <f t="shared" si="453"/>
        <v>88.982611141693894</v>
      </c>
      <c r="S1558">
        <f t="shared" si="454"/>
        <v>0.31177960170180435</v>
      </c>
      <c r="T1558">
        <f t="shared" si="437"/>
        <v>44.024042716136968</v>
      </c>
    </row>
    <row r="1559" spans="1:20" x14ac:dyDescent="0.25">
      <c r="A1559">
        <f t="shared" si="438"/>
        <v>1966.413094738547</v>
      </c>
      <c r="B1559">
        <f t="shared" si="455"/>
        <v>312.96436418827125</v>
      </c>
      <c r="C1559" t="str">
        <f t="shared" si="439"/>
        <v>-2.82167394961428-158.299514889697i</v>
      </c>
      <c r="D1559" t="str">
        <f t="shared" si="440"/>
        <v>3.47812435643748-50.8555106084626i</v>
      </c>
      <c r="E1559" t="str">
        <f t="shared" si="441"/>
        <v>162.458325524332+0.148970722759481i</v>
      </c>
      <c r="F1559" t="str">
        <f t="shared" si="442"/>
        <v>2.90990980621164-477.234168720545i</v>
      </c>
      <c r="G1559" t="str">
        <f t="shared" si="443"/>
        <v>0.999999964363753-0.000188775650367645i</v>
      </c>
      <c r="H1559" t="str">
        <f t="shared" si="444"/>
        <v>627.433927318719+40.4899082163426i</v>
      </c>
      <c r="I1559" t="str">
        <f t="shared" si="445"/>
        <v>59.6620517421066-844.380331183823i</v>
      </c>
      <c r="K1559" t="str">
        <f t="shared" si="446"/>
        <v>0.0190462028521786-0.00166171082551732i</v>
      </c>
      <c r="L1559" t="str">
        <f t="shared" si="447"/>
        <v>0.0001875-0.676250192597176i</v>
      </c>
      <c r="M1559" t="str">
        <f t="shared" si="448"/>
        <v>0.0025-0.325987272328896i</v>
      </c>
      <c r="N1559">
        <f t="shared" si="449"/>
        <v>88.978816267835469</v>
      </c>
      <c r="O1559">
        <f t="shared" si="450"/>
        <v>43.990971332130513</v>
      </c>
      <c r="P1559" s="3">
        <f t="shared" si="451"/>
        <v>43.990971332130513</v>
      </c>
      <c r="Q1559" s="3">
        <f t="shared" si="452"/>
        <v>-91.021183732164531</v>
      </c>
      <c r="R1559">
        <f t="shared" si="453"/>
        <v>88.978816267835469</v>
      </c>
      <c r="S1559">
        <f t="shared" si="454"/>
        <v>0.31296436418827123</v>
      </c>
      <c r="T1559">
        <f t="shared" si="437"/>
        <v>43.990971332130513</v>
      </c>
    </row>
    <row r="1560" spans="1:20" x14ac:dyDescent="0.25">
      <c r="A1560">
        <f t="shared" si="438"/>
        <v>1973.8854644985533</v>
      </c>
      <c r="B1560">
        <f t="shared" si="455"/>
        <v>314.15362877218666</v>
      </c>
      <c r="C1560" t="str">
        <f t="shared" si="439"/>
        <v>-2.82143286397968-157.697733444629i</v>
      </c>
      <c r="D1560" t="str">
        <f t="shared" si="440"/>
        <v>3.47812435153712-50.6630025907709i</v>
      </c>
      <c r="E1560" t="str">
        <f t="shared" si="441"/>
        <v>162.458241331068+0.149549058009458i</v>
      </c>
      <c r="F1560" t="str">
        <f t="shared" si="442"/>
        <v>2.90990980542204-475.427548220075i</v>
      </c>
      <c r="G1560" t="str">
        <f t="shared" si="443"/>
        <v>0.999999964092402-0.000189492997787622i</v>
      </c>
      <c r="H1560" t="str">
        <f t="shared" si="444"/>
        <v>627.452502604414+40.6438922166308i</v>
      </c>
      <c r="I1560" t="str">
        <f t="shared" si="445"/>
        <v>59.66236879725-841.206230869413i</v>
      </c>
      <c r="K1560" t="str">
        <f t="shared" si="446"/>
        <v>0.0190450418230068-0.00166791730875798i</v>
      </c>
      <c r="L1560" t="str">
        <f t="shared" si="447"/>
        <v>0.0001875-0.673690169951363i</v>
      </c>
      <c r="M1560" t="str">
        <f t="shared" si="448"/>
        <v>0.0025-0.3247532101304i</v>
      </c>
      <c r="N1560">
        <f t="shared" si="449"/>
        <v>88.975007780789895</v>
      </c>
      <c r="O1560">
        <f t="shared" si="450"/>
        <v>43.957898990417206</v>
      </c>
      <c r="P1560" s="3">
        <f t="shared" si="451"/>
        <v>43.957898990417206</v>
      </c>
      <c r="Q1560" s="3">
        <f t="shared" si="452"/>
        <v>-91.024992219210105</v>
      </c>
      <c r="R1560">
        <f t="shared" si="453"/>
        <v>88.975007780789895</v>
      </c>
      <c r="S1560">
        <f t="shared" si="454"/>
        <v>0.31415362877218667</v>
      </c>
      <c r="T1560">
        <f t="shared" si="437"/>
        <v>43.957898990417206</v>
      </c>
    </row>
    <row r="1561" spans="1:20" x14ac:dyDescent="0.25">
      <c r="A1561">
        <f t="shared" si="438"/>
        <v>1981.3862292636479</v>
      </c>
      <c r="B1561">
        <f t="shared" si="455"/>
        <v>315.34741256152097</v>
      </c>
      <c r="C1561" t="str">
        <f t="shared" si="439"/>
        <v>-2.82118997505235-157.098220877343i</v>
      </c>
      <c r="D1561" t="str">
        <f t="shared" si="440"/>
        <v>3.47812434659943-50.47122337738i</v>
      </c>
      <c r="E1561" t="str">
        <f t="shared" si="441"/>
        <v>162.458156514531+0.150129729389509i</v>
      </c>
      <c r="F1561" t="str">
        <f t="shared" si="442"/>
        <v>2.90990980462642-473.627766904496i</v>
      </c>
      <c r="G1561" t="str">
        <f t="shared" si="443"/>
        <v>0.999999963818986-0.000190213071127208i</v>
      </c>
      <c r="H1561" t="str">
        <f t="shared" si="444"/>
        <v>627.471219977985+40.7984627418924i</v>
      </c>
      <c r="I1561" t="str">
        <f t="shared" si="445"/>
        <v>59.6626882527831-838.044232439416i</v>
      </c>
      <c r="K1561" t="str">
        <f t="shared" si="446"/>
        <v>0.0190438721055522-0.00167414615476992i</v>
      </c>
      <c r="L1561" t="str">
        <f t="shared" si="447"/>
        <v>0.0001875-0.671139838564817i</v>
      </c>
      <c r="M1561" t="str">
        <f t="shared" si="448"/>
        <v>0.0025-0.32352381961586i</v>
      </c>
      <c r="N1561">
        <f t="shared" si="449"/>
        <v>88.971185637923725</v>
      </c>
      <c r="O1561">
        <f t="shared" si="450"/>
        <v>43.924825683909759</v>
      </c>
      <c r="P1561" s="3">
        <f t="shared" si="451"/>
        <v>43.924825683909759</v>
      </c>
      <c r="Q1561" s="3">
        <f t="shared" si="452"/>
        <v>-91.028814362076275</v>
      </c>
      <c r="R1561">
        <f t="shared" si="453"/>
        <v>88.971185637923725</v>
      </c>
      <c r="S1561">
        <f t="shared" si="454"/>
        <v>0.31534741256152099</v>
      </c>
      <c r="T1561">
        <f t="shared" si="437"/>
        <v>43.924825683909759</v>
      </c>
    </row>
    <row r="1562" spans="1:20" x14ac:dyDescent="0.25">
      <c r="A1562">
        <f t="shared" si="438"/>
        <v>1988.9154969348499</v>
      </c>
      <c r="B1562">
        <f t="shared" si="455"/>
        <v>316.54573272925478</v>
      </c>
      <c r="C1562" t="str">
        <f t="shared" si="439"/>
        <v>-2.82094526959061-156.500968567504i</v>
      </c>
      <c r="D1562" t="str">
        <f t="shared" si="440"/>
        <v>3.47812434162415-50.2801702094819i</v>
      </c>
      <c r="E1562" t="str">
        <f t="shared" si="441"/>
        <v>162.458071070244+0.150712747329354i</v>
      </c>
      <c r="F1562" t="str">
        <f t="shared" si="442"/>
        <v>2.90990980382474-471.834798883355i</v>
      </c>
      <c r="G1562" t="str">
        <f t="shared" si="443"/>
        <v>0.999999963543488-0.00019093588074489i</v>
      </c>
      <c r="H1562" t="str">
        <f t="shared" si="444"/>
        <v>627.490080531271+40.9536220365047i</v>
      </c>
      <c r="I1562" t="str">
        <f t="shared" si="445"/>
        <v>59.6630101267716-834.894290417196i</v>
      </c>
      <c r="K1562" t="str">
        <f t="shared" si="446"/>
        <v>0.0190426936359564-0.0016803974348189i</v>
      </c>
      <c r="L1562" t="str">
        <f t="shared" si="447"/>
        <v>0.0001875-0.668599161750164i</v>
      </c>
      <c r="M1562" t="str">
        <f t="shared" si="448"/>
        <v>0.0025-0.322299083100079i</v>
      </c>
      <c r="N1562">
        <f t="shared" si="449"/>
        <v>88.967349796542834</v>
      </c>
      <c r="O1562">
        <f t="shared" si="450"/>
        <v>43.891751405470146</v>
      </c>
      <c r="P1562" s="3">
        <f t="shared" si="451"/>
        <v>43.891751405470146</v>
      </c>
      <c r="Q1562" s="3">
        <f t="shared" si="452"/>
        <v>-91.032650203457166</v>
      </c>
      <c r="R1562">
        <f t="shared" si="453"/>
        <v>88.967349796542834</v>
      </c>
      <c r="S1562">
        <f t="shared" si="454"/>
        <v>0.31654573272925479</v>
      </c>
      <c r="T1562">
        <f t="shared" si="437"/>
        <v>43.891751405470146</v>
      </c>
    </row>
    <row r="1563" spans="1:20" x14ac:dyDescent="0.25">
      <c r="A1563">
        <f t="shared" si="438"/>
        <v>1996.4733758232021</v>
      </c>
      <c r="B1563">
        <f t="shared" si="455"/>
        <v>317.74860651362593</v>
      </c>
      <c r="C1563" t="str">
        <f t="shared" si="439"/>
        <v>-2.82069873425882-155.905967927334i</v>
      </c>
      <c r="D1563" t="str">
        <f t="shared" si="440"/>
        <v>3.47812433661099-50.0898403387125i</v>
      </c>
      <c r="E1563" t="str">
        <f t="shared" si="441"/>
        <v>162.457984993697+0.151298122315746i</v>
      </c>
      <c r="F1563" t="str">
        <f t="shared" si="442"/>
        <v>2.90990980301697-470.048618364201i</v>
      </c>
      <c r="G1563" t="str">
        <f t="shared" si="443"/>
        <v>0.999999963265892-0.000191661437038515i</v>
      </c>
      <c r="H1563" t="str">
        <f t="shared" si="444"/>
        <v>627.509085364577+41.109372353547i</v>
      </c>
      <c r="I1563" t="str">
        <f t="shared" si="445"/>
        <v>59.6633344374143-831.756359499645i</v>
      </c>
      <c r="K1563" t="str">
        <f t="shared" si="446"/>
        <v>0.0190415063499091-0.00168667122028963i</v>
      </c>
      <c r="L1563" t="str">
        <f t="shared" si="447"/>
        <v>0.0001875-0.66606810295892i</v>
      </c>
      <c r="M1563" t="str">
        <f t="shared" si="448"/>
        <v>0.0025-0.321078982964813i</v>
      </c>
      <c r="N1563">
        <f t="shared" si="449"/>
        <v>88.963500213893624</v>
      </c>
      <c r="O1563">
        <f t="shared" si="450"/>
        <v>43.858676147909073</v>
      </c>
      <c r="P1563" s="3">
        <f t="shared" si="451"/>
        <v>43.858676147909073</v>
      </c>
      <c r="Q1563" s="3">
        <f t="shared" si="452"/>
        <v>-91.036499786106376</v>
      </c>
      <c r="R1563">
        <f t="shared" si="453"/>
        <v>88.963500213893624</v>
      </c>
      <c r="S1563">
        <f t="shared" si="454"/>
        <v>0.31774860651362591</v>
      </c>
      <c r="T1563">
        <f t="shared" si="437"/>
        <v>43.858676147909073</v>
      </c>
    </row>
    <row r="1564" spans="1:20" x14ac:dyDescent="0.25">
      <c r="A1564">
        <f t="shared" si="438"/>
        <v>2004.0599746513303</v>
      </c>
      <c r="B1564">
        <f t="shared" si="455"/>
        <v>318.9560512183777</v>
      </c>
      <c r="C1564" t="str">
        <f t="shared" si="439"/>
        <v>-2.82045035562765-155.313210401491i</v>
      </c>
      <c r="D1564" t="str">
        <f t="shared" si="440"/>
        <v>3.47812433155966-49.9002310271126i</v>
      </c>
      <c r="E1564" t="str">
        <f t="shared" si="441"/>
        <v>162.457898280356+0.151885864892378i</v>
      </c>
      <c r="F1564" t="str">
        <f t="shared" si="442"/>
        <v>2.90990980220303-468.269199652229i</v>
      </c>
      <c r="G1564" t="str">
        <f t="shared" si="443"/>
        <v>0.999999962986182-0.000192389750445449i</v>
      </c>
      <c r="H1564" t="str">
        <f t="shared" si="444"/>
        <v>627.528235586742+41.2657159548341i</v>
      </c>
      <c r="I1564" t="str">
        <f t="shared" si="445"/>
        <v>59.6636612030447-828.63039455657i</v>
      </c>
      <c r="K1564" t="str">
        <f t="shared" si="446"/>
        <v>0.0190403101826453-0.00169296758268461i</v>
      </c>
      <c r="L1564" t="str">
        <f t="shared" si="447"/>
        <v>0.0001875-0.663546625780953i</v>
      </c>
      <c r="M1564" t="str">
        <f t="shared" si="448"/>
        <v>0.0025-0.31986350165851i</v>
      </c>
      <c r="N1564">
        <f t="shared" si="449"/>
        <v>88.959636847163466</v>
      </c>
      <c r="O1564">
        <f t="shared" si="450"/>
        <v>43.82559990398579</v>
      </c>
      <c r="P1564" s="3">
        <f t="shared" si="451"/>
        <v>43.82559990398579</v>
      </c>
      <c r="Q1564" s="3">
        <f t="shared" si="452"/>
        <v>-91.040363152836534</v>
      </c>
      <c r="R1564">
        <f t="shared" si="453"/>
        <v>88.959636847163466</v>
      </c>
      <c r="S1564">
        <f t="shared" si="454"/>
        <v>0.31895605121837767</v>
      </c>
      <c r="T1564">
        <f t="shared" si="437"/>
        <v>43.82559990398579</v>
      </c>
    </row>
    <row r="1565" spans="1:20" x14ac:dyDescent="0.25">
      <c r="A1565">
        <f t="shared" si="438"/>
        <v>2011.6754025550053</v>
      </c>
      <c r="B1565">
        <f t="shared" si="455"/>
        <v>320.16808421300755</v>
      </c>
      <c r="C1565" t="str">
        <f t="shared" si="439"/>
        <v>-2.82020012017323-154.722687466944i</v>
      </c>
      <c r="D1565" t="str">
        <f t="shared" si="440"/>
        <v>3.47812432646985-49.7113395470887i</v>
      </c>
      <c r="E1565" t="str">
        <f t="shared" si="441"/>
        <v>162.457810925651+0.15247598566054i</v>
      </c>
      <c r="F1565" t="str">
        <f t="shared" si="442"/>
        <v>2.9099098013829-466.496517149902i</v>
      </c>
      <c r="G1565" t="str">
        <f t="shared" si="443"/>
        <v>0.999999962704343-0.000193120831442712i</v>
      </c>
      <c r="H1565" t="str">
        <f t="shared" si="444"/>
        <v>627.547532315201+41.4226551109538i</v>
      </c>
      <c r="I1565" t="str">
        <f t="shared" si="445"/>
        <v>59.6639904421341-825.516350630009i</v>
      </c>
      <c r="K1565" t="str">
        <f t="shared" si="446"/>
        <v>0.0190391050689424-0.00169928659362294i</v>
      </c>
      <c r="L1565" t="str">
        <f t="shared" si="447"/>
        <v>0.0001875-0.661034693943968i</v>
      </c>
      <c r="M1565" t="str">
        <f t="shared" si="448"/>
        <v>0.0025-0.318652621696066i</v>
      </c>
      <c r="N1565">
        <f t="shared" si="449"/>
        <v>88.955759653481849</v>
      </c>
      <c r="O1565">
        <f t="shared" si="450"/>
        <v>43.792522666407613</v>
      </c>
      <c r="P1565" s="3">
        <f t="shared" si="451"/>
        <v>43.792522666407613</v>
      </c>
      <c r="Q1565" s="3">
        <f t="shared" si="452"/>
        <v>-91.044240346518151</v>
      </c>
      <c r="R1565">
        <f t="shared" si="453"/>
        <v>88.955759653481849</v>
      </c>
      <c r="S1565">
        <f t="shared" si="454"/>
        <v>0.32016808421300752</v>
      </c>
      <c r="T1565">
        <f t="shared" si="437"/>
        <v>43.792522666407613</v>
      </c>
    </row>
    <row r="1566" spans="1:20" x14ac:dyDescent="0.25">
      <c r="A1566">
        <f t="shared" si="438"/>
        <v>2019.3197690847144</v>
      </c>
      <c r="B1566">
        <f t="shared" si="455"/>
        <v>321.38472293301697</v>
      </c>
      <c r="C1566" t="str">
        <f t="shared" si="439"/>
        <v>-2.81994801427615-154.134390632851i</v>
      </c>
      <c r="D1566" t="str">
        <f t="shared" si="440"/>
        <v>3.47812432134131-49.5231631813738i</v>
      </c>
      <c r="E1566" t="str">
        <f t="shared" si="441"/>
        <v>162.457722924985+0.15306849527973i</v>
      </c>
      <c r="F1566" t="str">
        <f t="shared" si="442"/>
        <v>2.90990980055655-464.730545356592i</v>
      </c>
      <c r="G1566" t="str">
        <f t="shared" si="443"/>
        <v>0.999999962420358-0.000193854690547143i</v>
      </c>
      <c r="H1566" t="str">
        <f t="shared" si="444"/>
        <v>627.566976676069+41.5801921013012i</v>
      </c>
      <c r="I1566" t="str">
        <f t="shared" si="445"/>
        <v>59.664322173292-822.414182933639i</v>
      </c>
      <c r="K1566" t="str">
        <f t="shared" si="446"/>
        <v>0.0190378909431168-0.00170562832483903i</v>
      </c>
      <c r="L1566" t="str">
        <f t="shared" si="447"/>
        <v>0.0001875-0.658532271312975i</v>
      </c>
      <c r="M1566" t="str">
        <f t="shared" si="448"/>
        <v>0.0025-0.317446325658564i</v>
      </c>
      <c r="N1566">
        <f t="shared" si="449"/>
        <v>88.951868589921247</v>
      </c>
      <c r="O1566">
        <f t="shared" si="450"/>
        <v>43.759444427829578</v>
      </c>
      <c r="P1566" s="3">
        <f t="shared" si="451"/>
        <v>43.759444427829578</v>
      </c>
      <c r="Q1566" s="3">
        <f t="shared" si="452"/>
        <v>-91.048131410078753</v>
      </c>
      <c r="R1566">
        <f t="shared" si="453"/>
        <v>88.951868589921247</v>
      </c>
      <c r="S1566">
        <f t="shared" si="454"/>
        <v>0.32138472293301695</v>
      </c>
      <c r="T1566">
        <f t="shared" si="437"/>
        <v>43.759444427829578</v>
      </c>
    </row>
    <row r="1567" spans="1:20" x14ac:dyDescent="0.25">
      <c r="A1567">
        <f t="shared" si="438"/>
        <v>2026.9931842072365</v>
      </c>
      <c r="B1567">
        <f t="shared" si="455"/>
        <v>322.60598488016245</v>
      </c>
      <c r="C1567" t="str">
        <f t="shared" si="439"/>
        <v>-2.81969402422072-153.548311440434i</v>
      </c>
      <c r="D1567" t="str">
        <f t="shared" si="440"/>
        <v>3.47812431617369-49.3356992229869i</v>
      </c>
      <c r="E1567" t="str">
        <f t="shared" si="441"/>
        <v>162.457634273727+0.153663404467783i</v>
      </c>
      <c r="F1567" t="str">
        <f t="shared" si="442"/>
        <v>2.90990979972386-462.971258868194i</v>
      </c>
      <c r="G1567" t="str">
        <f t="shared" si="443"/>
        <v>0.99999996213421-0.00019459133831554i</v>
      </c>
      <c r="H1567" t="str">
        <f t="shared" si="444"/>
        <v>627.58656980418+41.7383292141121i</v>
      </c>
      <c r="I1567" t="str">
        <f t="shared" si="445"/>
        <v>59.6646564152623-819.323846852047i</v>
      </c>
      <c r="K1567" t="str">
        <f t="shared" si="446"/>
        <v>0.0190366677390218-0.00171199284818137i</v>
      </c>
      <c r="L1567" t="str">
        <f t="shared" si="447"/>
        <v>0.0001875-0.656039321889797i</v>
      </c>
      <c r="M1567" t="str">
        <f t="shared" si="448"/>
        <v>0.0025-0.31624459619303i</v>
      </c>
      <c r="N1567">
        <f t="shared" si="449"/>
        <v>88.947963613498274</v>
      </c>
      <c r="O1567">
        <f t="shared" si="450"/>
        <v>43.726365180853861</v>
      </c>
      <c r="P1567" s="3">
        <f t="shared" si="451"/>
        <v>43.726365180853861</v>
      </c>
      <c r="Q1567" s="3">
        <f t="shared" si="452"/>
        <v>-91.052036386501726</v>
      </c>
      <c r="R1567">
        <f t="shared" si="453"/>
        <v>88.947963613498274</v>
      </c>
      <c r="S1567">
        <f t="shared" si="454"/>
        <v>0.32260598488016246</v>
      </c>
      <c r="T1567">
        <f t="shared" si="437"/>
        <v>43.726365180853861</v>
      </c>
    </row>
    <row r="1568" spans="1:20" x14ac:dyDescent="0.25">
      <c r="A1568">
        <f t="shared" si="438"/>
        <v>2034.695758307224</v>
      </c>
      <c r="B1568">
        <f t="shared" si="455"/>
        <v>323.83188762270709</v>
      </c>
      <c r="C1568" t="str">
        <f t="shared" si="439"/>
        <v>-2.8194381361953-152.964441462871i</v>
      </c>
      <c r="D1568" t="str">
        <f t="shared" si="440"/>
        <v>3.47812431096675-49.1489449751969i</v>
      </c>
      <c r="E1568" t="str">
        <f t="shared" si="441"/>
        <v>162.457544967217+0.154260724001248i</v>
      </c>
      <c r="F1568" t="str">
        <f t="shared" si="442"/>
        <v>2.90990979888487-461.218632376789i</v>
      </c>
      <c r="G1568" t="str">
        <f t="shared" si="443"/>
        <v>0.999999961845883-0.00019533078534482i</v>
      </c>
      <c r="H1568" t="str">
        <f t="shared" si="444"/>
        <v>627.606312843184+41.8970687465009i</v>
      </c>
      <c r="I1568" t="str">
        <f t="shared" si="445"/>
        <v>59.6649931869312-816.245297940186i</v>
      </c>
      <c r="K1568" t="str">
        <f t="shared" si="446"/>
        <v>0.0190354353900438-0.00171838023561127i</v>
      </c>
      <c r="L1568" t="str">
        <f t="shared" si="447"/>
        <v>0.0001875-0.653555809812509i</v>
      </c>
      <c r="M1568" t="str">
        <f t="shared" si="448"/>
        <v>0.0025-0.315047416012183i</v>
      </c>
      <c r="N1568">
        <f t="shared" si="449"/>
        <v>88.944044681174276</v>
      </c>
      <c r="O1568">
        <f t="shared" si="450"/>
        <v>43.693284918030258</v>
      </c>
      <c r="P1568" s="3">
        <f t="shared" si="451"/>
        <v>43.693284918030258</v>
      </c>
      <c r="Q1568" s="3">
        <f t="shared" si="452"/>
        <v>-91.055955318825724</v>
      </c>
      <c r="R1568">
        <f t="shared" si="453"/>
        <v>88.944044681174276</v>
      </c>
      <c r="S1568">
        <f t="shared" si="454"/>
        <v>0.32383188762270709</v>
      </c>
      <c r="T1568">
        <f t="shared" si="437"/>
        <v>43.693284918030258</v>
      </c>
    </row>
    <row r="1569" spans="1:20" x14ac:dyDescent="0.25">
      <c r="A1569">
        <f t="shared" si="438"/>
        <v>2042.4276021887915</v>
      </c>
      <c r="B1569">
        <f t="shared" si="455"/>
        <v>325.06244879567339</v>
      </c>
      <c r="C1569" t="str">
        <f t="shared" si="439"/>
        <v>-2.81918033629064-152.382772305157i</v>
      </c>
      <c r="D1569" t="str">
        <f t="shared" si="440"/>
        <v>3.47812430572015-48.9628977514805i</v>
      </c>
      <c r="E1569" t="str">
        <f t="shared" si="441"/>
        <v>162.457455000765+0.154860464716114i</v>
      </c>
      <c r="F1569" t="str">
        <f t="shared" si="442"/>
        <v>2.90990979803947-459.472640670251i</v>
      </c>
      <c r="G1569" t="str">
        <f t="shared" si="443"/>
        <v>0.999999961555361-0.000196073042272166i</v>
      </c>
      <c r="H1569" t="str">
        <f t="shared" si="444"/>
        <v>627.626206945606+42.056413004496i</v>
      </c>
      <c r="I1569" t="str">
        <f t="shared" si="445"/>
        <v>59.6653325073239-813.178491922665i</v>
      </c>
      <c r="K1569" t="str">
        <f t="shared" si="446"/>
        <v>0.0190341938290996-0.00172479055920153i</v>
      </c>
      <c r="L1569" t="str">
        <f t="shared" si="447"/>
        <v>0.0001875-0.65108169935496i</v>
      </c>
      <c r="M1569" t="str">
        <f t="shared" si="448"/>
        <v>0.0025-0.313854767894186i</v>
      </c>
      <c r="N1569">
        <f t="shared" si="449"/>
        <v>88.940111749856555</v>
      </c>
      <c r="O1569">
        <f t="shared" si="450"/>
        <v>43.660203631854728</v>
      </c>
      <c r="P1569" s="3">
        <f t="shared" si="451"/>
        <v>43.660203631854728</v>
      </c>
      <c r="Q1569" s="3">
        <f t="shared" si="452"/>
        <v>-91.059888250143445</v>
      </c>
      <c r="R1569">
        <f t="shared" si="453"/>
        <v>88.940111749856555</v>
      </c>
      <c r="S1569">
        <f t="shared" si="454"/>
        <v>0.32506244879567336</v>
      </c>
      <c r="T1569">
        <f t="shared" si="437"/>
        <v>43.660203631854728</v>
      </c>
    </row>
    <row r="1570" spans="1:20" x14ac:dyDescent="0.25">
      <c r="A1570">
        <f t="shared" si="438"/>
        <v>2050.1888270771092</v>
      </c>
      <c r="B1570">
        <f t="shared" si="455"/>
        <v>326.29768610109699</v>
      </c>
      <c r="C1570" t="str">
        <f t="shared" si="439"/>
        <v>-2.81892061050025-151.803295604i</v>
      </c>
      <c r="D1570" t="str">
        <f t="shared" si="440"/>
        <v>3.47812430043359-48.7775548754863i</v>
      </c>
      <c r="E1570" t="str">
        <f t="shared" si="441"/>
        <v>162.457364369649+0.15546263750783i</v>
      </c>
      <c r="F1570" t="str">
        <f t="shared" si="442"/>
        <v>2.90990979718764-457.733258631905i</v>
      </c>
      <c r="G1570" t="str">
        <f t="shared" si="443"/>
        <v>0.999999961262626-0.000196818119775185i</v>
      </c>
      <c r="H1570" t="str">
        <f t="shared" si="444"/>
        <v>627.64625327291+42.2163643030751i</v>
      </c>
      <c r="I1570" t="str">
        <f t="shared" si="445"/>
        <v>59.6656743956074-810.123384693148i</v>
      </c>
      <c r="K1570" t="str">
        <f t="shared" si="446"/>
        <v>0.0190329429886335-0.00173122389113516i</v>
      </c>
      <c r="L1570" t="str">
        <f t="shared" si="447"/>
        <v>0.0001875-0.648616954926238i</v>
      </c>
      <c r="M1570" t="str">
        <f t="shared" si="448"/>
        <v>0.0025-0.312666634682392i</v>
      </c>
      <c r="N1570">
        <f t="shared" si="449"/>
        <v>88.936164776399167</v>
      </c>
      <c r="O1570">
        <f t="shared" si="450"/>
        <v>43.62712131476998</v>
      </c>
      <c r="P1570" s="3">
        <f t="shared" si="451"/>
        <v>43.62712131476998</v>
      </c>
      <c r="Q1570" s="3">
        <f t="shared" si="452"/>
        <v>-91.063835223600833</v>
      </c>
      <c r="R1570">
        <f t="shared" si="453"/>
        <v>88.936164776399167</v>
      </c>
      <c r="S1570">
        <f t="shared" si="454"/>
        <v>0.326297686101097</v>
      </c>
      <c r="T1570">
        <f t="shared" si="437"/>
        <v>43.62712131476998</v>
      </c>
    </row>
    <row r="1571" spans="1:20" x14ac:dyDescent="0.25">
      <c r="A1571">
        <f t="shared" si="438"/>
        <v>2057.9795446200023</v>
      </c>
      <c r="B1571">
        <f t="shared" si="455"/>
        <v>327.53761730828114</v>
      </c>
      <c r="C1571" t="str">
        <f t="shared" si="439"/>
        <v>-2.81865894471849-151.226003027685i</v>
      </c>
      <c r="D1571" t="str">
        <f t="shared" si="440"/>
        <v>3.47812429510679-48.5929136809949i</v>
      </c>
      <c r="E1571" t="str">
        <f t="shared" si="441"/>
        <v>162.457273069112+0.156067253332271i</v>
      </c>
      <c r="F1571" t="str">
        <f t="shared" si="442"/>
        <v>2.90990979632933-456.000461240157i</v>
      </c>
      <c r="G1571" t="str">
        <f t="shared" si="443"/>
        <v>0.999999960967663-0.000197566028572056i</v>
      </c>
      <c r="H1571" t="str">
        <f t="shared" si="444"/>
        <v>627.666452995587+42.3769249662011i</v>
      </c>
      <c r="I1571" t="str">
        <f t="shared" si="445"/>
        <v>59.6660188710904-807.079932313724i</v>
      </c>
      <c r="K1571" t="str">
        <f t="shared" si="446"/>
        <v>0.0190316828006139-0.00173768030370396i</v>
      </c>
      <c r="L1571" t="str">
        <f t="shared" si="447"/>
        <v>0.0001875-0.646161541070174i</v>
      </c>
      <c r="M1571" t="str">
        <f t="shared" si="448"/>
        <v>0.0025-0.311482999285109i</v>
      </c>
      <c r="N1571">
        <f t="shared" si="449"/>
        <v>88.932203717604267</v>
      </c>
      <c r="O1571">
        <f t="shared" si="450"/>
        <v>43.594037959164211</v>
      </c>
      <c r="P1571" s="3">
        <f t="shared" si="451"/>
        <v>43.594037959164211</v>
      </c>
      <c r="Q1571" s="3">
        <f t="shared" si="452"/>
        <v>-91.067796282395733</v>
      </c>
      <c r="R1571">
        <f t="shared" si="453"/>
        <v>88.932203717604267</v>
      </c>
      <c r="S1571">
        <f t="shared" si="454"/>
        <v>0.32753761730828113</v>
      </c>
      <c r="T1571">
        <f t="shared" si="437"/>
        <v>43.594037959164211</v>
      </c>
    </row>
    <row r="1572" spans="1:20" x14ac:dyDescent="0.25">
      <c r="A1572">
        <f t="shared" si="438"/>
        <v>2065.7998668895584</v>
      </c>
      <c r="B1572">
        <f t="shared" si="455"/>
        <v>328.78226025405263</v>
      </c>
      <c r="C1572" t="str">
        <f t="shared" si="439"/>
        <v>-2.81839532474111-150.650886275971i</v>
      </c>
      <c r="D1572" t="str">
        <f t="shared" si="440"/>
        <v>3.47812428973942-48.4089715118804i</v>
      </c>
      <c r="E1572" t="str">
        <f t="shared" si="441"/>
        <v>162.45718109437+0.156674323205519i</v>
      </c>
      <c r="F1572" t="str">
        <f t="shared" si="442"/>
        <v>2.90990979546447-454.274223568134i</v>
      </c>
      <c r="G1572" t="str">
        <f t="shared" si="443"/>
        <v>0.999999960670453-0.000198316779421689i</v>
      </c>
      <c r="H1572" t="str">
        <f t="shared" si="444"/>
        <v>627.686807293202+42.5380973268585i</v>
      </c>
      <c r="I1572" t="str">
        <f t="shared" si="445"/>
        <v>59.6663659532246-804.048091014247i</v>
      </c>
      <c r="K1572" t="str">
        <f t="shared" si="446"/>
        <v>0.0190304131965308-0.00174415986930722i</v>
      </c>
      <c r="L1572" t="str">
        <f t="shared" si="447"/>
        <v>0.0001875-0.643715422464806i</v>
      </c>
      <c r="M1572" t="str">
        <f t="shared" si="448"/>
        <v>0.0025-0.310303844675343i</v>
      </c>
      <c r="N1572">
        <f t="shared" si="449"/>
        <v>88.928228530222796</v>
      </c>
      <c r="O1572">
        <f t="shared" si="450"/>
        <v>43.560953557371661</v>
      </c>
      <c r="P1572" s="3">
        <f t="shared" si="451"/>
        <v>43.560953557371661</v>
      </c>
      <c r="Q1572" s="3">
        <f t="shared" si="452"/>
        <v>-91.071771469777204</v>
      </c>
      <c r="R1572">
        <f t="shared" si="453"/>
        <v>88.928228530222796</v>
      </c>
      <c r="S1572">
        <f t="shared" si="454"/>
        <v>0.32878226025405261</v>
      </c>
      <c r="T1572">
        <f t="shared" si="437"/>
        <v>43.560953557371661</v>
      </c>
    </row>
    <row r="1573" spans="1:20" x14ac:dyDescent="0.25">
      <c r="A1573">
        <f t="shared" si="438"/>
        <v>2073.6499063837387</v>
      </c>
      <c r="B1573">
        <f t="shared" si="455"/>
        <v>330.03163284301803</v>
      </c>
      <c r="C1573" t="str">
        <f t="shared" si="439"/>
        <v>-2.81812973626422-150.077937079963i</v>
      </c>
      <c r="D1573" t="str">
        <f t="shared" si="440"/>
        <v>3.47812428433119-48.2257257220732i</v>
      </c>
      <c r="E1573" t="str">
        <f t="shared" si="441"/>
        <v>162.457088440606+0.157283858204815i</v>
      </c>
      <c r="F1573" t="str">
        <f t="shared" si="442"/>
        <v>2.90990979459303-452.554520783328i</v>
      </c>
      <c r="G1573" t="str">
        <f t="shared" si="443"/>
        <v>0.999999960370981-0.000199070383123875i</v>
      </c>
      <c r="H1573" t="str">
        <f t="shared" si="444"/>
        <v>627.707317354487+42.6998837270906i</v>
      </c>
      <c r="I1573" t="str">
        <f t="shared" si="445"/>
        <v>59.6667156616073-801.027817191738i</v>
      </c>
      <c r="K1573" t="str">
        <f t="shared" si="446"/>
        <v>0.0190291341073922-0.00175066266045031i</v>
      </c>
      <c r="L1573" t="str">
        <f t="shared" si="447"/>
        <v>0.0001875-0.641278563921904i</v>
      </c>
      <c r="M1573" t="str">
        <f t="shared" si="448"/>
        <v>0.0025-0.309129153890559i</v>
      </c>
      <c r="N1573">
        <f t="shared" si="449"/>
        <v>88.924239170955616</v>
      </c>
      <c r="O1573">
        <f t="shared" si="450"/>
        <v>43.527868101671729</v>
      </c>
      <c r="P1573" s="3">
        <f t="shared" si="451"/>
        <v>43.527868101671729</v>
      </c>
      <c r="Q1573" s="3">
        <f t="shared" si="452"/>
        <v>-91.075760829044384</v>
      </c>
      <c r="R1573">
        <f t="shared" si="453"/>
        <v>88.924239170955616</v>
      </c>
      <c r="S1573">
        <f t="shared" si="454"/>
        <v>0.33003163284301801</v>
      </c>
      <c r="T1573">
        <f t="shared" si="437"/>
        <v>43.527868101671729</v>
      </c>
    </row>
    <row r="1574" spans="1:20" x14ac:dyDescent="0.25">
      <c r="A1574">
        <f t="shared" si="438"/>
        <v>2081.5297760279968</v>
      </c>
      <c r="B1574">
        <f t="shared" si="455"/>
        <v>331.28575304782152</v>
      </c>
      <c r="C1574" t="str">
        <f t="shared" si="439"/>
        <v>-2.81786216488369-149.507147201995i</v>
      </c>
      <c r="D1574" t="str">
        <f t="shared" si="440"/>
        <v>3.47812427888176-48.043173675521i</v>
      </c>
      <c r="E1574" t="str">
        <f t="shared" si="441"/>
        <v>162.456995102972+0.157895869468636i</v>
      </c>
      <c r="F1574" t="str">
        <f t="shared" si="442"/>
        <v>2.90990979371496-450.841328147237i</v>
      </c>
      <c r="G1574" t="str">
        <f t="shared" si="443"/>
        <v>0.999999960069228-0.000199826850519447i</v>
      </c>
      <c r="H1574" t="str">
        <f t="shared" si="444"/>
        <v>627.727984377406+42.8622865180344i</v>
      </c>
      <c r="I1574" t="str">
        <f t="shared" si="445"/>
        <v>59.6670680159797-798.019067409748i</v>
      </c>
      <c r="K1574" t="str">
        <f t="shared" si="446"/>
        <v>0.0190278454637213-0.00175718874974324i</v>
      </c>
      <c r="L1574" t="str">
        <f t="shared" si="447"/>
        <v>0.0001875-0.638850930386436i</v>
      </c>
      <c r="M1574" t="str">
        <f t="shared" si="448"/>
        <v>0.0025-0.307958910032436i</v>
      </c>
      <c r="N1574">
        <f t="shared" si="449"/>
        <v>88.920235596454546</v>
      </c>
      <c r="O1574">
        <f t="shared" si="450"/>
        <v>43.494781584288717</v>
      </c>
      <c r="P1574" s="3">
        <f t="shared" si="451"/>
        <v>43.494781584288717</v>
      </c>
      <c r="Q1574" s="3">
        <f t="shared" si="452"/>
        <v>-91.079764403545454</v>
      </c>
      <c r="R1574">
        <f t="shared" si="453"/>
        <v>88.920235596454546</v>
      </c>
      <c r="S1574">
        <f t="shared" si="454"/>
        <v>0.33128575304782154</v>
      </c>
      <c r="T1574">
        <f t="shared" si="437"/>
        <v>43.494781584288717</v>
      </c>
    </row>
    <row r="1575" spans="1:20" x14ac:dyDescent="0.25">
      <c r="A1575">
        <f t="shared" si="438"/>
        <v>2089.4395891769036</v>
      </c>
      <c r="B1575">
        <f t="shared" si="455"/>
        <v>332.54463890940326</v>
      </c>
      <c r="C1575" t="str">
        <f t="shared" si="439"/>
        <v>-2.81759259609414-148.93850843551i</v>
      </c>
      <c r="D1575" t="str">
        <f t="shared" si="440"/>
        <v>3.47812427339086-47.8613127461516i</v>
      </c>
      <c r="E1575" t="str">
        <f t="shared" si="441"/>
        <v>162.456901076583+0.158510368197561i</v>
      </c>
      <c r="F1575" t="str">
        <f t="shared" si="442"/>
        <v>2.90990979283021-449.134621015012i</v>
      </c>
      <c r="G1575" t="str">
        <f t="shared" si="443"/>
        <v>0.999999959765178-0.000200586192490433i</v>
      </c>
      <c r="H1575" t="str">
        <f t="shared" si="444"/>
        <v>627.748809569221+43.0253080599589i</v>
      </c>
      <c r="I1575" t="str">
        <f t="shared" si="445"/>
        <v>59.6674230362308-795.021798397729i</v>
      </c>
      <c r="K1575" t="str">
        <f t="shared" si="446"/>
        <v>0.0190265471955535-0.00176373820989926i</v>
      </c>
      <c r="L1575" t="str">
        <f t="shared" si="447"/>
        <v>0.0001875-0.636432486936078i</v>
      </c>
      <c r="M1575" t="str">
        <f t="shared" si="448"/>
        <v>0.0025-0.306793096266622i</v>
      </c>
      <c r="N1575">
        <f t="shared" si="449"/>
        <v>88.916217763323587</v>
      </c>
      <c r="O1575">
        <f t="shared" si="450"/>
        <v>43.461693997391329</v>
      </c>
      <c r="P1575" s="3">
        <f t="shared" si="451"/>
        <v>43.461693997391329</v>
      </c>
      <c r="Q1575" s="3">
        <f t="shared" si="452"/>
        <v>-91.083782236676413</v>
      </c>
      <c r="R1575">
        <f t="shared" si="453"/>
        <v>88.916217763323587</v>
      </c>
      <c r="S1575">
        <f t="shared" si="454"/>
        <v>0.33254463890940328</v>
      </c>
      <c r="T1575">
        <f t="shared" si="437"/>
        <v>43.461693997391329</v>
      </c>
    </row>
    <row r="1576" spans="1:20" x14ac:dyDescent="0.25">
      <c r="A1576">
        <f t="shared" si="438"/>
        <v>2097.3794596157759</v>
      </c>
      <c r="B1576">
        <f t="shared" si="455"/>
        <v>333.80830853725899</v>
      </c>
      <c r="C1576" t="str">
        <f t="shared" si="439"/>
        <v>-2.81732101528857-148.372012604946i</v>
      </c>
      <c r="D1576" t="str">
        <f t="shared" si="440"/>
        <v>3.47812426785813-47.6801403178338i</v>
      </c>
      <c r="E1576" t="str">
        <f t="shared" si="441"/>
        <v>162.456806356528+0.159127365654257i</v>
      </c>
      <c r="F1576" t="str">
        <f t="shared" si="442"/>
        <v>2.9099097919387-447.434374835092i</v>
      </c>
      <c r="G1576" t="str">
        <f t="shared" si="443"/>
        <v>0.999999959458812-0.00020134841996021i</v>
      </c>
      <c r="H1576" t="str">
        <f t="shared" si="444"/>
        <v>627.769794146577+43.1889507222995i</v>
      </c>
      <c r="I1576" t="str">
        <f t="shared" si="445"/>
        <v>59.6677807423941-792.035967050411i</v>
      </c>
      <c r="K1576" t="str">
        <f t="shared" si="446"/>
        <v>0.019025239232433-0.00177031111373332i</v>
      </c>
      <c r="L1576" t="str">
        <f t="shared" si="447"/>
        <v>0.0001875-0.634023198780712i</v>
      </c>
      <c r="M1576" t="str">
        <f t="shared" si="448"/>
        <v>0.0025-0.305631695822497i</v>
      </c>
      <c r="N1576">
        <f t="shared" si="449"/>
        <v>88.912185628119914</v>
      </c>
      <c r="O1576">
        <f t="shared" si="450"/>
        <v>43.42860533309252</v>
      </c>
      <c r="P1576" s="3">
        <f t="shared" si="451"/>
        <v>43.42860533309252</v>
      </c>
      <c r="Q1576" s="3">
        <f t="shared" si="452"/>
        <v>-91.087814371880086</v>
      </c>
      <c r="R1576">
        <f t="shared" si="453"/>
        <v>88.912185628119914</v>
      </c>
      <c r="S1576">
        <f t="shared" si="454"/>
        <v>0.33380830853725901</v>
      </c>
      <c r="T1576">
        <f t="shared" si="437"/>
        <v>43.42860533309252</v>
      </c>
    </row>
    <row r="1577" spans="1:20" x14ac:dyDescent="0.25">
      <c r="A1577">
        <f t="shared" si="438"/>
        <v>2105.3495015623157</v>
      </c>
      <c r="B1577">
        <f t="shared" si="455"/>
        <v>335.07678010970056</v>
      </c>
      <c r="C1577" t="str">
        <f t="shared" si="439"/>
        <v>-2.81704740775843-147.80765156562i</v>
      </c>
      <c r="D1577" t="str">
        <f t="shared" si="440"/>
        <v>3.47812426228329-47.499653784342i</v>
      </c>
      <c r="E1577" t="str">
        <f t="shared" si="441"/>
        <v>162.45671093786+0.159746873164015i</v>
      </c>
      <c r="F1577" t="str">
        <f t="shared" si="442"/>
        <v>2.90990979104042-445.74056514887i</v>
      </c>
      <c r="G1577" t="str">
        <f t="shared" si="443"/>
        <v>0.999999959150114-0.000202113543893666i</v>
      </c>
      <c r="H1577" t="str">
        <f t="shared" si="444"/>
        <v>627.790939335573+43.3532168836989i</v>
      </c>
      <c r="I1577" t="str">
        <f t="shared" si="445"/>
        <v>59.6681411546557-789.061530427211i</v>
      </c>
      <c r="K1577" t="str">
        <f t="shared" si="446"/>
        <v>0.0190239215034098-0.00177690753416069i</v>
      </c>
      <c r="L1577" t="str">
        <f t="shared" si="447"/>
        <v>0.0001875-0.631623031261916i</v>
      </c>
      <c r="M1577" t="str">
        <f t="shared" si="448"/>
        <v>0.0025-0.304474691992924i</v>
      </c>
      <c r="N1577">
        <f t="shared" si="449"/>
        <v>88.90813914735476</v>
      </c>
      <c r="O1577">
        <f t="shared" si="450"/>
        <v>43.395515583449168</v>
      </c>
      <c r="P1577" s="3">
        <f t="shared" si="451"/>
        <v>43.395515583449168</v>
      </c>
      <c r="Q1577" s="3">
        <f t="shared" si="452"/>
        <v>-91.09186085264524</v>
      </c>
      <c r="R1577">
        <f t="shared" si="453"/>
        <v>88.90813914735476</v>
      </c>
      <c r="S1577">
        <f t="shared" si="454"/>
        <v>0.33507678010970054</v>
      </c>
      <c r="T1577">
        <f t="shared" si="437"/>
        <v>43.395515583449168</v>
      </c>
    </row>
    <row r="1578" spans="1:20" x14ac:dyDescent="0.25">
      <c r="A1578">
        <f t="shared" si="438"/>
        <v>2113.3498296682524</v>
      </c>
      <c r="B1578">
        <f t="shared" si="455"/>
        <v>336.35007187411742</v>
      </c>
      <c r="C1578" t="str">
        <f t="shared" si="439"/>
        <v>-2.81677175869162-147.245417203606i</v>
      </c>
      <c r="D1578" t="str">
        <f t="shared" si="440"/>
        <v>3.47812425666599-47.3198505493168i</v>
      </c>
      <c r="E1578" t="str">
        <f t="shared" si="441"/>
        <v>162.456614815601+0.160368902115648i</v>
      </c>
      <c r="F1578" t="str">
        <f t="shared" si="442"/>
        <v>2.9099097901353-444.053167590326i</v>
      </c>
      <c r="G1578" t="str">
        <f t="shared" si="443"/>
        <v>0.999999958839065-0.000202881575297356i</v>
      </c>
      <c r="H1578" t="str">
        <f t="shared" si="444"/>
        <v>627.812246371832+43.5181089320404i</v>
      </c>
      <c r="I1578" t="str">
        <f t="shared" si="445"/>
        <v>59.6685042933489-786.098445751585i</v>
      </c>
      <c r="K1578" t="str">
        <f t="shared" si="446"/>
        <v>0.0190225939370367-0.00178352754419534i</v>
      </c>
      <c r="L1578" t="str">
        <f t="shared" si="447"/>
        <v>0.0001875-0.629231949852475i</v>
      </c>
      <c r="M1578" t="str">
        <f t="shared" si="448"/>
        <v>0.0025-0.303322068134015i</v>
      </c>
      <c r="N1578">
        <f t="shared" si="449"/>
        <v>88.904078277494989</v>
      </c>
      <c r="O1578">
        <f t="shared" si="450"/>
        <v>43.362424740461421</v>
      </c>
      <c r="P1578" s="3">
        <f t="shared" si="451"/>
        <v>43.362424740461421</v>
      </c>
      <c r="Q1578" s="3">
        <f t="shared" si="452"/>
        <v>-91.095921722505011</v>
      </c>
      <c r="R1578">
        <f t="shared" si="453"/>
        <v>88.904078277494989</v>
      </c>
      <c r="S1578">
        <f t="shared" si="454"/>
        <v>0.33635007187411742</v>
      </c>
      <c r="T1578">
        <f t="shared" si="437"/>
        <v>43.362424740461421</v>
      </c>
    </row>
    <row r="1579" spans="1:20" x14ac:dyDescent="0.25">
      <c r="A1579">
        <f t="shared" si="438"/>
        <v>2121.3805590209918</v>
      </c>
      <c r="B1579">
        <f t="shared" si="455"/>
        <v>337.62820214723905</v>
      </c>
      <c r="C1579" t="str">
        <f t="shared" si="439"/>
        <v>-2.81649405317278-146.685301435623i</v>
      </c>
      <c r="D1579" t="str">
        <f t="shared" si="440"/>
        <v>3.47812425100592-47.140728026228i</v>
      </c>
      <c r="E1579" t="str">
        <f t="shared" si="441"/>
        <v>162.456517984738+0.160993463961302i</v>
      </c>
      <c r="F1579" t="str">
        <f t="shared" si="442"/>
        <v>2.90990978922328-442.372157885675i</v>
      </c>
      <c r="G1579" t="str">
        <f t="shared" si="443"/>
        <v>0.999999958525647-0.000203652525219658i</v>
      </c>
      <c r="H1579" t="str">
        <f t="shared" si="444"/>
        <v>627.83371650058+43.6836292644866i</v>
      </c>
      <c r="I1579" t="str">
        <f t="shared" si="445"/>
        <v>59.6688701789567-783.146670410417i</v>
      </c>
      <c r="K1579" t="str">
        <f t="shared" si="446"/>
        <v>0.019021256461366-0.00179017121694847i</v>
      </c>
      <c r="L1579" t="str">
        <f t="shared" si="447"/>
        <v>0.0001875-0.626849920155882i</v>
      </c>
      <c r="M1579" t="str">
        <f t="shared" si="448"/>
        <v>0.0025-0.302173807664887i</v>
      </c>
      <c r="N1579">
        <f t="shared" si="449"/>
        <v>88.900002974963854</v>
      </c>
      <c r="O1579">
        <f t="shared" si="450"/>
        <v>43.329332796072535</v>
      </c>
      <c r="P1579" s="3">
        <f t="shared" si="451"/>
        <v>43.329332796072535</v>
      </c>
      <c r="Q1579" s="3">
        <f t="shared" si="452"/>
        <v>-91.099997025036146</v>
      </c>
      <c r="R1579">
        <f t="shared" si="453"/>
        <v>88.900002974963854</v>
      </c>
      <c r="S1579">
        <f t="shared" si="454"/>
        <v>0.33762820214723904</v>
      </c>
      <c r="T1579">
        <f t="shared" si="437"/>
        <v>43.329332796072535</v>
      </c>
    </row>
    <row r="1580" spans="1:20" x14ac:dyDescent="0.25">
      <c r="A1580">
        <f t="shared" si="438"/>
        <v>2129.4418051452717</v>
      </c>
      <c r="B1580">
        <f t="shared" si="455"/>
        <v>338.91118931539859</v>
      </c>
      <c r="C1580" t="str">
        <f t="shared" si="439"/>
        <v>-2.81621427618211-146.127296208918i</v>
      </c>
      <c r="D1580" t="str">
        <f t="shared" si="440"/>
        <v>3.47812424530275-46.9622836383381i</v>
      </c>
      <c r="E1580" t="str">
        <f t="shared" si="441"/>
        <v>162.456420440227+0.161620570217508i</v>
      </c>
      <c r="F1580" t="str">
        <f t="shared" si="442"/>
        <v>2.90990978830432-440.69751185303i</v>
      </c>
      <c r="G1580" t="str">
        <f t="shared" si="443"/>
        <v>0.999999958209843-0.000204426404750934i</v>
      </c>
      <c r="H1580" t="str">
        <f t="shared" si="444"/>
        <v>627.855350976722+43.8497802875174i</v>
      </c>
      <c r="I1580" t="str">
        <f t="shared" si="445"/>
        <v>59.669238832115-780.206161953428i</v>
      </c>
      <c r="K1580" t="str">
        <f t="shared" si="446"/>
        <v>0.0190199090039464-0.00179683862562689i</v>
      </c>
      <c r="L1580" t="str">
        <f t="shared" si="447"/>
        <v>0.0001875-0.624476907905843i</v>
      </c>
      <c r="M1580" t="str">
        <f t="shared" si="448"/>
        <v>0.0025-0.301029894067432i</v>
      </c>
      <c r="N1580">
        <f t="shared" si="449"/>
        <v>88.895913196142459</v>
      </c>
      <c r="O1580">
        <f t="shared" si="450"/>
        <v>43.296239742168453</v>
      </c>
      <c r="P1580" s="3">
        <f t="shared" si="451"/>
        <v>43.296239742168453</v>
      </c>
      <c r="Q1580" s="3">
        <f t="shared" si="452"/>
        <v>-91.104086803857541</v>
      </c>
      <c r="R1580">
        <f t="shared" si="453"/>
        <v>88.895913196142459</v>
      </c>
      <c r="S1580">
        <f t="shared" si="454"/>
        <v>0.3389111893153986</v>
      </c>
      <c r="T1580">
        <f t="shared" ref="T1580:T1643" si="456">P1580</f>
        <v>43.296239742168453</v>
      </c>
    </row>
    <row r="1581" spans="1:20" x14ac:dyDescent="0.25">
      <c r="A1581">
        <f t="shared" ref="A1581:A1644" si="457">2*PI()*B1581</f>
        <v>2137.5336840048235</v>
      </c>
      <c r="B1581">
        <f t="shared" si="455"/>
        <v>340.1990518347971</v>
      </c>
      <c r="C1581" t="str">
        <f t="shared" ref="C1581:C1644" si="458">IMPRODUCT(D1581,E1581,$C$40,,K1581,$C$41)</f>
        <v>-2.81593241259561-145.57139350115i</v>
      </c>
      <c r="D1581" t="str">
        <f t="shared" ref="D1581:D1644" si="459">IMDIV(IMPRODUCT($C$37,$C$38,COMPLEX(1,A1581/$C$38)),IMSUM(-1*A1581*A1581/$C$39,COMPLEX(0,1*A1581)))</f>
        <v>3.47812423955616-46.7845148186647i</v>
      </c>
      <c r="E1581" t="str">
        <f t="shared" ref="E1581:E1644" si="460">IMDIV(IMPRODUCT(IMSUM(F1581,G1581),$C$29,H1581),IMSUM(1,I1581))</f>
        <v>162.45632217699+0.162250232464976i</v>
      </c>
      <c r="F1581" t="str">
        <f t="shared" ref="F1581:F1644" si="461">IMDIV(IMPRODUCT($C$14,$C$15,COMPLEX(1,A1581/$C$15)),IMSUM(-1*A1581*A1581/$C$16,COMPLEX(0,A1581)))</f>
        <v>2.90990978737837-439.029205402047i</v>
      </c>
      <c r="G1581" t="str">
        <f t="shared" ref="G1581:G1644" si="462">IMDIV(1,COMPLEX(1,A1581*$C$9*$C$10))</f>
        <v>0.999999957891635-0.00020520322502369i</v>
      </c>
      <c r="H1581" t="str">
        <f t="shared" ref="H1581:H1644" si="463">IMDIV($C$3,IMSUM(K1581,COMPLEX(0,$C$28*A1581)))</f>
        <v>627.877151064922+44.0165644169681i</v>
      </c>
      <c r="I1581" t="str">
        <f t="shared" ref="I1581:I1644" si="464">IMPRODUCT(F1581,$C$29,H1581,$C$31)</f>
        <v>59.6696102736138-777.276878092556i</v>
      </c>
      <c r="K1581" t="str">
        <f t="shared" ref="K1581:K1644" si="465">IF($C$26&lt;=0,IMDIV(1,IMSUM(IMDIV(1,L1581),1/$C$18)),IMDIV(1,IMSUM(IMDIV(1,L1581),1/$C$18,IMDIV(1,M1581))))</f>
        <v>0.0190185514918197-0.0018035298435315i</v>
      </c>
      <c r="L1581" t="str">
        <f t="shared" ref="L1581:L1644" si="466">IMSUM($C$21/$C$22,IMDIV(1,COMPLEX(0,$C$20*$C$22*A1581)))</f>
        <v>0.0001875-0.622112878965771i</v>
      </c>
      <c r="M1581" t="str">
        <f t="shared" ref="M1581:M1644" si="467">IMSUM($C$25/$C$26,IMDIV(1,COMPLEX(0,$C$24*$C$26*A1581)))</f>
        <v>0.0025-0.299890310886065i</v>
      </c>
      <c r="N1581">
        <f t="shared" ref="N1581:N1644" si="468">ABS(R1581)</f>
        <v>88.891808897370566</v>
      </c>
      <c r="O1581">
        <f t="shared" ref="O1581:O1644" si="469">ABS(P1581)</f>
        <v>43.263145570577386</v>
      </c>
      <c r="P1581" s="3">
        <f t="shared" ref="P1581:P1644" si="470">20*LOG10(IMABS(C1581))</f>
        <v>43.263145570577386</v>
      </c>
      <c r="Q1581" s="3">
        <f t="shared" ref="Q1581:Q1644" si="471">IMARGUMENT(C1581)*180/PI()</f>
        <v>-91.108191102629434</v>
      </c>
      <c r="R1581">
        <f t="shared" ref="R1581:R1644" si="472">IF(Q1581&lt;0,Q1581+180,Q1581-180)</f>
        <v>88.891808897370566</v>
      </c>
      <c r="S1581">
        <f t="shared" ref="S1581:S1644" si="473">B1581/1000</f>
        <v>0.34019905183479709</v>
      </c>
      <c r="T1581">
        <f t="shared" si="456"/>
        <v>43.263145570577386</v>
      </c>
    </row>
    <row r="1582" spans="1:20" x14ac:dyDescent="0.25">
      <c r="A1582">
        <f t="shared" si="457"/>
        <v>2145.6563120040423</v>
      </c>
      <c r="B1582">
        <f t="shared" ref="B1582:B1645" si="474">B1581*(1+B$42)</f>
        <v>341.49180823176937</v>
      </c>
      <c r="C1582" t="str">
        <f t="shared" si="458"/>
        <v>-2.81564844718323-145.017585320277i</v>
      </c>
      <c r="D1582" t="str">
        <f t="shared" si="459"/>
        <v>3.47812423376581-46.6074190099435i</v>
      </c>
      <c r="E1582" t="str">
        <f t="shared" si="460"/>
        <v>162.456223189916+0.162882462349907i</v>
      </c>
      <c r="F1582" t="str">
        <f t="shared" si="461"/>
        <v>2.90990978644535-437.367214533575i</v>
      </c>
      <c r="G1582" t="str">
        <f t="shared" si="462"/>
        <v>0.999999957571003-0.000205982997212736i</v>
      </c>
      <c r="H1582" t="str">
        <f t="shared" si="463"/>
        <v>627.899118039674+44.1839840780656i</v>
      </c>
      <c r="I1582" t="str">
        <f t="shared" si="464"/>
        <v>59.669984524395-774.358776701339i</v>
      </c>
      <c r="K1582" t="str">
        <f t="shared" si="465"/>
        <v>0.0190171838515177-0.00181024494405561i</v>
      </c>
      <c r="L1582" t="str">
        <f t="shared" si="466"/>
        <v>0.0001875-0.619757799328324i</v>
      </c>
      <c r="M1582" t="str">
        <f t="shared" si="467"/>
        <v>0.0025-0.298755041727499i</v>
      </c>
      <c r="N1582">
        <f t="shared" si="468"/>
        <v>88.887690034948179</v>
      </c>
      <c r="O1582">
        <f t="shared" si="469"/>
        <v>43.230050273069516</v>
      </c>
      <c r="P1582" s="3">
        <f t="shared" si="470"/>
        <v>43.230050273069516</v>
      </c>
      <c r="Q1582" s="3">
        <f t="shared" si="471"/>
        <v>-91.112309965051821</v>
      </c>
      <c r="R1582">
        <f t="shared" si="472"/>
        <v>88.887690034948179</v>
      </c>
      <c r="S1582">
        <f t="shared" si="473"/>
        <v>0.34149180823176939</v>
      </c>
      <c r="T1582">
        <f t="shared" si="456"/>
        <v>43.230050273069516</v>
      </c>
    </row>
    <row r="1583" spans="1:20" x14ac:dyDescent="0.25">
      <c r="A1583">
        <f t="shared" si="457"/>
        <v>2153.8098059896574</v>
      </c>
      <c r="B1583">
        <f t="shared" si="474"/>
        <v>342.7894771030501</v>
      </c>
      <c r="C1583" t="str">
        <f t="shared" si="458"/>
        <v>-2.81536236460908-144.465863704441i</v>
      </c>
      <c r="D1583" t="str">
        <f t="shared" si="459"/>
        <v>3.47812422793135-46.430993664592i</v>
      </c>
      <c r="E1583" t="str">
        <f t="shared" si="460"/>
        <v>162.45612347386+0.163517271583678i</v>
      </c>
      <c r="F1583" t="str">
        <f t="shared" si="461"/>
        <v>2.90990978550523-435.711515339319i</v>
      </c>
      <c r="G1583" t="str">
        <f t="shared" si="462"/>
        <v>0.99999995724793-0.000206765732535344i</v>
      </c>
      <c r="H1583" t="str">
        <f t="shared" si="463"/>
        <v>627.92125318538+44.3520417054665i</v>
      </c>
      <c r="I1583" t="str">
        <f t="shared" si="464"/>
        <v>59.6703616055557-771.451815814326i</v>
      </c>
      <c r="K1583" t="str">
        <f t="shared" si="465"/>
        <v>0.0190158060090592-0.00181698400068332i</v>
      </c>
      <c r="L1583" t="str">
        <f t="shared" si="466"/>
        <v>0.0001875-0.617411635114889i</v>
      </c>
      <c r="M1583" t="str">
        <f t="shared" si="467"/>
        <v>0.0025-0.29762407026051i</v>
      </c>
      <c r="N1583">
        <f t="shared" si="468"/>
        <v>88.88355656513653</v>
      </c>
      <c r="O1583">
        <f t="shared" si="469"/>
        <v>43.196953841356617</v>
      </c>
      <c r="P1583" s="3">
        <f t="shared" si="470"/>
        <v>43.196953841356617</v>
      </c>
      <c r="Q1583" s="3">
        <f t="shared" si="471"/>
        <v>-91.11644343486347</v>
      </c>
      <c r="R1583">
        <f t="shared" si="472"/>
        <v>88.88355656513653</v>
      </c>
      <c r="S1583">
        <f t="shared" si="473"/>
        <v>0.34278947710305008</v>
      </c>
      <c r="T1583">
        <f t="shared" si="456"/>
        <v>43.196953841356617</v>
      </c>
    </row>
    <row r="1584" spans="1:20" x14ac:dyDescent="0.25">
      <c r="A1584">
        <f t="shared" si="457"/>
        <v>2161.9942832524184</v>
      </c>
      <c r="B1584">
        <f t="shared" si="474"/>
        <v>344.09207711604171</v>
      </c>
      <c r="C1584" t="str">
        <f t="shared" si="458"/>
        <v>-2.8150741494302-143.916220721852i</v>
      </c>
      <c r="D1584" t="str">
        <f t="shared" si="459"/>
        <v>3.47812422205249-46.2552362446724i</v>
      </c>
      <c r="E1584" t="str">
        <f t="shared" si="460"/>
        <v>162.456023023644+0.16415467194371i</v>
      </c>
      <c r="F1584" t="str">
        <f t="shared" si="461"/>
        <v>2.90990978455796-434.062084001491i</v>
      </c>
      <c r="G1584" t="str">
        <f t="shared" si="462"/>
        <v>0.999999956922397-0.000207551442251413i</v>
      </c>
      <c r="H1584" t="str">
        <f t="shared" si="463"/>
        <v>627.943557796436+44.5207397432969i</v>
      </c>
      <c r="I1584" t="str">
        <f t="shared" si="464"/>
        <v>59.6707415383501-768.555953626467i</v>
      </c>
      <c r="K1584" t="str">
        <f t="shared" si="465"/>
        <v>0.0190144178899463-0.00182374708698783i</v>
      </c>
      <c r="L1584" t="str">
        <f t="shared" si="466"/>
        <v>0.0001875-0.615074352575102i</v>
      </c>
      <c r="M1584" t="str">
        <f t="shared" si="467"/>
        <v>0.0025-0.29649738021569i</v>
      </c>
      <c r="N1584">
        <f t="shared" si="468"/>
        <v>88.879408444159395</v>
      </c>
      <c r="O1584">
        <f t="shared" si="469"/>
        <v>43.163856267091504</v>
      </c>
      <c r="P1584" s="3">
        <f t="shared" si="470"/>
        <v>43.163856267091504</v>
      </c>
      <c r="Q1584" s="3">
        <f t="shared" si="471"/>
        <v>-91.120591555840605</v>
      </c>
      <c r="R1584">
        <f t="shared" si="472"/>
        <v>88.879408444159395</v>
      </c>
      <c r="S1584">
        <f t="shared" si="473"/>
        <v>0.34409207711604173</v>
      </c>
      <c r="T1584">
        <f t="shared" si="456"/>
        <v>43.163856267091504</v>
      </c>
    </row>
    <row r="1585" spans="1:20" x14ac:dyDescent="0.25">
      <c r="A1585">
        <f t="shared" si="457"/>
        <v>2170.2098615287778</v>
      </c>
      <c r="B1585">
        <f t="shared" si="474"/>
        <v>345.39962700908268</v>
      </c>
      <c r="C1585" t="str">
        <f t="shared" si="458"/>
        <v>-2.81478378609651-143.368648470677i</v>
      </c>
      <c r="D1585" t="str">
        <f t="shared" si="459"/>
        <v>3.47812421612885-46.0801442218551i</v>
      </c>
      <c r="E1585" t="str">
        <f t="shared" si="460"/>
        <v>162.455921834055+0.164794675273993i</v>
      </c>
      <c r="F1585" t="str">
        <f t="shared" si="461"/>
        <v>2.90990978360348-432.418896792466i</v>
      </c>
      <c r="G1585" t="str">
        <f t="shared" si="462"/>
        <v>0.999999956594385-0.000208340137663631i</v>
      </c>
      <c r="H1585" t="str">
        <f t="shared" si="463"/>
        <v>627.966033177307+44.6900806451893i</v>
      </c>
      <c r="I1585" t="str">
        <f t="shared" si="464"/>
        <v>59.6711243441888-765.671148492519i</v>
      </c>
      <c r="K1585" t="str">
        <f t="shared" si="465"/>
        <v>0.0190130194191615-0.0018305342766298i</v>
      </c>
      <c r="L1585" t="str">
        <f t="shared" si="466"/>
        <v>0.0001875-0.612745918086374i</v>
      </c>
      <c r="M1585" t="str">
        <f t="shared" si="467"/>
        <v>0.0025-0.295374955385227i</v>
      </c>
      <c r="N1585">
        <f t="shared" si="468"/>
        <v>88.87524562820434</v>
      </c>
      <c r="O1585">
        <f t="shared" si="469"/>
        <v>43.130757541867872</v>
      </c>
      <c r="P1585" s="3">
        <f t="shared" si="470"/>
        <v>43.130757541867872</v>
      </c>
      <c r="Q1585" s="3">
        <f t="shared" si="471"/>
        <v>-91.12475437179566</v>
      </c>
      <c r="R1585">
        <f t="shared" si="472"/>
        <v>88.87524562820434</v>
      </c>
      <c r="S1585">
        <f t="shared" si="473"/>
        <v>0.34539962700908267</v>
      </c>
      <c r="T1585">
        <f t="shared" si="456"/>
        <v>43.130757541867872</v>
      </c>
    </row>
    <row r="1586" spans="1:20" x14ac:dyDescent="0.25">
      <c r="A1586">
        <f t="shared" si="457"/>
        <v>2178.456659002587</v>
      </c>
      <c r="B1586">
        <f t="shared" si="474"/>
        <v>346.71214559171722</v>
      </c>
      <c r="C1586" t="str">
        <f t="shared" si="458"/>
        <v>-2.81449125894967-142.823139078925i</v>
      </c>
      <c r="D1586" t="str">
        <f t="shared" si="459"/>
        <v>3.47812421016011-45.9057150773826i</v>
      </c>
      <c r="E1586" t="str">
        <f t="shared" si="460"/>
        <v>162.455819899848+0.165437293485287i</v>
      </c>
      <c r="F1586" t="str">
        <f t="shared" si="461"/>
        <v>2.90990978264172-430.781930074444i</v>
      </c>
      <c r="G1586" t="str">
        <f t="shared" si="462"/>
        <v>0.999999956263876-0.000209131830117632i</v>
      </c>
      <c r="H1586" t="str">
        <f t="shared" si="463"/>
        <v>627.988680642607+44.8600668743217i</v>
      </c>
      <c r="I1586" t="str">
        <f t="shared" si="464"/>
        <v>59.6715100446412-762.797358926439i</v>
      </c>
      <c r="K1586" t="str">
        <f t="shared" si="465"/>
        <v>0.0190116105211643-0.00183734564335556i</v>
      </c>
      <c r="L1586" t="str">
        <f t="shared" si="466"/>
        <v>0.0001875-0.610426298153389i</v>
      </c>
      <c r="M1586" t="str">
        <f t="shared" si="467"/>
        <v>0.0025-0.29425677962266i</v>
      </c>
      <c r="N1586">
        <f t="shared" si="468"/>
        <v>88.871068073423885</v>
      </c>
      <c r="O1586">
        <f t="shared" si="469"/>
        <v>43.097657657219706</v>
      </c>
      <c r="P1586" s="3">
        <f t="shared" si="470"/>
        <v>43.097657657219706</v>
      </c>
      <c r="Q1586" s="3">
        <f t="shared" si="471"/>
        <v>-91.128931926576115</v>
      </c>
      <c r="R1586">
        <f t="shared" si="472"/>
        <v>88.871068073423885</v>
      </c>
      <c r="S1586">
        <f t="shared" si="473"/>
        <v>0.3467121455917172</v>
      </c>
      <c r="T1586">
        <f t="shared" si="456"/>
        <v>43.097657657219706</v>
      </c>
    </row>
    <row r="1587" spans="1:20" x14ac:dyDescent="0.25">
      <c r="A1587">
        <f t="shared" si="457"/>
        <v>2186.7347943067971</v>
      </c>
      <c r="B1587">
        <f t="shared" si="474"/>
        <v>348.02965174496575</v>
      </c>
      <c r="C1587" t="str">
        <f t="shared" si="458"/>
        <v>-2.81419655222213-142.279684704337i</v>
      </c>
      <c r="D1587" t="str">
        <f t="shared" si="459"/>
        <v>3.47812420414593-45.7319463020331i</v>
      </c>
      <c r="E1587" t="str">
        <f t="shared" si="460"/>
        <v>162.45571721574+0.166082538556101i</v>
      </c>
      <c r="F1587" t="str">
        <f t="shared" si="461"/>
        <v>2.90990978167265-429.151160299111i</v>
      </c>
      <c r="G1587" t="str">
        <f t="shared" si="462"/>
        <v>0.99999995593085-0.000209926531002169i</v>
      </c>
      <c r="H1587" t="str">
        <f t="shared" si="463"/>
        <v>628.011501517177+45.0307009034554i</v>
      </c>
      <c r="I1587" t="str">
        <f t="shared" si="464"/>
        <v>59.6718986614358-759.934543600802i</v>
      </c>
      <c r="K1587" t="str">
        <f t="shared" si="465"/>
        <v>0.0190101911198881-0.00184418126099538i</v>
      </c>
      <c r="L1587" t="str">
        <f t="shared" si="466"/>
        <v>0.0001875-0.608115459407642i</v>
      </c>
      <c r="M1587" t="str">
        <f t="shared" si="467"/>
        <v>0.0025-0.293142836842658i</v>
      </c>
      <c r="N1587">
        <f t="shared" si="468"/>
        <v>88.866875735937171</v>
      </c>
      <c r="O1587">
        <f t="shared" si="469"/>
        <v>43.064556604621117</v>
      </c>
      <c r="P1587" s="3">
        <f t="shared" si="470"/>
        <v>43.064556604621117</v>
      </c>
      <c r="Q1587" s="3">
        <f t="shared" si="471"/>
        <v>-91.133124264062829</v>
      </c>
      <c r="R1587">
        <f t="shared" si="472"/>
        <v>88.866875735937171</v>
      </c>
      <c r="S1587">
        <f t="shared" si="473"/>
        <v>0.34802965174496575</v>
      </c>
      <c r="T1587">
        <f t="shared" si="456"/>
        <v>43.064556604621117</v>
      </c>
    </row>
    <row r="1588" spans="1:20" x14ac:dyDescent="0.25">
      <c r="A1588">
        <f t="shared" si="457"/>
        <v>2195.0443865251627</v>
      </c>
      <c r="B1588">
        <f t="shared" si="474"/>
        <v>349.35216442159663</v>
      </c>
      <c r="C1588" t="str">
        <f t="shared" si="458"/>
        <v>-2.81389965003756-141.738277534272i</v>
      </c>
      <c r="D1588" t="str">
        <f t="shared" si="459"/>
        <v>3.47812419808595-45.5588353960846i</v>
      </c>
      <c r="E1588" t="str">
        <f t="shared" si="460"/>
        <v>162.455613776419+0.166730422532477i</v>
      </c>
      <c r="F1588" t="str">
        <f t="shared" si="461"/>
        <v>2.9099097806962-427.526564007297i</v>
      </c>
      <c r="G1588" t="str">
        <f t="shared" si="462"/>
        <v>0.999999955595288-0.000210724251749266i</v>
      </c>
      <c r="H1588" t="str">
        <f t="shared" si="463"/>
        <v>628.034497136169+45.2019852149749i</v>
      </c>
      <c r="I1588" t="str">
        <f t="shared" si="464"/>
        <v>59.6722902164621-757.082661346195i</v>
      </c>
      <c r="K1588" t="str">
        <f t="shared" si="465"/>
        <v>0.0190087611387368-0.00185104120346172i</v>
      </c>
      <c r="L1588" t="str">
        <f t="shared" si="466"/>
        <v>0.0001875-0.605813368606936i</v>
      </c>
      <c r="M1588" t="str">
        <f t="shared" si="467"/>
        <v>0.0025-0.29203311102078i</v>
      </c>
      <c r="N1588">
        <f t="shared" si="468"/>
        <v>88.862668571830653</v>
      </c>
      <c r="O1588">
        <f t="shared" si="469"/>
        <v>43.031454375485822</v>
      </c>
      <c r="P1588" s="3">
        <f t="shared" si="470"/>
        <v>43.031454375485822</v>
      </c>
      <c r="Q1588" s="3">
        <f t="shared" si="471"/>
        <v>-91.137331428169347</v>
      </c>
      <c r="R1588">
        <f t="shared" si="472"/>
        <v>88.862668571830653</v>
      </c>
      <c r="S1588">
        <f t="shared" si="473"/>
        <v>0.34935216442159661</v>
      </c>
      <c r="T1588">
        <f t="shared" si="456"/>
        <v>43.031454375485822</v>
      </c>
    </row>
    <row r="1589" spans="1:20" x14ac:dyDescent="0.25">
      <c r="A1589">
        <f t="shared" si="457"/>
        <v>2203.3855551939587</v>
      </c>
      <c r="B1589">
        <f t="shared" si="474"/>
        <v>350.67970264639871</v>
      </c>
      <c r="C1589" t="str">
        <f t="shared" si="458"/>
        <v>-2.81360053640913-141.198909785593i</v>
      </c>
      <c r="D1589" t="str">
        <f t="shared" si="459"/>
        <v>3.47812419197983-45.3863798692783i</v>
      </c>
      <c r="E1589" t="str">
        <f t="shared" si="460"/>
        <v>162.455509576534+0.167380957529016i</v>
      </c>
      <c r="F1589" t="str">
        <f t="shared" si="461"/>
        <v>2.90990977971231-425.908117828635i</v>
      </c>
      <c r="G1589" t="str">
        <f t="shared" si="462"/>
        <v>0.999999955257171-0.000211525003834392i</v>
      </c>
      <c r="H1589" t="str">
        <f t="shared" si="463"/>
        <v>628.05766884513+45.373922300927i</v>
      </c>
      <c r="I1589" t="str">
        <f t="shared" si="464"/>
        <v>59.6726847317715-754.241671150629i</v>
      </c>
      <c r="K1589" t="str">
        <f t="shared" si="465"/>
        <v>0.0190073205005814-0.0018579255447474i</v>
      </c>
      <c r="L1589" t="str">
        <f t="shared" si="466"/>
        <v>0.0001875-0.603519992634922i</v>
      </c>
      <c r="M1589" t="str">
        <f t="shared" si="467"/>
        <v>0.0025-0.290927586193244i</v>
      </c>
      <c r="N1589">
        <f t="shared" si="468"/>
        <v>88.858446537159935</v>
      </c>
      <c r="O1589">
        <f t="shared" si="469"/>
        <v>42.998350961166608</v>
      </c>
      <c r="P1589" s="3">
        <f t="shared" si="470"/>
        <v>42.998350961166608</v>
      </c>
      <c r="Q1589" s="3">
        <f t="shared" si="471"/>
        <v>-91.141553462840065</v>
      </c>
      <c r="R1589">
        <f t="shared" si="472"/>
        <v>88.858446537159935</v>
      </c>
      <c r="S1589">
        <f t="shared" si="473"/>
        <v>0.35067970264639869</v>
      </c>
      <c r="T1589">
        <f t="shared" si="456"/>
        <v>42.998350961166608</v>
      </c>
    </row>
    <row r="1590" spans="1:20" x14ac:dyDescent="0.25">
      <c r="A1590">
        <f t="shared" si="457"/>
        <v>2211.7584203036959</v>
      </c>
      <c r="B1590">
        <f t="shared" si="474"/>
        <v>352.01228551645505</v>
      </c>
      <c r="C1590" t="str">
        <f t="shared" si="458"/>
        <v>-2.81329919523879-140.66157370456i</v>
      </c>
      <c r="D1590" t="str">
        <f t="shared" si="459"/>
        <v>3.4781241858272-45.2145772407836i</v>
      </c>
      <c r="E1590" t="str">
        <f t="shared" si="460"/>
        <v>162.4554046107+0.168034155729543i</v>
      </c>
      <c r="F1590" t="str">
        <f t="shared" si="461"/>
        <v>2.90990977872092-424.295798481236i</v>
      </c>
      <c r="G1590" t="str">
        <f t="shared" si="462"/>
        <v>0.999999954916479-0.000212328798776625i</v>
      </c>
      <c r="H1590" t="str">
        <f t="shared" si="463"/>
        <v>628.081018000079+45.5465146630576i</v>
      </c>
      <c r="I1590" t="str">
        <f t="shared" si="464"/>
        <v>59.6730822295768-751.411532158961i</v>
      </c>
      <c r="K1590" t="str">
        <f t="shared" si="465"/>
        <v>0.0190058691277569-0.00186483435892373i</v>
      </c>
      <c r="L1590" t="str">
        <f t="shared" si="466"/>
        <v>0.0001875-0.60123529850062i</v>
      </c>
      <c r="M1590" t="str">
        <f t="shared" si="467"/>
        <v>0.0025-0.289826246456709i</v>
      </c>
      <c r="N1590">
        <f t="shared" si="468"/>
        <v>88.854209587951189</v>
      </c>
      <c r="O1590">
        <f t="shared" si="469"/>
        <v>42.965246352955248</v>
      </c>
      <c r="P1590" s="3">
        <f t="shared" si="470"/>
        <v>42.965246352955248</v>
      </c>
      <c r="Q1590" s="3">
        <f t="shared" si="471"/>
        <v>-91.145790412048811</v>
      </c>
      <c r="R1590">
        <f t="shared" si="472"/>
        <v>88.854209587951189</v>
      </c>
      <c r="S1590">
        <f t="shared" si="473"/>
        <v>0.35201228551645503</v>
      </c>
      <c r="T1590">
        <f t="shared" si="456"/>
        <v>42.965246352955248</v>
      </c>
    </row>
    <row r="1591" spans="1:20" x14ac:dyDescent="0.25">
      <c r="A1591">
        <f t="shared" si="457"/>
        <v>2220.1631023008499</v>
      </c>
      <c r="B1591">
        <f t="shared" si="474"/>
        <v>353.34993220141757</v>
      </c>
      <c r="C1591" t="str">
        <f t="shared" si="458"/>
        <v>-2.81299561031769-140.126261566717i</v>
      </c>
      <c r="D1591" t="str">
        <f t="shared" si="459"/>
        <v>3.47812417962773-45.0434250391622i</v>
      </c>
      <c r="E1591" t="str">
        <f t="shared" si="460"/>
        <v>162.455298873499+0.168690029386801i</v>
      </c>
      <c r="F1591" t="str">
        <f t="shared" si="461"/>
        <v>2.909909777722-422.689582771345i</v>
      </c>
      <c r="G1591" t="str">
        <f t="shared" si="462"/>
        <v>0.999999954573194-0.00021313564813881i</v>
      </c>
      <c r="H1591" t="str">
        <f t="shared" si="463"/>
        <v>628.104545967598+45.7197648128543i</v>
      </c>
      <c r="I1591" t="str">
        <f t="shared" si="464"/>
        <v>59.6734827322568-748.592203672303i</v>
      </c>
      <c r="K1591" t="str">
        <f t="shared" si="465"/>
        <v>0.0190044069420588-0.00187176772013872i</v>
      </c>
      <c r="L1591" t="str">
        <f t="shared" si="466"/>
        <v>0.0001875-0.598959253337936i</v>
      </c>
      <c r="M1591" t="str">
        <f t="shared" si="467"/>
        <v>0.0025-0.28872907596803i</v>
      </c>
      <c r="N1591">
        <f t="shared" si="468"/>
        <v>88.849957680201911</v>
      </c>
      <c r="O1591">
        <f t="shared" si="469"/>
        <v>42.932140542081889</v>
      </c>
      <c r="P1591" s="3">
        <f t="shared" si="470"/>
        <v>42.932140542081889</v>
      </c>
      <c r="Q1591" s="3">
        <f t="shared" si="471"/>
        <v>-91.150042319798089</v>
      </c>
      <c r="R1591">
        <f t="shared" si="472"/>
        <v>88.849957680201911</v>
      </c>
      <c r="S1591">
        <f t="shared" si="473"/>
        <v>0.35334993220141758</v>
      </c>
      <c r="T1591">
        <f t="shared" si="456"/>
        <v>42.932140542081889</v>
      </c>
    </row>
    <row r="1592" spans="1:20" x14ac:dyDescent="0.25">
      <c r="A1592">
        <f t="shared" si="457"/>
        <v>2228.5997220895933</v>
      </c>
      <c r="B1592">
        <f t="shared" si="474"/>
        <v>354.69266194378298</v>
      </c>
      <c r="C1592" t="str">
        <f t="shared" si="458"/>
        <v>-2.81268976532422-139.592965676781i</v>
      </c>
      <c r="D1592" t="str">
        <f t="shared" si="459"/>
        <v>3.47812417338107-44.8729208023322i</v>
      </c>
      <c r="E1592" t="str">
        <f t="shared" si="460"/>
        <v>162.455192359476+0.169348590823812i</v>
      </c>
      <c r="F1592" t="str">
        <f t="shared" si="461"/>
        <v>2.90990977671546-421.08944759301i</v>
      </c>
      <c r="G1592" t="str">
        <f t="shared" si="462"/>
        <v>0.999999954227294-0.000213945563527733i</v>
      </c>
      <c r="H1592" t="str">
        <f t="shared" si="463"/>
        <v>628.128254124908+45.8936752715843i</v>
      </c>
      <c r="I1592" t="str">
        <f t="shared" si="464"/>
        <v>59.673886262355-745.783645147431i</v>
      </c>
      <c r="K1592" t="str">
        <f t="shared" si="465"/>
        <v>0.0190029338647398-0.00187872570261512i</v>
      </c>
      <c r="L1592" t="str">
        <f t="shared" si="466"/>
        <v>0.0001875-0.596691824405198i</v>
      </c>
      <c r="M1592" t="str">
        <f t="shared" si="467"/>
        <v>0.0025-0.287636058944043i</v>
      </c>
      <c r="N1592">
        <f t="shared" si="468"/>
        <v>88.845690769883021</v>
      </c>
      <c r="O1592">
        <f t="shared" si="469"/>
        <v>42.899033519714713</v>
      </c>
      <c r="P1592" s="3">
        <f t="shared" si="470"/>
        <v>42.899033519714713</v>
      </c>
      <c r="Q1592" s="3">
        <f t="shared" si="471"/>
        <v>-91.154309230116979</v>
      </c>
      <c r="R1592">
        <f t="shared" si="472"/>
        <v>88.845690769883021</v>
      </c>
      <c r="S1592">
        <f t="shared" si="473"/>
        <v>0.35469266194378296</v>
      </c>
      <c r="T1592">
        <f t="shared" si="456"/>
        <v>42.899033519714713</v>
      </c>
    </row>
    <row r="1593" spans="1:20" x14ac:dyDescent="0.25">
      <c r="A1593">
        <f t="shared" si="457"/>
        <v>2237.0684010335335</v>
      </c>
      <c r="B1593">
        <f t="shared" si="474"/>
        <v>356.04049405916936</v>
      </c>
      <c r="C1593" t="str">
        <f t="shared" si="458"/>
        <v>-2.81238164382412-139.061678368533i</v>
      </c>
      <c r="D1593" t="str">
        <f t="shared" si="459"/>
        <v>3.47812416708683-44.7030620775327i</v>
      </c>
      <c r="E1593" t="str">
        <f t="shared" si="460"/>
        <v>162.455085063142+0.170009852434018i</v>
      </c>
      <c r="F1593" t="str">
        <f t="shared" si="461"/>
        <v>2.90990977570126-419.495369927748i</v>
      </c>
      <c r="G1593" t="str">
        <f t="shared" si="462"/>
        <v>0.99999995387876-0.000214758556594288i</v>
      </c>
      <c r="H1593" t="str">
        <f t="shared" si="463"/>
        <v>628.152143859957+46.0682485703336i</v>
      </c>
      <c r="I1593" t="str">
        <f t="shared" si="464"/>
        <v>59.6742928425807-742.985816196208i</v>
      </c>
      <c r="K1593" t="str">
        <f t="shared" si="465"/>
        <v>0.0190014498165066-0.00188570838064855i</v>
      </c>
      <c r="L1593" t="str">
        <f t="shared" si="466"/>
        <v>0.0001875-0.594432979084674i</v>
      </c>
      <c r="M1593" t="str">
        <f t="shared" si="467"/>
        <v>0.0025-0.286547179661331i</v>
      </c>
      <c r="N1593">
        <f t="shared" si="468"/>
        <v>88.841408812939846</v>
      </c>
      <c r="O1593">
        <f t="shared" si="469"/>
        <v>42.865925276959572</v>
      </c>
      <c r="P1593" s="3">
        <f t="shared" si="470"/>
        <v>42.865925276959572</v>
      </c>
      <c r="Q1593" s="3">
        <f t="shared" si="471"/>
        <v>-91.158591187060154</v>
      </c>
      <c r="R1593">
        <f t="shared" si="472"/>
        <v>88.841408812939846</v>
      </c>
      <c r="S1593">
        <f t="shared" si="473"/>
        <v>0.35604049405916938</v>
      </c>
      <c r="T1593">
        <f t="shared" si="456"/>
        <v>42.865925276959572</v>
      </c>
    </row>
    <row r="1594" spans="1:20" x14ac:dyDescent="0.25">
      <c r="A1594">
        <f t="shared" si="457"/>
        <v>2245.5692609574612</v>
      </c>
      <c r="B1594">
        <f t="shared" si="474"/>
        <v>357.39344793659421</v>
      </c>
      <c r="C1594" t="str">
        <f t="shared" si="458"/>
        <v>-2.81207122926943-138.532392004706i</v>
      </c>
      <c r="D1594" t="str">
        <f t="shared" si="459"/>
        <v>3.47812416074466-44.533846421289i</v>
      </c>
      <c r="E1594" t="str">
        <f t="shared" si="460"/>
        <v>162.454976978971+0.170673826681685i</v>
      </c>
      <c r="F1594" t="str">
        <f t="shared" si="461"/>
        <v>2.90990977467933-417.907326844216i</v>
      </c>
      <c r="G1594" t="str">
        <f t="shared" si="462"/>
        <v>0.999999953527573-0.000215574639033639i</v>
      </c>
      <c r="H1594" t="str">
        <f t="shared" si="463"/>
        <v>628.176216571506+46.2434872500477i</v>
      </c>
      <c r="I1594" t="str">
        <f t="shared" si="464"/>
        <v>59.6747024958109-740.198676585005i</v>
      </c>
      <c r="K1594" t="str">
        <f t="shared" si="465"/>
        <v>0.0189999547175163-0.0018927158286055i</v>
      </c>
      <c r="L1594" t="str">
        <f t="shared" si="466"/>
        <v>0.0001875-0.592182684882123i</v>
      </c>
      <c r="M1594" t="str">
        <f t="shared" si="467"/>
        <v>0.0025-0.285462422455998i</v>
      </c>
      <c r="N1594">
        <f t="shared" si="468"/>
        <v>88.837111765293685</v>
      </c>
      <c r="O1594">
        <f t="shared" si="469"/>
        <v>42.832815804859401</v>
      </c>
      <c r="P1594" s="3">
        <f t="shared" si="470"/>
        <v>42.832815804859401</v>
      </c>
      <c r="Q1594" s="3">
        <f t="shared" si="471"/>
        <v>-91.162888234706315</v>
      </c>
      <c r="R1594">
        <f t="shared" si="472"/>
        <v>88.837111765293685</v>
      </c>
      <c r="S1594">
        <f t="shared" si="473"/>
        <v>0.35739344793659422</v>
      </c>
      <c r="T1594">
        <f t="shared" si="456"/>
        <v>42.832815804859401</v>
      </c>
    </row>
    <row r="1595" spans="1:20" x14ac:dyDescent="0.25">
      <c r="A1595">
        <f t="shared" si="457"/>
        <v>2254.1024241490995</v>
      </c>
      <c r="B1595">
        <f t="shared" si="474"/>
        <v>358.75154303875325</v>
      </c>
      <c r="C1595" t="str">
        <f t="shared" si="458"/>
        <v>-2.81175850499806-138.005098976881i</v>
      </c>
      <c r="D1595" t="str">
        <f t="shared" si="459"/>
        <v>3.4781241543542-44.3652713993772i</v>
      </c>
      <c r="E1595" t="str">
        <f t="shared" si="460"/>
        <v>162.454868101404+0.171340526102698i</v>
      </c>
      <c r="F1595" t="str">
        <f t="shared" si="461"/>
        <v>2.90990977364963-416.325295497883i</v>
      </c>
      <c r="G1595" t="str">
        <f t="shared" si="462"/>
        <v>0.999999953173711-0.000216393822585394i</v>
      </c>
      <c r="H1595" t="str">
        <f t="shared" si="463"/>
        <v>628.200473669219+46.4193938615719i</v>
      </c>
      <c r="I1595" t="str">
        <f t="shared" si="464"/>
        <v>59.6751152450926-737.422186234137i</v>
      </c>
      <c r="K1595" t="str">
        <f t="shared" si="465"/>
        <v>0.018998448487373-0.00189974812092138i</v>
      </c>
      <c r="L1595" t="str">
        <f t="shared" si="466"/>
        <v>0.0001875-0.589940909426304i</v>
      </c>
      <c r="M1595" t="str">
        <f t="shared" si="467"/>
        <v>0.0025-0.284381771723448i</v>
      </c>
      <c r="N1595">
        <f t="shared" si="468"/>
        <v>88.832799582843307</v>
      </c>
      <c r="O1595">
        <f t="shared" si="469"/>
        <v>42.799705094394199</v>
      </c>
      <c r="P1595" s="3">
        <f t="shared" si="470"/>
        <v>42.799705094394199</v>
      </c>
      <c r="Q1595" s="3">
        <f t="shared" si="471"/>
        <v>-91.167200417156693</v>
      </c>
      <c r="R1595">
        <f t="shared" si="472"/>
        <v>88.832799582843307</v>
      </c>
      <c r="S1595">
        <f t="shared" si="473"/>
        <v>0.35875154303875323</v>
      </c>
      <c r="T1595">
        <f t="shared" si="456"/>
        <v>42.799705094394199</v>
      </c>
    </row>
    <row r="1596" spans="1:20" x14ac:dyDescent="0.25">
      <c r="A1596">
        <f t="shared" si="457"/>
        <v>2262.6680133608661</v>
      </c>
      <c r="B1596">
        <f t="shared" si="474"/>
        <v>360.11479890230055</v>
      </c>
      <c r="C1596" t="str">
        <f t="shared" si="458"/>
        <v>-2.81144345423258-137.479791705369i</v>
      </c>
      <c r="D1596" t="str">
        <f t="shared" si="459"/>
        <v>3.47812414791508-44.1973345867888i</v>
      </c>
      <c r="E1596" t="str">
        <f t="shared" si="460"/>
        <v>162.454758424841+0.172009963305038i</v>
      </c>
      <c r="F1596" t="str">
        <f t="shared" si="461"/>
        <v>2.90990977261208-414.749253130696i</v>
      </c>
      <c r="G1596" t="str">
        <f t="shared" si="462"/>
        <v>0.999999952817155-0.000217216119033768i</v>
      </c>
      <c r="H1596" t="str">
        <f t="shared" si="463"/>
        <v>628.224916573742+46.5959709656906i</v>
      </c>
      <c r="I1596" t="str">
        <f t="shared" si="464"/>
        <v>59.6755311136418-734.656305217267i</v>
      </c>
      <c r="K1596" t="str">
        <f t="shared" si="465"/>
        <v>0.0189969310451246-0.0019068053320985i</v>
      </c>
      <c r="L1596" t="str">
        <f t="shared" si="466"/>
        <v>0.0001875-0.587707620468523i</v>
      </c>
      <c r="M1596" t="str">
        <f t="shared" si="467"/>
        <v>0.0025-0.28330521191816i</v>
      </c>
      <c r="N1596">
        <f t="shared" si="468"/>
        <v>88.828472221466399</v>
      </c>
      <c r="O1596">
        <f t="shared" si="469"/>
        <v>42.766593136480004</v>
      </c>
      <c r="P1596" s="3">
        <f t="shared" si="470"/>
        <v>42.766593136480004</v>
      </c>
      <c r="Q1596" s="3">
        <f t="shared" si="471"/>
        <v>-91.171527778533601</v>
      </c>
      <c r="R1596">
        <f t="shared" si="472"/>
        <v>88.828472221466399</v>
      </c>
      <c r="S1596">
        <f t="shared" si="473"/>
        <v>0.36011479890230053</v>
      </c>
      <c r="T1596">
        <f t="shared" si="456"/>
        <v>42.766593136480004</v>
      </c>
    </row>
    <row r="1597" spans="1:20" x14ac:dyDescent="0.25">
      <c r="A1597">
        <f t="shared" si="457"/>
        <v>2271.2661518116374</v>
      </c>
      <c r="B1597">
        <f t="shared" si="474"/>
        <v>361.48323513812932</v>
      </c>
      <c r="C1597" t="str">
        <f t="shared" si="458"/>
        <v>-2.81112606008047-136.956462639118i</v>
      </c>
      <c r="D1597" t="str">
        <f t="shared" si="459"/>
        <v>3.47812414142693-44.0300335676966i</v>
      </c>
      <c r="E1597" t="str">
        <f t="shared" si="460"/>
        <v>162.454647943654+0.172682150968881i</v>
      </c>
      <c r="F1597" t="str">
        <f t="shared" si="461"/>
        <v>2.90990977156663-413.179177070757i</v>
      </c>
      <c r="G1597" t="str">
        <f t="shared" si="462"/>
        <v>0.999999952457884-0.00021804154020776i</v>
      </c>
      <c r="H1597" t="str">
        <f t="shared" si="463"/>
        <v>628.24954671679+46.7732211331677i</v>
      </c>
      <c r="I1597" t="str">
        <f t="shared" si="464"/>
        <v>59.6759501248455-731.900993760839i</v>
      </c>
      <c r="K1597" t="str">
        <f t="shared" si="465"/>
        <v>0.0189954023092595-0.00191388753670404i</v>
      </c>
      <c r="L1597" t="str">
        <f t="shared" si="466"/>
        <v>0.0001875-0.585482785882171i</v>
      </c>
      <c r="M1597" t="str">
        <f t="shared" si="467"/>
        <v>0.0025-0.282232727553457i</v>
      </c>
      <c r="N1597">
        <f t="shared" si="468"/>
        <v>88.824129637020974</v>
      </c>
      <c r="O1597">
        <f t="shared" si="469"/>
        <v>42.73347992196949</v>
      </c>
      <c r="P1597" s="3">
        <f t="shared" si="470"/>
        <v>42.73347992196949</v>
      </c>
      <c r="Q1597" s="3">
        <f t="shared" si="471"/>
        <v>-91.175870362979026</v>
      </c>
      <c r="R1597">
        <f t="shared" si="472"/>
        <v>88.824129637020974</v>
      </c>
      <c r="S1597">
        <f t="shared" si="473"/>
        <v>0.3614832351381293</v>
      </c>
      <c r="T1597">
        <f t="shared" si="456"/>
        <v>42.73347992196949</v>
      </c>
    </row>
    <row r="1598" spans="1:20" x14ac:dyDescent="0.25">
      <c r="A1598">
        <f t="shared" si="457"/>
        <v>2279.896963188522</v>
      </c>
      <c r="B1598">
        <f t="shared" si="474"/>
        <v>362.85687143165421</v>
      </c>
      <c r="C1598" t="str">
        <f t="shared" si="458"/>
        <v>-2.81080630553198-136.435104255584i</v>
      </c>
      <c r="D1598" t="str">
        <f t="shared" si="459"/>
        <v>3.47812413488939-43.8633659354193i</v>
      </c>
      <c r="E1598" t="str">
        <f t="shared" si="460"/>
        <v>162.45453665217+0.173357101848111i</v>
      </c>
      <c r="F1598" t="str">
        <f t="shared" si="461"/>
        <v>2.90990977051323-411.615044731996i</v>
      </c>
      <c r="G1598" t="str">
        <f t="shared" si="462"/>
        <v>0.999999952095878-0.000218870097981318i</v>
      </c>
      <c r="H1598" t="str">
        <f t="shared" si="463"/>
        <v>628.274365541247+46.9511469447881i</v>
      </c>
      <c r="I1598" t="str">
        <f t="shared" si="464"/>
        <v>59.6763723022636-729.156212243523i</v>
      </c>
      <c r="K1598" t="str">
        <f t="shared" si="465"/>
        <v>0.0189938621977026-0.00192099480936793i</v>
      </c>
      <c r="L1598" t="str">
        <f t="shared" si="466"/>
        <v>0.0001875-0.583266373662253i</v>
      </c>
      <c r="M1598" t="str">
        <f t="shared" si="467"/>
        <v>0.0025-0.281164303201292i</v>
      </c>
      <c r="N1598">
        <f t="shared" si="468"/>
        <v>88.819771785347172</v>
      </c>
      <c r="O1598">
        <f t="shared" si="469"/>
        <v>42.70036544165017</v>
      </c>
      <c r="P1598" s="3">
        <f t="shared" si="470"/>
        <v>42.70036544165017</v>
      </c>
      <c r="Q1598" s="3">
        <f t="shared" si="471"/>
        <v>-91.180228214652828</v>
      </c>
      <c r="R1598">
        <f t="shared" si="472"/>
        <v>88.819771785347172</v>
      </c>
      <c r="S1598">
        <f t="shared" si="473"/>
        <v>0.36285687143165424</v>
      </c>
      <c r="T1598">
        <f t="shared" si="456"/>
        <v>42.70036544165017</v>
      </c>
    </row>
    <row r="1599" spans="1:20" x14ac:dyDescent="0.25">
      <c r="A1599">
        <f t="shared" si="457"/>
        <v>2288.5605716486384</v>
      </c>
      <c r="B1599">
        <f t="shared" si="474"/>
        <v>364.23572754309453</v>
      </c>
      <c r="C1599" t="str">
        <f t="shared" si="458"/>
        <v>-2.81048417346123-135.915709060644i</v>
      </c>
      <c r="D1599" t="str">
        <f t="shared" si="459"/>
        <v>3.47812412830205-43.6973292923867i</v>
      </c>
      <c r="E1599" t="str">
        <f t="shared" si="460"/>
        <v>162.454424544688+0.17403482876947i</v>
      </c>
      <c r="F1599" t="str">
        <f t="shared" si="461"/>
        <v>2.9099097694518-410.05683361384i</v>
      </c>
      <c r="G1599" t="str">
        <f t="shared" si="462"/>
        <v>0.999999951731115-0.000219701804273507i</v>
      </c>
      <c r="H1599" t="str">
        <f t="shared" si="463"/>
        <v>628.299374501244+47.1297509913986i</v>
      </c>
      <c r="I1599" t="str">
        <f t="shared" si="464"/>
        <v>59.6767976696301-726.421921195623i</v>
      </c>
      <c r="K1599" t="str">
        <f t="shared" si="465"/>
        <v>0.0189923106278124-0.00192812722478081i</v>
      </c>
      <c r="L1599" t="str">
        <f t="shared" si="466"/>
        <v>0.0001875-0.581058351924937i</v>
      </c>
      <c r="M1599" t="str">
        <f t="shared" si="467"/>
        <v>0.0025-0.280099923492021i</v>
      </c>
      <c r="N1599">
        <f t="shared" si="468"/>
        <v>88.815398622268319</v>
      </c>
      <c r="O1599">
        <f t="shared" si="469"/>
        <v>42.667249686245356</v>
      </c>
      <c r="P1599" s="3">
        <f t="shared" si="470"/>
        <v>42.667249686245356</v>
      </c>
      <c r="Q1599" s="3">
        <f t="shared" si="471"/>
        <v>-91.184601377731681</v>
      </c>
      <c r="R1599">
        <f t="shared" si="472"/>
        <v>88.815398622268319</v>
      </c>
      <c r="S1599">
        <f t="shared" si="473"/>
        <v>0.36423572754309452</v>
      </c>
      <c r="T1599">
        <f t="shared" si="456"/>
        <v>42.667249686245356</v>
      </c>
    </row>
    <row r="1600" spans="1:20" x14ac:dyDescent="0.25">
      <c r="A1600">
        <f t="shared" si="457"/>
        <v>2297.2571018209032</v>
      </c>
      <c r="B1600">
        <f t="shared" si="474"/>
        <v>365.61982330775828</v>
      </c>
      <c r="C1600" t="str">
        <f t="shared" si="458"/>
        <v>-2.81015964662364-135.398269588475i</v>
      </c>
      <c r="D1600" t="str">
        <f t="shared" si="459"/>
        <v>3.47812412166457-43.5319212501064i</v>
      </c>
      <c r="E1600" t="str">
        <f t="shared" si="460"/>
        <v>162.454311615463+0.174715344634657i</v>
      </c>
      <c r="F1600" t="str">
        <f t="shared" si="461"/>
        <v>2.90990976838229-408.504521300904i</v>
      </c>
      <c r="G1600" t="str">
        <f t="shared" si="462"/>
        <v>0.999999951363574-0.000220536671048691i</v>
      </c>
      <c r="H1600" t="str">
        <f t="shared" si="463"/>
        <v>628.324575062248+47.3090358739465i</v>
      </c>
      <c r="I1600" t="str">
        <f t="shared" si="464"/>
        <v>59.6772262508527-723.698081298535i</v>
      </c>
      <c r="K1600" t="str">
        <f t="shared" si="465"/>
        <v>0.0189907475163775-0.00193528485769186i</v>
      </c>
      <c r="L1600" t="str">
        <f t="shared" si="466"/>
        <v>0.0001875-0.578858688907091i</v>
      </c>
      <c r="M1600" t="str">
        <f t="shared" si="467"/>
        <v>0.0025-0.279039573114188i</v>
      </c>
      <c r="N1600">
        <f t="shared" si="468"/>
        <v>88.811010103593119</v>
      </c>
      <c r="O1600">
        <f t="shared" si="469"/>
        <v>42.634132646412802</v>
      </c>
      <c r="P1600" s="3">
        <f t="shared" si="470"/>
        <v>42.634132646412802</v>
      </c>
      <c r="Q1600" s="3">
        <f t="shared" si="471"/>
        <v>-91.188989896406881</v>
      </c>
      <c r="R1600">
        <f t="shared" si="472"/>
        <v>88.811010103593119</v>
      </c>
      <c r="S1600">
        <f t="shared" si="473"/>
        <v>0.36561982330775827</v>
      </c>
      <c r="T1600">
        <f t="shared" si="456"/>
        <v>42.634132646412802</v>
      </c>
    </row>
    <row r="1601" spans="1:20" x14ac:dyDescent="0.25">
      <c r="A1601">
        <f t="shared" si="457"/>
        <v>2305.9866788078225</v>
      </c>
      <c r="B1601">
        <f t="shared" si="474"/>
        <v>367.00917863632776</v>
      </c>
      <c r="C1601" t="str">
        <f t="shared" si="458"/>
        <v>-2.80983270765665-134.882778401452i</v>
      </c>
      <c r="D1601" t="str">
        <f t="shared" si="459"/>
        <v>3.47812411497654-43.3671394291278i</v>
      </c>
      <c r="E1601" t="str">
        <f t="shared" si="460"/>
        <v>162.454197858718+0.175398662419498i</v>
      </c>
      <c r="F1601" t="str">
        <f t="shared" si="461"/>
        <v>2.90990976730464-406.95808546265i</v>
      </c>
      <c r="G1601" t="str">
        <f t="shared" si="462"/>
        <v>0.999999950993235-0.000221374710316692i</v>
      </c>
      <c r="H1601" t="str">
        <f t="shared" si="463"/>
        <v>628.349968701164+47.4890042035237i</v>
      </c>
      <c r="I1601" t="str">
        <f t="shared" si="464"/>
        <v>59.677658070016-720.984653384163i</v>
      </c>
      <c r="K1601" t="str">
        <f t="shared" si="465"/>
        <v>0.0189891727796127-0.00194246778290661i</v>
      </c>
      <c r="L1601" t="str">
        <f t="shared" si="466"/>
        <v>0.0001875-0.576667352965822i</v>
      </c>
      <c r="M1601" t="str">
        <f t="shared" si="467"/>
        <v>0.0025-0.277983236814294i</v>
      </c>
      <c r="N1601">
        <f t="shared" si="468"/>
        <v>88.806606185116664</v>
      </c>
      <c r="O1601">
        <f t="shared" si="469"/>
        <v>42.601014312744631</v>
      </c>
      <c r="P1601" s="3">
        <f t="shared" si="470"/>
        <v>42.601014312744631</v>
      </c>
      <c r="Q1601" s="3">
        <f t="shared" si="471"/>
        <v>-91.193393814883336</v>
      </c>
      <c r="R1601">
        <f t="shared" si="472"/>
        <v>88.806606185116664</v>
      </c>
      <c r="S1601">
        <f t="shared" si="473"/>
        <v>0.36700917863632776</v>
      </c>
      <c r="T1601">
        <f t="shared" si="456"/>
        <v>42.601014312744631</v>
      </c>
    </row>
    <row r="1602" spans="1:20" x14ac:dyDescent="0.25">
      <c r="A1602">
        <f t="shared" si="457"/>
        <v>2314.7494281872923</v>
      </c>
      <c r="B1602">
        <f t="shared" si="474"/>
        <v>368.40381351514583</v>
      </c>
      <c r="C1602" t="str">
        <f t="shared" si="458"/>
        <v>-2.80950333907844-134.369228090048i</v>
      </c>
      <c r="D1602" t="str">
        <f t="shared" si="459"/>
        <v>3.47812410823758-43.2029814590093i</v>
      </c>
      <c r="E1602" t="str">
        <f t="shared" si="460"/>
        <v>162.45408326864+0.176084795175324i</v>
      </c>
      <c r="F1602" t="str">
        <f t="shared" si="461"/>
        <v>2.90990976621878-405.417503853082i</v>
      </c>
      <c r="G1602" t="str">
        <f t="shared" si="462"/>
        <v>0.999999950620076-0.000222215934132974i</v>
      </c>
      <c r="H1602" t="str">
        <f t="shared" si="463"/>
        <v>628.375556906411+47.6696586014062i</v>
      </c>
      <c r="I1602" t="str">
        <f t="shared" si="464"/>
        <v>59.6780931513818-718.281598434373i</v>
      </c>
      <c r="K1602" t="str">
        <f t="shared" si="465"/>
        <v>0.0189875863331561-0.0019496760752848i</v>
      </c>
      <c r="L1602" t="str">
        <f t="shared" si="466"/>
        <v>0.0001875-0.574484312578026i</v>
      </c>
      <c r="M1602" t="str">
        <f t="shared" si="467"/>
        <v>0.0025-0.276930899396586i</v>
      </c>
      <c r="N1602">
        <f t="shared" si="468"/>
        <v>88.802186822622431</v>
      </c>
      <c r="O1602">
        <f t="shared" si="469"/>
        <v>42.567894675767292</v>
      </c>
      <c r="P1602" s="3">
        <f t="shared" si="470"/>
        <v>42.567894675767292</v>
      </c>
      <c r="Q1602" s="3">
        <f t="shared" si="471"/>
        <v>-91.197813177377569</v>
      </c>
      <c r="R1602">
        <f t="shared" si="472"/>
        <v>88.802186822622431</v>
      </c>
      <c r="S1602">
        <f t="shared" si="473"/>
        <v>0.36840381351514584</v>
      </c>
      <c r="T1602">
        <f t="shared" si="456"/>
        <v>42.567894675767292</v>
      </c>
    </row>
    <row r="1603" spans="1:20" x14ac:dyDescent="0.25">
      <c r="A1603">
        <f t="shared" si="457"/>
        <v>2323.5454760144044</v>
      </c>
      <c r="B1603">
        <f t="shared" si="474"/>
        <v>369.80374800650338</v>
      </c>
      <c r="C1603" t="str">
        <f t="shared" si="458"/>
        <v>-2.8091715232869-133.85761127271i</v>
      </c>
      <c r="D1603" t="str">
        <f t="shared" si="459"/>
        <v>3.47812410144731-43.0394449782833i</v>
      </c>
      <c r="E1603" t="str">
        <f t="shared" si="460"/>
        <v>162.453967839373+0.1767737560295i</v>
      </c>
      <c r="F1603" t="str">
        <f t="shared" si="461"/>
        <v>2.90990976512466-403.882754310415i</v>
      </c>
      <c r="G1603" t="str">
        <f t="shared" si="462"/>
        <v>0.999999950244076-0.000223060354598808i</v>
      </c>
      <c r="H1603" t="str">
        <f t="shared" si="463"/>
        <v>628.401341178032+47.8510016990966i</v>
      </c>
      <c r="I1603" t="str">
        <f t="shared" si="464"/>
        <v>59.678531519391-715.58887758043i</v>
      </c>
      <c r="K1603" t="str">
        <f t="shared" si="465"/>
        <v>0.018985988092065-0.00195690980973809i</v>
      </c>
      <c r="L1603" t="str">
        <f t="shared" si="466"/>
        <v>0.0001875-0.572309536339934i</v>
      </c>
      <c r="M1603" t="str">
        <f t="shared" si="467"/>
        <v>0.0025-0.27588254572284i</v>
      </c>
      <c r="N1603">
        <f t="shared" si="468"/>
        <v>88.797751971883741</v>
      </c>
      <c r="O1603">
        <f t="shared" si="469"/>
        <v>42.534773725939992</v>
      </c>
      <c r="P1603" s="3">
        <f t="shared" si="470"/>
        <v>42.534773725939992</v>
      </c>
      <c r="Q1603" s="3">
        <f t="shared" si="471"/>
        <v>-91.202248028116259</v>
      </c>
      <c r="R1603">
        <f t="shared" si="472"/>
        <v>88.797751971883741</v>
      </c>
      <c r="S1603">
        <f t="shared" si="473"/>
        <v>0.3698037480065034</v>
      </c>
      <c r="T1603">
        <f t="shared" si="456"/>
        <v>42.534773725939992</v>
      </c>
    </row>
    <row r="1604" spans="1:20" x14ac:dyDescent="0.25">
      <c r="A1604">
        <f t="shared" si="457"/>
        <v>2332.3749488232593</v>
      </c>
      <c r="B1604">
        <f t="shared" si="474"/>
        <v>371.20900224892813</v>
      </c>
      <c r="C1604" t="str">
        <f t="shared" si="458"/>
        <v>-2.80883724255955-133.347920595776i</v>
      </c>
      <c r="D1604" t="str">
        <f t="shared" si="459"/>
        <v>3.47812409460533-42.8765276344225i</v>
      </c>
      <c r="E1604" t="str">
        <f t="shared" si="460"/>
        <v>162.453851565029+0.177465558185481i</v>
      </c>
      <c r="F1604" t="str">
        <f t="shared" si="461"/>
        <v>2.90990976402219-402.353814756761i</v>
      </c>
      <c r="G1604" t="str">
        <f t="shared" si="462"/>
        <v>0.999999949865212-0.000223907983861453i</v>
      </c>
      <c r="H1604" t="str">
        <f t="shared" si="463"/>
        <v>628.427323027766+48.0330361383648i</v>
      </c>
      <c r="I1604" t="str">
        <f t="shared" si="464"/>
        <v>59.6789731986637-712.90645210243i</v>
      </c>
      <c r="K1604" t="str">
        <f t="shared" si="465"/>
        <v>0.018984377970813-0.00196416906122783i</v>
      </c>
      <c r="L1604" t="str">
        <f t="shared" si="466"/>
        <v>0.0001875-0.57014299296666i</v>
      </c>
      <c r="M1604" t="str">
        <f t="shared" si="467"/>
        <v>0.0025-0.274838160712134i</v>
      </c>
      <c r="N1604">
        <f t="shared" si="468"/>
        <v>88.793301588665528</v>
      </c>
      <c r="O1604">
        <f t="shared" si="469"/>
        <v>42.501651453655718</v>
      </c>
      <c r="P1604" s="3">
        <f t="shared" si="470"/>
        <v>42.501651453655718</v>
      </c>
      <c r="Q1604" s="3">
        <f t="shared" si="471"/>
        <v>-91.206698411334472</v>
      </c>
      <c r="R1604">
        <f t="shared" si="472"/>
        <v>88.793301588665528</v>
      </c>
      <c r="S1604">
        <f t="shared" si="473"/>
        <v>0.37120900224892811</v>
      </c>
      <c r="T1604">
        <f t="shared" si="456"/>
        <v>42.501651453655718</v>
      </c>
    </row>
    <row r="1605" spans="1:20" x14ac:dyDescent="0.25">
      <c r="A1605">
        <f t="shared" si="457"/>
        <v>2341.2379736287876</v>
      </c>
      <c r="B1605">
        <f t="shared" si="474"/>
        <v>372.61959645747407</v>
      </c>
      <c r="C1605" t="str">
        <f t="shared" si="458"/>
        <v>-2.80850047905254-132.840148733356i</v>
      </c>
      <c r="D1605" t="str">
        <f t="shared" si="459"/>
        <v>3.47812408771126-42.7142270838065i</v>
      </c>
      <c r="E1605" t="str">
        <f t="shared" si="460"/>
        <v>162.453734439683+0.178160214923774i</v>
      </c>
      <c r="F1605" t="str">
        <f t="shared" si="461"/>
        <v>2.90990976291134-400.830663197813i</v>
      </c>
      <c r="G1605" t="str">
        <f t="shared" si="462"/>
        <v>0.999999949483464-0.000224758834114326i</v>
      </c>
      <c r="H1605" t="str">
        <f t="shared" si="463"/>
        <v>628.453503979152+48.2157645712904i</v>
      </c>
      <c r="I1605" t="str">
        <f t="shared" si="464"/>
        <v>59.6794182140018-710.234283428754i</v>
      </c>
      <c r="K1605" t="str">
        <f t="shared" si="465"/>
        <v>0.0189827558832861-0.00197145390476275i</v>
      </c>
      <c r="L1605" t="str">
        <f t="shared" si="466"/>
        <v>0.0001875-0.567984651291751i</v>
      </c>
      <c r="M1605" t="str">
        <f t="shared" si="467"/>
        <v>0.0025-0.273797729340639i</v>
      </c>
      <c r="N1605">
        <f t="shared" si="468"/>
        <v>88.788835628725849</v>
      </c>
      <c r="O1605">
        <f t="shared" si="469"/>
        <v>42.468527849239919</v>
      </c>
      <c r="P1605" s="3">
        <f t="shared" si="470"/>
        <v>42.468527849239919</v>
      </c>
      <c r="Q1605" s="3">
        <f t="shared" si="471"/>
        <v>-91.211164371274151</v>
      </c>
      <c r="R1605">
        <f t="shared" si="472"/>
        <v>88.788835628725849</v>
      </c>
      <c r="S1605">
        <f t="shared" si="473"/>
        <v>0.37261959645747406</v>
      </c>
      <c r="T1605">
        <f t="shared" si="456"/>
        <v>42.468527849239919</v>
      </c>
    </row>
    <row r="1606" spans="1:20" x14ac:dyDescent="0.25">
      <c r="A1606">
        <f t="shared" si="457"/>
        <v>2350.1346779285773</v>
      </c>
      <c r="B1606">
        <f t="shared" si="474"/>
        <v>374.03555092401251</v>
      </c>
      <c r="C1606" t="str">
        <f t="shared" si="458"/>
        <v>-2.80816121479959-132.334288387229i</v>
      </c>
      <c r="D1606" t="str">
        <f t="shared" si="459"/>
        <v>3.47812408076469-42.5525409916872i</v>
      </c>
      <c r="E1606" t="str">
        <f t="shared" si="460"/>
        <v>162.453616457368+0.178857739602682i</v>
      </c>
      <c r="F1606" t="str">
        <f t="shared" si="461"/>
        <v>2.90990976179202-399.313277722523i</v>
      </c>
      <c r="G1606" t="str">
        <f t="shared" si="462"/>
        <v>0.999999949098809-0.000225612917597176i</v>
      </c>
      <c r="H1606" t="str">
        <f t="shared" si="463"/>
        <v>628.479885567632+48.3991896603043i</v>
      </c>
      <c r="I1606" t="str">
        <f t="shared" si="464"/>
        <v>59.6798665903886-707.572333135524i</v>
      </c>
      <c r="K1606" t="str">
        <f t="shared" si="465"/>
        <v>0.0189811217427791-0.00197876441539662i</v>
      </c>
      <c r="L1606" t="str">
        <f t="shared" si="466"/>
        <v>0.0001875-0.565834480266738i</v>
      </c>
      <c r="M1606" t="str">
        <f t="shared" si="467"/>
        <v>0.0025-0.272761236641402i</v>
      </c>
      <c r="N1606">
        <f t="shared" si="468"/>
        <v>88.784354047817871</v>
      </c>
      <c r="O1606">
        <f t="shared" si="469"/>
        <v>42.435402902950173</v>
      </c>
      <c r="P1606" s="3">
        <f t="shared" si="470"/>
        <v>42.435402902950173</v>
      </c>
      <c r="Q1606" s="3">
        <f t="shared" si="471"/>
        <v>-91.215645952182129</v>
      </c>
      <c r="R1606">
        <f t="shared" si="472"/>
        <v>88.784354047817871</v>
      </c>
      <c r="S1606">
        <f t="shared" si="473"/>
        <v>0.37403555092401253</v>
      </c>
      <c r="T1606">
        <f t="shared" si="456"/>
        <v>42.435402902950173</v>
      </c>
    </row>
    <row r="1607" spans="1:20" x14ac:dyDescent="0.25">
      <c r="A1607">
        <f t="shared" si="457"/>
        <v>2359.065189704706</v>
      </c>
      <c r="B1607">
        <f t="shared" si="474"/>
        <v>375.45688601752374</v>
      </c>
      <c r="C1607" t="str">
        <f t="shared" si="458"/>
        <v>-2.8078194317118-131.830332286741i</v>
      </c>
      <c r="D1607" t="str">
        <f t="shared" si="459"/>
        <v>3.47812407376523-42.3914670321559i</v>
      </c>
      <c r="E1607" t="str">
        <f t="shared" si="460"/>
        <v>162.453497612083+0.179558145658418i</v>
      </c>
      <c r="F1607" t="str">
        <f t="shared" si="461"/>
        <v>2.90990976066419-397.801636502793i</v>
      </c>
      <c r="G1607" t="str">
        <f t="shared" si="462"/>
        <v>0.999999948711225-0.00022647024659627i</v>
      </c>
      <c r="H1607" t="str">
        <f t="shared" si="463"/>
        <v>628.506469340631+48.5833140782326i</v>
      </c>
      <c r="I1607" t="str">
        <f t="shared" si="464"/>
        <v>59.6803183529932-704.920562946038i</v>
      </c>
      <c r="K1607" t="str">
        <f t="shared" si="465"/>
        <v>0.0189794754619923-0.0019861006682259i</v>
      </c>
      <c r="L1607" t="str">
        <f t="shared" si="466"/>
        <v>0.0001875-0.563692448960687i</v>
      </c>
      <c r="M1607" t="str">
        <f t="shared" si="467"/>
        <v>0.0025-0.271728667704126i</v>
      </c>
      <c r="N1607">
        <f t="shared" si="468"/>
        <v>88.779856801691309</v>
      </c>
      <c r="O1607">
        <f t="shared" si="469"/>
        <v>42.402276604975917</v>
      </c>
      <c r="P1607" s="3">
        <f t="shared" si="470"/>
        <v>42.402276604975917</v>
      </c>
      <c r="Q1607" s="3">
        <f t="shared" si="471"/>
        <v>-91.220143198308691</v>
      </c>
      <c r="R1607">
        <f t="shared" si="472"/>
        <v>88.779856801691309</v>
      </c>
      <c r="S1607">
        <f t="shared" si="473"/>
        <v>0.37545688601752375</v>
      </c>
      <c r="T1607">
        <f t="shared" si="456"/>
        <v>42.402276604975917</v>
      </c>
    </row>
    <row r="1608" spans="1:20" x14ac:dyDescent="0.25">
      <c r="A1608">
        <f t="shared" si="457"/>
        <v>2368.0296374255836</v>
      </c>
      <c r="B1608">
        <f t="shared" si="474"/>
        <v>376.88362218439033</v>
      </c>
      <c r="C1608" t="str">
        <f t="shared" si="458"/>
        <v>-2.80747511157693-131.328273188703i</v>
      </c>
      <c r="D1608" t="str">
        <f t="shared" si="459"/>
        <v>3.47812406671248-42.2310028881099i</v>
      </c>
      <c r="E1608" t="str">
        <f t="shared" si="460"/>
        <v>162.453377897789+0.180261446605761i</v>
      </c>
      <c r="F1608" t="str">
        <f t="shared" si="461"/>
        <v>2.90990975952778-396.295717793157i</v>
      </c>
      <c r="G1608" t="str">
        <f t="shared" si="462"/>
        <v>0.999999948320689-0.000227330833444555i</v>
      </c>
      <c r="H1608" t="str">
        <f t="shared" si="463"/>
        <v>628.53325685766+48.7681405083359i</v>
      </c>
      <c r="I1608" t="str">
        <f t="shared" si="464"/>
        <v>59.6807735271673-702.278934730226i</v>
      </c>
      <c r="K1608" t="str">
        <f t="shared" si="465"/>
        <v>0.0189778169530278-0.00199346273838734i</v>
      </c>
      <c r="L1608" t="str">
        <f t="shared" si="466"/>
        <v>0.0001875-0.56155852655976i</v>
      </c>
      <c r="M1608" t="str">
        <f t="shared" si="467"/>
        <v>0.0025-0.270700007674961i</v>
      </c>
      <c r="N1608">
        <f t="shared" si="468"/>
        <v>88.775343846094273</v>
      </c>
      <c r="O1608">
        <f t="shared" si="469"/>
        <v>42.369148945438141</v>
      </c>
      <c r="P1608" s="3">
        <f t="shared" si="470"/>
        <v>42.369148945438141</v>
      </c>
      <c r="Q1608" s="3">
        <f t="shared" si="471"/>
        <v>-91.224656153905727</v>
      </c>
      <c r="R1608">
        <f t="shared" si="472"/>
        <v>88.775343846094273</v>
      </c>
      <c r="S1608">
        <f t="shared" si="473"/>
        <v>0.37688362218439031</v>
      </c>
      <c r="T1608">
        <f t="shared" si="456"/>
        <v>42.369148945438141</v>
      </c>
    </row>
    <row r="1609" spans="1:20" x14ac:dyDescent="0.25">
      <c r="A1609">
        <f t="shared" si="457"/>
        <v>2377.0281500478013</v>
      </c>
      <c r="B1609">
        <f t="shared" si="474"/>
        <v>378.31577994869104</v>
      </c>
      <c r="C1609" t="str">
        <f t="shared" si="458"/>
        <v>-2.80712823605772-130.828103877281i</v>
      </c>
      <c r="D1609" t="str">
        <f t="shared" si="459"/>
        <v>3.47812405960602-42.0711462512181i</v>
      </c>
      <c r="E1609" t="str">
        <f t="shared" si="460"/>
        <v>162.453257308406+0.180967656039285i</v>
      </c>
      <c r="F1609" t="str">
        <f t="shared" si="461"/>
        <v>2.9099097583827-394.795499930466i</v>
      </c>
      <c r="G1609" t="str">
        <f t="shared" si="462"/>
        <v>0.99999994792718-0.000228194690521847i</v>
      </c>
      <c r="H1609" t="str">
        <f t="shared" si="463"/>
        <v>628.560249690413+48.9536716443553i</v>
      </c>
      <c r="I1609" t="str">
        <f t="shared" si="464"/>
        <v>59.6812321384505-699.647410504102i</v>
      </c>
      <c r="K1609" t="str">
        <f t="shared" si="465"/>
        <v>0.0189761461273859-0.00200085070105552i</v>
      </c>
      <c r="L1609" t="str">
        <f t="shared" si="466"/>
        <v>0.0001875-0.559432682366765i</v>
      </c>
      <c r="M1609" t="str">
        <f t="shared" si="467"/>
        <v>0.0025-0.269675241756287i</v>
      </c>
      <c r="N1609">
        <f t="shared" si="468"/>
        <v>88.77081513677534</v>
      </c>
      <c r="O1609">
        <f t="shared" si="469"/>
        <v>42.336019914388487</v>
      </c>
      <c r="P1609" s="3">
        <f t="shared" si="470"/>
        <v>42.336019914388487</v>
      </c>
      <c r="Q1609" s="3">
        <f t="shared" si="471"/>
        <v>-91.22918486322466</v>
      </c>
      <c r="R1609">
        <f t="shared" si="472"/>
        <v>88.77081513677534</v>
      </c>
      <c r="S1609">
        <f t="shared" si="473"/>
        <v>0.37831577994869103</v>
      </c>
      <c r="T1609">
        <f t="shared" si="456"/>
        <v>42.336019914388487</v>
      </c>
    </row>
    <row r="1610" spans="1:20" x14ac:dyDescent="0.25">
      <c r="A1610">
        <f t="shared" si="457"/>
        <v>2386.0608570179829</v>
      </c>
      <c r="B1610">
        <f t="shared" si="474"/>
        <v>379.75337991249609</v>
      </c>
      <c r="C1610" t="str">
        <f t="shared" si="458"/>
        <v>-2.80677878669258-130.329817163899i</v>
      </c>
      <c r="D1610" t="str">
        <f t="shared" si="459"/>
        <v>3.47812405244545-41.9118948218895i</v>
      </c>
      <c r="E1610" t="str">
        <f t="shared" si="460"/>
        <v>162.453135837818+0.18167678763297i</v>
      </c>
      <c r="F1610" t="str">
        <f t="shared" si="461"/>
        <v>2.90990975722891-393.300961333584i</v>
      </c>
      <c r="G1610" t="str">
        <f t="shared" si="462"/>
        <v>0.999999947530675-0.000229061830255006i</v>
      </c>
      <c r="H1610" t="str">
        <f t="shared" si="463"/>
        <v>628.587449422862+49.1399101905528i</v>
      </c>
      <c r="I1610" t="str">
        <f t="shared" si="464"/>
        <v>59.6816942125695-697.025952429227i</v>
      </c>
      <c r="K1610" t="str">
        <f t="shared" si="465"/>
        <v>0.0189744628959616-0.00200826463144042i</v>
      </c>
      <c r="L1610" t="str">
        <f t="shared" si="466"/>
        <v>0.0001875-0.557314885800724i</v>
      </c>
      <c r="M1610" t="str">
        <f t="shared" si="467"/>
        <v>0.0025-0.268654355206503i</v>
      </c>
      <c r="N1610">
        <f t="shared" si="468"/>
        <v>88.76627062948485</v>
      </c>
      <c r="O1610">
        <f t="shared" si="469"/>
        <v>42.30288950180929</v>
      </c>
      <c r="P1610" s="3">
        <f t="shared" si="470"/>
        <v>42.30288950180929</v>
      </c>
      <c r="Q1610" s="3">
        <f t="shared" si="471"/>
        <v>-91.23372937051515</v>
      </c>
      <c r="R1610">
        <f t="shared" si="472"/>
        <v>88.76627062948485</v>
      </c>
      <c r="S1610">
        <f t="shared" si="473"/>
        <v>0.37975337991249608</v>
      </c>
      <c r="T1610">
        <f t="shared" si="456"/>
        <v>42.30288950180929</v>
      </c>
    </row>
    <row r="1611" spans="1:20" x14ac:dyDescent="0.25">
      <c r="A1611">
        <f t="shared" si="457"/>
        <v>2395.1278882746515</v>
      </c>
      <c r="B1611">
        <f t="shared" si="474"/>
        <v>381.19644275616361</v>
      </c>
      <c r="C1611" t="str">
        <f t="shared" si="458"/>
        <v>-2.80642674489366-129.833405887134i</v>
      </c>
      <c r="D1611" t="str">
        <f t="shared" si="459"/>
        <v>3.47812404523035-41.7532463092386i</v>
      </c>
      <c r="E1611" t="str">
        <f t="shared" si="460"/>
        <v>162.45301347987+0.182388855141672i</v>
      </c>
      <c r="F1611" t="str">
        <f t="shared" si="461"/>
        <v>2.90990975606633-391.812080503072i</v>
      </c>
      <c r="G1611" t="str">
        <f t="shared" si="462"/>
        <v>0.999999947131151-0.000229932265118112i</v>
      </c>
      <c r="H1611" t="str">
        <f t="shared" si="463"/>
        <v>628.614857651355+49.3268588617558i</v>
      </c>
      <c r="I1611" t="str">
        <f t="shared" si="464"/>
        <v>59.6821597754407-694.414522812158i</v>
      </c>
      <c r="K1611" t="str">
        <f t="shared" si="465"/>
        <v>0.0189727671690409-0.00201570460478489i</v>
      </c>
      <c r="L1611" t="str">
        <f t="shared" si="466"/>
        <v>0.0001875-0.555205106396416i</v>
      </c>
      <c r="M1611" t="str">
        <f t="shared" si="467"/>
        <v>0.0025-0.267637333339811i</v>
      </c>
      <c r="N1611">
        <f t="shared" si="468"/>
        <v>88.76171027997718</v>
      </c>
      <c r="O1611">
        <f t="shared" si="469"/>
        <v>42.269757697612931</v>
      </c>
      <c r="P1611" s="3">
        <f t="shared" si="470"/>
        <v>42.269757697612931</v>
      </c>
      <c r="Q1611" s="3">
        <f t="shared" si="471"/>
        <v>-91.23828972002282</v>
      </c>
      <c r="R1611">
        <f t="shared" si="472"/>
        <v>88.76171027997718</v>
      </c>
      <c r="S1611">
        <f t="shared" si="473"/>
        <v>0.3811964427561636</v>
      </c>
      <c r="T1611">
        <f t="shared" si="456"/>
        <v>42.269757697612931</v>
      </c>
    </row>
    <row r="1612" spans="1:20" x14ac:dyDescent="0.25">
      <c r="A1612">
        <f t="shared" si="457"/>
        <v>2404.2293742500951</v>
      </c>
      <c r="B1612">
        <f t="shared" si="474"/>
        <v>382.64498923863704</v>
      </c>
      <c r="C1612" t="str">
        <f t="shared" si="458"/>
        <v>-2.80607209194688-129.338862912616i</v>
      </c>
      <c r="D1612" t="str">
        <f t="shared" si="459"/>
        <v>3.47812403796031-41.5951984310533i</v>
      </c>
      <c r="E1612" t="str">
        <f t="shared" si="460"/>
        <v>162.45289022837+0.183103872401037i</v>
      </c>
      <c r="F1612" t="str">
        <f t="shared" si="461"/>
        <v>2.90990975489488-390.328836020877i</v>
      </c>
      <c r="G1612" t="str">
        <f t="shared" si="462"/>
        <v>0.999999946728584-0.000230806007632645i</v>
      </c>
      <c r="H1612" t="str">
        <f t="shared" si="463"/>
        <v>628.642475984726+49.5145203833987i</v>
      </c>
      <c r="I1612" t="str">
        <f t="shared" si="464"/>
        <v>59.6826288531693-691.813084103917i</v>
      </c>
      <c r="K1612" t="str">
        <f t="shared" si="465"/>
        <v>0.0189710588562971-0.0020231706963621i</v>
      </c>
      <c r="L1612" t="str">
        <f t="shared" si="466"/>
        <v>0.0001875-0.553103313803962i</v>
      </c>
      <c r="M1612" t="str">
        <f t="shared" si="467"/>
        <v>0.0025-0.266624161526012i</v>
      </c>
      <c r="N1612">
        <f t="shared" si="468"/>
        <v>88.757134044012318</v>
      </c>
      <c r="O1612">
        <f t="shared" si="469"/>
        <v>42.236624491641557</v>
      </c>
      <c r="P1612" s="3">
        <f t="shared" si="470"/>
        <v>42.236624491641557</v>
      </c>
      <c r="Q1612" s="3">
        <f t="shared" si="471"/>
        <v>-91.242865955987682</v>
      </c>
      <c r="R1612">
        <f t="shared" si="472"/>
        <v>88.757134044012318</v>
      </c>
      <c r="S1612">
        <f t="shared" si="473"/>
        <v>0.38264498923863705</v>
      </c>
      <c r="T1612">
        <f t="shared" si="456"/>
        <v>42.236624491641557</v>
      </c>
    </row>
    <row r="1613" spans="1:20" x14ac:dyDescent="0.25">
      <c r="A1613">
        <f t="shared" si="457"/>
        <v>2413.3654458722458</v>
      </c>
      <c r="B1613">
        <f t="shared" si="474"/>
        <v>384.09904019774388</v>
      </c>
      <c r="C1613" t="str">
        <f t="shared" si="458"/>
        <v>-2.80571480901061-128.846181132921i</v>
      </c>
      <c r="D1613" t="str">
        <f t="shared" si="459"/>
        <v>3.47812403063492-41.4377489137621i</v>
      </c>
      <c r="E1613" t="str">
        <f t="shared" si="460"/>
        <v>162.452766077083+0.183821853328682i</v>
      </c>
      <c r="F1613" t="str">
        <f t="shared" si="461"/>
        <v>2.90990975371453-388.851206550033i</v>
      </c>
      <c r="G1613" t="str">
        <f t="shared" si="462"/>
        <v>0.999999946322952-0.000231683070367672i</v>
      </c>
      <c r="H1613" t="str">
        <f t="shared" si="463"/>
        <v>628.67030604437+49.7028974915676i</v>
      </c>
      <c r="I1613" t="str">
        <f t="shared" si="464"/>
        <v>59.6831014720537-689.221598899444i</v>
      </c>
      <c r="K1613" t="str">
        <f t="shared" si="465"/>
        <v>0.0189693378667876-0.002030662981473i</v>
      </c>
      <c r="L1613" t="str">
        <f t="shared" si="466"/>
        <v>0.0001875-0.551009477788366i</v>
      </c>
      <c r="M1613" t="str">
        <f t="shared" si="467"/>
        <v>0.0025-0.26561482519029i</v>
      </c>
      <c r="N1613">
        <f t="shared" si="468"/>
        <v>88.752541877357942</v>
      </c>
      <c r="O1613">
        <f t="shared" si="469"/>
        <v>42.203489873666278</v>
      </c>
      <c r="P1613" s="3">
        <f t="shared" si="470"/>
        <v>42.203489873666278</v>
      </c>
      <c r="Q1613" s="3">
        <f t="shared" si="471"/>
        <v>-91.247458122642058</v>
      </c>
      <c r="R1613">
        <f t="shared" si="472"/>
        <v>88.752541877357942</v>
      </c>
      <c r="S1613">
        <f t="shared" si="473"/>
        <v>0.38409904019774388</v>
      </c>
      <c r="T1613">
        <f t="shared" si="456"/>
        <v>42.203489873666278</v>
      </c>
    </row>
    <row r="1614" spans="1:20" x14ac:dyDescent="0.25">
      <c r="A1614">
        <f t="shared" si="457"/>
        <v>2422.5362345665599</v>
      </c>
      <c r="B1614">
        <f t="shared" si="474"/>
        <v>385.55861655049529</v>
      </c>
      <c r="C1614" t="str">
        <f t="shared" si="458"/>
        <v>-2.80535487711551-128.355353467474i</v>
      </c>
      <c r="D1614" t="str">
        <f t="shared" si="459"/>
        <v>3.47812402325375-41.2808954924006i</v>
      </c>
      <c r="E1614" t="str">
        <f t="shared" si="460"/>
        <v>162.452641019739+0.184542811924483i</v>
      </c>
      <c r="F1614" t="str">
        <f t="shared" si="461"/>
        <v>2.9099097525252-387.379170834342i</v>
      </c>
      <c r="G1614" t="str">
        <f t="shared" si="462"/>
        <v>0.999999945914231-0.000232563465940015i</v>
      </c>
      <c r="H1614" t="str">
        <f t="shared" si="463"/>
        <v>628.698349464374+49.8919929330445i</v>
      </c>
      <c r="I1614" t="str">
        <f t="shared" si="464"/>
        <v>59.6835776585852-686.64002993707i</v>
      </c>
      <c r="K1614" t="str">
        <f t="shared" si="465"/>
        <v>0.0189676041089496-0.0020381815354437i</v>
      </c>
      <c r="L1614" t="str">
        <f t="shared" si="466"/>
        <v>0.0001875-0.548923568229096i</v>
      </c>
      <c r="M1614" t="str">
        <f t="shared" si="467"/>
        <v>0.0025-0.264609309813i</v>
      </c>
      <c r="N1614">
        <f t="shared" si="468"/>
        <v>88.747933735791079</v>
      </c>
      <c r="O1614">
        <f t="shared" si="469"/>
        <v>42.170353833387104</v>
      </c>
      <c r="P1614" s="3">
        <f t="shared" si="470"/>
        <v>42.170353833387104</v>
      </c>
      <c r="Q1614" s="3">
        <f t="shared" si="471"/>
        <v>-91.252066264208921</v>
      </c>
      <c r="R1614">
        <f t="shared" si="472"/>
        <v>88.747933735791079</v>
      </c>
      <c r="S1614">
        <f t="shared" si="473"/>
        <v>0.38555861655049528</v>
      </c>
      <c r="T1614">
        <f t="shared" si="456"/>
        <v>42.170353833387104</v>
      </c>
    </row>
    <row r="1615" spans="1:20" x14ac:dyDescent="0.25">
      <c r="A1615">
        <f t="shared" si="457"/>
        <v>2431.7418722579127</v>
      </c>
      <c r="B1615">
        <f t="shared" si="474"/>
        <v>387.02373929338717</v>
      </c>
      <c r="C1615" t="str">
        <f t="shared" si="458"/>
        <v>-2.804992277163-127.866372862448i</v>
      </c>
      <c r="D1615" t="str">
        <f t="shared" si="459"/>
        <v>3.47812401581639-41.1246359105796i</v>
      </c>
      <c r="E1615" t="str">
        <f t="shared" si="460"/>
        <v>162.452515050028+0.185266762271194i</v>
      </c>
      <c r="F1615" t="str">
        <f t="shared" si="461"/>
        <v>2.9099097513268-385.912707698076i</v>
      </c>
      <c r="G1615" t="str">
        <f t="shared" si="462"/>
        <v>0.999999945502399-0.000233447207014446i</v>
      </c>
      <c r="H1615" t="str">
        <f t="shared" si="463"/>
        <v>628.726607891595+50.0818094653479i</v>
      </c>
      <c r="I1615" t="str">
        <f t="shared" si="464"/>
        <v>59.6840574394477-684.068340097971i</v>
      </c>
      <c r="K1615" t="str">
        <f t="shared" si="465"/>
        <v>0.018965857490597-0.00204572643362276i</v>
      </c>
      <c r="L1615" t="str">
        <f t="shared" si="466"/>
        <v>0.0001875-0.546845555119641i</v>
      </c>
      <c r="M1615" t="str">
        <f t="shared" si="467"/>
        <v>0.0025-0.263607600929468i</v>
      </c>
      <c r="N1615">
        <f t="shared" si="468"/>
        <v>88.743309575100525</v>
      </c>
      <c r="O1615">
        <f t="shared" si="469"/>
        <v>42.137216360432383</v>
      </c>
      <c r="P1615" s="3">
        <f t="shared" si="470"/>
        <v>42.137216360432383</v>
      </c>
      <c r="Q1615" s="3">
        <f t="shared" si="471"/>
        <v>-91.256690424899475</v>
      </c>
      <c r="R1615">
        <f t="shared" si="472"/>
        <v>88.743309575100525</v>
      </c>
      <c r="S1615">
        <f t="shared" si="473"/>
        <v>0.38702373929338718</v>
      </c>
      <c r="T1615">
        <f t="shared" si="456"/>
        <v>42.137216360432383</v>
      </c>
    </row>
    <row r="1616" spans="1:20" x14ac:dyDescent="0.25">
      <c r="A1616">
        <f t="shared" si="457"/>
        <v>2440.9824913724929</v>
      </c>
      <c r="B1616">
        <f t="shared" si="474"/>
        <v>388.49442950270202</v>
      </c>
      <c r="C1616" t="str">
        <f t="shared" si="458"/>
        <v>-2.80462698992551-127.379232290659i</v>
      </c>
      <c r="D1616" t="str">
        <f t="shared" si="459"/>
        <v>3.47812400832238-40.9689679204527i</v>
      </c>
      <c r="E1616" t="str">
        <f t="shared" si="460"/>
        <v>162.452388161599+0.185993718535298i</v>
      </c>
      <c r="F1616" t="str">
        <f t="shared" si="461"/>
        <v>2.90990975011928-384.45179604567i</v>
      </c>
      <c r="G1616" t="str">
        <f t="shared" si="462"/>
        <v>0.99999994508743-0.000234334306303859i</v>
      </c>
      <c r="H1616" t="str">
        <f t="shared" si="463"/>
        <v>628.755082985777+50.2723498567813i</v>
      </c>
      <c r="I1616" t="str">
        <f t="shared" si="464"/>
        <v>59.684540841523-681.506492405652i</v>
      </c>
      <c r="K1616" t="str">
        <f t="shared" si="465"/>
        <v>0.0189640979189164-0.00205329775137861i</v>
      </c>
      <c r="L1616" t="str">
        <f t="shared" si="466"/>
        <v>0.0001875-0.544775408567087i</v>
      </c>
      <c r="M1616" t="str">
        <f t="shared" si="467"/>
        <v>0.0025-0.262609684129775i</v>
      </c>
      <c r="N1616">
        <f t="shared" si="468"/>
        <v>88.738669351088149</v>
      </c>
      <c r="O1616">
        <f t="shared" si="469"/>
        <v>42.104077444358182</v>
      </c>
      <c r="P1616" s="3">
        <f t="shared" si="470"/>
        <v>42.104077444358182</v>
      </c>
      <c r="Q1616" s="3">
        <f t="shared" si="471"/>
        <v>-91.261330648911851</v>
      </c>
      <c r="R1616">
        <f t="shared" si="472"/>
        <v>88.738669351088149</v>
      </c>
      <c r="S1616">
        <f t="shared" si="473"/>
        <v>0.38849442950270202</v>
      </c>
      <c r="T1616">
        <f t="shared" si="456"/>
        <v>42.104077444358182</v>
      </c>
    </row>
    <row r="1617" spans="1:20" x14ac:dyDescent="0.25">
      <c r="A1617">
        <f t="shared" si="457"/>
        <v>2450.2582248397084</v>
      </c>
      <c r="B1617">
        <f t="shared" si="474"/>
        <v>389.97070833481229</v>
      </c>
      <c r="C1617" t="str">
        <f t="shared" si="458"/>
        <v>-2.80425899604483-126.893924751471i</v>
      </c>
      <c r="D1617" t="str">
        <f t="shared" si="459"/>
        <v>3.47812400077131-40.8138892826835i</v>
      </c>
      <c r="E1617" t="str">
        <f t="shared" si="460"/>
        <v>162.452260348063+0.186723694967365i</v>
      </c>
      <c r="F1617" t="str">
        <f t="shared" si="461"/>
        <v>2.90990974890256-382.996414861419i</v>
      </c>
      <c r="G1617" t="str">
        <f t="shared" si="462"/>
        <v>0.999999944669302-0.00023522477656946i</v>
      </c>
      <c r="H1617" t="str">
        <f t="shared" si="463"/>
        <v>628.783776419647+50.4636168864736i</v>
      </c>
      <c r="I1617" t="str">
        <f t="shared" si="464"/>
        <v>59.6850278918889-678.954450025405i</v>
      </c>
      <c r="K1617" t="str">
        <f t="shared" si="465"/>
        <v>0.0189623253004635-0.00206089556409673i</v>
      </c>
      <c r="L1617" t="str">
        <f t="shared" si="466"/>
        <v>0.0001875-0.542713098791678i</v>
      </c>
      <c r="M1617" t="str">
        <f t="shared" si="467"/>
        <v>0.0025-0.261615545058552i</v>
      </c>
      <c r="N1617">
        <f t="shared" si="468"/>
        <v>88.734013019571421</v>
      </c>
      <c r="O1617">
        <f t="shared" si="469"/>
        <v>42.070937074648107</v>
      </c>
      <c r="P1617" s="3">
        <f t="shared" si="470"/>
        <v>42.070937074648107</v>
      </c>
      <c r="Q1617" s="3">
        <f t="shared" si="471"/>
        <v>-91.265986980428579</v>
      </c>
      <c r="R1617">
        <f t="shared" si="472"/>
        <v>88.734013019571421</v>
      </c>
      <c r="S1617">
        <f t="shared" si="473"/>
        <v>0.38997070833481229</v>
      </c>
      <c r="T1617">
        <f t="shared" si="456"/>
        <v>42.070937074648107</v>
      </c>
    </row>
    <row r="1618" spans="1:20" x14ac:dyDescent="0.25">
      <c r="A1618">
        <f t="shared" si="457"/>
        <v>2459.5692060940992</v>
      </c>
      <c r="B1618">
        <f t="shared" si="474"/>
        <v>391.45259702648457</v>
      </c>
      <c r="C1618" t="str">
        <f t="shared" si="458"/>
        <v>-2.80388827603204-126.410443270695i</v>
      </c>
      <c r="D1618" t="str">
        <f t="shared" si="459"/>
        <v>3.47812399316274-40.6593977664138i</v>
      </c>
      <c r="E1618" t="str">
        <f t="shared" si="460"/>
        <v>162.452131602993+0.187456705902729i</v>
      </c>
      <c r="F1618" t="str">
        <f t="shared" si="461"/>
        <v>2.90990974767658-381.546543209178i</v>
      </c>
      <c r="G1618" t="str">
        <f t="shared" si="462"/>
        <v>0.999999944247989-0.000236118630620945i</v>
      </c>
      <c r="H1618" t="str">
        <f t="shared" si="463"/>
        <v>628.812689879019+50.6556133444256i</v>
      </c>
      <c r="I1618" t="str">
        <f t="shared" si="464"/>
        <v>59.6855186178223-676.412176263789i</v>
      </c>
      <c r="K1618" t="str">
        <f t="shared" si="465"/>
        <v>0.0189605395411596-0.00206851994717696i</v>
      </c>
      <c r="L1618" t="str">
        <f t="shared" si="466"/>
        <v>0.0001875-0.540658596126398i</v>
      </c>
      <c r="M1618" t="str">
        <f t="shared" si="467"/>
        <v>0.0025-0.260625169414776i</v>
      </c>
      <c r="N1618">
        <f t="shared" si="468"/>
        <v>88.729340536385138</v>
      </c>
      <c r="O1618">
        <f t="shared" si="469"/>
        <v>42.037795240712839</v>
      </c>
      <c r="P1618" s="3">
        <f t="shared" si="470"/>
        <v>42.037795240712839</v>
      </c>
      <c r="Q1618" s="3">
        <f t="shared" si="471"/>
        <v>-91.270659463614862</v>
      </c>
      <c r="R1618">
        <f t="shared" si="472"/>
        <v>88.729340536385138</v>
      </c>
      <c r="S1618">
        <f t="shared" si="473"/>
        <v>0.39145259702648455</v>
      </c>
      <c r="T1618">
        <f t="shared" si="456"/>
        <v>42.037795240712839</v>
      </c>
    </row>
    <row r="1619" spans="1:20" x14ac:dyDescent="0.25">
      <c r="A1619">
        <f t="shared" si="457"/>
        <v>2468.9155690772568</v>
      </c>
      <c r="B1619">
        <f t="shared" si="474"/>
        <v>392.94011689518521</v>
      </c>
      <c r="C1619" t="str">
        <f t="shared" si="458"/>
        <v>-2.80351481026578-125.928780900483i</v>
      </c>
      <c r="D1619" t="str">
        <f t="shared" si="459"/>
        <v>3.47812398549624-40.5054911492312i</v>
      </c>
      <c r="E1619" t="str">
        <f t="shared" si="460"/>
        <v>162.452001919916+0.188192765762696i</v>
      </c>
      <c r="F1619" t="str">
        <f t="shared" si="461"/>
        <v>2.90990974644126-380.102160232055i</v>
      </c>
      <c r="G1619" t="str">
        <f t="shared" si="462"/>
        <v>0.999999943823469-0.000237015881316686i</v>
      </c>
      <c r="H1619" t="str">
        <f t="shared" si="463"/>
        <v>628.841825062904+50.8483420315526i</v>
      </c>
      <c r="I1619" t="str">
        <f t="shared" si="464"/>
        <v>59.6860130467986-673.8796345681i</v>
      </c>
      <c r="K1619" t="str">
        <f t="shared" si="465"/>
        <v>0.0189587405462876-0.00207617097603065i</v>
      </c>
      <c r="L1619" t="str">
        <f t="shared" si="466"/>
        <v>0.0001875-0.538611871016534i</v>
      </c>
      <c r="M1619" t="str">
        <f t="shared" si="467"/>
        <v>0.0025-0.25963854295156i</v>
      </c>
      <c r="N1619">
        <f t="shared" si="468"/>
        <v>88.724651857383719</v>
      </c>
      <c r="O1619">
        <f t="shared" si="469"/>
        <v>42.004651931889214</v>
      </c>
      <c r="P1619" s="3">
        <f t="shared" si="470"/>
        <v>42.004651931889214</v>
      </c>
      <c r="Q1619" s="3">
        <f t="shared" si="471"/>
        <v>-91.275348142616281</v>
      </c>
      <c r="R1619">
        <f t="shared" si="472"/>
        <v>88.724651857383719</v>
      </c>
      <c r="S1619">
        <f t="shared" si="473"/>
        <v>0.39294011689518521</v>
      </c>
      <c r="T1619">
        <f t="shared" si="456"/>
        <v>42.004651931889214</v>
      </c>
    </row>
    <row r="1620" spans="1:20" x14ac:dyDescent="0.25">
      <c r="A1620">
        <f t="shared" si="457"/>
        <v>2478.2974482397503</v>
      </c>
      <c r="B1620">
        <f t="shared" si="474"/>
        <v>394.43328933938693</v>
      </c>
      <c r="C1620" t="str">
        <f t="shared" si="458"/>
        <v>-2.80313857899291-125.44893071924i</v>
      </c>
      <c r="D1620" t="str">
        <f t="shared" si="459"/>
        <v>3.47812397777137-40.3521672171376i</v>
      </c>
      <c r="E1620" t="str">
        <f t="shared" si="460"/>
        <v>162.451871292327+0.188931889054065i</v>
      </c>
      <c r="F1620" t="str">
        <f t="shared" si="461"/>
        <v>2.90990974519654-378.663245152118i</v>
      </c>
      <c r="G1620" t="str">
        <f t="shared" si="462"/>
        <v>0.999999943395716-0.00023791654156392i</v>
      </c>
      <c r="H1620" t="str">
        <f t="shared" si="463"/>
        <v>628.871183683612+51.0418057597315i</v>
      </c>
      <c r="I1620" t="str">
        <f t="shared" si="464"/>
        <v>59.6865112064959-671.356788525854i</v>
      </c>
      <c r="K1620" t="str">
        <f t="shared" si="465"/>
        <v>0.0189569282204884-0.00208384872607784i</v>
      </c>
      <c r="L1620" t="str">
        <f t="shared" si="466"/>
        <v>0.0001875-0.536572894019262i</v>
      </c>
      <c r="M1620" t="str">
        <f t="shared" si="467"/>
        <v>0.0025-0.258655651475952i</v>
      </c>
      <c r="N1620">
        <f t="shared" si="468"/>
        <v>88.719946938442902</v>
      </c>
      <c r="O1620">
        <f t="shared" si="469"/>
        <v>41.971507137440511</v>
      </c>
      <c r="P1620" s="3">
        <f t="shared" si="470"/>
        <v>41.971507137440511</v>
      </c>
      <c r="Q1620" s="3">
        <f t="shared" si="471"/>
        <v>-91.280053061557098</v>
      </c>
      <c r="R1620">
        <f t="shared" si="472"/>
        <v>88.719946938442902</v>
      </c>
      <c r="S1620">
        <f t="shared" si="473"/>
        <v>0.39443328933938693</v>
      </c>
      <c r="T1620">
        <f t="shared" si="456"/>
        <v>41.971507137440511</v>
      </c>
    </row>
    <row r="1621" spans="1:20" x14ac:dyDescent="0.25">
      <c r="A1621">
        <f t="shared" si="457"/>
        <v>2487.7149785430615</v>
      </c>
      <c r="B1621">
        <f t="shared" si="474"/>
        <v>395.9321358388766</v>
      </c>
      <c r="C1621" t="str">
        <f t="shared" si="458"/>
        <v>-2.80275956232657-124.970885831516i</v>
      </c>
      <c r="D1621" t="str">
        <f t="shared" si="459"/>
        <v>3.47812396998768-40.1994237645164i</v>
      </c>
      <c r="E1621" t="str">
        <f t="shared" si="460"/>
        <v>162.451739713676+0.189674090370859i</v>
      </c>
      <c r="F1621" t="str">
        <f t="shared" si="461"/>
        <v>2.90990974394234-377.229777270087i</v>
      </c>
      <c r="G1621" t="str">
        <f t="shared" si="462"/>
        <v>0.999999942964706-0.000238820624318929i</v>
      </c>
      <c r="H1621" t="str">
        <f t="shared" si="463"/>
        <v>628.900767466863+51.2360073518457i</v>
      </c>
      <c r="I1621" t="str">
        <f t="shared" si="464"/>
        <v>59.6870131247953-668.843601864251i</v>
      </c>
      <c r="K1621" t="str">
        <f t="shared" si="465"/>
        <v>0.0189551024677571-0.00209155327274441i</v>
      </c>
      <c r="L1621" t="str">
        <f t="shared" si="466"/>
        <v>0.0001875-0.53454163580321i</v>
      </c>
      <c r="M1621" t="str">
        <f t="shared" si="467"/>
        <v>0.0025-0.257676480848726i</v>
      </c>
      <c r="N1621">
        <f t="shared" si="468"/>
        <v>88.715225735462226</v>
      </c>
      <c r="O1621">
        <f t="shared" si="469"/>
        <v>41.938360846555398</v>
      </c>
      <c r="P1621" s="3">
        <f t="shared" si="470"/>
        <v>41.938360846555398</v>
      </c>
      <c r="Q1621" s="3">
        <f t="shared" si="471"/>
        <v>-91.284774264537774</v>
      </c>
      <c r="R1621">
        <f t="shared" si="472"/>
        <v>88.715225735462226</v>
      </c>
      <c r="S1621">
        <f t="shared" si="473"/>
        <v>0.3959321358388766</v>
      </c>
      <c r="T1621">
        <f t="shared" si="456"/>
        <v>41.938360846555398</v>
      </c>
    </row>
    <row r="1622" spans="1:20" x14ac:dyDescent="0.25">
      <c r="A1622">
        <f t="shared" si="457"/>
        <v>2497.1682954615253</v>
      </c>
      <c r="B1622">
        <f t="shared" si="474"/>
        <v>397.43667795506434</v>
      </c>
      <c r="C1622" t="str">
        <f t="shared" si="458"/>
        <v>-2.80237774024596-124.494639367912i</v>
      </c>
      <c r="D1622" t="str">
        <f t="shared" si="459"/>
        <v>3.4781239621447-40.0472585941018i</v>
      </c>
      <c r="E1622" t="str">
        <f t="shared" si="460"/>
        <v>162.451607177374+0.190419384394286i</v>
      </c>
      <c r="F1622" t="str">
        <f t="shared" si="461"/>
        <v>2.90990974267859-375.801735965047i</v>
      </c>
      <c r="G1622" t="str">
        <f t="shared" si="462"/>
        <v>0.999999942530414-0.000239728142587228i</v>
      </c>
      <c r="H1622" t="str">
        <f t="shared" si="463"/>
        <v>628.930578151891+51.4309496418267i</v>
      </c>
      <c r="I1622" t="str">
        <f t="shared" si="464"/>
        <v>59.6875188297802-666.34003844968i</v>
      </c>
      <c r="K1622" t="str">
        <f t="shared" si="465"/>
        <v>0.0189532631914394-0.00209928469145911i</v>
      </c>
      <c r="L1622" t="str">
        <f t="shared" si="466"/>
        <v>0.0001875-0.532518067148046i</v>
      </c>
      <c r="M1622" t="str">
        <f t="shared" si="467"/>
        <v>0.0025-0.256701016984186i</v>
      </c>
      <c r="N1622">
        <f t="shared" si="468"/>
        <v>88.710488204366854</v>
      </c>
      <c r="O1622">
        <f t="shared" si="469"/>
        <v>41.905213048347747</v>
      </c>
      <c r="P1622" s="3">
        <f t="shared" si="470"/>
        <v>41.905213048347747</v>
      </c>
      <c r="Q1622" s="3">
        <f t="shared" si="471"/>
        <v>-91.289511795633146</v>
      </c>
      <c r="R1622">
        <f t="shared" si="472"/>
        <v>88.710488204366854</v>
      </c>
      <c r="S1622">
        <f t="shared" si="473"/>
        <v>0.39743667795506432</v>
      </c>
      <c r="T1622">
        <f t="shared" si="456"/>
        <v>41.905213048347747</v>
      </c>
    </row>
    <row r="1623" spans="1:20" x14ac:dyDescent="0.25">
      <c r="A1623">
        <f t="shared" si="457"/>
        <v>2506.6575349842792</v>
      </c>
      <c r="B1623">
        <f t="shared" si="474"/>
        <v>398.94693733129361</v>
      </c>
      <c r="C1623" t="str">
        <f t="shared" si="458"/>
        <v>-2.80199309259496-124.020184484982i</v>
      </c>
      <c r="D1623" t="str">
        <f t="shared" si="459"/>
        <v>3.47812395424202-39.8956695169471i</v>
      </c>
      <c r="E1623" t="str">
        <f t="shared" si="460"/>
        <v>162.451473676789+0.191167785894188i</v>
      </c>
      <c r="F1623" t="str">
        <f t="shared" si="461"/>
        <v>2.90990974140522-374.379100694146i</v>
      </c>
      <c r="G1623" t="str">
        <f t="shared" si="462"/>
        <v>0.999999942092816-0.000240639109423757i</v>
      </c>
      <c r="H1623" t="str">
        <f t="shared" si="463"/>
        <v>628.960617491544+51.6266354747034i</v>
      </c>
      <c r="I1623" t="str">
        <f t="shared" si="464"/>
        <v>59.6880283497405-663.846062287174i</v>
      </c>
      <c r="K1623" t="str">
        <f t="shared" si="465"/>
        <v>0.018951410294228-0.00210704305765066i</v>
      </c>
      <c r="L1623" t="str">
        <f t="shared" si="466"/>
        <v>0.0001875-0.530502158944058i</v>
      </c>
      <c r="M1623" t="str">
        <f t="shared" si="467"/>
        <v>0.0025-0.255729245849956i</v>
      </c>
      <c r="N1623">
        <f t="shared" si="468"/>
        <v>88.705734301110226</v>
      </c>
      <c r="O1623">
        <f t="shared" si="469"/>
        <v>41.872063731856187</v>
      </c>
      <c r="P1623" s="3">
        <f t="shared" si="470"/>
        <v>41.872063731856187</v>
      </c>
      <c r="Q1623" s="3">
        <f t="shared" si="471"/>
        <v>-91.294265698889774</v>
      </c>
      <c r="R1623">
        <f t="shared" si="472"/>
        <v>88.705734301110226</v>
      </c>
      <c r="S1623">
        <f t="shared" si="473"/>
        <v>0.39894693733129361</v>
      </c>
      <c r="T1623">
        <f t="shared" si="456"/>
        <v>41.872063731856187</v>
      </c>
    </row>
    <row r="1624" spans="1:20" x14ac:dyDescent="0.25">
      <c r="A1624">
        <f t="shared" si="457"/>
        <v>2516.1828336172193</v>
      </c>
      <c r="B1624">
        <f t="shared" si="474"/>
        <v>400.46293569315253</v>
      </c>
      <c r="C1624" t="str">
        <f t="shared" si="458"/>
        <v>-2.80160559908244-123.547514365132i</v>
      </c>
      <c r="D1624" t="str">
        <f t="shared" si="459"/>
        <v>3.47812394627916-39.7446543523921i</v>
      </c>
      <c r="E1624" t="str">
        <f t="shared" si="460"/>
        <v>162.451339205253+0.191919309728596i</v>
      </c>
      <c r="F1624" t="str">
        <f t="shared" si="461"/>
        <v>2.90990974012215-372.961850992297i</v>
      </c>
      <c r="G1624" t="str">
        <f t="shared" si="462"/>
        <v>0.999999941651885-0.000241553537933059i</v>
      </c>
      <c r="H1624" t="str">
        <f t="shared" si="463"/>
        <v>628.99088725242+51.8230677066468i</v>
      </c>
      <c r="I1624" t="str">
        <f t="shared" si="464"/>
        <v>59.6885417131737-661.361637519921i</v>
      </c>
      <c r="K1624" t="str">
        <f t="shared" si="465"/>
        <v>0.0189495436781581-0.00211482844674471i</v>
      </c>
      <c r="L1624" t="str">
        <f t="shared" si="466"/>
        <v>0.0001875-0.52849388219173i</v>
      </c>
      <c r="M1624" t="str">
        <f t="shared" si="467"/>
        <v>0.0025-0.254761153466783i</v>
      </c>
      <c r="N1624">
        <f t="shared" si="468"/>
        <v>88.700963981675471</v>
      </c>
      <c r="O1624">
        <f t="shared" si="469"/>
        <v>41.838912886043403</v>
      </c>
      <c r="P1624" s="3">
        <f t="shared" si="470"/>
        <v>41.838912886043403</v>
      </c>
      <c r="Q1624" s="3">
        <f t="shared" si="471"/>
        <v>-91.299036018324529</v>
      </c>
      <c r="R1624">
        <f t="shared" si="472"/>
        <v>88.700963981675471</v>
      </c>
      <c r="S1624">
        <f t="shared" si="473"/>
        <v>0.40046293569315256</v>
      </c>
      <c r="T1624">
        <f t="shared" si="456"/>
        <v>41.838912886043403</v>
      </c>
    </row>
    <row r="1625" spans="1:20" x14ac:dyDescent="0.25">
      <c r="A1625">
        <f t="shared" si="457"/>
        <v>2525.7443283849652</v>
      </c>
      <c r="B1625">
        <f t="shared" si="474"/>
        <v>401.98469484878655</v>
      </c>
      <c r="C1625" t="str">
        <f t="shared" si="458"/>
        <v>-2.80121523928045-123.076622216525i</v>
      </c>
      <c r="D1625" t="str">
        <f t="shared" si="459"/>
        <v>3.47812393825567-39.5942109280331i</v>
      </c>
      <c r="E1625" t="str">
        <f t="shared" si="460"/>
        <v>162.451203756052+0.192673970845397i</v>
      </c>
      <c r="F1625" t="str">
        <f t="shared" si="461"/>
        <v>2.90990973882931-371.549966471885i</v>
      </c>
      <c r="G1625" t="str">
        <f t="shared" si="462"/>
        <v>0.999999941207597-0.000242471441269477i</v>
      </c>
      <c r="H1625" t="str">
        <f t="shared" si="463"/>
        <v>629.021389214949+52.0202492050143i</v>
      </c>
      <c r="I1625" t="str">
        <f t="shared" si="464"/>
        <v>59.6890589487842-658.886728428727i</v>
      </c>
      <c r="K1625" t="str">
        <f t="shared" si="465"/>
        <v>0.0189476632446045-0.00212264093416083i</v>
      </c>
      <c r="L1625" t="str">
        <f t="shared" si="466"/>
        <v>0.0001875-0.526493208001326i</v>
      </c>
      <c r="M1625" t="str">
        <f t="shared" si="467"/>
        <v>0.0025-0.253796725908331i</v>
      </c>
      <c r="N1625">
        <f t="shared" si="468"/>
        <v>88.696177202078317</v>
      </c>
      <c r="O1625">
        <f t="shared" si="469"/>
        <v>41.805760499795809</v>
      </c>
      <c r="P1625" s="3">
        <f t="shared" si="470"/>
        <v>41.805760499795809</v>
      </c>
      <c r="Q1625" s="3">
        <f t="shared" si="471"/>
        <v>-91.303822797921683</v>
      </c>
      <c r="R1625">
        <f t="shared" si="472"/>
        <v>88.696177202078317</v>
      </c>
      <c r="S1625">
        <f t="shared" si="473"/>
        <v>0.40198469484878657</v>
      </c>
      <c r="T1625">
        <f t="shared" si="456"/>
        <v>41.805760499795809</v>
      </c>
    </row>
    <row r="1626" spans="1:20" x14ac:dyDescent="0.25">
      <c r="A1626">
        <f t="shared" si="457"/>
        <v>2535.3421568328281</v>
      </c>
      <c r="B1626">
        <f t="shared" si="474"/>
        <v>403.51223668921193</v>
      </c>
      <c r="C1626" t="str">
        <f t="shared" si="458"/>
        <v>-2.80082199262432-122.60750127299i</v>
      </c>
      <c r="D1626" t="str">
        <f t="shared" si="459"/>
        <v>3.47812393017108-39.4443370796911i</v>
      </c>
      <c r="E1626" t="str">
        <f t="shared" si="460"/>
        <v>162.451067322436+0.193431784282357i</v>
      </c>
      <c r="F1626" t="str">
        <f t="shared" si="461"/>
        <v>2.90990973752663-370.143426822481i</v>
      </c>
      <c r="G1626" t="str">
        <f t="shared" si="462"/>
        <v>0.999999940759926-0.000243392832637342i</v>
      </c>
      <c r="H1626" t="str">
        <f t="shared" si="463"/>
        <v>629.052125173516+52.2181828483973i</v>
      </c>
      <c r="I1626" t="str">
        <f t="shared" si="464"/>
        <v>59.6895800854879-656.421299431523i</v>
      </c>
      <c r="K1626" t="str">
        <f t="shared" si="465"/>
        <v>0.0189457688942774-0.00213048059530945i</v>
      </c>
      <c r="L1626" t="str">
        <f t="shared" si="466"/>
        <v>0.0001875-0.524500107592473i</v>
      </c>
      <c r="M1626" t="str">
        <f t="shared" si="467"/>
        <v>0.0025-0.252835949300988i</v>
      </c>
      <c r="N1626">
        <f t="shared" si="468"/>
        <v>88.691373918368896</v>
      </c>
      <c r="O1626">
        <f t="shared" si="469"/>
        <v>41.77260656192351</v>
      </c>
      <c r="P1626" s="3">
        <f t="shared" si="470"/>
        <v>41.77260656192351</v>
      </c>
      <c r="Q1626" s="3">
        <f t="shared" si="471"/>
        <v>-91.308626081631104</v>
      </c>
      <c r="R1626">
        <f t="shared" si="472"/>
        <v>88.691373918368896</v>
      </c>
      <c r="S1626">
        <f t="shared" si="473"/>
        <v>0.40351223668921193</v>
      </c>
      <c r="T1626">
        <f t="shared" si="456"/>
        <v>41.77260656192351</v>
      </c>
    </row>
    <row r="1627" spans="1:20" x14ac:dyDescent="0.25">
      <c r="A1627">
        <f t="shared" si="457"/>
        <v>2544.9764570287925</v>
      </c>
      <c r="B1627">
        <f t="shared" si="474"/>
        <v>405.04558318863093</v>
      </c>
      <c r="C1627" t="str">
        <f t="shared" si="458"/>
        <v>-2.80042583841091-122.140144793914i</v>
      </c>
      <c r="D1627" t="str">
        <f t="shared" si="459"/>
        <v>3.47812392202494-39.2950306513804i</v>
      </c>
      <c r="E1627" t="str">
        <f t="shared" si="460"/>
        <v>162.45092989761+0.194192765168374i</v>
      </c>
      <c r="F1627" t="str">
        <f t="shared" si="461"/>
        <v>2.90990973621403-368.742211810537i</v>
      </c>
      <c r="G1627" t="str">
        <f t="shared" si="462"/>
        <v>0.999999940308846-0.000244317725291156i</v>
      </c>
      <c r="H1627" t="str">
        <f t="shared" si="463"/>
        <v>629.083096936581+52.4168715266669i</v>
      </c>
      <c r="I1627" t="str">
        <f t="shared" si="464"/>
        <v>59.690105152411-653.965315082848i</v>
      </c>
      <c r="K1627" t="str">
        <f t="shared" si="465"/>
        <v>0.0189438605272184-0.00213834750558868i</v>
      </c>
      <c r="L1627" t="str">
        <f t="shared" si="466"/>
        <v>0.0001875-0.522514552293758i</v>
      </c>
      <c r="M1627" t="str">
        <f t="shared" si="467"/>
        <v>0.0025-0.251878809823657i</v>
      </c>
      <c r="N1627">
        <f t="shared" si="468"/>
        <v>88.686554086634388</v>
      </c>
      <c r="O1627">
        <f t="shared" si="469"/>
        <v>41.739451061159016</v>
      </c>
      <c r="P1627" s="3">
        <f t="shared" si="470"/>
        <v>41.739451061159016</v>
      </c>
      <c r="Q1627" s="3">
        <f t="shared" si="471"/>
        <v>-91.313445913365612</v>
      </c>
      <c r="R1627">
        <f t="shared" si="472"/>
        <v>88.686554086634388</v>
      </c>
      <c r="S1627">
        <f t="shared" si="473"/>
        <v>0.40504558318863093</v>
      </c>
      <c r="T1627">
        <f t="shared" si="456"/>
        <v>41.739451061159016</v>
      </c>
    </row>
    <row r="1628" spans="1:20" x14ac:dyDescent="0.25">
      <c r="A1628">
        <f t="shared" si="457"/>
        <v>2554.647367565502</v>
      </c>
      <c r="B1628">
        <f t="shared" si="474"/>
        <v>406.58475640474774</v>
      </c>
      <c r="C1628" t="str">
        <f t="shared" si="458"/>
        <v>-2.80002675579872-121.674546064154i</v>
      </c>
      <c r="D1628" t="str">
        <f t="shared" si="459"/>
        <v>3.47812391381677-39.1462894952777i</v>
      </c>
      <c r="E1628" t="str">
        <f t="shared" si="460"/>
        <v>162.450791474741+0.19495692872357i</v>
      </c>
      <c r="F1628" t="str">
        <f t="shared" si="461"/>
        <v>2.90990973489144-367.346301279106i</v>
      </c>
      <c r="G1628" t="str">
        <f t="shared" si="462"/>
        <v>0.999999939854331-0.000245246132535794i</v>
      </c>
      <c r="H1628" t="str">
        <f t="shared" si="463"/>
        <v>629.114306326781+52.6163181410197i</v>
      </c>
      <c r="I1628" t="str">
        <f t="shared" si="464"/>
        <v>59.6906341788925-651.518740073345i</v>
      </c>
      <c r="K1628" t="str">
        <f t="shared" si="465"/>
        <v>0.0189419380427971-0.00214624174038121i</v>
      </c>
      <c r="L1628" t="str">
        <f t="shared" si="466"/>
        <v>0.0001875-0.520536513542296i</v>
      </c>
      <c r="M1628" t="str">
        <f t="shared" si="467"/>
        <v>0.0025-0.250925293707569i</v>
      </c>
      <c r="N1628">
        <f t="shared" si="468"/>
        <v>88.681717663000939</v>
      </c>
      <c r="O1628">
        <f t="shared" si="469"/>
        <v>41.706293986157348</v>
      </c>
      <c r="P1628" s="3">
        <f t="shared" si="470"/>
        <v>41.706293986157348</v>
      </c>
      <c r="Q1628" s="3">
        <f t="shared" si="471"/>
        <v>-91.318282336999061</v>
      </c>
      <c r="R1628">
        <f t="shared" si="472"/>
        <v>88.681717663000939</v>
      </c>
      <c r="S1628">
        <f t="shared" si="473"/>
        <v>0.40658475640474773</v>
      </c>
      <c r="T1628">
        <f t="shared" si="456"/>
        <v>41.706293986157348</v>
      </c>
    </row>
    <row r="1629" spans="1:20" x14ac:dyDescent="0.25">
      <c r="A1629">
        <f t="shared" si="457"/>
        <v>2564.3550275622515</v>
      </c>
      <c r="B1629">
        <f t="shared" si="474"/>
        <v>408.12977847908581</v>
      </c>
      <c r="C1629" t="str">
        <f t="shared" si="458"/>
        <v>-2.79962472380641-121.210698393938i</v>
      </c>
      <c r="D1629" t="str">
        <f t="shared" si="459"/>
        <v>3.47812390554609-38.9981114716918i</v>
      </c>
      <c r="E1629" t="str">
        <f t="shared" si="460"/>
        <v>162.450652046949+0.195724290260683i</v>
      </c>
      <c r="F1629" t="str">
        <f t="shared" si="461"/>
        <v>2.90990973355877-365.955675147545i</v>
      </c>
      <c r="G1629" t="str">
        <f t="shared" si="462"/>
        <v>0.999999939396355-0.000246178067726687i</v>
      </c>
      <c r="H1629" t="str">
        <f t="shared" si="463"/>
        <v>629.145755181043+52.8165256040251i</v>
      </c>
      <c r="I1629" t="str">
        <f t="shared" si="464"/>
        <v>59.6911671944858-649.081539229244i</v>
      </c>
      <c r="K1629" t="str">
        <f t="shared" si="465"/>
        <v>0.0189400013397071-0.00215416337505108i</v>
      </c>
      <c r="L1629" t="str">
        <f t="shared" si="466"/>
        <v>0.0001875-0.518565962883341i</v>
      </c>
      <c r="M1629" t="str">
        <f t="shared" si="467"/>
        <v>0.0025-0.249975387236072i</v>
      </c>
      <c r="N1629">
        <f t="shared" si="468"/>
        <v>88.676864603636361</v>
      </c>
      <c r="O1629">
        <f t="shared" si="469"/>
        <v>41.673135325495316</v>
      </c>
      <c r="P1629" s="3">
        <f t="shared" si="470"/>
        <v>41.673135325495316</v>
      </c>
      <c r="Q1629" s="3">
        <f t="shared" si="471"/>
        <v>-91.323135396363639</v>
      </c>
      <c r="R1629">
        <f t="shared" si="472"/>
        <v>88.676864603636361</v>
      </c>
      <c r="S1629">
        <f t="shared" si="473"/>
        <v>0.40812977847908583</v>
      </c>
      <c r="T1629">
        <f t="shared" si="456"/>
        <v>41.673135325495316</v>
      </c>
    </row>
    <row r="1630" spans="1:20" x14ac:dyDescent="0.25">
      <c r="A1630">
        <f t="shared" si="457"/>
        <v>2574.099576666988</v>
      </c>
      <c r="B1630">
        <f t="shared" si="474"/>
        <v>409.68067163730638</v>
      </c>
      <c r="C1630" t="str">
        <f t="shared" si="458"/>
        <v>-2.7992197213126-120.748595118773i</v>
      </c>
      <c r="D1630" t="str">
        <f t="shared" si="459"/>
        <v>3.47812389721244-38.8504944490318i</v>
      </c>
      <c r="E1630" t="str">
        <f t="shared" si="460"/>
        <v>162.450511607318+0.196494865185139i</v>
      </c>
      <c r="F1630" t="str">
        <f t="shared" si="461"/>
        <v>2.90990973221594-364.570313411232i</v>
      </c>
      <c r="G1630" t="str">
        <f t="shared" si="462"/>
        <v>0.999999938934893-0.000247113544270015i</v>
      </c>
      <c r="H1630" t="str">
        <f t="shared" si="463"/>
        <v>629.177445350714+53.0174968396723i</v>
      </c>
      <c r="I1630" t="str">
        <f t="shared" si="464"/>
        <v>59.6917042289605-646.653677511883i</v>
      </c>
      <c r="K1630" t="str">
        <f t="shared" si="465"/>
        <v>0.018938050315962-0.00216211248494046i</v>
      </c>
      <c r="L1630" t="str">
        <f t="shared" si="466"/>
        <v>0.0001875-0.516602871969856i</v>
      </c>
      <c r="M1630" t="str">
        <f t="shared" si="467"/>
        <v>0.0025-0.249029076744443i</v>
      </c>
      <c r="N1630">
        <f t="shared" si="468"/>
        <v>88.67199486475225</v>
      </c>
      <c r="O1630">
        <f t="shared" si="469"/>
        <v>41.639975067671308</v>
      </c>
      <c r="P1630" s="3">
        <f t="shared" si="470"/>
        <v>41.639975067671308</v>
      </c>
      <c r="Q1630" s="3">
        <f t="shared" si="471"/>
        <v>-91.32800513524775</v>
      </c>
      <c r="R1630">
        <f t="shared" si="472"/>
        <v>88.67199486475225</v>
      </c>
      <c r="S1630">
        <f t="shared" si="473"/>
        <v>0.40968067163730637</v>
      </c>
      <c r="T1630">
        <f t="shared" si="456"/>
        <v>41.639975067671308</v>
      </c>
    </row>
    <row r="1631" spans="1:20" x14ac:dyDescent="0.25">
      <c r="A1631">
        <f t="shared" si="457"/>
        <v>2583.8811550583227</v>
      </c>
      <c r="B1631">
        <f t="shared" si="474"/>
        <v>411.23745818952813</v>
      </c>
      <c r="C1631" t="str">
        <f t="shared" si="458"/>
        <v>-2.7988117270549-120.288229599349i</v>
      </c>
      <c r="D1631" t="str">
        <f t="shared" si="459"/>
        <v>3.47812388881534-38.7034363037776i</v>
      </c>
      <c r="E1631" t="str">
        <f t="shared" si="460"/>
        <v>162.45037014889+0.197268668995989i</v>
      </c>
      <c r="F1631" t="str">
        <f t="shared" si="461"/>
        <v>2.90990973086291-363.190196141272i</v>
      </c>
      <c r="G1631" t="str">
        <f t="shared" si="462"/>
        <v>0.999999938469916-0.000248052575622902i</v>
      </c>
      <c r="H1631" t="str">
        <f t="shared" si="463"/>
        <v>629.20937870166+53.2192347834169i</v>
      </c>
      <c r="I1631" t="str">
        <f t="shared" si="464"/>
        <v>59.692245312303-644.235120017179i</v>
      </c>
      <c r="K1631" t="str">
        <f t="shared" si="465"/>
        <v>0.0189360848688919-0.00217008914536633i</v>
      </c>
      <c r="L1631" t="str">
        <f t="shared" si="466"/>
        <v>0.0001875-0.514647212562118i</v>
      </c>
      <c r="M1631" t="str">
        <f t="shared" si="467"/>
        <v>0.0025-0.248086348619688i</v>
      </c>
      <c r="N1631">
        <f t="shared" si="468"/>
        <v>88.667108402606402</v>
      </c>
      <c r="O1631">
        <f t="shared" si="469"/>
        <v>41.606813201104714</v>
      </c>
      <c r="P1631" s="3">
        <f t="shared" si="470"/>
        <v>41.606813201104714</v>
      </c>
      <c r="Q1631" s="3">
        <f t="shared" si="471"/>
        <v>-91.332891597393598</v>
      </c>
      <c r="R1631">
        <f t="shared" si="472"/>
        <v>88.667108402606402</v>
      </c>
      <c r="S1631">
        <f t="shared" si="473"/>
        <v>0.41123745818952812</v>
      </c>
      <c r="T1631">
        <f t="shared" si="456"/>
        <v>41.606813201104714</v>
      </c>
    </row>
    <row r="1632" spans="1:20" x14ac:dyDescent="0.25">
      <c r="A1632">
        <f t="shared" si="457"/>
        <v>2593.6999034475443</v>
      </c>
      <c r="B1632">
        <f t="shared" si="474"/>
        <v>412.80016053064833</v>
      </c>
      <c r="C1632" t="str">
        <f t="shared" si="458"/>
        <v>-2.79840071962866-119.829595221436i</v>
      </c>
      <c r="D1632" t="str">
        <f t="shared" si="459"/>
        <v>3.4781238803543-38.5569349204482i</v>
      </c>
      <c r="E1632" t="str">
        <f t="shared" si="460"/>
        <v>162.450227664658+0.198045717286885i</v>
      </c>
      <c r="F1632" t="str">
        <f t="shared" si="461"/>
        <v>2.90990972949957-361.815303484216i</v>
      </c>
      <c r="G1632" t="str">
        <f t="shared" si="462"/>
        <v>0.999999938001399-0.000248995175293611i</v>
      </c>
      <c r="H1632" t="str">
        <f t="shared" si="463"/>
        <v>629.241557114397+53.4217423822282i</v>
      </c>
      <c r="I1632" t="str">
        <f t="shared" si="464"/>
        <v>59.6927904747188-641.825831975155i</v>
      </c>
      <c r="K1632" t="str">
        <f t="shared" si="465"/>
        <v>0.0189341048951391-0.00217809343161716i</v>
      </c>
      <c r="L1632" t="str">
        <f t="shared" si="466"/>
        <v>0.0001875-0.512698956527316i</v>
      </c>
      <c r="M1632" t="str">
        <f t="shared" si="467"/>
        <v>0.0025-0.247147189300347i</v>
      </c>
      <c r="N1632">
        <f t="shared" si="468"/>
        <v>88.662205173505427</v>
      </c>
      <c r="O1632">
        <f t="shared" si="469"/>
        <v>41.573649714134874</v>
      </c>
      <c r="P1632" s="3">
        <f t="shared" si="470"/>
        <v>41.573649714134874</v>
      </c>
      <c r="Q1632" s="3">
        <f t="shared" si="471"/>
        <v>-91.337794826494573</v>
      </c>
      <c r="R1632">
        <f t="shared" si="472"/>
        <v>88.662205173505427</v>
      </c>
      <c r="S1632">
        <f t="shared" si="473"/>
        <v>0.41280016053064833</v>
      </c>
      <c r="T1632">
        <f t="shared" si="456"/>
        <v>41.573649714134874</v>
      </c>
    </row>
    <row r="1633" spans="1:20" x14ac:dyDescent="0.25">
      <c r="A1633">
        <f t="shared" si="457"/>
        <v>2603.5559630806447</v>
      </c>
      <c r="B1633">
        <f t="shared" si="474"/>
        <v>414.3688011406648</v>
      </c>
      <c r="C1633" t="str">
        <f t="shared" si="458"/>
        <v>-2.79798667748696-119.372685395807i</v>
      </c>
      <c r="D1633" t="str">
        <f t="shared" si="459"/>
        <v>3.47812387182882-38.410988191572i</v>
      </c>
      <c r="E1633" t="str">
        <f t="shared" si="460"/>
        <v>162.450084147582+0.198826025746346i</v>
      </c>
      <c r="F1633" t="str">
        <f t="shared" si="461"/>
        <v>2.90990972812585-360.445615661771i</v>
      </c>
      <c r="G1633" t="str">
        <f t="shared" si="462"/>
        <v>0.999999937529314-0.000249941356841733i</v>
      </c>
      <c r="H1633" t="str">
        <f t="shared" si="463"/>
        <v>629.273982484196+53.6250225946363i</v>
      </c>
      <c r="I1633" t="str">
        <f t="shared" si="464"/>
        <v>59.6933397466328-639.425778749416i</v>
      </c>
      <c r="K1633" t="str">
        <f t="shared" si="465"/>
        <v>0.0189321102906548-0.00218612541894956i</v>
      </c>
      <c r="L1633" t="str">
        <f t="shared" si="466"/>
        <v>0.0001875-0.510758075839127i</v>
      </c>
      <c r="M1633" t="str">
        <f t="shared" si="467"/>
        <v>0.0025-0.246211585276296i</v>
      </c>
      <c r="N1633">
        <f t="shared" si="468"/>
        <v>88.657285133807051</v>
      </c>
      <c r="O1633">
        <f t="shared" si="469"/>
        <v>41.540484595021809</v>
      </c>
      <c r="P1633" s="3">
        <f t="shared" si="470"/>
        <v>41.540484595021809</v>
      </c>
      <c r="Q1633" s="3">
        <f t="shared" si="471"/>
        <v>-91.342714866192949</v>
      </c>
      <c r="R1633">
        <f t="shared" si="472"/>
        <v>88.657285133807051</v>
      </c>
      <c r="S1633">
        <f t="shared" si="473"/>
        <v>0.41436880114066482</v>
      </c>
      <c r="T1633">
        <f t="shared" si="456"/>
        <v>41.540484595021809</v>
      </c>
    </row>
    <row r="1634" spans="1:20" x14ac:dyDescent="0.25">
      <c r="A1634">
        <f t="shared" si="457"/>
        <v>2613.4494757403513</v>
      </c>
      <c r="B1634">
        <f t="shared" si="474"/>
        <v>415.94340258499932</v>
      </c>
      <c r="C1634" t="str">
        <f t="shared" si="458"/>
        <v>-2.79756957893908-118.917493558127i</v>
      </c>
      <c r="D1634" t="str">
        <f t="shared" si="459"/>
        <v>3.47812386323843-38.2655940176563i</v>
      </c>
      <c r="E1634" t="str">
        <f t="shared" si="460"/>
        <v>162.449939590574+0.199609610158876i</v>
      </c>
      <c r="F1634" t="str">
        <f t="shared" si="461"/>
        <v>2.90990972674166-359.081112970516i</v>
      </c>
      <c r="G1634" t="str">
        <f t="shared" si="462"/>
        <v>0.999999937053635-0.000250891133878388i</v>
      </c>
      <c r="H1634" t="str">
        <f t="shared" si="463"/>
        <v>629.306656721214+53.82907839078i</v>
      </c>
      <c r="I1634" t="str">
        <f t="shared" si="464"/>
        <v>59.6938931586915-637.034925836672i</v>
      </c>
      <c r="K1634" t="str">
        <f t="shared" si="465"/>
        <v>0.0189301009506947-0.00219418518258482i</v>
      </c>
      <c r="L1634" t="str">
        <f t="shared" si="466"/>
        <v>0.0001875-0.508824542577333i</v>
      </c>
      <c r="M1634" t="str">
        <f t="shared" si="467"/>
        <v>0.0025-0.24527952308856i</v>
      </c>
      <c r="N1634">
        <f t="shared" si="468"/>
        <v>88.652348239922674</v>
      </c>
      <c r="O1634">
        <f t="shared" si="469"/>
        <v>41.507317831944505</v>
      </c>
      <c r="P1634" s="3">
        <f t="shared" si="470"/>
        <v>41.507317831944505</v>
      </c>
      <c r="Q1634" s="3">
        <f t="shared" si="471"/>
        <v>-91.347651760077326</v>
      </c>
      <c r="R1634">
        <f t="shared" si="472"/>
        <v>88.652348239922674</v>
      </c>
      <c r="S1634">
        <f t="shared" si="473"/>
        <v>0.41594340258499934</v>
      </c>
      <c r="T1634">
        <f t="shared" si="456"/>
        <v>41.507317831944505</v>
      </c>
    </row>
    <row r="1635" spans="1:20" x14ac:dyDescent="0.25">
      <c r="A1635">
        <f t="shared" si="457"/>
        <v>2623.380583748165</v>
      </c>
      <c r="B1635">
        <f t="shared" si="474"/>
        <v>417.52398751482235</v>
      </c>
      <c r="C1635" t="str">
        <f t="shared" si="458"/>
        <v>-2.79714940215051-118.464013168871i</v>
      </c>
      <c r="D1635" t="str">
        <f t="shared" si="459"/>
        <v>3.47812385458262-38.1207503071571i</v>
      </c>
      <c r="E1635" t="str">
        <f t="shared" si="460"/>
        <v>162.449793986507+0.200396486405386i</v>
      </c>
      <c r="F1635" t="str">
        <f t="shared" si="461"/>
        <v>2.90990972534693-357.721775781623i</v>
      </c>
      <c r="G1635" t="str">
        <f t="shared" si="462"/>
        <v>0.999999936574334-0.000251844520066417i</v>
      </c>
      <c r="H1635" t="str">
        <f t="shared" si="463"/>
        <v>629.339581750613+54.0339127524568i</v>
      </c>
      <c r="I1635" t="str">
        <f t="shared" si="464"/>
        <v>59.6944507417668-634.653238866247i</v>
      </c>
      <c r="K1635" t="str">
        <f t="shared" si="465"/>
        <v>0.0189280767698152-0.00220227279770549i</v>
      </c>
      <c r="L1635" t="str">
        <f t="shared" si="466"/>
        <v>0.0001875-0.506898328927408i</v>
      </c>
      <c r="M1635" t="str">
        <f t="shared" si="467"/>
        <v>0.0025-0.244350989329109i</v>
      </c>
      <c r="N1635">
        <f t="shared" si="468"/>
        <v>88.647394448319702</v>
      </c>
      <c r="O1635">
        <f t="shared" si="469"/>
        <v>41.474149413001278</v>
      </c>
      <c r="P1635" s="3">
        <f t="shared" si="470"/>
        <v>41.474149413001278</v>
      </c>
      <c r="Q1635" s="3">
        <f t="shared" si="471"/>
        <v>-91.352605551680298</v>
      </c>
      <c r="R1635">
        <f t="shared" si="472"/>
        <v>88.647394448319702</v>
      </c>
      <c r="S1635">
        <f t="shared" si="473"/>
        <v>0.41752398751482234</v>
      </c>
      <c r="T1635">
        <f t="shared" si="456"/>
        <v>41.474149413001278</v>
      </c>
    </row>
    <row r="1636" spans="1:20" x14ac:dyDescent="0.25">
      <c r="A1636">
        <f t="shared" si="457"/>
        <v>2633.3494299664076</v>
      </c>
      <c r="B1636">
        <f t="shared" si="474"/>
        <v>419.11057866737866</v>
      </c>
      <c r="C1636" t="str">
        <f t="shared" si="458"/>
        <v>-2.79672612514139-118.012237713224i</v>
      </c>
      <c r="D1636" t="str">
        <f t="shared" si="459"/>
        <v>3.47812384586092-37.9764549764493i</v>
      </c>
      <c r="E1636" t="str">
        <f t="shared" si="460"/>
        <v>162.449647328207+0.201186670464233i</v>
      </c>
      <c r="F1636" t="str">
        <f t="shared" si="461"/>
        <v>2.90990972394159-356.367584540572i</v>
      </c>
      <c r="G1636" t="str">
        <f t="shared" si="462"/>
        <v>0.999999936091383-0.000252801529120578i</v>
      </c>
      <c r="H1636" t="str">
        <f t="shared" si="463"/>
        <v>629.372759512672+54.2395286731676i</v>
      </c>
      <c r="I1636" t="str">
        <f t="shared" si="464"/>
        <v>59.6950125269543-632.280683599578i</v>
      </c>
      <c r="K1636" t="str">
        <f t="shared" si="465"/>
        <v>0.0189260376418699-0.00221038833945186i</v>
      </c>
      <c r="L1636" t="str">
        <f t="shared" si="466"/>
        <v>0.0001875-0.504979407180123i</v>
      </c>
      <c r="M1636" t="str">
        <f t="shared" si="467"/>
        <v>0.0025-0.243425970640675i</v>
      </c>
      <c r="N1636">
        <f t="shared" si="468"/>
        <v>88.642423715524444</v>
      </c>
      <c r="O1636">
        <f t="shared" si="469"/>
        <v>41.440979326208804</v>
      </c>
      <c r="P1636" s="3">
        <f t="shared" si="470"/>
        <v>41.440979326208804</v>
      </c>
      <c r="Q1636" s="3">
        <f t="shared" si="471"/>
        <v>-91.357576284475556</v>
      </c>
      <c r="R1636">
        <f t="shared" si="472"/>
        <v>88.642423715524444</v>
      </c>
      <c r="S1636">
        <f t="shared" si="473"/>
        <v>0.41911057866737866</v>
      </c>
      <c r="T1636">
        <f t="shared" si="456"/>
        <v>41.440979326208804</v>
      </c>
    </row>
    <row r="1637" spans="1:20" x14ac:dyDescent="0.25">
      <c r="A1637">
        <f t="shared" si="457"/>
        <v>2643.35615780028</v>
      </c>
      <c r="B1637">
        <f t="shared" si="474"/>
        <v>420.70319886631472</v>
      </c>
      <c r="C1637" t="str">
        <f t="shared" si="458"/>
        <v>-2.79629972578581-117.562160700992i</v>
      </c>
      <c r="D1637" t="str">
        <f t="shared" si="459"/>
        <v>3.4781238370728-37.8327059497958i</v>
      </c>
      <c r="E1637" t="str">
        <f t="shared" si="460"/>
        <v>162.44949960846+0.201980178411962i</v>
      </c>
      <c r="F1637" t="str">
        <f t="shared" si="461"/>
        <v>2.90990972252555-355.018519766866i</v>
      </c>
      <c r="G1637" t="str">
        <f t="shared" si="462"/>
        <v>0.999999935604755-0.000253762174807748i</v>
      </c>
      <c r="H1637" t="str">
        <f t="shared" si="463"/>
        <v>629.406191962915+54.4459291581659i</v>
      </c>
      <c r="I1637" t="str">
        <f t="shared" si="464"/>
        <v>59.6955785455745-629.91722592972i</v>
      </c>
      <c r="K1637" t="str">
        <f t="shared" si="465"/>
        <v>0.0189239834600053-0.00221853188291837i</v>
      </c>
      <c r="L1637" t="str">
        <f t="shared" si="466"/>
        <v>0.0001875-0.503067749731146i</v>
      </c>
      <c r="M1637" t="str">
        <f t="shared" si="467"/>
        <v>0.0025-0.242504453716552i</v>
      </c>
      <c r="N1637">
        <f t="shared" si="468"/>
        <v>88.637435998124587</v>
      </c>
      <c r="O1637">
        <f t="shared" si="469"/>
        <v>41.407807559501862</v>
      </c>
      <c r="P1637" s="3">
        <f t="shared" si="470"/>
        <v>41.407807559501862</v>
      </c>
      <c r="Q1637" s="3">
        <f t="shared" si="471"/>
        <v>-91.362564001875413</v>
      </c>
      <c r="R1637">
        <f t="shared" si="472"/>
        <v>88.637435998124587</v>
      </c>
      <c r="S1637">
        <f t="shared" si="473"/>
        <v>0.42070319886631474</v>
      </c>
      <c r="T1637">
        <f t="shared" si="456"/>
        <v>41.407807559501862</v>
      </c>
    </row>
    <row r="1638" spans="1:20" x14ac:dyDescent="0.25">
      <c r="A1638">
        <f t="shared" si="457"/>
        <v>2653.4009111999212</v>
      </c>
      <c r="B1638">
        <f t="shared" si="474"/>
        <v>422.30187102200671</v>
      </c>
      <c r="C1638" t="str">
        <f t="shared" si="458"/>
        <v>-2.79587018181183-117.113775666508i</v>
      </c>
      <c r="D1638" t="str">
        <f t="shared" si="459"/>
        <v>3.47812382821776-37.6895011593186i</v>
      </c>
      <c r="E1638" t="str">
        <f t="shared" si="460"/>
        <v>162.44935082001+0.202777026423691i</v>
      </c>
      <c r="F1638" t="str">
        <f t="shared" si="461"/>
        <v>2.90990972109872-353.674562053755i</v>
      </c>
      <c r="G1638" t="str">
        <f t="shared" si="462"/>
        <v>0.999999935114421-0.000254726470947116i</v>
      </c>
      <c r="H1638" t="str">
        <f t="shared" si="463"/>
        <v>629.43988107224+54.6531172245099i</v>
      </c>
      <c r="I1638" t="str">
        <f t="shared" si="464"/>
        <v>59.6961488291791-627.562831880874i</v>
      </c>
      <c r="K1638" t="str">
        <f t="shared" si="465"/>
        <v>0.0189219141166569-0.0022267035031501i</v>
      </c>
      <c r="L1638" t="str">
        <f t="shared" si="466"/>
        <v>0.0001875-0.501163329080639i</v>
      </c>
      <c r="M1638" t="str">
        <f t="shared" si="467"/>
        <v>0.0025-0.24158642530041i</v>
      </c>
      <c r="N1638">
        <f t="shared" si="468"/>
        <v>88.632431252771482</v>
      </c>
      <c r="O1638">
        <f t="shared" si="469"/>
        <v>41.374634100732763</v>
      </c>
      <c r="P1638" s="3">
        <f t="shared" si="470"/>
        <v>41.374634100732763</v>
      </c>
      <c r="Q1638" s="3">
        <f t="shared" si="471"/>
        <v>-91.367568747228518</v>
      </c>
      <c r="R1638">
        <f t="shared" si="472"/>
        <v>88.632431252771482</v>
      </c>
      <c r="S1638">
        <f t="shared" si="473"/>
        <v>0.42230187102200673</v>
      </c>
      <c r="T1638">
        <f t="shared" si="456"/>
        <v>41.374634100732763</v>
      </c>
    </row>
    <row r="1639" spans="1:20" x14ac:dyDescent="0.25">
      <c r="A1639">
        <f t="shared" si="457"/>
        <v>2663.4838346624811</v>
      </c>
      <c r="B1639">
        <f t="shared" si="474"/>
        <v>423.90661813189035</v>
      </c>
      <c r="C1639" t="str">
        <f t="shared" si="458"/>
        <v>-2.79543747079921-116.66707616854i</v>
      </c>
      <c r="D1639" t="str">
        <f t="shared" si="459"/>
        <v>3.4781238192953-37.5468385449688i</v>
      </c>
      <c r="E1639" t="str">
        <f t="shared" si="460"/>
        <v>162.449200955553+0.203577230774387i</v>
      </c>
      <c r="F1639" t="str">
        <f t="shared" si="461"/>
        <v>2.90990971966103-352.335692067956i</v>
      </c>
      <c r="G1639" t="str">
        <f t="shared" si="462"/>
        <v>0.999999934620354-0.000255694431410385i</v>
      </c>
      <c r="H1639" t="str">
        <f t="shared" si="463"/>
        <v>629.473828827035+54.8610959011043i</v>
      </c>
      <c r="I1639" t="str">
        <f t="shared" si="464"/>
        <v>59.6967234095452-625.217467607893i</v>
      </c>
      <c r="K1639" t="str">
        <f t="shared" si="465"/>
        <v>0.0189198295035455-0.00223490327513898i</v>
      </c>
      <c r="L1639" t="str">
        <f t="shared" si="466"/>
        <v>0.0001875-0.499266117832873i</v>
      </c>
      <c r="M1639" t="str">
        <f t="shared" si="467"/>
        <v>0.0025-0.240671872186103i</v>
      </c>
      <c r="N1639">
        <f t="shared" si="468"/>
        <v>88.627409436183513</v>
      </c>
      <c r="O1639">
        <f t="shared" si="469"/>
        <v>41.341458937670822</v>
      </c>
      <c r="P1639" s="3">
        <f t="shared" si="470"/>
        <v>41.341458937670822</v>
      </c>
      <c r="Q1639" s="3">
        <f t="shared" si="471"/>
        <v>-91.372590563816487</v>
      </c>
      <c r="R1639">
        <f t="shared" si="472"/>
        <v>88.627409436183513</v>
      </c>
      <c r="S1639">
        <f t="shared" si="473"/>
        <v>0.42390661813189034</v>
      </c>
      <c r="T1639">
        <f t="shared" si="456"/>
        <v>41.341458937670822</v>
      </c>
    </row>
    <row r="1640" spans="1:20" x14ac:dyDescent="0.25">
      <c r="A1640">
        <f t="shared" si="457"/>
        <v>2673.6050732341987</v>
      </c>
      <c r="B1640">
        <f t="shared" si="474"/>
        <v>425.51746328079156</v>
      </c>
      <c r="C1640" t="str">
        <f t="shared" si="458"/>
        <v>-2.79500157018059-116.222055790202i</v>
      </c>
      <c r="D1640" t="str">
        <f t="shared" si="459"/>
        <v>3.4781238103049-37.4047160544968i</v>
      </c>
      <c r="E1640" t="str">
        <f t="shared" si="460"/>
        <v>162.449050007751+0.204380807838863i</v>
      </c>
      <c r="F1640" t="str">
        <f t="shared" si="461"/>
        <v>2.90990971821239-351.001890549375i</v>
      </c>
      <c r="G1640" t="str">
        <f t="shared" si="462"/>
        <v>0.999999934122524-0.000256666070121969i</v>
      </c>
      <c r="H1640" t="str">
        <f t="shared" si="463"/>
        <v>629.508037229308+55.0698682287582i</v>
      </c>
      <c r="I1640" t="str">
        <f t="shared" si="464"/>
        <v>59.6973023186859-622.8810993958i</v>
      </c>
      <c r="K1640" t="str">
        <f t="shared" si="465"/>
        <v>0.018917729511673-0.00224313127382027i</v>
      </c>
      <c r="L1640" t="str">
        <f t="shared" si="466"/>
        <v>0.0001875-0.497376088695829i</v>
      </c>
      <c r="M1640" t="str">
        <f t="shared" si="467"/>
        <v>0.0025-0.239760781217477i</v>
      </c>
      <c r="N1640">
        <f t="shared" si="468"/>
        <v>88.622370505147856</v>
      </c>
      <c r="O1640">
        <f t="shared" si="469"/>
        <v>41.308282058002121</v>
      </c>
      <c r="P1640" s="3">
        <f t="shared" si="470"/>
        <v>41.308282058002121</v>
      </c>
      <c r="Q1640" s="3">
        <f t="shared" si="471"/>
        <v>-91.377629494852144</v>
      </c>
      <c r="R1640">
        <f t="shared" si="472"/>
        <v>88.622370505147856</v>
      </c>
      <c r="S1640">
        <f t="shared" si="473"/>
        <v>0.42551746328079154</v>
      </c>
      <c r="T1640">
        <f t="shared" si="456"/>
        <v>41.308282058002121</v>
      </c>
    </row>
    <row r="1641" spans="1:20" x14ac:dyDescent="0.25">
      <c r="A1641">
        <f t="shared" si="457"/>
        <v>2683.7647725124884</v>
      </c>
      <c r="B1641">
        <f t="shared" si="474"/>
        <v>427.13442964125858</v>
      </c>
      <c r="C1641" t="str">
        <f t="shared" si="458"/>
        <v>-2.79456245723844-115.77870813886i</v>
      </c>
      <c r="D1641" t="str">
        <f t="shared" si="459"/>
        <v>3.47812380124604-37.2631316434228i</v>
      </c>
      <c r="E1641" t="str">
        <f t="shared" si="460"/>
        <v>162.448897969213+0.20518777409373i</v>
      </c>
      <c r="F1641" t="str">
        <f t="shared" si="461"/>
        <v>2.90990971675272-349.673138310829i</v>
      </c>
      <c r="G1641" t="str">
        <f t="shared" si="462"/>
        <v>0.999999933620904-0.000257641401059195i</v>
      </c>
      <c r="H1641" t="str">
        <f t="shared" si="463"/>
        <v>629.542508296805+55.2794372602245i</v>
      </c>
      <c r="I1641" t="str">
        <f t="shared" si="464"/>
        <v>59.6978855888417-620.553693659295i</v>
      </c>
      <c r="K1641" t="str">
        <f t="shared" si="465"/>
        <v>0.0189156140313189-0.00225138757406869i</v>
      </c>
      <c r="L1641" t="str">
        <f t="shared" si="466"/>
        <v>0.0001875-0.495493214480803i</v>
      </c>
      <c r="M1641" t="str">
        <f t="shared" si="467"/>
        <v>0.0025-0.238853139288182i</v>
      </c>
      <c r="N1641">
        <f t="shared" si="468"/>
        <v>88.617314416524209</v>
      </c>
      <c r="O1641">
        <f t="shared" si="469"/>
        <v>41.275103449328768</v>
      </c>
      <c r="P1641" s="3">
        <f t="shared" si="470"/>
        <v>41.275103449328768</v>
      </c>
      <c r="Q1641" s="3">
        <f t="shared" si="471"/>
        <v>-91.382685583475791</v>
      </c>
      <c r="R1641">
        <f t="shared" si="472"/>
        <v>88.617314416524209</v>
      </c>
      <c r="S1641">
        <f t="shared" si="473"/>
        <v>0.42713442964125858</v>
      </c>
      <c r="T1641">
        <f t="shared" si="456"/>
        <v>41.275103449328768</v>
      </c>
    </row>
    <row r="1642" spans="1:20" x14ac:dyDescent="0.25">
      <c r="A1642">
        <f t="shared" si="457"/>
        <v>2693.9630786480361</v>
      </c>
      <c r="B1642">
        <f t="shared" si="474"/>
        <v>428.75754047389535</v>
      </c>
      <c r="C1642" t="str">
        <f t="shared" si="458"/>
        <v>-2.79412010910636-115.337026846041i</v>
      </c>
      <c r="D1642" t="str">
        <f t="shared" si="459"/>
        <v>3.4781237921182-37.1220832750075i</v>
      </c>
      <c r="E1642" t="str">
        <f t="shared" si="460"/>
        <v>162.448744832511+0.205998146116873i</v>
      </c>
      <c r="F1642" t="str">
        <f t="shared" si="461"/>
        <v>2.90990971528193-348.349416237772i</v>
      </c>
      <c r="G1642" t="str">
        <f t="shared" si="462"/>
        <v>0.999999933115464-0.000258620438252502i</v>
      </c>
      <c r="H1642" t="str">
        <f t="shared" si="463"/>
        <v>629.577244063154+55.4898060602592i</v>
      </c>
      <c r="I1642" t="str">
        <f t="shared" si="464"/>
        <v>59.6984732524925-618.235216942302i</v>
      </c>
      <c r="K1642" t="str">
        <f t="shared" si="465"/>
        <v>0.0189134829520357-0.00225967225069472i</v>
      </c>
      <c r="L1642" t="str">
        <f t="shared" si="466"/>
        <v>0.0001875-0.493617468102016i</v>
      </c>
      <c r="M1642" t="str">
        <f t="shared" si="467"/>
        <v>0.0025-0.237948933341484i</v>
      </c>
      <c r="N1642">
        <f t="shared" si="468"/>
        <v>88.612241127246605</v>
      </c>
      <c r="O1642">
        <f t="shared" si="469"/>
        <v>41.241923099168432</v>
      </c>
      <c r="P1642" s="3">
        <f t="shared" si="470"/>
        <v>41.241923099168432</v>
      </c>
      <c r="Q1642" s="3">
        <f t="shared" si="471"/>
        <v>-91.387758872753395</v>
      </c>
      <c r="R1642">
        <f t="shared" si="472"/>
        <v>88.612241127246605</v>
      </c>
      <c r="S1642">
        <f t="shared" si="473"/>
        <v>0.42875754047389536</v>
      </c>
      <c r="T1642">
        <f t="shared" si="456"/>
        <v>41.241923099168432</v>
      </c>
    </row>
    <row r="1643" spans="1:20" x14ac:dyDescent="0.25">
      <c r="A1643">
        <f t="shared" si="457"/>
        <v>2704.2001383468987</v>
      </c>
      <c r="B1643">
        <f t="shared" si="474"/>
        <v>430.38681912769619</v>
      </c>
      <c r="C1643" t="str">
        <f t="shared" si="458"/>
        <v>-2.79367450276646-114.89700556734i</v>
      </c>
      <c r="D1643" t="str">
        <f t="shared" si="459"/>
        <v>3.47812378292086-36.9815689202229i</v>
      </c>
      <c r="E1643" t="str">
        <f t="shared" si="460"/>
        <v>162.448590590168+0.206811940589484i</v>
      </c>
      <c r="F1643" t="str">
        <f t="shared" si="461"/>
        <v>2.90990971379995-347.030705288017i</v>
      </c>
      <c r="G1643" t="str">
        <f t="shared" si="462"/>
        <v>0.999999932606176-0.000259603195785649i</v>
      </c>
      <c r="H1643" t="str">
        <f t="shared" si="463"/>
        <v>629.612246577982+55.7009777056631i</v>
      </c>
      <c r="I1643" t="str">
        <f t="shared" si="464"/>
        <v>59.6990653423508-615.925635917465i</v>
      </c>
      <c r="K1643" t="str">
        <f t="shared" si="465"/>
        <v>0.0189113361626454-0.00226798537844068i</v>
      </c>
      <c r="L1643" t="str">
        <f t="shared" si="466"/>
        <v>0.0001875-0.491748822576225i</v>
      </c>
      <c r="M1643" t="str">
        <f t="shared" si="467"/>
        <v>0.0025-0.237048150370078i</v>
      </c>
      <c r="N1643">
        <f t="shared" si="468"/>
        <v>88.607150594327038</v>
      </c>
      <c r="O1643">
        <f t="shared" si="469"/>
        <v>41.208740994953637</v>
      </c>
      <c r="P1643" s="3">
        <f t="shared" si="470"/>
        <v>41.208740994953637</v>
      </c>
      <c r="Q1643" s="3">
        <f t="shared" si="471"/>
        <v>-91.392849405672962</v>
      </c>
      <c r="R1643">
        <f t="shared" si="472"/>
        <v>88.607150594327038</v>
      </c>
      <c r="S1643">
        <f t="shared" si="473"/>
        <v>0.43038681912769616</v>
      </c>
      <c r="T1643">
        <f t="shared" si="456"/>
        <v>41.208740994953637</v>
      </c>
    </row>
    <row r="1644" spans="1:20" x14ac:dyDescent="0.25">
      <c r="A1644">
        <f t="shared" si="457"/>
        <v>2714.4760988726171</v>
      </c>
      <c r="B1644">
        <f t="shared" si="474"/>
        <v>432.02228904038145</v>
      </c>
      <c r="C1644" t="str">
        <f t="shared" si="458"/>
        <v>-2.79322561504979-114.458637982338i</v>
      </c>
      <c r="D1644" t="str">
        <f t="shared" si="459"/>
        <v>3.47812377365348-36.8415865577227i</v>
      </c>
      <c r="E1644" t="str">
        <f t="shared" si="460"/>
        <v>162.448435234667+0.207629174295921i</v>
      </c>
      <c r="F1644" t="str">
        <f t="shared" si="461"/>
        <v>2.90990971230668-345.716986491463i</v>
      </c>
      <c r="G1644" t="str">
        <f t="shared" si="462"/>
        <v>0.99999993209301-0.000260589687795908i</v>
      </c>
      <c r="H1644" t="str">
        <f t="shared" si="463"/>
        <v>629.647517907043+55.9129552853359i</v>
      </c>
      <c r="I1644" t="str">
        <f t="shared" si="464"/>
        <v>59.6996618913673-613.624917385678i</v>
      </c>
      <c r="K1644" t="str">
        <f t="shared" si="465"/>
        <v>0.0189091735512355-0.00227632703197693i</v>
      </c>
      <c r="L1644" t="str">
        <f t="shared" si="466"/>
        <v>0.0001875-0.48988725102234i</v>
      </c>
      <c r="M1644" t="str">
        <f t="shared" si="467"/>
        <v>0.0025-0.236150777415898i</v>
      </c>
      <c r="N1644">
        <f t="shared" si="468"/>
        <v>88.60204277485775</v>
      </c>
      <c r="O1644">
        <f t="shared" si="469"/>
        <v>41.175557124031876</v>
      </c>
      <c r="P1644" s="3">
        <f t="shared" si="470"/>
        <v>41.175557124031876</v>
      </c>
      <c r="Q1644" s="3">
        <f t="shared" si="471"/>
        <v>-91.39795722514225</v>
      </c>
      <c r="R1644">
        <f t="shared" si="472"/>
        <v>88.60204277485775</v>
      </c>
      <c r="S1644">
        <f t="shared" si="473"/>
        <v>0.43202228904038142</v>
      </c>
      <c r="T1644">
        <f t="shared" ref="T1644:T1707" si="475">P1644</f>
        <v>41.175557124031876</v>
      </c>
    </row>
    <row r="1645" spans="1:20" x14ac:dyDescent="0.25">
      <c r="A1645">
        <f t="shared" ref="A1645:A1708" si="476">2*PI()*B1645</f>
        <v>2724.7911080483332</v>
      </c>
      <c r="B1645">
        <f t="shared" si="474"/>
        <v>433.66397373873491</v>
      </c>
      <c r="C1645" t="str">
        <f t="shared" ref="C1645:C1708" si="477">IMPRODUCT(D1645,E1645,$C$40,,K1645,$C$41)</f>
        <v>-2.79277342263524-114.021917794504i</v>
      </c>
      <c r="D1645" t="str">
        <f t="shared" ref="D1645:D1708" si="478">IMDIV(IMPRODUCT($C$37,$C$38,COMPLEX(1,A1645/$C$38)),IMSUM(-1*A1645*A1645/$C$39,COMPLEX(0,1*A1645)))</f>
        <v>3.47812376431555-36.7021341738138i</v>
      </c>
      <c r="E1645" t="str">
        <f t="shared" ref="E1645:E1708" si="479">IMDIV(IMPRODUCT(IMSUM(F1645,G1645),$C$29,H1645),IMSUM(1,I1645))</f>
        <v>162.448278758446+0.208449864124785i</v>
      </c>
      <c r="F1645" t="str">
        <f t="shared" ref="F1645:F1708" si="480">IMDIV(IMPRODUCT($C$14,$C$15,COMPLEX(1,A1645/$C$15)),IMSUM(-1*A1645*A1645/$C$16,COMPLEX(0,A1645)))</f>
        <v>2.90990971080205-344.408240949827i</v>
      </c>
      <c r="G1645" t="str">
        <f t="shared" ref="G1645:G1708" si="481">IMDIV(1,COMPLEX(1,A1645*$C$9*$C$10))</f>
        <v>0.999999931575936-0.000261579928474277i</v>
      </c>
      <c r="H1645" t="str">
        <f t="shared" ref="H1645:H1708" si="482">IMDIV($C$3,IMSUM(K1645,COMPLEX(0,$C$28*A1645)))</f>
        <v>629.683060132355+56.125741900326i</v>
      </c>
      <c r="I1645" t="str">
        <f t="shared" ref="I1645:I1708" si="483">IMPRODUCT(F1645,$C$29,H1645,$C$31)</f>
        <v>59.7002629327333-611.333028275622i</v>
      </c>
      <c r="K1645" t="str">
        <f t="shared" ref="K1645:K1708" si="484">IF($C$26&lt;=0,IMDIV(1,IMSUM(IMDIV(1,L1645),1/$C$18)),IMDIV(1,IMSUM(IMDIV(1,L1645),1/$C$18,IMDIV(1,M1645))))</f>
        <v>0.0189069950051549-0.00228469728589791i</v>
      </c>
      <c r="L1645" t="str">
        <f t="shared" ref="L1645:L1708" si="485">IMSUM($C$21/$C$22,IMDIV(1,COMPLEX(0,$C$20*$C$22*A1645)))</f>
        <v>0.0001875-0.488032726661028i</v>
      </c>
      <c r="M1645" t="str">
        <f t="shared" ref="M1645:M1708" si="486">IMSUM($C$25/$C$26,IMDIV(1,COMPLEX(0,$C$24*$C$26*A1645)))</f>
        <v>0.0025-0.235256801569932i</v>
      </c>
      <c r="N1645">
        <f t="shared" ref="N1645:N1708" si="487">ABS(R1645)</f>
        <v>88.596917626014218</v>
      </c>
      <c r="O1645">
        <f t="shared" ref="O1645:O1708" si="488">ABS(P1645)</f>
        <v>41.142371473664554</v>
      </c>
      <c r="P1645" s="3">
        <f t="shared" ref="P1645:P1708" si="489">20*LOG10(IMABS(C1645))</f>
        <v>41.142371473664554</v>
      </c>
      <c r="Q1645" s="3">
        <f t="shared" ref="Q1645:Q1708" si="490">IMARGUMENT(C1645)*180/PI()</f>
        <v>-91.403082373985782</v>
      </c>
      <c r="R1645">
        <f t="shared" ref="R1645:R1708" si="491">IF(Q1645&lt;0,Q1645+180,Q1645-180)</f>
        <v>88.596917626014218</v>
      </c>
      <c r="S1645">
        <f t="shared" ref="S1645:S1708" si="492">B1645/1000</f>
        <v>0.43366397373873489</v>
      </c>
      <c r="T1645">
        <f t="shared" si="475"/>
        <v>41.142371473664554</v>
      </c>
    </row>
    <row r="1646" spans="1:20" x14ac:dyDescent="0.25">
      <c r="A1646">
        <f t="shared" si="476"/>
        <v>2735.1453142589171</v>
      </c>
      <c r="B1646">
        <f t="shared" ref="B1646:B1709" si="493">B1645*(1+B$42)</f>
        <v>435.31189683894212</v>
      </c>
      <c r="C1646" t="str">
        <f t="shared" si="477"/>
        <v>-2.79231790204839-113.586838731109i</v>
      </c>
      <c r="D1646" t="str">
        <f t="shared" si="478"/>
        <v>3.4781237549065-36.5632097624265i</v>
      </c>
      <c r="E1646" t="str">
        <f t="shared" si="479"/>
        <v>162.448121153899+0.20927402706993i</v>
      </c>
      <c r="F1646" t="str">
        <f t="shared" si="480"/>
        <v>2.90990970928595-343.104449836362i</v>
      </c>
      <c r="G1646" t="str">
        <f t="shared" si="481"/>
        <v>0.999999931054926-0.000262573932065676i</v>
      </c>
      <c r="H1646" t="str">
        <f t="shared" si="482"/>
        <v>629.718875352334+56.3393406638792i</v>
      </c>
      <c r="I1646" t="str">
        <f t="shared" si="483"/>
        <v>59.7008684998791-609.049935643278i</v>
      </c>
      <c r="K1646" t="str">
        <f t="shared" si="484"/>
        <v>0.0189048004110099-0.00229309621471814i</v>
      </c>
      <c r="L1646" t="str">
        <f t="shared" si="485"/>
        <v>0.0001875-0.486185222814333i</v>
      </c>
      <c r="M1646" t="str">
        <f t="shared" si="486"/>
        <v>0.0025-0.234366209972038i</v>
      </c>
      <c r="N1646">
        <f t="shared" si="487"/>
        <v>88.591775105058161</v>
      </c>
      <c r="O1646">
        <f t="shared" si="488"/>
        <v>41.109184031026665</v>
      </c>
      <c r="P1646" s="3">
        <f t="shared" si="489"/>
        <v>41.109184031026665</v>
      </c>
      <c r="Q1646" s="3">
        <f t="shared" si="490"/>
        <v>-91.408224894941839</v>
      </c>
      <c r="R1646">
        <f t="shared" si="491"/>
        <v>88.591775105058161</v>
      </c>
      <c r="S1646">
        <f t="shared" si="492"/>
        <v>0.43531189683894211</v>
      </c>
      <c r="T1646">
        <f t="shared" si="475"/>
        <v>41.109184031026665</v>
      </c>
    </row>
    <row r="1647" spans="1:20" x14ac:dyDescent="0.25">
      <c r="A1647">
        <f t="shared" si="476"/>
        <v>2745.538866453101</v>
      </c>
      <c r="B1647">
        <f t="shared" si="493"/>
        <v>436.96608204693013</v>
      </c>
      <c r="C1647" t="str">
        <f t="shared" si="477"/>
        <v>-2.79185902966076-113.153394543136i</v>
      </c>
      <c r="D1647" t="str">
        <f t="shared" si="478"/>
        <v>3.47812374542583-36.4248113250868i</v>
      </c>
      <c r="E1647" t="str">
        <f t="shared" si="479"/>
        <v>162.447962413375+0.210101680231101i</v>
      </c>
      <c r="F1647" t="str">
        <f t="shared" si="480"/>
        <v>2.90990970775832-341.805594395597i</v>
      </c>
      <c r="G1647" t="str">
        <f t="shared" si="481"/>
        <v>0.999999930529947-0.000263571712869156i</v>
      </c>
      <c r="H1647" t="str">
        <f t="shared" si="482"/>
        <v>629.754965681917+56.5537547014893i</v>
      </c>
      <c r="I1647" t="str">
        <f t="shared" si="483"/>
        <v>59.7014786264773-606.775606671468i</v>
      </c>
      <c r="K1647" t="str">
        <f t="shared" si="484"/>
        <v>0.0189025896546604-0.00230152389286818i</v>
      </c>
      <c r="L1647" t="str">
        <f t="shared" si="485"/>
        <v>0.0001875-0.484344712905294i</v>
      </c>
      <c r="M1647" t="str">
        <f t="shared" si="486"/>
        <v>0.0025-0.233478989810757i</v>
      </c>
      <c r="N1647">
        <f t="shared" si="487"/>
        <v>88.586615169340561</v>
      </c>
      <c r="O1647">
        <f t="shared" si="488"/>
        <v>41.075994783206333</v>
      </c>
      <c r="P1647" s="3">
        <f t="shared" si="489"/>
        <v>41.075994783206333</v>
      </c>
      <c r="Q1647" s="3">
        <f t="shared" si="490"/>
        <v>-91.413384830659439</v>
      </c>
      <c r="R1647">
        <f t="shared" si="491"/>
        <v>88.586615169340561</v>
      </c>
      <c r="S1647">
        <f t="shared" si="492"/>
        <v>0.4369660820469301</v>
      </c>
      <c r="T1647">
        <f t="shared" si="475"/>
        <v>41.075994783206333</v>
      </c>
    </row>
    <row r="1648" spans="1:20" x14ac:dyDescent="0.25">
      <c r="A1648">
        <f t="shared" si="476"/>
        <v>2755.971914145623</v>
      </c>
      <c r="B1648">
        <f t="shared" si="493"/>
        <v>438.62655315870848</v>
      </c>
      <c r="C1648" t="str">
        <f t="shared" si="477"/>
        <v>-2.79139678168965-112.721579005192i</v>
      </c>
      <c r="D1648" t="str">
        <f t="shared" si="478"/>
        <v>3.47812373587295-36.2869368708866i</v>
      </c>
      <c r="E1648" t="str">
        <f t="shared" si="479"/>
        <v>162.447802529179+0.210932840814805i</v>
      </c>
      <c r="F1648" t="str">
        <f t="shared" si="480"/>
        <v>2.90990970621905-340.51165594306i</v>
      </c>
      <c r="G1648" t="str">
        <f t="shared" si="481"/>
        <v>0.999999930000972-0.000264573285238106i</v>
      </c>
      <c r="H1648" t="str">
        <f t="shared" si="482"/>
        <v>629.791333252707+56.7689871509525i</v>
      </c>
      <c r="I1648" t="str">
        <f t="shared" si="483"/>
        <v>59.7020933464465-604.510008669377i</v>
      </c>
      <c r="K1648" t="str">
        <f t="shared" si="484"/>
        <v>0.0189003626212156-0.00230998039469063i</v>
      </c>
      <c r="L1648" t="str">
        <f t="shared" si="485"/>
        <v>0.0001875-0.482511170457555i</v>
      </c>
      <c r="M1648" t="str">
        <f t="shared" si="486"/>
        <v>0.0025-0.232595128323129i</v>
      </c>
      <c r="N1648">
        <f t="shared" si="487"/>
        <v>88.58143777630427</v>
      </c>
      <c r="O1648">
        <f t="shared" si="488"/>
        <v>41.042803717204251</v>
      </c>
      <c r="P1648" s="3">
        <f t="shared" si="489"/>
        <v>41.042803717204251</v>
      </c>
      <c r="Q1648" s="3">
        <f t="shared" si="490"/>
        <v>-91.41856222369573</v>
      </c>
      <c r="R1648">
        <f t="shared" si="491"/>
        <v>88.58143777630427</v>
      </c>
      <c r="S1648">
        <f t="shared" si="492"/>
        <v>0.43862655315870847</v>
      </c>
      <c r="T1648">
        <f t="shared" si="475"/>
        <v>41.042803717204251</v>
      </c>
    </row>
    <row r="1649" spans="1:20" x14ac:dyDescent="0.25">
      <c r="A1649">
        <f t="shared" si="476"/>
        <v>2766.4446074193761</v>
      </c>
      <c r="B1649">
        <f t="shared" si="493"/>
        <v>440.29333406071157</v>
      </c>
      <c r="C1649" t="str">
        <f t="shared" si="477"/>
        <v>-2.79093113419652-112.291385915418i</v>
      </c>
      <c r="D1649" t="str">
        <f t="shared" si="478"/>
        <v>3.47812372624732-36.1495844164555i</v>
      </c>
      <c r="E1649" t="str">
        <f t="shared" si="479"/>
        <v>162.447641493572+0.211767526135098i</v>
      </c>
      <c r="F1649" t="str">
        <f t="shared" si="480"/>
        <v>2.90990970466805-339.22261586501i</v>
      </c>
      <c r="G1649" t="str">
        <f t="shared" si="481"/>
        <v>0.999999929467969-0.000265578663580456i</v>
      </c>
      <c r="H1649" t="str">
        <f t="shared" si="482"/>
        <v>629.827980213101+56.9850411624146i</v>
      </c>
      <c r="I1649" t="str">
        <f t="shared" si="483"/>
        <v>59.70271269395-602.25310907209i</v>
      </c>
      <c r="K1649" t="str">
        <f t="shared" si="484"/>
        <v>0.0188981191950304-0.00231846579443593i</v>
      </c>
      <c r="L1649" t="str">
        <f t="shared" si="485"/>
        <v>0.0001875-0.480684569094994i</v>
      </c>
      <c r="M1649" t="str">
        <f t="shared" si="486"/>
        <v>0.0025-0.23171461279451i</v>
      </c>
      <c r="N1649">
        <f t="shared" si="487"/>
        <v>88.576242883487311</v>
      </c>
      <c r="O1649">
        <f t="shared" si="488"/>
        <v>41.009610819933172</v>
      </c>
      <c r="P1649" s="3">
        <f t="shared" si="489"/>
        <v>41.009610819933172</v>
      </c>
      <c r="Q1649" s="3">
        <f t="shared" si="490"/>
        <v>-91.423757116512689</v>
      </c>
      <c r="R1649">
        <f t="shared" si="491"/>
        <v>88.576242883487311</v>
      </c>
      <c r="S1649">
        <f t="shared" si="492"/>
        <v>0.44029333406071158</v>
      </c>
      <c r="T1649">
        <f t="shared" si="475"/>
        <v>41.009610819933172</v>
      </c>
    </row>
    <row r="1650" spans="1:20" x14ac:dyDescent="0.25">
      <c r="A1650">
        <f t="shared" si="476"/>
        <v>2776.9570969275701</v>
      </c>
      <c r="B1650">
        <f t="shared" si="493"/>
        <v>441.9664487301423</v>
      </c>
      <c r="C1650" t="str">
        <f t="shared" si="477"/>
        <v>-2.7904620630863-111.862809095402i</v>
      </c>
      <c r="D1650" t="str">
        <f t="shared" si="478"/>
        <v>3.47812371654842-36.0127519859326i</v>
      </c>
      <c r="E1650" t="str">
        <f t="shared" si="479"/>
        <v>162.447479298769+0.212605753614533i</v>
      </c>
      <c r="F1650" t="str">
        <f t="shared" si="480"/>
        <v>2.90990970310525-337.938455618176i</v>
      </c>
      <c r="G1650" t="str">
        <f t="shared" si="481"/>
        <v>0.999999928930907-0.000266587862358888i</v>
      </c>
      <c r="H1650" t="str">
        <f t="shared" si="482"/>
        <v>629.864908728434+57.2019198984218i</v>
      </c>
      <c r="I1650" t="str">
        <f t="shared" si="483"/>
        <v>59.7033367033974-600.004875440137i</v>
      </c>
      <c r="K1650" t="str">
        <f t="shared" si="484"/>
        <v>0.0188958592597009-0.00232698016625814i</v>
      </c>
      <c r="L1650" t="str">
        <f t="shared" si="485"/>
        <v>0.0001875-0.478864882541338i</v>
      </c>
      <c r="M1650" t="str">
        <f t="shared" si="486"/>
        <v>0.0025-0.230837430558388i</v>
      </c>
      <c r="N1650">
        <f t="shared" si="487"/>
        <v>88.571030448526088</v>
      </c>
      <c r="O1650">
        <f t="shared" si="488"/>
        <v>40.976416078217369</v>
      </c>
      <c r="P1650" s="3">
        <f t="shared" si="489"/>
        <v>40.976416078217369</v>
      </c>
      <c r="Q1650" s="3">
        <f t="shared" si="490"/>
        <v>-91.428969551473912</v>
      </c>
      <c r="R1650">
        <f t="shared" si="491"/>
        <v>88.571030448526088</v>
      </c>
      <c r="S1650">
        <f t="shared" si="492"/>
        <v>0.44196644873014229</v>
      </c>
      <c r="T1650">
        <f t="shared" si="475"/>
        <v>40.976416078217369</v>
      </c>
    </row>
    <row r="1651" spans="1:20" x14ac:dyDescent="0.25">
      <c r="A1651">
        <f t="shared" si="476"/>
        <v>2787.5095338958949</v>
      </c>
      <c r="B1651">
        <f t="shared" si="493"/>
        <v>443.64592123531685</v>
      </c>
      <c r="C1651" t="str">
        <f t="shared" si="477"/>
        <v>-2.78998954410735-111.435842390093i</v>
      </c>
      <c r="D1651" t="str">
        <f t="shared" si="478"/>
        <v>3.47812370677566-35.8764376109373i</v>
      </c>
      <c r="E1651" t="str">
        <f t="shared" si="479"/>
        <v>162.447315936942+0.213447540784787i</v>
      </c>
      <c r="F1651" t="str">
        <f t="shared" si="480"/>
        <v>2.90990970153056-336.659156729481i</v>
      </c>
      <c r="G1651" t="str">
        <f t="shared" si="481"/>
        <v>0.999999928389755-0.000267600896091039i</v>
      </c>
      <c r="H1651" t="str">
        <f t="shared" si="482"/>
        <v>629.902120981109+57.4196265339778i</v>
      </c>
      <c r="I1651" t="str">
        <f t="shared" si="483"/>
        <v>59.7039654094508-597.765275459011i</v>
      </c>
      <c r="K1651" t="str">
        <f t="shared" si="484"/>
        <v>0.0188935826980608-0.00233552358421085i</v>
      </c>
      <c r="L1651" t="str">
        <f t="shared" si="485"/>
        <v>0.0001875-0.477052084619783i</v>
      </c>
      <c r="M1651" t="str">
        <f t="shared" si="486"/>
        <v>0.0025-0.229963568996202i</v>
      </c>
      <c r="N1651">
        <f t="shared" si="487"/>
        <v>88.565800429157946</v>
      </c>
      <c r="O1651">
        <f t="shared" si="488"/>
        <v>40.9432194787924</v>
      </c>
      <c r="P1651" s="3">
        <f t="shared" si="489"/>
        <v>40.9432194787924</v>
      </c>
      <c r="Q1651" s="3">
        <f t="shared" si="490"/>
        <v>-91.434199570842054</v>
      </c>
      <c r="R1651">
        <f t="shared" si="491"/>
        <v>88.565800429157946</v>
      </c>
      <c r="S1651">
        <f t="shared" si="492"/>
        <v>0.44364592123531688</v>
      </c>
      <c r="T1651">
        <f t="shared" si="475"/>
        <v>40.9432194787924</v>
      </c>
    </row>
    <row r="1652" spans="1:20" x14ac:dyDescent="0.25">
      <c r="A1652">
        <f t="shared" si="476"/>
        <v>2798.1020701246994</v>
      </c>
      <c r="B1652">
        <f t="shared" si="493"/>
        <v>445.33177573601108</v>
      </c>
      <c r="C1652" t="str">
        <f t="shared" si="477"/>
        <v>-2.78951355284928-111.010479667708i</v>
      </c>
      <c r="D1652" t="str">
        <f t="shared" si="478"/>
        <v>3.47812369692848-35.7406393305414i</v>
      </c>
      <c r="E1652" t="str">
        <f t="shared" si="479"/>
        <v>162.447151400215+0.214292905287849i</v>
      </c>
      <c r="F1652" t="str">
        <f t="shared" si="480"/>
        <v>2.90990969994386-335.384700795779i</v>
      </c>
      <c r="G1652" t="str">
        <f t="shared" si="481"/>
        <v>0.999999927844483-0.000268617779349715i</v>
      </c>
      <c r="H1652" t="str">
        <f t="shared" si="482"/>
        <v>629.93961917074+57.6381642565877i</v>
      </c>
      <c r="I1652" t="str">
        <f t="shared" si="483"/>
        <v>59.7045988470189-595.534276938718i</v>
      </c>
      <c r="K1652" t="str">
        <f t="shared" si="484"/>
        <v>0.0188912893921772-0.00234409612224272i</v>
      </c>
      <c r="L1652" t="str">
        <f t="shared" si="485"/>
        <v>0.0001875-0.475246149252623i</v>
      </c>
      <c r="M1652" t="str">
        <f t="shared" si="486"/>
        <v>0.0025-0.229093015537161i</v>
      </c>
      <c r="N1652">
        <f t="shared" si="487"/>
        <v>88.560552783224935</v>
      </c>
      <c r="O1652">
        <f t="shared" si="488"/>
        <v>40.910021008304014</v>
      </c>
      <c r="P1652" s="3">
        <f t="shared" si="489"/>
        <v>40.910021008304014</v>
      </c>
      <c r="Q1652" s="3">
        <f t="shared" si="490"/>
        <v>-91.439447216775065</v>
      </c>
      <c r="R1652">
        <f t="shared" si="491"/>
        <v>88.560552783224935</v>
      </c>
      <c r="S1652">
        <f t="shared" si="492"/>
        <v>0.44533177573601107</v>
      </c>
      <c r="T1652">
        <f t="shared" si="475"/>
        <v>40.910021008304014</v>
      </c>
    </row>
    <row r="1653" spans="1:20" x14ac:dyDescent="0.25">
      <c r="A1653">
        <f t="shared" si="476"/>
        <v>2808.7348579911736</v>
      </c>
      <c r="B1653">
        <f t="shared" si="493"/>
        <v>447.02403648380795</v>
      </c>
      <c r="C1653" t="str">
        <f t="shared" si="477"/>
        <v>-2.78903406474361-110.586714819652i</v>
      </c>
      <c r="D1653" t="str">
        <f t="shared" si="478"/>
        <v>3.47812368700633-35.6053551912413i</v>
      </c>
      <c r="E1653" t="str">
        <f t="shared" si="479"/>
        <v>162.446985680672+0.215141864876476i</v>
      </c>
      <c r="F1653" t="str">
        <f t="shared" si="480"/>
        <v>2.90990969834508-334.115069483595i</v>
      </c>
      <c r="G1653" t="str">
        <f t="shared" si="481"/>
        <v>0.99999992729506-0.000269638526763099i</v>
      </c>
      <c r="H1653" t="str">
        <f t="shared" si="482"/>
        <v>629.977405514291+57.857536266316i</v>
      </c>
      <c r="I1653" t="str">
        <f t="shared" si="483"/>
        <v>59.7052370512655-593.311847813316i</v>
      </c>
      <c r="K1653" t="str">
        <f t="shared" si="484"/>
        <v>0.0188889792233466-0.00235269785419329i</v>
      </c>
      <c r="L1653" t="str">
        <f t="shared" si="485"/>
        <v>0.0001875-0.473447050460871i</v>
      </c>
      <c r="M1653" t="str">
        <f t="shared" si="486"/>
        <v>0.0025-0.228225757658061i</v>
      </c>
      <c r="N1653">
        <f t="shared" si="487"/>
        <v>88.555287468676326</v>
      </c>
      <c r="O1653">
        <f t="shared" si="488"/>
        <v>40.876820653308322</v>
      </c>
      <c r="P1653" s="3">
        <f t="shared" si="489"/>
        <v>40.876820653308322</v>
      </c>
      <c r="Q1653" s="3">
        <f t="shared" si="490"/>
        <v>-91.444712531323674</v>
      </c>
      <c r="R1653">
        <f t="shared" si="491"/>
        <v>88.555287468676326</v>
      </c>
      <c r="S1653">
        <f t="shared" si="492"/>
        <v>0.44702403648380795</v>
      </c>
      <c r="T1653">
        <f t="shared" si="475"/>
        <v>40.876820653308322</v>
      </c>
    </row>
    <row r="1654" spans="1:20" x14ac:dyDescent="0.25">
      <c r="A1654">
        <f t="shared" si="476"/>
        <v>2819.40805045154</v>
      </c>
      <c r="B1654">
        <f t="shared" si="493"/>
        <v>448.72272782244642</v>
      </c>
      <c r="C1654" t="str">
        <f t="shared" si="477"/>
        <v>-2.78855105506183-110.164541760426i</v>
      </c>
      <c r="D1654" t="str">
        <f t="shared" si="478"/>
        <v>3.47812367700862-35.470583246929i</v>
      </c>
      <c r="E1654" t="str">
        <f t="shared" si="479"/>
        <v>162.446818770347+0.2159944374154i</v>
      </c>
      <c r="F1654" t="str">
        <f t="shared" si="480"/>
        <v>2.90990969673413-332.850244528855i</v>
      </c>
      <c r="G1654" t="str">
        <f t="shared" si="481"/>
        <v>0.999999926741452-0.000270663153014957i</v>
      </c>
      <c r="H1654" t="str">
        <f t="shared" si="482"/>
        <v>630.015482246224+58.0777457758372i</v>
      </c>
      <c r="I1654" t="str">
        <f t="shared" si="483"/>
        <v>59.7058800576087-591.097956140461i</v>
      </c>
      <c r="K1654" t="str">
        <f t="shared" si="484"/>
        <v>0.0188866520720907-0.00236132885378849i</v>
      </c>
      <c r="L1654" t="str">
        <f t="shared" si="485"/>
        <v>0.0001875-0.471654762363887i</v>
      </c>
      <c r="M1654" t="str">
        <f t="shared" si="486"/>
        <v>0.0025-0.227361782883105i</v>
      </c>
      <c r="N1654">
        <f t="shared" si="487"/>
        <v>88.550004443572448</v>
      </c>
      <c r="O1654">
        <f t="shared" si="488"/>
        <v>40.843618400270785</v>
      </c>
      <c r="P1654" s="3">
        <f t="shared" si="489"/>
        <v>40.843618400270785</v>
      </c>
      <c r="Q1654" s="3">
        <f t="shared" si="490"/>
        <v>-91.449995556427552</v>
      </c>
      <c r="R1654">
        <f t="shared" si="491"/>
        <v>88.550004443572448</v>
      </c>
      <c r="S1654">
        <f t="shared" si="492"/>
        <v>0.44872272782244643</v>
      </c>
      <c r="T1654">
        <f t="shared" si="475"/>
        <v>40.843618400270785</v>
      </c>
    </row>
    <row r="1655" spans="1:20" x14ac:dyDescent="0.25">
      <c r="A1655">
        <f t="shared" si="476"/>
        <v>2830.1218010432558</v>
      </c>
      <c r="B1655">
        <f t="shared" si="493"/>
        <v>450.4278741881717</v>
      </c>
      <c r="C1655" t="str">
        <f t="shared" si="477"/>
        <v>-2.78806449891495-109.743954427541i</v>
      </c>
      <c r="D1655" t="str">
        <f t="shared" si="478"/>
        <v>3.47812366693478-35.3363215588649i</v>
      </c>
      <c r="E1655" t="str">
        <f t="shared" si="479"/>
        <v>162.446650661229+0.216850640882067i</v>
      </c>
      <c r="F1655" t="str">
        <f t="shared" si="480"/>
        <v>2.90990969511091-331.590207736629i</v>
      </c>
      <c r="G1655" t="str">
        <f t="shared" si="481"/>
        <v>0.99999992618363-0.000271691672844858i</v>
      </c>
      <c r="H1655" t="str">
        <f t="shared" si="482"/>
        <v>630.053851618626+58.2987960104859i</v>
      </c>
      <c r="I1655" t="str">
        <f t="shared" si="483"/>
        <v>59.7065279017209-588.892570100944i</v>
      </c>
      <c r="K1655" t="str">
        <f t="shared" si="484"/>
        <v>0.0188843078181528-0.00236998919463624i</v>
      </c>
      <c r="L1655" t="str">
        <f t="shared" si="485"/>
        <v>0.0001875-0.469869259179007i</v>
      </c>
      <c r="M1655" t="str">
        <f t="shared" si="486"/>
        <v>0.0025-0.226501078783727i</v>
      </c>
      <c r="N1655">
        <f t="shared" si="487"/>
        <v>88.544703666087486</v>
      </c>
      <c r="O1655">
        <f t="shared" si="488"/>
        <v>40.810414235565759</v>
      </c>
      <c r="P1655" s="3">
        <f t="shared" si="489"/>
        <v>40.810414235565759</v>
      </c>
      <c r="Q1655" s="3">
        <f t="shared" si="490"/>
        <v>-91.455296333912514</v>
      </c>
      <c r="R1655">
        <f t="shared" si="491"/>
        <v>88.544703666087486</v>
      </c>
      <c r="S1655">
        <f t="shared" si="492"/>
        <v>0.45042787418817171</v>
      </c>
      <c r="T1655">
        <f t="shared" si="475"/>
        <v>40.810414235565759</v>
      </c>
    </row>
    <row r="1656" spans="1:20" x14ac:dyDescent="0.25">
      <c r="A1656">
        <f t="shared" si="476"/>
        <v>2840.8762638872199</v>
      </c>
      <c r="B1656">
        <f t="shared" si="493"/>
        <v>452.13950011008677</v>
      </c>
      <c r="C1656" t="str">
        <f t="shared" si="477"/>
        <v>-2.787574371253-109.324946781438i</v>
      </c>
      <c r="D1656" t="str">
        <f t="shared" si="478"/>
        <v>3.47812365678424-35.2025681956498i</v>
      </c>
      <c r="E1656" t="str">
        <f t="shared" si="479"/>
        <v>162.446481345265+0.217710493367554i</v>
      </c>
      <c r="F1656" t="str">
        <f t="shared" si="480"/>
        <v>2.90990969347534-330.334940980865i</v>
      </c>
      <c r="G1656" t="str">
        <f t="shared" si="481"/>
        <v>0.999999925621559-0.000272724101048378i</v>
      </c>
      <c r="H1656" t="str">
        <f t="shared" si="482"/>
        <v>630.09251590137+58.5206902083136i</v>
      </c>
      <c r="I1656" t="str">
        <f t="shared" si="483"/>
        <v>59.7071806195341-586.695657998244i</v>
      </c>
      <c r="K1656" t="str">
        <f t="shared" si="484"/>
        <v>0.0188819463404932-0.00237867895022196i</v>
      </c>
      <c r="L1656" t="str">
        <f t="shared" si="485"/>
        <v>0.0001875-0.468090515221167i</v>
      </c>
      <c r="M1656" t="str">
        <f t="shared" si="486"/>
        <v>0.0025-0.225643632978409i</v>
      </c>
      <c r="N1656">
        <f t="shared" si="487"/>
        <v>88.539385094512909</v>
      </c>
      <c r="O1656">
        <f t="shared" si="488"/>
        <v>40.777208145476436</v>
      </c>
      <c r="P1656" s="3">
        <f t="shared" si="489"/>
        <v>40.777208145476436</v>
      </c>
      <c r="Q1656" s="3">
        <f t="shared" si="490"/>
        <v>-91.460614905487091</v>
      </c>
      <c r="R1656">
        <f t="shared" si="491"/>
        <v>88.539385094512909</v>
      </c>
      <c r="S1656">
        <f t="shared" si="492"/>
        <v>0.45213950011008675</v>
      </c>
      <c r="T1656">
        <f t="shared" si="475"/>
        <v>40.777208145476436</v>
      </c>
    </row>
    <row r="1657" spans="1:20" x14ac:dyDescent="0.25">
      <c r="A1657">
        <f t="shared" si="476"/>
        <v>2851.6715936899918</v>
      </c>
      <c r="B1657">
        <f t="shared" si="493"/>
        <v>453.85763021050514</v>
      </c>
      <c r="C1657" t="str">
        <f t="shared" si="477"/>
        <v>-2.78708064686375-108.907512805394i</v>
      </c>
      <c r="D1657" t="str">
        <f t="shared" si="478"/>
        <v>3.47812364655641-35.0693212331963i</v>
      </c>
      <c r="E1657" t="str">
        <f t="shared" si="479"/>
        <v>162.446310814354+0.218574013077254i</v>
      </c>
      <c r="F1657" t="str">
        <f t="shared" si="480"/>
        <v>2.90990969182732-329.084426204128i</v>
      </c>
      <c r="G1657" t="str">
        <f t="shared" si="481"/>
        <v>0.999999925055209-0.000273760452477318i</v>
      </c>
      <c r="H1657" t="str">
        <f t="shared" si="482"/>
        <v>630.131477382249+58.7434316201382i</v>
      </c>
      <c r="I1657" t="str">
        <f t="shared" si="483"/>
        <v>59.7078382472385-584.507188258066i</v>
      </c>
      <c r="K1657" t="str">
        <f t="shared" si="484"/>
        <v>0.0188795675172856-0.002387398193904i</v>
      </c>
      <c r="L1657" t="str">
        <f t="shared" si="485"/>
        <v>0.0001875-0.466318504902538i</v>
      </c>
      <c r="M1657" t="str">
        <f t="shared" si="486"/>
        <v>0.0025-0.224789433132505i</v>
      </c>
      <c r="N1657">
        <f t="shared" si="487"/>
        <v>88.534048687260807</v>
      </c>
      <c r="O1657">
        <f t="shared" si="488"/>
        <v>40.744000116193739</v>
      </c>
      <c r="P1657" s="3">
        <f t="shared" si="489"/>
        <v>40.744000116193739</v>
      </c>
      <c r="Q1657" s="3">
        <f t="shared" si="490"/>
        <v>-91.465951312739193</v>
      </c>
      <c r="R1657">
        <f t="shared" si="491"/>
        <v>88.534048687260807</v>
      </c>
      <c r="S1657">
        <f t="shared" si="492"/>
        <v>0.45385763021050513</v>
      </c>
      <c r="T1657">
        <f t="shared" si="475"/>
        <v>40.744000116193739</v>
      </c>
    </row>
    <row r="1658" spans="1:20" x14ac:dyDescent="0.25">
      <c r="A1658">
        <f t="shared" si="476"/>
        <v>2862.5079457460138</v>
      </c>
      <c r="B1658">
        <f t="shared" si="493"/>
        <v>455.58228920530507</v>
      </c>
      <c r="C1658" t="str">
        <f t="shared" si="477"/>
        <v>-2.78658330037208-108.49164650544i</v>
      </c>
      <c r="D1658" t="str">
        <f t="shared" si="478"/>
        <v>3.47812363625069-34.9365787547024i</v>
      </c>
      <c r="E1658" t="str">
        <f t="shared" si="479"/>
        <v>162.446139060348+0.219441218332114i</v>
      </c>
      <c r="F1658" t="str">
        <f t="shared" si="480"/>
        <v>2.90990969016675-327.838645417344i</v>
      </c>
      <c r="G1658" t="str">
        <f t="shared" si="481"/>
        <v>0.999999924484546-0.000274800742039913i</v>
      </c>
      <c r="H1658" t="str">
        <f t="shared" si="482"/>
        <v>630.170738367129+58.9670235095987i</v>
      </c>
      <c r="I1658" t="str">
        <f t="shared" si="483"/>
        <v>59.7085008212857-582.327129427905i</v>
      </c>
      <c r="K1658" t="str">
        <f t="shared" si="484"/>
        <v>0.0188771712259128-0.00239614699890902i</v>
      </c>
      <c r="L1658" t="str">
        <f t="shared" si="485"/>
        <v>0.0001875-0.464553202732156i</v>
      </c>
      <c r="M1658" t="str">
        <f t="shared" si="486"/>
        <v>0.0025-0.223938466958065i</v>
      </c>
      <c r="N1658">
        <f t="shared" si="487"/>
        <v>88.528694402867259</v>
      </c>
      <c r="O1658">
        <f t="shared" si="488"/>
        <v>40.710790133815955</v>
      </c>
      <c r="P1658" s="3">
        <f t="shared" si="489"/>
        <v>40.710790133815955</v>
      </c>
      <c r="Q1658" s="3">
        <f t="shared" si="490"/>
        <v>-91.471305597132741</v>
      </c>
      <c r="R1658">
        <f t="shared" si="491"/>
        <v>88.528694402867259</v>
      </c>
      <c r="S1658">
        <f t="shared" si="492"/>
        <v>0.45558228920530508</v>
      </c>
      <c r="T1658">
        <f t="shared" si="475"/>
        <v>40.710790133815955</v>
      </c>
    </row>
    <row r="1659" spans="1:20" x14ac:dyDescent="0.25">
      <c r="A1659">
        <f t="shared" si="476"/>
        <v>2873.3854759398487</v>
      </c>
      <c r="B1659">
        <f t="shared" si="493"/>
        <v>457.31350190428526</v>
      </c>
      <c r="C1659" t="str">
        <f t="shared" si="477"/>
        <v>-2.78608230623905-108.077341910277i</v>
      </c>
      <c r="D1659" t="str">
        <f t="shared" si="478"/>
        <v>3.47812362586652-34.8043388506226i</v>
      </c>
      <c r="E1659" t="str">
        <f t="shared" si="479"/>
        <v>162.445966075056+0.220312127569379i</v>
      </c>
      <c r="F1659" t="str">
        <f t="shared" si="480"/>
        <v>2.90990968849352-326.597580699537i</v>
      </c>
      <c r="G1659" t="str">
        <f t="shared" si="481"/>
        <v>0.999999923909539-0.000275844984701051i</v>
      </c>
      <c r="H1659" t="str">
        <f t="shared" si="482"/>
        <v>630.210301180093+59.1914691532093i</v>
      </c>
      <c r="I1659" t="str">
        <f t="shared" si="483"/>
        <v>59.7091683783909-580.155450176585i</v>
      </c>
      <c r="K1659" t="str">
        <f t="shared" si="484"/>
        <v>0.0188747573429626-0.00240492543832738i</v>
      </c>
      <c r="L1659" t="str">
        <f t="shared" si="485"/>
        <v>0.0001875-0.462794583315555i</v>
      </c>
      <c r="M1659" t="str">
        <f t="shared" si="486"/>
        <v>0.0025-0.223090722213653i</v>
      </c>
      <c r="N1659">
        <f t="shared" si="487"/>
        <v>88.523322199995746</v>
      </c>
      <c r="O1659">
        <f t="shared" si="488"/>
        <v>40.677578184348384</v>
      </c>
      <c r="P1659" s="3">
        <f t="shared" si="489"/>
        <v>40.677578184348384</v>
      </c>
      <c r="Q1659" s="3">
        <f t="shared" si="490"/>
        <v>-91.476677800004254</v>
      </c>
      <c r="R1659">
        <f t="shared" si="491"/>
        <v>88.523322199995746</v>
      </c>
      <c r="S1659">
        <f t="shared" si="492"/>
        <v>0.45731350190428527</v>
      </c>
      <c r="T1659">
        <f t="shared" si="475"/>
        <v>40.677578184348384</v>
      </c>
    </row>
    <row r="1660" spans="1:20" x14ac:dyDescent="0.25">
      <c r="A1660">
        <f t="shared" si="476"/>
        <v>2884.3043407484206</v>
      </c>
      <c r="B1660">
        <f t="shared" si="493"/>
        <v>459.05129321152157</v>
      </c>
      <c r="C1660" t="str">
        <f t="shared" si="477"/>
        <v>-2.7855776387613-107.664593071191i</v>
      </c>
      <c r="D1660" t="str">
        <f t="shared" si="478"/>
        <v>3.47812361540327-34.6725996186419i</v>
      </c>
      <c r="E1660" t="str">
        <f t="shared" si="479"/>
        <v>162.445791850238+0.221186759343349i</v>
      </c>
      <c r="F1660" t="str">
        <f t="shared" si="480"/>
        <v>2.90990968680756-325.361214197575i</v>
      </c>
      <c r="G1660" t="str">
        <f t="shared" si="481"/>
        <v>0.999999923330153-0.000276893195482487i</v>
      </c>
      <c r="H1660" t="str">
        <f t="shared" si="482"/>
        <v>630.250168163588+59.4167718404104i</v>
      </c>
      <c r="I1660" t="str">
        <f t="shared" si="483"/>
        <v>59.7098409555326-577.992119293816i</v>
      </c>
      <c r="K1660" t="str">
        <f t="shared" si="484"/>
        <v>0.0188723257442241-0.00241373358510834i</v>
      </c>
      <c r="L1660" t="str">
        <f t="shared" si="485"/>
        <v>0.0001875-0.46104262135441i</v>
      </c>
      <c r="M1660" t="str">
        <f t="shared" si="486"/>
        <v>0.0025-0.222246186704177i</v>
      </c>
      <c r="N1660">
        <f t="shared" si="487"/>
        <v>88.517932037440545</v>
      </c>
      <c r="O1660">
        <f t="shared" si="488"/>
        <v>40.644364253702776</v>
      </c>
      <c r="P1660" s="3">
        <f t="shared" si="489"/>
        <v>40.644364253702776</v>
      </c>
      <c r="Q1660" s="3">
        <f t="shared" si="490"/>
        <v>-91.482067962559455</v>
      </c>
      <c r="R1660">
        <f t="shared" si="491"/>
        <v>88.517932037440545</v>
      </c>
      <c r="S1660">
        <f t="shared" si="492"/>
        <v>0.45905129321152155</v>
      </c>
      <c r="T1660">
        <f t="shared" si="475"/>
        <v>40.644364253702776</v>
      </c>
    </row>
    <row r="1661" spans="1:20" x14ac:dyDescent="0.25">
      <c r="A1661">
        <f t="shared" si="476"/>
        <v>2895.2646972432644</v>
      </c>
      <c r="B1661">
        <f t="shared" si="493"/>
        <v>460.79568812572535</v>
      </c>
      <c r="C1661" t="str">
        <f t="shared" si="477"/>
        <v>-2.7850692720703-107.253394061971i</v>
      </c>
      <c r="D1661" t="str">
        <f t="shared" si="478"/>
        <v>3.47812360486034-34.5413591636471i</v>
      </c>
      <c r="E1661" t="str">
        <f t="shared" si="479"/>
        <v>162.445616377613+0.222065132326525i</v>
      </c>
      <c r="F1661" t="str">
        <f t="shared" si="480"/>
        <v>2.90990968510876-324.129528125912i</v>
      </c>
      <c r="G1661" t="str">
        <f t="shared" si="481"/>
        <v>0.999999922746355-0.000277945389463057i</v>
      </c>
      <c r="H1661" t="str">
        <f t="shared" si="482"/>
        <v>630.290341678579+59.6429348736263i</v>
      </c>
      <c r="I1661" t="str">
        <f t="shared" si="483"/>
        <v>59.7105185899579-575.837105689753i</v>
      </c>
      <c r="K1661" t="str">
        <f t="shared" si="484"/>
        <v>0.0188698763046832-0.0024225715120554i</v>
      </c>
      <c r="L1661" t="str">
        <f t="shared" si="485"/>
        <v>0.0001875-0.459297291646155i</v>
      </c>
      <c r="M1661" t="str">
        <f t="shared" si="486"/>
        <v>0.0025-0.22140484828071i</v>
      </c>
      <c r="N1661">
        <f t="shared" si="487"/>
        <v>88.512523874130153</v>
      </c>
      <c r="O1661">
        <f t="shared" si="488"/>
        <v>40.611148327696931</v>
      </c>
      <c r="P1661" s="3">
        <f t="shared" si="489"/>
        <v>40.611148327696931</v>
      </c>
      <c r="Q1661" s="3">
        <f t="shared" si="490"/>
        <v>-91.487476125869847</v>
      </c>
      <c r="R1661">
        <f t="shared" si="491"/>
        <v>88.512523874130153</v>
      </c>
      <c r="S1661">
        <f t="shared" si="492"/>
        <v>0.46079568812572536</v>
      </c>
      <c r="T1661">
        <f t="shared" si="475"/>
        <v>40.611148327696931</v>
      </c>
    </row>
    <row r="1662" spans="1:20" x14ac:dyDescent="0.25">
      <c r="A1662">
        <f t="shared" si="476"/>
        <v>2906.2667030927892</v>
      </c>
      <c r="B1662">
        <f t="shared" si="493"/>
        <v>462.54671174060314</v>
      </c>
      <c r="C1662" t="str">
        <f t="shared" si="477"/>
        <v>-2.7845571801306-106.843738978816i</v>
      </c>
      <c r="D1662" t="str">
        <f t="shared" si="478"/>
        <v>3.47812359423715-34.4106155977i</v>
      </c>
      <c r="E1662" t="str">
        <f t="shared" si="479"/>
        <v>162.445439648848+0.222947265310532i</v>
      </c>
      <c r="F1662" t="str">
        <f t="shared" si="480"/>
        <v>2.90990968339703-322.902504766328i</v>
      </c>
      <c r="G1662" t="str">
        <f t="shared" si="481"/>
        <v>0.999999922158111-0.000279001581778896i</v>
      </c>
      <c r="H1662" t="str">
        <f t="shared" si="482"/>
        <v>630.330824104705+59.8699615683163i</v>
      </c>
      <c r="I1662" t="str">
        <f t="shared" si="483"/>
        <v>59.7112013191803-573.69037839455i</v>
      </c>
      <c r="K1662" t="str">
        <f t="shared" si="484"/>
        <v>0.0188674088985186-0.00243143929182132i</v>
      </c>
      <c r="L1662" t="str">
        <f t="shared" si="485"/>
        <v>0.0001875-0.457558569083636i</v>
      </c>
      <c r="M1662" t="str">
        <f t="shared" si="486"/>
        <v>0.0025-0.220566694840317i</v>
      </c>
      <c r="N1662">
        <f t="shared" si="487"/>
        <v>88.507097669131184</v>
      </c>
      <c r="O1662">
        <f t="shared" si="488"/>
        <v>40.577930392053581</v>
      </c>
      <c r="P1662" s="3">
        <f t="shared" si="489"/>
        <v>40.577930392053581</v>
      </c>
      <c r="Q1662" s="3">
        <f t="shared" si="490"/>
        <v>-91.492902330868816</v>
      </c>
      <c r="R1662">
        <f t="shared" si="491"/>
        <v>88.507097669131184</v>
      </c>
      <c r="S1662">
        <f t="shared" si="492"/>
        <v>0.46254671174060313</v>
      </c>
      <c r="T1662">
        <f t="shared" si="475"/>
        <v>40.577930392053581</v>
      </c>
    </row>
    <row r="1663" spans="1:20" x14ac:dyDescent="0.25">
      <c r="A1663">
        <f t="shared" si="476"/>
        <v>2917.310516564542</v>
      </c>
      <c r="B1663">
        <f t="shared" si="493"/>
        <v>464.30438924521746</v>
      </c>
      <c r="C1663" t="str">
        <f t="shared" si="477"/>
        <v>-2.78404133674052-106.435621940262i</v>
      </c>
      <c r="D1663" t="str">
        <f t="shared" si="478"/>
        <v>3.47812358353305-34.2803670400107i</v>
      </c>
      <c r="E1663" t="str">
        <f t="shared" si="479"/>
        <v>162.445261655566+0.223833177206829i</v>
      </c>
      <c r="F1663" t="str">
        <f t="shared" si="480"/>
        <v>2.90990968167226-321.680126467682i</v>
      </c>
      <c r="G1663" t="str">
        <f t="shared" si="481"/>
        <v>0.999999921565389-0.000280061787623657i</v>
      </c>
      <c r="H1663" t="str">
        <f t="shared" si="482"/>
        <v>630.371617840413+60.0978552530294i</v>
      </c>
      <c r="I1663" t="str">
        <f t="shared" si="483"/>
        <v>59.7118891809837-571.551906557912i</v>
      </c>
      <c r="K1663" t="str">
        <f t="shared" si="484"/>
        <v>0.0188649233990983-0.00244033699690341i</v>
      </c>
      <c r="L1663" t="str">
        <f t="shared" si="485"/>
        <v>0.0001875-0.455826428654747i</v>
      </c>
      <c r="M1663" t="str">
        <f t="shared" si="486"/>
        <v>0.0025-0.219731714325878i</v>
      </c>
      <c r="N1663">
        <f t="shared" si="487"/>
        <v>88.501653381651295</v>
      </c>
      <c r="O1663">
        <f t="shared" si="488"/>
        <v>40.544710432400578</v>
      </c>
      <c r="P1663" s="3">
        <f t="shared" si="489"/>
        <v>40.544710432400578</v>
      </c>
      <c r="Q1663" s="3">
        <f t="shared" si="490"/>
        <v>-91.498346618348705</v>
      </c>
      <c r="R1663">
        <f t="shared" si="491"/>
        <v>88.501653381651295</v>
      </c>
      <c r="S1663">
        <f t="shared" si="492"/>
        <v>0.46430438924521744</v>
      </c>
      <c r="T1663">
        <f t="shared" si="475"/>
        <v>40.544710432400578</v>
      </c>
    </row>
    <row r="1664" spans="1:20" x14ac:dyDescent="0.25">
      <c r="A1664">
        <f t="shared" si="476"/>
        <v>2928.3962965274873</v>
      </c>
      <c r="B1664">
        <f t="shared" si="493"/>
        <v>466.06874592434929</v>
      </c>
      <c r="C1664" t="str">
        <f t="shared" si="477"/>
        <v>-2.78352171553009-106.029037087092i</v>
      </c>
      <c r="D1664" t="str">
        <f t="shared" si="478"/>
        <v>3.47812357274744-34.1506116169099i</v>
      </c>
      <c r="E1664" t="str">
        <f t="shared" si="479"/>
        <v>162.445082389345+0.224722887047909i</v>
      </c>
      <c r="F1664" t="str">
        <f t="shared" si="480"/>
        <v>2.90990967993435-320.46237564565i</v>
      </c>
      <c r="G1664" t="str">
        <f t="shared" si="481"/>
        <v>0.999999920968153-0.000281126022248729i</v>
      </c>
      <c r="H1664" t="str">
        <f t="shared" si="482"/>
        <v>630.412725303142+60.326619269462i</v>
      </c>
      <c r="I1664" t="str">
        <f t="shared" si="483"/>
        <v>59.7125822134251-569.421659448671i</v>
      </c>
      <c r="K1664" t="str">
        <f t="shared" si="484"/>
        <v>0.0188624196789745-0.00244926469963842i</v>
      </c>
      <c r="L1664" t="str">
        <f t="shared" si="485"/>
        <v>0.0001875-0.454100845442068i</v>
      </c>
      <c r="M1664" t="str">
        <f t="shared" si="486"/>
        <v>0.0025-0.21889989472592i</v>
      </c>
      <c r="N1664">
        <f t="shared" si="487"/>
        <v>88.496190971043433</v>
      </c>
      <c r="O1664">
        <f t="shared" si="488"/>
        <v>40.511488434269936</v>
      </c>
      <c r="P1664" s="3">
        <f t="shared" si="489"/>
        <v>40.511488434269936</v>
      </c>
      <c r="Q1664" s="3">
        <f t="shared" si="490"/>
        <v>-91.503809028956567</v>
      </c>
      <c r="R1664">
        <f t="shared" si="491"/>
        <v>88.496190971043433</v>
      </c>
      <c r="S1664">
        <f t="shared" si="492"/>
        <v>0.46606874592434927</v>
      </c>
      <c r="T1664">
        <f t="shared" si="475"/>
        <v>40.511488434269936</v>
      </c>
    </row>
    <row r="1665" spans="1:20" x14ac:dyDescent="0.25">
      <c r="A1665">
        <f t="shared" si="476"/>
        <v>2939.5242024542918</v>
      </c>
      <c r="B1665">
        <f t="shared" si="493"/>
        <v>467.83980715886184</v>
      </c>
      <c r="C1665" t="str">
        <f t="shared" si="477"/>
        <v>-2.78299828996053-105.623978582259i</v>
      </c>
      <c r="D1665" t="str">
        <f t="shared" si="478"/>
        <v>3.47812356187972-34.0213474618224i</v>
      </c>
      <c r="E1665" t="str">
        <f t="shared" si="479"/>
        <v>162.444901841714+0.225616413988129i</v>
      </c>
      <c r="F1665" t="str">
        <f t="shared" si="480"/>
        <v>2.90990967818322-319.24923478248i</v>
      </c>
      <c r="G1665" t="str">
        <f t="shared" si="481"/>
        <v>0.99999992036637-0.000282194300963454i</v>
      </c>
      <c r="H1665" t="str">
        <f t="shared" si="482"/>
        <v>630.454148929446+60.5562569725078i</v>
      </c>
      <c r="I1665" t="str">
        <f t="shared" si="483"/>
        <v>59.7132804548335-567.299606454333i</v>
      </c>
      <c r="K1665" t="str">
        <f t="shared" si="484"/>
        <v>0.0188598976098806-0.00245822247219763i</v>
      </c>
      <c r="L1665" t="str">
        <f t="shared" si="485"/>
        <v>0.0001875-0.452381794622502i</v>
      </c>
      <c r="M1665" t="str">
        <f t="shared" si="486"/>
        <v>0.0025-0.218071224074437i</v>
      </c>
      <c r="N1665">
        <f t="shared" si="487"/>
        <v>88.490710396809305</v>
      </c>
      <c r="O1665">
        <f t="shared" si="488"/>
        <v>40.478264383097731</v>
      </c>
      <c r="P1665" s="3">
        <f t="shared" si="489"/>
        <v>40.478264383097731</v>
      </c>
      <c r="Q1665" s="3">
        <f t="shared" si="490"/>
        <v>-91.509289603190695</v>
      </c>
      <c r="R1665">
        <f t="shared" si="491"/>
        <v>88.490710396809305</v>
      </c>
      <c r="S1665">
        <f t="shared" si="492"/>
        <v>0.46783980715886186</v>
      </c>
      <c r="T1665">
        <f t="shared" si="475"/>
        <v>40.478264383097731</v>
      </c>
    </row>
    <row r="1666" spans="1:20" x14ac:dyDescent="0.25">
      <c r="A1666">
        <f t="shared" si="476"/>
        <v>2950.6943944236182</v>
      </c>
      <c r="B1666">
        <f t="shared" si="493"/>
        <v>469.61759842606551</v>
      </c>
      <c r="C1666" t="str">
        <f t="shared" si="477"/>
        <v>-2.78247103332396-105.220440610792i</v>
      </c>
      <c r="D1666" t="str">
        <f t="shared" si="478"/>
        <v>3.47812355092925-33.8925727152397i</v>
      </c>
      <c r="E1666" t="str">
        <f t="shared" si="479"/>
        <v>162.444720004157+0.226513777304606i</v>
      </c>
      <c r="F1666" t="str">
        <f t="shared" si="480"/>
        <v>2.90990967641875-318.040686426731i</v>
      </c>
      <c r="G1666" t="str">
        <f t="shared" si="481"/>
        <v>0.999999919760005-0.000283266639135351i</v>
      </c>
      <c r="H1666" t="str">
        <f t="shared" si="482"/>
        <v>630.49589117518+60.7867717303183i</v>
      </c>
      <c r="I1666" t="str">
        <f t="shared" si="483"/>
        <v>59.713983943815-565.185717080648i</v>
      </c>
      <c r="K1666" t="str">
        <f t="shared" si="484"/>
        <v>0.0188573570627262-0.00246721038658179i</v>
      </c>
      <c r="L1666" t="str">
        <f t="shared" si="485"/>
        <v>0.0001875-0.450669251466928i</v>
      </c>
      <c r="M1666" t="str">
        <f t="shared" si="486"/>
        <v>0.0025-0.217245690450725i</v>
      </c>
      <c r="N1666">
        <f t="shared" si="487"/>
        <v>88.485211618602719</v>
      </c>
      <c r="O1666">
        <f t="shared" si="488"/>
        <v>40.445038264222681</v>
      </c>
      <c r="P1666" s="3">
        <f t="shared" si="489"/>
        <v>40.445038264222681</v>
      </c>
      <c r="Q1666" s="3">
        <f t="shared" si="490"/>
        <v>-91.514788381397281</v>
      </c>
      <c r="R1666">
        <f t="shared" si="491"/>
        <v>88.485211618602719</v>
      </c>
      <c r="S1666">
        <f t="shared" si="492"/>
        <v>0.46961759842606549</v>
      </c>
      <c r="T1666">
        <f t="shared" si="475"/>
        <v>40.445038264222681</v>
      </c>
    </row>
    <row r="1667" spans="1:20" x14ac:dyDescent="0.25">
      <c r="A1667">
        <f t="shared" si="476"/>
        <v>2961.9070331224275</v>
      </c>
      <c r="B1667">
        <f t="shared" si="493"/>
        <v>471.40214530008456</v>
      </c>
      <c r="C1667" t="str">
        <f t="shared" si="477"/>
        <v>-2.78193991874198-104.818417379729i</v>
      </c>
      <c r="D1667" t="str">
        <f t="shared" si="478"/>
        <v>3.47812353989539-33.764285524694i</v>
      </c>
      <c r="E1667" t="str">
        <f t="shared" si="479"/>
        <v>162.444536868112+0.22741499639832i</v>
      </c>
      <c r="F1667" t="str">
        <f t="shared" si="480"/>
        <v>2.90990967464084-316.83671319303i</v>
      </c>
      <c r="G1667" t="str">
        <f t="shared" si="481"/>
        <v>0.999999919149022-0.000284343052190337i</v>
      </c>
      <c r="H1667" t="str">
        <f t="shared" si="482"/>
        <v>630.537954515633+61.0181669243545i</v>
      </c>
      <c r="I1667" t="str">
        <f t="shared" si="483"/>
        <v>59.7146927192526-563.079960951174i</v>
      </c>
      <c r="K1667" t="str">
        <f t="shared" si="484"/>
        <v>0.0188547979075938-0.00247622851461596i</v>
      </c>
      <c r="L1667" t="str">
        <f t="shared" si="485"/>
        <v>0.0001875-0.448963191339836i</v>
      </c>
      <c r="M1667" t="str">
        <f t="shared" si="486"/>
        <v>0.0025-0.216423281979203i</v>
      </c>
      <c r="N1667">
        <f t="shared" si="487"/>
        <v>88.47969459623377</v>
      </c>
      <c r="O1667">
        <f t="shared" si="488"/>
        <v>40.411810062886872</v>
      </c>
      <c r="P1667" s="3">
        <f t="shared" si="489"/>
        <v>40.411810062886872</v>
      </c>
      <c r="Q1667" s="3">
        <f t="shared" si="490"/>
        <v>-91.52030540376623</v>
      </c>
      <c r="R1667">
        <f t="shared" si="491"/>
        <v>88.47969459623377</v>
      </c>
      <c r="S1667">
        <f t="shared" si="492"/>
        <v>0.47140214530008456</v>
      </c>
      <c r="T1667">
        <f t="shared" si="475"/>
        <v>40.411810062886872</v>
      </c>
    </row>
    <row r="1668" spans="1:20" x14ac:dyDescent="0.25">
      <c r="A1668">
        <f t="shared" si="476"/>
        <v>2973.1622798482931</v>
      </c>
      <c r="B1668">
        <f t="shared" si="493"/>
        <v>473.19347345222491</v>
      </c>
      <c r="C1668" t="str">
        <f t="shared" si="477"/>
        <v>-2.78140491916504-104.417903118024i</v>
      </c>
      <c r="D1668" t="str">
        <f t="shared" si="478"/>
        <v>3.47812352877751-33.636484044731i</v>
      </c>
      <c r="E1668" t="str">
        <f t="shared" si="479"/>
        <v>162.444352424969+0.228320090794978i</v>
      </c>
      <c r="F1668" t="str">
        <f t="shared" si="480"/>
        <v>2.90990967284941-315.63729776182i</v>
      </c>
      <c r="G1668" t="str">
        <f t="shared" si="481"/>
        <v>0.999999918533387-0.000285423555612944i</v>
      </c>
      <c r="H1668" t="str">
        <f t="shared" si="482"/>
        <v>630.580341445711+61.2504459494436i</v>
      </c>
      <c r="I1668" t="str">
        <f t="shared" si="483"/>
        <v>59.7154068203087-560.982307806856i</v>
      </c>
      <c r="K1668" t="str">
        <f t="shared" si="484"/>
        <v>0.0188522200137341-0.00248527692794434i</v>
      </c>
      <c r="L1668" t="str">
        <f t="shared" si="485"/>
        <v>0.0001875-0.44726358969898i</v>
      </c>
      <c r="M1668" t="str">
        <f t="shared" si="486"/>
        <v>0.0025-0.215603986829252i</v>
      </c>
      <c r="N1668">
        <f t="shared" si="487"/>
        <v>88.474159289672471</v>
      </c>
      <c r="O1668">
        <f t="shared" si="488"/>
        <v>40.378579764234274</v>
      </c>
      <c r="P1668" s="3">
        <f t="shared" si="489"/>
        <v>40.378579764234274</v>
      </c>
      <c r="Q1668" s="3">
        <f t="shared" si="490"/>
        <v>-91.525840710327529</v>
      </c>
      <c r="R1668">
        <f t="shared" si="491"/>
        <v>88.474159289672471</v>
      </c>
      <c r="S1668">
        <f t="shared" si="492"/>
        <v>0.4731934734522249</v>
      </c>
      <c r="T1668">
        <f t="shared" si="475"/>
        <v>40.378579764234274</v>
      </c>
    </row>
    <row r="1669" spans="1:20" x14ac:dyDescent="0.25">
      <c r="A1669">
        <f t="shared" si="476"/>
        <v>2984.4602965117165</v>
      </c>
      <c r="B1669">
        <f t="shared" si="493"/>
        <v>474.99160865134337</v>
      </c>
      <c r="C1669" t="str">
        <f t="shared" si="477"/>
        <v>-2.78086600737128-104.018892076464i</v>
      </c>
      <c r="D1669" t="str">
        <f t="shared" si="478"/>
        <v>3.47812351757498-33.5091664368833i</v>
      </c>
      <c r="E1669" t="str">
        <f t="shared" si="479"/>
        <v>162.444166666069+0.229229080146145i</v>
      </c>
      <c r="F1669" t="str">
        <f t="shared" si="480"/>
        <v>2.90990967104432-314.442422879103i</v>
      </c>
      <c r="G1669" t="str">
        <f t="shared" si="481"/>
        <v>0.999999917913065-0.000286508164946546i</v>
      </c>
      <c r="H1669" t="str">
        <f t="shared" si="482"/>
        <v>630.623054480079+61.4836122138343i</v>
      </c>
      <c r="I1669" t="str">
        <f t="shared" si="483"/>
        <v>59.7161262864249-558.892727505568i</v>
      </c>
      <c r="K1669" t="str">
        <f t="shared" si="484"/>
        <v>0.0188496232495623-0.00249435569802502i</v>
      </c>
      <c r="L1669" t="str">
        <f t="shared" si="485"/>
        <v>0.0001875-0.44557042209502i</v>
      </c>
      <c r="M1669" t="str">
        <f t="shared" si="486"/>
        <v>0.0025-0.214787793215035i</v>
      </c>
      <c r="N1669">
        <f t="shared" si="487"/>
        <v>88.468605659052756</v>
      </c>
      <c r="O1669">
        <f t="shared" si="488"/>
        <v>40.345347353310174</v>
      </c>
      <c r="P1669" s="3">
        <f t="shared" si="489"/>
        <v>40.345347353310174</v>
      </c>
      <c r="Q1669" s="3">
        <f t="shared" si="490"/>
        <v>-91.531394340947244</v>
      </c>
      <c r="R1669">
        <f t="shared" si="491"/>
        <v>88.468605659052756</v>
      </c>
      <c r="S1669">
        <f t="shared" si="492"/>
        <v>0.47499160865134338</v>
      </c>
      <c r="T1669">
        <f t="shared" si="475"/>
        <v>40.345347353310174</v>
      </c>
    </row>
    <row r="1670" spans="1:20" x14ac:dyDescent="0.25">
      <c r="A1670">
        <f t="shared" si="476"/>
        <v>2995.8012456384613</v>
      </c>
      <c r="B1670">
        <f t="shared" si="493"/>
        <v>476.79657676421851</v>
      </c>
      <c r="C1670" t="str">
        <f t="shared" si="477"/>
        <v>-2.78032315596662-103.621378527599i</v>
      </c>
      <c r="D1670" t="str">
        <f t="shared" si="478"/>
        <v>3.47812350628715-33.3823308696447i</v>
      </c>
      <c r="E1670" t="str">
        <f t="shared" si="479"/>
        <v>162.443979582711+0.230141984230033i</v>
      </c>
      <c r="F1670" t="str">
        <f t="shared" si="480"/>
        <v>2.9099096692255-313.252071356207i</v>
      </c>
      <c r="G1670" t="str">
        <f t="shared" si="481"/>
        <v>0.999999917288019-0.000287596895793581i</v>
      </c>
      <c r="H1670" t="str">
        <f t="shared" si="482"/>
        <v>630.66609615333+61.7176691392555i</v>
      </c>
      <c r="I1670" t="str">
        <f t="shared" si="483"/>
        <v>59.7168511573289-556.811190021714i</v>
      </c>
      <c r="K1670" t="str">
        <f t="shared" si="484"/>
        <v>0.018847007482654-0.00250346489612474i</v>
      </c>
      <c r="L1670" t="str">
        <f t="shared" si="485"/>
        <v>0.0001875-0.44388366417117i</v>
      </c>
      <c r="M1670" t="str">
        <f t="shared" si="486"/>
        <v>0.0025-0.213974689395333i</v>
      </c>
      <c r="N1670">
        <f t="shared" si="487"/>
        <v>88.463033664675862</v>
      </c>
      <c r="O1670">
        <f t="shared" si="488"/>
        <v>40.312112815061525</v>
      </c>
      <c r="P1670" s="3">
        <f t="shared" si="489"/>
        <v>40.312112815061525</v>
      </c>
      <c r="Q1670" s="3">
        <f t="shared" si="490"/>
        <v>-91.536966335324138</v>
      </c>
      <c r="R1670">
        <f t="shared" si="491"/>
        <v>88.463033664675862</v>
      </c>
      <c r="S1670">
        <f t="shared" si="492"/>
        <v>0.47679657676421849</v>
      </c>
      <c r="T1670">
        <f t="shared" si="475"/>
        <v>40.312112815061525</v>
      </c>
    </row>
    <row r="1671" spans="1:20" x14ac:dyDescent="0.25">
      <c r="A1671">
        <f t="shared" si="476"/>
        <v>3007.1852903718877</v>
      </c>
      <c r="B1671">
        <f t="shared" si="493"/>
        <v>478.60840375592255</v>
      </c>
      <c r="C1671" t="str">
        <f t="shared" si="477"/>
        <v>-2.77977633738291-103.22535676565i</v>
      </c>
      <c r="D1671" t="str">
        <f t="shared" si="478"/>
        <v>3.47812349491336-33.2559755184427i</v>
      </c>
      <c r="E1671" t="str">
        <f t="shared" si="479"/>
        <v>162.443791166142+0.231058822952615i</v>
      </c>
      <c r="F1671" t="str">
        <f t="shared" si="480"/>
        <v>2.90990966739282-312.066226069522i</v>
      </c>
      <c r="G1671" t="str">
        <f t="shared" si="481"/>
        <v>0.999999916658213-0.000288689763815778i</v>
      </c>
      <c r="H1671" t="str">
        <f t="shared" si="482"/>
        <v>630.709469020153+61.9526201609694i</v>
      </c>
      <c r="I1671" t="str">
        <f t="shared" si="483"/>
        <v>59.7175814730306-554.737665445777i</v>
      </c>
      <c r="K1671" t="str">
        <f t="shared" si="484"/>
        <v>0.0188443725797409-0.00251260459331345i</v>
      </c>
      <c r="L1671" t="str">
        <f t="shared" si="485"/>
        <v>0.0001875-0.44220329166285i</v>
      </c>
      <c r="M1671" t="str">
        <f t="shared" si="486"/>
        <v>0.0025-0.213164663673374i</v>
      </c>
      <c r="N1671">
        <f t="shared" si="487"/>
        <v>88.457443267014867</v>
      </c>
      <c r="O1671">
        <f t="shared" si="488"/>
        <v>40.278876134335533</v>
      </c>
      <c r="P1671" s="3">
        <f t="shared" si="489"/>
        <v>40.278876134335533</v>
      </c>
      <c r="Q1671" s="3">
        <f t="shared" si="490"/>
        <v>-91.542556732985133</v>
      </c>
      <c r="R1671">
        <f t="shared" si="491"/>
        <v>88.457443267014867</v>
      </c>
      <c r="S1671">
        <f t="shared" si="492"/>
        <v>0.47860840375592256</v>
      </c>
      <c r="T1671">
        <f t="shared" si="475"/>
        <v>40.278876134335533</v>
      </c>
    </row>
    <row r="1672" spans="1:20" x14ac:dyDescent="0.25">
      <c r="A1672">
        <f t="shared" si="476"/>
        <v>3018.6125944753012</v>
      </c>
      <c r="B1672">
        <f t="shared" si="493"/>
        <v>480.42711569019508</v>
      </c>
      <c r="C1672" t="str">
        <f t="shared" si="477"/>
        <v>-2.77922552387765-102.830821106432i</v>
      </c>
      <c r="D1672" t="str">
        <f t="shared" si="478"/>
        <v>3.478123483453-33.1300985656133i</v>
      </c>
      <c r="E1672" t="str">
        <f t="shared" si="479"/>
        <v>162.443601407565+0.23197961634862i</v>
      </c>
      <c r="F1672" t="str">
        <f t="shared" si="480"/>
        <v>2.90990966554619-310.884869960268i</v>
      </c>
      <c r="G1672" t="str">
        <f t="shared" si="481"/>
        <v>0.999999916023612-0.00028978678473438i</v>
      </c>
      <c r="H1672" t="str">
        <f t="shared" si="482"/>
        <v>630.753175655498+62.1884687278312i</v>
      </c>
      <c r="I1672" t="str">
        <f t="shared" si="483"/>
        <v>59.718317273829-552.672123983917i</v>
      </c>
      <c r="K1672" t="str">
        <f t="shared" si="484"/>
        <v>0.0188417184067068-0.00252177486045892i</v>
      </c>
      <c r="L1672" t="str">
        <f t="shared" si="485"/>
        <v>0.0001875-0.44052928039734i</v>
      </c>
      <c r="M1672" t="str">
        <f t="shared" si="486"/>
        <v>0.0025-0.212357704396667i</v>
      </c>
      <c r="N1672">
        <f t="shared" si="487"/>
        <v>88.451834426718264</v>
      </c>
      <c r="O1672">
        <f t="shared" si="488"/>
        <v>40.245637295879419</v>
      </c>
      <c r="P1672" s="3">
        <f t="shared" si="489"/>
        <v>40.245637295879419</v>
      </c>
      <c r="Q1672" s="3">
        <f t="shared" si="490"/>
        <v>-91.548165573281736</v>
      </c>
      <c r="R1672">
        <f t="shared" si="491"/>
        <v>88.451834426718264</v>
      </c>
      <c r="S1672">
        <f t="shared" si="492"/>
        <v>0.48042711569019508</v>
      </c>
      <c r="T1672">
        <f t="shared" si="475"/>
        <v>40.245637295879419</v>
      </c>
    </row>
    <row r="1673" spans="1:20" x14ac:dyDescent="0.25">
      <c r="A1673">
        <f t="shared" si="476"/>
        <v>3030.0833223343075</v>
      </c>
      <c r="B1673">
        <f t="shared" si="493"/>
        <v>482.25273872981785</v>
      </c>
      <c r="C1673" t="str">
        <f t="shared" si="477"/>
        <v>-2.77867068753311-102.437765887276i</v>
      </c>
      <c r="D1673" t="str">
        <f t="shared" si="478"/>
        <v>3.47812347190534-33.0046982003742i</v>
      </c>
      <c r="E1673" t="str">
        <f t="shared" si="479"/>
        <v>162.443410298134+0.232904384582658i</v>
      </c>
      <c r="F1673" t="str">
        <f t="shared" si="480"/>
        <v>2.90990966368549-309.70798603424i</v>
      </c>
      <c r="G1673" t="str">
        <f t="shared" si="481"/>
        <v>0.999999915384179-0.000290887974330366i</v>
      </c>
      <c r="H1673" t="str">
        <f t="shared" si="482"/>
        <v>630.797218654732+62.4252183023429i</v>
      </c>
      <c r="I1673" t="str">
        <f t="shared" si="483"/>
        <v>59.7190586003094-550.614535957521i</v>
      </c>
      <c r="K1673" t="str">
        <f t="shared" si="484"/>
        <v>0.0188390448285838-0.00253097576822126i</v>
      </c>
      <c r="L1673" t="str">
        <f t="shared" si="485"/>
        <v>0.0001875-0.438861606293425i</v>
      </c>
      <c r="M1673" t="str">
        <f t="shared" si="486"/>
        <v>0.0025-0.211553799956831i</v>
      </c>
      <c r="N1673">
        <f t="shared" si="487"/>
        <v>88.446207104614146</v>
      </c>
      <c r="O1673">
        <f t="shared" si="488"/>
        <v>40.212396284340073</v>
      </c>
      <c r="P1673" s="3">
        <f t="shared" si="489"/>
        <v>40.212396284340073</v>
      </c>
      <c r="Q1673" s="3">
        <f t="shared" si="490"/>
        <v>-91.553792895385854</v>
      </c>
      <c r="R1673">
        <f t="shared" si="491"/>
        <v>88.446207104614146</v>
      </c>
      <c r="S1673">
        <f t="shared" si="492"/>
        <v>0.48225273872981783</v>
      </c>
      <c r="T1673">
        <f t="shared" si="475"/>
        <v>40.212396284340073</v>
      </c>
    </row>
    <row r="1674" spans="1:20" x14ac:dyDescent="0.25">
      <c r="A1674">
        <f t="shared" si="476"/>
        <v>3041.5976389591779</v>
      </c>
      <c r="B1674">
        <f t="shared" si="493"/>
        <v>484.08529913699118</v>
      </c>
      <c r="C1674" t="str">
        <f t="shared" si="477"/>
        <v>-2.77811180025546-102.046185466945i</v>
      </c>
      <c r="D1674" t="str">
        <f t="shared" si="478"/>
        <v>3.47812346026974-32.8797726187991i</v>
      </c>
      <c r="E1674" t="str">
        <f t="shared" si="479"/>
        <v>162.443217828958+0.23383314794997i</v>
      </c>
      <c r="F1674" t="str">
        <f t="shared" si="480"/>
        <v>2.90990966181063-308.535557361568i</v>
      </c>
      <c r="G1674" t="str">
        <f t="shared" si="481"/>
        <v>0.999999914739877-0.00029199334844469i</v>
      </c>
      <c r="H1674" t="str">
        <f t="shared" si="482"/>
        <v>630.841600633819+62.6628723607132i</v>
      </c>
      <c r="I1674" t="str">
        <f t="shared" si="483"/>
        <v>59.7198054933491-548.564871802799i</v>
      </c>
      <c r="K1674" t="str">
        <f t="shared" si="484"/>
        <v>0.0188363517095478-0.00254020738704736i</v>
      </c>
      <c r="L1674" t="str">
        <f t="shared" si="485"/>
        <v>0.0001875-0.437200245361054i</v>
      </c>
      <c r="M1674" t="str">
        <f t="shared" si="486"/>
        <v>0.0025-0.210752938789431i</v>
      </c>
      <c r="N1674">
        <f t="shared" si="487"/>
        <v>88.44056126171418</v>
      </c>
      <c r="O1674">
        <f t="shared" si="488"/>
        <v>40.179153084263213</v>
      </c>
      <c r="P1674" s="3">
        <f t="shared" si="489"/>
        <v>40.179153084263213</v>
      </c>
      <c r="Q1674" s="3">
        <f t="shared" si="490"/>
        <v>-91.55943873828582</v>
      </c>
      <c r="R1674">
        <f t="shared" si="491"/>
        <v>88.44056126171418</v>
      </c>
      <c r="S1674">
        <f t="shared" si="492"/>
        <v>0.48408529913699117</v>
      </c>
      <c r="T1674">
        <f t="shared" si="475"/>
        <v>40.179153084263213</v>
      </c>
    </row>
    <row r="1675" spans="1:20" x14ac:dyDescent="0.25">
      <c r="A1675">
        <f t="shared" si="476"/>
        <v>3053.1557099872225</v>
      </c>
      <c r="B1675">
        <f t="shared" si="493"/>
        <v>485.92482327371175</v>
      </c>
      <c r="C1675" t="str">
        <f t="shared" si="477"/>
        <v>-2.77754883377379-101.656074225555i</v>
      </c>
      <c r="D1675" t="str">
        <f t="shared" si="478"/>
        <v>3.47812344854558-32.7553200237916i</v>
      </c>
      <c r="E1675" t="str">
        <f t="shared" si="479"/>
        <v>162.443023991096+0.234765926877711i</v>
      </c>
      <c r="F1675" t="str">
        <f t="shared" si="480"/>
        <v>2.9099096599215-307.367567076471i</v>
      </c>
      <c r="G1675" t="str">
        <f t="shared" si="481"/>
        <v>0.999999914090669-0.000293102922978495i</v>
      </c>
      <c r="H1675" t="str">
        <f t="shared" si="482"/>
        <v>630.886324229487+62.9014343929144i</v>
      </c>
      <c r="I1675" t="str">
        <f t="shared" si="483"/>
        <v>59.7205579941177-546.523102070356i</v>
      </c>
      <c r="K1675" t="str">
        <f t="shared" si="484"/>
        <v>0.0188336389129147-0.0025494697871653i</v>
      </c>
      <c r="L1675" t="str">
        <f t="shared" si="485"/>
        <v>0.0001875-0.43554517370099i</v>
      </c>
      <c r="M1675" t="str">
        <f t="shared" si="486"/>
        <v>0.0025-0.20995510937381i</v>
      </c>
      <c r="N1675">
        <f t="shared" si="487"/>
        <v>88.434896859217801</v>
      </c>
      <c r="O1675">
        <f t="shared" si="488"/>
        <v>40.145907680092861</v>
      </c>
      <c r="P1675" s="3">
        <f t="shared" si="489"/>
        <v>40.145907680092861</v>
      </c>
      <c r="Q1675" s="3">
        <f t="shared" si="490"/>
        <v>-91.565103140782199</v>
      </c>
      <c r="R1675">
        <f t="shared" si="491"/>
        <v>88.434896859217801</v>
      </c>
      <c r="S1675">
        <f t="shared" si="492"/>
        <v>0.48592482327371173</v>
      </c>
      <c r="T1675">
        <f t="shared" si="475"/>
        <v>40.145907680092861</v>
      </c>
    </row>
    <row r="1676" spans="1:20" x14ac:dyDescent="0.25">
      <c r="A1676">
        <f t="shared" si="476"/>
        <v>3064.7577016851742</v>
      </c>
      <c r="B1676">
        <f t="shared" si="493"/>
        <v>487.77133760215185</v>
      </c>
      <c r="C1676" t="str">
        <f t="shared" si="477"/>
        <v>-2.77698175963959-101.267426564498i</v>
      </c>
      <c r="D1676" t="str">
        <f t="shared" si="478"/>
        <v>3.47812343673212-32.6313386250592i</v>
      </c>
      <c r="E1676" t="str">
        <f t="shared" si="479"/>
        <v>162.44282877556+0.235702741925886i</v>
      </c>
      <c r="F1676" t="str">
        <f t="shared" si="480"/>
        <v>2.90990965801798-306.203998377018i</v>
      </c>
      <c r="G1676" t="str">
        <f t="shared" si="481"/>
        <v>0.999999913436518-0.000294216713893352i</v>
      </c>
      <c r="H1676" t="str">
        <f t="shared" si="482"/>
        <v>630.931392099397+63.1409079027387i</v>
      </c>
      <c r="I1676" t="str">
        <f t="shared" si="483"/>
        <v>59.7213161440789-544.48919742478i</v>
      </c>
      <c r="K1676" t="str">
        <f t="shared" si="484"/>
        <v>0.0188309063011362-0.00255876303857862i</v>
      </c>
      <c r="L1676" t="str">
        <f t="shared" si="485"/>
        <v>0.0001875-0.433896367504473i</v>
      </c>
      <c r="M1676" t="str">
        <f t="shared" si="486"/>
        <v>0.0025-0.209160300232925i</v>
      </c>
      <c r="N1676">
        <f t="shared" si="487"/>
        <v>88.429213858516292</v>
      </c>
      <c r="O1676">
        <f t="shared" si="488"/>
        <v>40.112660056171087</v>
      </c>
      <c r="P1676" s="3">
        <f t="shared" si="489"/>
        <v>40.112660056171087</v>
      </c>
      <c r="Q1676" s="3">
        <f t="shared" si="490"/>
        <v>-91.570786141483708</v>
      </c>
      <c r="R1676">
        <f t="shared" si="491"/>
        <v>88.429213858516292</v>
      </c>
      <c r="S1676">
        <f t="shared" si="492"/>
        <v>0.48777133760215186</v>
      </c>
      <c r="T1676">
        <f t="shared" si="475"/>
        <v>40.112660056171087</v>
      </c>
    </row>
    <row r="1677" spans="1:20" x14ac:dyDescent="0.25">
      <c r="A1677">
        <f t="shared" si="476"/>
        <v>3076.403780951578</v>
      </c>
      <c r="B1677">
        <f t="shared" si="493"/>
        <v>489.62486868504004</v>
      </c>
      <c r="C1677" t="str">
        <f t="shared" si="477"/>
        <v>-2.77641054922562-100.88023690636i</v>
      </c>
      <c r="D1677" t="str">
        <f t="shared" si="478"/>
        <v>3.47812342482871-32.5078266390879i</v>
      </c>
      <c r="E1677" t="str">
        <f t="shared" si="479"/>
        <v>162.442632173315+0.236643613788485i</v>
      </c>
      <c r="F1677" t="str">
        <f t="shared" si="480"/>
        <v>2.90990965609996-305.04483452488i</v>
      </c>
      <c r="G1677" t="str">
        <f t="shared" si="481"/>
        <v>0.999999912777385-0.000295334737211481i</v>
      </c>
      <c r="H1677" t="str">
        <f t="shared" si="482"/>
        <v>630.976806922309+63.3812964078576i</v>
      </c>
      <c r="I1677" t="str">
        <f t="shared" si="483"/>
        <v>59.7220799849921-542.463128644205i</v>
      </c>
      <c r="K1677" t="str">
        <f t="shared" si="484"/>
        <v>0.018828153735796-0.00256808721106067i</v>
      </c>
      <c r="L1677" t="str">
        <f t="shared" si="485"/>
        <v>0.0001875-0.432253803052871i</v>
      </c>
      <c r="M1677" t="str">
        <f t="shared" si="486"/>
        <v>0.0025-0.208368499933179i</v>
      </c>
      <c r="N1677">
        <f t="shared" si="487"/>
        <v>88.423512221197115</v>
      </c>
      <c r="O1677">
        <f t="shared" si="488"/>
        <v>40.079410196737115</v>
      </c>
      <c r="P1677" s="3">
        <f t="shared" si="489"/>
        <v>40.079410196737115</v>
      </c>
      <c r="Q1677" s="3">
        <f t="shared" si="490"/>
        <v>-91.576487778802885</v>
      </c>
      <c r="R1677">
        <f t="shared" si="491"/>
        <v>88.423512221197115</v>
      </c>
      <c r="S1677">
        <f t="shared" si="492"/>
        <v>0.48962486868504002</v>
      </c>
      <c r="T1677">
        <f t="shared" si="475"/>
        <v>40.079410196737115</v>
      </c>
    </row>
    <row r="1678" spans="1:20" x14ac:dyDescent="0.25">
      <c r="A1678">
        <f t="shared" si="476"/>
        <v>3088.0941153191939</v>
      </c>
      <c r="B1678">
        <f t="shared" si="493"/>
        <v>491.4854431860432</v>
      </c>
      <c r="C1678" t="str">
        <f t="shared" si="477"/>
        <v>-2.77583517372543-100.494499694847i</v>
      </c>
      <c r="D1678" t="str">
        <f t="shared" si="478"/>
        <v>3.47812341283469-32.3847822891165i</v>
      </c>
      <c r="E1678" t="str">
        <f t="shared" si="479"/>
        <v>162.442434175279+0.23758856329433i</v>
      </c>
      <c r="F1678" t="str">
        <f t="shared" si="480"/>
        <v>2.90990965416734-303.890058845099i</v>
      </c>
      <c r="G1678" t="str">
        <f t="shared" si="481"/>
        <v>0.999999912113234-0.000296457009015993i</v>
      </c>
      <c r="H1678" t="str">
        <f t="shared" si="482"/>
        <v>631.022571398275+63.6226034398804i</v>
      </c>
      <c r="I1678" t="str">
        <f t="shared" si="483"/>
        <v>59.7228495589168-540.44486661993i</v>
      </c>
      <c r="K1678" t="str">
        <f t="shared" si="484"/>
        <v>0.0188253810776052-0.00257744237414871i</v>
      </c>
      <c r="L1678" t="str">
        <f t="shared" si="485"/>
        <v>0.0001875-0.430617456717346i</v>
      </c>
      <c r="M1678" t="str">
        <f t="shared" si="486"/>
        <v>0.0025-0.207579697084259i</v>
      </c>
      <c r="N1678">
        <f t="shared" si="487"/>
        <v>88.417791909048006</v>
      </c>
      <c r="O1678">
        <f t="shared" si="488"/>
        <v>40.046158085927303</v>
      </c>
      <c r="P1678" s="3">
        <f t="shared" si="489"/>
        <v>40.046158085927303</v>
      </c>
      <c r="Q1678" s="3">
        <f t="shared" si="490"/>
        <v>-91.582208090951994</v>
      </c>
      <c r="R1678">
        <f t="shared" si="491"/>
        <v>88.417791909048006</v>
      </c>
      <c r="S1678">
        <f t="shared" si="492"/>
        <v>0.4914854431860432</v>
      </c>
      <c r="T1678">
        <f t="shared" si="475"/>
        <v>40.046158085927303</v>
      </c>
    </row>
    <row r="1679" spans="1:20" x14ac:dyDescent="0.25">
      <c r="A1679">
        <f t="shared" si="476"/>
        <v>3099.8288729574069</v>
      </c>
      <c r="B1679">
        <f t="shared" si="493"/>
        <v>493.35308787015015</v>
      </c>
      <c r="C1679" t="str">
        <f t="shared" si="477"/>
        <v>-2.7752556041523-100.110209394697i</v>
      </c>
      <c r="D1679" t="str">
        <f t="shared" si="478"/>
        <v>3.47812340074929-32.2622038051103i</v>
      </c>
      <c r="E1679" t="str">
        <f t="shared" si="479"/>
        <v>162.442234772322+0.238537611408459i</v>
      </c>
      <c r="F1679" t="str">
        <f t="shared" si="480"/>
        <v>2.90990965222-302.739654725837i</v>
      </c>
      <c r="G1679" t="str">
        <f t="shared" si="481"/>
        <v>0.999999911444026-0.000297583545451108i</v>
      </c>
      <c r="H1679" t="str">
        <f t="shared" si="482"/>
        <v>631.068688248797+63.8648325444113i</v>
      </c>
      <c r="I1679" t="str">
        <f t="shared" si="483"/>
        <v>59.7236249082109-538.434382355974i</v>
      </c>
      <c r="K1679" t="str">
        <f t="shared" si="484"/>
        <v>0.0188225881863988-0.00258682859713812i</v>
      </c>
      <c r="L1679" t="str">
        <f t="shared" si="485"/>
        <v>0.0001875-0.428987304958503i</v>
      </c>
      <c r="M1679" t="str">
        <f t="shared" si="486"/>
        <v>0.0025-0.206793880338971i</v>
      </c>
      <c r="N1679">
        <f t="shared" si="487"/>
        <v>88.41205288406131</v>
      </c>
      <c r="O1679">
        <f t="shared" si="488"/>
        <v>40.012903707773695</v>
      </c>
      <c r="P1679" s="3">
        <f t="shared" si="489"/>
        <v>40.012903707773695</v>
      </c>
      <c r="Q1679" s="3">
        <f t="shared" si="490"/>
        <v>-91.58794711593869</v>
      </c>
      <c r="R1679">
        <f t="shared" si="491"/>
        <v>88.41205288406131</v>
      </c>
      <c r="S1679">
        <f t="shared" si="492"/>
        <v>0.49335308787015014</v>
      </c>
      <c r="T1679">
        <f t="shared" si="475"/>
        <v>40.012903707773695</v>
      </c>
    </row>
    <row r="1680" spans="1:20" x14ac:dyDescent="0.25">
      <c r="A1680">
        <f t="shared" si="476"/>
        <v>3111.6082226746453</v>
      </c>
      <c r="B1680">
        <f t="shared" si="493"/>
        <v>495.22782960405675</v>
      </c>
      <c r="C1680" t="str">
        <f t="shared" si="477"/>
        <v>-2.77467181133827-99.7273604916126i</v>
      </c>
      <c r="D1680" t="str">
        <f t="shared" si="478"/>
        <v>3.47812338857192-32.1400894237371i</v>
      </c>
      <c r="E1680" t="str">
        <f t="shared" si="479"/>
        <v>162.442033955265+0.239490779232928i</v>
      </c>
      <c r="F1680" t="str">
        <f t="shared" si="480"/>
        <v>2.90990965025784-301.593605618145i</v>
      </c>
      <c r="G1680" t="str">
        <f t="shared" si="481"/>
        <v>0.999999910769722-0.000298714362722398i</v>
      </c>
      <c r="H1680" t="str">
        <f t="shared" si="482"/>
        <v>631.11516021701+64.1079872811095i</v>
      </c>
      <c r="I1680" t="str">
        <f t="shared" si="483"/>
        <v>59.7244060755354-536.431646968675i</v>
      </c>
      <c r="K1680" t="str">
        <f t="shared" si="484"/>
        <v>0.0188197749211313-0.00259624594907641i</v>
      </c>
      <c r="L1680" t="str">
        <f t="shared" si="485"/>
        <v>0.0001875-0.427363324326065i</v>
      </c>
      <c r="M1680" t="str">
        <f t="shared" si="486"/>
        <v>0.0025-0.206011038393077i</v>
      </c>
      <c r="N1680">
        <f t="shared" si="487"/>
        <v>88.406295108438556</v>
      </c>
      <c r="O1680">
        <f t="shared" si="488"/>
        <v>39.979647046204477</v>
      </c>
      <c r="P1680" s="3">
        <f t="shared" si="489"/>
        <v>39.979647046204477</v>
      </c>
      <c r="Q1680" s="3">
        <f t="shared" si="490"/>
        <v>-91.593704891561444</v>
      </c>
      <c r="R1680">
        <f t="shared" si="491"/>
        <v>88.406295108438556</v>
      </c>
      <c r="S1680">
        <f t="shared" si="492"/>
        <v>0.49522782960405676</v>
      </c>
      <c r="T1680">
        <f t="shared" si="475"/>
        <v>39.979647046204477</v>
      </c>
    </row>
    <row r="1681" spans="1:20" x14ac:dyDescent="0.25">
      <c r="A1681">
        <f t="shared" si="476"/>
        <v>3123.4323339208086</v>
      </c>
      <c r="B1681">
        <f t="shared" si="493"/>
        <v>497.10969535655215</v>
      </c>
      <c r="C1681" t="str">
        <f t="shared" si="477"/>
        <v>-2.77408376593394-99.3459474921774i</v>
      </c>
      <c r="D1681" t="str">
        <f t="shared" si="478"/>
        <v>3.47812337630178-32.0184373883404i</v>
      </c>
      <c r="E1681" t="str">
        <f t="shared" si="479"/>
        <v>162.441831714882+0.240448088008014i</v>
      </c>
      <c r="F1681" t="str">
        <f t="shared" si="480"/>
        <v>2.90990964828073-300.451895035723i</v>
      </c>
      <c r="G1681" t="str">
        <f t="shared" si="481"/>
        <v>0.999999910090283-0.000299849477097014i</v>
      </c>
      <c r="H1681" t="str">
        <f t="shared" si="482"/>
        <v>631.161990067859+64.3520712237471i</v>
      </c>
      <c r="I1681" t="str">
        <f t="shared" si="483"/>
        <v>59.7251931038552-534.436631686284i</v>
      </c>
      <c r="K1681" t="str">
        <f t="shared" si="484"/>
        <v>0.0188169411398729-0.00260569449875726i</v>
      </c>
      <c r="L1681" t="str">
        <f t="shared" si="485"/>
        <v>0.0001875-0.425745491458522i</v>
      </c>
      <c r="M1681" t="str">
        <f t="shared" si="486"/>
        <v>0.0025-0.205231159985134i</v>
      </c>
      <c r="N1681">
        <f t="shared" si="487"/>
        <v>88.400518544594476</v>
      </c>
      <c r="O1681">
        <f t="shared" si="488"/>
        <v>39.946388085042862</v>
      </c>
      <c r="P1681" s="3">
        <f t="shared" si="489"/>
        <v>39.946388085042862</v>
      </c>
      <c r="Q1681" s="3">
        <f t="shared" si="490"/>
        <v>-91.599481455405524</v>
      </c>
      <c r="R1681">
        <f t="shared" si="491"/>
        <v>88.400518544594476</v>
      </c>
      <c r="S1681">
        <f t="shared" si="492"/>
        <v>0.49710969535655214</v>
      </c>
      <c r="T1681">
        <f t="shared" si="475"/>
        <v>39.946388085042862</v>
      </c>
    </row>
    <row r="1682" spans="1:20" x14ac:dyDescent="0.25">
      <c r="A1682">
        <f t="shared" si="476"/>
        <v>3135.3013767897078</v>
      </c>
      <c r="B1682">
        <f t="shared" si="493"/>
        <v>498.99871219890707</v>
      </c>
      <c r="C1682" t="str">
        <f t="shared" si="477"/>
        <v>-2.77349143840676-98.9659649237782i</v>
      </c>
      <c r="D1682" t="str">
        <f t="shared" si="478"/>
        <v>3.47812336393825-31.8972459489146i</v>
      </c>
      <c r="E1682" t="str">
        <f t="shared" si="479"/>
        <v>162.441628041901+0.241409559113265i</v>
      </c>
      <c r="F1682" t="str">
        <f t="shared" si="480"/>
        <v>2.90990964628856-299.31450655468i</v>
      </c>
      <c r="G1682" t="str">
        <f t="shared" si="481"/>
        <v>0.999999909405671-0.000300988904903922i</v>
      </c>
      <c r="H1682" t="str">
        <f t="shared" si="482"/>
        <v>631.209180588289+64.5970879602705i</v>
      </c>
      <c r="I1682" t="str">
        <f t="shared" si="483"/>
        <v>59.7259860364418-532.44930784855i</v>
      </c>
      <c r="K1682" t="str">
        <f t="shared" si="484"/>
        <v>0.0188140866998051-0.00261517431471443i</v>
      </c>
      <c r="L1682" t="str">
        <f t="shared" si="485"/>
        <v>0.0001875-0.424133783082807i</v>
      </c>
      <c r="M1682" t="str">
        <f t="shared" si="486"/>
        <v>0.0025-0.204454233896328i</v>
      </c>
      <c r="N1682">
        <f t="shared" si="487"/>
        <v>88.394723155161898</v>
      </c>
      <c r="O1682">
        <f t="shared" si="488"/>
        <v>39.913126808006588</v>
      </c>
      <c r="P1682" s="3">
        <f t="shared" si="489"/>
        <v>39.913126808006588</v>
      </c>
      <c r="Q1682" s="3">
        <f t="shared" si="490"/>
        <v>-91.605276844838102</v>
      </c>
      <c r="R1682">
        <f t="shared" si="491"/>
        <v>88.394723155161898</v>
      </c>
      <c r="S1682">
        <f t="shared" si="492"/>
        <v>0.49899871219890707</v>
      </c>
      <c r="T1682">
        <f t="shared" si="475"/>
        <v>39.913126808006588</v>
      </c>
    </row>
    <row r="1683" spans="1:20" x14ac:dyDescent="0.25">
      <c r="A1683">
        <f t="shared" si="476"/>
        <v>3147.2155220215086</v>
      </c>
      <c r="B1683">
        <f t="shared" si="493"/>
        <v>500.8949073052629</v>
      </c>
      <c r="C1683" t="str">
        <f t="shared" si="477"/>
        <v>-2.77289479904108-98.5874073345287i</v>
      </c>
      <c r="D1683" t="str">
        <f t="shared" si="478"/>
        <v>3.47812335148057-31.7765133620804i</v>
      </c>
      <c r="E1683" t="str">
        <f t="shared" si="479"/>
        <v>162.441422926998+0.242375214068806i</v>
      </c>
      <c r="F1683" t="str">
        <f t="shared" si="480"/>
        <v>2.90990964428125-298.181423813301i</v>
      </c>
      <c r="G1683" t="str">
        <f t="shared" si="481"/>
        <v>0.999999908715846-0.000302132662534138i</v>
      </c>
      <c r="H1683" t="str">
        <f t="shared" si="482"/>
        <v>631.256734587417+64.8430410928582i</v>
      </c>
      <c r="I1683" t="str">
        <f t="shared" si="483"/>
        <v>59.726784916875-530.46964690632i</v>
      </c>
      <c r="K1683" t="str">
        <f t="shared" si="484"/>
        <v>0.0188112114572169-0.00262468546521562i</v>
      </c>
      <c r="L1683" t="str">
        <f t="shared" si="485"/>
        <v>0.0001875-0.422528176013955i</v>
      </c>
      <c r="M1683" t="str">
        <f t="shared" si="486"/>
        <v>0.0025-0.203680248950317i</v>
      </c>
      <c r="N1683">
        <f t="shared" si="487"/>
        <v>88.38890890299578</v>
      </c>
      <c r="O1683">
        <f t="shared" si="488"/>
        <v>39.879863198707412</v>
      </c>
      <c r="P1683" s="3">
        <f t="shared" si="489"/>
        <v>39.879863198707412</v>
      </c>
      <c r="Q1683" s="3">
        <f t="shared" si="490"/>
        <v>-91.61109109700422</v>
      </c>
      <c r="R1683">
        <f t="shared" si="491"/>
        <v>88.38890890299578</v>
      </c>
      <c r="S1683">
        <f t="shared" si="492"/>
        <v>0.50089490730526287</v>
      </c>
      <c r="T1683">
        <f t="shared" si="475"/>
        <v>39.879863198707412</v>
      </c>
    </row>
    <row r="1684" spans="1:20" x14ac:dyDescent="0.25">
      <c r="A1684">
        <f t="shared" si="476"/>
        <v>3159.1749410051902</v>
      </c>
      <c r="B1684">
        <f t="shared" si="493"/>
        <v>502.79830795302291</v>
      </c>
      <c r="C1684" t="str">
        <f t="shared" si="477"/>
        <v>-2.7722938179368-98.2102692931955i</v>
      </c>
      <c r="D1684" t="str">
        <f t="shared" si="478"/>
        <v>3.47812333892803-31.656237891059i</v>
      </c>
      <c r="E1684" t="str">
        <f t="shared" si="479"/>
        <v>162.441216360805+0.243345074536042i</v>
      </c>
      <c r="F1684" t="str">
        <f t="shared" si="480"/>
        <v>2.90990964225864-297.05263051181i</v>
      </c>
      <c r="G1684" t="str">
        <f t="shared" si="481"/>
        <v>0.999999908020768-0.000303280766440964i</v>
      </c>
      <c r="H1684" t="str">
        <f t="shared" si="482"/>
        <v>631.30465489671+65.0899342379794i</v>
      </c>
      <c r="I1684" t="str">
        <f t="shared" si="483"/>
        <v>59.7275897890429-528.497620421116i</v>
      </c>
      <c r="K1684" t="str">
        <f t="shared" si="484"/>
        <v>0.018808315267501-0.0026342280182563i</v>
      </c>
      <c r="L1684" t="str">
        <f t="shared" si="485"/>
        <v>0.0001875-0.420928647154767i</v>
      </c>
      <c r="M1684" t="str">
        <f t="shared" si="486"/>
        <v>0.0025-0.202909194013067i</v>
      </c>
      <c r="N1684">
        <f t="shared" si="487"/>
        <v>88.383075751178211</v>
      </c>
      <c r="O1684">
        <f t="shared" si="488"/>
        <v>39.84659724065083</v>
      </c>
      <c r="P1684" s="3">
        <f t="shared" si="489"/>
        <v>39.84659724065083</v>
      </c>
      <c r="Q1684" s="3">
        <f t="shared" si="490"/>
        <v>-91.616924248821789</v>
      </c>
      <c r="R1684">
        <f t="shared" si="491"/>
        <v>88.383075751178211</v>
      </c>
      <c r="S1684">
        <f t="shared" si="492"/>
        <v>0.50279830795302294</v>
      </c>
      <c r="T1684">
        <f t="shared" si="475"/>
        <v>39.84659724065083</v>
      </c>
    </row>
    <row r="1685" spans="1:20" x14ac:dyDescent="0.25">
      <c r="A1685">
        <f t="shared" si="476"/>
        <v>3171.1798057810101</v>
      </c>
      <c r="B1685">
        <f t="shared" si="493"/>
        <v>504.70894152324439</v>
      </c>
      <c r="C1685" t="str">
        <f t="shared" si="477"/>
        <v>-2.771688465009-97.8345453891158i</v>
      </c>
      <c r="D1685" t="str">
        <f t="shared" si="478"/>
        <v>3.47812332627988-31.5364178056472i</v>
      </c>
      <c r="E1685" t="str">
        <f t="shared" si="479"/>
        <v>162.441008333905+0.24431916231916i</v>
      </c>
      <c r="F1685" t="str">
        <f t="shared" si="480"/>
        <v>2.90990964022061-295.928110412137i</v>
      </c>
      <c r="G1685" t="str">
        <f t="shared" si="481"/>
        <v>0.999999907320398-0.000304433233140223i</v>
      </c>
      <c r="H1685" t="str">
        <f t="shared" si="482"/>
        <v>631.352944370191+65.3377710264594i</v>
      </c>
      <c r="I1685" t="str">
        <f t="shared" si="483"/>
        <v>59.7284006971492-526.53320006476i</v>
      </c>
      <c r="K1685" t="str">
        <f t="shared" si="484"/>
        <v>0.0188053979851491-0.00264380204155343i</v>
      </c>
      <c r="L1685" t="str">
        <f t="shared" si="485"/>
        <v>0.0001875-0.419335173495483i</v>
      </c>
      <c r="M1685" t="str">
        <f t="shared" si="486"/>
        <v>0.0025-0.202141057992694i</v>
      </c>
      <c r="N1685">
        <f t="shared" si="487"/>
        <v>88.377223663022548</v>
      </c>
      <c r="O1685">
        <f t="shared" si="488"/>
        <v>39.813328917235033</v>
      </c>
      <c r="P1685" s="3">
        <f t="shared" si="489"/>
        <v>39.813328917235033</v>
      </c>
      <c r="Q1685" s="3">
        <f t="shared" si="490"/>
        <v>-91.622776336977452</v>
      </c>
      <c r="R1685">
        <f t="shared" si="491"/>
        <v>88.377223663022548</v>
      </c>
      <c r="S1685">
        <f t="shared" si="492"/>
        <v>0.50470894152324441</v>
      </c>
      <c r="T1685">
        <f t="shared" si="475"/>
        <v>39.813328917235033</v>
      </c>
    </row>
    <row r="1686" spans="1:20" x14ac:dyDescent="0.25">
      <c r="A1686">
        <f t="shared" si="476"/>
        <v>3183.2302890429783</v>
      </c>
      <c r="B1686">
        <f t="shared" si="493"/>
        <v>506.62683550103276</v>
      </c>
      <c r="C1686" t="str">
        <f t="shared" si="477"/>
        <v>-2.77107870998612-97.4602302321259i</v>
      </c>
      <c r="D1686" t="str">
        <f t="shared" si="478"/>
        <v>3.47812331353544-31.417051382193i</v>
      </c>
      <c r="E1686" t="str">
        <f t="shared" si="479"/>
        <v>162.440798836831+0.245297499366165i</v>
      </c>
      <c r="F1686" t="str">
        <f t="shared" si="480"/>
        <v>2.90990963816708-294.807847337681i</v>
      </c>
      <c r="G1686" t="str">
        <f t="shared" si="481"/>
        <v>0.999999906614695-0.000305590079210501i</v>
      </c>
      <c r="H1686" t="str">
        <f t="shared" si="482"/>
        <v>631.401605884601+65.5865551035317i</v>
      </c>
      <c r="I1686" t="str">
        <f t="shared" si="483"/>
        <v>59.7292176857071-524.576357618939i</v>
      </c>
      <c r="K1686" t="str">
        <f t="shared" si="484"/>
        <v>0.0188024594637487-0.00265340760253906i</v>
      </c>
      <c r="L1686" t="str">
        <f t="shared" si="485"/>
        <v>0.0001875-0.417747732113452i</v>
      </c>
      <c r="M1686" t="str">
        <f t="shared" si="486"/>
        <v>0.0025-0.201375829839305i</v>
      </c>
      <c r="N1686">
        <f t="shared" si="487"/>
        <v>88.371352602078801</v>
      </c>
      <c r="O1686">
        <f t="shared" si="488"/>
        <v>39.780058211750799</v>
      </c>
      <c r="P1686" s="3">
        <f t="shared" si="489"/>
        <v>39.780058211750799</v>
      </c>
      <c r="Q1686" s="3">
        <f t="shared" si="490"/>
        <v>-91.628647397921199</v>
      </c>
      <c r="R1686">
        <f t="shared" si="491"/>
        <v>88.371352602078801</v>
      </c>
      <c r="S1686">
        <f t="shared" si="492"/>
        <v>0.50662683550103271</v>
      </c>
      <c r="T1686">
        <f t="shared" si="475"/>
        <v>39.780058211750799</v>
      </c>
    </row>
    <row r="1687" spans="1:20" x14ac:dyDescent="0.25">
      <c r="A1687">
        <f t="shared" si="476"/>
        <v>3195.3265641413414</v>
      </c>
      <c r="B1687">
        <f t="shared" si="493"/>
        <v>508.55201747593668</v>
      </c>
      <c r="C1687" t="str">
        <f t="shared" si="477"/>
        <v>-2.77046452241064-97.0873184524829i</v>
      </c>
      <c r="D1687" t="str">
        <f t="shared" si="478"/>
        <v>3.47812330069398-31.2981369035703i</v>
      </c>
      <c r="E1687" t="str">
        <f t="shared" si="479"/>
        <v>162.440587860071+0.246280107769738i</v>
      </c>
      <c r="F1687" t="str">
        <f t="shared" si="480"/>
        <v>2.9099096360979-293.691825173085i</v>
      </c>
      <c r="G1687" t="str">
        <f t="shared" si="481"/>
        <v>0.999999905903618-0.000306751321293377i</v>
      </c>
      <c r="H1687" t="str">
        <f t="shared" si="482"/>
        <v>631.450642339611+65.8362901289087i</v>
      </c>
      <c r="I1687" t="str">
        <f t="shared" si="483"/>
        <v>59.7300407995517-522.62706497484i</v>
      </c>
      <c r="K1687" t="str">
        <f t="shared" si="484"/>
        <v>0.0187994995559783-0.00266304476835402i</v>
      </c>
      <c r="L1687" t="str">
        <f t="shared" si="485"/>
        <v>0.0001875-0.416166300172795i</v>
      </c>
      <c r="M1687" t="str">
        <f t="shared" si="486"/>
        <v>0.0025-0.200613498544835i</v>
      </c>
      <c r="N1687">
        <f t="shared" si="487"/>
        <v>88.365462532137457</v>
      </c>
      <c r="O1687">
        <f t="shared" si="488"/>
        <v>39.746785107380688</v>
      </c>
      <c r="P1687" s="3">
        <f t="shared" si="489"/>
        <v>39.746785107380688</v>
      </c>
      <c r="Q1687" s="3">
        <f t="shared" si="490"/>
        <v>-91.634537467862543</v>
      </c>
      <c r="R1687">
        <f t="shared" si="491"/>
        <v>88.365462532137457</v>
      </c>
      <c r="S1687">
        <f t="shared" si="492"/>
        <v>0.5085520174759367</v>
      </c>
      <c r="T1687">
        <f t="shared" si="475"/>
        <v>39.746785107380688</v>
      </c>
    </row>
    <row r="1688" spans="1:20" x14ac:dyDescent="0.25">
      <c r="A1688">
        <f t="shared" si="476"/>
        <v>3207.4688050850787</v>
      </c>
      <c r="B1688">
        <f t="shared" si="493"/>
        <v>510.48451514234523</v>
      </c>
      <c r="C1688" t="str">
        <f t="shared" si="477"/>
        <v>-2.7698458716372-96.7158047007877i</v>
      </c>
      <c r="D1688" t="str">
        <f t="shared" si="478"/>
        <v>3.47812328775472-31.1796726591542i</v>
      </c>
      <c r="E1688" t="str">
        <f t="shared" si="479"/>
        <v>162.440375394062+0.247267009768851i</v>
      </c>
      <c r="F1688" t="str">
        <f t="shared" si="480"/>
        <v>2.90990963401299-292.580027863992i</v>
      </c>
      <c r="G1688" t="str">
        <f t="shared" si="481"/>
        <v>0.999999905187127-0.000307916976093672i</v>
      </c>
      <c r="H1688" t="str">
        <f t="shared" si="482"/>
        <v>631.500056657996+66.0869797768338i</v>
      </c>
      <c r="I1688" t="str">
        <f t="shared" si="483"/>
        <v>59.7308700838316-520.685294132716i</v>
      </c>
      <c r="K1688" t="str">
        <f t="shared" si="484"/>
        <v>0.0187965181136039-0.00267271360584138i</v>
      </c>
      <c r="L1688" t="str">
        <f t="shared" si="485"/>
        <v>0.0001875-0.414590854924084i</v>
      </c>
      <c r="M1688" t="str">
        <f t="shared" si="486"/>
        <v>0.0025-0.199854053142892i</v>
      </c>
      <c r="N1688">
        <f t="shared" si="487"/>
        <v>88.359553417234793</v>
      </c>
      <c r="O1688">
        <f t="shared" si="488"/>
        <v>39.713509587198452</v>
      </c>
      <c r="P1688" s="3">
        <f t="shared" si="489"/>
        <v>39.713509587198452</v>
      </c>
      <c r="Q1688" s="3">
        <f t="shared" si="490"/>
        <v>-91.640446582765207</v>
      </c>
      <c r="R1688">
        <f t="shared" si="491"/>
        <v>88.359553417234793</v>
      </c>
      <c r="S1688">
        <f t="shared" si="492"/>
        <v>0.51048451514234527</v>
      </c>
      <c r="T1688">
        <f t="shared" si="475"/>
        <v>39.713509587198452</v>
      </c>
    </row>
    <row r="1689" spans="1:20" x14ac:dyDescent="0.25">
      <c r="A1689">
        <f t="shared" si="476"/>
        <v>3219.6571865444021</v>
      </c>
      <c r="B1689">
        <f t="shared" si="493"/>
        <v>512.4243562998862</v>
      </c>
      <c r="C1689" t="str">
        <f t="shared" si="477"/>
        <v>-2.76922272683231-96.3456836479157i</v>
      </c>
      <c r="D1689" t="str">
        <f t="shared" si="478"/>
        <v>3.47812327471694-31.0616569447971i</v>
      </c>
      <c r="E1689" t="str">
        <f t="shared" si="479"/>
        <v>162.440161429195+0.2482582277496i</v>
      </c>
      <c r="F1689" t="str">
        <f t="shared" si="480"/>
        <v>2.90990963191218-291.472439416828i</v>
      </c>
      <c r="G1689" t="str">
        <f t="shared" si="481"/>
        <v>0.99999990446518-0.000309087060379684i</v>
      </c>
      <c r="H1689" t="str">
        <f t="shared" si="482"/>
        <v>631.549851785827+66.3386277361485i</v>
      </c>
      <c r="I1689" t="str">
        <f t="shared" si="483"/>
        <v>59.7317055840191-518.751017201515i</v>
      </c>
      <c r="K1689" t="str">
        <f t="shared" si="484"/>
        <v>0.0187935149874751-0.00268241418153996i</v>
      </c>
      <c r="L1689" t="str">
        <f t="shared" si="485"/>
        <v>0.0001875-0.413021373704009i</v>
      </c>
      <c r="M1689" t="str">
        <f t="shared" si="486"/>
        <v>0.0025-0.199097482708599i</v>
      </c>
      <c r="N1689">
        <f t="shared" si="487"/>
        <v>88.353625221657609</v>
      </c>
      <c r="O1689">
        <f t="shared" si="488"/>
        <v>39.680231634168955</v>
      </c>
      <c r="P1689" s="3">
        <f t="shared" si="489"/>
        <v>39.680231634168955</v>
      </c>
      <c r="Q1689" s="3">
        <f t="shared" si="490"/>
        <v>-91.646374778342391</v>
      </c>
      <c r="R1689">
        <f t="shared" si="491"/>
        <v>88.353625221657609</v>
      </c>
      <c r="S1689">
        <f t="shared" si="492"/>
        <v>0.51242435629988625</v>
      </c>
      <c r="T1689">
        <f t="shared" si="475"/>
        <v>39.680231634168955</v>
      </c>
    </row>
    <row r="1690" spans="1:20" x14ac:dyDescent="0.25">
      <c r="A1690">
        <f t="shared" si="476"/>
        <v>3231.8918838532713</v>
      </c>
      <c r="B1690">
        <f t="shared" si="493"/>
        <v>514.37156885382581</v>
      </c>
      <c r="C1690" t="str">
        <f t="shared" si="477"/>
        <v>-2.76859505697292-95.9769499849343i</v>
      </c>
      <c r="D1690" t="str">
        <f t="shared" si="478"/>
        <v>3.4781232615799-30.9440880628031i</v>
      </c>
      <c r="E1690" t="str">
        <f t="shared" si="479"/>
        <v>162.439945955813+0.249253784246473i</v>
      </c>
      <c r="F1690" t="str">
        <f t="shared" si="480"/>
        <v>2.90990962979538-290.369043898558i</v>
      </c>
      <c r="G1690" t="str">
        <f t="shared" si="481"/>
        <v>0.999999903737736-0.000310261590983428i</v>
      </c>
      <c r="H1690" t="str">
        <f t="shared" si="482"/>
        <v>631.600030692676+66.5912377103496i</v>
      </c>
      <c r="I1690" t="str">
        <f t="shared" si="483"/>
        <v>59.7325473459057-516.824206398466i</v>
      </c>
      <c r="K1690" t="str">
        <f t="shared" si="484"/>
        <v>0.0187904900275206-0.00269214656167759i</v>
      </c>
      <c r="L1690" t="str">
        <f t="shared" si="485"/>
        <v>0.0001875-0.411457833935056i</v>
      </c>
      <c r="M1690" t="str">
        <f t="shared" si="486"/>
        <v>0.0025-0.198343776358437i</v>
      </c>
      <c r="N1690">
        <f t="shared" si="487"/>
        <v>88.34767790994816</v>
      </c>
      <c r="O1690">
        <f t="shared" si="488"/>
        <v>39.646951231146993</v>
      </c>
      <c r="P1690" s="3">
        <f t="shared" si="489"/>
        <v>39.646951231146993</v>
      </c>
      <c r="Q1690" s="3">
        <f t="shared" si="490"/>
        <v>-91.65232209005184</v>
      </c>
      <c r="R1690">
        <f t="shared" si="491"/>
        <v>88.34767790994816</v>
      </c>
      <c r="S1690">
        <f t="shared" si="492"/>
        <v>0.51437156885382584</v>
      </c>
      <c r="T1690">
        <f t="shared" si="475"/>
        <v>39.646951231146993</v>
      </c>
    </row>
    <row r="1691" spans="1:20" x14ac:dyDescent="0.25">
      <c r="A1691">
        <f t="shared" si="476"/>
        <v>3244.1730730119139</v>
      </c>
      <c r="B1691">
        <f t="shared" si="493"/>
        <v>516.32618081547037</v>
      </c>
      <c r="C1691" t="str">
        <f t="shared" si="477"/>
        <v>-2.76796283084666-95.6095984230307i</v>
      </c>
      <c r="D1691" t="str">
        <f t="shared" si="478"/>
        <v>3.47812324834279-30.8269643219044i</v>
      </c>
      <c r="E1691" t="str">
        <f t="shared" si="479"/>
        <v>162.43972896421+0.250253701943535i</v>
      </c>
      <c r="F1691" t="str">
        <f t="shared" si="480"/>
        <v>2.90990962766248-289.269825436468i</v>
      </c>
      <c r="G1691" t="str">
        <f t="shared" si="481"/>
        <v>0.999999903004753-0.000311440584800885i</v>
      </c>
      <c r="H1691" t="str">
        <f t="shared" si="482"/>
        <v>631.65059637181+66.8448134176561i</v>
      </c>
      <c r="I1691" t="str">
        <f t="shared" si="483"/>
        <v>59.7333954156106-514.904834048706i</v>
      </c>
      <c r="K1691" t="str">
        <f t="shared" si="484"/>
        <v>0.0187874430827444-0.00270191081216455i</v>
      </c>
      <c r="L1691" t="str">
        <f t="shared" si="485"/>
        <v>0.0001875-0.40990021312518i</v>
      </c>
      <c r="M1691" t="str">
        <f t="shared" si="486"/>
        <v>0.0025-0.197592923250087i</v>
      </c>
      <c r="N1691">
        <f t="shared" si="487"/>
        <v>88.341711446908718</v>
      </c>
      <c r="O1691">
        <f t="shared" si="488"/>
        <v>39.613668360876993</v>
      </c>
      <c r="P1691" s="3">
        <f t="shared" si="489"/>
        <v>39.613668360876993</v>
      </c>
      <c r="Q1691" s="3">
        <f t="shared" si="490"/>
        <v>-91.658288553091282</v>
      </c>
      <c r="R1691">
        <f t="shared" si="491"/>
        <v>88.341711446908718</v>
      </c>
      <c r="S1691">
        <f t="shared" si="492"/>
        <v>0.51632618081547033</v>
      </c>
      <c r="T1691">
        <f t="shared" si="475"/>
        <v>39.613668360876993</v>
      </c>
    </row>
    <row r="1692" spans="1:20" x14ac:dyDescent="0.25">
      <c r="A1692">
        <f t="shared" si="476"/>
        <v>3256.5009306893589</v>
      </c>
      <c r="B1692">
        <f t="shared" si="493"/>
        <v>518.28822030256913</v>
      </c>
      <c r="C1692" t="str">
        <f t="shared" si="477"/>
        <v>-2.76732601704997-95.2436236934392i</v>
      </c>
      <c r="D1692" t="str">
        <f t="shared" si="478"/>
        <v>3.47812323500492-30.7102840372367i</v>
      </c>
      <c r="E1692" t="str">
        <f t="shared" si="479"/>
        <v>162.43951044463+0.251258003675577i</v>
      </c>
      <c r="F1692" t="str">
        <f t="shared" si="480"/>
        <v>2.90990962551331-288.174768217932i</v>
      </c>
      <c r="G1692" t="str">
        <f t="shared" si="481"/>
        <v>0.999999902266188-0.000312624058792234i</v>
      </c>
      <c r="H1692" t="str">
        <f t="shared" si="482"/>
        <v>631.70155184037+67.0993585910669i</v>
      </c>
      <c r="I1692" t="str">
        <f t="shared" si="483"/>
        <v>59.7342498395783-512.992872584865i</v>
      </c>
      <c r="K1692" t="str">
        <f t="shared" si="484"/>
        <v>0.0187843740012223-0.00271170699858679i</v>
      </c>
      <c r="L1692" t="str">
        <f t="shared" si="485"/>
        <v>0.0001875-0.408348488867483i</v>
      </c>
      <c r="M1692" t="str">
        <f t="shared" si="486"/>
        <v>0.0025-0.196844912582274i</v>
      </c>
      <c r="N1692">
        <f t="shared" si="487"/>
        <v>88.335725797607068</v>
      </c>
      <c r="O1692">
        <f t="shared" si="488"/>
        <v>39.580383005992587</v>
      </c>
      <c r="P1692" s="3">
        <f t="shared" si="489"/>
        <v>39.580383005992587</v>
      </c>
      <c r="Q1692" s="3">
        <f t="shared" si="490"/>
        <v>-91.664274202392932</v>
      </c>
      <c r="R1692">
        <f t="shared" si="491"/>
        <v>88.335725797607068</v>
      </c>
      <c r="S1692">
        <f t="shared" si="492"/>
        <v>0.51828822030256916</v>
      </c>
      <c r="T1692">
        <f t="shared" si="475"/>
        <v>39.580383005992587</v>
      </c>
    </row>
    <row r="1693" spans="1:20" x14ac:dyDescent="0.25">
      <c r="A1693">
        <f t="shared" si="476"/>
        <v>3268.8756342259785</v>
      </c>
      <c r="B1693">
        <f t="shared" si="493"/>
        <v>520.2577155397189</v>
      </c>
      <c r="C1693" t="str">
        <f t="shared" si="477"/>
        <v>-2.76668458398803-94.8790205473671i</v>
      </c>
      <c r="D1693" t="str">
        <f t="shared" si="478"/>
        <v>3.47812322156546-30.5940455303149i</v>
      </c>
      <c r="E1693" t="str">
        <f t="shared" si="479"/>
        <v>162.439290387273+0.252266712429314i</v>
      </c>
      <c r="F1693" t="str">
        <f t="shared" si="480"/>
        <v>2.9099096233478-287.083856490185i</v>
      </c>
      <c r="G1693" t="str">
        <f t="shared" si="481"/>
        <v>0.999999901522-0.00031381202998211i</v>
      </c>
      <c r="H1693" t="str">
        <f t="shared" si="482"/>
        <v>631.752900139587+67.3548769784233i</v>
      </c>
      <c r="I1693" t="str">
        <f t="shared" si="483"/>
        <v>59.7351106645808-511.088294546688i</v>
      </c>
      <c r="K1693" t="str">
        <f t="shared" si="484"/>
        <v>0.0187812826300975-0.00272153518619901i</v>
      </c>
      <c r="L1693" t="str">
        <f t="shared" si="485"/>
        <v>0.0001875-0.406802638839891i</v>
      </c>
      <c r="M1693" t="str">
        <f t="shared" si="486"/>
        <v>0.0025-0.196099733594614i</v>
      </c>
      <c r="N1693">
        <f t="shared" si="487"/>
        <v>88.329720927381175</v>
      </c>
      <c r="O1693">
        <f t="shared" si="488"/>
        <v>39.54709514901608</v>
      </c>
      <c r="P1693" s="3">
        <f t="shared" si="489"/>
        <v>39.54709514901608</v>
      </c>
      <c r="Q1693" s="3">
        <f t="shared" si="490"/>
        <v>-91.670279072618825</v>
      </c>
      <c r="R1693">
        <f t="shared" si="491"/>
        <v>88.329720927381175</v>
      </c>
      <c r="S1693">
        <f t="shared" si="492"/>
        <v>0.52025771553971889</v>
      </c>
      <c r="T1693">
        <f t="shared" si="475"/>
        <v>39.54709514901608</v>
      </c>
    </row>
    <row r="1694" spans="1:20" x14ac:dyDescent="0.25">
      <c r="A1694">
        <f t="shared" si="476"/>
        <v>3281.2973616360377</v>
      </c>
      <c r="B1694">
        <f t="shared" si="493"/>
        <v>522.2346948587699</v>
      </c>
      <c r="C1694" t="str">
        <f t="shared" si="477"/>
        <v>-2.76603849987356-94.5157837559166i</v>
      </c>
      <c r="D1694" t="str">
        <f t="shared" si="478"/>
        <v>3.47812320802368-30.4782471290091i</v>
      </c>
      <c r="E1694" t="str">
        <f t="shared" si="479"/>
        <v>162.439068782287+0.253279851344681i</v>
      </c>
      <c r="F1694" t="str">
        <f t="shared" si="480"/>
        <v>2.90990962116579-285.997074560094i</v>
      </c>
      <c r="G1694" t="str">
        <f t="shared" si="481"/>
        <v>0.999999900772146-0.000315004515459835i</v>
      </c>
      <c r="H1694" t="str">
        <f t="shared" si="482"/>
        <v>631.804644334987+67.611372342476i</v>
      </c>
      <c r="I1694" t="str">
        <f t="shared" si="483"/>
        <v>59.7359779377228-509.191072580647i</v>
      </c>
      <c r="K1694" t="str">
        <f t="shared" si="484"/>
        <v>0.0187781688155765-0.00273139543991783i</v>
      </c>
      <c r="L1694" t="str">
        <f t="shared" si="485"/>
        <v>0.0001875-0.405262640804833i</v>
      </c>
      <c r="M1694" t="str">
        <f t="shared" si="486"/>
        <v>0.0025-0.195357375567458i</v>
      </c>
      <c r="N1694">
        <f t="shared" si="487"/>
        <v>88.323696801844449</v>
      </c>
      <c r="O1694">
        <f t="shared" si="488"/>
        <v>39.513804772357524</v>
      </c>
      <c r="P1694" s="3">
        <f t="shared" si="489"/>
        <v>39.513804772357524</v>
      </c>
      <c r="Q1694" s="3">
        <f t="shared" si="490"/>
        <v>-91.676303198155551</v>
      </c>
      <c r="R1694">
        <f t="shared" si="491"/>
        <v>88.323696801844449</v>
      </c>
      <c r="S1694">
        <f t="shared" si="492"/>
        <v>0.52223469485876994</v>
      </c>
      <c r="T1694">
        <f t="shared" si="475"/>
        <v>39.513804772357524</v>
      </c>
    </row>
    <row r="1695" spans="1:20" x14ac:dyDescent="0.25">
      <c r="A1695">
        <f t="shared" si="476"/>
        <v>3293.7662916102545</v>
      </c>
      <c r="B1695">
        <f t="shared" si="493"/>
        <v>524.21918669923321</v>
      </c>
      <c r="C1695" t="str">
        <f t="shared" si="477"/>
        <v>-2.76538773272626-94.1539081100176i</v>
      </c>
      <c r="D1695" t="str">
        <f t="shared" si="478"/>
        <v>3.47812319437881-30.3628871675205i</v>
      </c>
      <c r="E1695" t="str">
        <f t="shared" si="479"/>
        <v>162.438845619775+0.254297443715962i</v>
      </c>
      <c r="F1695" t="str">
        <f t="shared" si="480"/>
        <v>2.90990961896718-284.914406793937i</v>
      </c>
      <c r="G1695" t="str">
        <f t="shared" si="481"/>
        <v>0.999999900016581-0.000316201532379671i</v>
      </c>
      <c r="H1695" t="str">
        <f t="shared" si="482"/>
        <v>631.856787516572+67.8688484609426i</v>
      </c>
      <c r="I1695" t="str">
        <f t="shared" si="483"/>
        <v>59.7368517064403-507.301179439544i</v>
      </c>
      <c r="K1695" t="str">
        <f t="shared" si="484"/>
        <v>0.0187750324029257-0.0027412878243148i</v>
      </c>
      <c r="L1695" t="str">
        <f t="shared" si="485"/>
        <v>0.0001875-0.40372847260892i</v>
      </c>
      <c r="M1695" t="str">
        <f t="shared" si="486"/>
        <v>0.0025-0.194617827821735i</v>
      </c>
      <c r="N1695">
        <f t="shared" si="487"/>
        <v>88.317653386890868</v>
      </c>
      <c r="O1695">
        <f t="shared" si="488"/>
        <v>39.480511858314742</v>
      </c>
      <c r="P1695" s="3">
        <f t="shared" si="489"/>
        <v>39.480511858314742</v>
      </c>
      <c r="Q1695" s="3">
        <f t="shared" si="490"/>
        <v>-91.682346613109132</v>
      </c>
      <c r="R1695">
        <f t="shared" si="491"/>
        <v>88.317653386890868</v>
      </c>
      <c r="S1695">
        <f t="shared" si="492"/>
        <v>0.52421918669923318</v>
      </c>
      <c r="T1695">
        <f t="shared" si="475"/>
        <v>39.480511858314742</v>
      </c>
    </row>
    <row r="1696" spans="1:20" x14ac:dyDescent="0.25">
      <c r="A1696">
        <f t="shared" si="476"/>
        <v>3306.2826035183734</v>
      </c>
      <c r="B1696">
        <f t="shared" si="493"/>
        <v>526.21121960869027</v>
      </c>
      <c r="C1696" t="str">
        <f t="shared" si="477"/>
        <v>-2.76473225037216-93.7933884203478i</v>
      </c>
      <c r="D1696" t="str">
        <f t="shared" si="478"/>
        <v>3.47812318063002-30.2479639863571i</v>
      </c>
      <c r="E1696" t="str">
        <f t="shared" si="479"/>
        <v>162.438620889791+0.255319512992898i</v>
      </c>
      <c r="F1696" t="str">
        <f t="shared" si="480"/>
        <v>2.90990961675179-283.835837617174i</v>
      </c>
      <c r="G1696" t="str">
        <f t="shared" si="481"/>
        <v>0.999999899255263-0.000317403097961069i</v>
      </c>
      <c r="H1696" t="str">
        <f t="shared" si="482"/>
        <v>631.909332799052+68.1273091265757i</v>
      </c>
      <c r="I1696" t="str">
        <f t="shared" si="483"/>
        <v>59.7377320185059-505.418587982138i</v>
      </c>
      <c r="K1696" t="str">
        <f t="shared" si="484"/>
        <v>0.0187718732364669-0.00275121240360932i</v>
      </c>
      <c r="L1696" t="str">
        <f t="shared" si="485"/>
        <v>0.0001875-0.402200112182625i</v>
      </c>
      <c r="M1696" t="str">
        <f t="shared" si="486"/>
        <v>0.0025-0.193881079718804i</v>
      </c>
      <c r="N1696">
        <f t="shared" si="487"/>
        <v>88.311590648699962</v>
      </c>
      <c r="O1696">
        <f t="shared" si="488"/>
        <v>39.447216389072167</v>
      </c>
      <c r="P1696" s="3">
        <f t="shared" si="489"/>
        <v>39.447216389072167</v>
      </c>
      <c r="Q1696" s="3">
        <f t="shared" si="490"/>
        <v>-91.688409351300038</v>
      </c>
      <c r="R1696">
        <f t="shared" si="491"/>
        <v>88.311590648699962</v>
      </c>
      <c r="S1696">
        <f t="shared" si="492"/>
        <v>0.52621121960869022</v>
      </c>
      <c r="T1696">
        <f t="shared" si="475"/>
        <v>39.447216389072167</v>
      </c>
    </row>
    <row r="1697" spans="1:20" x14ac:dyDescent="0.25">
      <c r="A1697">
        <f t="shared" si="476"/>
        <v>3318.8464774117433</v>
      </c>
      <c r="B1697">
        <f t="shared" si="493"/>
        <v>528.21082224320332</v>
      </c>
      <c r="C1697" t="str">
        <f t="shared" si="477"/>
        <v>-2.76407202044237-93.4342195172644i</v>
      </c>
      <c r="D1697" t="str">
        <f t="shared" si="478"/>
        <v>3.47812316677654-30.1334759323104i</v>
      </c>
      <c r="E1697" t="str">
        <f t="shared" si="479"/>
        <v>162.438394582339+0.256346082782255i</v>
      </c>
      <c r="F1697" t="str">
        <f t="shared" si="480"/>
        <v>2.90990961451958-282.761351514226i</v>
      </c>
      <c r="G1697" t="str">
        <f t="shared" si="481"/>
        <v>0.999999898488149-0.000318609229488911i</v>
      </c>
      <c r="H1697" t="str">
        <f t="shared" si="482"/>
        <v>631.962283322021+68.3867581472221i</v>
      </c>
      <c r="I1697" t="str">
        <f t="shared" si="483"/>
        <v>59.7386189220283-503.543271172749i</v>
      </c>
      <c r="K1697" t="str">
        <f t="shared" si="484"/>
        <v>0.018768691159574-0.00276116924166156i</v>
      </c>
      <c r="L1697" t="str">
        <f t="shared" si="485"/>
        <v>0.0001875-0.400677537539974i</v>
      </c>
      <c r="M1697" t="str">
        <f t="shared" si="486"/>
        <v>0.0025-0.193147120660295i</v>
      </c>
      <c r="N1697">
        <f t="shared" si="487"/>
        <v>88.305508553742442</v>
      </c>
      <c r="O1697">
        <f t="shared" si="488"/>
        <v>39.413918346700711</v>
      </c>
      <c r="P1697" s="3">
        <f t="shared" si="489"/>
        <v>39.413918346700711</v>
      </c>
      <c r="Q1697" s="3">
        <f t="shared" si="490"/>
        <v>-91.694491446257558</v>
      </c>
      <c r="R1697">
        <f t="shared" si="491"/>
        <v>88.305508553742442</v>
      </c>
      <c r="S1697">
        <f t="shared" si="492"/>
        <v>0.52821082224320337</v>
      </c>
      <c r="T1697">
        <f t="shared" si="475"/>
        <v>39.413918346700711</v>
      </c>
    </row>
    <row r="1698" spans="1:20" x14ac:dyDescent="0.25">
      <c r="A1698">
        <f t="shared" si="476"/>
        <v>3331.4580940259079</v>
      </c>
      <c r="B1698">
        <f t="shared" si="493"/>
        <v>530.21802336772748</v>
      </c>
      <c r="C1698" t="str">
        <f t="shared" si="477"/>
        <v>-2.76340701037266-93.0763962507303i</v>
      </c>
      <c r="D1698" t="str">
        <f t="shared" si="478"/>
        <v>3.47812315281758-30.0194213584314i</v>
      </c>
      <c r="E1698" t="str">
        <f t="shared" si="479"/>
        <v>162.438166687377+0.257377176848733i</v>
      </c>
      <c r="F1698" t="str">
        <f t="shared" si="480"/>
        <v>2.90990961227033-281.690933028249i</v>
      </c>
      <c r="G1698" t="str">
        <f t="shared" si="481"/>
        <v>0.999999897715193-0.000319819944313762i</v>
      </c>
      <c r="H1698" t="str">
        <f t="shared" si="482"/>
        <v>632.01564225019+68.6471993458892i</v>
      </c>
      <c r="I1698" t="str">
        <f t="shared" si="483"/>
        <v>59.7395124654552-501.675202080881i</v>
      </c>
      <c r="K1698" t="str">
        <f t="shared" si="484"/>
        <v>0.0187654860146686-0.00277115840196518i</v>
      </c>
      <c r="L1698" t="str">
        <f t="shared" si="485"/>
        <v>0.0001875-0.399160726778217i</v>
      </c>
      <c r="M1698" t="str">
        <f t="shared" si="486"/>
        <v>0.0025-0.192415940087961i</v>
      </c>
      <c r="N1698">
        <f t="shared" si="487"/>
        <v>88.2994070687853</v>
      </c>
      <c r="O1698">
        <f t="shared" si="488"/>
        <v>39.380617713157136</v>
      </c>
      <c r="P1698" s="3">
        <f t="shared" si="489"/>
        <v>39.380617713157136</v>
      </c>
      <c r="Q1698" s="3">
        <f t="shared" si="490"/>
        <v>-91.7005929312147</v>
      </c>
      <c r="R1698">
        <f t="shared" si="491"/>
        <v>88.2994070687853</v>
      </c>
      <c r="S1698">
        <f t="shared" si="492"/>
        <v>0.5302180233677275</v>
      </c>
      <c r="T1698">
        <f t="shared" si="475"/>
        <v>39.380617713157136</v>
      </c>
    </row>
    <row r="1699" spans="1:20" x14ac:dyDescent="0.25">
      <c r="A1699">
        <f t="shared" si="476"/>
        <v>3344.1176347832065</v>
      </c>
      <c r="B1699">
        <f t="shared" si="493"/>
        <v>532.23285185652492</v>
      </c>
      <c r="C1699" t="str">
        <f t="shared" si="477"/>
        <v>-2.76273718740274-92.7199134902414i</v>
      </c>
      <c r="D1699" t="str">
        <f t="shared" si="478"/>
        <v>3.47812313875231-29.9057986240068i</v>
      </c>
      <c r="E1699" t="str">
        <f t="shared" si="479"/>
        <v>162.437937194814+0.258412819116415i</v>
      </c>
      <c r="F1699" t="str">
        <f t="shared" si="480"/>
        <v>2.909909610004-280.624566760914i</v>
      </c>
      <c r="G1699" t="str">
        <f t="shared" si="481"/>
        <v>0.999999896936351-0.000321035259852119i</v>
      </c>
      <c r="H1699" t="str">
        <f t="shared" si="482"/>
        <v>632.06941277358+68.9086365608083i</v>
      </c>
      <c r="I1699" t="str">
        <f t="shared" si="483"/>
        <v>59.7404126975761-499.814353880837i</v>
      </c>
      <c r="K1699" t="str">
        <f t="shared" si="484"/>
        <v>0.0187622576432165-0.00278117994764014i</v>
      </c>
      <c r="L1699" t="str">
        <f t="shared" si="485"/>
        <v>0.0001875-0.397649658077522i</v>
      </c>
      <c r="M1699" t="str">
        <f t="shared" si="486"/>
        <v>0.0025-0.191687527483523i</v>
      </c>
      <c r="N1699">
        <f t="shared" si="487"/>
        <v>88.293286160897154</v>
      </c>
      <c r="O1699">
        <f t="shared" si="488"/>
        <v>39.34731447028345</v>
      </c>
      <c r="P1699" s="3">
        <f t="shared" si="489"/>
        <v>39.34731447028345</v>
      </c>
      <c r="Q1699" s="3">
        <f t="shared" si="490"/>
        <v>-91.706713839102846</v>
      </c>
      <c r="R1699">
        <f t="shared" si="491"/>
        <v>88.293286160897154</v>
      </c>
      <c r="S1699">
        <f t="shared" si="492"/>
        <v>0.53223285185652491</v>
      </c>
      <c r="T1699">
        <f t="shared" si="475"/>
        <v>39.34731447028345</v>
      </c>
    </row>
    <row r="1700" spans="1:20" x14ac:dyDescent="0.25">
      <c r="A1700">
        <f t="shared" si="476"/>
        <v>3356.8252817953826</v>
      </c>
      <c r="B1700">
        <f t="shared" si="493"/>
        <v>534.25533669357969</v>
      </c>
      <c r="C1700" t="str">
        <f t="shared" si="477"/>
        <v>-2.76206251857524-92.3647661247538i</v>
      </c>
      <c r="D1700" t="str">
        <f t="shared" si="478"/>
        <v>3.47812312457996-29.7926060945354i</v>
      </c>
      <c r="E1700" t="str">
        <f t="shared" si="479"/>
        <v>162.437706094512+0.25945303366996i</v>
      </c>
      <c r="F1700" t="str">
        <f t="shared" si="480"/>
        <v>2.90990960772038-279.562237372185i</v>
      </c>
      <c r="G1700" t="str">
        <f t="shared" si="481"/>
        <v>0.999999896151579-0.000322255193586661i</v>
      </c>
      <c r="H1700" t="str">
        <f t="shared" si="482"/>
        <v>632.123598107749+69.1710736455015i</v>
      </c>
      <c r="I1700" t="str">
        <f t="shared" si="483"/>
        <v>59.741319667526-497.960699851352i</v>
      </c>
      <c r="K1700" t="str">
        <f t="shared" si="484"/>
        <v>0.0187590058857234-0.00279123394142529i</v>
      </c>
      <c r="L1700" t="str">
        <f t="shared" si="485"/>
        <v>0.0001875-0.396144309700659i</v>
      </c>
      <c r="M1700" t="str">
        <f t="shared" si="486"/>
        <v>0.0025-0.190961872368523i</v>
      </c>
      <c r="N1700">
        <f t="shared" si="487"/>
        <v>88.287145797453775</v>
      </c>
      <c r="O1700">
        <f t="shared" si="488"/>
        <v>39.314008599806293</v>
      </c>
      <c r="P1700" s="3">
        <f t="shared" si="489"/>
        <v>39.314008599806293</v>
      </c>
      <c r="Q1700" s="3">
        <f t="shared" si="490"/>
        <v>-91.712854202546225</v>
      </c>
      <c r="R1700">
        <f t="shared" si="491"/>
        <v>88.287145797453775</v>
      </c>
      <c r="S1700">
        <f t="shared" si="492"/>
        <v>0.53425533669357972</v>
      </c>
      <c r="T1700">
        <f t="shared" si="475"/>
        <v>39.314008599806293</v>
      </c>
    </row>
    <row r="1701" spans="1:20" x14ac:dyDescent="0.25">
      <c r="A1701">
        <f t="shared" si="476"/>
        <v>3369.5812178662054</v>
      </c>
      <c r="B1701">
        <f t="shared" si="493"/>
        <v>536.28550697301534</v>
      </c>
      <c r="C1701" t="str">
        <f t="shared" si="477"/>
        <v>-2.76138297073479-92.010949062611i</v>
      </c>
      <c r="D1701" t="str">
        <f t="shared" si="478"/>
        <v>3.47812311029969-29.6798421417044i</v>
      </c>
      <c r="E1701" t="str">
        <f t="shared" si="479"/>
        <v>162.437473376282+0.260497844755926i</v>
      </c>
      <c r="F1701" t="str">
        <f t="shared" si="480"/>
        <v>2.90990960541935-278.503929580095i</v>
      </c>
      <c r="G1701" t="str">
        <f t="shared" si="481"/>
        <v>0.999999895360832-0.000323479763066499i</v>
      </c>
      <c r="H1701" t="str">
        <f t="shared" si="482"/>
        <v>632.178201493993+69.4345144688398i</v>
      </c>
      <c r="I1701" t="str">
        <f t="shared" si="483"/>
        <v>59.7422334247817-496.114213375196i</v>
      </c>
      <c r="K1701" t="str">
        <f t="shared" si="484"/>
        <v>0.0187557305817315-0.00280132044567092i</v>
      </c>
      <c r="L1701" t="str">
        <f t="shared" si="485"/>
        <v>0.0001875-0.394644659992687i</v>
      </c>
      <c r="M1701" t="str">
        <f t="shared" si="486"/>
        <v>0.0025-0.190238964304167i</v>
      </c>
      <c r="N1701">
        <f t="shared" si="487"/>
        <v>88.280985946143716</v>
      </c>
      <c r="O1701">
        <f t="shared" si="488"/>
        <v>39.280700083336313</v>
      </c>
      <c r="P1701" s="3">
        <f t="shared" si="489"/>
        <v>39.280700083336313</v>
      </c>
      <c r="Q1701" s="3">
        <f t="shared" si="490"/>
        <v>-91.719014053856284</v>
      </c>
      <c r="R1701">
        <f t="shared" si="491"/>
        <v>88.280985946143716</v>
      </c>
      <c r="S1701">
        <f t="shared" si="492"/>
        <v>0.53628550697301536</v>
      </c>
      <c r="T1701">
        <f t="shared" si="475"/>
        <v>39.280700083336313</v>
      </c>
    </row>
    <row r="1702" spans="1:20" x14ac:dyDescent="0.25">
      <c r="A1702">
        <f t="shared" si="476"/>
        <v>3382.3856264940969</v>
      </c>
      <c r="B1702">
        <f t="shared" si="493"/>
        <v>538.32339189951279</v>
      </c>
      <c r="C1702" t="str">
        <f t="shared" si="477"/>
        <v>-2.76069851052812-91.6584572314795i</v>
      </c>
      <c r="D1702" t="str">
        <f t="shared" si="478"/>
        <v>3.47812309591069-29.5675051433669i</v>
      </c>
      <c r="E1702" t="str">
        <f t="shared" si="479"/>
        <v>162.437239029892+0.261547276783924i</v>
      </c>
      <c r="F1702" t="str">
        <f t="shared" si="480"/>
        <v>2.90990960310083-277.449628160534i</v>
      </c>
      <c r="G1702" t="str">
        <f t="shared" si="481"/>
        <v>0.999999894564063-0.000324708985907433i</v>
      </c>
      <c r="H1702" t="str">
        <f t="shared" si="482"/>
        <v>632.233226199559+69.698962915116i</v>
      </c>
      <c r="I1702" t="str">
        <f t="shared" si="483"/>
        <v>59.7431540191718-494.274867938808i</v>
      </c>
      <c r="K1702" t="str">
        <f t="shared" si="484"/>
        <v>0.0187524315698156-0.00281143952233134i</v>
      </c>
      <c r="L1702" t="str">
        <f t="shared" si="485"/>
        <v>0.0001875-0.393150687380641i</v>
      </c>
      <c r="M1702" t="str">
        <f t="shared" si="486"/>
        <v>0.0025-0.189518792891181i</v>
      </c>
      <c r="N1702">
        <f t="shared" si="487"/>
        <v>88.274806574973425</v>
      </c>
      <c r="O1702">
        <f t="shared" si="488"/>
        <v>39.247388902368236</v>
      </c>
      <c r="P1702" s="3">
        <f t="shared" si="489"/>
        <v>39.247388902368236</v>
      </c>
      <c r="Q1702" s="3">
        <f t="shared" si="490"/>
        <v>-91.725193425026575</v>
      </c>
      <c r="R1702">
        <f t="shared" si="491"/>
        <v>88.274806574973425</v>
      </c>
      <c r="S1702">
        <f t="shared" si="492"/>
        <v>0.53832339189951284</v>
      </c>
      <c r="T1702">
        <f t="shared" si="475"/>
        <v>39.247388902368236</v>
      </c>
    </row>
    <row r="1703" spans="1:20" x14ac:dyDescent="0.25">
      <c r="A1703">
        <f t="shared" si="476"/>
        <v>3395.2386918747748</v>
      </c>
      <c r="B1703">
        <f t="shared" si="493"/>
        <v>540.36902078873095</v>
      </c>
      <c r="C1703" t="str">
        <f t="shared" si="477"/>
        <v>-2.76000910440223-91.3072855782671i</v>
      </c>
      <c r="D1703" t="str">
        <f t="shared" si="478"/>
        <v>3.47812308141214-29.4555934835172i</v>
      </c>
      <c r="E1703" t="str">
        <f t="shared" si="479"/>
        <v>162.437003045059+0.26260135432818i</v>
      </c>
      <c r="F1703" t="str">
        <f t="shared" si="480"/>
        <v>2.90990960076465-276.399317947021i</v>
      </c>
      <c r="G1703" t="str">
        <f t="shared" si="481"/>
        <v>0.999999893761228-0.000325942879792203i</v>
      </c>
      <c r="H1703" t="str">
        <f t="shared" si="482"/>
        <v>632.288675517882+69.964422884105i</v>
      </c>
      <c r="I1703" t="str">
        <f t="shared" si="483"/>
        <v>59.7440815008732-492.442637131928i</v>
      </c>
      <c r="K1703" t="str">
        <f t="shared" si="484"/>
        <v>0.0187491086875789-0.00282159123295721i</v>
      </c>
      <c r="L1703" t="str">
        <f t="shared" si="485"/>
        <v>0.0001875-0.391662370373222i</v>
      </c>
      <c r="M1703" t="str">
        <f t="shared" si="486"/>
        <v>0.0025-0.188801347769656i</v>
      </c>
      <c r="N1703">
        <f t="shared" si="487"/>
        <v>88.268607652273303</v>
      </c>
      <c r="O1703">
        <f t="shared" si="488"/>
        <v>39.214075038279375</v>
      </c>
      <c r="P1703" s="3">
        <f t="shared" si="489"/>
        <v>39.214075038279375</v>
      </c>
      <c r="Q1703" s="3">
        <f t="shared" si="490"/>
        <v>-91.731392347726697</v>
      </c>
      <c r="R1703">
        <f t="shared" si="491"/>
        <v>88.268607652273303</v>
      </c>
      <c r="S1703">
        <f t="shared" si="492"/>
        <v>0.54036902078873095</v>
      </c>
      <c r="T1703">
        <f t="shared" si="475"/>
        <v>39.214075038279375</v>
      </c>
    </row>
    <row r="1704" spans="1:20" x14ac:dyDescent="0.25">
      <c r="A1704">
        <f t="shared" si="476"/>
        <v>3408.140598903899</v>
      </c>
      <c r="B1704">
        <f t="shared" si="493"/>
        <v>542.42242306772812</v>
      </c>
      <c r="C1704" t="str">
        <f t="shared" si="477"/>
        <v>-2.75931471860431-90.9574290690584i</v>
      </c>
      <c r="D1704" t="str">
        <f t="shared" si="478"/>
        <v>3.47812306680316-29.3441055522685i</v>
      </c>
      <c r="E1704" t="str">
        <f t="shared" si="479"/>
        <v>162.436765411451+0.263660102128473i</v>
      </c>
      <c r="F1704" t="str">
        <f t="shared" si="480"/>
        <v>2.90990959841069-275.352983830489i</v>
      </c>
      <c r="G1704" t="str">
        <f t="shared" si="481"/>
        <v>0.999999892952279-0.00032718146247074i</v>
      </c>
      <c r="H1704" t="str">
        <f t="shared" si="482"/>
        <v>632.34455276878+70.2308982911296i</v>
      </c>
      <c r="I1704" t="str">
        <f t="shared" si="483"/>
        <v>59.7450159204142-490.617494647201i</v>
      </c>
      <c r="K1704" t="str">
        <f t="shared" si="484"/>
        <v>0.0187457617716498-0.0028317756386879i</v>
      </c>
      <c r="L1704" t="str">
        <f t="shared" si="485"/>
        <v>0.0001875-0.390179687560493i</v>
      </c>
      <c r="M1704" t="str">
        <f t="shared" si="486"/>
        <v>0.0025-0.188086618618904i</v>
      </c>
      <c r="N1704">
        <f t="shared" si="487"/>
        <v>88.262389146703157</v>
      </c>
      <c r="O1704">
        <f t="shared" si="488"/>
        <v>39.180758472329671</v>
      </c>
      <c r="P1704" s="3">
        <f t="shared" si="489"/>
        <v>39.180758472329671</v>
      </c>
      <c r="Q1704" s="3">
        <f t="shared" si="490"/>
        <v>-91.737610853296843</v>
      </c>
      <c r="R1704">
        <f t="shared" si="491"/>
        <v>88.262389146703157</v>
      </c>
      <c r="S1704">
        <f t="shared" si="492"/>
        <v>0.54242242306772814</v>
      </c>
      <c r="T1704">
        <f t="shared" si="475"/>
        <v>39.180758472329671</v>
      </c>
    </row>
    <row r="1705" spans="1:20" x14ac:dyDescent="0.25">
      <c r="A1705">
        <f t="shared" si="476"/>
        <v>3421.0915331797337</v>
      </c>
      <c r="B1705">
        <f t="shared" si="493"/>
        <v>544.48362827538551</v>
      </c>
      <c r="C1705" t="str">
        <f t="shared" si="477"/>
        <v>-2.75861531918076-90.6088826890448i</v>
      </c>
      <c r="D1705" t="str">
        <f t="shared" si="478"/>
        <v>3.47812305208298-29.2330397458296i</v>
      </c>
      <c r="E1705" t="str">
        <f t="shared" si="479"/>
        <v>162.436526118692+0.264723545091781i</v>
      </c>
      <c r="F1705" t="str">
        <f t="shared" si="480"/>
        <v>2.9099095960388-274.310610759073i</v>
      </c>
      <c r="G1705" t="str">
        <f t="shared" si="481"/>
        <v>0.999999892137171-0.000328424751760427i</v>
      </c>
      <c r="H1705" t="str">
        <f t="shared" si="482"/>
        <v>632.400861298693+70.4983930671301i</v>
      </c>
      <c r="I1705" t="str">
        <f t="shared" si="483"/>
        <v>59.7459573286806-488.799414279836i</v>
      </c>
      <c r="K1705" t="str">
        <f t="shared" si="484"/>
        <v>0.0187423906576776-0.00284199280024379i</v>
      </c>
      <c r="L1705" t="str">
        <f t="shared" si="485"/>
        <v>0.0001875-0.388702617613561i</v>
      </c>
      <c r="M1705" t="str">
        <f t="shared" si="486"/>
        <v>0.0025-0.187374595157306i</v>
      </c>
      <c r="N1705">
        <f t="shared" si="487"/>
        <v>88.256151027257985</v>
      </c>
      <c r="O1705">
        <f t="shared" si="488"/>
        <v>39.147439185661185</v>
      </c>
      <c r="P1705" s="3">
        <f t="shared" si="489"/>
        <v>39.147439185661185</v>
      </c>
      <c r="Q1705" s="3">
        <f t="shared" si="490"/>
        <v>-91.743848972742015</v>
      </c>
      <c r="R1705">
        <f t="shared" si="491"/>
        <v>88.256151027257985</v>
      </c>
      <c r="S1705">
        <f t="shared" si="492"/>
        <v>0.54448362827538554</v>
      </c>
      <c r="T1705">
        <f t="shared" si="475"/>
        <v>39.147439185661185</v>
      </c>
    </row>
    <row r="1706" spans="1:20" x14ac:dyDescent="0.25">
      <c r="A1706">
        <f t="shared" si="476"/>
        <v>3434.091681005817</v>
      </c>
      <c r="B1706">
        <f t="shared" si="493"/>
        <v>546.55266606283203</v>
      </c>
      <c r="C1706" t="str">
        <f t="shared" si="477"/>
        <v>-2.75791087197645-90.2616414424493i</v>
      </c>
      <c r="D1706" t="str">
        <f t="shared" si="478"/>
        <v>3.47812303725069-29.1223944664814i</v>
      </c>
      <c r="E1706" t="str">
        <f t="shared" si="479"/>
        <v>162.436285156355+0.265791708293446i</v>
      </c>
      <c r="F1706" t="str">
        <f t="shared" si="480"/>
        <v>2.90990959364885-273.272183737885i</v>
      </c>
      <c r="G1706" t="str">
        <f t="shared" si="481"/>
        <v>0.999999891315856-0.000329672765546352i</v>
      </c>
      <c r="H1706" t="str">
        <f t="shared" si="482"/>
        <v>632.457604480904+70.7669111587252i</v>
      </c>
      <c r="I1706" t="str">
        <f t="shared" si="483"/>
        <v>59.7469057769123-486.988369927214i</v>
      </c>
      <c r="K1706" t="str">
        <f t="shared" si="484"/>
        <v>0.018738995180329-0.00285224277791836i</v>
      </c>
      <c r="L1706" t="str">
        <f t="shared" si="485"/>
        <v>0.0001875-0.387231139284281i</v>
      </c>
      <c r="M1706" t="str">
        <f t="shared" si="486"/>
        <v>0.0025-0.186665267142166i</v>
      </c>
      <c r="N1706">
        <f t="shared" si="487"/>
        <v>88.249893263273748</v>
      </c>
      <c r="O1706">
        <f t="shared" si="488"/>
        <v>39.114117159297102</v>
      </c>
      <c r="P1706" s="3">
        <f t="shared" si="489"/>
        <v>39.114117159297102</v>
      </c>
      <c r="Q1706" s="3">
        <f t="shared" si="490"/>
        <v>-91.750106736726252</v>
      </c>
      <c r="R1706">
        <f t="shared" si="491"/>
        <v>88.249893263273748</v>
      </c>
      <c r="S1706">
        <f t="shared" si="492"/>
        <v>0.54655266606283204</v>
      </c>
      <c r="T1706">
        <f t="shared" si="475"/>
        <v>39.114117159297102</v>
      </c>
    </row>
    <row r="1707" spans="1:20" x14ac:dyDescent="0.25">
      <c r="A1707">
        <f t="shared" si="476"/>
        <v>3447.1412293936392</v>
      </c>
      <c r="B1707">
        <f t="shared" si="493"/>
        <v>548.6295661938708</v>
      </c>
      <c r="C1707" t="str">
        <f t="shared" si="477"/>
        <v>-2.75720134263411-89.9157003524613i</v>
      </c>
      <c r="D1707" t="str">
        <f t="shared" si="478"/>
        <v>3.47812302230544-29.0121681225547i</v>
      </c>
      <c r="E1707" t="str">
        <f t="shared" si="479"/>
        <v>162.436042513965+0.266864616978619i</v>
      </c>
      <c r="F1707" t="str">
        <f t="shared" si="480"/>
        <v>2.90990959124068-272.237687828804i</v>
      </c>
      <c r="G1707" t="str">
        <f t="shared" si="481"/>
        <v>0.999999890488287-0.000330925521781564i</v>
      </c>
      <c r="H1707" t="str">
        <f t="shared" si="482"/>
        <v>632.51478571575+71.0364565282822i</v>
      </c>
      <c r="I1707" t="str">
        <f t="shared" si="483"/>
        <v>59.7478613167091-485.184335588522i</v>
      </c>
      <c r="K1707" t="str">
        <f t="shared" si="484"/>
        <v>0.0187355751732845-0.0028625256315704i</v>
      </c>
      <c r="L1707" t="str">
        <f t="shared" si="485"/>
        <v>0.0001875-0.385765231404941i</v>
      </c>
      <c r="M1707" t="str">
        <f t="shared" si="486"/>
        <v>0.0025-0.185958624369562i</v>
      </c>
      <c r="N1707">
        <f t="shared" si="487"/>
        <v>88.243615824433235</v>
      </c>
      <c r="O1707">
        <f t="shared" si="488"/>
        <v>39.080792374141637</v>
      </c>
      <c r="P1707" s="3">
        <f t="shared" si="489"/>
        <v>39.080792374141637</v>
      </c>
      <c r="Q1707" s="3">
        <f t="shared" si="490"/>
        <v>-91.756384175566765</v>
      </c>
      <c r="R1707">
        <f t="shared" si="491"/>
        <v>88.243615824433235</v>
      </c>
      <c r="S1707">
        <f t="shared" si="492"/>
        <v>0.54862956619387082</v>
      </c>
      <c r="T1707">
        <f t="shared" si="475"/>
        <v>39.080792374141637</v>
      </c>
    </row>
    <row r="1708" spans="1:20" x14ac:dyDescent="0.25">
      <c r="A1708">
        <f t="shared" si="476"/>
        <v>3460.2403660653354</v>
      </c>
      <c r="B1708">
        <f t="shared" si="493"/>
        <v>550.71435854540755</v>
      </c>
      <c r="C1708" t="str">
        <f t="shared" si="477"/>
        <v>-2.75648669659317-89.5710544611654i</v>
      </c>
      <c r="D1708" t="str">
        <f t="shared" si="478"/>
        <v>3.47812300724643-28.9023591284062i</v>
      </c>
      <c r="E1708" t="str">
        <f t="shared" si="479"/>
        <v>162.435798181004+0.26794229656332i</v>
      </c>
      <c r="F1708" t="str">
        <f t="shared" si="480"/>
        <v>2.9099095888142-271.20710815026i</v>
      </c>
      <c r="G1708" t="str">
        <f t="shared" si="481"/>
        <v>0.999999889654417-0.000332183038487337i</v>
      </c>
      <c r="H1708" t="str">
        <f t="shared" si="482"/>
        <v>632.572408430867+71.3070331539822i</v>
      </c>
      <c r="I1708" t="str">
        <f t="shared" si="483"/>
        <v>59.7488240000321-483.387285364393i</v>
      </c>
      <c r="K1708" t="str">
        <f t="shared" si="484"/>
        <v>0.0187321304692344-0.00287284142061594i</v>
      </c>
      <c r="L1708" t="str">
        <f t="shared" si="485"/>
        <v>0.0001875-0.384304872887968i</v>
      </c>
      <c r="M1708" t="str">
        <f t="shared" si="486"/>
        <v>0.0025-0.1852546566742i</v>
      </c>
      <c r="N1708">
        <f t="shared" si="487"/>
        <v>88.237318680772205</v>
      </c>
      <c r="O1708">
        <f t="shared" si="488"/>
        <v>39.047464810979378</v>
      </c>
      <c r="P1708" s="3">
        <f t="shared" si="489"/>
        <v>39.047464810979378</v>
      </c>
      <c r="Q1708" s="3">
        <f t="shared" si="490"/>
        <v>-91.762681319227795</v>
      </c>
      <c r="R1708">
        <f t="shared" si="491"/>
        <v>88.237318680772205</v>
      </c>
      <c r="S1708">
        <f t="shared" si="492"/>
        <v>0.55071435854540751</v>
      </c>
      <c r="T1708">
        <f t="shared" ref="T1708:T1771" si="494">P1708</f>
        <v>39.047464810979378</v>
      </c>
    </row>
    <row r="1709" spans="1:20" x14ac:dyDescent="0.25">
      <c r="A1709">
        <f t="shared" ref="A1709:A1772" si="495">2*PI()*B1709</f>
        <v>3473.3892794563835</v>
      </c>
      <c r="B1709">
        <f t="shared" si="493"/>
        <v>552.80707310788011</v>
      </c>
      <c r="C1709" t="str">
        <f t="shared" ref="C1709:C1772" si="496">IMPRODUCT(D1709,E1709,$C$40,,K1709,$C$41)</f>
        <v>-2.75576689908997-89.2276988294698i</v>
      </c>
      <c r="D1709" t="str">
        <f t="shared" ref="D1709:D1772" si="497">IMDIV(IMPRODUCT($C$37,$C$38,COMPLEX(1,A1709/$C$38)),IMSUM(-1*A1709*A1709/$C$39,COMPLEX(0,1*A1709)))</f>
        <v>3.47812299207272-28.792965904397i</v>
      </c>
      <c r="E1709" t="str">
        <f t="shared" ref="E1709:E1772" si="498">IMDIV(IMPRODUCT(IMSUM(F1709,G1709),$C$29,H1709),IMSUM(1,I1709))</f>
        <v>162.435552146901+0.269024772636274i</v>
      </c>
      <c r="F1709" t="str">
        <f t="shared" ref="F1709:F1772" si="499">IMDIV(IMPRODUCT($C$14,$C$15,COMPLEX(1,A1709/$C$15)),IMSUM(-1*A1709*A1709/$C$16,COMPLEX(0,A1709)))</f>
        <v>2.90990958636926-270.180429877018i</v>
      </c>
      <c r="G1709" t="str">
        <f t="shared" ref="G1709:G1772" si="500">IMDIV(1,COMPLEX(1,A1709*$C$9*$C$10))</f>
        <v>0.999999888814197-0.000333445333753422i</v>
      </c>
      <c r="H1709" t="str">
        <f t="shared" ref="H1709:H1772" si="501">IMDIV($C$3,IMSUM(K1709,COMPLEX(0,$C$28*A1709)))</f>
        <v>632.630476081416+71.5786450298886i</v>
      </c>
      <c r="I1709" t="str">
        <f t="shared" ref="I1709:I1772" si="502">IMPRODUCT(F1709,$C$29,H1709,$C$31)</f>
        <v>59.7497938792066-481.597193456541i</v>
      </c>
      <c r="K1709" t="str">
        <f t="shared" ref="K1709:K1772" si="503">IF($C$26&lt;=0,IMDIV(1,IMSUM(IMDIV(1,L1709),1/$C$18)),IMDIV(1,IMSUM(IMDIV(1,L1709),1/$C$18,IMDIV(1,M1709))))</f>
        <v>0.0187286608998752-0.00288319020402025i</v>
      </c>
      <c r="L1709" t="str">
        <f t="shared" ref="L1709:L1772" si="504">IMSUM($C$21/$C$22,IMDIV(1,COMPLEX(0,$C$20*$C$22*A1709)))</f>
        <v>0.0001875-0.38285004272561i</v>
      </c>
      <c r="M1709" t="str">
        <f t="shared" ref="M1709:M1772" si="505">IMSUM($C$25/$C$26,IMDIV(1,COMPLEX(0,$C$24*$C$26*A1709)))</f>
        <v>0.0025-0.184553353929268i</v>
      </c>
      <c r="N1709">
        <f t="shared" ref="N1709:N1772" si="506">ABS(R1709)</f>
        <v>88.231001802684659</v>
      </c>
      <c r="O1709">
        <f t="shared" ref="O1709:O1772" si="507">ABS(P1709)</f>
        <v>39.014134450474472</v>
      </c>
      <c r="P1709" s="3">
        <f t="shared" ref="P1709:P1772" si="508">20*LOG10(IMABS(C1709))</f>
        <v>39.014134450474472</v>
      </c>
      <c r="Q1709" s="3">
        <f t="shared" ref="Q1709:Q1772" si="509">IMARGUMENT(C1709)*180/PI()</f>
        <v>-91.768998197315341</v>
      </c>
      <c r="R1709">
        <f t="shared" ref="R1709:R1772" si="510">IF(Q1709&lt;0,Q1709+180,Q1709-180)</f>
        <v>88.231001802684659</v>
      </c>
      <c r="S1709">
        <f t="shared" ref="S1709:S1772" si="511">B1709/1000</f>
        <v>0.55280707310788013</v>
      </c>
      <c r="T1709">
        <f t="shared" si="494"/>
        <v>39.014134450474472</v>
      </c>
    </row>
    <row r="1710" spans="1:20" x14ac:dyDescent="0.25">
      <c r="A1710">
        <f t="shared" si="495"/>
        <v>3486.5881587183185</v>
      </c>
      <c r="B1710">
        <f t="shared" ref="B1710:B1773" si="512">B1709*(1+B$42)</f>
        <v>554.90773998569011</v>
      </c>
      <c r="C1710" t="str">
        <f t="shared" si="496"/>
        <v>-2.75504191515563-88.8856285370405i</v>
      </c>
      <c r="D1710" t="str">
        <f t="shared" si="497"/>
        <v>3.47812297678349-28.6839868768684i</v>
      </c>
      <c r="E1710" t="str">
        <f t="shared" si="498"/>
        <v>162.435304401042+0.270112070959775i</v>
      </c>
      <c r="F1710" t="str">
        <f t="shared" si="499"/>
        <v>2.90990958390564-269.157638239964i</v>
      </c>
      <c r="G1710" t="str">
        <f t="shared" si="500"/>
        <v>0.999999887967579-0.000334712425738312i</v>
      </c>
      <c r="H1710" t="str">
        <f t="shared" si="501"/>
        <v>632.688992150301+71.8512961660109i</v>
      </c>
      <c r="I1710" t="str">
        <f t="shared" si="502"/>
        <v>59.7507710069209-479.814034167377i</v>
      </c>
      <c r="K1710" t="str">
        <f t="shared" si="503"/>
        <v>0.0187251662959062-0.00289357204028965i</v>
      </c>
      <c r="L1710" t="str">
        <f t="shared" si="504"/>
        <v>0.0001875-0.381400719989649i</v>
      </c>
      <c r="M1710" t="str">
        <f t="shared" si="505"/>
        <v>0.0025-0.183854706046292i</v>
      </c>
      <c r="N1710">
        <f t="shared" si="506"/>
        <v>88.224665160929973</v>
      </c>
      <c r="O1710">
        <f t="shared" si="507"/>
        <v>38.980801273170471</v>
      </c>
      <c r="P1710" s="3">
        <f t="shared" si="508"/>
        <v>38.980801273170471</v>
      </c>
      <c r="Q1710" s="3">
        <f t="shared" si="509"/>
        <v>-91.775334839070027</v>
      </c>
      <c r="R1710">
        <f t="shared" si="510"/>
        <v>88.224665160929973</v>
      </c>
      <c r="S1710">
        <f t="shared" si="511"/>
        <v>0.5549077399856901</v>
      </c>
      <c r="T1710">
        <f t="shared" si="494"/>
        <v>38.980801273170471</v>
      </c>
    </row>
    <row r="1711" spans="1:20" x14ac:dyDescent="0.25">
      <c r="A1711">
        <f t="shared" si="495"/>
        <v>3499.8371937214479</v>
      </c>
      <c r="B1711">
        <f t="shared" si="512"/>
        <v>557.01638939763575</v>
      </c>
      <c r="C1711" t="str">
        <f t="shared" si="496"/>
        <v>-2.75431170961681-88.5448386822297i</v>
      </c>
      <c r="D1711" t="str">
        <f t="shared" si="497"/>
        <v>3.47812296137785-28.5754204781209i</v>
      </c>
      <c r="E1711" t="str">
        <f t="shared" si="498"/>
        <v>162.435054932763+0.271204217471433i</v>
      </c>
      <c r="F1711" t="str">
        <f t="shared" si="499"/>
        <v>2.90990958142331-268.1387185259i</v>
      </c>
      <c r="G1711" t="str">
        <f t="shared" si="500"/>
        <v>0.999999887114515-0.0003359843326695i</v>
      </c>
      <c r="H1711" t="str">
        <f t="shared" si="501"/>
        <v>632.747960148426+72.1249905883782i</v>
      </c>
      <c r="I1711" t="str">
        <f t="shared" si="502"/>
        <v>59.7517554362353-478.037781899685i</v>
      </c>
      <c r="K1711" t="str">
        <f t="shared" si="503"/>
        <v>0.0187216464870253-0.00290398698746332i</v>
      </c>
      <c r="L1711" t="str">
        <f t="shared" si="504"/>
        <v>0.0001875-0.379956883831091i</v>
      </c>
      <c r="M1711" t="str">
        <f t="shared" si="505"/>
        <v>0.0025-0.183158702974988i</v>
      </c>
      <c r="N1711">
        <f t="shared" si="506"/>
        <v>88.218308726637915</v>
      </c>
      <c r="O1711">
        <f t="shared" si="507"/>
        <v>38.947465259489491</v>
      </c>
      <c r="P1711" s="3">
        <f t="shared" si="508"/>
        <v>38.947465259489491</v>
      </c>
      <c r="Q1711" s="3">
        <f t="shared" si="509"/>
        <v>-91.781691273362085</v>
      </c>
      <c r="R1711">
        <f t="shared" si="510"/>
        <v>88.218308726637915</v>
      </c>
      <c r="S1711">
        <f t="shared" si="511"/>
        <v>0.55701638939763576</v>
      </c>
      <c r="T1711">
        <f t="shared" si="494"/>
        <v>38.947465259489491</v>
      </c>
    </row>
    <row r="1712" spans="1:20" x14ac:dyDescent="0.25">
      <c r="A1712">
        <f t="shared" si="495"/>
        <v>3513.1365750575897</v>
      </c>
      <c r="B1712">
        <f t="shared" si="512"/>
        <v>559.13305167734677</v>
      </c>
      <c r="C1712" t="str">
        <f t="shared" si="496"/>
        <v>-2.75357624709389-88.2053243820077i</v>
      </c>
      <c r="D1712" t="str">
        <f t="shared" si="497"/>
        <v>3.4781229458549-28.4672651463903i</v>
      </c>
      <c r="E1712" t="str">
        <f t="shared" si="498"/>
        <v>162.434803731352+0.272301238285457i</v>
      </c>
      <c r="F1712" t="str">
        <f t="shared" si="499"/>
        <v>2.90990957892209-267.123656077323i</v>
      </c>
      <c r="G1712" t="str">
        <f t="shared" si="500"/>
        <v>0.999999886254956-0.000337261072843749i</v>
      </c>
      <c r="H1712" t="str">
        <f t="shared" si="501"/>
        <v>632.807383614908+72.399732339101i</v>
      </c>
      <c r="I1712" t="str">
        <f t="shared" si="502"/>
        <v>59.7527472205774-476.268411156224i</v>
      </c>
      <c r="K1712" t="str">
        <f t="shared" si="503"/>
        <v>0.018718101301926-0.00291443510310498i</v>
      </c>
      <c r="L1712" t="str">
        <f t="shared" si="504"/>
        <v>0.0001875-0.378518513479868i</v>
      </c>
      <c r="M1712" t="str">
        <f t="shared" si="505"/>
        <v>0.0025-0.182465334703116i</v>
      </c>
      <c r="N1712">
        <f t="shared" si="506"/>
        <v>88.211932471315563</v>
      </c>
      <c r="O1712">
        <f t="shared" si="507"/>
        <v>38.914126389731727</v>
      </c>
      <c r="P1712" s="3">
        <f t="shared" si="508"/>
        <v>38.914126389731727</v>
      </c>
      <c r="Q1712" s="3">
        <f t="shared" si="509"/>
        <v>-91.788067528684437</v>
      </c>
      <c r="R1712">
        <f t="shared" si="510"/>
        <v>88.211932471315563</v>
      </c>
      <c r="S1712">
        <f t="shared" si="511"/>
        <v>0.55913305167734673</v>
      </c>
      <c r="T1712">
        <f t="shared" si="494"/>
        <v>38.914126389731727</v>
      </c>
    </row>
    <row r="1713" spans="1:20" x14ac:dyDescent="0.25">
      <c r="A1713">
        <f t="shared" si="495"/>
        <v>3526.4864940428083</v>
      </c>
      <c r="B1713">
        <f t="shared" si="512"/>
        <v>561.2577572737207</v>
      </c>
      <c r="C1713" t="str">
        <f t="shared" si="496"/>
        <v>-2.75283549200101-87.867080771897i</v>
      </c>
      <c r="D1713" t="str">
        <f t="shared" si="497"/>
        <v>3.47812293021372-28.3595193258257i</v>
      </c>
      <c r="E1713" t="str">
        <f t="shared" si="498"/>
        <v>162.434550786054+0.27340315969388i</v>
      </c>
      <c r="F1713" t="str">
        <f t="shared" si="499"/>
        <v>2.90990957640181-266.112436292218i</v>
      </c>
      <c r="G1713" t="str">
        <f t="shared" si="500"/>
        <v>0.999999885388851-0.000338542664627342i</v>
      </c>
      <c r="H1713" t="str">
        <f t="shared" si="501"/>
        <v>632.867266117329+72.6755254764439i</v>
      </c>
      <c r="I1713" t="str">
        <f t="shared" si="502"/>
        <v>59.7537464137484-474.505896539384i</v>
      </c>
      <c r="K1713" t="str">
        <f t="shared" si="503"/>
        <v>0.0187145305682934-0.00292491644429453i</v>
      </c>
      <c r="L1713" t="str">
        <f t="shared" si="504"/>
        <v>0.0001875-0.377085588244539i</v>
      </c>
      <c r="M1713" t="str">
        <f t="shared" si="505"/>
        <v>0.0025-0.181774591256342i</v>
      </c>
      <c r="N1713">
        <f t="shared" si="506"/>
        <v>88.20553636685311</v>
      </c>
      <c r="O1713">
        <f t="shared" si="507"/>
        <v>38.880784644075128</v>
      </c>
      <c r="P1713" s="3">
        <f t="shared" si="508"/>
        <v>38.880784644075128</v>
      </c>
      <c r="Q1713" s="3">
        <f t="shared" si="509"/>
        <v>-91.79446363314689</v>
      </c>
      <c r="R1713">
        <f t="shared" si="510"/>
        <v>88.20553636685311</v>
      </c>
      <c r="S1713">
        <f t="shared" si="511"/>
        <v>0.56125775727372074</v>
      </c>
      <c r="T1713">
        <f t="shared" si="494"/>
        <v>38.880784644075128</v>
      </c>
    </row>
    <row r="1714" spans="1:20" x14ac:dyDescent="0.25">
      <c r="A1714">
        <f t="shared" si="495"/>
        <v>3539.8871427201711</v>
      </c>
      <c r="B1714">
        <f t="shared" si="512"/>
        <v>563.39053675136086</v>
      </c>
      <c r="C1714" t="str">
        <f t="shared" si="496"/>
        <v>-2.75208940854454-87.5301030059015i</v>
      </c>
      <c r="D1714" t="str">
        <f t="shared" si="497"/>
        <v>3.47812291445348-28.2521814664675i</v>
      </c>
      <c r="E1714" t="str">
        <f t="shared" si="498"/>
        <v>162.434296086064+0.274510008168305i</v>
      </c>
      <c r="F1714" t="str">
        <f t="shared" si="499"/>
        <v>2.90990957386231-265.10504462385i</v>
      </c>
      <c r="G1714" t="str">
        <f t="shared" si="500"/>
        <v>0.999999884516152-0.000339829126456356i</v>
      </c>
      <c r="H1714" t="str">
        <f t="shared" si="501"/>
        <v>632.927611251973+72.9523740748911i</v>
      </c>
      <c r="I1714" t="str">
        <f t="shared" si="502"/>
        <v>59.7547530699237-472.750212750833i</v>
      </c>
      <c r="K1714" t="str">
        <f t="shared" si="503"/>
        <v>0.0187109341128008-0.00293543106761951i</v>
      </c>
      <c r="L1714" t="str">
        <f t="shared" si="504"/>
        <v>0.0001875-0.375658087511993i</v>
      </c>
      <c r="M1714" t="str">
        <f t="shared" si="505"/>
        <v>0.0025-0.181086462698089i</v>
      </c>
      <c r="N1714">
        <f t="shared" si="506"/>
        <v>88.199120385530648</v>
      </c>
      <c r="O1714">
        <f t="shared" si="507"/>
        <v>38.847440002574622</v>
      </c>
      <c r="P1714" s="3">
        <f t="shared" si="508"/>
        <v>38.847440002574622</v>
      </c>
      <c r="Q1714" s="3">
        <f t="shared" si="509"/>
        <v>-91.800879614469352</v>
      </c>
      <c r="R1714">
        <f t="shared" si="510"/>
        <v>88.199120385530648</v>
      </c>
      <c r="S1714">
        <f t="shared" si="511"/>
        <v>0.56339053675136086</v>
      </c>
      <c r="T1714">
        <f t="shared" si="494"/>
        <v>38.847440002574622</v>
      </c>
    </row>
    <row r="1715" spans="1:20" x14ac:dyDescent="0.25">
      <c r="A1715">
        <f t="shared" si="495"/>
        <v>3553.3387138625076</v>
      </c>
      <c r="B1715">
        <f t="shared" si="512"/>
        <v>565.53142079101599</v>
      </c>
      <c r="C1715" t="str">
        <f t="shared" si="496"/>
        <v>-2.7513379607232-87.1943862564385i</v>
      </c>
      <c r="D1715" t="str">
        <f t="shared" si="497"/>
        <v>3.47812289857323-28.1452500242244i</v>
      </c>
      <c r="E1715" t="str">
        <f t="shared" si="498"/>
        <v>162.43403962053+0.275621810361044i</v>
      </c>
      <c r="F1715" t="str">
        <f t="shared" si="499"/>
        <v>2.90990957130352-264.10146658055i</v>
      </c>
      <c r="G1715" t="str">
        <f t="shared" si="500"/>
        <v>0.999999883636807-0.000341120476836928i</v>
      </c>
      <c r="H1715" t="str">
        <f t="shared" si="501"/>
        <v>632.988422644064+73.2302822252175i</v>
      </c>
      <c r="I1715" t="str">
        <f t="shared" si="502"/>
        <v>59.7557672436561-471.001334591148i</v>
      </c>
      <c r="K1715" t="str">
        <f t="shared" si="503"/>
        <v>0.0187073117611061-0.00294597902916662i</v>
      </c>
      <c r="L1715" t="str">
        <f t="shared" si="504"/>
        <v>0.0001875-0.374235990747153i</v>
      </c>
      <c r="M1715" t="str">
        <f t="shared" si="505"/>
        <v>0.0025-0.180400939129397i</v>
      </c>
      <c r="N1715">
        <f t="shared" si="506"/>
        <v>88.192684500023944</v>
      </c>
      <c r="O1715">
        <f t="shared" si="507"/>
        <v>38.814092445161513</v>
      </c>
      <c r="P1715" s="3">
        <f t="shared" si="508"/>
        <v>38.814092445161513</v>
      </c>
      <c r="Q1715" s="3">
        <f t="shared" si="509"/>
        <v>-91.807315499976056</v>
      </c>
      <c r="R1715">
        <f t="shared" si="510"/>
        <v>88.192684500023944</v>
      </c>
      <c r="S1715">
        <f t="shared" si="511"/>
        <v>0.56553142079101604</v>
      </c>
      <c r="T1715">
        <f t="shared" si="494"/>
        <v>38.814092445161513</v>
      </c>
    </row>
    <row r="1716" spans="1:20" x14ac:dyDescent="0.25">
      <c r="A1716">
        <f t="shared" si="495"/>
        <v>3566.841400975185</v>
      </c>
      <c r="B1716">
        <f t="shared" si="512"/>
        <v>567.68044019002184</v>
      </c>
      <c r="C1716" t="str">
        <f t="shared" si="496"/>
        <v>-2.75058111232718-86.8599257142737i</v>
      </c>
      <c r="D1716" t="str">
        <f t="shared" si="497"/>
        <v>3.47812288257202-28.0387234608517i</v>
      </c>
      <c r="E1716" t="str">
        <f t="shared" si="498"/>
        <v>162.433781378555+0.276738593106662i</v>
      </c>
      <c r="F1716" t="str">
        <f t="shared" si="499"/>
        <v>2.90990956872521-263.101687725512i</v>
      </c>
      <c r="G1716" t="str">
        <f t="shared" si="500"/>
        <v>0.999999882750766-0.000342416734345514i</v>
      </c>
      <c r="H1716" t="str">
        <f t="shared" si="501"/>
        <v>633.049703948019+73.509254034557i</v>
      </c>
      <c r="I1716" t="str">
        <f t="shared" si="502"/>
        <v>59.7567889898781-469.259236959474i</v>
      </c>
      <c r="K1716" t="str">
        <f t="shared" si="503"/>
        <v>0.0187036633378483-0.00295656038451306i</v>
      </c>
      <c r="L1716" t="str">
        <f t="shared" si="504"/>
        <v>0.0001875-0.372819277492682i</v>
      </c>
      <c r="M1716" t="str">
        <f t="shared" si="505"/>
        <v>0.0025-0.17971801068878i</v>
      </c>
      <c r="N1716">
        <f t="shared" si="506"/>
        <v>88.186228683411144</v>
      </c>
      <c r="O1716">
        <f t="shared" si="507"/>
        <v>38.780741951643222</v>
      </c>
      <c r="P1716" s="3">
        <f t="shared" si="508"/>
        <v>38.780741951643222</v>
      </c>
      <c r="Q1716" s="3">
        <f t="shared" si="509"/>
        <v>-91.813771316588856</v>
      </c>
      <c r="R1716">
        <f t="shared" si="510"/>
        <v>88.186228683411144</v>
      </c>
      <c r="S1716">
        <f t="shared" si="511"/>
        <v>0.56768044019002184</v>
      </c>
      <c r="T1716">
        <f t="shared" si="494"/>
        <v>38.780741951643222</v>
      </c>
    </row>
    <row r="1717" spans="1:20" x14ac:dyDescent="0.25">
      <c r="A1717">
        <f t="shared" si="495"/>
        <v>3580.395398298891</v>
      </c>
      <c r="B1717">
        <f t="shared" si="512"/>
        <v>569.83762586274395</v>
      </c>
      <c r="C1717" t="str">
        <f t="shared" si="496"/>
        <v>-2.74981882693698-86.5267165884519i</v>
      </c>
      <c r="D1717" t="str">
        <f t="shared" si="497"/>
        <v>3.47812286644902-27.9326002439292i</v>
      </c>
      <c r="E1717" t="str">
        <f t="shared" si="498"/>
        <v>162.433521349194+0.27786038342332i</v>
      </c>
      <c r="F1717" t="str">
        <f t="shared" si="499"/>
        <v>2.90990956612728-262.105693676583i</v>
      </c>
      <c r="G1717" t="str">
        <f t="shared" si="500"/>
        <v>0.999999881857979-0.00034371791762916i</v>
      </c>
      <c r="H1717" t="str">
        <f t="shared" si="501"/>
        <v>633.11145884769+73.7892936264722i</v>
      </c>
      <c r="I1717" t="str">
        <f t="shared" si="502"/>
        <v>59.7578183639044-467.523894853165i</v>
      </c>
      <c r="K1717" t="str">
        <f t="shared" si="503"/>
        <v>0.0186999886666439-0.00296717518871777i</v>
      </c>
      <c r="L1717" t="str">
        <f t="shared" si="504"/>
        <v>0.0001875-0.37140792736868i</v>
      </c>
      <c r="M1717" t="str">
        <f t="shared" si="505"/>
        <v>0.0025-0.179037667552082i</v>
      </c>
      <c r="N1717">
        <f t="shared" si="506"/>
        <v>88.179752909179442</v>
      </c>
      <c r="O1717">
        <f t="shared" si="507"/>
        <v>38.747388501702488</v>
      </c>
      <c r="P1717" s="3">
        <f t="shared" si="508"/>
        <v>38.747388501702488</v>
      </c>
      <c r="Q1717" s="3">
        <f t="shared" si="509"/>
        <v>-91.820247090820558</v>
      </c>
      <c r="R1717">
        <f t="shared" si="510"/>
        <v>88.179752909179442</v>
      </c>
      <c r="S1717">
        <f t="shared" si="511"/>
        <v>0.569837625862744</v>
      </c>
      <c r="T1717">
        <f t="shared" si="494"/>
        <v>38.747388501702488</v>
      </c>
    </row>
    <row r="1718" spans="1:20" x14ac:dyDescent="0.25">
      <c r="A1718">
        <f t="shared" si="495"/>
        <v>3594.0009008124271</v>
      </c>
      <c r="B1718">
        <f t="shared" si="512"/>
        <v>572.00300884102239</v>
      </c>
      <c r="C1718" t="str">
        <f t="shared" si="496"/>
        <v>-2.74905106792321-86.1947541062301i</v>
      </c>
      <c r="D1718" t="str">
        <f t="shared" si="497"/>
        <v>3.47812285020324-27.8268788468385i</v>
      </c>
      <c r="E1718" t="str">
        <f t="shared" si="498"/>
        <v>162.433259521456+0.278987208514518i</v>
      </c>
      <c r="F1718" t="str">
        <f t="shared" si="499"/>
        <v>2.90990956350956-261.113470106052i</v>
      </c>
      <c r="G1718" t="str">
        <f t="shared" si="500"/>
        <v>0.999999880958394-0.000345024045405772i</v>
      </c>
      <c r="H1718" t="str">
        <f t="shared" si="501"/>
        <v>633.173691056611+74.0704051410244i</v>
      </c>
      <c r="I1718" t="str">
        <f t="shared" si="502"/>
        <v>59.7588554214331-465.795283367423i</v>
      </c>
      <c r="K1718" t="str">
        <f t="shared" si="503"/>
        <v>0.0186962875700837-0.00297782349631267i</v>
      </c>
      <c r="L1718" t="str">
        <f t="shared" si="504"/>
        <v>0.0001875-0.370001920072406i</v>
      </c>
      <c r="M1718" t="str">
        <f t="shared" si="505"/>
        <v>0.0025-0.178359899932339i</v>
      </c>
      <c r="N1718">
        <f t="shared" si="506"/>
        <v>88.173257151231439</v>
      </c>
      <c r="O1718">
        <f t="shared" si="507"/>
        <v>38.714032074896913</v>
      </c>
      <c r="P1718" s="3">
        <f t="shared" si="508"/>
        <v>38.714032074896913</v>
      </c>
      <c r="Q1718" s="3">
        <f t="shared" si="509"/>
        <v>-91.826742848768561</v>
      </c>
      <c r="R1718">
        <f t="shared" si="510"/>
        <v>88.173257151231439</v>
      </c>
      <c r="S1718">
        <f t="shared" si="511"/>
        <v>0.5720030088410224</v>
      </c>
      <c r="T1718">
        <f t="shared" si="494"/>
        <v>38.714032074896913</v>
      </c>
    </row>
    <row r="1719" spans="1:20" x14ac:dyDescent="0.25">
      <c r="A1719">
        <f t="shared" si="495"/>
        <v>3607.6581042355137</v>
      </c>
      <c r="B1719">
        <f t="shared" si="512"/>
        <v>574.17662027461824</v>
      </c>
      <c r="C1719" t="str">
        <f t="shared" si="496"/>
        <v>-2.74827779844586-85.8640335130145i</v>
      </c>
      <c r="D1719" t="str">
        <f t="shared" si="497"/>
        <v>3.47812283383375-27.7215577487422i</v>
      </c>
      <c r="E1719" t="str">
        <f t="shared" si="498"/>
        <v>162.432995884305+0.280119095770258i</v>
      </c>
      <c r="F1719" t="str">
        <f t="shared" si="499"/>
        <v>2.90990956087191-260.125002740451i</v>
      </c>
      <c r="G1719" t="str">
        <f t="shared" si="500"/>
        <v>0.999999880051959-0.000346335136464383i</v>
      </c>
      <c r="H1719" t="str">
        <f t="shared" si="501"/>
        <v>633.236404318251+74.3525927348405i</v>
      </c>
      <c r="I1719" t="str">
        <f t="shared" si="502"/>
        <v>59.7599002185473-464.073377694963i</v>
      </c>
      <c r="K1719" t="str">
        <f t="shared" si="503"/>
        <v>0.0186925598697293-0.00298850536129373i</v>
      </c>
      <c r="L1719" t="str">
        <f t="shared" si="504"/>
        <v>0.0001875-0.368601235377969i</v>
      </c>
      <c r="M1719" t="str">
        <f t="shared" si="505"/>
        <v>0.0025-0.177684698079637i</v>
      </c>
      <c r="N1719">
        <f t="shared" si="506"/>
        <v>88.166741383891747</v>
      </c>
      <c r="O1719">
        <f t="shared" si="507"/>
        <v>38.680672650658707</v>
      </c>
      <c r="P1719" s="3">
        <f t="shared" si="508"/>
        <v>38.680672650658707</v>
      </c>
      <c r="Q1719" s="3">
        <f t="shared" si="509"/>
        <v>-91.833258616108253</v>
      </c>
      <c r="R1719">
        <f t="shared" si="510"/>
        <v>88.166741383891747</v>
      </c>
      <c r="S1719">
        <f t="shared" si="511"/>
        <v>0.57417662027461824</v>
      </c>
      <c r="T1719">
        <f t="shared" si="494"/>
        <v>38.680672650658707</v>
      </c>
    </row>
    <row r="1720" spans="1:20" x14ac:dyDescent="0.25">
      <c r="A1720">
        <f t="shared" si="495"/>
        <v>3621.367205031609</v>
      </c>
      <c r="B1720">
        <f t="shared" si="512"/>
        <v>576.35849143166183</v>
      </c>
      <c r="C1720" t="str">
        <f t="shared" si="496"/>
        <v>-2.74749898145338-85.5345500722882i</v>
      </c>
      <c r="D1720" t="str">
        <f t="shared" si="497"/>
        <v>3.47812281733961-27.6166354345605i</v>
      </c>
      <c r="E1720" t="str">
        <f t="shared" si="498"/>
        <v>162.432730426658+0.28125607276863i</v>
      </c>
      <c r="F1720" t="str">
        <f t="shared" si="499"/>
        <v>2.90990955821418-259.140277360344i</v>
      </c>
      <c r="G1720" t="str">
        <f t="shared" si="500"/>
        <v>0.999999879138622-0.000347651209665425i</v>
      </c>
      <c r="H1720" t="str">
        <f t="shared" si="501"/>
        <v>633.299602406265+74.6358605811893i</v>
      </c>
      <c r="I1720" t="str">
        <f t="shared" si="502"/>
        <v>59.7609528117208-462.358153125648i</v>
      </c>
      <c r="K1720" t="str">
        <f t="shared" si="503"/>
        <v>0.0186888053861096-0.00299922083711205i</v>
      </c>
      <c r="L1720" t="str">
        <f t="shared" si="504"/>
        <v>0.0001875-0.367205853136052i</v>
      </c>
      <c r="M1720" t="str">
        <f t="shared" si="505"/>
        <v>0.0025-0.177012052280969i</v>
      </c>
      <c r="N1720">
        <f t="shared" si="506"/>
        <v>88.160205581913857</v>
      </c>
      <c r="O1720">
        <f t="shared" si="507"/>
        <v>38.647310208293632</v>
      </c>
      <c r="P1720" s="3">
        <f t="shared" si="508"/>
        <v>38.647310208293632</v>
      </c>
      <c r="Q1720" s="3">
        <f t="shared" si="509"/>
        <v>-91.839794418086143</v>
      </c>
      <c r="R1720">
        <f t="shared" si="510"/>
        <v>88.160205581913857</v>
      </c>
      <c r="S1720">
        <f t="shared" si="511"/>
        <v>0.57635849143166185</v>
      </c>
      <c r="T1720">
        <f t="shared" si="494"/>
        <v>38.647310208293632</v>
      </c>
    </row>
    <row r="1721" spans="1:20" x14ac:dyDescent="0.25">
      <c r="A1721">
        <f t="shared" si="495"/>
        <v>3635.1284004107292</v>
      </c>
      <c r="B1721">
        <f t="shared" si="512"/>
        <v>578.54865369910215</v>
      </c>
      <c r="C1721" t="str">
        <f t="shared" si="496"/>
        <v>-2.74671457968239-85.2062990655483i</v>
      </c>
      <c r="D1721" t="str">
        <f t="shared" si="497"/>
        <v>3.4781228007199-27.512110394951i</v>
      </c>
      <c r="E1721" t="str">
        <f t="shared" si="498"/>
        <v>162.432463137384+0.282398167277285i</v>
      </c>
      <c r="F1721" t="str">
        <f t="shared" si="499"/>
        <v>2.90990955553622-258.159279800126i</v>
      </c>
      <c r="G1721" t="str">
        <f t="shared" si="500"/>
        <v>0.99999987821833-0.000348972283940997i</v>
      </c>
      <c r="H1721" t="str">
        <f t="shared" si="501"/>
        <v>633.363289124764+74.920212870049i</v>
      </c>
      <c r="I1721" t="str">
        <f t="shared" si="502"/>
        <v>59.7620132578185-460.649585046162i</v>
      </c>
      <c r="K1721" t="str">
        <f t="shared" si="503"/>
        <v>0.0186850239387173-0.00300996997666472i</v>
      </c>
      <c r="L1721" t="str">
        <f t="shared" si="504"/>
        <v>0.0001875-0.365815753273612i</v>
      </c>
      <c r="M1721" t="str">
        <f t="shared" si="505"/>
        <v>0.0025-0.1763419528601i</v>
      </c>
      <c r="N1721">
        <f t="shared" si="506"/>
        <v>88.153649720486712</v>
      </c>
      <c r="O1721">
        <f t="shared" si="507"/>
        <v>38.613944726980719</v>
      </c>
      <c r="P1721" s="3">
        <f t="shared" si="508"/>
        <v>38.613944726980719</v>
      </c>
      <c r="Q1721" s="3">
        <f t="shared" si="509"/>
        <v>-91.846350279513288</v>
      </c>
      <c r="R1721">
        <f t="shared" si="510"/>
        <v>88.153649720486712</v>
      </c>
      <c r="S1721">
        <f t="shared" si="511"/>
        <v>0.57854865369910213</v>
      </c>
      <c r="T1721">
        <f t="shared" si="494"/>
        <v>38.613944726980719</v>
      </c>
    </row>
    <row r="1722" spans="1:20" x14ac:dyDescent="0.25">
      <c r="A1722">
        <f t="shared" si="495"/>
        <v>3648.9418883322901</v>
      </c>
      <c r="B1722">
        <f t="shared" si="512"/>
        <v>580.74713858315874</v>
      </c>
      <c r="C1722" t="str">
        <f t="shared" si="496"/>
        <v>-2.74592455565658-84.8792757922412i</v>
      </c>
      <c r="D1722" t="str">
        <f t="shared" si="497"/>
        <v>3.47812278397361-27.4079811262858i</v>
      </c>
      <c r="E1722" t="str">
        <f t="shared" si="498"/>
        <v>162.432194005309+0.283545407255006i</v>
      </c>
      <c r="F1722" t="str">
        <f t="shared" si="499"/>
        <v>2.90990955283787-257.181995947819i</v>
      </c>
      <c r="G1722" t="str">
        <f t="shared" si="500"/>
        <v>0.999999877291031-0.000350298378295142i</v>
      </c>
      <c r="H1722" t="str">
        <f t="shared" si="501"/>
        <v>633.427468308553+75.2056538081751i</v>
      </c>
      <c r="I1722" t="str">
        <f t="shared" si="502"/>
        <v>59.7630816140967-458.947648939646i</v>
      </c>
      <c r="K1722" t="str">
        <f t="shared" si="503"/>
        <v>0.018681215346006-0.00302075283228565i</v>
      </c>
      <c r="L1722" t="str">
        <f t="shared" si="504"/>
        <v>0.0001875-0.364430915793597i</v>
      </c>
      <c r="M1722" t="str">
        <f t="shared" si="505"/>
        <v>0.0025-0.175674390177426i</v>
      </c>
      <c r="N1722">
        <f t="shared" si="506"/>
        <v>88.147073775241779</v>
      </c>
      <c r="O1722">
        <f t="shared" si="507"/>
        <v>38.580576185771925</v>
      </c>
      <c r="P1722" s="3">
        <f t="shared" si="508"/>
        <v>38.580576185771925</v>
      </c>
      <c r="Q1722" s="3">
        <f t="shared" si="509"/>
        <v>-91.852926224758221</v>
      </c>
      <c r="R1722">
        <f t="shared" si="510"/>
        <v>88.147073775241779</v>
      </c>
      <c r="S1722">
        <f t="shared" si="511"/>
        <v>0.58074713858315874</v>
      </c>
      <c r="T1722">
        <f t="shared" si="494"/>
        <v>38.580576185771925</v>
      </c>
    </row>
    <row r="1723" spans="1:20" x14ac:dyDescent="0.25">
      <c r="A1723">
        <f t="shared" si="495"/>
        <v>3662.8078675079528</v>
      </c>
      <c r="B1723">
        <f t="shared" si="512"/>
        <v>582.95397770977479</v>
      </c>
      <c r="C1723" t="str">
        <f t="shared" si="496"/>
        <v>-2.74512887168674-84.5534755696959i</v>
      </c>
      <c r="D1723" t="str">
        <f t="shared" si="497"/>
        <v>3.47812276709982-27.3042461306305i</v>
      </c>
      <c r="E1723" t="str">
        <f t="shared" si="498"/>
        <v>162.431923019214+0.284697820852938i</v>
      </c>
      <c r="F1723" t="str">
        <f t="shared" si="499"/>
        <v>2.90990955011895-256.208411744866i</v>
      </c>
      <c r="G1723" t="str">
        <f t="shared" si="500"/>
        <v>0.999999876356671-0.000351629511804114i</v>
      </c>
      <c r="H1723" t="str">
        <f t="shared" si="501"/>
        <v>633.492143823407+75.4921876191788i</v>
      </c>
      <c r="I1723" t="str">
        <f t="shared" si="502"/>
        <v>59.7641579382096-457.252320385363i</v>
      </c>
      <c r="K1723" t="str">
        <f t="shared" si="503"/>
        <v>0.0186773794253865-0.00303156945573647i</v>
      </c>
      <c r="L1723" t="str">
        <f t="shared" si="504"/>
        <v>0.0001875-0.363051320774653i</v>
      </c>
      <c r="M1723" t="str">
        <f t="shared" si="505"/>
        <v>0.0025-0.175009354629833i</v>
      </c>
      <c r="N1723">
        <f t="shared" si="506"/>
        <v>88.140477722259604</v>
      </c>
      <c r="O1723">
        <f t="shared" si="507"/>
        <v>38.547204563591414</v>
      </c>
      <c r="P1723" s="3">
        <f t="shared" si="508"/>
        <v>38.547204563591414</v>
      </c>
      <c r="Q1723" s="3">
        <f t="shared" si="509"/>
        <v>-91.859522277740396</v>
      </c>
      <c r="R1723">
        <f t="shared" si="510"/>
        <v>88.140477722259604</v>
      </c>
      <c r="S1723">
        <f t="shared" si="511"/>
        <v>0.58295397770977475</v>
      </c>
      <c r="T1723">
        <f t="shared" si="494"/>
        <v>38.547204563591414</v>
      </c>
    </row>
    <row r="1724" spans="1:20" x14ac:dyDescent="0.25">
      <c r="A1724">
        <f t="shared" si="495"/>
        <v>3676.7265374044832</v>
      </c>
      <c r="B1724">
        <f t="shared" si="512"/>
        <v>585.16920282507192</v>
      </c>
      <c r="C1724" t="str">
        <f t="shared" si="496"/>
        <v>-2.74432748986916-84.228893733057i</v>
      </c>
      <c r="D1724" t="str">
        <f t="shared" si="497"/>
        <v>3.47812275009756-27.2009039157222i</v>
      </c>
      <c r="E1724" t="str">
        <f t="shared" si="498"/>
        <v>162.431650167833+0.285855436416669i</v>
      </c>
      <c r="F1724" t="str">
        <f t="shared" si="499"/>
        <v>2.90990954737937-255.238513185931i</v>
      </c>
      <c r="G1724" t="str">
        <f t="shared" si="500"/>
        <v>0.999999875415197-0.000352965703616662i</v>
      </c>
      <c r="H1724" t="str">
        <f t="shared" si="501"/>
        <v>633.557319566329+75.7798185435927i</v>
      </c>
      <c r="I1724" t="str">
        <f t="shared" si="502"/>
        <v>59.7652422882084-455.563575058353i</v>
      </c>
      <c r="K1724" t="str">
        <f t="shared" si="503"/>
        <v>0.0186735159932237-0.00304241989819703i</v>
      </c>
      <c r="L1724" t="str">
        <f t="shared" si="504"/>
        <v>0.0001875-0.361676948370844i</v>
      </c>
      <c r="M1724" t="str">
        <f t="shared" si="505"/>
        <v>0.0025-0.174346836650561i</v>
      </c>
      <c r="N1724">
        <f t="shared" si="506"/>
        <v>88.133861538077326</v>
      </c>
      <c r="O1724">
        <f t="shared" si="507"/>
        <v>38.513829839234923</v>
      </c>
      <c r="P1724" s="3">
        <f t="shared" si="508"/>
        <v>38.513829839234923</v>
      </c>
      <c r="Q1724" s="3">
        <f t="shared" si="509"/>
        <v>-91.866138461922674</v>
      </c>
      <c r="R1724">
        <f t="shared" si="510"/>
        <v>88.133861538077326</v>
      </c>
      <c r="S1724">
        <f t="shared" si="511"/>
        <v>0.5851692028250719</v>
      </c>
      <c r="T1724">
        <f t="shared" si="494"/>
        <v>38.513829839234923</v>
      </c>
    </row>
    <row r="1725" spans="1:20" x14ac:dyDescent="0.25">
      <c r="A1725">
        <f t="shared" si="495"/>
        <v>3690.6980982466207</v>
      </c>
      <c r="B1725">
        <f t="shared" si="512"/>
        <v>587.39284579580726</v>
      </c>
      <c r="C1725" t="str">
        <f t="shared" si="496"/>
        <v>-2.74352037208596-83.9055256352215i</v>
      </c>
      <c r="D1725" t="str">
        <f t="shared" si="497"/>
        <v>3.47812273296583-27.0979529949485i</v>
      </c>
      <c r="E1725" t="str">
        <f t="shared" si="498"/>
        <v>162.431375439853+0.287018282487293i</v>
      </c>
      <c r="F1725" t="str">
        <f t="shared" si="499"/>
        <v>2.9099095446189-254.272286318698i</v>
      </c>
      <c r="G1725" t="str">
        <f t="shared" si="500"/>
        <v>0.999999874466553-0.000354306972954295i</v>
      </c>
      <c r="H1725" t="str">
        <f t="shared" si="501"/>
        <v>633.622999465809+76.0685508389457i</v>
      </c>
      <c r="I1725" t="str">
        <f t="shared" si="502"/>
        <v>59.7663347225452-453.881388729087i</v>
      </c>
      <c r="K1725" t="str">
        <f t="shared" si="503"/>
        <v>0.0186696248648335-0.00305330421025612i</v>
      </c>
      <c r="L1725" t="str">
        <f t="shared" si="504"/>
        <v>0.0001875-0.360307778811361i</v>
      </c>
      <c r="M1725" t="str">
        <f t="shared" si="505"/>
        <v>0.0025-0.173686826709066i</v>
      </c>
      <c r="N1725">
        <f t="shared" si="506"/>
        <v>88.127225199695161</v>
      </c>
      <c r="O1725">
        <f t="shared" si="507"/>
        <v>38.480451991369364</v>
      </c>
      <c r="P1725" s="3">
        <f t="shared" si="508"/>
        <v>38.480451991369364</v>
      </c>
      <c r="Q1725" s="3">
        <f t="shared" si="509"/>
        <v>-91.872774800304839</v>
      </c>
      <c r="R1725">
        <f t="shared" si="510"/>
        <v>88.127225199695161</v>
      </c>
      <c r="S1725">
        <f t="shared" si="511"/>
        <v>0.58739284579580731</v>
      </c>
      <c r="T1725">
        <f t="shared" si="494"/>
        <v>38.480451991369364</v>
      </c>
    </row>
    <row r="1726" spans="1:20" x14ac:dyDescent="0.25">
      <c r="A1726">
        <f t="shared" si="495"/>
        <v>3704.7227510199577</v>
      </c>
      <c r="B1726">
        <f t="shared" si="512"/>
        <v>589.62493860983136</v>
      </c>
      <c r="C1726" t="str">
        <f t="shared" si="496"/>
        <v>-2.74270748000365-83.5833666467758i</v>
      </c>
      <c r="D1726" t="str">
        <f t="shared" si="497"/>
        <v>3.47812271570364-26.9953918873258i</v>
      </c>
      <c r="E1726" t="str">
        <f t="shared" si="498"/>
        <v>162.431098823921+0.288186387803319i</v>
      </c>
      <c r="F1726" t="str">
        <f t="shared" si="499"/>
        <v>2.90990954183741-253.309717243669i</v>
      </c>
      <c r="G1726" t="str">
        <f t="shared" si="500"/>
        <v>0.999999873510686-0.000355653339111564i</v>
      </c>
      <c r="H1726" t="str">
        <f t="shared" si="501"/>
        <v>633.689187482105+76.3583887798326i</v>
      </c>
      <c r="I1726" t="str">
        <f t="shared" si="502"/>
        <v>59.7674353000738-452.205737263136i</v>
      </c>
      <c r="K1726" t="str">
        <f t="shared" si="503"/>
        <v>0.0186657058544794-0.00306422244190183i</v>
      </c>
      <c r="L1726" t="str">
        <f t="shared" si="504"/>
        <v>0.0001875-0.35894379240024i</v>
      </c>
      <c r="M1726" t="str">
        <f t="shared" si="505"/>
        <v>0.0025-0.173029315310885i</v>
      </c>
      <c r="N1726">
        <f t="shared" si="506"/>
        <v>88.120568684584072</v>
      </c>
      <c r="O1726">
        <f t="shared" si="507"/>
        <v>38.44707099853251</v>
      </c>
      <c r="P1726" s="3">
        <f t="shared" si="508"/>
        <v>38.44707099853251</v>
      </c>
      <c r="Q1726" s="3">
        <f t="shared" si="509"/>
        <v>-91.879431315415928</v>
      </c>
      <c r="R1726">
        <f t="shared" si="510"/>
        <v>88.120568684584072</v>
      </c>
      <c r="S1726">
        <f t="shared" si="511"/>
        <v>0.58962493860983134</v>
      </c>
      <c r="T1726">
        <f t="shared" si="494"/>
        <v>38.44707099853251</v>
      </c>
    </row>
    <row r="1727" spans="1:20" x14ac:dyDescent="0.25">
      <c r="A1727">
        <f t="shared" si="495"/>
        <v>3718.8006974738337</v>
      </c>
      <c r="B1727">
        <f t="shared" si="512"/>
        <v>591.86551337654873</v>
      </c>
      <c r="C1727" t="str">
        <f t="shared" si="496"/>
        <v>-2.74188877507374-83.2624121559274i</v>
      </c>
      <c r="D1727" t="str">
        <f t="shared" si="497"/>
        <v>3.47812269831001-26.8932191174784i</v>
      </c>
      <c r="E1727" t="str">
        <f t="shared" si="498"/>
        <v>162.430820308635+0.289359781301319i</v>
      </c>
      <c r="F1727" t="str">
        <f t="shared" si="499"/>
        <v>2.90990953903474-252.350792113966i</v>
      </c>
      <c r="G1727" t="str">
        <f t="shared" si="500"/>
        <v>0.999999872547541-0.00035700482145634i</v>
      </c>
      <c r="H1727" t="str">
        <f t="shared" si="501"/>
        <v>633.755887607509+76.649336657992i</v>
      </c>
      <c r="I1727" t="str">
        <f t="shared" si="502"/>
        <v>59.768544080056-450.53659662083i</v>
      </c>
      <c r="K1727" t="str">
        <f t="shared" si="503"/>
        <v>0.0186617587753693-0.00307517464251211i</v>
      </c>
      <c r="L1727" t="str">
        <f t="shared" si="504"/>
        <v>0.0001875-0.357584969516079i</v>
      </c>
      <c r="M1727" t="str">
        <f t="shared" si="505"/>
        <v>0.0025-0.172374292997494i</v>
      </c>
      <c r="N1727">
        <f t="shared" si="506"/>
        <v>88.113891970692023</v>
      </c>
      <c r="O1727">
        <f t="shared" si="507"/>
        <v>38.413686839132055</v>
      </c>
      <c r="P1727" s="3">
        <f t="shared" si="508"/>
        <v>38.413686839132055</v>
      </c>
      <c r="Q1727" s="3">
        <f t="shared" si="509"/>
        <v>-91.886108029307977</v>
      </c>
      <c r="R1727">
        <f t="shared" si="510"/>
        <v>88.113891970692023</v>
      </c>
      <c r="S1727">
        <f t="shared" si="511"/>
        <v>0.59186551337654869</v>
      </c>
      <c r="T1727">
        <f t="shared" si="494"/>
        <v>38.413686839132055</v>
      </c>
    </row>
    <row r="1728" spans="1:20" x14ac:dyDescent="0.25">
      <c r="A1728">
        <f t="shared" si="495"/>
        <v>3732.9321401242346</v>
      </c>
      <c r="B1728">
        <f t="shared" si="512"/>
        <v>594.11460232737966</v>
      </c>
      <c r="C1728" t="str">
        <f t="shared" si="496"/>
        <v>-2.74106421853038-82.9426575684436i</v>
      </c>
      <c r="D1728" t="str">
        <f t="shared" si="497"/>
        <v>3.47812268078394-26.7914332156163i</v>
      </c>
      <c r="E1728" t="str">
        <f t="shared" si="498"/>
        <v>162.430539882552+0.290538492118678i</v>
      </c>
      <c r="F1728" t="str">
        <f t="shared" si="499"/>
        <v>2.90990953621073-251.395497135126i</v>
      </c>
      <c r="G1728" t="str">
        <f t="shared" si="500"/>
        <v>0.999999871577062-0.000358361439430092i</v>
      </c>
      <c r="H1728" t="str">
        <f t="shared" si="501"/>
        <v>633.82310386661+76.9413987823713i</v>
      </c>
      <c r="I1728" t="str">
        <f t="shared" si="502"/>
        <v>59.7696611221571-448.873942856908i</v>
      </c>
      <c r="K1728" t="str">
        <f t="shared" si="503"/>
        <v>0.0186577834396528-0.00308616086084493i</v>
      </c>
      <c r="L1728" t="str">
        <f t="shared" si="504"/>
        <v>0.0001875-0.356231290611755i</v>
      </c>
      <c r="M1728" t="str">
        <f t="shared" si="505"/>
        <v>0.0025-0.171721750346179i</v>
      </c>
      <c r="N1728">
        <f t="shared" si="506"/>
        <v>88.107195036452637</v>
      </c>
      <c r="O1728">
        <f t="shared" si="507"/>
        <v>38.380299491445435</v>
      </c>
      <c r="P1728" s="3">
        <f t="shared" si="508"/>
        <v>38.380299491445435</v>
      </c>
      <c r="Q1728" s="3">
        <f t="shared" si="509"/>
        <v>-91.892804963547363</v>
      </c>
      <c r="R1728">
        <f t="shared" si="510"/>
        <v>88.107195036452637</v>
      </c>
      <c r="S1728">
        <f t="shared" si="511"/>
        <v>0.59411460232737967</v>
      </c>
      <c r="T1728">
        <f t="shared" si="494"/>
        <v>38.380299491445435</v>
      </c>
    </row>
    <row r="1729" spans="1:20" x14ac:dyDescent="0.25">
      <c r="A1729">
        <f t="shared" si="495"/>
        <v>3747.1172822567064</v>
      </c>
      <c r="B1729">
        <f t="shared" si="512"/>
        <v>596.37223781622367</v>
      </c>
      <c r="C1729" t="str">
        <f t="shared" si="496"/>
        <v>-2.74023377139134-82.6240983075853i</v>
      </c>
      <c r="D1729" t="str">
        <f t="shared" si="497"/>
        <v>3.47812266312442-26.6900327175154i</v>
      </c>
      <c r="E1729" t="str">
        <f t="shared" si="498"/>
        <v>162.430257534181+0.29172254959492i</v>
      </c>
      <c r="F1729" t="str">
        <f t="shared" si="499"/>
        <v>2.90990953336521-250.443818564912i</v>
      </c>
      <c r="G1729" t="str">
        <f t="shared" si="500"/>
        <v>0.999999870599194-0.000359723212548164i</v>
      </c>
      <c r="H1729" t="str">
        <f t="shared" si="501"/>
        <v>633.890840316588+77.2345794792094i</v>
      </c>
      <c r="I1729" t="str">
        <f t="shared" si="502"/>
        <v>59.7707864864572-447.217752120208i</v>
      </c>
      <c r="K1729" t="str">
        <f t="shared" si="503"/>
        <v>0.0186537796584175-0.00309718114502865i</v>
      </c>
      <c r="L1729" t="str">
        <f t="shared" si="504"/>
        <v>0.0001875-0.354882736214141i</v>
      </c>
      <c r="M1729" t="str">
        <f t="shared" si="505"/>
        <v>0.0025-0.171071677969893i</v>
      </c>
      <c r="N1729">
        <f t="shared" si="506"/>
        <v>88.10047786079123</v>
      </c>
      <c r="O1729">
        <f t="shared" si="507"/>
        <v>38.346908933619027</v>
      </c>
      <c r="P1729" s="3">
        <f t="shared" si="508"/>
        <v>38.346908933619027</v>
      </c>
      <c r="Q1729" s="3">
        <f t="shared" si="509"/>
        <v>-91.89952213920877</v>
      </c>
      <c r="R1729">
        <f t="shared" si="510"/>
        <v>88.10047786079123</v>
      </c>
      <c r="S1729">
        <f t="shared" si="511"/>
        <v>0.59637223781622373</v>
      </c>
      <c r="T1729">
        <f t="shared" si="494"/>
        <v>38.346908933619027</v>
      </c>
    </row>
    <row r="1730" spans="1:20" x14ac:dyDescent="0.25">
      <c r="A1730">
        <f t="shared" si="495"/>
        <v>3761.3563279292825</v>
      </c>
      <c r="B1730">
        <f t="shared" si="512"/>
        <v>598.63845231992536</v>
      </c>
      <c r="C1730" t="str">
        <f t="shared" si="496"/>
        <v>-2.73939739445636-82.3067298140462i</v>
      </c>
      <c r="D1730" t="str">
        <f t="shared" si="497"/>
        <v>3.47812264533044-26.5890161644954i</v>
      </c>
      <c r="E1730" t="str">
        <f t="shared" si="498"/>
        <v>162.429973251989+0.29291198327251i</v>
      </c>
      <c r="F1730" t="str">
        <f t="shared" si="499"/>
        <v>2.90990953049803-249.495742713109i</v>
      </c>
      <c r="G1730" t="str">
        <f t="shared" si="500"/>
        <v>0.999999869613879-0.00036109016040006i</v>
      </c>
      <c r="H1730" t="str">
        <f t="shared" si="501"/>
        <v>633.959101047471+77.5288830921002i</v>
      </c>
      <c r="I1730" t="str">
        <f t="shared" si="502"/>
        <v>59.7719202334449-445.568000653309i</v>
      </c>
      <c r="K1730" t="str">
        <f t="shared" si="503"/>
        <v>0.0186497472416867-0.003108235542552i</v>
      </c>
      <c r="L1730" t="str">
        <f t="shared" si="504"/>
        <v>0.0001875-0.35353928692383i</v>
      </c>
      <c r="M1730" t="str">
        <f t="shared" si="505"/>
        <v>0.0025-0.170424066517128i</v>
      </c>
      <c r="N1730">
        <f t="shared" si="506"/>
        <v>88.093740423133141</v>
      </c>
      <c r="O1730">
        <f t="shared" si="507"/>
        <v>38.313515143667942</v>
      </c>
      <c r="P1730" s="3">
        <f t="shared" si="508"/>
        <v>38.313515143667942</v>
      </c>
      <c r="Q1730" s="3">
        <f t="shared" si="509"/>
        <v>-91.906259576866859</v>
      </c>
      <c r="R1730">
        <f t="shared" si="510"/>
        <v>88.093740423133141</v>
      </c>
      <c r="S1730">
        <f t="shared" si="511"/>
        <v>0.59863845231992541</v>
      </c>
      <c r="T1730">
        <f t="shared" si="494"/>
        <v>38.313515143667942</v>
      </c>
    </row>
    <row r="1731" spans="1:20" x14ac:dyDescent="0.25">
      <c r="A1731">
        <f t="shared" si="495"/>
        <v>3775.6494819754139</v>
      </c>
      <c r="B1731">
        <f t="shared" si="512"/>
        <v>600.91327843874114</v>
      </c>
      <c r="C1731" t="str">
        <f t="shared" si="496"/>
        <v>-2.73855504830739-81.9905475458882i</v>
      </c>
      <c r="D1731" t="str">
        <f t="shared" si="497"/>
        <v>3.47812262740097-26.4883821033993i</v>
      </c>
      <c r="E1731" t="str">
        <f t="shared" si="498"/>
        <v>162.429687024401+0.294106822899452i</v>
      </c>
      <c r="F1731" t="str">
        <f t="shared" si="499"/>
        <v>2.90990952760903-248.551255941327i</v>
      </c>
      <c r="G1731" t="str">
        <f t="shared" si="500"/>
        <v>0.999999868621062-0.000362462302649721i</v>
      </c>
      <c r="H1731" t="str">
        <f t="shared" si="501"/>
        <v>634.027890182432+77.8243139820743i</v>
      </c>
      <c r="I1731" t="str">
        <f t="shared" si="502"/>
        <v>59.7730624240256-443.924664792209i</v>
      </c>
      <c r="K1731" t="str">
        <f t="shared" si="503"/>
        <v>0.0186456859984158-0.00311932410025428i</v>
      </c>
      <c r="L1731" t="str">
        <f t="shared" si="504"/>
        <v>0.0001875-0.352200923414853i</v>
      </c>
      <c r="M1731" t="str">
        <f t="shared" si="505"/>
        <v>0.0025-0.169778906671775i</v>
      </c>
      <c r="N1731">
        <f t="shared" si="506"/>
        <v>88.086982703410584</v>
      </c>
      <c r="O1731">
        <f t="shared" si="507"/>
        <v>38.280118099475423</v>
      </c>
      <c r="P1731" s="3">
        <f t="shared" si="508"/>
        <v>38.280118099475423</v>
      </c>
      <c r="Q1731" s="3">
        <f t="shared" si="509"/>
        <v>-91.913017296589416</v>
      </c>
      <c r="R1731">
        <f t="shared" si="510"/>
        <v>88.086982703410584</v>
      </c>
      <c r="S1731">
        <f t="shared" si="511"/>
        <v>0.60091327843874109</v>
      </c>
      <c r="T1731">
        <f t="shared" si="494"/>
        <v>38.280118099475423</v>
      </c>
    </row>
    <row r="1732" spans="1:20" x14ac:dyDescent="0.25">
      <c r="A1732">
        <f t="shared" si="495"/>
        <v>3789.9969500069205</v>
      </c>
      <c r="B1732">
        <f t="shared" si="512"/>
        <v>603.19674889680834</v>
      </c>
      <c r="C1732" t="str">
        <f t="shared" si="496"/>
        <v>-2.73770669330734-81.675546978475i</v>
      </c>
      <c r="D1732" t="str">
        <f t="shared" si="497"/>
        <v>3.47812260933495-26.3881290865723i</v>
      </c>
      <c r="E1732" t="str">
        <f t="shared" si="498"/>
        <v>162.429398839794+0.295307098430349i</v>
      </c>
      <c r="F1732" t="str">
        <f t="shared" si="499"/>
        <v>2.90990952469801-247.610344662805i</v>
      </c>
      <c r="G1732" t="str">
        <f t="shared" si="500"/>
        <v>0.999999867620685-0.000363839659035813i</v>
      </c>
      <c r="H1732" t="str">
        <f t="shared" si="501"/>
        <v>634.097211878074+78.1208765276697i</v>
      </c>
      <c r="I1732" t="str">
        <f t="shared" si="502"/>
        <v>59.7742131195211-442.287720965995i</v>
      </c>
      <c r="K1732" t="str">
        <f t="shared" si="503"/>
        <v>0.0186415957364895-0.00313044686431516i</v>
      </c>
      <c r="L1732" t="str">
        <f t="shared" si="504"/>
        <v>0.0001875-0.350867626434403i</v>
      </c>
      <c r="M1732" t="str">
        <f t="shared" si="505"/>
        <v>0.0025-0.169136189152994i</v>
      </c>
      <c r="N1732">
        <f t="shared" si="506"/>
        <v>88.080204682070544</v>
      </c>
      <c r="O1732">
        <f t="shared" si="507"/>
        <v>38.24671777879194</v>
      </c>
      <c r="P1732" s="3">
        <f t="shared" si="508"/>
        <v>38.24671777879194</v>
      </c>
      <c r="Q1732" s="3">
        <f t="shared" si="509"/>
        <v>-91.919795317929456</v>
      </c>
      <c r="R1732">
        <f t="shared" si="510"/>
        <v>88.080204682070544</v>
      </c>
      <c r="S1732">
        <f t="shared" si="511"/>
        <v>0.6031967488968083</v>
      </c>
      <c r="T1732">
        <f t="shared" si="494"/>
        <v>38.24671777879194</v>
      </c>
    </row>
    <row r="1733" spans="1:20" x14ac:dyDescent="0.25">
      <c r="A1733">
        <f t="shared" si="495"/>
        <v>3804.3989384169467</v>
      </c>
      <c r="B1733">
        <f t="shared" si="512"/>
        <v>605.4888965426162</v>
      </c>
      <c r="C1733" t="str">
        <f t="shared" si="496"/>
        <v>-2.73685228960025-81.3617236044164i</v>
      </c>
      <c r="D1733" t="str">
        <f t="shared" si="497"/>
        <v>3.47812259113138-26.2882556718411i</v>
      </c>
      <c r="E1733" t="str">
        <f t="shared" si="498"/>
        <v>162.429108686508+0.296512840027684i</v>
      </c>
      <c r="F1733" t="str">
        <f t="shared" si="499"/>
        <v>2.90990952176484-246.672995342221i</v>
      </c>
      <c r="G1733" t="str">
        <f t="shared" si="500"/>
        <v>0.999999866612691-0.000365222249372007i</v>
      </c>
      <c r="H1733" t="str">
        <f t="shared" si="501"/>
        <v>634.167070324701+78.4185751250073i</v>
      </c>
      <c r="I1733" t="str">
        <f t="shared" si="502"/>
        <v>59.7753723816742-440.657145696513i</v>
      </c>
      <c r="K1733" t="str">
        <f t="shared" si="503"/>
        <v>0.0186374762627191-0.00314160388024468i</v>
      </c>
      <c r="L1733" t="str">
        <f t="shared" si="504"/>
        <v>0.0001875-0.349539376802553i</v>
      </c>
      <c r="M1733" t="str">
        <f t="shared" si="505"/>
        <v>0.0025-0.168495904715077i</v>
      </c>
      <c r="N1733">
        <f t="shared" si="506"/>
        <v>88.073406340082215</v>
      </c>
      <c r="O1733">
        <f t="shared" si="507"/>
        <v>38.213314159235466</v>
      </c>
      <c r="P1733" s="3">
        <f t="shared" si="508"/>
        <v>38.213314159235466</v>
      </c>
      <c r="Q1733" s="3">
        <f t="shared" si="509"/>
        <v>-91.926593659917785</v>
      </c>
      <c r="R1733">
        <f t="shared" si="510"/>
        <v>88.073406340082215</v>
      </c>
      <c r="S1733">
        <f t="shared" si="511"/>
        <v>0.60548889654261617</v>
      </c>
      <c r="T1733">
        <f t="shared" si="494"/>
        <v>38.213314159235466</v>
      </c>
    </row>
    <row r="1734" spans="1:20" x14ac:dyDescent="0.25">
      <c r="A1734">
        <f t="shared" si="495"/>
        <v>3818.8556543829309</v>
      </c>
      <c r="B1734">
        <f t="shared" si="512"/>
        <v>607.78975434947813</v>
      </c>
      <c r="C1734" t="str">
        <f t="shared" si="496"/>
        <v>-2.7359917971097-81.0490729334984i</v>
      </c>
      <c r="D1734" t="str">
        <f t="shared" si="497"/>
        <v>3.47812257278923-26.1887604224932i</v>
      </c>
      <c r="E1734" t="str">
        <f t="shared" si="498"/>
        <v>162.428816552834+0.297724078064776i</v>
      </c>
      <c r="F1734" t="str">
        <f t="shared" si="499"/>
        <v>2.90990951880935-245.739194495488i</v>
      </c>
      <c r="G1734" t="str">
        <f t="shared" si="500"/>
        <v>0.999999865597021-0.000366610093547266i</v>
      </c>
      <c r="H1734" t="str">
        <f t="shared" si="501"/>
        <v>634.237469746616+78.7174141878648i</v>
      </c>
      <c r="I1734" t="str">
        <f t="shared" si="502"/>
        <v>59.7765402726487-439.032915598031i</v>
      </c>
      <c r="K1734" t="str">
        <f t="shared" si="503"/>
        <v>0.0186333273828395-0.00315279519287291i</v>
      </c>
      <c r="L1734" t="str">
        <f t="shared" si="504"/>
        <v>0.0001875-0.348216155411988i</v>
      </c>
      <c r="M1734" t="str">
        <f t="shared" si="505"/>
        <v>0.0025-0.167858044147317i</v>
      </c>
      <c r="N1734">
        <f t="shared" si="506"/>
        <v>88.066587658945039</v>
      </c>
      <c r="O1734">
        <f t="shared" si="507"/>
        <v>38.179907218290204</v>
      </c>
      <c r="P1734" s="3">
        <f t="shared" si="508"/>
        <v>38.179907218290204</v>
      </c>
      <c r="Q1734" s="3">
        <f t="shared" si="509"/>
        <v>-91.933412341054961</v>
      </c>
      <c r="R1734">
        <f t="shared" si="510"/>
        <v>88.066587658945039</v>
      </c>
      <c r="S1734">
        <f t="shared" si="511"/>
        <v>0.60778975434947813</v>
      </c>
      <c r="T1734">
        <f t="shared" si="494"/>
        <v>38.179907218290204</v>
      </c>
    </row>
    <row r="1735" spans="1:20" x14ac:dyDescent="0.25">
      <c r="A1735">
        <f t="shared" si="495"/>
        <v>3833.3673058695858</v>
      </c>
      <c r="B1735">
        <f t="shared" si="512"/>
        <v>610.09935541600612</v>
      </c>
      <c r="C1735" t="str">
        <f t="shared" si="496"/>
        <v>-2.73512517553962-80.7375904926252i</v>
      </c>
      <c r="D1735" t="str">
        <f t="shared" si="497"/>
        <v>3.47812255430739-26.0896419072559i</v>
      </c>
      <c r="E1735" t="str">
        <f t="shared" si="498"/>
        <v>162.428522427024+0.298940843125629i</v>
      </c>
      <c r="F1735" t="str">
        <f t="shared" si="499"/>
        <v>2.90990951583135-244.808928689569i</v>
      </c>
      <c r="G1735" t="str">
        <f t="shared" si="500"/>
        <v>0.999999864573618-0.00036800321152613i</v>
      </c>
      <c r="H1735" t="str">
        <f t="shared" si="501"/>
        <v>634.308414402413+79.0173981477527i</v>
      </c>
      <c r="I1735" t="str">
        <f t="shared" si="502"/>
        <v>59.7777168550335-437.415007376926i</v>
      </c>
      <c r="K1735" t="str">
        <f t="shared" si="503"/>
        <v>0.0186291489015064-0.00316402084633968i</v>
      </c>
      <c r="L1735" t="str">
        <f t="shared" si="504"/>
        <v>0.0001875-0.346897943227722i</v>
      </c>
      <c r="M1735" t="str">
        <f t="shared" si="505"/>
        <v>0.0025-0.167222598273876i</v>
      </c>
      <c r="N1735">
        <f t="shared" si="506"/>
        <v>88.059748620695871</v>
      </c>
      <c r="O1735">
        <f t="shared" si="507"/>
        <v>38.146496933306516</v>
      </c>
      <c r="P1735" s="3">
        <f t="shared" si="508"/>
        <v>38.146496933306516</v>
      </c>
      <c r="Q1735" s="3">
        <f t="shared" si="509"/>
        <v>-91.940251379304129</v>
      </c>
      <c r="R1735">
        <f t="shared" si="510"/>
        <v>88.059748620695871</v>
      </c>
      <c r="S1735">
        <f t="shared" si="511"/>
        <v>0.61009935541600613</v>
      </c>
      <c r="T1735">
        <f t="shared" si="494"/>
        <v>38.146496933306516</v>
      </c>
    </row>
    <row r="1736" spans="1:20" x14ac:dyDescent="0.25">
      <c r="A1736">
        <f t="shared" si="495"/>
        <v>3847.9341016318908</v>
      </c>
      <c r="B1736">
        <f t="shared" si="512"/>
        <v>612.41773296658698</v>
      </c>
      <c r="C1736" t="str">
        <f t="shared" si="496"/>
        <v>-2.73425238437239-80.4272718257556i</v>
      </c>
      <c r="D1736" t="str">
        <f t="shared" si="497"/>
        <v>3.47812253568481-25.9908987002761i</v>
      </c>
      <c r="E1736" t="str">
        <f t="shared" si="498"/>
        <v>162.428226297286+0.300163166008373i</v>
      </c>
      <c r="F1736" t="str">
        <f t="shared" si="499"/>
        <v>2.90990951283063-243.882184542278i</v>
      </c>
      <c r="G1736" t="str">
        <f t="shared" si="500"/>
        <v>0.999999863542422-0.000369401623349004i</v>
      </c>
      <c r="H1736" t="str">
        <f t="shared" si="501"/>
        <v>634.37990858527+79.3185314539883i</v>
      </c>
      <c r="I1736" t="str">
        <f t="shared" si="502"/>
        <v>59.7789021918438-435.80339783135i</v>
      </c>
      <c r="K1736" t="str">
        <f t="shared" si="503"/>
        <v>0.0186249406222935-0.00317528088408412i</v>
      </c>
      <c r="L1736" t="str">
        <f t="shared" si="504"/>
        <v>0.0001875-0.345584721286832i</v>
      </c>
      <c r="M1736" t="str">
        <f t="shared" si="505"/>
        <v>0.0025-0.166589557953652i</v>
      </c>
      <c r="N1736">
        <f t="shared" si="506"/>
        <v>88.052889207917616</v>
      </c>
      <c r="O1736">
        <f t="shared" si="507"/>
        <v>38.11308328150028</v>
      </c>
      <c r="P1736" s="3">
        <f t="shared" si="508"/>
        <v>38.11308328150028</v>
      </c>
      <c r="Q1736" s="3">
        <f t="shared" si="509"/>
        <v>-91.947110792082384</v>
      </c>
      <c r="R1736">
        <f t="shared" si="510"/>
        <v>88.052889207917616</v>
      </c>
      <c r="S1736">
        <f t="shared" si="511"/>
        <v>0.61241773296658697</v>
      </c>
      <c r="T1736">
        <f t="shared" si="494"/>
        <v>38.11308328150028</v>
      </c>
    </row>
    <row r="1737" spans="1:20" x14ac:dyDescent="0.25">
      <c r="A1737">
        <f t="shared" si="495"/>
        <v>3862.5562512180923</v>
      </c>
      <c r="B1737">
        <f t="shared" si="512"/>
        <v>614.74492035186006</v>
      </c>
      <c r="C1737" t="str">
        <f t="shared" si="496"/>
        <v>-2.73337338286945-80.1181124938431i</v>
      </c>
      <c r="D1737" t="str">
        <f t="shared" si="497"/>
        <v>3.47812251692044-25.8925293810997i</v>
      </c>
      <c r="E1737" t="str">
        <f t="shared" si="498"/>
        <v>162.427928151789+0.301391077725405i</v>
      </c>
      <c r="F1737" t="str">
        <f t="shared" si="499"/>
        <v>2.90990950980712-242.958948722088i</v>
      </c>
      <c r="G1737" t="str">
        <f t="shared" si="500"/>
        <v>0.999999862503374-0.000370805349132446i</v>
      </c>
      <c r="H1737" t="str">
        <f t="shared" si="501"/>
        <v>634.451956623245+79.6208185737741i</v>
      </c>
      <c r="I1737" t="str">
        <f t="shared" si="502"/>
        <v>59.7800963465251-434.198063850904i</v>
      </c>
      <c r="K1737" t="str">
        <f t="shared" si="503"/>
        <v>0.0186207023476898-0.00318657534883418i</v>
      </c>
      <c r="L1737" t="str">
        <f t="shared" si="504"/>
        <v>0.0001875-0.344276470698178i</v>
      </c>
      <c r="M1737" t="str">
        <f t="shared" si="505"/>
        <v>0.0025-0.165958914080148i</v>
      </c>
      <c r="N1737">
        <f t="shared" si="506"/>
        <v>88.046009403746496</v>
      </c>
      <c r="O1737">
        <f t="shared" si="507"/>
        <v>38.079666239952637</v>
      </c>
      <c r="P1737" s="3">
        <f t="shared" si="508"/>
        <v>38.079666239952637</v>
      </c>
      <c r="Q1737" s="3">
        <f t="shared" si="509"/>
        <v>-91.953990596253504</v>
      </c>
      <c r="R1737">
        <f t="shared" si="510"/>
        <v>88.046009403746496</v>
      </c>
      <c r="S1737">
        <f t="shared" si="511"/>
        <v>0.61474492035186001</v>
      </c>
      <c r="T1737">
        <f t="shared" si="494"/>
        <v>38.079666239952637</v>
      </c>
    </row>
    <row r="1738" spans="1:20" x14ac:dyDescent="0.25">
      <c r="A1738">
        <f t="shared" si="495"/>
        <v>3877.2339649727205</v>
      </c>
      <c r="B1738">
        <f t="shared" si="512"/>
        <v>617.0809510491971</v>
      </c>
      <c r="C1738" t="str">
        <f t="shared" si="496"/>
        <v>-2.7324881300699-79.8101080747714i</v>
      </c>
      <c r="D1738" t="str">
        <f t="shared" si="497"/>
        <v>3.47812249801319-25.7945325346509i</v>
      </c>
      <c r="E1738" t="str">
        <f t="shared" si="498"/>
        <v>162.427627978657+0.302624609506453i</v>
      </c>
      <c r="F1738" t="str">
        <f t="shared" si="499"/>
        <v>2.90990950676057-242.039207947943i</v>
      </c>
      <c r="G1738" t="str">
        <f t="shared" si="500"/>
        <v>0.999999861456414-0.000372214409069455i</v>
      </c>
      <c r="H1738" t="str">
        <f t="shared" si="501"/>
        <v>634.524562879573+79.9242639922706i</v>
      </c>
      <c r="I1738" t="str">
        <f t="shared" si="502"/>
        <v>59.7812993829538-432.598982416322i</v>
      </c>
      <c r="K1738" t="str">
        <f t="shared" si="503"/>
        <v>0.0186164338790971-0.00319790428259603i</v>
      </c>
      <c r="L1738" t="str">
        <f t="shared" si="504"/>
        <v>0.0001875-0.342973172642138i</v>
      </c>
      <c r="M1738" t="str">
        <f t="shared" si="505"/>
        <v>0.0025-0.165330657581339i</v>
      </c>
      <c r="N1738">
        <f t="shared" si="506"/>
        <v>88.039109191880499</v>
      </c>
      <c r="O1738">
        <f t="shared" si="507"/>
        <v>38.046245785609074</v>
      </c>
      <c r="P1738" s="3">
        <f t="shared" si="508"/>
        <v>38.046245785609074</v>
      </c>
      <c r="Q1738" s="3">
        <f t="shared" si="509"/>
        <v>-91.960890808119501</v>
      </c>
      <c r="R1738">
        <f t="shared" si="510"/>
        <v>88.039109191880499</v>
      </c>
      <c r="S1738">
        <f t="shared" si="511"/>
        <v>0.61708095104919714</v>
      </c>
      <c r="T1738">
        <f t="shared" si="494"/>
        <v>38.046245785609074</v>
      </c>
    </row>
    <row r="1739" spans="1:20" x14ac:dyDescent="0.25">
      <c r="A1739">
        <f t="shared" si="495"/>
        <v>3891.9674540396172</v>
      </c>
      <c r="B1739">
        <f t="shared" si="512"/>
        <v>619.42585866318404</v>
      </c>
      <c r="C1739" t="str">
        <f t="shared" si="496"/>
        <v>-2.73159658479083-79.5032541632937i</v>
      </c>
      <c r="D1739" t="str">
        <f t="shared" si="497"/>
        <v>3.47812247896199-25.6969067512122i</v>
      </c>
      <c r="E1739" t="str">
        <f t="shared" si="498"/>
        <v>162.427325765973+0.303863792798911i</v>
      </c>
      <c r="F1739" t="str">
        <f t="shared" si="499"/>
        <v>2.90990950369079-241.122948989062i</v>
      </c>
      <c r="G1739" t="str">
        <f t="shared" si="500"/>
        <v>0.999999860401483-0.000373628823429766i</v>
      </c>
      <c r="H1739" t="str">
        <f t="shared" si="501"/>
        <v>634.597731752982+80.228872212677i</v>
      </c>
      <c r="I1739" t="str">
        <f t="shared" si="502"/>
        <v>59.7825113654423-431.006130599151i</v>
      </c>
      <c r="K1739" t="str">
        <f t="shared" si="503"/>
        <v>0.0186121350168269-0.00320926772664331i</v>
      </c>
      <c r="L1739" t="str">
        <f t="shared" si="504"/>
        <v>0.0001875-0.341674808370332i</v>
      </c>
      <c r="M1739" t="str">
        <f t="shared" si="505"/>
        <v>0.0025-0.164704779419544i</v>
      </c>
      <c r="N1739">
        <f t="shared" si="506"/>
        <v>88.032188556587101</v>
      </c>
      <c r="O1739">
        <f t="shared" si="507"/>
        <v>38.012821895279124</v>
      </c>
      <c r="P1739" s="3">
        <f t="shared" si="508"/>
        <v>38.012821895279124</v>
      </c>
      <c r="Q1739" s="3">
        <f t="shared" si="509"/>
        <v>-91.967811443412899</v>
      </c>
      <c r="R1739">
        <f t="shared" si="510"/>
        <v>88.032188556587101</v>
      </c>
      <c r="S1739">
        <f t="shared" si="511"/>
        <v>0.619425858663184</v>
      </c>
      <c r="T1739">
        <f t="shared" si="494"/>
        <v>38.012821895279124</v>
      </c>
    </row>
    <row r="1740" spans="1:20" x14ac:dyDescent="0.25">
      <c r="A1740">
        <f t="shared" si="495"/>
        <v>3906.7569303649675</v>
      </c>
      <c r="B1740">
        <f t="shared" si="512"/>
        <v>621.77967692610412</v>
      </c>
      <c r="C1740" t="str">
        <f t="shared" si="496"/>
        <v>-2.73069870562636-79.1975463709752i</v>
      </c>
      <c r="D1740" t="str">
        <f t="shared" si="497"/>
        <v>3.47812245976571-25.599650626404i</v>
      </c>
      <c r="E1740" t="str">
        <f t="shared" si="498"/>
        <v>162.427021501782+0.305108659270752i</v>
      </c>
      <c r="F1740" t="str">
        <f t="shared" si="499"/>
        <v>2.90990950059767-240.210158664754i</v>
      </c>
      <c r="G1740" t="str">
        <f t="shared" si="500"/>
        <v>0.999999859338518-0.000375048612560136i</v>
      </c>
      <c r="H1740" t="str">
        <f t="shared" si="501"/>
        <v>634.671467677978+80.5346477563043i</v>
      </c>
      <c r="I1740" t="str">
        <f t="shared" si="502"/>
        <v>59.7837323587394-429.419485561426i</v>
      </c>
      <c r="K1740" t="str">
        <f t="shared" si="503"/>
        <v>0.0186078055600984-0.00322066572150638i</v>
      </c>
      <c r="L1740" t="str">
        <f t="shared" si="504"/>
        <v>0.0001875-0.340381359205351i</v>
      </c>
      <c r="M1740" t="str">
        <f t="shared" si="505"/>
        <v>0.0025-0.164081270591297i</v>
      </c>
      <c r="N1740">
        <f t="shared" si="506"/>
        <v>88.025247482711634</v>
      </c>
      <c r="O1740">
        <f t="shared" si="507"/>
        <v>37.979394545636168</v>
      </c>
      <c r="P1740" s="3">
        <f t="shared" si="508"/>
        <v>37.979394545636168</v>
      </c>
      <c r="Q1740" s="3">
        <f t="shared" si="509"/>
        <v>-91.974752517288366</v>
      </c>
      <c r="R1740">
        <f t="shared" si="510"/>
        <v>88.025247482711634</v>
      </c>
      <c r="S1740">
        <f t="shared" si="511"/>
        <v>0.62177967692610414</v>
      </c>
      <c r="T1740">
        <f t="shared" si="494"/>
        <v>37.979394545636168</v>
      </c>
    </row>
    <row r="1741" spans="1:20" x14ac:dyDescent="0.25">
      <c r="A1741">
        <f t="shared" si="495"/>
        <v>3921.6026067003545</v>
      </c>
      <c r="B1741">
        <f t="shared" si="512"/>
        <v>624.14243969842335</v>
      </c>
      <c r="C1741" t="str">
        <f t="shared" si="496"/>
        <v>-2.72979445094679-78.8929803261275i</v>
      </c>
      <c r="D1741" t="str">
        <f t="shared" si="497"/>
        <v>3.47812244042325-25.5027627611642i</v>
      </c>
      <c r="E1741" t="str">
        <f t="shared" si="498"/>
        <v>162.426715174084+0.306359240811847i</v>
      </c>
      <c r="F1741" t="str">
        <f t="shared" si="499"/>
        <v>2.909909497481-239.300823844223i</v>
      </c>
      <c r="G1741" t="str">
        <f t="shared" si="500"/>
        <v>0.99999985826746-0.000376473796884639i</v>
      </c>
      <c r="H1741" t="str">
        <f t="shared" si="501"/>
        <v>634.745775125166+80.841595162651i</v>
      </c>
      <c r="I1741" t="str">
        <f t="shared" si="502"/>
        <v>59.7849624280312-427.83902455535i</v>
      </c>
      <c r="K1741" t="str">
        <f t="shared" si="503"/>
        <v>0.0186034453070358-0.00323209830696139i</v>
      </c>
      <c r="L1741" t="str">
        <f t="shared" si="504"/>
        <v>0.0001875-0.339092806540497i</v>
      </c>
      <c r="M1741" t="str">
        <f t="shared" si="505"/>
        <v>0.0025-0.163460122127214i</v>
      </c>
      <c r="N1741">
        <f t="shared" si="506"/>
        <v>88.018285955685826</v>
      </c>
      <c r="O1741">
        <f t="shared" si="507"/>
        <v>37.945963713216479</v>
      </c>
      <c r="P1741" s="3">
        <f t="shared" si="508"/>
        <v>37.945963713216479</v>
      </c>
      <c r="Q1741" s="3">
        <f t="shared" si="509"/>
        <v>-91.981714044314174</v>
      </c>
      <c r="R1741">
        <f t="shared" si="510"/>
        <v>88.018285955685826</v>
      </c>
      <c r="S1741">
        <f t="shared" si="511"/>
        <v>0.62414243969842331</v>
      </c>
      <c r="T1741">
        <f t="shared" si="494"/>
        <v>37.945963713216479</v>
      </c>
    </row>
    <row r="1742" spans="1:20" x14ac:dyDescent="0.25">
      <c r="A1742">
        <f t="shared" si="495"/>
        <v>3936.5046966058162</v>
      </c>
      <c r="B1742">
        <f t="shared" si="512"/>
        <v>626.51418096927739</v>
      </c>
      <c r="C1742" t="str">
        <f t="shared" si="496"/>
        <v>-2.72888377889906-78.5895516737526i</v>
      </c>
      <c r="D1742" t="str">
        <f t="shared" si="497"/>
        <v>3.47812242093354-25.4062417617283i</v>
      </c>
      <c r="E1742" t="str">
        <f t="shared" si="498"/>
        <v>162.426406770844+0.307615569534903i</v>
      </c>
      <c r="F1742" t="str">
        <f t="shared" si="499"/>
        <v>2.90990949434058-238.39493144638i</v>
      </c>
      <c r="G1742" t="str">
        <f t="shared" si="500"/>
        <v>0.999999857188246-0.000377904396904961i</v>
      </c>
      <c r="H1742" t="str">
        <f t="shared" si="501"/>
        <v>634.820658601556+81.1497189894855i</v>
      </c>
      <c r="I1742" t="str">
        <f t="shared" si="502"/>
        <v>59.7862016389467-426.264724922977i</v>
      </c>
      <c r="K1742" t="str">
        <f t="shared" si="503"/>
        <v>0.0185990540546657-0.00324356552201932i</v>
      </c>
      <c r="L1742" t="str">
        <f t="shared" si="504"/>
        <v>0.0001875-0.337809131839508i</v>
      </c>
      <c r="M1742" t="str">
        <f t="shared" si="505"/>
        <v>0.0025-0.162841325091865i</v>
      </c>
      <c r="N1742">
        <f t="shared" si="506"/>
        <v>88.011303961535504</v>
      </c>
      <c r="O1742">
        <f t="shared" si="507"/>
        <v>37.912529374419208</v>
      </c>
      <c r="P1742" s="3">
        <f t="shared" si="508"/>
        <v>37.912529374419208</v>
      </c>
      <c r="Q1742" s="3">
        <f t="shared" si="509"/>
        <v>-91.988696038464496</v>
      </c>
      <c r="R1742">
        <f t="shared" si="510"/>
        <v>88.011303961535504</v>
      </c>
      <c r="S1742">
        <f t="shared" si="511"/>
        <v>0.62651418096927736</v>
      </c>
      <c r="T1742">
        <f t="shared" si="494"/>
        <v>37.912529374419208</v>
      </c>
    </row>
    <row r="1743" spans="1:20" x14ac:dyDescent="0.25">
      <c r="A1743">
        <f t="shared" si="495"/>
        <v>3951.4634144529182</v>
      </c>
      <c r="B1743">
        <f t="shared" si="512"/>
        <v>628.89493485696062</v>
      </c>
      <c r="C1743" t="str">
        <f t="shared" si="496"/>
        <v>-2.72796664740599-78.2872560754778i</v>
      </c>
      <c r="D1743" t="str">
        <f t="shared" si="497"/>
        <v>3.47812240129539-25.3100862396095i</v>
      </c>
      <c r="E1743" t="str">
        <f t="shared" si="498"/>
        <v>162.426096279982+0.308877677778657i</v>
      </c>
      <c r="F1743" t="str">
        <f t="shared" si="499"/>
        <v>2.90990949117626-237.492468439663i</v>
      </c>
      <c r="G1743" t="str">
        <f t="shared" si="500"/>
        <v>0.999999856100815-0.000379340433200693i</v>
      </c>
      <c r="H1743" t="str">
        <f t="shared" si="501"/>
        <v>634.89612265089+81.4590238129229i</v>
      </c>
      <c r="I1743" t="str">
        <f t="shared" si="502"/>
        <v>59.7874500575622-424.696564095919i</v>
      </c>
      <c r="K1743" t="str">
        <f t="shared" si="503"/>
        <v>0.0185946315989146-0.00325506740491491i</v>
      </c>
      <c r="L1743" t="str">
        <f t="shared" si="504"/>
        <v>0.0001875-0.33653031663629i</v>
      </c>
      <c r="M1743" t="str">
        <f t="shared" si="505"/>
        <v>0.0025-0.162224870583647i</v>
      </c>
      <c r="N1743">
        <f t="shared" si="506"/>
        <v>88.004301486889119</v>
      </c>
      <c r="O1743">
        <f t="shared" si="507"/>
        <v>37.879091505505393</v>
      </c>
      <c r="P1743" s="3">
        <f t="shared" si="508"/>
        <v>37.879091505505393</v>
      </c>
      <c r="Q1743" s="3">
        <f t="shared" si="509"/>
        <v>-91.995698513110881</v>
      </c>
      <c r="R1743">
        <f t="shared" si="510"/>
        <v>88.004301486889119</v>
      </c>
      <c r="S1743">
        <f t="shared" si="511"/>
        <v>0.62889493485696057</v>
      </c>
      <c r="T1743">
        <f t="shared" si="494"/>
        <v>37.879091505505393</v>
      </c>
    </row>
    <row r="1744" spans="1:20" x14ac:dyDescent="0.25">
      <c r="A1744">
        <f t="shared" si="495"/>
        <v>3966.4789754278395</v>
      </c>
      <c r="B1744">
        <f t="shared" si="512"/>
        <v>631.28473560941711</v>
      </c>
      <c r="C1744" t="str">
        <f t="shared" si="496"/>
        <v>-2.72704301416522-77.9860892095007i</v>
      </c>
      <c r="D1744" t="str">
        <f t="shared" si="497"/>
        <v>3.47812238150772-25.2142948115782i</v>
      </c>
      <c r="E1744" t="str">
        <f t="shared" si="498"/>
        <v>162.425783689382+0.31014559810822i</v>
      </c>
      <c r="F1744" t="str">
        <f t="shared" si="499"/>
        <v>2.90990948798782-236.593421841835i</v>
      </c>
      <c r="G1744" t="str">
        <f t="shared" si="500"/>
        <v>0.999999855005103-0.000380781926429629i</v>
      </c>
      <c r="H1744" t="str">
        <f t="shared" si="501"/>
        <v>634.972171853935+81.769514227497i</v>
      </c>
      <c r="I1744" t="str">
        <f t="shared" si="502"/>
        <v>59.7887077503955-423.13451959499i</v>
      </c>
      <c r="K1744" t="str">
        <f t="shared" si="503"/>
        <v>0.0185901777346071-0.00326660399309542i</v>
      </c>
      <c r="L1744" t="str">
        <f t="shared" si="504"/>
        <v>0.0001875-0.335256342534657i</v>
      </c>
      <c r="M1744" t="str">
        <f t="shared" si="505"/>
        <v>0.0025-0.161610749734655i</v>
      </c>
      <c r="N1744">
        <f t="shared" si="506"/>
        <v>87.997278518986803</v>
      </c>
      <c r="O1744">
        <f t="shared" si="507"/>
        <v>37.845650082598034</v>
      </c>
      <c r="P1744" s="3">
        <f t="shared" si="508"/>
        <v>37.845650082598034</v>
      </c>
      <c r="Q1744" s="3">
        <f t="shared" si="509"/>
        <v>-92.002721481013197</v>
      </c>
      <c r="R1744">
        <f t="shared" si="510"/>
        <v>87.997278518986803</v>
      </c>
      <c r="S1744">
        <f t="shared" si="511"/>
        <v>0.63128473560941711</v>
      </c>
      <c r="T1744">
        <f t="shared" si="494"/>
        <v>37.845650082598034</v>
      </c>
    </row>
    <row r="1745" spans="1:20" x14ac:dyDescent="0.25">
      <c r="A1745">
        <f t="shared" si="495"/>
        <v>3981.5515955344654</v>
      </c>
      <c r="B1745">
        <f t="shared" si="512"/>
        <v>633.68361760473294</v>
      </c>
      <c r="C1745" t="str">
        <f t="shared" si="496"/>
        <v>-2.72611283664931-77.6860467705248i</v>
      </c>
      <c r="D1745" t="str">
        <f t="shared" si="497"/>
        <v>3.47812236156938-25.1188660996424i</v>
      </c>
      <c r="E1745" t="str">
        <f t="shared" si="498"/>
        <v>162.425468986888+0.311419363318143i</v>
      </c>
      <c r="F1745" t="str">
        <f t="shared" si="499"/>
        <v>2.90990948477512-235.697778719811i</v>
      </c>
      <c r="G1745" t="str">
        <f t="shared" si="500"/>
        <v>0.999999853901049-0.00038222889732806i</v>
      </c>
      <c r="H1745" t="str">
        <f t="shared" si="501"/>
        <v>635.04881082883+82.0811948462463i</v>
      </c>
      <c r="I1745" t="str">
        <f t="shared" si="502"/>
        <v>59.7899747844175-421.578569029936i</v>
      </c>
      <c r="K1745" t="str">
        <f t="shared" si="503"/>
        <v>0.0185856922554628-0.00327817532320937i</v>
      </c>
      <c r="L1745" t="str">
        <f t="shared" si="504"/>
        <v>0.0001875-0.333987191208067i</v>
      </c>
      <c r="M1745" t="str">
        <f t="shared" si="505"/>
        <v>0.0025-0.160998953710555i</v>
      </c>
      <c r="N1745">
        <f t="shared" si="506"/>
        <v>87.990235045688451</v>
      </c>
      <c r="O1745">
        <f t="shared" si="507"/>
        <v>37.812205081681086</v>
      </c>
      <c r="P1745" s="3">
        <f t="shared" si="508"/>
        <v>37.812205081681086</v>
      </c>
      <c r="Q1745" s="3">
        <f t="shared" si="509"/>
        <v>-92.009764954311549</v>
      </c>
      <c r="R1745">
        <f t="shared" si="510"/>
        <v>87.990235045688451</v>
      </c>
      <c r="S1745">
        <f t="shared" si="511"/>
        <v>0.63368361760473291</v>
      </c>
      <c r="T1745">
        <f t="shared" si="494"/>
        <v>37.812205081681086</v>
      </c>
    </row>
    <row r="1746" spans="1:20" x14ac:dyDescent="0.25">
      <c r="A1746">
        <f t="shared" si="495"/>
        <v>3996.6814915974965</v>
      </c>
      <c r="B1746">
        <f t="shared" si="512"/>
        <v>636.09161535163094</v>
      </c>
      <c r="C1746" t="str">
        <f t="shared" si="496"/>
        <v>-2.7251760721055-77.3871244697062i</v>
      </c>
      <c r="D1746" t="str">
        <f t="shared" si="497"/>
        <v>3.47812234147923-25.0237987310284i</v>
      </c>
      <c r="E1746" t="str">
        <f t="shared" si="498"/>
        <v>162.425152160306+0.312699006433339i</v>
      </c>
      <c r="F1746" t="str">
        <f t="shared" si="499"/>
        <v>2.90990948153796-234.805526189463i</v>
      </c>
      <c r="G1746" t="str">
        <f t="shared" si="500"/>
        <v>0.999999852788587-0.000383681366711076i</v>
      </c>
      <c r="H1746" t="str">
        <f t="shared" si="501"/>
        <v>635.126044231382+82.3940703007871i</v>
      </c>
      <c r="I1746" t="str">
        <f t="shared" si="502"/>
        <v>59.7912512270485-420.028690099093i</v>
      </c>
      <c r="K1746" t="str">
        <f t="shared" si="503"/>
        <v>0.018581174954095-0.00328978143109523i</v>
      </c>
      <c r="L1746" t="str">
        <f t="shared" si="504"/>
        <v>0.0001875-0.332722844399349i</v>
      </c>
      <c r="M1746" t="str">
        <f t="shared" si="505"/>
        <v>0.0025-0.160389473710456i</v>
      </c>
      <c r="N1746">
        <f t="shared" si="506"/>
        <v>87.983171055482345</v>
      </c>
      <c r="O1746">
        <f t="shared" si="507"/>
        <v>37.778756478599732</v>
      </c>
      <c r="P1746" s="3">
        <f t="shared" si="508"/>
        <v>37.778756478599732</v>
      </c>
      <c r="Q1746" s="3">
        <f t="shared" si="509"/>
        <v>-92.016828944517655</v>
      </c>
      <c r="R1746">
        <f t="shared" si="510"/>
        <v>87.983171055482345</v>
      </c>
      <c r="S1746">
        <f t="shared" si="511"/>
        <v>0.63609161535163095</v>
      </c>
      <c r="T1746">
        <f t="shared" si="494"/>
        <v>37.778756478599732</v>
      </c>
    </row>
    <row r="1747" spans="1:20" x14ac:dyDescent="0.25">
      <c r="A1747">
        <f t="shared" si="495"/>
        <v>4011.8688812655669</v>
      </c>
      <c r="B1747">
        <f t="shared" si="512"/>
        <v>638.50876348996712</v>
      </c>
      <c r="C1747" t="str">
        <f t="shared" si="496"/>
        <v>-2.72423267755529-77.0893180345852i</v>
      </c>
      <c r="D1747" t="str">
        <f t="shared" si="497"/>
        <v>3.47812232123611-24.9290913381598i</v>
      </c>
      <c r="E1747" t="str">
        <f t="shared" si="498"/>
        <v>162.424833197401+0.3139845607105i</v>
      </c>
      <c r="F1747" t="str">
        <f t="shared" si="499"/>
        <v>2.90990947827615-233.91665141544i</v>
      </c>
      <c r="G1747" t="str">
        <f t="shared" si="500"/>
        <v>0.999999851667655-0.000385139355472862i</v>
      </c>
      <c r="H1747" t="str">
        <f t="shared" si="501"/>
        <v>635.203876755419+82.7081452413987i</v>
      </c>
      <c r="I1747" t="str">
        <f t="shared" si="502"/>
        <v>59.7925371461661-418.484860589097i</v>
      </c>
      <c r="K1747" t="str">
        <f t="shared" si="503"/>
        <v>0.0185766256220076-0.00330142235176991i</v>
      </c>
      <c r="L1747" t="str">
        <f t="shared" si="504"/>
        <v>0.0001875-0.331463283920451i</v>
      </c>
      <c r="M1747" t="str">
        <f t="shared" si="505"/>
        <v>0.0025-0.159782300966782i</v>
      </c>
      <c r="N1747">
        <f t="shared" si="506"/>
        <v>87.976086537493728</v>
      </c>
      <c r="O1747">
        <f t="shared" si="507"/>
        <v>37.745304249058876</v>
      </c>
      <c r="P1747" s="3">
        <f t="shared" si="508"/>
        <v>37.745304249058876</v>
      </c>
      <c r="Q1747" s="3">
        <f t="shared" si="509"/>
        <v>-92.023913462506272</v>
      </c>
      <c r="R1747">
        <f t="shared" si="510"/>
        <v>87.976086537493728</v>
      </c>
      <c r="S1747">
        <f t="shared" si="511"/>
        <v>0.6385087634899671</v>
      </c>
      <c r="T1747">
        <f t="shared" si="494"/>
        <v>37.745304249058876</v>
      </c>
    </row>
    <row r="1748" spans="1:20" x14ac:dyDescent="0.25">
      <c r="A1748">
        <f t="shared" si="495"/>
        <v>4027.1139830143766</v>
      </c>
      <c r="B1748">
        <f t="shared" si="512"/>
        <v>640.93509679122906</v>
      </c>
      <c r="C1748" t="str">
        <f t="shared" si="496"/>
        <v>-2.72328260979336-76.7926232090384i</v>
      </c>
      <c r="D1748" t="str">
        <f t="shared" si="497"/>
        <v>3.47812230083883-24.8347425586392i</v>
      </c>
      <c r="E1748" t="str">
        <f t="shared" si="498"/>
        <v>162.424512085906+0.315276059641683i</v>
      </c>
      <c r="F1748" t="str">
        <f t="shared" si="499"/>
        <v>2.90990947498952-233.031141610978i</v>
      </c>
      <c r="G1748" t="str">
        <f t="shared" si="500"/>
        <v>0.999999850538187-0.000386602884587003i</v>
      </c>
      <c r="H1748" t="str">
        <f t="shared" si="501"/>
        <v>635.282313133097+83.0234243370937i</v>
      </c>
      <c r="I1748" t="str">
        <f t="shared" si="502"/>
        <v>59.7938326101004-416.94705837456i</v>
      </c>
      <c r="K1748" t="str">
        <f t="shared" si="503"/>
        <v>0.0185720440495937-0.00331309811941711i</v>
      </c>
      <c r="L1748" t="str">
        <f t="shared" si="504"/>
        <v>0.0001875-0.330208491652173i</v>
      </c>
      <c r="M1748" t="str">
        <f t="shared" si="505"/>
        <v>0.0025-0.15917742674515i</v>
      </c>
      <c r="N1748">
        <f t="shared" si="506"/>
        <v>87.968981481494282</v>
      </c>
      <c r="O1748">
        <f t="shared" si="507"/>
        <v>37.711848368623897</v>
      </c>
      <c r="P1748" s="3">
        <f t="shared" si="508"/>
        <v>37.711848368623897</v>
      </c>
      <c r="Q1748" s="3">
        <f t="shared" si="509"/>
        <v>-92.031018518505718</v>
      </c>
      <c r="R1748">
        <f t="shared" si="510"/>
        <v>87.968981481494282</v>
      </c>
      <c r="S1748">
        <f t="shared" si="511"/>
        <v>0.64093509679122906</v>
      </c>
      <c r="T1748">
        <f t="shared" si="494"/>
        <v>37.711848368623897</v>
      </c>
    </row>
    <row r="1749" spans="1:20" x14ac:dyDescent="0.25">
      <c r="A1749">
        <f t="shared" si="495"/>
        <v>4042.4170161498314</v>
      </c>
      <c r="B1749">
        <f t="shared" si="512"/>
        <v>643.37065015903579</v>
      </c>
      <c r="C1749" t="str">
        <f t="shared" si="496"/>
        <v>-2.72232582538785-76.4970357532093i</v>
      </c>
      <c r="D1749" t="str">
        <f t="shared" si="497"/>
        <v>3.47812228028625-24.7407510352277i</v>
      </c>
      <c r="E1749" t="str">
        <f t="shared" si="498"/>
        <v>162.424188813509+0.316573536954193i</v>
      </c>
      <c r="F1749" t="str">
        <f t="shared" si="499"/>
        <v>2.90990947167783-232.148984037723i</v>
      </c>
      <c r="G1749" t="str">
        <f t="shared" si="500"/>
        <v>0.999999849400119-0.000388071975106782i</v>
      </c>
      <c r="H1749" t="str">
        <f t="shared" si="501"/>
        <v>635.361358135248+83.3399122757059i</v>
      </c>
      <c r="I1749" t="str">
        <f t="shared" si="502"/>
        <v>59.7951376876437-415.415261417781i</v>
      </c>
      <c r="K1749" t="str">
        <f t="shared" si="503"/>
        <v>0.0185674300261331-0.00332480876737575i</v>
      </c>
      <c r="L1749" t="str">
        <f t="shared" si="504"/>
        <v>0.0001875-0.328958449543907i</v>
      </c>
      <c r="M1749" t="str">
        <f t="shared" si="505"/>
        <v>0.0025-0.158574842344242i</v>
      </c>
      <c r="N1749">
        <f t="shared" si="506"/>
        <v>87.961855877910423</v>
      </c>
      <c r="O1749">
        <f t="shared" si="507"/>
        <v>37.678388812719056</v>
      </c>
      <c r="P1749" s="3">
        <f t="shared" si="508"/>
        <v>37.678388812719056</v>
      </c>
      <c r="Q1749" s="3">
        <f t="shared" si="509"/>
        <v>-92.038144122089577</v>
      </c>
      <c r="R1749">
        <f t="shared" si="510"/>
        <v>87.961855877910423</v>
      </c>
      <c r="S1749">
        <f t="shared" si="511"/>
        <v>0.64337065015903583</v>
      </c>
      <c r="T1749">
        <f t="shared" si="494"/>
        <v>37.678388812719056</v>
      </c>
    </row>
    <row r="1750" spans="1:20" x14ac:dyDescent="0.25">
      <c r="A1750">
        <f t="shared" si="495"/>
        <v>4057.7782008112008</v>
      </c>
      <c r="B1750">
        <f t="shared" si="512"/>
        <v>645.81545862964015</v>
      </c>
      <c r="C1750" t="str">
        <f t="shared" si="496"/>
        <v>-2.72136228067993-76.2025514434585i</v>
      </c>
      <c r="D1750" t="str">
        <f t="shared" si="497"/>
        <v>3.47812225957717-24.6471154158256i</v>
      </c>
      <c r="E1750" t="str">
        <f t="shared" si="498"/>
        <v>162.423863367868+0.317877026613466i</v>
      </c>
      <c r="F1750" t="str">
        <f t="shared" si="499"/>
        <v>2.90990946834093-231.270166005542i</v>
      </c>
      <c r="G1750" t="str">
        <f t="shared" si="500"/>
        <v>0.999999848253386-0.000389546648165481i</v>
      </c>
      <c r="H1750" t="str">
        <f t="shared" si="501"/>
        <v>635.441016571704+83.6576137639659i</v>
      </c>
      <c r="I1750" t="str">
        <f t="shared" si="502"/>
        <v>59.7964524480488-413.889447768423i</v>
      </c>
      <c r="K1750" t="str">
        <f t="shared" si="503"/>
        <v>0.0185627833397907-0.0033365543281282i</v>
      </c>
      <c r="L1750" t="str">
        <f t="shared" si="504"/>
        <v>0.0001875-0.327713139613376i</v>
      </c>
      <c r="M1750" t="str">
        <f t="shared" si="505"/>
        <v>0.0025-0.157974539095679i</v>
      </c>
      <c r="N1750">
        <f t="shared" si="506"/>
        <v>87.954709717832444</v>
      </c>
      <c r="O1750">
        <f t="shared" si="507"/>
        <v>37.644925556627989</v>
      </c>
      <c r="P1750" s="3">
        <f t="shared" si="508"/>
        <v>37.644925556627989</v>
      </c>
      <c r="Q1750" s="3">
        <f t="shared" si="509"/>
        <v>-92.045290282167556</v>
      </c>
      <c r="R1750">
        <f t="shared" si="510"/>
        <v>87.954709717832444</v>
      </c>
      <c r="S1750">
        <f t="shared" si="511"/>
        <v>0.64581545862964018</v>
      </c>
      <c r="T1750">
        <f t="shared" si="494"/>
        <v>37.644925556627989</v>
      </c>
    </row>
    <row r="1751" spans="1:20" x14ac:dyDescent="0.25">
      <c r="A1751">
        <f t="shared" si="495"/>
        <v>4073.1977579742838</v>
      </c>
      <c r="B1751">
        <f t="shared" si="512"/>
        <v>648.26955737243281</v>
      </c>
      <c r="C1751" t="str">
        <f t="shared" si="496"/>
        <v>-2.72039193178355-75.9091660723005i</v>
      </c>
      <c r="D1751" t="str">
        <f t="shared" si="497"/>
        <v>3.47812223871041-24.5538343534531i</v>
      </c>
      <c r="E1751" t="str">
        <f t="shared" si="498"/>
        <v>162.423535736602+0.319186562824273i</v>
      </c>
      <c r="F1751" t="str">
        <f t="shared" si="499"/>
        <v>2.90990946497865-230.394674872341i</v>
      </c>
      <c r="G1751" t="str">
        <f t="shared" si="500"/>
        <v>0.999999847097921-0.000391026924976692i</v>
      </c>
      <c r="H1751" t="str">
        <f t="shared" si="501"/>
        <v>635.521293291644+83.9765335275834i</v>
      </c>
      <c r="I1751" t="str">
        <f t="shared" si="502"/>
        <v>59.7977769610331-412.369595563217i</v>
      </c>
      <c r="K1751" t="str">
        <f t="shared" si="503"/>
        <v>0.0185581037776142-0.00334833483328837i</v>
      </c>
      <c r="L1751" t="str">
        <f t="shared" si="504"/>
        <v>0.0001875-0.326472543946379i</v>
      </c>
      <c r="M1751" t="str">
        <f t="shared" si="505"/>
        <v>0.0025-0.157376508363896i</v>
      </c>
      <c r="N1751">
        <f t="shared" si="506"/>
        <v>87.947542993023362</v>
      </c>
      <c r="O1751">
        <f t="shared" si="507"/>
        <v>37.611458575492726</v>
      </c>
      <c r="P1751" s="3">
        <f t="shared" si="508"/>
        <v>37.611458575492726</v>
      </c>
      <c r="Q1751" s="3">
        <f t="shared" si="509"/>
        <v>-92.052457006976638</v>
      </c>
      <c r="R1751">
        <f t="shared" si="510"/>
        <v>87.947542993023362</v>
      </c>
      <c r="S1751">
        <f t="shared" si="511"/>
        <v>0.64826955737243286</v>
      </c>
      <c r="T1751">
        <f t="shared" si="494"/>
        <v>37.611458575492726</v>
      </c>
    </row>
    <row r="1752" spans="1:20" x14ac:dyDescent="0.25">
      <c r="A1752">
        <f t="shared" si="495"/>
        <v>4088.6759094545864</v>
      </c>
      <c r="B1752">
        <f t="shared" si="512"/>
        <v>650.73298169044813</v>
      </c>
      <c r="C1752" t="str">
        <f t="shared" si="496"/>
        <v>-2.71941473458479-75.6168754483466i</v>
      </c>
      <c r="D1752" t="str">
        <f t="shared" si="497"/>
        <v>3.47812221768476-24.4609065062308i</v>
      </c>
      <c r="E1752" t="str">
        <f t="shared" si="498"/>
        <v>162.423205907294+0.320502180033517i</v>
      </c>
      <c r="F1752" t="str">
        <f t="shared" si="499"/>
        <v>2.90990946159072-229.522498043887i</v>
      </c>
      <c r="G1752" t="str">
        <f t="shared" si="500"/>
        <v>0.999999845933657-0.000392512826834615i</v>
      </c>
      <c r="H1752" t="str">
        <f t="shared" si="501"/>
        <v>635.602193183937+84.296676311328i</v>
      </c>
      <c r="I1752" t="str">
        <f t="shared" si="502"/>
        <v>59.7991112967815-410.855683025665i</v>
      </c>
      <c r="K1752" t="str">
        <f t="shared" si="503"/>
        <v>0.0185533911255324-0.00336015031358978i</v>
      </c>
      <c r="L1752" t="str">
        <f t="shared" si="504"/>
        <v>0.0001875-0.325236644696532i</v>
      </c>
      <c r="M1752" t="str">
        <f t="shared" si="505"/>
        <v>0.0025-0.156780741546021i</v>
      </c>
      <c r="N1752">
        <f t="shared" si="506"/>
        <v>87.940355695928318</v>
      </c>
      <c r="O1752">
        <f t="shared" si="507"/>
        <v>37.577987844313334</v>
      </c>
      <c r="P1752" s="3">
        <f t="shared" si="508"/>
        <v>37.577987844313334</v>
      </c>
      <c r="Q1752" s="3">
        <f t="shared" si="509"/>
        <v>-92.059644304071682</v>
      </c>
      <c r="R1752">
        <f t="shared" si="510"/>
        <v>87.940355695928318</v>
      </c>
      <c r="S1752">
        <f t="shared" si="511"/>
        <v>0.65073298169044813</v>
      </c>
      <c r="T1752">
        <f t="shared" si="494"/>
        <v>37.577987844313334</v>
      </c>
    </row>
    <row r="1753" spans="1:20" x14ac:dyDescent="0.25">
      <c r="A1753">
        <f t="shared" si="495"/>
        <v>4104.2128779105133</v>
      </c>
      <c r="B1753">
        <f t="shared" si="512"/>
        <v>653.2057670208718</v>
      </c>
      <c r="C1753" t="str">
        <f t="shared" si="496"/>
        <v>-2.71843064474146-75.3256753962484i</v>
      </c>
      <c r="D1753" t="str">
        <f t="shared" si="497"/>
        <v>3.47812219649899-24.3683305373605i</v>
      </c>
      <c r="E1753" t="str">
        <f t="shared" si="498"/>
        <v>162.422873867491+0.32182391293153i</v>
      </c>
      <c r="F1753" t="str">
        <f t="shared" si="499"/>
        <v>2.90990945817703-228.653622973624i</v>
      </c>
      <c r="G1753" t="str">
        <f t="shared" si="500"/>
        <v>0.999999844760528-0.000394004375114369i</v>
      </c>
      <c r="H1753" t="str">
        <f t="shared" si="501"/>
        <v>635.683721177475+84.6180468791061i</v>
      </c>
      <c r="I1753" t="str">
        <f t="shared" si="502"/>
        <v>59.8004555259464-409.347688465726i</v>
      </c>
      <c r="K1753" t="str">
        <f t="shared" si="503"/>
        <v>0.0185486451683536-0.00337200079887342i</v>
      </c>
      <c r="L1753" t="str">
        <f t="shared" si="504"/>
        <v>0.0001875-0.324005424085009i</v>
      </c>
      <c r="M1753" t="str">
        <f t="shared" si="505"/>
        <v>0.0025-0.156187230071748i</v>
      </c>
      <c r="N1753">
        <f t="shared" si="506"/>
        <v>87.933147819683981</v>
      </c>
      <c r="O1753">
        <f t="shared" si="507"/>
        <v>37.544513337947635</v>
      </c>
      <c r="P1753" s="3">
        <f t="shared" si="508"/>
        <v>37.544513337947635</v>
      </c>
      <c r="Q1753" s="3">
        <f t="shared" si="509"/>
        <v>-92.066852180316019</v>
      </c>
      <c r="R1753">
        <f t="shared" si="510"/>
        <v>87.933147819683981</v>
      </c>
      <c r="S1753">
        <f t="shared" si="511"/>
        <v>0.65320576702087185</v>
      </c>
      <c r="T1753">
        <f t="shared" si="494"/>
        <v>37.544513337947635</v>
      </c>
    </row>
    <row r="1754" spans="1:20" x14ac:dyDescent="0.25">
      <c r="A1754">
        <f t="shared" si="495"/>
        <v>4119.8088868465738</v>
      </c>
      <c r="B1754">
        <f t="shared" si="512"/>
        <v>655.68794893555116</v>
      </c>
      <c r="C1754" t="str">
        <f t="shared" si="496"/>
        <v>-2.71743961768335-75.035561756639i</v>
      </c>
      <c r="D1754" t="str">
        <f t="shared" si="497"/>
        <v>3.47812217515192-24.2761051151057i</v>
      </c>
      <c r="E1754" t="str">
        <f t="shared" si="498"/>
        <v>162.422539604706+0.323151796453293i</v>
      </c>
      <c r="F1754" t="str">
        <f t="shared" si="499"/>
        <v>2.90990945473734-227.788037162492i</v>
      </c>
      <c r="G1754" t="str">
        <f t="shared" si="500"/>
        <v>0.999999843578467-0.000395501591272296i</v>
      </c>
      <c r="H1754" t="str">
        <f t="shared" si="501"/>
        <v>635.765882241538+84.9406500140467i</v>
      </c>
      <c r="I1754" t="str">
        <f t="shared" si="502"/>
        <v>59.8018097196527-407.845590279528i</v>
      </c>
      <c r="K1754" t="str">
        <f t="shared" si="503"/>
        <v>0.0185438656897636-0.00338388631807569i</v>
      </c>
      <c r="L1754" t="str">
        <f t="shared" si="504"/>
        <v>0.0001875-0.322778864400289i</v>
      </c>
      <c r="M1754" t="str">
        <f t="shared" si="505"/>
        <v>0.0025-0.155595965403216i</v>
      </c>
      <c r="N1754">
        <f t="shared" si="506"/>
        <v>87.925919358127274</v>
      </c>
      <c r="O1754">
        <f t="shared" si="507"/>
        <v>37.511035031110637</v>
      </c>
      <c r="P1754" s="3">
        <f t="shared" si="508"/>
        <v>37.511035031110637</v>
      </c>
      <c r="Q1754" s="3">
        <f t="shared" si="509"/>
        <v>-92.074080641872726</v>
      </c>
      <c r="R1754">
        <f t="shared" si="510"/>
        <v>87.925919358127274</v>
      </c>
      <c r="S1754">
        <f t="shared" si="511"/>
        <v>0.65568794893555116</v>
      </c>
      <c r="T1754">
        <f t="shared" si="494"/>
        <v>37.511035031110637</v>
      </c>
    </row>
    <row r="1755" spans="1:20" x14ac:dyDescent="0.25">
      <c r="A1755">
        <f t="shared" si="495"/>
        <v>4135.4641606165906</v>
      </c>
      <c r="B1755">
        <f t="shared" si="512"/>
        <v>658.17956314150626</v>
      </c>
      <c r="C1755" t="str">
        <f t="shared" si="496"/>
        <v>-2.71644160861166-74.7465303860789i</v>
      </c>
      <c r="D1755" t="str">
        <f t="shared" si="497"/>
        <v>3.47812215364231-24.1842289127727i</v>
      </c>
      <c r="E1755" t="str">
        <f t="shared" si="498"/>
        <v>162.422203106421+0.324485865781529i</v>
      </c>
      <c r="F1755" t="str">
        <f t="shared" si="499"/>
        <v>2.90990945127146-226.925728158748i</v>
      </c>
      <c r="G1755" t="str">
        <f t="shared" si="500"/>
        <v>0.999999842387405-0.000397004496846274i</v>
      </c>
      <c r="H1755" t="str">
        <f t="shared" si="501"/>
        <v>635.848681386126+85.2644905185821i</v>
      </c>
      <c r="I1755" t="str">
        <f t="shared" si="502"/>
        <v>59.8031739494997-406.349366949054i</v>
      </c>
      <c r="K1755" t="str">
        <f t="shared" si="503"/>
        <v>0.0185390524723244-0.00339580689921612i</v>
      </c>
      <c r="L1755" t="str">
        <f t="shared" si="504"/>
        <v>0.0001875-0.321556947997896i</v>
      </c>
      <c r="M1755" t="str">
        <f t="shared" si="505"/>
        <v>0.0025-0.155006939034883i</v>
      </c>
      <c r="N1755">
        <f t="shared" si="506"/>
        <v>87.918670305805193</v>
      </c>
      <c r="O1755">
        <f t="shared" si="507"/>
        <v>37.477552898374469</v>
      </c>
      <c r="P1755" s="3">
        <f t="shared" si="508"/>
        <v>37.477552898374469</v>
      </c>
      <c r="Q1755" s="3">
        <f t="shared" si="509"/>
        <v>-92.081329694194807</v>
      </c>
      <c r="R1755">
        <f t="shared" si="510"/>
        <v>87.918670305805193</v>
      </c>
      <c r="S1755">
        <f t="shared" si="511"/>
        <v>0.65817956314150627</v>
      </c>
      <c r="T1755">
        <f t="shared" si="494"/>
        <v>37.477552898374469</v>
      </c>
    </row>
    <row r="1756" spans="1:20" x14ac:dyDescent="0.25">
      <c r="A1756">
        <f t="shared" si="495"/>
        <v>4151.1789244269339</v>
      </c>
      <c r="B1756">
        <f t="shared" si="512"/>
        <v>660.680645481444</v>
      </c>
      <c r="C1756" t="str">
        <f t="shared" si="496"/>
        <v>-2.71543657249854-74.4585771569917i</v>
      </c>
      <c r="D1756" t="str">
        <f t="shared" si="497"/>
        <v>3.47812213196891-24.0927006086916i</v>
      </c>
      <c r="E1756" t="str">
        <f t="shared" si="498"/>
        <v>162.421864360076+0.325826156348199i</v>
      </c>
      <c r="F1756" t="str">
        <f t="shared" si="499"/>
        <v>2.90990944777918-226.066683557788i</v>
      </c>
      <c r="G1756" t="str">
        <f t="shared" si="500"/>
        <v>0.999999841187273-0.000398513113456022i</v>
      </c>
      <c r="H1756" t="str">
        <f t="shared" si="501"/>
        <v>635.932123662345+85.5895732145289i</v>
      </c>
      <c r="I1756" t="str">
        <f t="shared" si="502"/>
        <v>59.8045482875637-404.858997041872i</v>
      </c>
      <c r="K1756" t="str">
        <f t="shared" si="503"/>
        <v>0.018534205297472-0.0034077625693849i</v>
      </c>
      <c r="L1756" t="str">
        <f t="shared" si="504"/>
        <v>0.0001875-0.320339657300156i</v>
      </c>
      <c r="M1756" t="str">
        <f t="shared" si="505"/>
        <v>0.0025-0.154420142493408i</v>
      </c>
      <c r="N1756">
        <f t="shared" si="506"/>
        <v>87.911400657984089</v>
      </c>
      <c r="O1756">
        <f t="shared" si="507"/>
        <v>37.444066914167102</v>
      </c>
      <c r="P1756" s="3">
        <f t="shared" si="508"/>
        <v>37.444066914167102</v>
      </c>
      <c r="Q1756" s="3">
        <f t="shared" si="509"/>
        <v>-92.088599342015911</v>
      </c>
      <c r="R1756">
        <f t="shared" si="510"/>
        <v>87.911400657984089</v>
      </c>
      <c r="S1756">
        <f t="shared" si="511"/>
        <v>0.66068064548144401</v>
      </c>
      <c r="T1756">
        <f t="shared" si="494"/>
        <v>37.444066914167102</v>
      </c>
    </row>
    <row r="1757" spans="1:20" x14ac:dyDescent="0.25">
      <c r="A1757">
        <f t="shared" si="495"/>
        <v>4166.9534043397571</v>
      </c>
      <c r="B1757">
        <f t="shared" si="512"/>
        <v>663.19123193427356</v>
      </c>
      <c r="C1757" t="str">
        <f t="shared" si="496"/>
        <v>-2.71442446408709-74.1716979576168i</v>
      </c>
      <c r="D1757" t="str">
        <f t="shared" si="497"/>
        <v>3.47812211013045-24.0015188861969i</v>
      </c>
      <c r="E1757" t="str">
        <f t="shared" si="498"/>
        <v>162.421523353087+0.327172703836265i</v>
      </c>
      <c r="F1757" t="str">
        <f t="shared" si="499"/>
        <v>2.9099094442603-225.210891001968i</v>
      </c>
      <c r="G1757" t="str">
        <f t="shared" si="500"/>
        <v>0.999999839978003-0.000400027462803413i</v>
      </c>
      <c r="H1757" t="str">
        <f t="shared" si="501"/>
        <v>636.016214162733+85.9159029431695i</v>
      </c>
      <c r="I1757" t="str">
        <f t="shared" si="502"/>
        <v>59.8059328063997-403.37445921081i</v>
      </c>
      <c r="K1757" t="str">
        <f t="shared" si="503"/>
        <v>0.0185293239455156-0.00341975335473053i</v>
      </c>
      <c r="L1757" t="str">
        <f t="shared" si="504"/>
        <v>0.0001875-0.319126974795931i</v>
      </c>
      <c r="M1757" t="str">
        <f t="shared" si="505"/>
        <v>0.0025-0.153835567337526i</v>
      </c>
      <c r="N1757">
        <f t="shared" si="506"/>
        <v>87.904110410659399</v>
      </c>
      <c r="O1757">
        <f t="shared" si="507"/>
        <v>37.410577052773064</v>
      </c>
      <c r="P1757" s="3">
        <f t="shared" si="508"/>
        <v>37.410577052773064</v>
      </c>
      <c r="Q1757" s="3">
        <f t="shared" si="509"/>
        <v>-92.095889589340601</v>
      </c>
      <c r="R1757">
        <f t="shared" si="510"/>
        <v>87.904110410659399</v>
      </c>
      <c r="S1757">
        <f t="shared" si="511"/>
        <v>0.66319123193427354</v>
      </c>
      <c r="T1757">
        <f t="shared" si="494"/>
        <v>37.410577052773064</v>
      </c>
    </row>
    <row r="1758" spans="1:20" x14ac:dyDescent="0.25">
      <c r="A1758">
        <f t="shared" si="495"/>
        <v>4182.7878272762482</v>
      </c>
      <c r="B1758">
        <f t="shared" si="512"/>
        <v>665.71135861562379</v>
      </c>
      <c r="C1758" t="str">
        <f t="shared" si="496"/>
        <v>-2.71340523789101-73.8858886919473i</v>
      </c>
      <c r="D1758" t="str">
        <f t="shared" si="497"/>
        <v>3.47812208812575-23.910682433609i</v>
      </c>
      <c r="E1758" t="str">
        <f t="shared" si="498"/>
        <v>162.421180072833+0.328525544181492i</v>
      </c>
      <c r="F1758" t="str">
        <f t="shared" si="499"/>
        <v>2.90990944071464-224.358338180423i</v>
      </c>
      <c r="G1758" t="str">
        <f t="shared" si="500"/>
        <v>0.999999838759526-0.000401547566672789i</v>
      </c>
      <c r="H1758" t="str">
        <f t="shared" si="501"/>
        <v>636.100958021639+86.2434845653371i</v>
      </c>
      <c r="I1758" t="str">
        <f t="shared" si="502"/>
        <v>59.8073275790448-401.895732193674i</v>
      </c>
      <c r="K1758" t="str">
        <f t="shared" si="503"/>
        <v>0.0185244081956359-0.00343177928044724i</v>
      </c>
      <c r="L1758" t="str">
        <f t="shared" si="504"/>
        <v>0.0001875-0.317918883040378i</v>
      </c>
      <c r="M1758" t="str">
        <f t="shared" si="505"/>
        <v>0.0025-0.153253205157926i</v>
      </c>
      <c r="N1758">
        <f t="shared" si="506"/>
        <v>87.896799560565199</v>
      </c>
      <c r="O1758">
        <f t="shared" si="507"/>
        <v>37.377083288332351</v>
      </c>
      <c r="P1758" s="3">
        <f t="shared" si="508"/>
        <v>37.377083288332351</v>
      </c>
      <c r="Q1758" s="3">
        <f t="shared" si="509"/>
        <v>-92.103200439434801</v>
      </c>
      <c r="R1758">
        <f t="shared" si="510"/>
        <v>87.896799560565199</v>
      </c>
      <c r="S1758">
        <f t="shared" si="511"/>
        <v>0.6657113586156238</v>
      </c>
      <c r="T1758">
        <f t="shared" si="494"/>
        <v>37.377083288332351</v>
      </c>
    </row>
    <row r="1759" spans="1:20" x14ac:dyDescent="0.25">
      <c r="A1759">
        <f t="shared" si="495"/>
        <v>4198.6824210198974</v>
      </c>
      <c r="B1759">
        <f t="shared" si="512"/>
        <v>668.24106177836313</v>
      </c>
      <c r="C1759" t="str">
        <f t="shared" si="496"/>
        <v>-2.71237884819453-73.6011452796735i</v>
      </c>
      <c r="D1759" t="str">
        <f t="shared" si="497"/>
        <v>3.47812206595346-23.820189944215i</v>
      </c>
      <c r="E1759" t="str">
        <f t="shared" si="498"/>
        <v>162.420834506659+0.329884713574893i</v>
      </c>
      <c r="F1759" t="str">
        <f t="shared" si="499"/>
        <v>2.909909437142-223.509012828895i</v>
      </c>
      <c r="G1759" t="str">
        <f t="shared" si="500"/>
        <v>0.99999983753177-0.00040307344693127i</v>
      </c>
      <c r="H1759" t="str">
        <f t="shared" si="501"/>
        <v>636.186360415583+86.5723229614955i</v>
      </c>
      <c r="I1759" t="str">
        <f t="shared" si="502"/>
        <v>59.80873267902-400.422794812956i</v>
      </c>
      <c r="K1759" t="str">
        <f t="shared" si="503"/>
        <v>0.0185194578258838-0.00344384037076228i</v>
      </c>
      <c r="L1759" t="str">
        <f t="shared" si="504"/>
        <v>0.0001875-0.31671536465469i</v>
      </c>
      <c r="M1759" t="str">
        <f t="shared" si="505"/>
        <v>0.0025-0.152673047577133i</v>
      </c>
      <c r="N1759">
        <f t="shared" si="506"/>
        <v>87.889468105183752</v>
      </c>
      <c r="O1759">
        <f t="shared" si="507"/>
        <v>37.343585594840036</v>
      </c>
      <c r="P1759" s="3">
        <f t="shared" si="508"/>
        <v>37.343585594840036</v>
      </c>
      <c r="Q1759" s="3">
        <f t="shared" si="509"/>
        <v>-92.110531894816248</v>
      </c>
      <c r="R1759">
        <f t="shared" si="510"/>
        <v>87.889468105183752</v>
      </c>
      <c r="S1759">
        <f t="shared" si="511"/>
        <v>0.66824106177836318</v>
      </c>
      <c r="T1759">
        <f t="shared" si="494"/>
        <v>37.343585594840036</v>
      </c>
    </row>
    <row r="1760" spans="1:20" x14ac:dyDescent="0.25">
      <c r="A1760">
        <f t="shared" si="495"/>
        <v>4214.6374142197728</v>
      </c>
      <c r="B1760">
        <f t="shared" si="512"/>
        <v>670.78037781312094</v>
      </c>
      <c r="C1760" t="str">
        <f t="shared" si="496"/>
        <v>-2.71134524905198-73.3174636561296i</v>
      </c>
      <c r="D1760" t="str">
        <f t="shared" si="497"/>
        <v>3.47812204361237-23.7300401162501i</v>
      </c>
      <c r="E1760" t="str">
        <f t="shared" si="498"/>
        <v>162.420486641883+0.331250248464214i</v>
      </c>
      <c r="F1760" t="str">
        <f t="shared" si="499"/>
        <v>2.90990943354213-222.662902729555i</v>
      </c>
      <c r="G1760" t="str">
        <f t="shared" si="500"/>
        <v>0.999999836294665-0.00040460512552907i</v>
      </c>
      <c r="H1760" t="str">
        <f t="shared" si="501"/>
        <v>636.272426563637+86.9024230318254i</v>
      </c>
      <c r="I1760" t="str">
        <f t="shared" si="502"/>
        <v>59.8101481803341-398.955625975549i</v>
      </c>
      <c r="K1760" t="str">
        <f t="shared" si="503"/>
        <v>0.0185144726131788-0.00345593664892316i</v>
      </c>
      <c r="L1760" t="str">
        <f t="shared" si="504"/>
        <v>0.0001875-0.315516402325852i</v>
      </c>
      <c r="M1760" t="str">
        <f t="shared" si="505"/>
        <v>0.0025-0.152095086249385i</v>
      </c>
      <c r="N1760">
        <f t="shared" si="506"/>
        <v>87.882116042755712</v>
      </c>
      <c r="O1760">
        <f t="shared" si="507"/>
        <v>37.310083946146172</v>
      </c>
      <c r="P1760" s="3">
        <f t="shared" si="508"/>
        <v>37.310083946146172</v>
      </c>
      <c r="Q1760" s="3">
        <f t="shared" si="509"/>
        <v>-92.117883957244288</v>
      </c>
      <c r="R1760">
        <f t="shared" si="510"/>
        <v>87.882116042755712</v>
      </c>
      <c r="S1760">
        <f t="shared" si="511"/>
        <v>0.67078037781312094</v>
      </c>
      <c r="T1760">
        <f t="shared" si="494"/>
        <v>37.310083946146172</v>
      </c>
    </row>
    <row r="1761" spans="1:20" x14ac:dyDescent="0.25">
      <c r="A1761">
        <f t="shared" si="495"/>
        <v>4230.6530363938082</v>
      </c>
      <c r="B1761">
        <f t="shared" si="512"/>
        <v>673.3293432488108</v>
      </c>
      <c r="C1761" t="str">
        <f t="shared" si="496"/>
        <v>-2.7103043942878-73.0348397722365i</v>
      </c>
      <c r="D1761" t="str">
        <f t="shared" si="497"/>
        <v>3.47812202110114-23.6402316528787i</v>
      </c>
      <c r="E1761" t="str">
        <f t="shared" si="498"/>
        <v>162.42013646579+0.332622185556056i</v>
      </c>
      <c r="F1761" t="str">
        <f t="shared" si="499"/>
        <v>2.90990942991486-221.819995710823i</v>
      </c>
      <c r="G1761" t="str">
        <f t="shared" si="500"/>
        <v>0.999999835048141-0.000406142624499814i</v>
      </c>
      <c r="H1761" t="str">
        <f t="shared" si="501"/>
        <v>636.35916172778+87.2337896963038i</v>
      </c>
      <c r="I1761" t="str">
        <f t="shared" si="502"/>
        <v>59.8115741574828-397.494204672436i</v>
      </c>
      <c r="K1761" t="str">
        <f t="shared" si="503"/>
        <v>0.0185094523333084-0.00346806813718478i</v>
      </c>
      <c r="L1761" t="str">
        <f t="shared" si="504"/>
        <v>0.0001875-0.314321978806388i</v>
      </c>
      <c r="M1761" t="str">
        <f t="shared" si="505"/>
        <v>0.0025-0.151519312860515i</v>
      </c>
      <c r="N1761">
        <f t="shared" si="506"/>
        <v>87.874743372289672</v>
      </c>
      <c r="O1761">
        <f t="shared" si="507"/>
        <v>37.276578315955213</v>
      </c>
      <c r="P1761" s="3">
        <f t="shared" si="508"/>
        <v>37.276578315955213</v>
      </c>
      <c r="Q1761" s="3">
        <f t="shared" si="509"/>
        <v>-92.125256627710328</v>
      </c>
      <c r="R1761">
        <f t="shared" si="510"/>
        <v>87.874743372289672</v>
      </c>
      <c r="S1761">
        <f t="shared" si="511"/>
        <v>0.67332934324881077</v>
      </c>
      <c r="T1761">
        <f t="shared" si="494"/>
        <v>37.276578315955213</v>
      </c>
    </row>
    <row r="1762" spans="1:20" x14ac:dyDescent="0.25">
      <c r="A1762">
        <f t="shared" si="495"/>
        <v>4246.7295179321045</v>
      </c>
      <c r="B1762">
        <f t="shared" si="512"/>
        <v>675.88799475315625</v>
      </c>
      <c r="C1762" t="str">
        <f t="shared" si="496"/>
        <v>-2.70925623749627-72.7532695944455i</v>
      </c>
      <c r="D1762" t="str">
        <f t="shared" si="497"/>
        <v>3.47812199841854-23.5507632621759i</v>
      </c>
      <c r="E1762" t="str">
        <f t="shared" si="498"/>
        <v>162.419783965635+0.334000561817962i</v>
      </c>
      <c r="F1762" t="str">
        <f t="shared" si="499"/>
        <v>2.90990942625999-220.980279647201i</v>
      </c>
      <c r="G1762" t="str">
        <f t="shared" si="500"/>
        <v>0.999999833792126-0.000407685965960853i</v>
      </c>
      <c r="H1762" t="str">
        <f t="shared" si="501"/>
        <v>636.446571213291+87.5664278947945i</v>
      </c>
      <c r="I1762" t="str">
        <f t="shared" si="502"/>
        <v>59.8130106854576-396.038509978429i</v>
      </c>
      <c r="K1762" t="str">
        <f t="shared" si="503"/>
        <v>0.0185043967609264-0.00348023485679652i</v>
      </c>
      <c r="L1762" t="str">
        <f t="shared" si="504"/>
        <v>0.0001875-0.313132076914114i</v>
      </c>
      <c r="M1762" t="str">
        <f t="shared" si="505"/>
        <v>0.0025-0.150945719127829i</v>
      </c>
      <c r="N1762">
        <f t="shared" si="506"/>
        <v>87.867350093572327</v>
      </c>
      <c r="O1762">
        <f t="shared" si="507"/>
        <v>37.243068677825605</v>
      </c>
      <c r="P1762" s="3">
        <f t="shared" si="508"/>
        <v>37.243068677825605</v>
      </c>
      <c r="Q1762" s="3">
        <f t="shared" si="509"/>
        <v>-92.132649906427673</v>
      </c>
      <c r="R1762">
        <f t="shared" si="510"/>
        <v>87.867350093572327</v>
      </c>
      <c r="S1762">
        <f t="shared" si="511"/>
        <v>0.6758879947531562</v>
      </c>
      <c r="T1762">
        <f t="shared" si="494"/>
        <v>37.243068677825605</v>
      </c>
    </row>
    <row r="1763" spans="1:20" x14ac:dyDescent="0.25">
      <c r="A1763">
        <f t="shared" si="495"/>
        <v>4262.867090100247</v>
      </c>
      <c r="B1763">
        <f t="shared" si="512"/>
        <v>678.45636913321823</v>
      </c>
      <c r="C1763" t="str">
        <f t="shared" si="496"/>
        <v>-2.70820073204149-72.4727491046851i</v>
      </c>
      <c r="D1763" t="str">
        <f t="shared" si="497"/>
        <v>3.47812197556319-23.4616336571088i</v>
      </c>
      <c r="E1763" t="str">
        <f t="shared" si="498"/>
        <v>162.419429128643+0.33538541448036i</v>
      </c>
      <c r="F1763" t="str">
        <f t="shared" si="499"/>
        <v>2.90990942257726-220.143742459088i</v>
      </c>
      <c r="G1763" t="str">
        <f t="shared" si="500"/>
        <v>0.999999832526546-0.000409235172113585i</v>
      </c>
      <c r="H1763" t="str">
        <f t="shared" si="501"/>
        <v>636.534660369111+87.9003425871233i</v>
      </c>
      <c r="I1763" t="str">
        <f t="shared" si="502"/>
        <v>59.8144578397395-394.588521051846i</v>
      </c>
      <c r="K1763" t="str">
        <f t="shared" si="503"/>
        <v>0.0184993056695525-0.00349243682798909i</v>
      </c>
      <c r="L1763" t="str">
        <f t="shared" si="504"/>
        <v>0.0001875-0.311946679531892i</v>
      </c>
      <c r="M1763" t="str">
        <f t="shared" si="505"/>
        <v>0.0025-0.150374296799989i</v>
      </c>
      <c r="N1763">
        <f t="shared" si="506"/>
        <v>87.859936207178507</v>
      </c>
      <c r="O1763">
        <f t="shared" si="507"/>
        <v>37.209555005169605</v>
      </c>
      <c r="P1763" s="3">
        <f t="shared" si="508"/>
        <v>37.209555005169605</v>
      </c>
      <c r="Q1763" s="3">
        <f t="shared" si="509"/>
        <v>-92.140063792821493</v>
      </c>
      <c r="R1763">
        <f t="shared" si="510"/>
        <v>87.859936207178507</v>
      </c>
      <c r="S1763">
        <f t="shared" si="511"/>
        <v>0.67845636913321827</v>
      </c>
      <c r="T1763">
        <f t="shared" si="494"/>
        <v>37.209555005169605</v>
      </c>
    </row>
    <row r="1764" spans="1:20" x14ac:dyDescent="0.25">
      <c r="A1764">
        <f t="shared" si="495"/>
        <v>4279.0659850426273</v>
      </c>
      <c r="B1764">
        <f t="shared" si="512"/>
        <v>681.03450333592446</v>
      </c>
      <c r="C1764" t="str">
        <f t="shared" si="496"/>
        <v>-2.70713783105691-72.1932743003049i</v>
      </c>
      <c r="D1764" t="str">
        <f t="shared" si="497"/>
        <v>3.47812195253381-23.3728415555182i</v>
      </c>
      <c r="E1764" t="str">
        <f t="shared" si="498"/>
        <v>162.419071942012+0.336776781039043i</v>
      </c>
      <c r="F1764" t="str">
        <f t="shared" si="499"/>
        <v>2.90990941886648-219.31037211262i</v>
      </c>
      <c r="G1764" t="str">
        <f t="shared" si="500"/>
        <v>0.999999831251329-0.000410790265243769i</v>
      </c>
      <c r="H1764" t="str">
        <f t="shared" si="501"/>
        <v>636.623434588249+88.2355387531707i</v>
      </c>
      <c r="I1764" t="str">
        <f t="shared" si="502"/>
        <v>59.8159156963105-393.144217134271i</v>
      </c>
      <c r="K1764" t="str">
        <f t="shared" si="503"/>
        <v>0.0184941788315707-0.00350467406996139i</v>
      </c>
      <c r="L1764" t="str">
        <f t="shared" si="504"/>
        <v>0.0001875-0.310765769607384i</v>
      </c>
      <c r="M1764" t="str">
        <f t="shared" si="505"/>
        <v>0.0025-0.149805037656893i</v>
      </c>
      <c r="N1764">
        <f t="shared" si="506"/>
        <v>87.852501714481534</v>
      </c>
      <c r="O1764">
        <f t="shared" si="507"/>
        <v>37.176037271252802</v>
      </c>
      <c r="P1764" s="3">
        <f t="shared" si="508"/>
        <v>37.176037271252802</v>
      </c>
      <c r="Q1764" s="3">
        <f t="shared" si="509"/>
        <v>-92.147498285518466</v>
      </c>
      <c r="R1764">
        <f t="shared" si="510"/>
        <v>87.852501714481534</v>
      </c>
      <c r="S1764">
        <f t="shared" si="511"/>
        <v>0.68103450333592441</v>
      </c>
      <c r="T1764">
        <f t="shared" si="494"/>
        <v>37.176037271252802</v>
      </c>
    </row>
    <row r="1765" spans="1:20" x14ac:dyDescent="0.25">
      <c r="A1765">
        <f t="shared" si="495"/>
        <v>4295.3264357857897</v>
      </c>
      <c r="B1765">
        <f t="shared" si="512"/>
        <v>683.62243444860098</v>
      </c>
      <c r="C1765" t="str">
        <f t="shared" si="496"/>
        <v>-2.70606748744576-71.91484119402i</v>
      </c>
      <c r="D1765" t="str">
        <f t="shared" si="497"/>
        <v>3.47812192932909-23.2843856800999i</v>
      </c>
      <c r="E1765" t="str">
        <f t="shared" si="498"/>
        <v>162.418712392911+0.338174699255752i</v>
      </c>
      <c r="F1765" t="str">
        <f t="shared" si="499"/>
        <v>2.90990941512747-218.480156619481i</v>
      </c>
      <c r="G1765" t="str">
        <f t="shared" si="500"/>
        <v>0.999999829966403-0.000412351267721855i</v>
      </c>
      <c r="H1765" t="str">
        <f t="shared" si="501"/>
        <v>636.712899308153+88.5720213929525i</v>
      </c>
      <c r="I1765" t="str">
        <f t="shared" si="502"/>
        <v>59.8173843316497-391.705577550224i</v>
      </c>
      <c r="K1765" t="str">
        <f t="shared" si="503"/>
        <v>0.0184890160182288-0.0035169466008672i</v>
      </c>
      <c r="L1765" t="str">
        <f t="shared" si="504"/>
        <v>0.0001875-0.309589330152804i</v>
      </c>
      <c r="M1765" t="str">
        <f t="shared" si="505"/>
        <v>0.0025-0.149237933509557i</v>
      </c>
      <c r="N1765">
        <f t="shared" si="506"/>
        <v>87.845046617663087</v>
      </c>
      <c r="O1765">
        <f t="shared" si="507"/>
        <v>37.142515449193667</v>
      </c>
      <c r="P1765" s="3">
        <f t="shared" si="508"/>
        <v>37.142515449193667</v>
      </c>
      <c r="Q1765" s="3">
        <f t="shared" si="509"/>
        <v>-92.154953382336913</v>
      </c>
      <c r="R1765">
        <f t="shared" si="510"/>
        <v>87.845046617663087</v>
      </c>
      <c r="S1765">
        <f t="shared" si="511"/>
        <v>0.68362243444860094</v>
      </c>
      <c r="T1765">
        <f t="shared" si="494"/>
        <v>37.142515449193667</v>
      </c>
    </row>
    <row r="1766" spans="1:20" x14ac:dyDescent="0.25">
      <c r="A1766">
        <f t="shared" si="495"/>
        <v>4311.6486762417753</v>
      </c>
      <c r="B1766">
        <f t="shared" si="512"/>
        <v>686.22019969950566</v>
      </c>
      <c r="C1766" t="str">
        <f t="shared" si="496"/>
        <v>-2.70498965388055-71.6374458138581i</v>
      </c>
      <c r="D1766" t="str">
        <f t="shared" si="497"/>
        <v>3.47812190594766-23.1962647583864i</v>
      </c>
      <c r="E1766" t="str">
        <f t="shared" si="498"/>
        <v>162.41835046848+0.339579207161977i</v>
      </c>
      <c r="F1766" t="str">
        <f t="shared" si="499"/>
        <v>2.90990941135996-217.653084036745i</v>
      </c>
      <c r="G1766" t="str">
        <f t="shared" si="500"/>
        <v>0.999999828671693-0.000413918202003293i</v>
      </c>
      <c r="H1766" t="str">
        <f t="shared" si="501"/>
        <v>636.8030600111+88.9097955267042i</v>
      </c>
      <c r="I1766" t="str">
        <f t="shared" si="502"/>
        <v>59.8188638227386-390.272581706906i</v>
      </c>
      <c r="K1766" t="str">
        <f t="shared" si="503"/>
        <v>0.0184838169996379-0.00352925443780191i</v>
      </c>
      <c r="L1766" t="str">
        <f t="shared" si="504"/>
        <v>0.0001875-0.308417344244675i</v>
      </c>
      <c r="M1766" t="str">
        <f t="shared" si="505"/>
        <v>0.0025-0.148672976199997i</v>
      </c>
      <c r="N1766">
        <f t="shared" si="506"/>
        <v>87.837570919723888</v>
      </c>
      <c r="O1766">
        <f t="shared" si="507"/>
        <v>37.108989511963401</v>
      </c>
      <c r="P1766" s="3">
        <f t="shared" si="508"/>
        <v>37.108989511963401</v>
      </c>
      <c r="Q1766" s="3">
        <f t="shared" si="509"/>
        <v>-92.162429080276112</v>
      </c>
      <c r="R1766">
        <f t="shared" si="510"/>
        <v>87.837570919723888</v>
      </c>
      <c r="S1766">
        <f t="shared" si="511"/>
        <v>0.68622019969950565</v>
      </c>
      <c r="T1766">
        <f t="shared" si="494"/>
        <v>37.108989511963401</v>
      </c>
    </row>
    <row r="1767" spans="1:20" x14ac:dyDescent="0.25">
      <c r="A1767">
        <f t="shared" si="495"/>
        <v>4328.0329412114943</v>
      </c>
      <c r="B1767">
        <f t="shared" si="512"/>
        <v>688.82783645836378</v>
      </c>
      <c r="C1767" t="str">
        <f t="shared" si="496"/>
        <v>-2.70390428280299-71.3610842031042i</v>
      </c>
      <c r="D1767" t="str">
        <f t="shared" si="497"/>
        <v>3.47812188238821-23.1084775227287i</v>
      </c>
      <c r="E1767" t="str">
        <f t="shared" si="498"/>
        <v>162.417986155835+0.340990343059893i</v>
      </c>
      <c r="F1767" t="str">
        <f t="shared" si="499"/>
        <v>2.9099094075638-216.829142466694i</v>
      </c>
      <c r="G1767" t="str">
        <f t="shared" si="500"/>
        <v>0.999999827367124-0.000415491090628869i</v>
      </c>
      <c r="H1767" t="str">
        <f t="shared" si="501"/>
        <v>636.893922224604+89.2488661949687i</v>
      </c>
      <c r="I1767" t="str">
        <f t="shared" si="502"/>
        <v>59.8203542470626-388.845209093904i</v>
      </c>
      <c r="K1767" t="str">
        <f t="shared" si="503"/>
        <v>0.0184785815447711-0.00354159759678888i</v>
      </c>
      <c r="L1767" t="str">
        <f t="shared" si="504"/>
        <v>0.0001875-0.307249795023585i</v>
      </c>
      <c r="M1767" t="str">
        <f t="shared" si="505"/>
        <v>0.0025-0.148110157601113i</v>
      </c>
      <c r="N1767">
        <f t="shared" si="506"/>
        <v>87.830074624494046</v>
      </c>
      <c r="O1767">
        <f t="shared" si="507"/>
        <v>37.075459432385465</v>
      </c>
      <c r="P1767" s="3">
        <f t="shared" si="508"/>
        <v>37.075459432385465</v>
      </c>
      <c r="Q1767" s="3">
        <f t="shared" si="509"/>
        <v>-92.169925375505954</v>
      </c>
      <c r="R1767">
        <f t="shared" si="510"/>
        <v>87.830074624494046</v>
      </c>
      <c r="S1767">
        <f t="shared" si="511"/>
        <v>0.68882783645836376</v>
      </c>
      <c r="T1767">
        <f t="shared" si="494"/>
        <v>37.075459432385465</v>
      </c>
    </row>
    <row r="1768" spans="1:20" x14ac:dyDescent="0.25">
      <c r="A1768">
        <f t="shared" si="495"/>
        <v>4344.4794663880984</v>
      </c>
      <c r="B1768">
        <f t="shared" si="512"/>
        <v>691.44538223690563</v>
      </c>
      <c r="C1768" t="str">
        <f t="shared" si="496"/>
        <v>-2.70281132642407-71.0857524202454i</v>
      </c>
      <c r="D1768" t="str">
        <f t="shared" si="497"/>
        <v>3.47812185864935-23.0210227102778i</v>
      </c>
      <c r="E1768" t="str">
        <f t="shared" si="498"/>
        <v>162.417619442062+0.342408145525397i</v>
      </c>
      <c r="F1768" t="str">
        <f t="shared" si="499"/>
        <v>2.90990940373871-216.008320056652i</v>
      </c>
      <c r="G1768" t="str">
        <f t="shared" si="500"/>
        <v>0.999999826052621-0.000417069956225019i</v>
      </c>
      <c r="H1768" t="str">
        <f t="shared" si="501"/>
        <v>636.985491521802+89.5892384586827i</v>
      </c>
      <c r="I1768" t="str">
        <f t="shared" si="502"/>
        <v>59.8218556826154-387.423439282916i</v>
      </c>
      <c r="K1768" t="str">
        <f t="shared" si="503"/>
        <v>0.0184733094214634-0.00355397609276603i</v>
      </c>
      <c r="L1768" t="str">
        <f t="shared" si="504"/>
        <v>0.0001875-0.306086665693947i</v>
      </c>
      <c r="M1768" t="str">
        <f t="shared" si="505"/>
        <v>0.0025-0.14754946961657i</v>
      </c>
      <c r="N1768">
        <f t="shared" si="506"/>
        <v>87.822557736643631</v>
      </c>
      <c r="O1768">
        <f t="shared" si="507"/>
        <v>37.041925183135113</v>
      </c>
      <c r="P1768" s="3">
        <f t="shared" si="508"/>
        <v>37.041925183135113</v>
      </c>
      <c r="Q1768" s="3">
        <f t="shared" si="509"/>
        <v>-92.177442263356369</v>
      </c>
      <c r="R1768">
        <f t="shared" si="510"/>
        <v>87.822557736643631</v>
      </c>
      <c r="S1768">
        <f t="shared" si="511"/>
        <v>0.69144538223690566</v>
      </c>
      <c r="T1768">
        <f t="shared" si="494"/>
        <v>37.041925183135113</v>
      </c>
    </row>
    <row r="1769" spans="1:20" x14ac:dyDescent="0.25">
      <c r="A1769">
        <f t="shared" si="495"/>
        <v>4360.9884883603736</v>
      </c>
      <c r="B1769">
        <f t="shared" si="512"/>
        <v>694.07287468940592</v>
      </c>
      <c r="C1769" t="str">
        <f t="shared" si="496"/>
        <v>-2.70171073672411-70.8114465389215i</v>
      </c>
      <c r="D1769" t="str">
        <f t="shared" si="497"/>
        <v>3.47812183472976-22.9338990629671i</v>
      </c>
      <c r="E1769" t="str">
        <f t="shared" si="498"/>
        <v>162.417250314228+0.343832653408424i</v>
      </c>
      <c r="F1769" t="str">
        <f t="shared" si="499"/>
        <v>2.9099093998845-215.190604998814i</v>
      </c>
      <c r="G1769" t="str">
        <f t="shared" si="500"/>
        <v>0.99999982472811-0.000418654821504161i</v>
      </c>
      <c r="H1769" t="str">
        <f t="shared" si="501"/>
        <v>637.077773521872+89.9309173992569i</v>
      </c>
      <c r="I1769" t="str">
        <f t="shared" si="502"/>
        <v>59.8233682078976-386.007251927476i</v>
      </c>
      <c r="K1769" t="str">
        <f t="shared" si="503"/>
        <v>0.0184680003964109-0.00356638993957192i</v>
      </c>
      <c r="L1769" t="str">
        <f t="shared" si="504"/>
        <v>0.0001875-0.304927939523757i</v>
      </c>
      <c r="M1769" t="str">
        <f t="shared" si="505"/>
        <v>0.0025-0.146990904180683i</v>
      </c>
      <c r="N1769">
        <f t="shared" si="506"/>
        <v>87.815020261693178</v>
      </c>
      <c r="O1769">
        <f t="shared" si="507"/>
        <v>37.008386736739588</v>
      </c>
      <c r="P1769" s="3">
        <f t="shared" si="508"/>
        <v>37.008386736739588</v>
      </c>
      <c r="Q1769" s="3">
        <f t="shared" si="509"/>
        <v>-92.184979738306822</v>
      </c>
      <c r="R1769">
        <f t="shared" si="510"/>
        <v>87.815020261693178</v>
      </c>
      <c r="S1769">
        <f t="shared" si="511"/>
        <v>0.69407287468940593</v>
      </c>
      <c r="T1769">
        <f t="shared" si="494"/>
        <v>37.008386736739588</v>
      </c>
    </row>
    <row r="1770" spans="1:20" x14ac:dyDescent="0.25">
      <c r="A1770">
        <f t="shared" si="495"/>
        <v>4377.5602446161429</v>
      </c>
      <c r="B1770">
        <f t="shared" si="512"/>
        <v>696.71035161322573</v>
      </c>
      <c r="C1770" t="str">
        <f t="shared" si="496"/>
        <v>-2.70060246545268-70.5381626478646i</v>
      </c>
      <c r="D1770" t="str">
        <f t="shared" si="497"/>
        <v>3.47812181062802-22.8471053274934i</v>
      </c>
      <c r="E1770" t="str">
        <f t="shared" si="498"/>
        <v>162.41687875937+0.345263905837051i</v>
      </c>
      <c r="F1770" t="str">
        <f t="shared" si="499"/>
        <v>2.90990939600094-214.375985530073i</v>
      </c>
      <c r="G1770" t="str">
        <f t="shared" si="500"/>
        <v>0.999999823393513-0.000420245709265018i</v>
      </c>
      <c r="H1770" t="str">
        <f t="shared" si="501"/>
        <v>637.170773890422+90.2739081186717i</v>
      </c>
      <c r="I1770" t="str">
        <f t="shared" si="502"/>
        <v>59.8248919019241-384.59662676266i</v>
      </c>
      <c r="K1770" t="str">
        <f t="shared" si="503"/>
        <v>0.0184626542351706-0.00357883914993226i</v>
      </c>
      <c r="L1770" t="str">
        <f t="shared" si="504"/>
        <v>0.0001875-0.303773599844349i</v>
      </c>
      <c r="M1770" t="str">
        <f t="shared" si="505"/>
        <v>0.0025-0.146434453258301i</v>
      </c>
      <c r="N1770">
        <f t="shared" si="506"/>
        <v>87.807462206024312</v>
      </c>
      <c r="O1770">
        <f t="shared" si="507"/>
        <v>36.974844065576995</v>
      </c>
      <c r="P1770" s="3">
        <f t="shared" si="508"/>
        <v>36.974844065576995</v>
      </c>
      <c r="Q1770" s="3">
        <f t="shared" si="509"/>
        <v>-92.192537793975688</v>
      </c>
      <c r="R1770">
        <f t="shared" si="510"/>
        <v>87.807462206024312</v>
      </c>
      <c r="S1770">
        <f t="shared" si="511"/>
        <v>0.6967103516132257</v>
      </c>
      <c r="T1770">
        <f t="shared" si="494"/>
        <v>36.974844065576995</v>
      </c>
    </row>
    <row r="1771" spans="1:20" x14ac:dyDescent="0.25">
      <c r="A1771">
        <f t="shared" si="495"/>
        <v>4394.1949735456847</v>
      </c>
      <c r="B1771">
        <f t="shared" si="512"/>
        <v>699.35785094935602</v>
      </c>
      <c r="C1771" t="str">
        <f t="shared" si="496"/>
        <v>-2.6994864641283-70.2658968508521i</v>
      </c>
      <c r="D1771" t="str">
        <f t="shared" si="497"/>
        <v>3.47812178634277-22.7606402552999i</v>
      </c>
      <c r="E1771" t="str">
        <f t="shared" si="498"/>
        <v>162.416504764503+0.346701942218463i</v>
      </c>
      <c r="F1771" t="str">
        <f t="shared" si="499"/>
        <v>2.9099093920878-213.564449931855i</v>
      </c>
      <c r="G1771" t="str">
        <f t="shared" si="500"/>
        <v>0.999999822048753-0.000421842642392948i</v>
      </c>
      <c r="H1771" t="str">
        <f t="shared" si="501"/>
        <v>637.26449833991+90.6182157395536i</v>
      </c>
      <c r="I1771" t="str">
        <f t="shared" si="502"/>
        <v>59.8264268442217-383.191543604826i</v>
      </c>
      <c r="K1771" t="str">
        <f t="shared" si="503"/>
        <v>0.0184572707021601-0.00359132373544574i</v>
      </c>
      <c r="L1771" t="str">
        <f t="shared" si="504"/>
        <v>0.0001875-0.302623630050158i</v>
      </c>
      <c r="M1771" t="str">
        <f t="shared" si="505"/>
        <v>0.0025-0.145880108844692i</v>
      </c>
      <c r="N1771">
        <f t="shared" si="506"/>
        <v>87.799883576891034</v>
      </c>
      <c r="O1771">
        <f t="shared" si="507"/>
        <v>36.941297141876724</v>
      </c>
      <c r="P1771" s="3">
        <f t="shared" si="508"/>
        <v>36.941297141876724</v>
      </c>
      <c r="Q1771" s="3">
        <f t="shared" si="509"/>
        <v>-92.200116423108966</v>
      </c>
      <c r="R1771">
        <f t="shared" si="510"/>
        <v>87.799883576891034</v>
      </c>
      <c r="S1771">
        <f t="shared" si="511"/>
        <v>0.69935785094935599</v>
      </c>
      <c r="T1771">
        <f t="shared" si="494"/>
        <v>36.941297141876724</v>
      </c>
    </row>
    <row r="1772" spans="1:20" x14ac:dyDescent="0.25">
      <c r="A1772">
        <f t="shared" si="495"/>
        <v>4410.8929144451586</v>
      </c>
      <c r="B1772">
        <f t="shared" si="512"/>
        <v>702.01541078296361</v>
      </c>
      <c r="C1772" t="str">
        <f t="shared" si="496"/>
        <v>-2.69836268403905-69.9946452666503i</v>
      </c>
      <c r="D1772" t="str">
        <f t="shared" si="497"/>
        <v>3.47812176187259-22.6745026025574i</v>
      </c>
      <c r="E1772" t="str">
        <f t="shared" si="498"/>
        <v>162.41612831662+0.348146802241377i</v>
      </c>
      <c r="F1772" t="str">
        <f t="shared" si="499"/>
        <v>2.90990938814489-212.755986529948i</v>
      </c>
      <c r="G1772" t="str">
        <f t="shared" si="500"/>
        <v>0.999999820693755-0.000423445643860273i</v>
      </c>
      <c r="H1772" t="str">
        <f t="shared" si="501"/>
        <v>637.358952630057+90.9638454052708i</v>
      </c>
      <c r="I1772" t="str">
        <f t="shared" si="502"/>
        <v>59.8279731148357-381.791982351328i</v>
      </c>
      <c r="K1772" t="str">
        <f t="shared" si="503"/>
        <v>0.0184518495606573-0.00360384370657027i</v>
      </c>
      <c r="L1772" t="str">
        <f t="shared" si="504"/>
        <v>0.0001875-0.301478013598484i</v>
      </c>
      <c r="M1772" t="str">
        <f t="shared" si="505"/>
        <v>0.0025-0.145327862965423i</v>
      </c>
      <c r="N1772">
        <f t="shared" si="506"/>
        <v>87.792284382429955</v>
      </c>
      <c r="O1772">
        <f t="shared" si="507"/>
        <v>36.907745937718794</v>
      </c>
      <c r="P1772" s="3">
        <f t="shared" si="508"/>
        <v>36.907745937718794</v>
      </c>
      <c r="Q1772" s="3">
        <f t="shared" si="509"/>
        <v>-92.207715617570045</v>
      </c>
      <c r="R1772">
        <f t="shared" si="510"/>
        <v>87.792284382429955</v>
      </c>
      <c r="S1772">
        <f t="shared" si="511"/>
        <v>0.70201541078296359</v>
      </c>
      <c r="T1772">
        <f t="shared" ref="T1772:T1835" si="513">P1772</f>
        <v>36.907745937718794</v>
      </c>
    </row>
    <row r="1773" spans="1:20" x14ac:dyDescent="0.25">
      <c r="A1773">
        <f t="shared" ref="A1773:A1836" si="514">2*PI()*B1773</f>
        <v>4427.6543075200507</v>
      </c>
      <c r="B1773">
        <f t="shared" si="512"/>
        <v>704.68306934393888</v>
      </c>
      <c r="C1773" t="str">
        <f t="shared" ref="C1773:C1836" si="515">IMPRODUCT(D1773,E1773,$C$40,,K1773,$C$41)</f>
        <v>-2.69723107624219-69.7244040289615i</v>
      </c>
      <c r="D1773" t="str">
        <f t="shared" ref="D1773:D1836" si="516">IMDIV(IMPRODUCT($C$37,$C$38,COMPLEX(1,A1773/$C$38)),IMSUM(-1*A1773*A1773/$C$39,COMPLEX(0,1*A1773)))</f>
        <v>3.47812173721609-22.5886911301468i</v>
      </c>
      <c r="E1773" t="str">
        <f t="shared" ref="E1773:E1836" si="517">IMDIV(IMPRODUCT(IMSUM(F1773,G1773),$C$29,H1773),IMSUM(1,I1773))</f>
        <v>162.415749402692+0.349598525877953i</v>
      </c>
      <c r="F1773" t="str">
        <f t="shared" ref="F1773:F1836" si="518">IMDIV(IMPRODUCT($C$14,$C$15,COMPLEX(1,A1773/$C$15)),IMSUM(-1*A1773*A1773/$C$16,COMPLEX(0,A1773)))</f>
        <v>2.90990938417193-211.950583694334i</v>
      </c>
      <c r="G1773" t="str">
        <f t="shared" ref="G1773:G1836" si="519">IMDIV(1,COMPLEX(1,A1773*$C$9*$C$10))</f>
        <v>0.999999819328438-0.000425054736726608i</v>
      </c>
      <c r="H1773" t="str">
        <f t="shared" ref="H1773:H1836" si="520">IMDIV($C$3,IMSUM(K1773,COMPLEX(0,$C$28*A1773)))</f>
        <v>637.454142568275+91.3108022800171i</v>
      </c>
      <c r="I1773" t="str">
        <f t="shared" ref="I1773:I1836" si="521">IMPRODUCT(F1773,$C$29,H1773,$C$31)</f>
        <v>59.8295307943308-380.397922980252i</v>
      </c>
      <c r="K1773" t="str">
        <f t="shared" ref="K1773:K1836" si="522">IF($C$26&lt;=0,IMDIV(1,IMSUM(IMDIV(1,L1773),1/$C$18)),IMDIV(1,IMSUM(IMDIV(1,L1773),1/$C$18,IMDIV(1,M1773))))</f>
        <v>0.0184463905728001-0.0036163990726087i</v>
      </c>
      <c r="L1773" t="str">
        <f t="shared" ref="L1773:L1836" si="523">IMSUM($C$21/$C$22,IMDIV(1,COMPLEX(0,$C$20*$C$22*A1773)))</f>
        <v>0.0001875-0.300336734009248i</v>
      </c>
      <c r="M1773" t="str">
        <f t="shared" ref="M1773:M1836" si="524">IMSUM($C$25/$C$26,IMDIV(1,COMPLEX(0,$C$24*$C$26*A1773)))</f>
        <v>0.0025-0.144777707676253i</v>
      </c>
      <c r="N1773">
        <f t="shared" ref="N1773:N1836" si="525">ABS(R1773)</f>
        <v>87.784664631671717</v>
      </c>
      <c r="O1773">
        <f t="shared" ref="O1773:O1836" si="526">ABS(P1773)</f>
        <v>36.874190425033518</v>
      </c>
      <c r="P1773" s="3">
        <f t="shared" ref="P1773:P1836" si="527">20*LOG10(IMABS(C1773))</f>
        <v>36.874190425033518</v>
      </c>
      <c r="Q1773" s="3">
        <f t="shared" ref="Q1773:Q1836" si="528">IMARGUMENT(C1773)*180/PI()</f>
        <v>-92.215335368328283</v>
      </c>
      <c r="R1773">
        <f t="shared" ref="R1773:R1836" si="529">IF(Q1773&lt;0,Q1773+180,Q1773-180)</f>
        <v>87.784664631671717</v>
      </c>
      <c r="S1773">
        <f t="shared" ref="S1773:S1836" si="530">B1773/1000</f>
        <v>0.70468306934393887</v>
      </c>
      <c r="T1773">
        <f t="shared" si="513"/>
        <v>36.874190425033518</v>
      </c>
    </row>
    <row r="1774" spans="1:20" x14ac:dyDescent="0.25">
      <c r="A1774">
        <f t="shared" si="514"/>
        <v>4444.4793938886269</v>
      </c>
      <c r="B1774">
        <f t="shared" ref="B1774:B1837" si="531">B1773*(1+B$42)</f>
        <v>707.36086500744591</v>
      </c>
      <c r="C1774" t="str">
        <f t="shared" si="515"/>
        <v>-2.6960915915642-69.4551692863721i</v>
      </c>
      <c r="D1774" t="str">
        <f t="shared" si="516"/>
        <v>3.47812171237183-22.5032046036414i</v>
      </c>
      <c r="E1774" t="str">
        <f t="shared" si="517"/>
        <v>162.415368009666+0.351057153386212i</v>
      </c>
      <c r="F1774" t="str">
        <f t="shared" si="518"/>
        <v>2.90990938016875-211.148229839024i</v>
      </c>
      <c r="G1774" t="str">
        <f t="shared" si="519"/>
        <v>0.999999817952726-0.000426669944139193i</v>
      </c>
      <c r="H1774" t="str">
        <f t="shared" si="520"/>
        <v>637.550074010074+91.6590915488949i</v>
      </c>
      <c r="I1774" t="str">
        <f t="shared" si="521"/>
        <v>59.8310999637915-379.009345550136i</v>
      </c>
      <c r="K1774" t="str">
        <f t="shared" si="522"/>
        <v>0.0184408934995868-0.00362898984169466i</v>
      </c>
      <c r="L1774" t="str">
        <f t="shared" si="523"/>
        <v>0.0001875-0.299199774864762i</v>
      </c>
      <c r="M1774" t="str">
        <f t="shared" si="524"/>
        <v>0.0025-0.144229635063014i</v>
      </c>
      <c r="N1774">
        <f t="shared" si="525"/>
        <v>87.777024334552053</v>
      </c>
      <c r="O1774">
        <f t="shared" si="526"/>
        <v>36.840630575601317</v>
      </c>
      <c r="P1774" s="3">
        <f t="shared" si="527"/>
        <v>36.840630575601317</v>
      </c>
      <c r="Q1774" s="3">
        <f t="shared" si="528"/>
        <v>-92.222975665447947</v>
      </c>
      <c r="R1774">
        <f t="shared" si="529"/>
        <v>87.777024334552053</v>
      </c>
      <c r="S1774">
        <f t="shared" si="530"/>
        <v>0.70736086500744588</v>
      </c>
      <c r="T1774">
        <f t="shared" si="513"/>
        <v>36.840630575601317</v>
      </c>
    </row>
    <row r="1775" spans="1:20" x14ac:dyDescent="0.25">
      <c r="A1775">
        <f t="shared" si="514"/>
        <v>4461.3684155854035</v>
      </c>
      <c r="B1775">
        <f t="shared" si="531"/>
        <v>710.0488362944742</v>
      </c>
      <c r="C1775" t="str">
        <f t="shared" si="515"/>
        <v>-2.69494418060103-69.1869372023013i</v>
      </c>
      <c r="D1775" t="str">
        <f t="shared" si="516"/>
        <v>3.47812168733841-22.4180417932887i</v>
      </c>
      <c r="E1775" t="str">
        <f t="shared" si="517"/>
        <v>162.414984124473+0.352522725312563i</v>
      </c>
      <c r="F1775" t="str">
        <f t="shared" si="518"/>
        <v>2.90990937613506-210.348913421888i</v>
      </c>
      <c r="G1775" t="str">
        <f t="shared" si="519"/>
        <v>0.999999816566538-0.000428291289333231i</v>
      </c>
      <c r="H1775" t="str">
        <f t="shared" si="520"/>
        <v>637.646752859495+92.0087184180126i</v>
      </c>
      <c r="I1775" t="str">
        <f t="shared" si="521"/>
        <v>59.8326807048288-377.626230199696i</v>
      </c>
      <c r="K1775" t="str">
        <f t="shared" si="522"/>
        <v>0.018435358100876-0.00364161602077842i</v>
      </c>
      <c r="L1775" t="str">
        <f t="shared" si="523"/>
        <v>0.0001875-0.298067119809487i</v>
      </c>
      <c r="M1775" t="str">
        <f t="shared" si="524"/>
        <v>0.0025-0.143683637241496i</v>
      </c>
      <c r="N1775">
        <f t="shared" si="525"/>
        <v>87.769363501922882</v>
      </c>
      <c r="O1775">
        <f t="shared" si="526"/>
        <v>36.807066361052591</v>
      </c>
      <c r="P1775" s="3">
        <f t="shared" si="527"/>
        <v>36.807066361052591</v>
      </c>
      <c r="Q1775" s="3">
        <f t="shared" si="528"/>
        <v>-92.230636498077118</v>
      </c>
      <c r="R1775">
        <f t="shared" si="529"/>
        <v>87.769363501922882</v>
      </c>
      <c r="S1775">
        <f t="shared" si="530"/>
        <v>0.71004883629447424</v>
      </c>
      <c r="T1775">
        <f t="shared" si="513"/>
        <v>36.807066361052591</v>
      </c>
    </row>
    <row r="1776" spans="1:20" x14ac:dyDescent="0.25">
      <c r="A1776">
        <f t="shared" si="514"/>
        <v>4478.3216155646287</v>
      </c>
      <c r="B1776">
        <f t="shared" si="531"/>
        <v>712.74702187239325</v>
      </c>
      <c r="C1776" t="str">
        <f t="shared" si="515"/>
        <v>-2.69378879371865-68.9197039549458i</v>
      </c>
      <c r="D1776" t="str">
        <f t="shared" si="516"/>
        <v>3.47812166211437-22.3332014739931i</v>
      </c>
      <c r="E1776" t="str">
        <f t="shared" si="517"/>
        <v>162.414597734021+0.353995282492434i</v>
      </c>
      <c r="F1776" t="str">
        <f t="shared" si="518"/>
        <v>2.90990937207067-209.55262294449i</v>
      </c>
      <c r="G1776" t="str">
        <f t="shared" si="519"/>
        <v>0.999999815169795-0.00042991879563221i</v>
      </c>
      <c r="H1776" t="str">
        <f t="shared" si="520"/>
        <v>637.744185069551+92.3596881145658i</v>
      </c>
      <c r="I1776" t="str">
        <f t="shared" si="521"/>
        <v>59.8342730995794-376.248557147564i</v>
      </c>
      <c r="K1776" t="str">
        <f t="shared" si="522"/>
        <v>0.0184297841353866-0.00365427761561228i</v>
      </c>
      <c r="L1776" t="str">
        <f t="shared" si="523"/>
        <v>0.0001875-0.296938752549797i</v>
      </c>
      <c r="M1776" t="str">
        <f t="shared" si="524"/>
        <v>0.0025-0.143139706357338i</v>
      </c>
      <c r="N1776">
        <f t="shared" si="525"/>
        <v>87.761682145563128</v>
      </c>
      <c r="O1776">
        <f t="shared" si="526"/>
        <v>36.77349775286703</v>
      </c>
      <c r="P1776" s="3">
        <f t="shared" si="527"/>
        <v>36.77349775286703</v>
      </c>
      <c r="Q1776" s="3">
        <f t="shared" si="528"/>
        <v>-92.238317854436872</v>
      </c>
      <c r="R1776">
        <f t="shared" si="529"/>
        <v>87.761682145563128</v>
      </c>
      <c r="S1776">
        <f t="shared" si="530"/>
        <v>0.71274702187239325</v>
      </c>
      <c r="T1776">
        <f t="shared" si="513"/>
        <v>36.77349775286703</v>
      </c>
    </row>
    <row r="1777" spans="1:20" x14ac:dyDescent="0.25">
      <c r="A1777">
        <f t="shared" si="514"/>
        <v>4495.3392377037744</v>
      </c>
      <c r="B1777">
        <f t="shared" si="531"/>
        <v>715.45546055550835</v>
      </c>
      <c r="C1777" t="str">
        <f t="shared" si="515"/>
        <v>-2.69262538105201-68.6534657372309i</v>
      </c>
      <c r="D1777" t="str">
        <f t="shared" si="516"/>
        <v>3.47812163669826-22.2486824252981i</v>
      </c>
      <c r="E1777" t="str">
        <f t="shared" si="517"/>
        <v>162.4142088252+0.35547486605436i</v>
      </c>
      <c r="F1777" t="str">
        <f t="shared" si="518"/>
        <v>2.90990936797532-208.759346951926i</v>
      </c>
      <c r="G1777" t="str">
        <f t="shared" si="519"/>
        <v>0.999999813762417-0.000431552486448255i</v>
      </c>
      <c r="H1777" t="str">
        <f t="shared" si="520"/>
        <v>637.842376642647+92.7120058869245i</v>
      </c>
      <c r="I1777" t="str">
        <f t="shared" si="521"/>
        <v>59.8358772307078-374.876306692018i</v>
      </c>
      <c r="K1777" t="str">
        <f t="shared" si="522"/>
        <v>0.0184241713606985-0.0036669746307361i</v>
      </c>
      <c r="L1777" t="str">
        <f t="shared" si="523"/>
        <v>0.0001875-0.295814656853753i</v>
      </c>
      <c r="M1777" t="str">
        <f t="shared" si="524"/>
        <v>0.0025-0.142597834585912i</v>
      </c>
      <c r="N1777">
        <f t="shared" si="525"/>
        <v>87.75398027819115</v>
      </c>
      <c r="O1777">
        <f t="shared" si="526"/>
        <v>36.739924722373772</v>
      </c>
      <c r="P1777" s="3">
        <f t="shared" si="527"/>
        <v>36.739924722373772</v>
      </c>
      <c r="Q1777" s="3">
        <f t="shared" si="528"/>
        <v>-92.24601972180885</v>
      </c>
      <c r="R1777">
        <f t="shared" si="529"/>
        <v>87.75398027819115</v>
      </c>
      <c r="S1777">
        <f t="shared" si="530"/>
        <v>0.71545546055550835</v>
      </c>
      <c r="T1777">
        <f t="shared" si="513"/>
        <v>36.739924722373772</v>
      </c>
    </row>
    <row r="1778" spans="1:20" x14ac:dyDescent="0.25">
      <c r="A1778">
        <f t="shared" si="514"/>
        <v>4512.4215268070484</v>
      </c>
      <c r="B1778">
        <f t="shared" si="531"/>
        <v>718.17419130561927</v>
      </c>
      <c r="C1778" t="str">
        <f t="shared" si="515"/>
        <v>-2.69145389250625-68.3882187567581i</v>
      </c>
      <c r="D1778" t="str">
        <f t="shared" si="516"/>
        <v>3.47812161108864-22.1644834313689i</v>
      </c>
      <c r="E1778" t="str">
        <f t="shared" si="517"/>
        <v>162.413817384884+0.356961517421207i</v>
      </c>
      <c r="F1778" t="str">
        <f t="shared" si="518"/>
        <v>2.9099093638488-207.969074032653i</v>
      </c>
      <c r="G1778" t="str">
        <f t="shared" si="519"/>
        <v>0.999999812344322-0.000433192385282451i</v>
      </c>
      <c r="H1778" t="str">
        <f t="shared" si="520"/>
        <v>637.941333631031+93.0656770047272i</v>
      </c>
      <c r="I1778" t="str">
        <f t="shared" si="521"/>
        <v>59.8374931814107-373.509459210706i</v>
      </c>
      <c r="K1778" t="str">
        <f t="shared" si="522"/>
        <v>0.0184185195332527-0.00367970706946278i</v>
      </c>
      <c r="L1778" t="str">
        <f t="shared" si="523"/>
        <v>0.0001875-0.29469481655086i</v>
      </c>
      <c r="M1778" t="str">
        <f t="shared" si="524"/>
        <v>0.0025-0.142058014132209i</v>
      </c>
      <c r="N1778">
        <f t="shared" si="525"/>
        <v>87.746257913475304</v>
      </c>
      <c r="O1778">
        <f t="shared" si="526"/>
        <v>36.706347240751029</v>
      </c>
      <c r="P1778" s="3">
        <f t="shared" si="527"/>
        <v>36.706347240751029</v>
      </c>
      <c r="Q1778" s="3">
        <f t="shared" si="528"/>
        <v>-92.253742086524696</v>
      </c>
      <c r="R1778">
        <f t="shared" si="529"/>
        <v>87.746257913475304</v>
      </c>
      <c r="S1778">
        <f t="shared" si="530"/>
        <v>0.71817419130561932</v>
      </c>
      <c r="T1778">
        <f t="shared" si="513"/>
        <v>36.706347240751029</v>
      </c>
    </row>
    <row r="1779" spans="1:20" x14ac:dyDescent="0.25">
      <c r="A1779">
        <f t="shared" si="514"/>
        <v>4529.5687286089151</v>
      </c>
      <c r="B1779">
        <f t="shared" si="531"/>
        <v>720.9032532325806</v>
      </c>
      <c r="C1779" t="str">
        <f t="shared" si="515"/>
        <v>-2.69027427775668-68.1239592357512i</v>
      </c>
      <c r="D1779" t="str">
        <f t="shared" si="516"/>
        <v>3.47812158528399-22.0806032809745i</v>
      </c>
      <c r="E1779" t="str">
        <f t="shared" si="517"/>
        <v>162.413423399929+0.358455278312446i</v>
      </c>
      <c r="F1779" t="str">
        <f t="shared" si="518"/>
        <v>2.90990935969085-207.181792818329i</v>
      </c>
      <c r="G1779" t="str">
        <f t="shared" si="519"/>
        <v>0.99999981091543-0.000434838515725187i</v>
      </c>
      <c r="H1779" t="str">
        <f t="shared" si="520"/>
        <v>638.041062137238+93.4207067589686i</v>
      </c>
      <c r="I1779" t="str">
        <f t="shared" si="521"/>
        <v>59.8391210354197-372.147995160393i</v>
      </c>
      <c r="K1779" t="str">
        <f t="shared" si="522"/>
        <v>0.0184128284083518-0.0036924749338635i</v>
      </c>
      <c r="L1779" t="str">
        <f t="shared" si="523"/>
        <v>0.0001875-0.293579215531839i</v>
      </c>
      <c r="M1779" t="str">
        <f t="shared" si="524"/>
        <v>0.0025-0.141520237230732i</v>
      </c>
      <c r="N1779">
        <f t="shared" si="525"/>
        <v>87.738515066045579</v>
      </c>
      <c r="O1779">
        <f t="shared" si="526"/>
        <v>36.67276527902559</v>
      </c>
      <c r="P1779" s="3">
        <f t="shared" si="527"/>
        <v>36.67276527902559</v>
      </c>
      <c r="Q1779" s="3">
        <f t="shared" si="528"/>
        <v>-92.261484933954421</v>
      </c>
      <c r="R1779">
        <f t="shared" si="529"/>
        <v>87.738515066045579</v>
      </c>
      <c r="S1779">
        <f t="shared" si="530"/>
        <v>0.72090325323258064</v>
      </c>
      <c r="T1779">
        <f t="shared" si="513"/>
        <v>36.67276527902559</v>
      </c>
    </row>
    <row r="1780" spans="1:20" x14ac:dyDescent="0.25">
      <c r="A1780">
        <f t="shared" si="514"/>
        <v>4546.7810897776289</v>
      </c>
      <c r="B1780">
        <f t="shared" si="531"/>
        <v>723.64268559486447</v>
      </c>
      <c r="C1780" t="str">
        <f t="shared" si="515"/>
        <v>-2.68908648624871-67.8606834110082i</v>
      </c>
      <c r="D1780" t="str">
        <f t="shared" si="516"/>
        <v>3.47812155928287-21.997040767471i</v>
      </c>
      <c r="E1780" t="str">
        <f t="shared" si="517"/>
        <v>162.413026857174+0.359956190746385i</v>
      </c>
      <c r="F1780" t="str">
        <f t="shared" si="518"/>
        <v>2.90990935550124-206.397491983652i</v>
      </c>
      <c r="G1780" t="str">
        <f t="shared" si="519"/>
        <v>0.999999809475657-0.000436490901456494i</v>
      </c>
      <c r="H1780" t="str">
        <f t="shared" si="520"/>
        <v>638.141568314533+93.777100462087i</v>
      </c>
      <c r="I1780" t="str">
        <f t="shared" si="521"/>
        <v>59.8407608770028-370.791895076693i</v>
      </c>
      <c r="K1780" t="str">
        <f t="shared" si="522"/>
        <v>0.0184070977401608-0.00370527822475289i</v>
      </c>
      <c r="L1780" t="str">
        <f t="shared" si="523"/>
        <v>0.0001875-0.292467837748395i</v>
      </c>
      <c r="M1780" t="str">
        <f t="shared" si="524"/>
        <v>0.0025-0.14098449614538i</v>
      </c>
      <c r="N1780">
        <f t="shared" si="525"/>
        <v>87.730751751505508</v>
      </c>
      <c r="O1780">
        <f t="shared" si="526"/>
        <v>36.63917880807292</v>
      </c>
      <c r="P1780" s="3">
        <f t="shared" si="527"/>
        <v>36.63917880807292</v>
      </c>
      <c r="Q1780" s="3">
        <f t="shared" si="528"/>
        <v>-92.269248248494492</v>
      </c>
      <c r="R1780">
        <f t="shared" si="529"/>
        <v>87.730751751505508</v>
      </c>
      <c r="S1780">
        <f t="shared" si="530"/>
        <v>0.72364268559486444</v>
      </c>
      <c r="T1780">
        <f t="shared" si="513"/>
        <v>36.63917880807292</v>
      </c>
    </row>
    <row r="1781" spans="1:20" x14ac:dyDescent="0.25">
      <c r="A1781">
        <f t="shared" si="514"/>
        <v>4564.0588579187843</v>
      </c>
      <c r="B1781">
        <f t="shared" si="531"/>
        <v>726.39252780012498</v>
      </c>
      <c r="C1781" t="str">
        <f t="shared" si="515"/>
        <v>-2.68789046719835-67.5983875338494i</v>
      </c>
      <c r="D1781" t="str">
        <f t="shared" si="516"/>
        <v>3.47812153308375-21.9137946887835i</v>
      </c>
      <c r="E1781" t="str">
        <f t="shared" si="517"/>
        <v>162.412627743446+0.361464297042418i</v>
      </c>
      <c r="F1781" t="str">
        <f t="shared" si="518"/>
        <v>2.90990935127974-205.61616024619i</v>
      </c>
      <c r="G1781" t="str">
        <f t="shared" si="519"/>
        <v>0.999999808024921-0.000438149566246389i</v>
      </c>
      <c r="H1781" t="str">
        <f t="shared" si="520"/>
        <v>638.242858367364+94.1348634480541i</v>
      </c>
      <c r="I1781" t="str">
        <f t="shared" si="521"/>
        <v>59.8424127909653-369.441139573795i</v>
      </c>
      <c r="K1781" t="str">
        <f t="shared" si="522"/>
        <v>0.0184013272817079-0.00371811694167413i</v>
      </c>
      <c r="L1781" t="str">
        <f t="shared" si="523"/>
        <v>0.0001875-0.291360667212985i</v>
      </c>
      <c r="M1781" t="str">
        <f t="shared" si="524"/>
        <v>0.0025-0.140450783169337i</v>
      </c>
      <c r="N1781">
        <f t="shared" si="525"/>
        <v>87.722967986443805</v>
      </c>
      <c r="O1781">
        <f t="shared" si="526"/>
        <v>36.605587798616888</v>
      </c>
      <c r="P1781" s="3">
        <f t="shared" si="527"/>
        <v>36.605587798616888</v>
      </c>
      <c r="Q1781" s="3">
        <f t="shared" si="528"/>
        <v>-92.277032013556195</v>
      </c>
      <c r="R1781">
        <f t="shared" si="529"/>
        <v>87.722967986443805</v>
      </c>
      <c r="S1781">
        <f t="shared" si="530"/>
        <v>0.72639252780012498</v>
      </c>
      <c r="T1781">
        <f t="shared" si="513"/>
        <v>36.605587798616888</v>
      </c>
    </row>
    <row r="1782" spans="1:20" x14ac:dyDescent="0.25">
      <c r="A1782">
        <f t="shared" si="514"/>
        <v>4581.4022815788758</v>
      </c>
      <c r="B1782">
        <f t="shared" si="531"/>
        <v>729.15281940576551</v>
      </c>
      <c r="C1782" t="str">
        <f t="shared" si="515"/>
        <v>-2.68668616959207-67.337067870064i</v>
      </c>
      <c r="D1782" t="str">
        <f t="shared" si="516"/>
        <v>3.47812150668517-21.8308638473891i</v>
      </c>
      <c r="E1782" t="str">
        <f t="shared" si="517"/>
        <v>162.412226045555+0.362979639823449i</v>
      </c>
      <c r="F1782" t="str">
        <f t="shared" si="518"/>
        <v>2.90990934702606-204.837786366223i</v>
      </c>
      <c r="G1782" t="str">
        <f t="shared" si="519"/>
        <v>0.999999806563138-0.000439814533955212i</v>
      </c>
      <c r="H1782" t="str">
        <f t="shared" si="520"/>
        <v>638.34493855183+94.4940010724672i</v>
      </c>
      <c r="I1782" t="str">
        <f t="shared" si="521"/>
        <v>59.8440768626551-368.095709344214i</v>
      </c>
      <c r="K1782" t="str">
        <f t="shared" si="522"/>
        <v>0.018395516784885-0.00373099108288392i</v>
      </c>
      <c r="L1782" t="str">
        <f t="shared" si="523"/>
        <v>0.0001875-0.290257687998591i</v>
      </c>
      <c r="M1782" t="str">
        <f t="shared" si="524"/>
        <v>0.0025-0.139919090624962i</v>
      </c>
      <c r="N1782">
        <f t="shared" si="525"/>
        <v>87.715163788446276</v>
      </c>
      <c r="O1782">
        <f t="shared" si="526"/>
        <v>36.571992221229195</v>
      </c>
      <c r="P1782" s="3">
        <f t="shared" si="527"/>
        <v>36.571992221229195</v>
      </c>
      <c r="Q1782" s="3">
        <f t="shared" si="528"/>
        <v>-92.284836211553724</v>
      </c>
      <c r="R1782">
        <f t="shared" si="529"/>
        <v>87.715163788446276</v>
      </c>
      <c r="S1782">
        <f t="shared" si="530"/>
        <v>0.72915281940576548</v>
      </c>
      <c r="T1782">
        <f t="shared" si="513"/>
        <v>36.571992221229195</v>
      </c>
    </row>
    <row r="1783" spans="1:20" x14ac:dyDescent="0.25">
      <c r="A1783">
        <f t="shared" si="514"/>
        <v>4598.8116102488757</v>
      </c>
      <c r="B1783">
        <f t="shared" si="531"/>
        <v>731.92360011950746</v>
      </c>
      <c r="C1783" t="str">
        <f t="shared" si="515"/>
        <v>-2.68547354218757-67.0767206998646i</v>
      </c>
      <c r="D1783" t="str">
        <f t="shared" si="516"/>
        <v>3.47812148008556-21.7482470503i</v>
      </c>
      <c r="E1783" t="str">
        <f t="shared" si="517"/>
        <v>162.411821750301+0.364502262018086i</v>
      </c>
      <c r="F1783" t="str">
        <f t="shared" si="518"/>
        <v>2.90990934274002-204.062359146581i</v>
      </c>
      <c r="G1783" t="str">
        <f t="shared" si="519"/>
        <v>0.999999805090225-0.000441485828533972i</v>
      </c>
      <c r="H1783" t="str">
        <f t="shared" si="520"/>
        <v>638.447815176125+94.8545187126344i</v>
      </c>
      <c r="I1783" t="str">
        <f t="shared" si="521"/>
        <v>59.8457531779613-366.755585158522i</v>
      </c>
      <c r="K1783" t="str">
        <f t="shared" si="522"/>
        <v>0.0183896660004492-0.00374390064533733i</v>
      </c>
      <c r="L1783" t="str">
        <f t="shared" si="523"/>
        <v>0.0001875-0.289158884238485i</v>
      </c>
      <c r="M1783" t="str">
        <f t="shared" si="524"/>
        <v>0.0025-0.13938941086368i</v>
      </c>
      <c r="N1783">
        <f t="shared" si="525"/>
        <v>87.707339176107595</v>
      </c>
      <c r="O1783">
        <f t="shared" si="526"/>
        <v>36.538392046329811</v>
      </c>
      <c r="P1783" s="3">
        <f t="shared" si="527"/>
        <v>36.538392046329811</v>
      </c>
      <c r="Q1783" s="3">
        <f t="shared" si="528"/>
        <v>-92.292660823892405</v>
      </c>
      <c r="R1783">
        <f t="shared" si="529"/>
        <v>87.707339176107595</v>
      </c>
      <c r="S1783">
        <f t="shared" si="530"/>
        <v>0.73192360011950741</v>
      </c>
      <c r="T1783">
        <f t="shared" si="513"/>
        <v>36.538392046329811</v>
      </c>
    </row>
    <row r="1784" spans="1:20" x14ac:dyDescent="0.25">
      <c r="A1784">
        <f t="shared" si="514"/>
        <v>4616.2870943678217</v>
      </c>
      <c r="B1784">
        <f t="shared" si="531"/>
        <v>734.70490979996157</v>
      </c>
      <c r="C1784" t="str">
        <f t="shared" si="515"/>
        <v>-2.68425253351394-66.8173423178308i</v>
      </c>
      <c r="D1784" t="str">
        <f t="shared" si="516"/>
        <v>3.47812145328341-21.6659431090457i</v>
      </c>
      <c r="E1784" t="str">
        <f t="shared" si="517"/>
        <v>162.411414844469+0.366032206862599i</v>
      </c>
      <c r="F1784" t="str">
        <f t="shared" si="518"/>
        <v>2.90990933842135-203.289867432485i</v>
      </c>
      <c r="G1784" t="str">
        <f t="shared" si="519"/>
        <v>0.999999803606097-0.000443163474024689i</v>
      </c>
      <c r="H1784" t="str">
        <f t="shared" si="520"/>
        <v>638.551494601027+95.2164217676738i</v>
      </c>
      <c r="I1784" t="str">
        <f t="shared" si="521"/>
        <v>59.8474418233228-365.420747865101i</v>
      </c>
      <c r="K1784" t="str">
        <f t="shared" si="522"/>
        <v>0.0183837746780233-0.00375684562467268i</v>
      </c>
      <c r="L1784" t="str">
        <f t="shared" si="523"/>
        <v>0.0001875-0.288064240126006i</v>
      </c>
      <c r="M1784" t="str">
        <f t="shared" si="524"/>
        <v>0.0025-0.138861736265869i</v>
      </c>
      <c r="N1784">
        <f t="shared" si="525"/>
        <v>87.699494169043248</v>
      </c>
      <c r="O1784">
        <f t="shared" si="526"/>
        <v>36.504787244186026</v>
      </c>
      <c r="P1784" s="3">
        <f t="shared" si="527"/>
        <v>36.504787244186026</v>
      </c>
      <c r="Q1784" s="3">
        <f t="shared" si="528"/>
        <v>-92.300505830956752</v>
      </c>
      <c r="R1784">
        <f t="shared" si="529"/>
        <v>87.699494169043248</v>
      </c>
      <c r="S1784">
        <f t="shared" si="530"/>
        <v>0.73470490979996161</v>
      </c>
      <c r="T1784">
        <f t="shared" si="513"/>
        <v>36.504787244186026</v>
      </c>
    </row>
    <row r="1785" spans="1:20" x14ac:dyDescent="0.25">
      <c r="A1785">
        <f t="shared" si="514"/>
        <v>4633.8289853264196</v>
      </c>
      <c r="B1785">
        <f t="shared" si="531"/>
        <v>737.49678845720143</v>
      </c>
      <c r="C1785" t="str">
        <f t="shared" si="515"/>
        <v>-2.68302309187155-66.5589290328641i</v>
      </c>
      <c r="D1785" t="str">
        <f t="shared" si="516"/>
        <v>3.47812142627717-21.5839508396564i</v>
      </c>
      <c r="E1785" t="str">
        <f t="shared" si="517"/>
        <v>162.411005314836+0.367569517903605i</v>
      </c>
      <c r="F1785" t="str">
        <f t="shared" si="518"/>
        <v>2.90990933406979-202.520300111381i</v>
      </c>
      <c r="G1785" t="str">
        <f t="shared" si="519"/>
        <v>0.999999802110667-0.000444847494560745i</v>
      </c>
      <c r="H1785" t="str">
        <f t="shared" si="520"/>
        <v>638.655983240351+95.579715658593i</v>
      </c>
      <c r="I1785" t="str">
        <f t="shared" si="521"/>
        <v>59.8491428857225-364.091178389869i</v>
      </c>
      <c r="K1785" t="str">
        <f t="shared" si="522"/>
        <v>0.0183778425660975-0.00376982601519602i</v>
      </c>
      <c r="L1785" t="str">
        <f t="shared" si="523"/>
        <v>0.0001875-0.286973739914331i</v>
      </c>
      <c r="M1785" t="str">
        <f t="shared" si="524"/>
        <v>0.0025-0.138336059240755i</v>
      </c>
      <c r="N1785">
        <f t="shared" si="525"/>
        <v>87.691628787902118</v>
      </c>
      <c r="O1785">
        <f t="shared" si="526"/>
        <v>36.471177784912911</v>
      </c>
      <c r="P1785" s="3">
        <f t="shared" si="527"/>
        <v>36.471177784912911</v>
      </c>
      <c r="Q1785" s="3">
        <f t="shared" si="528"/>
        <v>-92.308371212097882</v>
      </c>
      <c r="R1785">
        <f t="shared" si="529"/>
        <v>87.691628787902118</v>
      </c>
      <c r="S1785">
        <f t="shared" si="530"/>
        <v>0.73749678845720146</v>
      </c>
      <c r="T1785">
        <f t="shared" si="513"/>
        <v>36.471177784912911</v>
      </c>
    </row>
    <row r="1786" spans="1:20" x14ac:dyDescent="0.25">
      <c r="A1786">
        <f t="shared" si="514"/>
        <v>4651.4375354706599</v>
      </c>
      <c r="B1786">
        <f t="shared" si="531"/>
        <v>740.2992762533388</v>
      </c>
      <c r="C1786" t="str">
        <f t="shared" si="515"/>
        <v>-2.68178516533324-66.3014771681342i</v>
      </c>
      <c r="D1786" t="str">
        <f t="shared" si="516"/>
        <v>3.4781213990653-21.5022690626457i</v>
      </c>
      <c r="E1786" t="str">
        <f t="shared" si="517"/>
        <v>162.410593148167+0.36911423899993i</v>
      </c>
      <c r="F1786" t="str">
        <f t="shared" si="518"/>
        <v>2.90990932968508-201.753646112786i</v>
      </c>
      <c r="G1786" t="str">
        <f t="shared" si="519"/>
        <v>0.999999800603851-0.000446537914367225i</v>
      </c>
      <c r="H1786" t="str">
        <f t="shared" si="520"/>
        <v>638.761287561437+95.9444058283915i</v>
      </c>
      <c r="I1786" t="str">
        <f t="shared" si="521"/>
        <v>59.8508564526975-362.766857736036i</v>
      </c>
      <c r="K1786" t="str">
        <f t="shared" si="522"/>
        <v>0.0183718694120304-0.00378284180986594i</v>
      </c>
      <c r="L1786" t="str">
        <f t="shared" si="523"/>
        <v>0.0001875-0.285887367916249i</v>
      </c>
      <c r="M1786" t="str">
        <f t="shared" si="524"/>
        <v>0.0025-0.137812372226295i</v>
      </c>
      <c r="N1786">
        <f t="shared" si="525"/>
        <v>87.683743054377985</v>
      </c>
      <c r="O1786">
        <f t="shared" si="526"/>
        <v>36.437563638472639</v>
      </c>
      <c r="P1786" s="3">
        <f t="shared" si="527"/>
        <v>36.437563638472639</v>
      </c>
      <c r="Q1786" s="3">
        <f t="shared" si="528"/>
        <v>-92.316256945622015</v>
      </c>
      <c r="R1786">
        <f t="shared" si="529"/>
        <v>87.683743054377985</v>
      </c>
      <c r="S1786">
        <f t="shared" si="530"/>
        <v>0.7402992762533388</v>
      </c>
      <c r="T1786">
        <f t="shared" si="513"/>
        <v>36.437563638472639</v>
      </c>
    </row>
    <row r="1787" spans="1:20" x14ac:dyDescent="0.25">
      <c r="A1787">
        <f t="shared" si="514"/>
        <v>4669.1129981054482</v>
      </c>
      <c r="B1787">
        <f t="shared" si="531"/>
        <v>743.11241350310149</v>
      </c>
      <c r="C1787" t="str">
        <f t="shared" si="515"/>
        <v>-2.68053870174399-66.0449830610339i</v>
      </c>
      <c r="D1787" t="str">
        <f t="shared" si="516"/>
        <v>3.47812137164623-21.4208966029939i</v>
      </c>
      <c r="E1787" t="str">
        <f t="shared" si="517"/>
        <v>162.410178331222+0.370666414325824i</v>
      </c>
      <c r="F1787" t="str">
        <f t="shared" si="518"/>
        <v>2.90990932526698-200.989894408123i</v>
      </c>
      <c r="G1787" t="str">
        <f t="shared" si="519"/>
        <v>0.999999799085562-0.00044823475776127i</v>
      </c>
      <c r="H1787" t="str">
        <f t="shared" si="520"/>
        <v>638.867414085619+96.3104977421446i</v>
      </c>
      <c r="I1787" t="str">
        <f t="shared" si="521"/>
        <v>59.8525826123362-361.447766983836i</v>
      </c>
      <c r="K1787" t="str">
        <f t="shared" si="522"/>
        <v>0.0183658549620508-0.00379589300027791i</v>
      </c>
      <c r="L1787" t="str">
        <f t="shared" si="523"/>
        <v>0.0001875-0.284805108503934i</v>
      </c>
      <c r="M1787" t="str">
        <f t="shared" si="524"/>
        <v>0.0025-0.137290667689076i</v>
      </c>
      <c r="N1787">
        <f t="shared" si="525"/>
        <v>87.675836991222496</v>
      </c>
      <c r="O1787">
        <f t="shared" si="526"/>
        <v>36.403944774674947</v>
      </c>
      <c r="P1787" s="3">
        <f t="shared" si="527"/>
        <v>36.403944774674947</v>
      </c>
      <c r="Q1787" s="3">
        <f t="shared" si="528"/>
        <v>-92.324163008777504</v>
      </c>
      <c r="R1787">
        <f t="shared" si="529"/>
        <v>87.675836991222496</v>
      </c>
      <c r="S1787">
        <f t="shared" si="530"/>
        <v>0.74311241350310153</v>
      </c>
      <c r="T1787">
        <f t="shared" si="513"/>
        <v>36.403944774674947</v>
      </c>
    </row>
    <row r="1788" spans="1:20" x14ac:dyDescent="0.25">
      <c r="A1788">
        <f t="shared" si="514"/>
        <v>4686.8556274982493</v>
      </c>
      <c r="B1788">
        <f t="shared" si="531"/>
        <v>745.93624067441328</v>
      </c>
      <c r="C1788" t="str">
        <f t="shared" si="515"/>
        <v>-2.67928364872142-65.7894430631235i</v>
      </c>
      <c r="D1788" t="str">
        <f t="shared" si="516"/>
        <v>3.47812134401838-21.3398322901309i</v>
      </c>
      <c r="E1788" t="str">
        <f t="shared" si="517"/>
        <v>162.409760850748+0.372226088371947i</v>
      </c>
      <c r="F1788" t="str">
        <f t="shared" si="518"/>
        <v>2.90990932081526-200.229034010568i</v>
      </c>
      <c r="G1788" t="str">
        <f t="shared" si="519"/>
        <v>0.999999797555711-0.000449938049152425i</v>
      </c>
      <c r="H1788" t="str">
        <f t="shared" si="520"/>
        <v>638.974369388726+96.6779968870937i</v>
      </c>
      <c r="I1788" t="str">
        <f t="shared" si="521"/>
        <v>59.8543214532811-360.13388729029i</v>
      </c>
      <c r="K1788" t="str">
        <f t="shared" si="522"/>
        <v>0.0183597989612589-0.00380897957664852i</v>
      </c>
      <c r="L1788" t="str">
        <f t="shared" si="523"/>
        <v>0.0001875-0.283726946108722i</v>
      </c>
      <c r="M1788" t="str">
        <f t="shared" si="524"/>
        <v>0.0025-0.136770938124204i</v>
      </c>
      <c r="N1788">
        <f t="shared" si="525"/>
        <v>87.667910622257367</v>
      </c>
      <c r="O1788">
        <f t="shared" si="526"/>
        <v>36.370321163176165</v>
      </c>
      <c r="P1788" s="3">
        <f t="shared" si="527"/>
        <v>36.370321163176165</v>
      </c>
      <c r="Q1788" s="3">
        <f t="shared" si="528"/>
        <v>-92.332089377742633</v>
      </c>
      <c r="R1788">
        <f t="shared" si="529"/>
        <v>87.667910622257367</v>
      </c>
      <c r="S1788">
        <f t="shared" si="530"/>
        <v>0.74593624067441333</v>
      </c>
      <c r="T1788">
        <f t="shared" si="513"/>
        <v>36.370321163176165</v>
      </c>
    </row>
    <row r="1789" spans="1:20" x14ac:dyDescent="0.25">
      <c r="A1789">
        <f t="shared" si="514"/>
        <v>4704.6656788827431</v>
      </c>
      <c r="B1789">
        <f t="shared" si="531"/>
        <v>748.77079838897612</v>
      </c>
      <c r="C1789" t="str">
        <f t="shared" si="515"/>
        <v>-2.67801995365669-65.5348535400866i</v>
      </c>
      <c r="D1789" t="str">
        <f t="shared" si="516"/>
        <v>3.47812131618015-21.2590749579192i</v>
      </c>
      <c r="E1789" t="str">
        <f t="shared" si="517"/>
        <v>162.409340693491+0.373793305949118i</v>
      </c>
      <c r="F1789" t="str">
        <f t="shared" si="518"/>
        <v>2.90990931632966-199.471053974889i</v>
      </c>
      <c r="G1789" t="str">
        <f t="shared" si="519"/>
        <v>0.999999796014211-0.000451647813042989i</v>
      </c>
      <c r="H1789" t="str">
        <f t="shared" si="520"/>
        <v>639.082160101563+97.0469087727472i</v>
      </c>
      <c r="I1789" t="str">
        <f t="shared" si="521"/>
        <v>59.8560730647351-358.825199888943i</v>
      </c>
      <c r="K1789" t="str">
        <f t="shared" si="522"/>
        <v>0.0183537011536282-0.00382210152780007i</v>
      </c>
      <c r="L1789" t="str">
        <f t="shared" si="523"/>
        <v>0.0001875-0.282652865220882i</v>
      </c>
      <c r="M1789" t="str">
        <f t="shared" si="524"/>
        <v>0.0025-0.136253176055194i</v>
      </c>
      <c r="N1789">
        <f t="shared" si="525"/>
        <v>87.659963972386592</v>
      </c>
      <c r="O1789">
        <f t="shared" si="526"/>
        <v>36.33669277347974</v>
      </c>
      <c r="P1789" s="3">
        <f t="shared" si="527"/>
        <v>36.33669277347974</v>
      </c>
      <c r="Q1789" s="3">
        <f t="shared" si="528"/>
        <v>-92.340036027613408</v>
      </c>
      <c r="R1789">
        <f t="shared" si="529"/>
        <v>87.659963972386592</v>
      </c>
      <c r="S1789">
        <f t="shared" si="530"/>
        <v>0.74877079838897609</v>
      </c>
      <c r="T1789">
        <f t="shared" si="513"/>
        <v>36.33669277347974</v>
      </c>
    </row>
    <row r="1790" spans="1:20" x14ac:dyDescent="0.25">
      <c r="A1790">
        <f t="shared" si="514"/>
        <v>4722.5434084624976</v>
      </c>
      <c r="B1790">
        <f t="shared" si="531"/>
        <v>751.61612742285422</v>
      </c>
      <c r="C1790" t="str">
        <f t="shared" si="515"/>
        <v>-2.67674756371438-65.2812108716787i</v>
      </c>
      <c r="D1790" t="str">
        <f t="shared" si="516"/>
        <v>3.47812128812994-21.1786234446375i</v>
      </c>
      <c r="E1790" t="str">
        <f t="shared" si="517"/>
        <v>162.408917846188+0.375368112189461i</v>
      </c>
      <c r="F1790" t="str">
        <f t="shared" si="518"/>
        <v>2.90990931180986-198.715943397289i</v>
      </c>
      <c r="G1790" t="str">
        <f t="shared" si="519"/>
        <v>0.999999794460974-0.000453364074028371i</v>
      </c>
      <c r="H1790" t="str">
        <f t="shared" si="520"/>
        <v>639.190792910406+97.4172389309618i</v>
      </c>
      <c r="I1790" t="str">
        <f t="shared" si="521"/>
        <v>59.8578375364584-357.521686089613i</v>
      </c>
      <c r="K1790" t="str">
        <f t="shared" si="522"/>
        <v>0.0183475612820075-0.00383525884114444i</v>
      </c>
      <c r="L1790" t="str">
        <f t="shared" si="523"/>
        <v>0.0001875-0.281582850389402i</v>
      </c>
      <c r="M1790" t="str">
        <f t="shared" si="524"/>
        <v>0.0025-0.135737374033866i</v>
      </c>
      <c r="N1790">
        <f t="shared" si="525"/>
        <v>87.651997067609514</v>
      </c>
      <c r="O1790">
        <f t="shared" si="526"/>
        <v>36.303059574935794</v>
      </c>
      <c r="P1790" s="3">
        <f t="shared" si="527"/>
        <v>36.303059574935794</v>
      </c>
      <c r="Q1790" s="3">
        <f t="shared" si="528"/>
        <v>-92.348002932390486</v>
      </c>
      <c r="R1790">
        <f t="shared" si="529"/>
        <v>87.651997067609514</v>
      </c>
      <c r="S1790">
        <f t="shared" si="530"/>
        <v>0.75161612742285422</v>
      </c>
      <c r="T1790">
        <f t="shared" si="513"/>
        <v>36.303059574935794</v>
      </c>
    </row>
    <row r="1791" spans="1:20" x14ac:dyDescent="0.25">
      <c r="A1791">
        <f t="shared" si="514"/>
        <v>4740.4890734146547</v>
      </c>
      <c r="B1791">
        <f t="shared" si="531"/>
        <v>754.47226870706106</v>
      </c>
      <c r="C1791" t="str">
        <f t="shared" si="515"/>
        <v>-2.6754664258337-65.0285114516786i</v>
      </c>
      <c r="D1791" t="str">
        <f t="shared" si="516"/>
        <v>3.47812125986618-21.0984765929638i</v>
      </c>
      <c r="E1791" t="str">
        <f t="shared" si="517"/>
        <v>162.408492295574+0.376950552549073i</v>
      </c>
      <c r="F1791" t="str">
        <f t="shared" si="518"/>
        <v>2.90990930725568-197.963691415249i</v>
      </c>
      <c r="G1791" t="str">
        <f t="shared" si="519"/>
        <v>0.99999979289591-0.000455086856797438i</v>
      </c>
      <c r="H1791" t="str">
        <f t="shared" si="520"/>
        <v>639.300274557511+97.7889929160459i</v>
      </c>
      <c r="I1791" t="str">
        <f t="shared" si="521"/>
        <v>59.8596149587769-356.223327278143i</v>
      </c>
      <c r="K1791" t="str">
        <f t="shared" si="522"/>
        <v>0.0183413790881224-0.00384845150266735i</v>
      </c>
      <c r="L1791" t="str">
        <f t="shared" si="523"/>
        <v>0.0001875-0.28051688622176i</v>
      </c>
      <c r="M1791" t="str">
        <f t="shared" si="524"/>
        <v>0.0025-0.135223524640233i</v>
      </c>
      <c r="N1791">
        <f t="shared" si="525"/>
        <v>87.64400993503294</v>
      </c>
      <c r="O1791">
        <f t="shared" si="526"/>
        <v>36.269421536741049</v>
      </c>
      <c r="P1791" s="3">
        <f t="shared" si="527"/>
        <v>36.269421536741049</v>
      </c>
      <c r="Q1791" s="3">
        <f t="shared" si="528"/>
        <v>-92.35599006496706</v>
      </c>
      <c r="R1791">
        <f t="shared" si="529"/>
        <v>87.64400993503294</v>
      </c>
      <c r="S1791">
        <f t="shared" si="530"/>
        <v>0.75447226870706108</v>
      </c>
      <c r="T1791">
        <f t="shared" si="513"/>
        <v>36.269421536741049</v>
      </c>
    </row>
    <row r="1792" spans="1:20" x14ac:dyDescent="0.25">
      <c r="A1792">
        <f t="shared" si="514"/>
        <v>4758.5029318936304</v>
      </c>
      <c r="B1792">
        <f t="shared" si="531"/>
        <v>757.33926332814792</v>
      </c>
      <c r="C1792" t="str">
        <f t="shared" si="515"/>
        <v>-2.67417648672778-64.7767516878407i</v>
      </c>
      <c r="D1792" t="str">
        <f t="shared" si="516"/>
        <v>3.47812123138718-21.0186332499587i</v>
      </c>
      <c r="E1792" t="str">
        <f t="shared" si="517"/>
        <v>162.40806402838+0.378540672811371i</v>
      </c>
      <c r="F1792" t="str">
        <f t="shared" si="518"/>
        <v>2.90990930266679-197.21428720737i</v>
      </c>
      <c r="G1792" t="str">
        <f t="shared" si="519"/>
        <v>0.999999791318928-0.000456816186132878i</v>
      </c>
      <c r="H1792" t="str">
        <f t="shared" si="520"/>
        <v>639.410611841606+98.1621763048362i</v>
      </c>
      <c r="I1792" t="str">
        <f t="shared" si="521"/>
        <v>59.8614054225744-354.930104916149i</v>
      </c>
      <c r="K1792" t="str">
        <f t="shared" si="522"/>
        <v>0.0183351543125781-0.0038616794969121i</v>
      </c>
      <c r="L1792" t="str">
        <f t="shared" si="523"/>
        <v>0.0001875-0.279454957383702i</v>
      </c>
      <c r="M1792" t="str">
        <f t="shared" si="524"/>
        <v>0.0025-0.1347116204824i</v>
      </c>
      <c r="N1792">
        <f t="shared" si="525"/>
        <v>87.636002602884972</v>
      </c>
      <c r="O1792">
        <f t="shared" si="526"/>
        <v>36.235778627938828</v>
      </c>
      <c r="P1792" s="3">
        <f t="shared" si="527"/>
        <v>36.235778627938828</v>
      </c>
      <c r="Q1792" s="3">
        <f t="shared" si="528"/>
        <v>-92.363997397115028</v>
      </c>
      <c r="R1792">
        <f t="shared" si="529"/>
        <v>87.636002602884972</v>
      </c>
      <c r="S1792">
        <f t="shared" si="530"/>
        <v>0.75733926332814794</v>
      </c>
      <c r="T1792">
        <f t="shared" si="513"/>
        <v>36.235778627938828</v>
      </c>
    </row>
    <row r="1793" spans="1:20" x14ac:dyDescent="0.25">
      <c r="A1793">
        <f t="shared" si="514"/>
        <v>4776.5852430348268</v>
      </c>
      <c r="B1793">
        <f t="shared" si="531"/>
        <v>760.21715252879494</v>
      </c>
      <c r="C1793" t="str">
        <f t="shared" si="515"/>
        <v>-2.67287769288602-64.5259280018452i</v>
      </c>
      <c r="D1793" t="str">
        <f t="shared" si="516"/>
        <v>3.47812120269133-20.9390922670489i</v>
      </c>
      <c r="E1793" t="str">
        <f t="shared" si="517"/>
        <v>162.407633031335+0.380138519088231i</v>
      </c>
      <c r="F1793" t="str">
        <f t="shared" si="518"/>
        <v>2.90990929804296-196.467719993222i</v>
      </c>
      <c r="G1793" t="str">
        <f t="shared" si="519"/>
        <v>0.999999789729939-0.000458552086911548i</v>
      </c>
      <c r="H1793" t="str">
        <f t="shared" si="520"/>
        <v>639.521811618414+98.5367946968138i</v>
      </c>
      <c r="I1793" t="str">
        <f t="shared" si="521"/>
        <v>59.86320901931-353.642000540779i</v>
      </c>
      <c r="K1793" t="str">
        <f t="shared" si="522"/>
        <v>0.018328886694861-0.00387494280696386i</v>
      </c>
      <c r="L1793" t="str">
        <f t="shared" si="523"/>
        <v>0.0001875-0.278397048599025i</v>
      </c>
      <c r="M1793" t="str">
        <f t="shared" si="524"/>
        <v>0.0025-0.134201654196453i</v>
      </c>
      <c r="N1793">
        <f t="shared" si="525"/>
        <v>87.627975100526285</v>
      </c>
      <c r="O1793">
        <f t="shared" si="526"/>
        <v>36.202130817418777</v>
      </c>
      <c r="P1793" s="3">
        <f t="shared" si="527"/>
        <v>36.202130817418777</v>
      </c>
      <c r="Q1793" s="3">
        <f t="shared" si="528"/>
        <v>-92.372024899473715</v>
      </c>
      <c r="R1793">
        <f t="shared" si="529"/>
        <v>87.627975100526285</v>
      </c>
      <c r="S1793">
        <f t="shared" si="530"/>
        <v>0.76021715252879496</v>
      </c>
      <c r="T1793">
        <f t="shared" si="513"/>
        <v>36.202130817418777</v>
      </c>
    </row>
    <row r="1794" spans="1:20" x14ac:dyDescent="0.25">
      <c r="A1794">
        <f t="shared" si="514"/>
        <v>4794.736266958359</v>
      </c>
      <c r="B1794">
        <f t="shared" si="531"/>
        <v>763.10597770840434</v>
      </c>
      <c r="C1794" t="str">
        <f t="shared" si="515"/>
        <v>-2.67156999057279-64.276036829251i</v>
      </c>
      <c r="D1794" t="str">
        <f t="shared" si="516"/>
        <v>3.47812117377699-20.8598525000107i</v>
      </c>
      <c r="E1794" t="str">
        <f t="shared" si="517"/>
        <v>162.407199291169+0.381744137822531i</v>
      </c>
      <c r="F1794" t="str">
        <f t="shared" si="518"/>
        <v>2.90990929338396-195.723979033186i</v>
      </c>
      <c r="G1794" t="str">
        <f t="shared" si="519"/>
        <v>0.999999788128851-0.000460294584104839i</v>
      </c>
      <c r="H1794" t="str">
        <f t="shared" si="520"/>
        <v>639.633880801171+98.9128537141721i</v>
      </c>
      <c r="I1794" t="str">
        <f t="shared" si="521"/>
        <v>59.8650258410047-352.35899576447i</v>
      </c>
      <c r="K1794" t="str">
        <f t="shared" si="522"/>
        <v>0.0183225759733413-0.00388824141443283i</v>
      </c>
      <c r="L1794" t="str">
        <f t="shared" si="523"/>
        <v>0.0001875-0.277343144649357i</v>
      </c>
      <c r="M1794" t="str">
        <f t="shared" si="524"/>
        <v>0.0025-0.133693618446357i</v>
      </c>
      <c r="N1794">
        <f t="shared" si="525"/>
        <v>87.619927458464915</v>
      </c>
      <c r="O1794">
        <f t="shared" si="526"/>
        <v>36.168478073916916</v>
      </c>
      <c r="P1794" s="3">
        <f t="shared" si="527"/>
        <v>36.168478073916916</v>
      </c>
      <c r="Q1794" s="3">
        <f t="shared" si="528"/>
        <v>-92.380072541535085</v>
      </c>
      <c r="R1794">
        <f t="shared" si="529"/>
        <v>87.619927458464915</v>
      </c>
      <c r="S1794">
        <f t="shared" si="530"/>
        <v>0.76310597770840438</v>
      </c>
      <c r="T1794">
        <f t="shared" si="513"/>
        <v>36.168478073916916</v>
      </c>
    </row>
    <row r="1795" spans="1:20" x14ac:dyDescent="0.25">
      <c r="A1795">
        <f t="shared" si="514"/>
        <v>4812.9562647728008</v>
      </c>
      <c r="B1795">
        <f t="shared" si="531"/>
        <v>766.00578042369625</v>
      </c>
      <c r="C1795" t="str">
        <f t="shared" si="515"/>
        <v>-2.67025332582957-64.0270746194479i</v>
      </c>
      <c r="D1795" t="str">
        <f t="shared" si="516"/>
        <v>3.47812114464247-20.7809128089535i</v>
      </c>
      <c r="E1795" t="str">
        <f t="shared" si="517"/>
        <v>162.406762794612+0.383357575791179i</v>
      </c>
      <c r="F1795" t="str">
        <f t="shared" si="518"/>
        <v>2.90990928868945-194.983053628298i</v>
      </c>
      <c r="G1795" t="str">
        <f t="shared" si="519"/>
        <v>0.999999786515571-0.000462043702779032i</v>
      </c>
      <c r="H1795" t="str">
        <f t="shared" si="520"/>
        <v>639.74682636113+99.2903590019287i</v>
      </c>
      <c r="I1795" t="str">
        <f t="shared" si="521"/>
        <v>59.8668559802538-351.081072274685i</v>
      </c>
      <c r="K1795" t="str">
        <f t="shared" si="522"/>
        <v>0.0183162218852758-0.00390157529943849i</v>
      </c>
      <c r="L1795" t="str">
        <f t="shared" si="523"/>
        <v>0.0001875-0.276293230373936i</v>
      </c>
      <c r="M1795" t="str">
        <f t="shared" si="524"/>
        <v>0.0025-0.133187505923846i</v>
      </c>
      <c r="N1795">
        <f t="shared" si="525"/>
        <v>87.611859708367859</v>
      </c>
      <c r="O1795">
        <f t="shared" si="526"/>
        <v>36.134820366015596</v>
      </c>
      <c r="P1795" s="3">
        <f t="shared" si="527"/>
        <v>36.134820366015596</v>
      </c>
      <c r="Q1795" s="3">
        <f t="shared" si="528"/>
        <v>-92.388140291632141</v>
      </c>
      <c r="R1795">
        <f t="shared" si="529"/>
        <v>87.611859708367859</v>
      </c>
      <c r="S1795">
        <f t="shared" si="530"/>
        <v>0.76600578042369627</v>
      </c>
      <c r="T1795">
        <f t="shared" si="513"/>
        <v>36.134820366015596</v>
      </c>
    </row>
    <row r="1796" spans="1:20" x14ac:dyDescent="0.25">
      <c r="A1796">
        <f t="shared" si="514"/>
        <v>4831.2454985789373</v>
      </c>
      <c r="B1796">
        <f t="shared" si="531"/>
        <v>768.91660238930626</v>
      </c>
      <c r="C1796" t="str">
        <f t="shared" si="515"/>
        <v>-2.66892764447405-63.7790378356071i</v>
      </c>
      <c r="D1796" t="str">
        <f t="shared" si="516"/>
        <v>3.47812111528612-20.7022720583031i</v>
      </c>
      <c r="E1796" t="str">
        <f t="shared" si="517"/>
        <v>162.406323528396+0.384978880108001i</v>
      </c>
      <c r="F1796" t="str">
        <f t="shared" si="518"/>
        <v>2.90990928395921-194.244933120096i</v>
      </c>
      <c r="G1796" t="str">
        <f t="shared" si="519"/>
        <v>0.999999784890007-0.000463799468095656i</v>
      </c>
      <c r="H1796" t="str">
        <f t="shared" si="520"/>
        <v>639.860655328104+99.6693162280102i</v>
      </c>
      <c r="I1796" t="str">
        <f t="shared" si="521"/>
        <v>59.8686995302245-349.808211833689i</v>
      </c>
      <c r="K1796" t="str">
        <f t="shared" si="522"/>
        <v>0.0183098241668102-0.00391494444059282i</v>
      </c>
      <c r="L1796" t="str">
        <f t="shared" si="523"/>
        <v>0.0001875-0.275247290669393i</v>
      </c>
      <c r="M1796" t="str">
        <f t="shared" si="524"/>
        <v>0.0025-0.132683309348323i</v>
      </c>
      <c r="N1796">
        <f t="shared" si="525"/>
        <v>87.603771883075694</v>
      </c>
      <c r="O1796">
        <f t="shared" si="526"/>
        <v>36.10115766214323</v>
      </c>
      <c r="P1796" s="3">
        <f t="shared" si="527"/>
        <v>36.10115766214323</v>
      </c>
      <c r="Q1796" s="3">
        <f t="shared" si="528"/>
        <v>-92.396228116924306</v>
      </c>
      <c r="R1796">
        <f t="shared" si="529"/>
        <v>87.603771883075694</v>
      </c>
      <c r="S1796">
        <f t="shared" si="530"/>
        <v>0.76891660238930626</v>
      </c>
      <c r="T1796">
        <f t="shared" si="513"/>
        <v>36.10115766214323</v>
      </c>
    </row>
    <row r="1797" spans="1:20" x14ac:dyDescent="0.25">
      <c r="A1797">
        <f t="shared" si="514"/>
        <v>4849.6042314735378</v>
      </c>
      <c r="B1797">
        <f t="shared" si="531"/>
        <v>771.83848547838568</v>
      </c>
      <c r="C1797" t="str">
        <f t="shared" si="515"/>
        <v>-2.667592892103-63.5319229546363i</v>
      </c>
      <c r="D1797" t="str">
        <f t="shared" si="516"/>
        <v>3.47812108570623-20.6239291167861i</v>
      </c>
      <c r="E1797" t="str">
        <f t="shared" si="517"/>
        <v>162.405881479258+0.386608098223993i</v>
      </c>
      <c r="F1797" t="str">
        <f t="shared" si="518"/>
        <v>2.90990927919294-193.50960689047i</v>
      </c>
      <c r="G1797" t="str">
        <f t="shared" si="519"/>
        <v>0.999999783252065-0.000465561905311857i</v>
      </c>
      <c r="H1797" t="str">
        <f t="shared" si="520"/>
        <v>639.975374790996+100.049731083352i</v>
      </c>
      <c r="I1797" t="str">
        <f t="shared" si="521"/>
        <v>59.8705565846622-348.540396278301i</v>
      </c>
      <c r="K1797" t="str">
        <f t="shared" si="522"/>
        <v>0.0183033825529819-0.00392834881498396i</v>
      </c>
      <c r="L1797" t="str">
        <f t="shared" si="523"/>
        <v>0.0001875-0.274205310489533i</v>
      </c>
      <c r="M1797" t="str">
        <f t="shared" si="524"/>
        <v>0.0025-0.132181021466749i</v>
      </c>
      <c r="N1797">
        <f t="shared" si="525"/>
        <v>87.595664016613895</v>
      </c>
      <c r="O1797">
        <f t="shared" si="526"/>
        <v>36.067489930574567</v>
      </c>
      <c r="P1797" s="3">
        <f t="shared" si="527"/>
        <v>36.067489930574567</v>
      </c>
      <c r="Q1797" s="3">
        <f t="shared" si="528"/>
        <v>-92.404335983386105</v>
      </c>
      <c r="R1797">
        <f t="shared" si="529"/>
        <v>87.595664016613895</v>
      </c>
      <c r="S1797">
        <f t="shared" si="530"/>
        <v>0.77183848547838563</v>
      </c>
      <c r="T1797">
        <f t="shared" si="513"/>
        <v>36.067489930574567</v>
      </c>
    </row>
    <row r="1798" spans="1:20" x14ac:dyDescent="0.25">
      <c r="A1798">
        <f t="shared" si="514"/>
        <v>4868.0327275531372</v>
      </c>
      <c r="B1798">
        <f t="shared" si="531"/>
        <v>774.7714717232036</v>
      </c>
      <c r="C1798" t="str">
        <f t="shared" si="515"/>
        <v>-2.66624901409035-63.2857264671297i</v>
      </c>
      <c r="D1798" t="str">
        <f t="shared" si="516"/>
        <v>3.47812105590111-20.5458828574129i</v>
      </c>
      <c r="E1798" t="str">
        <f t="shared" si="517"/>
        <v>162.405436633937+0.388245277932294i</v>
      </c>
      <c r="F1798" t="str">
        <f t="shared" si="518"/>
        <v>2.90990927439039-192.777064361504i</v>
      </c>
      <c r="G1798" t="str">
        <f t="shared" si="519"/>
        <v>0.999999781601652-0.000467331039780752i</v>
      </c>
      <c r="H1798" t="str">
        <f t="shared" si="520"/>
        <v>640.090991898328+100.431609281983i</v>
      </c>
      <c r="I1798" t="str">
        <f t="shared" si="521"/>
        <v>59.8724272378861-347.27760751965i</v>
      </c>
      <c r="K1798" t="str">
        <f t="shared" si="522"/>
        <v>0.0182968967777233-0.00394178839815937i</v>
      </c>
      <c r="L1798" t="str">
        <f t="shared" si="523"/>
        <v>0.0001875-0.273167274845121i</v>
      </c>
      <c r="M1798" t="str">
        <f t="shared" si="524"/>
        <v>0.0025-0.131680635053546i</v>
      </c>
      <c r="N1798">
        <f t="shared" si="525"/>
        <v>87.587536144208556</v>
      </c>
      <c r="O1798">
        <f t="shared" si="526"/>
        <v>36.03381713943029</v>
      </c>
      <c r="P1798" s="3">
        <f t="shared" si="527"/>
        <v>36.03381713943029</v>
      </c>
      <c r="Q1798" s="3">
        <f t="shared" si="528"/>
        <v>-92.412463855791444</v>
      </c>
      <c r="R1798">
        <f t="shared" si="529"/>
        <v>87.587536144208556</v>
      </c>
      <c r="S1798">
        <f t="shared" si="530"/>
        <v>0.7747714717232036</v>
      </c>
      <c r="T1798">
        <f t="shared" si="513"/>
        <v>36.03381713943029</v>
      </c>
    </row>
    <row r="1799" spans="1:20" x14ac:dyDescent="0.25">
      <c r="A1799">
        <f t="shared" si="514"/>
        <v>4886.5312519178387</v>
      </c>
      <c r="B1799">
        <f t="shared" si="531"/>
        <v>777.71560331575176</v>
      </c>
      <c r="C1799" t="str">
        <f t="shared" si="515"/>
        <v>-2.66489595559016-63.040444877323i</v>
      </c>
      <c r="D1799" t="str">
        <f t="shared" si="516"/>
        <v>3.47812102586903-20.4681321574619i</v>
      </c>
      <c r="E1799" t="str">
        <f t="shared" si="517"/>
        <v>162.404988979181+0.389890467368786i</v>
      </c>
      <c r="F1799" t="str">
        <f t="shared" si="518"/>
        <v>2.90990926955126-192.04729499533i</v>
      </c>
      <c r="G1799" t="str">
        <f t="shared" si="519"/>
        <v>0.999999779938671-0.000469106896951803i</v>
      </c>
      <c r="H1799" t="str">
        <f t="shared" si="520"/>
        <v>640.207513858793+100.814956561131i</v>
      </c>
      <c r="I1799" t="str">
        <f t="shared" si="521"/>
        <v>59.8743115847991-346.019827542944i</v>
      </c>
      <c r="K1799" t="str">
        <f t="shared" si="522"/>
        <v>0.0182903665738645-0.00395526316410933i</v>
      </c>
      <c r="L1799" t="str">
        <f t="shared" si="523"/>
        <v>0.0001875-0.272133168803668i</v>
      </c>
      <c r="M1799" t="str">
        <f t="shared" si="524"/>
        <v>0.0025-0.131182142910486i</v>
      </c>
      <c r="N1799">
        <f t="shared" si="525"/>
        <v>87.579388302297914</v>
      </c>
      <c r="O1799">
        <f t="shared" si="526"/>
        <v>36.00013925667735</v>
      </c>
      <c r="P1799" s="3">
        <f t="shared" si="527"/>
        <v>36.00013925667735</v>
      </c>
      <c r="Q1799" s="3">
        <f t="shared" si="528"/>
        <v>-92.420611697702086</v>
      </c>
      <c r="R1799">
        <f t="shared" si="529"/>
        <v>87.579388302297914</v>
      </c>
      <c r="S1799">
        <f t="shared" si="530"/>
        <v>0.77771560331575174</v>
      </c>
      <c r="T1799">
        <f t="shared" si="513"/>
        <v>36.00013925667735</v>
      </c>
    </row>
    <row r="1800" spans="1:20" x14ac:dyDescent="0.25">
      <c r="A1800">
        <f t="shared" si="514"/>
        <v>4905.1000706751265</v>
      </c>
      <c r="B1800">
        <f t="shared" si="531"/>
        <v>780.67092260835159</v>
      </c>
      <c r="C1800" t="str">
        <f t="shared" si="515"/>
        <v>-2.66353366153576-62.7960747030449i</v>
      </c>
      <c r="D1800" t="str">
        <f t="shared" si="516"/>
        <v>3.47812099560828-20.3906758984631i</v>
      </c>
      <c r="E1800" t="str">
        <f t="shared" si="517"/>
        <v>162.404538501743+0.391543715016138i</v>
      </c>
      <c r="F1800" t="str">
        <f t="shared" si="518"/>
        <v>2.90990926467528-191.320288293969i</v>
      </c>
      <c r="G1800" t="str">
        <f t="shared" si="519"/>
        <v>0.999999778263027-0.000470889502371176i</v>
      </c>
      <c r="H1800" t="str">
        <f t="shared" si="520"/>
        <v>640.324947941795+101.199778681306i</v>
      </c>
      <c r="I1800" t="str">
        <f t="shared" si="521"/>
        <v>59.8762097208816-344.767038407218i</v>
      </c>
      <c r="K1800" t="str">
        <f t="shared" si="522"/>
        <v>0.0182837916731369-0.00396877308525002i</v>
      </c>
      <c r="L1800" t="str">
        <f t="shared" si="523"/>
        <v>0.0001875-0.271102977489209i</v>
      </c>
      <c r="M1800" t="str">
        <f t="shared" si="524"/>
        <v>0.0025-0.130685537866593i</v>
      </c>
      <c r="N1800">
        <f t="shared" si="525"/>
        <v>87.571220528547315</v>
      </c>
      <c r="O1800">
        <f t="shared" si="526"/>
        <v>35.966456250128665</v>
      </c>
      <c r="P1800" s="3">
        <f t="shared" si="527"/>
        <v>35.966456250128665</v>
      </c>
      <c r="Q1800" s="3">
        <f t="shared" si="528"/>
        <v>-92.428779471452685</v>
      </c>
      <c r="R1800">
        <f t="shared" si="529"/>
        <v>87.571220528547315</v>
      </c>
      <c r="S1800">
        <f t="shared" si="530"/>
        <v>0.78067092260835158</v>
      </c>
      <c r="T1800">
        <f t="shared" si="513"/>
        <v>35.966456250128665</v>
      </c>
    </row>
    <row r="1801" spans="1:20" x14ac:dyDescent="0.25">
      <c r="A1801">
        <f t="shared" si="514"/>
        <v>4923.7394509436917</v>
      </c>
      <c r="B1801">
        <f t="shared" si="531"/>
        <v>783.63747211426335</v>
      </c>
      <c r="C1801" t="str">
        <f t="shared" si="515"/>
        <v>-2.66216207664174-62.5526124756728i</v>
      </c>
      <c r="D1801" t="str">
        <f t="shared" si="516"/>
        <v>3.47812096511712-20.3135129661823i</v>
      </c>
      <c r="E1801" t="str">
        <f t="shared" si="517"/>
        <v>162.404085188388+0.393205069704931i</v>
      </c>
      <c r="F1801" t="str">
        <f t="shared" si="518"/>
        <v>2.9099092597622-190.596033799186i</v>
      </c>
      <c r="G1801" t="str">
        <f t="shared" si="519"/>
        <v>0.999999776574625-0.000472678881682114i</v>
      </c>
      <c r="H1801" t="str">
        <f t="shared" si="520"/>
        <v>640.443301478006+101.586081426407i</v>
      </c>
      <c r="I1801" t="str">
        <f t="shared" si="521"/>
        <v>59.8781217422019-343.519222245112i</v>
      </c>
      <c r="K1801" t="str">
        <f t="shared" si="522"/>
        <v>0.0182771718061765-0.00398231813240665i</v>
      </c>
      <c r="L1801" t="str">
        <f t="shared" si="523"/>
        <v>0.0001875-0.270076686082096i</v>
      </c>
      <c r="M1801" t="str">
        <f t="shared" si="524"/>
        <v>0.0025-0.130190812778036i</v>
      </c>
      <c r="N1801">
        <f t="shared" si="525"/>
        <v>87.563032861861913</v>
      </c>
      <c r="O1801">
        <f t="shared" si="526"/>
        <v>35.932768087443499</v>
      </c>
      <c r="P1801" s="3">
        <f t="shared" si="527"/>
        <v>35.932768087443499</v>
      </c>
      <c r="Q1801" s="3">
        <f t="shared" si="528"/>
        <v>-92.436967138138087</v>
      </c>
      <c r="R1801">
        <f t="shared" si="529"/>
        <v>87.563032861861913</v>
      </c>
      <c r="S1801">
        <f t="shared" si="530"/>
        <v>0.78363747211426338</v>
      </c>
      <c r="T1801">
        <f t="shared" si="513"/>
        <v>35.932768087443499</v>
      </c>
    </row>
    <row r="1802" spans="1:20" x14ac:dyDescent="0.25">
      <c r="A1802">
        <f t="shared" si="514"/>
        <v>4942.4496608572781</v>
      </c>
      <c r="B1802">
        <f t="shared" si="531"/>
        <v>786.61529450829755</v>
      </c>
      <c r="C1802" t="str">
        <f t="shared" si="515"/>
        <v>-2.66078114540416-62.3100547400826i</v>
      </c>
      <c r="D1802" t="str">
        <f t="shared" si="516"/>
        <v>3.47812093439379-20.2366422506048i</v>
      </c>
      <c r="E1802" t="str">
        <f t="shared" si="517"/>
        <v>162.403629025889+0.394874580616535i</v>
      </c>
      <c r="F1802" t="str">
        <f t="shared" si="518"/>
        <v>2.90990925481168-189.874521092337i</v>
      </c>
      <c r="G1802" t="str">
        <f t="shared" si="519"/>
        <v>0.999999774873366-0.000474475060625302i</v>
      </c>
      <c r="H1802" t="str">
        <f t="shared" si="520"/>
        <v>640.562581859935+101.973870603806i</v>
      </c>
      <c r="I1802" t="str">
        <f t="shared" si="521"/>
        <v>59.8800477454118-342.276361262628i</v>
      </c>
      <c r="K1802" t="str">
        <f t="shared" si="522"/>
        <v>0.0182705067025271-0.00399589827479633i</v>
      </c>
      <c r="L1802" t="str">
        <f t="shared" si="523"/>
        <v>0.0001875-0.269054279818785i</v>
      </c>
      <c r="M1802" t="str">
        <f t="shared" si="524"/>
        <v>0.0025-0.12969796052803i</v>
      </c>
      <c r="N1802">
        <f t="shared" si="525"/>
        <v>87.55482534240096</v>
      </c>
      <c r="O1802">
        <f t="shared" si="526"/>
        <v>35.89907473612697</v>
      </c>
      <c r="P1802" s="3">
        <f t="shared" si="527"/>
        <v>35.89907473612697</v>
      </c>
      <c r="Q1802" s="3">
        <f t="shared" si="528"/>
        <v>-92.44517465759904</v>
      </c>
      <c r="R1802">
        <f t="shared" si="529"/>
        <v>87.55482534240096</v>
      </c>
      <c r="S1802">
        <f t="shared" si="530"/>
        <v>0.78661529450829759</v>
      </c>
      <c r="T1802">
        <f t="shared" si="513"/>
        <v>35.89907473612697</v>
      </c>
    </row>
    <row r="1803" spans="1:20" x14ac:dyDescent="0.25">
      <c r="A1803">
        <f t="shared" si="514"/>
        <v>4961.2309695685362</v>
      </c>
      <c r="B1803">
        <f t="shared" si="531"/>
        <v>789.60443262742911</v>
      </c>
      <c r="C1803" t="str">
        <f t="shared" si="515"/>
        <v>-2.65939081210115-62.0683980546046i</v>
      </c>
      <c r="D1803" t="str">
        <f t="shared" si="516"/>
        <v>3.47812090343651-20.1600626459194i</v>
      </c>
      <c r="E1803" t="str">
        <f t="shared" si="517"/>
        <v>162.40317000103+0.396552297286187i</v>
      </c>
      <c r="F1803" t="str">
        <f t="shared" si="518"/>
        <v>2.90990924982348-189.155739794219i</v>
      </c>
      <c r="G1803" t="str">
        <f t="shared" si="519"/>
        <v>0.999999773159153-0.000476278065039236i</v>
      </c>
      <c r="H1803" t="str">
        <f t="shared" si="520"/>
        <v>640.682796542476+102.363152044448i</v>
      </c>
      <c r="I1803" t="str">
        <f t="shared" si="521"/>
        <v>59.8819878277507-341.038437738897i</v>
      </c>
      <c r="K1803" t="str">
        <f t="shared" si="522"/>
        <v>0.0182637960906447-0.00400951348001108i</v>
      </c>
      <c r="L1803" t="str">
        <f t="shared" si="523"/>
        <v>0.0001875-0.268035743991617i</v>
      </c>
      <c r="M1803" t="str">
        <f t="shared" si="524"/>
        <v>0.0025-0.129206974026728i</v>
      </c>
      <c r="N1803">
        <f t="shared" si="525"/>
        <v>87.546598011591854</v>
      </c>
      <c r="O1803">
        <f t="shared" si="526"/>
        <v>35.865376163530371</v>
      </c>
      <c r="P1803" s="3">
        <f t="shared" si="527"/>
        <v>35.865376163530371</v>
      </c>
      <c r="Q1803" s="3">
        <f t="shared" si="528"/>
        <v>-92.453401988408146</v>
      </c>
      <c r="R1803">
        <f t="shared" si="529"/>
        <v>87.546598011591854</v>
      </c>
      <c r="S1803">
        <f t="shared" si="530"/>
        <v>0.78960443262742908</v>
      </c>
      <c r="T1803">
        <f t="shared" si="513"/>
        <v>35.865376163530371</v>
      </c>
    </row>
    <row r="1804" spans="1:20" x14ac:dyDescent="0.25">
      <c r="A1804">
        <f t="shared" si="514"/>
        <v>4980.0836472528963</v>
      </c>
      <c r="B1804">
        <f t="shared" si="531"/>
        <v>792.60492947141336</v>
      </c>
      <c r="C1804" t="str">
        <f t="shared" si="515"/>
        <v>-2.65799102079471-61.8276389909792i</v>
      </c>
      <c r="D1804" t="str">
        <f t="shared" si="516"/>
        <v>3.4781208722435-20.0837730505029i</v>
      </c>
      <c r="E1804" t="str">
        <f t="shared" si="517"/>
        <v>162.402708100612+0.398238269605204i</v>
      </c>
      <c r="F1804" t="str">
        <f t="shared" si="518"/>
        <v>2.9099092447973-188.439679564922i</v>
      </c>
      <c r="G1804" t="str">
        <f t="shared" si="519"/>
        <v>0.999999771431888-0.000478087920860599i</v>
      </c>
      <c r="H1804" t="str">
        <f t="shared" si="520"/>
        <v>640.803953043492+102.75393160295i</v>
      </c>
      <c r="I1804" t="str">
        <f t="shared" si="521"/>
        <v>59.8839420870506-339.805434025948i</v>
      </c>
      <c r="K1804" t="str">
        <f t="shared" si="522"/>
        <v>0.0182570396979008-0.00402316371400067i</v>
      </c>
      <c r="L1804" t="str">
        <f t="shared" si="523"/>
        <v>0.0001875-0.267021063948612i</v>
      </c>
      <c r="M1804" t="str">
        <f t="shared" si="524"/>
        <v>0.0025-0.128717846211126i</v>
      </c>
      <c r="N1804">
        <f t="shared" si="525"/>
        <v>87.538350912143514</v>
      </c>
      <c r="O1804">
        <f t="shared" si="526"/>
        <v>35.831672336851483</v>
      </c>
      <c r="P1804" s="3">
        <f t="shared" si="527"/>
        <v>35.831672336851483</v>
      </c>
      <c r="Q1804" s="3">
        <f t="shared" si="528"/>
        <v>-92.461649087856486</v>
      </c>
      <c r="R1804">
        <f t="shared" si="529"/>
        <v>87.538350912143514</v>
      </c>
      <c r="S1804">
        <f t="shared" si="530"/>
        <v>0.79260492947141337</v>
      </c>
      <c r="T1804">
        <f t="shared" si="513"/>
        <v>35.831672336851483</v>
      </c>
    </row>
    <row r="1805" spans="1:20" x14ac:dyDescent="0.25">
      <c r="A1805">
        <f t="shared" si="514"/>
        <v>4999.0079651124579</v>
      </c>
      <c r="B1805">
        <f t="shared" si="531"/>
        <v>795.61682820340479</v>
      </c>
      <c r="C1805" t="str">
        <f t="shared" si="515"/>
        <v>-2.65658171533096-61.5877741343068i</v>
      </c>
      <c r="D1805" t="str">
        <f t="shared" si="516"/>
        <v>3.47812084081299-20.0077723669038i</v>
      </c>
      <c r="E1805" t="str">
        <f t="shared" si="517"/>
        <v>162.402243311448+0.399932547822877i</v>
      </c>
      <c r="F1805" t="str">
        <f t="shared" si="518"/>
        <v>2.90990923973284-187.72633010368i</v>
      </c>
      <c r="G1805" t="str">
        <f t="shared" si="519"/>
        <v>0.99999976969147-0.000479904654124635i</v>
      </c>
      <c r="H1805" t="str">
        <f t="shared" si="520"/>
        <v>640.926058944396+103.146215157692i</v>
      </c>
      <c r="I1805" t="str">
        <f t="shared" si="521"/>
        <v>59.8859106217351-338.57733254848i</v>
      </c>
      <c r="K1805" t="str">
        <f t="shared" si="522"/>
        <v>0.0182502372505865-0.00403684894105521i</v>
      </c>
      <c r="L1805" t="str">
        <f t="shared" si="523"/>
        <v>0.0001875-0.266010225093258i</v>
      </c>
      <c r="M1805" t="str">
        <f t="shared" si="524"/>
        <v>0.0025-0.128230570044955i</v>
      </c>
      <c r="N1805">
        <f t="shared" si="525"/>
        <v>87.530084088060818</v>
      </c>
      <c r="O1805">
        <f t="shared" si="526"/>
        <v>35.797963223134047</v>
      </c>
      <c r="P1805" s="3">
        <f t="shared" si="527"/>
        <v>35.797963223134047</v>
      </c>
      <c r="Q1805" s="3">
        <f t="shared" si="528"/>
        <v>-92.469915911939182</v>
      </c>
      <c r="R1805">
        <f t="shared" si="529"/>
        <v>87.530084088060818</v>
      </c>
      <c r="S1805">
        <f t="shared" si="530"/>
        <v>0.79561682820340485</v>
      </c>
      <c r="T1805">
        <f t="shared" si="513"/>
        <v>35.797963223134047</v>
      </c>
    </row>
    <row r="1806" spans="1:20" x14ac:dyDescent="0.25">
      <c r="A1806">
        <f t="shared" si="514"/>
        <v>5018.0041953798855</v>
      </c>
      <c r="B1806">
        <f t="shared" si="531"/>
        <v>798.64017215057777</v>
      </c>
      <c r="C1806" t="str">
        <f t="shared" si="515"/>
        <v>-2.65516283934107-61.3488000830066i</v>
      </c>
      <c r="D1806" t="str">
        <f t="shared" si="516"/>
        <v>3.47812080914315-19.9320595018268i</v>
      </c>
      <c r="E1806" t="str">
        <f t="shared" si="517"/>
        <v>162.401775620369+0.401635182549949i</v>
      </c>
      <c r="F1806" t="str">
        <f t="shared" si="518"/>
        <v>2.9099092346298-187.01568114872i</v>
      </c>
      <c r="G1806" t="str">
        <f t="shared" si="519"/>
        <v>0.9999997679378-0.000481728290965516i</v>
      </c>
      <c r="H1806" t="str">
        <f t="shared" si="520"/>
        <v>641.049121890712+103.540008610907i</v>
      </c>
      <c r="I1806" t="str">
        <f t="shared" si="521"/>
        <v>59.8878935308175-337.354115803618i</v>
      </c>
      <c r="K1806" t="str">
        <f t="shared" si="522"/>
        <v>0.0182433884739172-0.00405056912378779i</v>
      </c>
      <c r="L1806" t="str">
        <f t="shared" si="523"/>
        <v>0.0001875-0.265003212884298i</v>
      </c>
      <c r="M1806" t="str">
        <f t="shared" si="524"/>
        <v>0.0025-0.127745138518584i</v>
      </c>
      <c r="N1806">
        <f t="shared" si="525"/>
        <v>87.521797584659055</v>
      </c>
      <c r="O1806">
        <f t="shared" si="526"/>
        <v>35.76424878926845</v>
      </c>
      <c r="P1806" s="3">
        <f t="shared" si="527"/>
        <v>35.76424878926845</v>
      </c>
      <c r="Q1806" s="3">
        <f t="shared" si="528"/>
        <v>-92.478202415340945</v>
      </c>
      <c r="R1806">
        <f t="shared" si="529"/>
        <v>87.521797584659055</v>
      </c>
      <c r="S1806">
        <f t="shared" si="530"/>
        <v>0.79864017215057781</v>
      </c>
      <c r="T1806">
        <f t="shared" si="513"/>
        <v>35.76424878926845</v>
      </c>
    </row>
    <row r="1807" spans="1:20" x14ac:dyDescent="0.25">
      <c r="A1807">
        <f t="shared" si="514"/>
        <v>5037.0726113223291</v>
      </c>
      <c r="B1807">
        <f t="shared" si="531"/>
        <v>801.67500480474996</v>
      </c>
      <c r="C1807" t="str">
        <f t="shared" si="515"/>
        <v>-2.65373433624283-61.1107134487677i</v>
      </c>
      <c r="D1807" t="str">
        <f t="shared" si="516"/>
        <v>3.47812077723217-19.8566333661169i</v>
      </c>
      <c r="E1807" t="str">
        <f t="shared" si="517"/>
        <v>162.401305014223+0.40334622476042i</v>
      </c>
      <c r="F1807" t="str">
        <f t="shared" si="518"/>
        <v>2.90990922948794-186.307722477119i</v>
      </c>
      <c r="G1807" t="str">
        <f t="shared" si="519"/>
        <v>0.999999766170776-0.000483558857616725i</v>
      </c>
      <c r="H1807" t="str">
        <f t="shared" si="520"/>
        <v>641.173149592688+103.935317888792i</v>
      </c>
      <c r="I1807" t="str">
        <f t="shared" si="521"/>
        <v>59.8898909139125-336.1357663607i</v>
      </c>
      <c r="K1807" t="str">
        <f t="shared" si="522"/>
        <v>0.0182364930920364-0.00406432422311711i</v>
      </c>
      <c r="L1807" t="str">
        <f t="shared" si="523"/>
        <v>0.0001875-0.264000012835522i</v>
      </c>
      <c r="M1807" t="str">
        <f t="shared" si="524"/>
        <v>0.0025-0.127261544648919i</v>
      </c>
      <c r="N1807">
        <f t="shared" si="525"/>
        <v>87.513491448577511</v>
      </c>
      <c r="O1807">
        <f t="shared" si="526"/>
        <v>35.730529001991378</v>
      </c>
      <c r="P1807" s="3">
        <f t="shared" si="527"/>
        <v>35.730529001991378</v>
      </c>
      <c r="Q1807" s="3">
        <f t="shared" si="528"/>
        <v>-92.486508551422489</v>
      </c>
      <c r="R1807">
        <f t="shared" si="529"/>
        <v>87.513491448577511</v>
      </c>
      <c r="S1807">
        <f t="shared" si="530"/>
        <v>0.80167500480474996</v>
      </c>
      <c r="T1807">
        <f t="shared" si="513"/>
        <v>35.730529001991378</v>
      </c>
    </row>
    <row r="1808" spans="1:20" x14ac:dyDescent="0.25">
      <c r="A1808">
        <f t="shared" si="514"/>
        <v>5056.2134872453535</v>
      </c>
      <c r="B1808">
        <f t="shared" si="531"/>
        <v>804.72136982300799</v>
      </c>
      <c r="C1808" t="str">
        <f t="shared" si="515"/>
        <v>-2.65229614924095-60.8735108565044i</v>
      </c>
      <c r="D1808" t="str">
        <f t="shared" si="516"/>
        <v>3.47812074507819-19.7814928747438i</v>
      </c>
      <c r="E1808" t="str">
        <f t="shared" si="517"/>
        <v>162.400831479876+0.405065725795078i</v>
      </c>
      <c r="F1808" t="str">
        <f t="shared" si="518"/>
        <v>2.90990922430689-185.602443904655i</v>
      </c>
      <c r="G1808" t="str">
        <f t="shared" si="519"/>
        <v>0.999999764390298-0.000485396380411431i</v>
      </c>
      <c r="H1808" t="str">
        <f t="shared" si="520"/>
        <v>641.298149825883+104.33214894159i</v>
      </c>
      <c r="I1808" t="str">
        <f t="shared" si="521"/>
        <v>59.8919028712292-334.92226686105i</v>
      </c>
      <c r="K1808" t="str">
        <f t="shared" si="522"/>
        <v>0.0182295508280204-0.00407811419824977i</v>
      </c>
      <c r="L1808" t="str">
        <f t="shared" si="523"/>
        <v>0.0001875-0.263000610515563i</v>
      </c>
      <c r="M1808" t="str">
        <f t="shared" si="524"/>
        <v>0.0025-0.126779781479297i</v>
      </c>
      <c r="N1808">
        <f t="shared" si="525"/>
        <v>87.505165727794548</v>
      </c>
      <c r="O1808">
        <f t="shared" si="526"/>
        <v>35.696803827885951</v>
      </c>
      <c r="P1808" s="3">
        <f t="shared" si="527"/>
        <v>35.696803827885951</v>
      </c>
      <c r="Q1808" s="3">
        <f t="shared" si="528"/>
        <v>-92.494834272205452</v>
      </c>
      <c r="R1808">
        <f t="shared" si="529"/>
        <v>87.505165727794548</v>
      </c>
      <c r="S1808">
        <f t="shared" si="530"/>
        <v>0.80472136982300801</v>
      </c>
      <c r="T1808">
        <f t="shared" si="513"/>
        <v>35.696803827885951</v>
      </c>
    </row>
    <row r="1809" spans="1:20" x14ac:dyDescent="0.25">
      <c r="A1809">
        <f t="shared" si="514"/>
        <v>5075.4270984968862</v>
      </c>
      <c r="B1809">
        <f t="shared" si="531"/>
        <v>807.77931102833543</v>
      </c>
      <c r="C1809" t="str">
        <f t="shared" si="515"/>
        <v>-2.65084822132879-60.6371889443145i</v>
      </c>
      <c r="D1809" t="str">
        <f t="shared" si="516"/>
        <v>3.47812071267938-19.7066369467863i</v>
      </c>
      <c r="E1809" t="str">
        <f t="shared" si="517"/>
        <v>162.400355004221+0.406793737362415i</v>
      </c>
      <c r="F1809" t="str">
        <f t="shared" si="518"/>
        <v>2.90990921908641-184.899835285656i</v>
      </c>
      <c r="G1809" t="str">
        <f t="shared" si="519"/>
        <v>0.999999762596263-0.000487240885782866i</v>
      </c>
      <c r="H1809" t="str">
        <f t="shared" si="520"/>
        <v>641.424130431762+104.730507743693i</v>
      </c>
      <c r="I1809" t="str">
        <f t="shared" si="521"/>
        <v>59.8939295035763-333.713600017731i</v>
      </c>
      <c r="K1809" t="str">
        <f t="shared" si="522"/>
        <v>0.0182225614038832-0.00409193900666267i</v>
      </c>
      <c r="L1809" t="str">
        <f t="shared" si="523"/>
        <v>0.0001875-0.262004991547682i</v>
      </c>
      <c r="M1809" t="str">
        <f t="shared" si="524"/>
        <v>0.0025-0.126299842079395i</v>
      </c>
      <c r="N1809">
        <f t="shared" si="525"/>
        <v>87.496820471641612</v>
      </c>
      <c r="O1809">
        <f t="shared" si="526"/>
        <v>35.66307323338237</v>
      </c>
      <c r="P1809" s="3">
        <f t="shared" si="527"/>
        <v>35.66307323338237</v>
      </c>
      <c r="Q1809" s="3">
        <f t="shared" si="528"/>
        <v>-92.503179528358388</v>
      </c>
      <c r="R1809">
        <f t="shared" si="529"/>
        <v>87.496820471641612</v>
      </c>
      <c r="S1809">
        <f t="shared" si="530"/>
        <v>0.80777931102833544</v>
      </c>
      <c r="T1809">
        <f t="shared" si="513"/>
        <v>35.66307323338237</v>
      </c>
    </row>
    <row r="1810" spans="1:20" x14ac:dyDescent="0.25">
      <c r="A1810">
        <f t="shared" si="514"/>
        <v>5094.7137214711738</v>
      </c>
      <c r="B1810">
        <f t="shared" si="531"/>
        <v>810.84887241024308</v>
      </c>
      <c r="C1810" t="str">
        <f t="shared" si="515"/>
        <v>-2.64939049528862-60.4017443634291i</v>
      </c>
      <c r="D1810" t="str">
        <f t="shared" si="516"/>
        <v>3.47812068003388-19.6320645054167i</v>
      </c>
      <c r="E1810" t="str">
        <f t="shared" si="517"/>
        <v>162.399875574167+0.408530311543715i</v>
      </c>
      <c r="F1810" t="str">
        <f t="shared" si="518"/>
        <v>2.90990921382619-184.199886512864i</v>
      </c>
      <c r="G1810" t="str">
        <f t="shared" si="519"/>
        <v>0.999999760788567-0.000489092400264711i</v>
      </c>
      <c r="H1810" t="str">
        <f t="shared" si="520"/>
        <v>641.551099318309+105.130400293736i</v>
      </c>
      <c r="I1810" t="str">
        <f t="shared" si="521"/>
        <v>59.8959709123648-332.509748615349i</v>
      </c>
      <c r="K1810" t="str">
        <f t="shared" si="522"/>
        <v>0.0182155245405812-0.00410579860408529i</v>
      </c>
      <c r="L1810" t="str">
        <f t="shared" si="523"/>
        <v>0.0001875-0.261013141609566i</v>
      </c>
      <c r="M1810" t="str">
        <f t="shared" si="524"/>
        <v>0.0025-0.125821719545124i</v>
      </c>
      <c r="N1810">
        <f t="shared" si="525"/>
        <v>87.488455730818359</v>
      </c>
      <c r="O1810">
        <f t="shared" si="526"/>
        <v>35.62933718475729</v>
      </c>
      <c r="P1810" s="3">
        <f t="shared" si="527"/>
        <v>35.62933718475729</v>
      </c>
      <c r="Q1810" s="3">
        <f t="shared" si="528"/>
        <v>-92.511544269181641</v>
      </c>
      <c r="R1810">
        <f t="shared" si="529"/>
        <v>87.488455730818359</v>
      </c>
      <c r="S1810">
        <f t="shared" si="530"/>
        <v>0.81084887241024306</v>
      </c>
      <c r="T1810">
        <f t="shared" si="513"/>
        <v>35.62933718475729</v>
      </c>
    </row>
    <row r="1811" spans="1:20" x14ac:dyDescent="0.25">
      <c r="A1811">
        <f t="shared" si="514"/>
        <v>5114.0736336127648</v>
      </c>
      <c r="B1811">
        <f t="shared" si="531"/>
        <v>813.93009812540197</v>
      </c>
      <c r="C1811" t="str">
        <f t="shared" si="515"/>
        <v>-2.64792291369427-60.1671737781722i</v>
      </c>
      <c r="D1811" t="str">
        <f t="shared" si="516"/>
        <v>3.4781206471398-19.5577744778854i</v>
      </c>
      <c r="E1811" t="str">
        <f t="shared" si="517"/>
        <v>162.399393176652+0.410275500792382i</v>
      </c>
      <c r="F1811" t="str">
        <f t="shared" si="518"/>
        <v>2.90990920852591-183.50258751728i</v>
      </c>
      <c r="G1811" t="str">
        <f t="shared" si="519"/>
        <v>0.999999758967106-0.000490950950491468i</v>
      </c>
      <c r="H1811" t="str">
        <f t="shared" si="520"/>
        <v>641.679064460646+105.531832614697i</v>
      </c>
      <c r="I1811" t="str">
        <f t="shared" si="521"/>
        <v>59.898027199609-331.310695509811i</v>
      </c>
      <c r="K1811" t="str">
        <f t="shared" si="522"/>
        <v>0.0182084399580182-0.00411969294448185i</v>
      </c>
      <c r="L1811" t="str">
        <f t="shared" si="523"/>
        <v>0.0001875-0.26002504643312i</v>
      </c>
      <c r="M1811" t="str">
        <f t="shared" si="524"/>
        <v>0.0025-0.12534540699853i</v>
      </c>
      <c r="N1811">
        <f t="shared" si="525"/>
        <v>87.480071557406148</v>
      </c>
      <c r="O1811">
        <f t="shared" si="526"/>
        <v>35.595595648134548</v>
      </c>
      <c r="P1811" s="3">
        <f t="shared" si="527"/>
        <v>35.595595648134548</v>
      </c>
      <c r="Q1811" s="3">
        <f t="shared" si="528"/>
        <v>-92.519928442593852</v>
      </c>
      <c r="R1811">
        <f t="shared" si="529"/>
        <v>87.480071557406148</v>
      </c>
      <c r="S1811">
        <f t="shared" si="530"/>
        <v>0.81393009812540196</v>
      </c>
      <c r="T1811">
        <f t="shared" si="513"/>
        <v>35.595595648134548</v>
      </c>
    </row>
    <row r="1812" spans="1:20" x14ac:dyDescent="0.25">
      <c r="A1812">
        <f t="shared" si="514"/>
        <v>5133.5071134204936</v>
      </c>
      <c r="B1812">
        <f t="shared" si="531"/>
        <v>817.02303249827855</v>
      </c>
      <c r="C1812" t="str">
        <f t="shared" si="515"/>
        <v>-2.64644541891061-59.9334738659142i</v>
      </c>
      <c r="D1812" t="str">
        <f t="shared" si="516"/>
        <v>3.47812061399524-19.4837657955054i</v>
      </c>
      <c r="E1812" t="str">
        <f t="shared" si="517"/>
        <v>162.398907798639+0.41202935794019i</v>
      </c>
      <c r="F1812" t="str">
        <f t="shared" si="518"/>
        <v>2.90990920318524-182.807928268023i</v>
      </c>
      <c r="G1812" t="str">
        <f t="shared" si="519"/>
        <v>0.999999757131776-0.000492816563198855i</v>
      </c>
      <c r="H1812" t="str">
        <f t="shared" si="520"/>
        <v>641.808033901645+105.934810753992i</v>
      </c>
      <c r="I1812" t="str">
        <f t="shared" si="521"/>
        <v>59.9000984679282-330.116423628105i</v>
      </c>
      <c r="K1812" t="str">
        <f t="shared" si="522"/>
        <v>0.0182013073750507-0.00413362198003335i</v>
      </c>
      <c r="L1812" t="str">
        <f t="shared" si="523"/>
        <v>0.0001875-0.259040691804264i</v>
      </c>
      <c r="M1812" t="str">
        <f t="shared" si="524"/>
        <v>0.0025-0.124870897587696i</v>
      </c>
      <c r="N1812">
        <f t="shared" si="525"/>
        <v>87.471668004884279</v>
      </c>
      <c r="O1812">
        <f t="shared" si="526"/>
        <v>35.561848589485102</v>
      </c>
      <c r="P1812" s="3">
        <f t="shared" si="527"/>
        <v>35.561848589485102</v>
      </c>
      <c r="Q1812" s="3">
        <f t="shared" si="528"/>
        <v>-92.528331995115721</v>
      </c>
      <c r="R1812">
        <f t="shared" si="529"/>
        <v>87.471668004884279</v>
      </c>
      <c r="S1812">
        <f t="shared" si="530"/>
        <v>0.81702303249827857</v>
      </c>
      <c r="T1812">
        <f t="shared" si="513"/>
        <v>35.561848589485102</v>
      </c>
    </row>
    <row r="1813" spans="1:20" x14ac:dyDescent="0.25">
      <c r="A1813">
        <f t="shared" si="514"/>
        <v>5153.0144404514913</v>
      </c>
      <c r="B1813">
        <f t="shared" si="531"/>
        <v>820.12772002177201</v>
      </c>
      <c r="C1813" t="str">
        <f t="shared" si="515"/>
        <v>-2.64495795309565-59.7006413170289i</v>
      </c>
      <c r="D1813" t="str">
        <f t="shared" si="516"/>
        <v>3.47812058059832-19.410037393637i</v>
      </c>
      <c r="E1813" t="str">
        <f t="shared" si="517"/>
        <v>162.398419427118+0.413791936196908i</v>
      </c>
      <c r="F1813" t="str">
        <f t="shared" si="518"/>
        <v>2.90990919780393-182.115898772187i</v>
      </c>
      <c r="G1813" t="str">
        <f t="shared" si="519"/>
        <v>0.999999755282471-0.000494689265224179i</v>
      </c>
      <c r="H1813" t="str">
        <f t="shared" si="520"/>
        <v>641.938015752553+106.339340783565i</v>
      </c>
      <c r="I1813" t="str">
        <f t="shared" si="521"/>
        <v>59.902184820546-328.926915968084i</v>
      </c>
      <c r="K1813" t="str">
        <f t="shared" si="522"/>
        <v>0.0181941265094936-0.00414758566111956i</v>
      </c>
      <c r="L1813" t="str">
        <f t="shared" si="523"/>
        <v>0.0001875-0.258060063562725i</v>
      </c>
      <c r="M1813" t="str">
        <f t="shared" si="524"/>
        <v>0.0025-0.124398184486647i</v>
      </c>
      <c r="N1813">
        <f t="shared" si="525"/>
        <v>87.463245128144166</v>
      </c>
      <c r="O1813">
        <f t="shared" si="526"/>
        <v>35.528095974627348</v>
      </c>
      <c r="P1813" s="3">
        <f t="shared" si="527"/>
        <v>35.528095974627348</v>
      </c>
      <c r="Q1813" s="3">
        <f t="shared" si="528"/>
        <v>-92.536754871855834</v>
      </c>
      <c r="R1813">
        <f t="shared" si="529"/>
        <v>87.463245128144166</v>
      </c>
      <c r="S1813">
        <f t="shared" si="530"/>
        <v>0.82012772002177203</v>
      </c>
      <c r="T1813">
        <f t="shared" si="513"/>
        <v>35.528095974627348</v>
      </c>
    </row>
    <row r="1814" spans="1:20" x14ac:dyDescent="0.25">
      <c r="A1814">
        <f t="shared" si="514"/>
        <v>5172.5958953252066</v>
      </c>
      <c r="B1814">
        <f t="shared" si="531"/>
        <v>823.24420535785475</v>
      </c>
      <c r="C1814" t="str">
        <f t="shared" si="515"/>
        <v>-2.64346045820205-59.4686728348483i</v>
      </c>
      <c r="D1814" t="str">
        <f t="shared" si="516"/>
        <v>3.47812054694709-19.3365882116724i</v>
      </c>
      <c r="E1814" t="str">
        <f t="shared" si="517"/>
        <v>162.397928049111+0.415563289154143i</v>
      </c>
      <c r="F1814" t="str">
        <f t="shared" si="518"/>
        <v>2.90990919238165-181.426489074696i</v>
      </c>
      <c r="G1814" t="str">
        <f t="shared" si="519"/>
        <v>0.999999753419085-0.000496569083506731i</v>
      </c>
      <c r="H1814" t="str">
        <f t="shared" si="520"/>
        <v>642.069018193639+106.745428799997i</v>
      </c>
      <c r="I1814" t="str">
        <f t="shared" si="521"/>
        <v>59.9042863612972-327.74215559825i</v>
      </c>
      <c r="K1814" t="str">
        <f t="shared" si="522"/>
        <v>0.0181868970781252-0.00416158393630093i</v>
      </c>
      <c r="L1814" t="str">
        <f t="shared" si="523"/>
        <v>0.0001875-0.257083147601839i</v>
      </c>
      <c r="M1814" t="str">
        <f t="shared" si="524"/>
        <v>0.0025-0.123927260895245i</v>
      </c>
      <c r="N1814">
        <f t="shared" si="525"/>
        <v>87.454802983503882</v>
      </c>
      <c r="O1814">
        <f t="shared" si="526"/>
        <v>35.494337769227229</v>
      </c>
      <c r="P1814" s="3">
        <f t="shared" si="527"/>
        <v>35.494337769227229</v>
      </c>
      <c r="Q1814" s="3">
        <f t="shared" si="528"/>
        <v>-92.545197016496118</v>
      </c>
      <c r="R1814">
        <f t="shared" si="529"/>
        <v>87.454802983503882</v>
      </c>
      <c r="S1814">
        <f t="shared" si="530"/>
        <v>0.82324420535785481</v>
      </c>
      <c r="T1814">
        <f t="shared" si="513"/>
        <v>35.494337769227229</v>
      </c>
    </row>
    <row r="1815" spans="1:20" x14ac:dyDescent="0.25">
      <c r="A1815">
        <f t="shared" si="514"/>
        <v>5192.2517597274427</v>
      </c>
      <c r="B1815">
        <f t="shared" si="531"/>
        <v>826.37253333821457</v>
      </c>
      <c r="C1815" t="str">
        <f t="shared" si="515"/>
        <v>-2.64195287597736-59.2375651356184i</v>
      </c>
      <c r="D1815" t="str">
        <f t="shared" si="516"/>
        <v>3.47812051303964-19.2634171930203i</v>
      </c>
      <c r="E1815" t="str">
        <f t="shared" si="517"/>
        <v>162.39743365167+0.417343470788406i</v>
      </c>
      <c r="F1815" t="str">
        <f t="shared" si="518"/>
        <v>2.90990918691808-180.73968925816i</v>
      </c>
      <c r="G1815" t="str">
        <f t="shared" si="519"/>
        <v>0.999999751541509-0.000498456045088167i</v>
      </c>
      <c r="H1815" t="str">
        <f t="shared" si="520"/>
        <v>642.20104947482+107.153080924594i</v>
      </c>
      <c r="I1815" t="str">
        <f t="shared" si="521"/>
        <v>59.9064031946244-326.562125657525i</v>
      </c>
      <c r="K1815" t="str">
        <f t="shared" si="522"/>
        <v>0.0181796187966934-0.00417561675230038i</v>
      </c>
      <c r="L1815" t="str">
        <f t="shared" si="523"/>
        <v>0.0001875-0.256109929868338i</v>
      </c>
      <c r="M1815" t="str">
        <f t="shared" si="524"/>
        <v>0.0025-0.123458120039097i</v>
      </c>
      <c r="N1815">
        <f t="shared" si="525"/>
        <v>87.446341628724383</v>
      </c>
      <c r="O1815">
        <f t="shared" si="526"/>
        <v>35.460573938798326</v>
      </c>
      <c r="P1815" s="3">
        <f t="shared" si="527"/>
        <v>35.460573938798326</v>
      </c>
      <c r="Q1815" s="3">
        <f t="shared" si="528"/>
        <v>-92.553658371275617</v>
      </c>
      <c r="R1815">
        <f t="shared" si="529"/>
        <v>87.446341628724383</v>
      </c>
      <c r="S1815">
        <f t="shared" si="530"/>
        <v>0.82637253333821459</v>
      </c>
      <c r="T1815">
        <f t="shared" si="513"/>
        <v>35.460573938798326</v>
      </c>
    </row>
    <row r="1816" spans="1:20" x14ac:dyDescent="0.25">
      <c r="A1816">
        <f t="shared" si="514"/>
        <v>5211.9823164144073</v>
      </c>
      <c r="B1816">
        <f t="shared" si="531"/>
        <v>829.51274896489986</v>
      </c>
      <c r="C1816" t="str">
        <f t="shared" si="515"/>
        <v>-2.64043514796714-59.0073149484574i</v>
      </c>
      <c r="D1816" t="str">
        <f t="shared" si="516"/>
        <v>3.47812047887398-19.1905232850912i</v>
      </c>
      <c r="E1816" t="str">
        <f t="shared" si="517"/>
        <v>162.39693622188+0.41913253546275i</v>
      </c>
      <c r="F1816" t="str">
        <f t="shared" si="518"/>
        <v>2.9099091814129-180.055489442732i</v>
      </c>
      <c r="G1816" t="str">
        <f t="shared" si="519"/>
        <v>0.999999749649638-0.000500350177112904i</v>
      </c>
      <c r="H1816" t="str">
        <f t="shared" si="520"/>
        <v>642.334117916314+107.562303303492i</v>
      </c>
      <c r="I1816" t="str">
        <f t="shared" si="521"/>
        <v>59.9085354255841-325.386809355041i</v>
      </c>
      <c r="K1816" t="str">
        <f t="shared" si="522"/>
        <v>0.0181722913799216-0.00418968405398522i</v>
      </c>
      <c r="L1816" t="str">
        <f t="shared" si="523"/>
        <v>0.0001875-0.255140396362163i</v>
      </c>
      <c r="M1816" t="str">
        <f t="shared" si="524"/>
        <v>0.0025-0.122990755169453i</v>
      </c>
      <c r="N1816">
        <f t="shared" si="525"/>
        <v>87.437861123022913</v>
      </c>
      <c r="O1816">
        <f t="shared" si="526"/>
        <v>35.426804448702455</v>
      </c>
      <c r="P1816" s="3">
        <f t="shared" si="527"/>
        <v>35.426804448702455</v>
      </c>
      <c r="Q1816" s="3">
        <f t="shared" si="528"/>
        <v>-92.562138876977087</v>
      </c>
      <c r="R1816">
        <f t="shared" si="529"/>
        <v>87.437861123022913</v>
      </c>
      <c r="S1816">
        <f t="shared" si="530"/>
        <v>0.8295127489648999</v>
      </c>
      <c r="T1816">
        <f t="shared" si="513"/>
        <v>35.426804448702455</v>
      </c>
    </row>
    <row r="1817" spans="1:20" x14ac:dyDescent="0.25">
      <c r="A1817">
        <f t="shared" si="514"/>
        <v>5231.7878492167829</v>
      </c>
      <c r="B1817">
        <f t="shared" si="531"/>
        <v>832.66489741096655</v>
      </c>
      <c r="C1817" t="str">
        <f t="shared" si="515"/>
        <v>-2.63890721551412-58.7779190153117i</v>
      </c>
      <c r="D1817" t="str">
        <f t="shared" si="516"/>
        <v>3.47812044444818-19.1179054392817i</v>
      </c>
      <c r="E1817" t="str">
        <f t="shared" si="517"/>
        <v>162.396435746864+0.420930537930347i</v>
      </c>
      <c r="F1817" t="str">
        <f t="shared" si="518"/>
        <v>2.90990917586581-179.373879785969i</v>
      </c>
      <c r="G1817" t="str">
        <f t="shared" si="519"/>
        <v>0.99999974774336-0.000502251506828502i</v>
      </c>
      <c r="H1817" t="str">
        <f t="shared" si="520"/>
        <v>642.468231909287+107.973102107741i</v>
      </c>
      <c r="I1817" t="str">
        <f t="shared" si="521"/>
        <v>59.9106831598419-324.216189969924i</v>
      </c>
      <c r="K1817" t="str">
        <f t="shared" si="522"/>
        <v>0.0181649145415149-0.00420378578434846i</v>
      </c>
      <c r="L1817" t="str">
        <f t="shared" si="523"/>
        <v>0.0001875-0.254174533136245i</v>
      </c>
      <c r="M1817" t="str">
        <f t="shared" si="524"/>
        <v>0.0025-0.122525159563113i</v>
      </c>
      <c r="N1817">
        <f t="shared" si="525"/>
        <v>87.429361527090435</v>
      </c>
      <c r="O1817">
        <f t="shared" si="526"/>
        <v>35.393029264149781</v>
      </c>
      <c r="P1817" s="3">
        <f t="shared" si="527"/>
        <v>35.393029264149781</v>
      </c>
      <c r="Q1817" s="3">
        <f t="shared" si="528"/>
        <v>-92.570638472909565</v>
      </c>
      <c r="R1817">
        <f t="shared" si="529"/>
        <v>87.429361527090435</v>
      </c>
      <c r="S1817">
        <f t="shared" si="530"/>
        <v>0.8326648974109665</v>
      </c>
      <c r="T1817">
        <f t="shared" si="513"/>
        <v>35.393029264149781</v>
      </c>
    </row>
    <row r="1818" spans="1:20" x14ac:dyDescent="0.25">
      <c r="A1818">
        <f t="shared" si="514"/>
        <v>5251.6686430438067</v>
      </c>
      <c r="B1818">
        <f t="shared" si="531"/>
        <v>835.82902402112825</v>
      </c>
      <c r="C1818" t="str">
        <f t="shared" si="515"/>
        <v>-2.63736901976121-58.5493740909104i</v>
      </c>
      <c r="D1818" t="str">
        <f t="shared" si="516"/>
        <v>3.47812040976025-19.0455626109597i</v>
      </c>
      <c r="E1818" t="str">
        <f t="shared" si="517"/>
        <v>162.395932213778+0.422737533337027i</v>
      </c>
      <c r="F1818" t="str">
        <f t="shared" si="518"/>
        <v>2.90990917027647-178.694850482686i</v>
      </c>
      <c r="G1818" t="str">
        <f t="shared" si="519"/>
        <v>0.999999745822568-0.000504160061586063i</v>
      </c>
      <c r="H1818" t="str">
        <f t="shared" si="520"/>
        <v>642.603399916525+108.385483533418i</v>
      </c>
      <c r="I1818" t="str">
        <f t="shared" si="521"/>
        <v>59.9128465036809-323.050250851081i</v>
      </c>
      <c r="K1818" t="str">
        <f t="shared" si="522"/>
        <v>0.0181574879941662-0.00421792188449068i</v>
      </c>
      <c r="L1818" t="str">
        <f t="shared" si="523"/>
        <v>0.0001875-0.253212326296319i</v>
      </c>
      <c r="M1818" t="str">
        <f t="shared" si="524"/>
        <v>0.0025-0.122061326522328i</v>
      </c>
      <c r="N1818">
        <f t="shared" si="525"/>
        <v>87.420842903105438</v>
      </c>
      <c r="O1818">
        <f t="shared" si="526"/>
        <v>35.359248350198833</v>
      </c>
      <c r="P1818" s="3">
        <f t="shared" si="527"/>
        <v>35.359248350198833</v>
      </c>
      <c r="Q1818" s="3">
        <f t="shared" si="528"/>
        <v>-92.579157096894562</v>
      </c>
      <c r="R1818">
        <f t="shared" si="529"/>
        <v>87.420842903105438</v>
      </c>
      <c r="S1818">
        <f t="shared" si="530"/>
        <v>0.83582902402112824</v>
      </c>
      <c r="T1818">
        <f t="shared" si="513"/>
        <v>35.359248350198833</v>
      </c>
    </row>
    <row r="1819" spans="1:20" x14ac:dyDescent="0.25">
      <c r="A1819">
        <f t="shared" si="514"/>
        <v>5271.6249838873737</v>
      </c>
      <c r="B1819">
        <f t="shared" si="531"/>
        <v>839.0051743124086</v>
      </c>
      <c r="C1819" t="str">
        <f t="shared" si="515"/>
        <v>-2.63582050165276-58.321676942725i</v>
      </c>
      <c r="D1819" t="str">
        <f t="shared" si="516"/>
        <v>3.4781203748082-18.9734937594493i</v>
      </c>
      <c r="E1819" t="str">
        <f t="shared" si="517"/>
        <v>162.395425609821+0.424553577222961i</v>
      </c>
      <c r="F1819" t="str">
        <f t="shared" si="518"/>
        <v>2.9099091646446-178.01839176482i</v>
      </c>
      <c r="G1819" t="str">
        <f t="shared" si="519"/>
        <v>0.999999743887149-0.000506075868840621i</v>
      </c>
      <c r="H1819" t="str">
        <f t="shared" si="520"/>
        <v>642.739630473094+108.799453801718i</v>
      </c>
      <c r="I1819" t="str">
        <f t="shared" si="521"/>
        <v>59.9150255640012-321.888975416987i</v>
      </c>
      <c r="K1819" t="str">
        <f t="shared" si="522"/>
        <v>0.0181500114495629-0.00423209229360141i</v>
      </c>
      <c r="L1819" t="str">
        <f t="shared" si="523"/>
        <v>0.0001875-0.252253762000716i</v>
      </c>
      <c r="M1819" t="str">
        <f t="shared" si="524"/>
        <v>0.0025-0.121599249374704i</v>
      </c>
      <c r="N1819">
        <f t="shared" si="525"/>
        <v>87.412305314749574</v>
      </c>
      <c r="O1819">
        <f t="shared" si="526"/>
        <v>35.325461671757175</v>
      </c>
      <c r="P1819" s="3">
        <f t="shared" si="527"/>
        <v>35.325461671757175</v>
      </c>
      <c r="Q1819" s="3">
        <f t="shared" si="528"/>
        <v>-92.587694685250426</v>
      </c>
      <c r="R1819">
        <f t="shared" si="529"/>
        <v>87.412305314749574</v>
      </c>
      <c r="S1819">
        <f t="shared" si="530"/>
        <v>0.83900517431240862</v>
      </c>
      <c r="T1819">
        <f t="shared" si="513"/>
        <v>35.325461671757175</v>
      </c>
    </row>
    <row r="1820" spans="1:20" x14ac:dyDescent="0.25">
      <c r="A1820">
        <f t="shared" si="514"/>
        <v>5291.657158826145</v>
      </c>
      <c r="B1820">
        <f t="shared" si="531"/>
        <v>842.19339397479575</v>
      </c>
      <c r="C1820" t="str">
        <f t="shared" si="515"/>
        <v>-2.63426160193536-58.0948243509251i</v>
      </c>
      <c r="D1820" t="str">
        <f t="shared" si="516"/>
        <v>3.47812033959-18.9016978480158i</v>
      </c>
      <c r="E1820" t="str">
        <f t="shared" si="517"/>
        <v>162.39491592223+0.426378725526256i</v>
      </c>
      <c r="F1820" t="str">
        <f t="shared" si="518"/>
        <v>2.90990915896981-177.344493901285i</v>
      </c>
      <c r="G1820" t="str">
        <f t="shared" si="519"/>
        <v>0.999999741936994-0.000507998956151539i</v>
      </c>
      <c r="H1820" t="str">
        <f t="shared" si="520"/>
        <v>642.87693218701+109.215019159044i</v>
      </c>
      <c r="I1820" t="str">
        <f t="shared" si="521"/>
        <v>59.9172204483163-320.732347155471i</v>
      </c>
      <c r="K1820" t="str">
        <f t="shared" si="522"/>
        <v>0.0181424846183938-0.00424629694894044i</v>
      </c>
      <c r="L1820" t="str">
        <f t="shared" si="523"/>
        <v>0.0001875-0.251298826460167i</v>
      </c>
      <c r="M1820" t="str">
        <f t="shared" si="524"/>
        <v>0.0025-0.121138921473106i</v>
      </c>
      <c r="N1820">
        <f t="shared" si="525"/>
        <v>87.403748827223936</v>
      </c>
      <c r="O1820">
        <f t="shared" si="526"/>
        <v>35.291669193581505</v>
      </c>
      <c r="P1820" s="3">
        <f t="shared" si="527"/>
        <v>35.291669193581505</v>
      </c>
      <c r="Q1820" s="3">
        <f t="shared" si="528"/>
        <v>-92.596251172776064</v>
      </c>
      <c r="R1820">
        <f t="shared" si="529"/>
        <v>87.403748827223936</v>
      </c>
      <c r="S1820">
        <f t="shared" si="530"/>
        <v>0.84219339397479576</v>
      </c>
      <c r="T1820">
        <f t="shared" si="513"/>
        <v>35.291669193581505</v>
      </c>
    </row>
    <row r="1821" spans="1:20" x14ac:dyDescent="0.25">
      <c r="A1821">
        <f t="shared" si="514"/>
        <v>5311.7654560296842</v>
      </c>
      <c r="B1821">
        <f t="shared" si="531"/>
        <v>845.39372887189995</v>
      </c>
      <c r="C1821" t="str">
        <f t="shared" si="515"/>
        <v>-2.63269226116003-57.8688131083374i</v>
      </c>
      <c r="D1821" t="str">
        <f t="shared" si="516"/>
        <v>3.47812030410364-18.8301738438511i</v>
      </c>
      <c r="E1821" t="str">
        <f t="shared" si="517"/>
        <v>162.394403138289+0.428213034586333i</v>
      </c>
      <c r="F1821" t="str">
        <f t="shared" si="518"/>
        <v>2.90990915325184-176.673147197833i</v>
      </c>
      <c r="G1821" t="str">
        <f t="shared" si="519"/>
        <v>0.999999739971989-0.000509929351182901i</v>
      </c>
      <c r="H1821" t="str">
        <f t="shared" si="520"/>
        <v>643.01531373993+109.632185877119i</v>
      </c>
      <c r="I1821" t="str">
        <f t="shared" si="521"/>
        <v>59.919431264762-319.580349623508i</v>
      </c>
      <c r="K1821" t="str">
        <f t="shared" si="522"/>
        <v>0.0181349072103557-0.00426053578581934i</v>
      </c>
      <c r="L1821" t="str">
        <f t="shared" si="523"/>
        <v>0.0001875-0.250347505937605i</v>
      </c>
      <c r="M1821" t="str">
        <f t="shared" si="524"/>
        <v>0.0025-0.120680336195563i</v>
      </c>
      <c r="N1821">
        <f t="shared" si="525"/>
        <v>87.395173507264062</v>
      </c>
      <c r="O1821">
        <f t="shared" si="526"/>
        <v>35.257870880278269</v>
      </c>
      <c r="P1821" s="3">
        <f t="shared" si="527"/>
        <v>35.257870880278269</v>
      </c>
      <c r="Q1821" s="3">
        <f t="shared" si="528"/>
        <v>-92.604826492735938</v>
      </c>
      <c r="R1821">
        <f t="shared" si="529"/>
        <v>87.395173507264062</v>
      </c>
      <c r="S1821">
        <f t="shared" si="530"/>
        <v>0.84539372887190001</v>
      </c>
      <c r="T1821">
        <f t="shared" si="513"/>
        <v>35.257870880278269</v>
      </c>
    </row>
    <row r="1822" spans="1:20" x14ac:dyDescent="0.25">
      <c r="A1822">
        <f t="shared" si="514"/>
        <v>5331.9501647625975</v>
      </c>
      <c r="B1822">
        <f t="shared" si="531"/>
        <v>848.60622504161324</v>
      </c>
      <c r="C1822" t="str">
        <f t="shared" si="515"/>
        <v>-2.63111241968369-57.6436400204002i</v>
      </c>
      <c r="D1822" t="str">
        <f t="shared" si="516"/>
        <v>3.47812026834706-18.7589207180582i</v>
      </c>
      <c r="E1822" t="str">
        <f t="shared" si="517"/>
        <v>162.393887245324+0.430056561144432i</v>
      </c>
      <c r="F1822" t="str">
        <f t="shared" si="518"/>
        <v>2.9099091474903-176.004341996917i</v>
      </c>
      <c r="G1822" t="str">
        <f t="shared" si="519"/>
        <v>0.999999737992022-0.000511867081703915i</v>
      </c>
      <c r="H1822" t="str">
        <f t="shared" si="520"/>
        <v>643.154783887835+110.050960253071i</v>
      </c>
      <c r="I1822" t="str">
        <f t="shared" si="521"/>
        <v>59.921658122092-318.432966447011i</v>
      </c>
      <c r="K1822" t="str">
        <f t="shared" si="522"/>
        <v>0.0181272789341607-0.00427480873758255i</v>
      </c>
      <c r="L1822" t="str">
        <f t="shared" si="523"/>
        <v>0.0001875-0.249399786747962i</v>
      </c>
      <c r="M1822" t="str">
        <f t="shared" si="524"/>
        <v>0.0025-0.120223486945172i</v>
      </c>
      <c r="N1822">
        <f t="shared" si="525"/>
        <v>87.386579423155823</v>
      </c>
      <c r="O1822">
        <f t="shared" si="526"/>
        <v>35.224066696303552</v>
      </c>
      <c r="P1822" s="3">
        <f t="shared" si="527"/>
        <v>35.224066696303552</v>
      </c>
      <c r="Q1822" s="3">
        <f t="shared" si="528"/>
        <v>-92.613420576844177</v>
      </c>
      <c r="R1822">
        <f t="shared" si="529"/>
        <v>87.386579423155823</v>
      </c>
      <c r="S1822">
        <f t="shared" si="530"/>
        <v>0.8486062250416132</v>
      </c>
      <c r="T1822">
        <f t="shared" si="513"/>
        <v>35.224066696303552</v>
      </c>
    </row>
    <row r="1823" spans="1:20" x14ac:dyDescent="0.25">
      <c r="A1823">
        <f t="shared" si="514"/>
        <v>5352.2115753886956</v>
      </c>
      <c r="B1823">
        <f t="shared" si="531"/>
        <v>851.83092869677137</v>
      </c>
      <c r="C1823" t="str">
        <f t="shared" si="515"/>
        <v>-2.62952201767059-57.4193019051228i</v>
      </c>
      <c r="D1823" t="str">
        <f t="shared" si="516"/>
        <v>3.47812023231822-18.687937445637i</v>
      </c>
      <c r="E1823" t="str">
        <f t="shared" si="517"/>
        <v>162.393368230707+0.431909362349012i</v>
      </c>
      <c r="F1823" t="str">
        <f t="shared" si="518"/>
        <v>2.9099091416849-175.338068677549i</v>
      </c>
      <c r="G1823" t="str">
        <f t="shared" si="519"/>
        <v>0.999999735996979-0.000513812175589312i</v>
      </c>
      <c r="H1823" t="str">
        <f t="shared" si="520"/>
        <v>643.295351461725+110.471348609541i</v>
      </c>
      <c r="I1823" t="str">
        <f t="shared" si="521"/>
        <v>59.9239011296836-317.290181320622i</v>
      </c>
      <c r="K1823" t="str">
        <f t="shared" si="522"/>
        <v>0.0181195994975436-0.00428911573558876i</v>
      </c>
      <c r="L1823" t="str">
        <f t="shared" si="523"/>
        <v>0.0001875-0.248455655257982i</v>
      </c>
      <c r="M1823" t="str">
        <f t="shared" si="524"/>
        <v>0.0025-0.119768367150001i</v>
      </c>
      <c r="N1823">
        <f t="shared" si="525"/>
        <v>87.377966644751382</v>
      </c>
      <c r="O1823">
        <f t="shared" si="526"/>
        <v>35.190256605963725</v>
      </c>
      <c r="P1823" s="3">
        <f t="shared" si="527"/>
        <v>35.190256605963725</v>
      </c>
      <c r="Q1823" s="3">
        <f t="shared" si="528"/>
        <v>-92.622033355248618</v>
      </c>
      <c r="R1823">
        <f t="shared" si="529"/>
        <v>87.377966644751382</v>
      </c>
      <c r="S1823">
        <f t="shared" si="530"/>
        <v>0.85183092869677135</v>
      </c>
      <c r="T1823">
        <f t="shared" si="513"/>
        <v>35.190256605963725</v>
      </c>
    </row>
    <row r="1824" spans="1:20" x14ac:dyDescent="0.25">
      <c r="A1824">
        <f t="shared" si="514"/>
        <v>5372.5499793751733</v>
      </c>
      <c r="B1824">
        <f t="shared" si="531"/>
        <v>855.06788622581917</v>
      </c>
      <c r="C1824" t="str">
        <f t="shared" si="515"/>
        <v>-2.62792099509383-57.1957955930442i</v>
      </c>
      <c r="D1824" t="str">
        <f t="shared" si="516"/>
        <v>3.47812019601505-18.6172230054693i</v>
      </c>
      <c r="E1824" t="str">
        <f t="shared" si="517"/>
        <v>162.392846081862+0.433771495756356i</v>
      </c>
      <c r="F1824" t="str">
        <f t="shared" si="518"/>
        <v>2.90990913583532-174.674317655165i</v>
      </c>
      <c r="G1824" t="str">
        <f t="shared" si="519"/>
        <v>0.999999733986744-0.000515764660819744i</v>
      </c>
      <c r="H1824" t="str">
        <f t="shared" si="520"/>
        <v>643.437025368327+110.89335729477i</v>
      </c>
      <c r="I1824" t="str">
        <f t="shared" si="521"/>
        <v>59.9261603975345-316.151978007511i</v>
      </c>
      <c r="K1824" t="str">
        <f t="shared" si="522"/>
        <v>0.0181118686072693-0.00430345670919166i</v>
      </c>
      <c r="L1824" t="str">
        <f t="shared" si="523"/>
        <v>0.0001875-0.247515097886015i</v>
      </c>
      <c r="M1824" t="str">
        <f t="shared" si="524"/>
        <v>0.0025-0.119314970263002i</v>
      </c>
      <c r="N1824">
        <f t="shared" si="525"/>
        <v>87.369335243485381</v>
      </c>
      <c r="O1824">
        <f t="shared" si="526"/>
        <v>35.156440573415935</v>
      </c>
      <c r="P1824" s="3">
        <f t="shared" si="527"/>
        <v>35.156440573415935</v>
      </c>
      <c r="Q1824" s="3">
        <f t="shared" si="528"/>
        <v>-92.630664756514619</v>
      </c>
      <c r="R1824">
        <f t="shared" si="529"/>
        <v>87.369335243485381</v>
      </c>
      <c r="S1824">
        <f t="shared" si="530"/>
        <v>0.8550678862258192</v>
      </c>
      <c r="T1824">
        <f t="shared" si="513"/>
        <v>35.156440573415935</v>
      </c>
    </row>
    <row r="1825" spans="1:20" x14ac:dyDescent="0.25">
      <c r="A1825">
        <f t="shared" si="514"/>
        <v>5392.9656692967983</v>
      </c>
      <c r="B1825">
        <f t="shared" si="531"/>
        <v>858.31714419347725</v>
      </c>
      <c r="C1825" t="str">
        <f t="shared" si="515"/>
        <v>-2.62630929173781-56.9731179271902i</v>
      </c>
      <c r="D1825" t="str">
        <f t="shared" si="516"/>
        <v>3.47812015943545-18.5467763803042i</v>
      </c>
      <c r="E1825" t="str">
        <f t="shared" si="517"/>
        <v>162.392320786263+0.435643019334517i</v>
      </c>
      <c r="F1825" t="str">
        <f t="shared" si="518"/>
        <v>2.90990912994116-174.013079381482i</v>
      </c>
      <c r="G1825" t="str">
        <f t="shared" si="519"/>
        <v>0.999999731961203-0.000517724565482186i</v>
      </c>
      <c r="H1825" t="str">
        <f t="shared" si="520"/>
        <v>643.579814590804+111.316992682708i</v>
      </c>
      <c r="I1825" t="str">
        <f t="shared" si="521"/>
        <v>59.9284360362678-315.018340339161i</v>
      </c>
      <c r="K1825" t="str">
        <f t="shared" si="522"/>
        <v>0.0181040859691406-0.00431783158572137i</v>
      </c>
      <c r="L1825" t="str">
        <f t="shared" si="523"/>
        <v>0.0001875-0.246578101101828i</v>
      </c>
      <c r="M1825" t="str">
        <f t="shared" si="524"/>
        <v>0.0025-0.118863289761907i</v>
      </c>
      <c r="N1825">
        <f t="shared" si="525"/>
        <v>87.360685292390315</v>
      </c>
      <c r="O1825">
        <f t="shared" si="526"/>
        <v>35.1226185626684</v>
      </c>
      <c r="P1825" s="3">
        <f t="shared" si="527"/>
        <v>35.1226185626684</v>
      </c>
      <c r="Q1825" s="3">
        <f t="shared" si="528"/>
        <v>-92.639314707609685</v>
      </c>
      <c r="R1825">
        <f t="shared" si="529"/>
        <v>87.360685292390315</v>
      </c>
      <c r="S1825">
        <f t="shared" si="530"/>
        <v>0.85831714419347727</v>
      </c>
      <c r="T1825">
        <f t="shared" si="513"/>
        <v>35.1226185626684</v>
      </c>
    </row>
    <row r="1826" spans="1:20" x14ac:dyDescent="0.25">
      <c r="A1826">
        <f t="shared" si="514"/>
        <v>5413.4589388401264</v>
      </c>
      <c r="B1826">
        <f t="shared" si="531"/>
        <v>861.5787493414125</v>
      </c>
      <c r="C1826" t="str">
        <f t="shared" si="515"/>
        <v>-2.62468684719942-56.751265763032i</v>
      </c>
      <c r="D1826" t="str">
        <f t="shared" si="516"/>
        <v>3.4781201225773-18.4765965567432i</v>
      </c>
      <c r="E1826" t="str">
        <f t="shared" si="517"/>
        <v>162.391792331439+0.437523991464962i</v>
      </c>
      <c r="F1826" t="str">
        <f t="shared" si="518"/>
        <v>2.90990912400214-173.354344344366i</v>
      </c>
      <c r="G1826" t="str">
        <f t="shared" si="519"/>
        <v>0.999999729920238-0.000519691917770344i</v>
      </c>
      <c r="H1826" t="str">
        <f t="shared" si="520"/>
        <v>643.723728189462+111.742261173101i</v>
      </c>
      <c r="I1826" t="str">
        <f t="shared" si="521"/>
        <v>59.9307281571297-313.889252215172i</v>
      </c>
      <c r="K1826" t="str">
        <f t="shared" si="522"/>
        <v>0.0180962512880064-0.00433224029046519i</v>
      </c>
      <c r="L1826" t="str">
        <f t="shared" si="523"/>
        <v>0.0001875-0.245644651426408i</v>
      </c>
      <c r="M1826" t="str">
        <f t="shared" si="524"/>
        <v>0.0025-0.11841331914914i</v>
      </c>
      <c r="N1826">
        <f t="shared" si="525"/>
        <v>87.352016866113075</v>
      </c>
      <c r="O1826">
        <f t="shared" si="526"/>
        <v>35.088790537580891</v>
      </c>
      <c r="P1826" s="3">
        <f t="shared" si="527"/>
        <v>35.088790537580891</v>
      </c>
      <c r="Q1826" s="3">
        <f t="shared" si="528"/>
        <v>-92.647983133886925</v>
      </c>
      <c r="R1826">
        <f t="shared" si="529"/>
        <v>87.352016866113075</v>
      </c>
      <c r="S1826">
        <f t="shared" si="530"/>
        <v>0.86157874934141254</v>
      </c>
      <c r="T1826">
        <f t="shared" si="513"/>
        <v>35.088790537580891</v>
      </c>
    </row>
    <row r="1827" spans="1:20" x14ac:dyDescent="0.25">
      <c r="A1827">
        <f t="shared" si="514"/>
        <v>5434.0300828077188</v>
      </c>
      <c r="B1827">
        <f t="shared" si="531"/>
        <v>864.85274858890989</v>
      </c>
      <c r="C1827" t="str">
        <f t="shared" si="515"/>
        <v>-2.62305360088949-56.5302359684432i</v>
      </c>
      <c r="D1827" t="str">
        <f t="shared" si="516"/>
        <v>3.47812008543852-18.4066825252261i</v>
      </c>
      <c r="E1827" t="str">
        <f t="shared" si="517"/>
        <v>162.391260704971+0.439414470947191i</v>
      </c>
      <c r="F1827" t="str">
        <f t="shared" si="518"/>
        <v>2.90990911801788-172.698103067694i</v>
      </c>
      <c r="G1827" t="str">
        <f t="shared" si="519"/>
        <v>0.999999727863732-0.000521666745985061i</v>
      </c>
      <c r="H1827" t="str">
        <f t="shared" si="520"/>
        <v>643.868775302501+112.169169191599i</v>
      </c>
      <c r="I1827" t="str">
        <f t="shared" si="521"/>
        <v>59.9330368719952-312.764697603067i</v>
      </c>
      <c r="K1827" t="str">
        <f t="shared" si="522"/>
        <v>0.0180883642677693-0.00434668274664845i</v>
      </c>
      <c r="L1827" t="str">
        <f t="shared" si="523"/>
        <v>0.0001875-0.244714735431767i</v>
      </c>
      <c r="M1827" t="str">
        <f t="shared" si="524"/>
        <v>0.0025-0.117965051951724i</v>
      </c>
      <c r="N1827">
        <f t="shared" si="525"/>
        <v>87.343330040931562</v>
      </c>
      <c r="O1827">
        <f t="shared" si="526"/>
        <v>35.054956461864954</v>
      </c>
      <c r="P1827" s="3">
        <f t="shared" si="527"/>
        <v>35.054956461864954</v>
      </c>
      <c r="Q1827" s="3">
        <f t="shared" si="528"/>
        <v>-92.656669959068438</v>
      </c>
      <c r="R1827">
        <f t="shared" si="529"/>
        <v>87.343330040931562</v>
      </c>
      <c r="S1827">
        <f t="shared" si="530"/>
        <v>0.86485274858890993</v>
      </c>
      <c r="T1827">
        <f t="shared" si="513"/>
        <v>35.054956461864954</v>
      </c>
    </row>
    <row r="1828" spans="1:20" x14ac:dyDescent="0.25">
      <c r="A1828">
        <f t="shared" si="514"/>
        <v>5454.6793971223888</v>
      </c>
      <c r="B1828">
        <f t="shared" si="531"/>
        <v>868.13918903354772</v>
      </c>
      <c r="C1828" t="str">
        <f t="shared" si="515"/>
        <v>-2.62140949203556-56.3100254236617i</v>
      </c>
      <c r="D1828" t="str">
        <f t="shared" si="516"/>
        <v>3.47812004801695-18.337033280016i</v>
      </c>
      <c r="E1828" t="str">
        <f t="shared" si="517"/>
        <v>162.390725894503+0.441314516999377i</v>
      </c>
      <c r="F1828" t="str">
        <f t="shared" si="518"/>
        <v>2.90990911198808-172.044346111213i</v>
      </c>
      <c r="G1828" t="str">
        <f t="shared" si="519"/>
        <v>0.999999725791567-0.000523649078534717i</v>
      </c>
      <c r="H1828" t="str">
        <f t="shared" si="520"/>
        <v>644.014965146721+112.597723189843i</v>
      </c>
      <c r="I1828" t="str">
        <f t="shared" si="521"/>
        <v>59.9353622933623-311.644660538069i</v>
      </c>
      <c r="K1828" t="str">
        <f t="shared" si="522"/>
        <v>0.0180804246113947-0.00436115887541546i</v>
      </c>
      <c r="L1828" t="str">
        <f t="shared" si="523"/>
        <v>0.0001875-0.243788339740752i</v>
      </c>
      <c r="M1828" t="str">
        <f t="shared" si="524"/>
        <v>0.0025-0.117518481721183i</v>
      </c>
      <c r="N1828">
        <f t="shared" si="525"/>
        <v>87.334624894770272</v>
      </c>
      <c r="O1828">
        <f t="shared" si="526"/>
        <v>35.021116299084909</v>
      </c>
      <c r="P1828" s="3">
        <f t="shared" si="527"/>
        <v>35.021116299084909</v>
      </c>
      <c r="Q1828" s="3">
        <f t="shared" si="528"/>
        <v>-92.665375105229728</v>
      </c>
      <c r="R1828">
        <f t="shared" si="529"/>
        <v>87.334624894770272</v>
      </c>
      <c r="S1828">
        <f t="shared" si="530"/>
        <v>0.8681391890335477</v>
      </c>
      <c r="T1828">
        <f t="shared" si="513"/>
        <v>35.021116299084909</v>
      </c>
    </row>
    <row r="1829" spans="1:20" x14ac:dyDescent="0.25">
      <c r="A1829">
        <f t="shared" si="514"/>
        <v>5475.4071788314541</v>
      </c>
      <c r="B1829">
        <f t="shared" si="531"/>
        <v>871.43811795187526</v>
      </c>
      <c r="C1829" t="str">
        <f t="shared" si="515"/>
        <v>-2.61975445968302-56.0906310212439i</v>
      </c>
      <c r="D1829" t="str">
        <f t="shared" si="516"/>
        <v>3.47812001031042-18.2676478191852i</v>
      </c>
      <c r="E1829" t="str">
        <f t="shared" si="517"/>
        <v>162.390187887733+0.443224189262734i</v>
      </c>
      <c r="F1829" t="str">
        <f t="shared" si="518"/>
        <v>2.90990910591236-171.39306407041i</v>
      </c>
      <c r="G1829" t="str">
        <f t="shared" si="519"/>
        <v>0.999999723703624-0.000525638943935645i</v>
      </c>
      <c r="H1829" t="str">
        <f t="shared" si="520"/>
        <v>644.162307018289+113.027929645573i</v>
      </c>
      <c r="I1829" t="str">
        <f t="shared" si="521"/>
        <v>59.9377045343597-310.529125122926i</v>
      </c>
      <c r="K1829" t="str">
        <f t="shared" si="522"/>
        <v>0.0180724320209187-0.00437566859581013i</v>
      </c>
      <c r="L1829" t="str">
        <f t="shared" si="523"/>
        <v>0.0001875-0.24286545102685i</v>
      </c>
      <c r="M1829" t="str">
        <f t="shared" si="524"/>
        <v>0.0025-0.117073602033456i</v>
      </c>
      <c r="N1829">
        <f t="shared" si="525"/>
        <v>87.325901507217196</v>
      </c>
      <c r="O1829">
        <f t="shared" si="526"/>
        <v>34.987270012657625</v>
      </c>
      <c r="P1829" s="3">
        <f t="shared" si="527"/>
        <v>34.987270012657625</v>
      </c>
      <c r="Q1829" s="3">
        <f t="shared" si="528"/>
        <v>-92.674098492782804</v>
      </c>
      <c r="R1829">
        <f t="shared" si="529"/>
        <v>87.325901507217196</v>
      </c>
      <c r="S1829">
        <f t="shared" si="530"/>
        <v>0.8714381179518752</v>
      </c>
      <c r="T1829">
        <f t="shared" si="513"/>
        <v>34.987270012657625</v>
      </c>
    </row>
    <row r="1830" spans="1:20" x14ac:dyDescent="0.25">
      <c r="A1830">
        <f t="shared" si="514"/>
        <v>5496.2137261110138</v>
      </c>
      <c r="B1830">
        <f t="shared" si="531"/>
        <v>874.74958280009241</v>
      </c>
      <c r="C1830" t="str">
        <f t="shared" si="515"/>
        <v>-2.61808844269778-55.8720496660283i</v>
      </c>
      <c r="D1830" t="str">
        <f t="shared" si="516"/>
        <v>3.47811997231677-18.1985251446004i</v>
      </c>
      <c r="E1830" t="str">
        <f t="shared" si="517"/>
        <v>162.389646672427+0.445143547802574i</v>
      </c>
      <c r="F1830" t="str">
        <f t="shared" si="518"/>
        <v>2.90990909979035-170.744247576374i</v>
      </c>
      <c r="G1830" t="str">
        <f t="shared" si="519"/>
        <v>0.999999721599783-0.000527636370812536i</v>
      </c>
      <c r="H1830" t="str">
        <f t="shared" si="520"/>
        <v>644.310810293467+113.459795062721i</v>
      </c>
      <c r="I1830" t="str">
        <f t="shared" si="521"/>
        <v>59.9400637087448-309.418075527697i</v>
      </c>
      <c r="K1830" t="str">
        <f t="shared" si="522"/>
        <v>0.0180643861974575-0.00439021182475683i</v>
      </c>
      <c r="L1830" t="str">
        <f t="shared" si="523"/>
        <v>0.0001875-0.241946056013997i</v>
      </c>
      <c r="M1830" t="str">
        <f t="shared" si="524"/>
        <v>0.0025-0.116630406488798i</v>
      </c>
      <c r="N1830">
        <f t="shared" si="525"/>
        <v>87.317159959539865</v>
      </c>
      <c r="O1830">
        <f t="shared" si="526"/>
        <v>34.953417565853762</v>
      </c>
      <c r="P1830" s="3">
        <f t="shared" si="527"/>
        <v>34.953417565853762</v>
      </c>
      <c r="Q1830" s="3">
        <f t="shared" si="528"/>
        <v>-92.682840040460135</v>
      </c>
      <c r="R1830">
        <f t="shared" si="529"/>
        <v>87.317159959539865</v>
      </c>
      <c r="S1830">
        <f t="shared" si="530"/>
        <v>0.87474958280009241</v>
      </c>
      <c r="T1830">
        <f t="shared" si="513"/>
        <v>34.953417565853762</v>
      </c>
    </row>
    <row r="1831" spans="1:20" x14ac:dyDescent="0.25">
      <c r="A1831">
        <f t="shared" si="514"/>
        <v>5517.0993382702354</v>
      </c>
      <c r="B1831">
        <f t="shared" si="531"/>
        <v>878.07363121473281</v>
      </c>
      <c r="C1831" t="str">
        <f t="shared" si="515"/>
        <v>-2.6164113797671-55.6542782750922i</v>
      </c>
      <c r="D1831" t="str">
        <f t="shared" si="516"/>
        <v>3.47811993403384-18.1296642619088i</v>
      </c>
      <c r="E1831" t="str">
        <f t="shared" si="517"/>
        <v>162.389102236413+0.447072653113738i</v>
      </c>
      <c r="F1831" t="str">
        <f t="shared" si="518"/>
        <v>2.90990909362175-170.097887295663i</v>
      </c>
      <c r="G1831" t="str">
        <f t="shared" si="519"/>
        <v>0.999999719479922-0.000529641387898858i</v>
      </c>
      <c r="H1831" t="str">
        <f t="shared" si="520"/>
        <v>644.46048442938+113.893325971504i</v>
      </c>
      <c r="I1831" t="str">
        <f t="shared" si="521"/>
        <v>59.9424399309026-308.311495989564i</v>
      </c>
      <c r="K1831" t="str">
        <f t="shared" si="522"/>
        <v>0.0180562868412162-0.00440478847704082i</v>
      </c>
      <c r="L1831" t="str">
        <f t="shared" si="523"/>
        <v>0.0001875-0.241030141476386i</v>
      </c>
      <c r="M1831" t="str">
        <f t="shared" si="524"/>
        <v>0.0025-0.116188888711694i</v>
      </c>
      <c r="N1831">
        <f t="shared" si="525"/>
        <v>87.308400334703038</v>
      </c>
      <c r="O1831">
        <f t="shared" si="526"/>
        <v>34.919558921797901</v>
      </c>
      <c r="P1831" s="3">
        <f t="shared" si="527"/>
        <v>34.919558921797901</v>
      </c>
      <c r="Q1831" s="3">
        <f t="shared" si="528"/>
        <v>-92.691599665296962</v>
      </c>
      <c r="R1831">
        <f t="shared" si="529"/>
        <v>87.308400334703038</v>
      </c>
      <c r="S1831">
        <f t="shared" si="530"/>
        <v>0.87807363121473281</v>
      </c>
      <c r="T1831">
        <f t="shared" si="513"/>
        <v>34.919558921797901</v>
      </c>
    </row>
    <row r="1832" spans="1:20" x14ac:dyDescent="0.25">
      <c r="A1832">
        <f t="shared" si="514"/>
        <v>5538.0643157556633</v>
      </c>
      <c r="B1832">
        <f t="shared" si="531"/>
        <v>881.41031101334886</v>
      </c>
      <c r="C1832" t="str">
        <f t="shared" si="515"/>
        <v>-2.61472320940286-55.4373137777109i</v>
      </c>
      <c r="D1832" t="str">
        <f t="shared" si="516"/>
        <v>3.4781198954594-18.0610641805235i</v>
      </c>
      <c r="E1832" t="str">
        <f t="shared" si="517"/>
        <v>162.388554567586+0.44901156612093i</v>
      </c>
      <c r="F1832" t="str">
        <f t="shared" si="518"/>
        <v>2.90990908740618-169.453973930166i</v>
      </c>
      <c r="G1832" t="str">
        <f t="shared" si="519"/>
        <v>0.999999717343919-0.000531654024037259i</v>
      </c>
      <c r="H1832" t="str">
        <f t="shared" si="520"/>
        <v>644.611338964786+114.328528928532i</v>
      </c>
      <c r="I1832" t="str">
        <f t="shared" si="521"/>
        <v>59.9448333158504-307.209370812631i</v>
      </c>
      <c r="K1832" t="str">
        <f t="shared" si="522"/>
        <v>0.018048133651498-0.00441939846528893i</v>
      </c>
      <c r="L1832" t="str">
        <f t="shared" si="523"/>
        <v>0.0001875-0.240117694238281i</v>
      </c>
      <c r="M1832" t="str">
        <f t="shared" si="524"/>
        <v>0.0025-0.115749042350761i</v>
      </c>
      <c r="N1832">
        <f t="shared" si="525"/>
        <v>87.299622717384025</v>
      </c>
      <c r="O1832">
        <f t="shared" si="526"/>
        <v>34.885694043469144</v>
      </c>
      <c r="P1832" s="3">
        <f t="shared" si="527"/>
        <v>34.885694043469144</v>
      </c>
      <c r="Q1832" s="3">
        <f t="shared" si="528"/>
        <v>-92.700377282615975</v>
      </c>
      <c r="R1832">
        <f t="shared" si="529"/>
        <v>87.299622717384025</v>
      </c>
      <c r="S1832">
        <f t="shared" si="530"/>
        <v>0.88141031101334888</v>
      </c>
      <c r="T1832">
        <f t="shared" si="513"/>
        <v>34.885694043469144</v>
      </c>
    </row>
    <row r="1833" spans="1:20" x14ac:dyDescent="0.25">
      <c r="A1833">
        <f t="shared" si="514"/>
        <v>5559.108960155535</v>
      </c>
      <c r="B1833">
        <f t="shared" si="531"/>
        <v>884.75967019519965</v>
      </c>
      <c r="C1833" t="str">
        <f t="shared" si="515"/>
        <v>-2.61302386994312-55.2211531153179i</v>
      </c>
      <c r="D1833" t="str">
        <f t="shared" si="516"/>
        <v>3.47811985659125-17.9927239136093i</v>
      </c>
      <c r="E1833" t="str">
        <f t="shared" si="517"/>
        <v>162.38800365391+0.450960348182271i</v>
      </c>
      <c r="F1833" t="str">
        <f t="shared" si="518"/>
        <v>2.90990908114328-168.812498216974i</v>
      </c>
      <c r="G1833" t="str">
        <f t="shared" si="519"/>
        <v>0.999999715191652-0.000533674308179989i</v>
      </c>
      <c r="H1833" t="str">
        <f t="shared" si="520"/>
        <v>644.763383520841+114.765410516897i</v>
      </c>
      <c r="I1833" t="str">
        <f t="shared" si="521"/>
        <v>59.9472439792361-306.111684367738i</v>
      </c>
      <c r="K1833" t="str">
        <f t="shared" si="522"/>
        <v>0.0180399263267138-0.00443404169995005i</v>
      </c>
      <c r="L1833" t="str">
        <f t="shared" si="523"/>
        <v>0.0001875-0.239208701173821i</v>
      </c>
      <c r="M1833" t="str">
        <f t="shared" si="524"/>
        <v>0.0025-0.115310861078662i</v>
      </c>
      <c r="N1833">
        <f t="shared" si="525"/>
        <v>87.290827193990225</v>
      </c>
      <c r="O1833">
        <f t="shared" si="526"/>
        <v>34.85182289370173</v>
      </c>
      <c r="P1833" s="3">
        <f t="shared" si="527"/>
        <v>34.85182289370173</v>
      </c>
      <c r="Q1833" s="3">
        <f t="shared" si="528"/>
        <v>-92.709172806009775</v>
      </c>
      <c r="R1833">
        <f t="shared" si="529"/>
        <v>87.290827193990225</v>
      </c>
      <c r="S1833">
        <f t="shared" si="530"/>
        <v>0.88475967019519963</v>
      </c>
      <c r="T1833">
        <f t="shared" si="513"/>
        <v>34.85182289370173</v>
      </c>
    </row>
    <row r="1834" spans="1:20" x14ac:dyDescent="0.25">
      <c r="A1834">
        <f t="shared" si="514"/>
        <v>5580.2335742041259</v>
      </c>
      <c r="B1834">
        <f t="shared" si="531"/>
        <v>888.12175694194138</v>
      </c>
      <c r="C1834" t="str">
        <f t="shared" si="515"/>
        <v>-2.61131329955401-55.0057932414659i</v>
      </c>
      <c r="D1834" t="str">
        <f t="shared" si="516"/>
        <v>3.47811981742711-17.9246424780684i</v>
      </c>
      <c r="E1834" t="str">
        <f t="shared" si="517"/>
        <v>162.387449483424+0.452919061092621i</v>
      </c>
      <c r="F1834" t="str">
        <f t="shared" si="518"/>
        <v>2.90990907483267-168.173450928244i</v>
      </c>
      <c r="G1834" t="str">
        <f t="shared" si="519"/>
        <v>0.999999713022996-0.00053570226938932i</v>
      </c>
      <c r="H1834" t="str">
        <f t="shared" si="520"/>
        <v>644.916627801879+115.203977346272i</v>
      </c>
      <c r="I1834" t="str">
        <f t="shared" si="521"/>
        <v>59.9496720373382-305.018421092257i</v>
      </c>
      <c r="K1834" t="str">
        <f t="shared" si="522"/>
        <v>0.0180316645643922-0.00444871808927551i</v>
      </c>
      <c r="L1834" t="str">
        <f t="shared" si="523"/>
        <v>0.0001875-0.238303149206835i</v>
      </c>
      <c r="M1834" t="str">
        <f t="shared" si="524"/>
        <v>0.0025-0.114874338592012i</v>
      </c>
      <c r="N1834">
        <f t="shared" si="525"/>
        <v>87.282013852676144</v>
      </c>
      <c r="O1834">
        <f t="shared" si="526"/>
        <v>34.817945435185905</v>
      </c>
      <c r="P1834" s="3">
        <f t="shared" si="527"/>
        <v>34.817945435185905</v>
      </c>
      <c r="Q1834" s="3">
        <f t="shared" si="528"/>
        <v>-92.717986147323856</v>
      </c>
      <c r="R1834">
        <f t="shared" si="529"/>
        <v>87.282013852676144</v>
      </c>
      <c r="S1834">
        <f t="shared" si="530"/>
        <v>0.8881217569419414</v>
      </c>
      <c r="T1834">
        <f t="shared" si="513"/>
        <v>34.817945435185905</v>
      </c>
    </row>
    <row r="1835" spans="1:20" x14ac:dyDescent="0.25">
      <c r="A1835">
        <f t="shared" si="514"/>
        <v>5601.4384617861015</v>
      </c>
      <c r="B1835">
        <f t="shared" si="531"/>
        <v>891.49661961832078</v>
      </c>
      <c r="C1835" t="str">
        <f t="shared" si="515"/>
        <v>-2.60959143623232-54.7912311217841i</v>
      </c>
      <c r="D1835" t="str">
        <f t="shared" si="516"/>
        <v>3.4781197779648-17.8568188945266i</v>
      </c>
      <c r="E1835" t="str">
        <f t="shared" si="517"/>
        <v>162.386892044239+0.4548877670858i</v>
      </c>
      <c r="F1835" t="str">
        <f t="shared" si="518"/>
        <v>2.90990906847404-167.536822871064i</v>
      </c>
      <c r="G1835" t="str">
        <f t="shared" si="519"/>
        <v>0.999999710837828-0.000537737936837951i</v>
      </c>
      <c r="H1835" t="str">
        <f t="shared" si="520"/>
        <v>645.07108159622+115.644236053012i</v>
      </c>
      <c r="I1835" t="str">
        <f t="shared" si="521"/>
        <v>59.9521176070681-303.92956548991i</v>
      </c>
      <c r="K1835" t="str">
        <f t="shared" si="522"/>
        <v>0.0180233480611888-0.00446342753929953i</v>
      </c>
      <c r="L1835" t="str">
        <f t="shared" si="523"/>
        <v>0.0001875-0.237401025310654i</v>
      </c>
      <c r="M1835" t="str">
        <f t="shared" si="524"/>
        <v>0.0025-0.11443946861129i</v>
      </c>
      <c r="N1835">
        <f t="shared" si="525"/>
        <v>87.273182783359999</v>
      </c>
      <c r="O1835">
        <f t="shared" si="526"/>
        <v>34.784061630468116</v>
      </c>
      <c r="P1835" s="3">
        <f t="shared" si="527"/>
        <v>34.784061630468116</v>
      </c>
      <c r="Q1835" s="3">
        <f t="shared" si="528"/>
        <v>-92.726817216640001</v>
      </c>
      <c r="R1835">
        <f t="shared" si="529"/>
        <v>87.273182783359999</v>
      </c>
      <c r="S1835">
        <f t="shared" si="530"/>
        <v>0.89149661961832083</v>
      </c>
      <c r="T1835">
        <f t="shared" si="513"/>
        <v>34.784061630468116</v>
      </c>
    </row>
    <row r="1836" spans="1:20" x14ac:dyDescent="0.25">
      <c r="A1836">
        <f t="shared" si="514"/>
        <v>5622.7239279408886</v>
      </c>
      <c r="B1836">
        <f t="shared" si="531"/>
        <v>894.88430677287045</v>
      </c>
      <c r="C1836" t="str">
        <f t="shared" si="515"/>
        <v>-2.60785821780758-54.577463733939i</v>
      </c>
      <c r="D1836" t="str">
        <f t="shared" si="516"/>
        <v>3.47811973820198-17.7892521873188i</v>
      </c>
      <c r="E1836" t="str">
        <f t="shared" si="517"/>
        <v>162.386331324541+0.45686652883785i</v>
      </c>
      <c r="F1836" t="str">
        <f t="shared" si="518"/>
        <v>2.90990906206697-166.902604887328i</v>
      </c>
      <c r="G1836" t="str">
        <f t="shared" si="519"/>
        <v>0.99999970863602-0.00053978133980944i</v>
      </c>
      <c r="H1836" t="str">
        <f t="shared" si="520"/>
        <v>645.226754776951+116.086193300246i</v>
      </c>
      <c r="I1836" t="str">
        <f t="shared" si="521"/>
        <v>59.9545808059701-302.845102130582i</v>
      </c>
      <c r="K1836" t="str">
        <f t="shared" si="522"/>
        <v>0.0180149765128971-0.00447816995381952i</v>
      </c>
      <c r="L1836" t="str">
        <f t="shared" si="523"/>
        <v>0.0001875-0.236502316507924i</v>
      </c>
      <c r="M1836" t="str">
        <f t="shared" si="524"/>
        <v>0.0025-0.114006244880743i</v>
      </c>
      <c r="N1836">
        <f t="shared" si="525"/>
        <v>87.264334077740784</v>
      </c>
      <c r="O1836">
        <f t="shared" si="526"/>
        <v>34.750171441951792</v>
      </c>
      <c r="P1836" s="3">
        <f t="shared" si="527"/>
        <v>34.750171441951792</v>
      </c>
      <c r="Q1836" s="3">
        <f t="shared" si="528"/>
        <v>-92.735665922259216</v>
      </c>
      <c r="R1836">
        <f t="shared" si="529"/>
        <v>87.264334077740784</v>
      </c>
      <c r="S1836">
        <f t="shared" si="530"/>
        <v>0.89488430677287045</v>
      </c>
      <c r="T1836">
        <f t="shared" ref="T1836:T1899" si="532">P1836</f>
        <v>34.750171441951792</v>
      </c>
    </row>
    <row r="1837" spans="1:20" x14ac:dyDescent="0.25">
      <c r="A1837">
        <f t="shared" ref="A1837:A1900" si="533">2*PI()*B1837</f>
        <v>5644.0902788670646</v>
      </c>
      <c r="B1837">
        <f t="shared" si="531"/>
        <v>898.28486713860741</v>
      </c>
      <c r="C1837" t="str">
        <f t="shared" ref="C1837:C1900" si="534">IMPRODUCT(D1837,E1837,$C$40,,K1837,$C$41)</f>
        <v>-2.60611358194405-54.3644880675965i</v>
      </c>
      <c r="D1837" t="str">
        <f t="shared" ref="D1837:D1900" si="535">IMDIV(IMPRODUCT($C$37,$C$38,COMPLEX(1,A1837/$C$38)),IMSUM(-1*A1837*A1837/$C$39,COMPLEX(0,1*A1837)))</f>
        <v>3.47811969813639-17.7219413844753i</v>
      </c>
      <c r="E1837" t="str">
        <f t="shared" ref="E1837:E1900" si="536">IMDIV(IMPRODUCT(IMSUM(F1837,G1837),$C$29,H1837),IMSUM(1,I1837))</f>
        <v>162.385767312598+0.458855409470129i</v>
      </c>
      <c r="F1837" t="str">
        <f t="shared" ref="F1837:F1900" si="537">IMDIV(IMPRODUCT($C$14,$C$15,COMPLEX(1,A1837/$C$15)),IMSUM(-1*A1837*A1837/$C$16,COMPLEX(0,A1837)))</f>
        <v>2.90990905561113-166.270787853597i</v>
      </c>
      <c r="G1837" t="str">
        <f t="shared" ref="G1837:G1900" si="538">IMDIV(1,COMPLEX(1,A1837*$C$9*$C$10))</f>
        <v>0.999999706417447-0.000541832507698621i</v>
      </c>
      <c r="H1837" t="str">
        <f t="shared" ref="H1837:H1900" si="539">IMDIV($C$3,IMSUM(K1837,COMPLEX(0,$C$28*A1837)))</f>
        <v>645.383657302742+116.529855777979i</v>
      </c>
      <c r="I1837" t="str">
        <f t="shared" ref="I1837:I1900" si="540">IMPRODUCT(F1837,$C$29,H1837,$C$31)</f>
        <v>59.9570617522216-301.765015650122i</v>
      </c>
      <c r="K1837" t="str">
        <f t="shared" ref="K1837:K1900" si="541">IF($C$26&lt;=0,IMDIV(1,IMSUM(IMDIV(1,L1837),1/$C$18)),IMDIV(1,IMSUM(IMDIV(1,L1837),1/$C$18,IMDIV(1,M1837))))</f>
        <v>0.0180065496144585-0.00449294523437634i</v>
      </c>
      <c r="L1837" t="str">
        <f t="shared" ref="L1837:L1900" si="542">IMSUM($C$21/$C$22,IMDIV(1,COMPLEX(0,$C$20*$C$22*A1837)))</f>
        <v>0.0001875-0.235607009870416i</v>
      </c>
      <c r="M1837" t="str">
        <f t="shared" ref="M1837:M1900" si="543">IMSUM($C$25/$C$26,IMDIV(1,COMPLEX(0,$C$24*$C$26*A1837)))</f>
        <v>0.0025-0.113574661168303i</v>
      </c>
      <c r="N1837">
        <f t="shared" ref="N1837:N1900" si="544">ABS(R1837)</f>
        <v>87.255467829316061</v>
      </c>
      <c r="O1837">
        <f t="shared" ref="O1837:O1900" si="545">ABS(P1837)</f>
        <v>34.716274831898318</v>
      </c>
      <c r="P1837" s="3">
        <f t="shared" ref="P1837:P1900" si="546">20*LOG10(IMABS(C1837))</f>
        <v>34.716274831898318</v>
      </c>
      <c r="Q1837" s="3">
        <f t="shared" ref="Q1837:Q1900" si="547">IMARGUMENT(C1837)*180/PI()</f>
        <v>-92.744532170683939</v>
      </c>
      <c r="R1837">
        <f t="shared" ref="R1837:R1900" si="548">IF(Q1837&lt;0,Q1837+180,Q1837-180)</f>
        <v>87.255467829316061</v>
      </c>
      <c r="S1837">
        <f t="shared" ref="S1837:S1900" si="549">B1837/1000</f>
        <v>0.89828486713860745</v>
      </c>
      <c r="T1837">
        <f t="shared" si="532"/>
        <v>34.716274831898318</v>
      </c>
    </row>
    <row r="1838" spans="1:20" x14ac:dyDescent="0.25">
      <c r="A1838">
        <f t="shared" si="533"/>
        <v>5665.5378219267595</v>
      </c>
      <c r="B1838">
        <f t="shared" ref="B1838:B1901" si="550">B1837*(1+B$42)</f>
        <v>901.6983496337341</v>
      </c>
      <c r="C1838" t="str">
        <f t="shared" si="534"/>
        <v>-2.60435746614368-54.1523011243799i</v>
      </c>
      <c r="D1838" t="str">
        <f t="shared" si="535"/>
        <v>3.47811965776574-17.6548855177075i</v>
      </c>
      <c r="E1838" t="str">
        <f t="shared" si="536"/>
        <v>162.385199996759+0.460854472550469i</v>
      </c>
      <c r="F1838" t="str">
        <f t="shared" si="537"/>
        <v>2.90990904910613-165.64136268097i</v>
      </c>
      <c r="G1838" t="str">
        <f t="shared" si="538"/>
        <v>0.999999704181981-0.000543891470012024i</v>
      </c>
      <c r="H1838" t="str">
        <f t="shared" si="539"/>
        <v>645.541799218666+116.975230203184i</v>
      </c>
      <c r="I1838" t="str">
        <f t="shared" si="540"/>
        <v>59.9595605646324-300.689290750164i</v>
      </c>
      <c r="K1838" t="str">
        <f t="shared" si="541"/>
        <v>0.0179980670599731-0.00450775328023454i</v>
      </c>
      <c r="L1838" t="str">
        <f t="shared" si="542"/>
        <v>0.0001875-0.234715092518845i</v>
      </c>
      <c r="M1838" t="str">
        <f t="shared" si="543"/>
        <v>0.0025-0.113144711265494i</v>
      </c>
      <c r="N1838">
        <f t="shared" si="544"/>
        <v>87.246584133398244</v>
      </c>
      <c r="O1838">
        <f t="shared" si="545"/>
        <v>34.682371762427351</v>
      </c>
      <c r="P1838" s="3">
        <f t="shared" si="546"/>
        <v>34.682371762427351</v>
      </c>
      <c r="Q1838" s="3">
        <f t="shared" si="547"/>
        <v>-92.753415866601756</v>
      </c>
      <c r="R1838">
        <f t="shared" si="548"/>
        <v>87.246584133398244</v>
      </c>
      <c r="S1838">
        <f t="shared" si="549"/>
        <v>0.90169834963373408</v>
      </c>
      <c r="T1838">
        <f t="shared" si="532"/>
        <v>34.682371762427351</v>
      </c>
    </row>
    <row r="1839" spans="1:20" x14ac:dyDescent="0.25">
      <c r="A1839">
        <f t="shared" si="533"/>
        <v>5687.0668656500811</v>
      </c>
      <c r="B1839">
        <f t="shared" si="550"/>
        <v>905.12480336234228</v>
      </c>
      <c r="C1839" t="str">
        <f t="shared" si="534"/>
        <v>-2.60258980774813-53.9408999178322i</v>
      </c>
      <c r="D1839" t="str">
        <f t="shared" si="535"/>
        <v>3.47811961708768-17.5880836223943i</v>
      </c>
      <c r="E1839" t="str">
        <f t="shared" si="536"/>
        <v>162.384629365458+0.462863782098162i</v>
      </c>
      <c r="F1839" t="str">
        <f t="shared" si="537"/>
        <v>2.9099090425516-165.014320314955i</v>
      </c>
      <c r="G1839" t="str">
        <f t="shared" si="538"/>
        <v>0.999999701929494-0.000545958256368306i</v>
      </c>
      <c r="H1839" t="str">
        <f t="shared" si="539"/>
        <v>645.701190657018+117.422323319902i</v>
      </c>
      <c r="I1839" t="str">
        <f t="shared" si="540"/>
        <v>59.9620773626468-299.617912197938i</v>
      </c>
      <c r="K1839" t="str">
        <f t="shared" si="541"/>
        <v>0.0179895285427107-0.00452259398836257i</v>
      </c>
      <c r="L1839" t="str">
        <f t="shared" si="542"/>
        <v>0.0001875-0.233826551622679i</v>
      </c>
      <c r="M1839" t="str">
        <f t="shared" si="543"/>
        <v>0.0025-0.112716388987342i</v>
      </c>
      <c r="N1839">
        <f t="shared" si="544"/>
        <v>87.23768308713241</v>
      </c>
      <c r="O1839">
        <f t="shared" si="545"/>
        <v>34.648462195517816</v>
      </c>
      <c r="P1839" s="3">
        <f t="shared" si="546"/>
        <v>34.648462195517816</v>
      </c>
      <c r="Q1839" s="3">
        <f t="shared" si="547"/>
        <v>-92.76231691286759</v>
      </c>
      <c r="R1839">
        <f t="shared" si="548"/>
        <v>87.23768308713241</v>
      </c>
      <c r="S1839">
        <f t="shared" si="549"/>
        <v>0.90512480336234225</v>
      </c>
      <c r="T1839">
        <f t="shared" si="532"/>
        <v>34.648462195517816</v>
      </c>
    </row>
    <row r="1840" spans="1:20" x14ac:dyDescent="0.25">
      <c r="A1840">
        <f t="shared" si="533"/>
        <v>5708.6777197395513</v>
      </c>
      <c r="B1840">
        <f t="shared" si="550"/>
        <v>908.56427761511918</v>
      </c>
      <c r="C1840" t="str">
        <f t="shared" si="534"/>
        <v>-2.60081054394094-53.7302814733771i</v>
      </c>
      <c r="D1840" t="str">
        <f t="shared" si="535"/>
        <v>3.47811957609987-17.521534737568i</v>
      </c>
      <c r="E1840" t="str">
        <f t="shared" si="536"/>
        <v>162.384055407217+0.464883402585523i</v>
      </c>
      <c r="F1840" t="str">
        <f t="shared" si="537"/>
        <v>2.90990903594715-164.389651735336i</v>
      </c>
      <c r="G1840" t="str">
        <f t="shared" si="538"/>
        <v>0.999999699659854-0.000548032896498667i</v>
      </c>
      <c r="H1840" t="str">
        <f t="shared" si="539"/>
        <v>645.861841838144+117.871141899336i</v>
      </c>
      <c r="I1840" t="str">
        <f t="shared" si="540"/>
        <v>59.9646122663415-298.550864826084i</v>
      </c>
      <c r="K1840" t="str">
        <f t="shared" si="541"/>
        <v>0.0179809337551221-0.00453746725341281i</v>
      </c>
      <c r="L1840" t="str">
        <f t="shared" si="542"/>
        <v>0.0001875-0.232941374399959i</v>
      </c>
      <c r="M1840" t="str">
        <f t="shared" si="543"/>
        <v>0.0025-0.112289688172288i</v>
      </c>
      <c r="N1840">
        <f t="shared" si="544"/>
        <v>87.228764789514173</v>
      </c>
      <c r="O1840">
        <f t="shared" si="545"/>
        <v>34.614546093008713</v>
      </c>
      <c r="P1840" s="3">
        <f t="shared" si="546"/>
        <v>34.614546093008713</v>
      </c>
      <c r="Q1840" s="3">
        <f t="shared" si="547"/>
        <v>-92.771235210485827</v>
      </c>
      <c r="R1840">
        <f t="shared" si="548"/>
        <v>87.228764789514173</v>
      </c>
      <c r="S1840">
        <f t="shared" si="549"/>
        <v>0.90856427761511915</v>
      </c>
      <c r="T1840">
        <f t="shared" si="532"/>
        <v>34.614546093008713</v>
      </c>
    </row>
    <row r="1841" spans="1:20" x14ac:dyDescent="0.25">
      <c r="A1841">
        <f t="shared" si="533"/>
        <v>5730.3706950745618</v>
      </c>
      <c r="B1841">
        <f t="shared" si="550"/>
        <v>912.01682187005667</v>
      </c>
      <c r="C1841" t="str">
        <f t="shared" si="534"/>
        <v>-2.59901961175055-53.5204428282769i</v>
      </c>
      <c r="D1841" t="str">
        <f t="shared" si="535"/>
        <v>3.47811953479999-17.4552379059005i</v>
      </c>
      <c r="E1841" t="str">
        <f t="shared" si="536"/>
        <v>162.383478110646+0.466913398941424i</v>
      </c>
      <c r="F1841" t="str">
        <f t="shared" si="537"/>
        <v>2.90990902929241-163.767347956048i</v>
      </c>
      <c r="G1841" t="str">
        <f t="shared" si="538"/>
        <v>0.999999697372933-0.000550115420247291i</v>
      </c>
      <c r="H1841" t="str">
        <f t="shared" si="539"/>
        <v>646.023763071312+118.321692739955i</v>
      </c>
      <c r="I1841" t="str">
        <f t="shared" si="540"/>
        <v>59.9671653964316-297.488133532484i</v>
      </c>
      <c r="K1841" t="str">
        <f t="shared" si="541"/>
        <v>0.0179722823888498-0.00455237296770179i</v>
      </c>
      <c r="L1841" t="str">
        <f t="shared" si="542"/>
        <v>0.0001875-0.232059548117114i</v>
      </c>
      <c r="M1841" t="str">
        <f t="shared" si="543"/>
        <v>0.0025-0.111864602682096i</v>
      </c>
      <c r="N1841">
        <f t="shared" si="544"/>
        <v>87.219829341406296</v>
      </c>
      <c r="O1841">
        <f t="shared" si="545"/>
        <v>34.580623416599387</v>
      </c>
      <c r="P1841" s="3">
        <f t="shared" si="546"/>
        <v>34.580623416599387</v>
      </c>
      <c r="Q1841" s="3">
        <f t="shared" si="547"/>
        <v>-92.780170658593704</v>
      </c>
      <c r="R1841">
        <f t="shared" si="548"/>
        <v>87.219829341406296</v>
      </c>
      <c r="S1841">
        <f t="shared" si="549"/>
        <v>0.91201682187005673</v>
      </c>
      <c r="T1841">
        <f t="shared" si="532"/>
        <v>34.580623416599387</v>
      </c>
    </row>
    <row r="1842" spans="1:20" x14ac:dyDescent="0.25">
      <c r="A1842">
        <f t="shared" si="533"/>
        <v>5752.146103715846</v>
      </c>
      <c r="B1842">
        <f t="shared" si="550"/>
        <v>915.48248579316294</v>
      </c>
      <c r="C1842" t="str">
        <f t="shared" si="534"/>
        <v>-2.59721694805235-53.3113810315983i</v>
      </c>
      <c r="D1842" t="str">
        <f t="shared" si="535"/>
        <v>3.47811949318561-17.3891921736896i</v>
      </c>
      <c r="E1842" t="str">
        <f t="shared" si="536"/>
        <v>162.38289746445+0.468953836553428i</v>
      </c>
      <c r="F1842" t="str">
        <f t="shared" si="537"/>
        <v>2.90990902258699-163.14740002504i</v>
      </c>
      <c r="G1842" t="str">
        <f t="shared" si="538"/>
        <v>0.999999695068598-0.000552205857571763i</v>
      </c>
      <c r="H1842" t="str">
        <f t="shared" si="539"/>
        <v>646.186964755528+118.773982667572i</v>
      </c>
      <c r="I1842" t="str">
        <f t="shared" si="540"/>
        <v>59.9697368742587-296.429703280054i</v>
      </c>
      <c r="K1842" t="str">
        <f t="shared" si="541"/>
        <v>0.0179635741347408-0.00456731102119003i</v>
      </c>
      <c r="L1842" t="str">
        <f t="shared" si="542"/>
        <v>0.0001875-0.231181060088776i</v>
      </c>
      <c r="M1842" t="str">
        <f t="shared" si="543"/>
        <v>0.0025-0.111441126401769i</v>
      </c>
      <c r="N1842">
        <f t="shared" si="544"/>
        <v>87.210876845557138</v>
      </c>
      <c r="O1842">
        <f t="shared" si="545"/>
        <v>34.546694127851111</v>
      </c>
      <c r="P1842" s="3">
        <f t="shared" si="546"/>
        <v>34.546694127851111</v>
      </c>
      <c r="Q1842" s="3">
        <f t="shared" si="547"/>
        <v>-92.789123154442862</v>
      </c>
      <c r="R1842">
        <f t="shared" si="548"/>
        <v>87.210876845557138</v>
      </c>
      <c r="S1842">
        <f t="shared" si="549"/>
        <v>0.91548248579316294</v>
      </c>
      <c r="T1842">
        <f t="shared" si="532"/>
        <v>34.546694127851111</v>
      </c>
    </row>
    <row r="1843" spans="1:20" x14ac:dyDescent="0.25">
      <c r="A1843">
        <f t="shared" si="533"/>
        <v>5774.0042589099658</v>
      </c>
      <c r="B1843">
        <f t="shared" si="550"/>
        <v>918.96131923917699</v>
      </c>
      <c r="C1843" t="str">
        <f t="shared" si="534"/>
        <v>-2.59540248957179-53.1030931441692i</v>
      </c>
      <c r="D1843" t="str">
        <f t="shared" si="535"/>
        <v>3.47811945125437-17.3233965908454i</v>
      </c>
      <c r="E1843" t="str">
        <f t="shared" si="536"/>
        <v>162.382313457425+0.471004781271393i</v>
      </c>
      <c r="F1843" t="str">
        <f t="shared" si="537"/>
        <v>2.90990901583053-162.529799024154i</v>
      </c>
      <c r="G1843" t="str">
        <f t="shared" si="538"/>
        <v>0.999999692746717-0.000554304238543508i</v>
      </c>
      <c r="H1843" t="str">
        <f t="shared" si="539"/>
        <v>646.351457380423+119.228018535463i</v>
      </c>
      <c r="I1843" t="str">
        <f t="shared" si="540"/>
        <v>59.9723268218049-295.375559096587i</v>
      </c>
      <c r="K1843" t="str">
        <f t="shared" si="541"/>
        <v>0.0179548086828576-0.0045822813014623i</v>
      </c>
      <c r="L1843" t="str">
        <f t="shared" si="542"/>
        <v>0.0001875-0.230305897677602i</v>
      </c>
      <c r="M1843" t="str">
        <f t="shared" si="543"/>
        <v>0.0025-0.111019253239459i</v>
      </c>
      <c r="N1843">
        <f t="shared" si="544"/>
        <v>87.201907406617565</v>
      </c>
      <c r="O1843">
        <f t="shared" si="545"/>
        <v>34.512758188187163</v>
      </c>
      <c r="P1843" s="3">
        <f t="shared" si="546"/>
        <v>34.512758188187163</v>
      </c>
      <c r="Q1843" s="3">
        <f t="shared" si="547"/>
        <v>-92.798092593382435</v>
      </c>
      <c r="R1843">
        <f t="shared" si="548"/>
        <v>87.201907406617565</v>
      </c>
      <c r="S1843">
        <f t="shared" si="549"/>
        <v>0.91896131923917701</v>
      </c>
      <c r="T1843">
        <f t="shared" si="532"/>
        <v>34.512758188187163</v>
      </c>
    </row>
    <row r="1844" spans="1:20" x14ac:dyDescent="0.25">
      <c r="A1844">
        <f t="shared" si="533"/>
        <v>5795.9454750938248</v>
      </c>
      <c r="B1844">
        <f t="shared" si="550"/>
        <v>922.45337225228593</v>
      </c>
      <c r="C1844" t="str">
        <f t="shared" si="534"/>
        <v>-2.59357617288638-52.8955762385428i</v>
      </c>
      <c r="D1844" t="str">
        <f t="shared" si="535"/>
        <v>3.47811940900385-17.2578502108761i</v>
      </c>
      <c r="E1844" t="str">
        <f t="shared" si="536"/>
        <v>162.38172607847+0.473066299409171i</v>
      </c>
      <c r="F1844" t="str">
        <f t="shared" si="537"/>
        <v>2.90990900902261-161.914536068993i</v>
      </c>
      <c r="G1844" t="str">
        <f t="shared" si="538"/>
        <v>0.999999690407156-0.000556410593348215i</v>
      </c>
      <c r="H1844" t="str">
        <f t="shared" si="539"/>
        <v>646.517251527122+119.683807224441i</v>
      </c>
      <c r="I1844" t="str">
        <f t="shared" si="540"/>
        <v>59.9749353616813-294.325686074567i</v>
      </c>
      <c r="K1844" t="str">
        <f t="shared" si="541"/>
        <v>0.0179459857224907-0.00459728369370725i</v>
      </c>
      <c r="L1844" t="str">
        <f t="shared" si="542"/>
        <v>0.0001875-0.229434048294084i</v>
      </c>
      <c r="M1844" t="str">
        <f t="shared" si="543"/>
        <v>0.0025-0.110598977126379i</v>
      </c>
      <c r="N1844">
        <f t="shared" si="544"/>
        <v>87.192921131159508</v>
      </c>
      <c r="O1844">
        <f t="shared" si="545"/>
        <v>34.478815558894134</v>
      </c>
      <c r="P1844" s="3">
        <f t="shared" si="546"/>
        <v>34.478815558894134</v>
      </c>
      <c r="Q1844" s="3">
        <f t="shared" si="547"/>
        <v>-92.807078868840492</v>
      </c>
      <c r="R1844">
        <f t="shared" si="548"/>
        <v>87.192921131159508</v>
      </c>
      <c r="S1844">
        <f t="shared" si="549"/>
        <v>0.92245337225228596</v>
      </c>
      <c r="T1844">
        <f t="shared" si="532"/>
        <v>34.478815558894134</v>
      </c>
    </row>
    <row r="1845" spans="1:20" x14ac:dyDescent="0.25">
      <c r="A1845">
        <f t="shared" si="533"/>
        <v>5817.9700678991812</v>
      </c>
      <c r="B1845">
        <f t="shared" si="550"/>
        <v>925.9586950668446</v>
      </c>
      <c r="C1845" t="str">
        <f t="shared" si="534"/>
        <v>-2.59173793442923-52.6888273989594i</v>
      </c>
      <c r="D1845" t="str">
        <f t="shared" si="535"/>
        <v>3.4781193664316-17.1925520908753i</v>
      </c>
      <c r="E1845" t="str">
        <f t="shared" si="536"/>
        <v>162.381135316583+0.475138457749788i</v>
      </c>
      <c r="F1845" t="str">
        <f t="shared" si="537"/>
        <v>2.90990900216287-161.301602308791i</v>
      </c>
      <c r="G1845" t="str">
        <f t="shared" si="538"/>
        <v>0.99999968804978-0.000558524952286285i</v>
      </c>
      <c r="H1845" t="str">
        <f t="shared" si="539"/>
        <v>646.68435786912+120.141355642972i</v>
      </c>
      <c r="I1845" t="str">
        <f t="shared" si="540"/>
        <v>59.9775626171364-293.280069370988i</v>
      </c>
      <c r="K1845" t="str">
        <f t="shared" si="541"/>
        <v>0.017937104942171-0.0046123180806977i</v>
      </c>
      <c r="L1845" t="str">
        <f t="shared" si="542"/>
        <v>0.0001875-0.228565499396378i</v>
      </c>
      <c r="M1845" t="str">
        <f t="shared" si="543"/>
        <v>0.0025-0.110180292016715i</v>
      </c>
      <c r="N1845">
        <f t="shared" si="544"/>
        <v>87.18391812769292</v>
      </c>
      <c r="O1845">
        <f t="shared" si="545"/>
        <v>34.444866201122835</v>
      </c>
      <c r="P1845" s="3">
        <f t="shared" si="546"/>
        <v>34.444866201122835</v>
      </c>
      <c r="Q1845" s="3">
        <f t="shared" si="547"/>
        <v>-92.81608187230708</v>
      </c>
      <c r="R1845">
        <f t="shared" si="548"/>
        <v>87.18391812769292</v>
      </c>
      <c r="S1845">
        <f t="shared" si="549"/>
        <v>0.92595869506684458</v>
      </c>
      <c r="T1845">
        <f t="shared" si="532"/>
        <v>34.444866201122835</v>
      </c>
    </row>
    <row r="1846" spans="1:20" x14ac:dyDescent="0.25">
      <c r="A1846">
        <f t="shared" si="533"/>
        <v>5840.0783541571973</v>
      </c>
      <c r="B1846">
        <f t="shared" si="550"/>
        <v>929.47733810809859</v>
      </c>
      <c r="C1846" t="str">
        <f t="shared" si="534"/>
        <v>-2.5898877104905-52.4828437213059i</v>
      </c>
      <c r="D1846" t="str">
        <f t="shared" si="535"/>
        <v>3.47811932353521-17.1275012915073i</v>
      </c>
      <c r="E1846" t="str">
        <f t="shared" si="536"/>
        <v>162.380541160866+0.477221323545715i</v>
      </c>
      <c r="F1846" t="str">
        <f t="shared" si="537"/>
        <v>2.90990899525089-160.690988926292i</v>
      </c>
      <c r="G1846" t="str">
        <f t="shared" si="538"/>
        <v>0.999999685674455-0.000560647345773253i</v>
      </c>
      <c r="H1846" t="str">
        <f t="shared" si="539"/>
        <v>646.852787173172+120.600670727249i</v>
      </c>
      <c r="I1846" t="str">
        <f t="shared" si="540"/>
        <v>59.9802087120483-292.238694207184i</v>
      </c>
      <c r="K1846" t="str">
        <f t="shared" si="541"/>
        <v>0.0179281660296826-0.00462738434277016i</v>
      </c>
      <c r="L1846" t="str">
        <f t="shared" si="542"/>
        <v>0.0001875-0.227700238490115i</v>
      </c>
      <c r="M1846" t="str">
        <f t="shared" si="543"/>
        <v>0.0025-0.109763191887543i</v>
      </c>
      <c r="N1846">
        <f t="shared" si="544"/>
        <v>87.174898506685039</v>
      </c>
      <c r="O1846">
        <f t="shared" si="545"/>
        <v>34.410910075888822</v>
      </c>
      <c r="P1846" s="3">
        <f t="shared" si="546"/>
        <v>34.410910075888822</v>
      </c>
      <c r="Q1846" s="3">
        <f t="shared" si="547"/>
        <v>-92.825101493314961</v>
      </c>
      <c r="R1846">
        <f t="shared" si="548"/>
        <v>87.174898506685039</v>
      </c>
      <c r="S1846">
        <f t="shared" si="549"/>
        <v>0.92947733810809863</v>
      </c>
      <c r="T1846">
        <f t="shared" si="532"/>
        <v>34.410910075888822</v>
      </c>
    </row>
    <row r="1847" spans="1:20" x14ac:dyDescent="0.25">
      <c r="A1847">
        <f t="shared" si="533"/>
        <v>5862.2706519029953</v>
      </c>
      <c r="B1847">
        <f t="shared" si="550"/>
        <v>933.00935199290939</v>
      </c>
      <c r="C1847" t="str">
        <f t="shared" si="534"/>
        <v>-2.58802543722191-52.2776223130812i</v>
      </c>
      <c r="D1847" t="str">
        <f t="shared" si="535"/>
        <v>3.47811928031218-17.0626968769948i</v>
      </c>
      <c r="E1847" t="str">
        <f t="shared" si="536"/>
        <v>162.379943600528+0.479314964523103i</v>
      </c>
      <c r="F1847" t="str">
        <f t="shared" si="537"/>
        <v>2.90990898828628-160.082687137615i</v>
      </c>
      <c r="G1847" t="str">
        <f t="shared" si="538"/>
        <v>0.999999683281043-0.000562777804340232i</v>
      </c>
      <c r="H1847" t="str">
        <f t="shared" si="539"/>
        <v>647.022550300195+121.061759441299i</v>
      </c>
      <c r="I1847" t="str">
        <f t="shared" si="540"/>
        <v>59.9828737709274-291.201545868644i</v>
      </c>
      <c r="K1847" t="str">
        <f t="shared" si="541"/>
        <v>0.0179191686720758-0.00464248235780499i</v>
      </c>
      <c r="L1847" t="str">
        <f t="shared" si="542"/>
        <v>0.0001875-0.226838253128228i</v>
      </c>
      <c r="M1847" t="str">
        <f t="shared" si="543"/>
        <v>0.0025-0.109347670738736i</v>
      </c>
      <c r="N1847">
        <f t="shared" si="544"/>
        <v>87.165862380576755</v>
      </c>
      <c r="O1847">
        <f t="shared" si="545"/>
        <v>34.376947144073924</v>
      </c>
      <c r="P1847" s="3">
        <f t="shared" si="546"/>
        <v>34.376947144073924</v>
      </c>
      <c r="Q1847" s="3">
        <f t="shared" si="547"/>
        <v>-92.834137619423245</v>
      </c>
      <c r="R1847">
        <f t="shared" si="548"/>
        <v>87.165862380576755</v>
      </c>
      <c r="S1847">
        <f t="shared" si="549"/>
        <v>0.93300935199290935</v>
      </c>
      <c r="T1847">
        <f t="shared" si="532"/>
        <v>34.376947144073924</v>
      </c>
    </row>
    <row r="1848" spans="1:20" x14ac:dyDescent="0.25">
      <c r="A1848">
        <f t="shared" si="533"/>
        <v>5884.5472803802268</v>
      </c>
      <c r="B1848">
        <f t="shared" si="550"/>
        <v>936.55478753048249</v>
      </c>
      <c r="C1848" t="str">
        <f t="shared" si="534"/>
        <v>-2.5861510506384-52.0731602933541i</v>
      </c>
      <c r="D1848" t="str">
        <f t="shared" si="535"/>
        <v>3.47811923676003-16.9981379151043i</v>
      </c>
      <c r="E1848" t="str">
        <f t="shared" si="536"/>
        <v>162.379342624889+0.481419448884236i</v>
      </c>
      <c r="F1848" t="str">
        <f t="shared" si="537"/>
        <v>2.90990898126863-159.476688192137i</v>
      </c>
      <c r="G1848" t="str">
        <f t="shared" si="538"/>
        <v>0.999999680869406-0.000564916358634351i</v>
      </c>
      <c r="H1848" t="str">
        <f t="shared" si="539"/>
        <v>647.19365820619+121.524628777082i</v>
      </c>
      <c r="I1848" t="str">
        <f t="shared" si="540"/>
        <v>59.985557918921-290.16860970486i</v>
      </c>
      <c r="K1848" t="str">
        <f t="shared" si="541"/>
        <v>0.0179101125556798-0.00465761200120604i</v>
      </c>
      <c r="L1848" t="str">
        <f t="shared" si="542"/>
        <v>0.0001875-0.225979530910767i</v>
      </c>
      <c r="M1848" t="str">
        <f t="shared" si="543"/>
        <v>0.0025-0.108933722592883i</v>
      </c>
      <c r="N1848">
        <f t="shared" si="544"/>
        <v>87.156809863801669</v>
      </c>
      <c r="O1848">
        <f t="shared" si="545"/>
        <v>34.342977366426474</v>
      </c>
      <c r="P1848" s="3">
        <f t="shared" si="546"/>
        <v>34.342977366426474</v>
      </c>
      <c r="Q1848" s="3">
        <f t="shared" si="547"/>
        <v>-92.843190136198331</v>
      </c>
      <c r="R1848">
        <f t="shared" si="548"/>
        <v>87.156809863801669</v>
      </c>
      <c r="S1848">
        <f t="shared" si="549"/>
        <v>0.93655478753048249</v>
      </c>
      <c r="T1848">
        <f t="shared" si="532"/>
        <v>34.342977366426474</v>
      </c>
    </row>
    <row r="1849" spans="1:20" x14ac:dyDescent="0.25">
      <c r="A1849">
        <f t="shared" si="533"/>
        <v>5906.9085600456719</v>
      </c>
      <c r="B1849">
        <f t="shared" si="550"/>
        <v>940.11369572309832</v>
      </c>
      <c r="C1849" t="str">
        <f t="shared" si="534"/>
        <v>-2.58426448662099-51.8694547927284i</v>
      </c>
      <c r="D1849" t="str">
        <f t="shared" si="535"/>
        <v>3.47811919287627-16.9338234771336i</v>
      </c>
      <c r="E1849" t="str">
        <f t="shared" si="536"/>
        <v>162.378738223377+0.483534845311505i</v>
      </c>
      <c r="F1849" t="str">
        <f t="shared" si="537"/>
        <v>2.90990897419755-158.872983372359i</v>
      </c>
      <c r="G1849" t="str">
        <f t="shared" si="538"/>
        <v>0.999999678439406-0.000567063039419198i</v>
      </c>
      <c r="H1849" t="str">
        <f t="shared" si="539"/>
        <v>647.366121943146+121.989285754569i</v>
      </c>
      <c r="I1849" t="str">
        <f t="shared" si="540"/>
        <v>59.9882612818028-289.139871129135i</v>
      </c>
      <c r="K1849" t="str">
        <f t="shared" si="541"/>
        <v>0.0179009973661169-0.00467277314588048i</v>
      </c>
      <c r="L1849" t="str">
        <f t="shared" si="542"/>
        <v>0.0001875-0.225124059484725i</v>
      </c>
      <c r="M1849" t="str">
        <f t="shared" si="543"/>
        <v>0.0025-0.108521341495201i</v>
      </c>
      <c r="N1849">
        <f t="shared" si="544"/>
        <v>87.147741072804692</v>
      </c>
      <c r="O1849">
        <f t="shared" si="545"/>
        <v>34.309000703562802</v>
      </c>
      <c r="P1849" s="3">
        <f t="shared" si="546"/>
        <v>34.309000703562802</v>
      </c>
      <c r="Q1849" s="3">
        <f t="shared" si="547"/>
        <v>-92.852258927195308</v>
      </c>
      <c r="R1849">
        <f t="shared" si="548"/>
        <v>87.147741072804692</v>
      </c>
      <c r="S1849">
        <f t="shared" si="549"/>
        <v>0.94011369572309833</v>
      </c>
      <c r="T1849">
        <f t="shared" si="532"/>
        <v>34.309000703562802</v>
      </c>
    </row>
    <row r="1850" spans="1:20" x14ac:dyDescent="0.25">
      <c r="A1850">
        <f t="shared" si="533"/>
        <v>5929.3548125738453</v>
      </c>
      <c r="B1850">
        <f t="shared" si="550"/>
        <v>943.68612776684608</v>
      </c>
      <c r="C1850" t="str">
        <f t="shared" si="534"/>
        <v>-2.58236568092066-51.6665029533063i</v>
      </c>
      <c r="D1850" t="str">
        <f t="shared" si="535"/>
        <v>3.47811914865834-16.8697526378978i</v>
      </c>
      <c r="E1850" t="str">
        <f t="shared" si="536"/>
        <v>162.378130385544+0.485661222968291i</v>
      </c>
      <c r="F1850" t="str">
        <f t="shared" si="537"/>
        <v>2.90990896707264-158.271563993784i</v>
      </c>
      <c r="G1850" t="str">
        <f t="shared" si="538"/>
        <v>0.999999675990903-0.000569217877575259i</v>
      </c>
      <c r="H1850" t="str">
        <f t="shared" si="539"/>
        <v>647.539952659979+122.455737421846i</v>
      </c>
      <c r="I1850" t="str">
        <f t="shared" si="540"/>
        <v>59.9909839859779-288.115315618417i</v>
      </c>
      <c r="K1850" t="str">
        <f t="shared" si="541"/>
        <v>0.0178918227883159-0.0046879656622186i</v>
      </c>
      <c r="L1850" t="str">
        <f t="shared" si="542"/>
        <v>0.0001875-0.224271826543858i</v>
      </c>
      <c r="M1850" t="str">
        <f t="shared" si="543"/>
        <v>0.0025-0.10811052151345i</v>
      </c>
      <c r="N1850">
        <f t="shared" si="544"/>
        <v>87.138656126059203</v>
      </c>
      <c r="O1850">
        <f t="shared" si="545"/>
        <v>34.275017115968403</v>
      </c>
      <c r="P1850" s="3">
        <f t="shared" si="546"/>
        <v>34.275017115968403</v>
      </c>
      <c r="Q1850" s="3">
        <f t="shared" si="547"/>
        <v>-92.861343873940797</v>
      </c>
      <c r="R1850">
        <f t="shared" si="548"/>
        <v>87.138656126059203</v>
      </c>
      <c r="S1850">
        <f t="shared" si="549"/>
        <v>0.94368612776684613</v>
      </c>
      <c r="T1850">
        <f t="shared" si="532"/>
        <v>34.275017115968403</v>
      </c>
    </row>
    <row r="1851" spans="1:20" x14ac:dyDescent="0.25">
      <c r="A1851">
        <f t="shared" si="533"/>
        <v>5951.8863608616257</v>
      </c>
      <c r="B1851">
        <f t="shared" si="550"/>
        <v>947.27213505236011</v>
      </c>
      <c r="C1851" t="str">
        <f t="shared" si="534"/>
        <v>-2.58045456916049-51.4643019286474i</v>
      </c>
      <c r="D1851" t="str">
        <f t="shared" si="535"/>
        <v>3.47811910410372-16.8059244757164i</v>
      </c>
      <c r="E1851" t="str">
        <f t="shared" si="536"/>
        <v>162.377519101053+0.487798651503845i</v>
      </c>
      <c r="F1851" t="str">
        <f t="shared" si="537"/>
        <v>2.90990895989344-157.672421404792i</v>
      </c>
      <c r="G1851" t="str">
        <f t="shared" si="538"/>
        <v>0.999999673523756-0.000571380904100363i</v>
      </c>
      <c r="H1851" t="str">
        <f t="shared" si="539"/>
        <v>647.715161603474+122.923990855208i</v>
      </c>
      <c r="I1851" t="str">
        <f t="shared" si="540"/>
        <v>59.9937261584827-287.094928713138i</v>
      </c>
      <c r="K1851" t="str">
        <f t="shared" si="541"/>
        <v>0.0178825885065262-0.0047031894180736i</v>
      </c>
      <c r="L1851" t="str">
        <f t="shared" si="542"/>
        <v>0.0001875-0.22342281982851i</v>
      </c>
      <c r="M1851" t="str">
        <f t="shared" si="543"/>
        <v>0.0025-0.107701256737846i</v>
      </c>
      <c r="N1851">
        <f t="shared" si="544"/>
        <v>87.129555144086211</v>
      </c>
      <c r="O1851">
        <f t="shared" si="545"/>
        <v>34.241026563998375</v>
      </c>
      <c r="P1851" s="3">
        <f t="shared" si="546"/>
        <v>34.241026563998375</v>
      </c>
      <c r="Q1851" s="3">
        <f t="shared" si="547"/>
        <v>-92.870444855913789</v>
      </c>
      <c r="R1851">
        <f t="shared" si="548"/>
        <v>87.129555144086211</v>
      </c>
      <c r="S1851">
        <f t="shared" si="549"/>
        <v>0.94727213505236008</v>
      </c>
      <c r="T1851">
        <f t="shared" si="532"/>
        <v>34.241026563998375</v>
      </c>
    </row>
    <row r="1852" spans="1:20" x14ac:dyDescent="0.25">
      <c r="A1852">
        <f t="shared" si="533"/>
        <v>5974.5035290329006</v>
      </c>
      <c r="B1852">
        <f t="shared" si="550"/>
        <v>950.87176916555916</v>
      </c>
      <c r="C1852" t="str">
        <f t="shared" si="534"/>
        <v>-2.57853108683942-51.262848883735i</v>
      </c>
      <c r="D1852" t="str">
        <f t="shared" si="535"/>
        <v>3.47811905920986-16.7423380724i</v>
      </c>
      <c r="E1852" t="str">
        <f t="shared" si="536"/>
        <v>162.376904359694+0.489947201054967i</v>
      </c>
      <c r="F1852" t="str">
        <f t="shared" si="537"/>
        <v>2.90990895265961-157.075546986517i</v>
      </c>
      <c r="G1852" t="str">
        <f t="shared" si="538"/>
        <v>0.999999671037823-0.000573552150110133i</v>
      </c>
      <c r="H1852" t="str">
        <f t="shared" si="539"/>
        <v>647.89176011924+123.394053159247i</v>
      </c>
      <c r="I1852" t="str">
        <f t="shared" si="540"/>
        <v>59.9964879269819-286.078696017045i</v>
      </c>
      <c r="K1852" t="str">
        <f t="shared" si="541"/>
        <v>0.0178732942043319-0.00471844427874122i</v>
      </c>
      <c r="L1852" t="str">
        <f t="shared" si="542"/>
        <v>0.0001875-0.222577027125433i</v>
      </c>
      <c r="M1852" t="str">
        <f t="shared" si="543"/>
        <v>0.0025-0.107293541280978i</v>
      </c>
      <c r="N1852">
        <f t="shared" si="544"/>
        <v>87.120438249472343</v>
      </c>
      <c r="O1852">
        <f t="shared" si="545"/>
        <v>34.207029007879107</v>
      </c>
      <c r="P1852" s="3">
        <f t="shared" si="546"/>
        <v>34.207029007879107</v>
      </c>
      <c r="Q1852" s="3">
        <f t="shared" si="547"/>
        <v>-92.879561750527657</v>
      </c>
      <c r="R1852">
        <f t="shared" si="548"/>
        <v>87.120438249472343</v>
      </c>
      <c r="S1852">
        <f t="shared" si="549"/>
        <v>0.95087176916555916</v>
      </c>
      <c r="T1852">
        <f t="shared" si="532"/>
        <v>34.207029007879107</v>
      </c>
    </row>
    <row r="1853" spans="1:20" x14ac:dyDescent="0.25">
      <c r="A1853">
        <f t="shared" si="533"/>
        <v>5997.206642443226</v>
      </c>
      <c r="B1853">
        <f t="shared" si="550"/>
        <v>954.48508188838832</v>
      </c>
      <c r="C1853" t="str">
        <f t="shared" si="534"/>
        <v>-2.57659516933456-51.0621409949361i</v>
      </c>
      <c r="D1853" t="str">
        <f t="shared" si="535"/>
        <v>3.47811901397414-16.6789925132365i</v>
      </c>
      <c r="E1853" t="str">
        <f t="shared" si="536"/>
        <v>162.376286151381+0.492106942248818i</v>
      </c>
      <c r="F1853" t="str">
        <f t="shared" si="537"/>
        <v>2.90990894537069-156.480932152719i</v>
      </c>
      <c r="G1853" t="str">
        <f t="shared" si="538"/>
        <v>0.999999668532961-0.000575731646838422i</v>
      </c>
      <c r="H1853" t="str">
        <f t="shared" si="539"/>
        <v>648.069759652662+123.86593146694i</v>
      </c>
      <c r="I1853" t="str">
        <f t="shared" si="540"/>
        <v>59.9992694197649-285.066603197024i</v>
      </c>
      <c r="K1853" t="str">
        <f t="shared" si="541"/>
        <v>0.0178639395646669-0.00473373010693943i</v>
      </c>
      <c r="L1853" t="str">
        <f t="shared" si="542"/>
        <v>0.0001875-0.221734436267616i</v>
      </c>
      <c r="M1853" t="str">
        <f t="shared" si="543"/>
        <v>0.0025-0.106887369277723i</v>
      </c>
      <c r="N1853">
        <f t="shared" si="544"/>
        <v>87.111305566888859</v>
      </c>
      <c r="O1853">
        <f t="shared" si="545"/>
        <v>34.17302440770888</v>
      </c>
      <c r="P1853" s="3">
        <f t="shared" si="546"/>
        <v>34.17302440770888</v>
      </c>
      <c r="Q1853" s="3">
        <f t="shared" si="547"/>
        <v>-92.888694433111141</v>
      </c>
      <c r="R1853">
        <f t="shared" si="548"/>
        <v>87.111305566888859</v>
      </c>
      <c r="S1853">
        <f t="shared" si="549"/>
        <v>0.95448508188838832</v>
      </c>
      <c r="T1853">
        <f t="shared" si="532"/>
        <v>34.17302440770888</v>
      </c>
    </row>
    <row r="1854" spans="1:20" x14ac:dyDescent="0.25">
      <c r="A1854">
        <f t="shared" si="533"/>
        <v>6019.9960276845104</v>
      </c>
      <c r="B1854">
        <f t="shared" si="550"/>
        <v>958.11212519956428</v>
      </c>
      <c r="C1854" t="str">
        <f t="shared" si="534"/>
        <v>-2.57464675190563-50.8621754499671i</v>
      </c>
      <c r="D1854" t="str">
        <f t="shared" si="535"/>
        <v>3.47811896839399-16.615886886979i</v>
      </c>
      <c r="E1854" t="str">
        <f t="shared" si="536"/>
        <v>162.375664466157+0.494277946207301i</v>
      </c>
      <c r="F1854" t="str">
        <f t="shared" si="537"/>
        <v>2.90990893802626-155.888568349665i</v>
      </c>
      <c r="G1854" t="str">
        <f t="shared" si="538"/>
        <v>0.999999666009026-0.000577919425637777i</v>
      </c>
      <c r="H1854" t="str">
        <f t="shared" si="539"/>
        <v>648.249171749891+124.33963293976i</v>
      </c>
      <c r="I1854" t="str">
        <f t="shared" si="540"/>
        <v>60.0020707657539-284.058635982951i</v>
      </c>
      <c r="K1854" t="str">
        <f t="shared" si="541"/>
        <v>0.017854524269829-0.00474904676278839i</v>
      </c>
      <c r="L1854" t="str">
        <f t="shared" si="542"/>
        <v>0.0001875-0.220895035134107i</v>
      </c>
      <c r="M1854" t="str">
        <f t="shared" si="543"/>
        <v>0.0025-0.106482734885159i</v>
      </c>
      <c r="N1854">
        <f t="shared" si="544"/>
        <v>87.102157223109259</v>
      </c>
      <c r="O1854">
        <f t="shared" si="545"/>
        <v>34.139012723459452</v>
      </c>
      <c r="P1854" s="3">
        <f t="shared" si="546"/>
        <v>34.139012723459452</v>
      </c>
      <c r="Q1854" s="3">
        <f t="shared" si="547"/>
        <v>-92.897842776890741</v>
      </c>
      <c r="R1854">
        <f t="shared" si="548"/>
        <v>87.102157223109259</v>
      </c>
      <c r="S1854">
        <f t="shared" si="549"/>
        <v>0.95811212519956424</v>
      </c>
      <c r="T1854">
        <f t="shared" si="532"/>
        <v>34.139012723459452</v>
      </c>
    </row>
    <row r="1855" spans="1:20" x14ac:dyDescent="0.25">
      <c r="A1855">
        <f t="shared" si="533"/>
        <v>6042.8720125897116</v>
      </c>
      <c r="B1855">
        <f t="shared" si="550"/>
        <v>961.75295127532263</v>
      </c>
      <c r="C1855" t="str">
        <f t="shared" si="534"/>
        <v>-2.572685769697-50.6629494478548i</v>
      </c>
      <c r="D1855" t="str">
        <f t="shared" si="535"/>
        <v>3.47811892246677-16.5530202858319i</v>
      </c>
      <c r="E1855" t="str">
        <f t="shared" si="536"/>
        <v>162.375039294193+0.496460284548078i</v>
      </c>
      <c r="F1855" t="str">
        <f t="shared" si="537"/>
        <v>2.90990893062591-155.298447056002i</v>
      </c>
      <c r="G1855" t="str">
        <f t="shared" si="538"/>
        <v>0.999999663465873-0.000580115517979877i</v>
      </c>
      <c r="H1855" t="str">
        <f t="shared" si="539"/>
        <v>648.430008058809+124.815164767739i</v>
      </c>
      <c r="I1855" t="str">
        <f t="shared" si="540"/>
        <v>60.0048920944894-283.054780167514i</v>
      </c>
      <c r="K1855" t="str">
        <f t="shared" si="541"/>
        <v>0.0178450480014959-0.00476439410378977i</v>
      </c>
      <c r="L1855" t="str">
        <f t="shared" si="542"/>
        <v>0.0001875-0.220058811649838i</v>
      </c>
      <c r="M1855" t="str">
        <f t="shared" si="543"/>
        <v>0.0025-0.106079632282486i</v>
      </c>
      <c r="N1855">
        <f t="shared" si="544"/>
        <v>87.09299334702898</v>
      </c>
      <c r="O1855">
        <f t="shared" si="545"/>
        <v>34.104993914976845</v>
      </c>
      <c r="P1855" s="3">
        <f t="shared" si="546"/>
        <v>34.104993914976845</v>
      </c>
      <c r="Q1855" s="3">
        <f t="shared" si="547"/>
        <v>-92.90700665297102</v>
      </c>
      <c r="R1855">
        <f t="shared" si="548"/>
        <v>87.09299334702898</v>
      </c>
      <c r="S1855">
        <f t="shared" si="549"/>
        <v>0.96175295127532268</v>
      </c>
      <c r="T1855">
        <f t="shared" si="532"/>
        <v>34.104993914976845</v>
      </c>
    </row>
    <row r="1856" spans="1:20" x14ac:dyDescent="0.25">
      <c r="A1856">
        <f t="shared" si="533"/>
        <v>6065.8349262375523</v>
      </c>
      <c r="B1856">
        <f t="shared" si="550"/>
        <v>965.40761249016884</v>
      </c>
      <c r="C1856" t="str">
        <f t="shared" si="534"/>
        <v>-2.57071215774173-50.4644601989015i</v>
      </c>
      <c r="D1856" t="str">
        <f t="shared" si="535"/>
        <v>3.47811887618983-16.4903918054378i</v>
      </c>
      <c r="E1856" t="str">
        <f t="shared" si="536"/>
        <v>162.374410625801+0.49865402938871i</v>
      </c>
      <c r="F1856" t="str">
        <f t="shared" si="537"/>
        <v>2.90990892316921-154.710559782637i</v>
      </c>
      <c r="G1856" t="str">
        <f t="shared" si="538"/>
        <v>0.999999660903355-0.000582319955455995i</v>
      </c>
      <c r="H1856" t="str">
        <f t="shared" si="539"/>
        <v>648.612280330034+125.292534169583i</v>
      </c>
      <c r="I1856" t="str">
        <f t="shared" si="540"/>
        <v>60.0077335361403-282.05502160606i</v>
      </c>
      <c r="K1856" t="str">
        <f t="shared" si="541"/>
        <v>0.0178355104407401-0.00477977198480676i</v>
      </c>
      <c r="L1856" t="str">
        <f t="shared" si="542"/>
        <v>0.0001875-0.219225753785453i</v>
      </c>
      <c r="M1856" t="str">
        <f t="shared" si="543"/>
        <v>0.0025-0.105678055670936i</v>
      </c>
      <c r="N1856">
        <f t="shared" si="544"/>
        <v>87.083814069683513</v>
      </c>
      <c r="O1856">
        <f t="shared" si="545"/>
        <v>34.070967941982829</v>
      </c>
      <c r="P1856" s="3">
        <f t="shared" si="546"/>
        <v>34.070967941982829</v>
      </c>
      <c r="Q1856" s="3">
        <f t="shared" si="547"/>
        <v>-92.916185930316487</v>
      </c>
      <c r="R1856">
        <f t="shared" si="548"/>
        <v>87.083814069683513</v>
      </c>
      <c r="S1856">
        <f t="shared" si="549"/>
        <v>0.96540761249016882</v>
      </c>
      <c r="T1856">
        <f t="shared" si="532"/>
        <v>34.070967941982829</v>
      </c>
    </row>
    <row r="1857" spans="1:20" x14ac:dyDescent="0.25">
      <c r="A1857">
        <f t="shared" si="533"/>
        <v>6088.8850989572557</v>
      </c>
      <c r="B1857">
        <f t="shared" si="550"/>
        <v>969.07616141763151</v>
      </c>
      <c r="C1857" t="str">
        <f t="shared" si="534"/>
        <v>-2.56872585096485-50.2667049246481i</v>
      </c>
      <c r="D1857" t="str">
        <f t="shared" si="535"/>
        <v>3.47811882956053-16.4280005448652i</v>
      </c>
      <c r="E1857" t="str">
        <f t="shared" si="536"/>
        <v>162.373778451429+0.500859253348787i</v>
      </c>
      <c r="F1857" t="str">
        <f t="shared" si="537"/>
        <v>2.90990891565575-154.124898072615i</v>
      </c>
      <c r="G1857" t="str">
        <f t="shared" si="538"/>
        <v>0.999999658321324-0.000584532769777446i</v>
      </c>
      <c r="H1857" t="str">
        <f t="shared" si="539"/>
        <v>648.796000417935+125.771748392746i</v>
      </c>
      <c r="I1857" t="str">
        <f t="shared" si="540"/>
        <v>60.0105952214955-281.059346216439i</v>
      </c>
      <c r="K1857" t="str">
        <f t="shared" si="541"/>
        <v>0.0178259112680446-0.00479518025804346i</v>
      </c>
      <c r="L1857" t="str">
        <f t="shared" si="542"/>
        <v>0.0001875-0.218395849557135i</v>
      </c>
      <c r="M1857" t="str">
        <f t="shared" si="543"/>
        <v>0.0025-0.105277999273696i</v>
      </c>
      <c r="N1857">
        <f t="shared" si="544"/>
        <v>87.074619524267163</v>
      </c>
      <c r="O1857">
        <f t="shared" si="545"/>
        <v>34.036934764076079</v>
      </c>
      <c r="P1857" s="3">
        <f t="shared" si="546"/>
        <v>34.036934764076079</v>
      </c>
      <c r="Q1857" s="3">
        <f t="shared" si="547"/>
        <v>-92.925380475732837</v>
      </c>
      <c r="R1857">
        <f t="shared" si="548"/>
        <v>87.074619524267163</v>
      </c>
      <c r="S1857">
        <f t="shared" si="549"/>
        <v>0.96907616141763153</v>
      </c>
      <c r="T1857">
        <f t="shared" si="532"/>
        <v>34.036934764076079</v>
      </c>
    </row>
    <row r="1858" spans="1:20" x14ac:dyDescent="0.25">
      <c r="A1858">
        <f t="shared" si="533"/>
        <v>6112.0228623332923</v>
      </c>
      <c r="B1858">
        <f t="shared" si="550"/>
        <v>972.75865083101849</v>
      </c>
      <c r="C1858" t="str">
        <f t="shared" si="534"/>
        <v>-2.56672678418635-50.0696808578368i</v>
      </c>
      <c r="D1858" t="str">
        <f t="shared" si="535"/>
        <v>3.47811878257617-16.3658456065948i</v>
      </c>
      <c r="E1858" t="str">
        <f t="shared" si="536"/>
        <v>162.373142761665+0.503076029553761i</v>
      </c>
      <c r="F1858" t="str">
        <f t="shared" si="537"/>
        <v>2.90990890808506-153.541453500995i</v>
      </c>
      <c r="G1858" t="str">
        <f t="shared" si="538"/>
        <v>0.999999655719634-0.000586753992776047i</v>
      </c>
      <c r="H1858" t="str">
        <f t="shared" si="539"/>
        <v>648.981180281627+126.252814713525i</v>
      </c>
      <c r="I1858" t="str">
        <f t="shared" si="540"/>
        <v>60.0134772819634-280.06773997883i</v>
      </c>
      <c r="K1858" t="str">
        <f t="shared" si="541"/>
        <v>0.0178162501633194-0.00481061877302474i</v>
      </c>
      <c r="L1858" t="str">
        <f t="shared" si="542"/>
        <v>0.0001875-0.217569087026435i</v>
      </c>
      <c r="M1858" t="str">
        <f t="shared" si="543"/>
        <v>0.0025-0.10487945733582i</v>
      </c>
      <c r="N1858">
        <f t="shared" si="544"/>
        <v>87.065409846152505</v>
      </c>
      <c r="O1858">
        <f t="shared" si="545"/>
        <v>34.002894340733263</v>
      </c>
      <c r="P1858" s="3">
        <f t="shared" si="546"/>
        <v>34.002894340733263</v>
      </c>
      <c r="Q1858" s="3">
        <f t="shared" si="547"/>
        <v>-92.934590153847495</v>
      </c>
      <c r="R1858">
        <f t="shared" si="548"/>
        <v>87.065409846152505</v>
      </c>
      <c r="S1858">
        <f t="shared" si="549"/>
        <v>0.97275865083101853</v>
      </c>
      <c r="T1858">
        <f t="shared" si="532"/>
        <v>34.002894340733263</v>
      </c>
    </row>
    <row r="1859" spans="1:20" x14ac:dyDescent="0.25">
      <c r="A1859">
        <f t="shared" si="533"/>
        <v>6135.2485492101596</v>
      </c>
      <c r="B1859">
        <f t="shared" si="550"/>
        <v>976.45513370417643</v>
      </c>
      <c r="C1859" t="str">
        <f t="shared" si="534"/>
        <v>-2.56471489212542-49.8733852423751i</v>
      </c>
      <c r="D1859" t="str">
        <f t="shared" si="535"/>
        <v>3.47811873523406-16.3039260965068i</v>
      </c>
      <c r="E1859" t="str">
        <f t="shared" si="536"/>
        <v>162.372503547244+0.505304431637119i</v>
      </c>
      <c r="F1859" t="str">
        <f t="shared" si="537"/>
        <v>2.90990890045671-152.960217674731i</v>
      </c>
      <c r="G1859" t="str">
        <f t="shared" si="538"/>
        <v>0.999999653098132-0.000588983656404574i</v>
      </c>
      <c r="H1859" t="str">
        <f t="shared" si="539"/>
        <v>649.16783198603+126.735740437156i</v>
      </c>
      <c r="I1859" t="str">
        <f t="shared" si="540"/>
        <v>60.0163798495745-279.080188935604i</v>
      </c>
      <c r="K1859" t="str">
        <f t="shared" si="541"/>
        <v>0.017806526805917-0.00482608737657591i</v>
      </c>
      <c r="L1859" t="str">
        <f t="shared" si="542"/>
        <v>0.0001875-0.216745454300095i</v>
      </c>
      <c r="M1859" t="str">
        <f t="shared" si="543"/>
        <v>0.0025-0.104482424124148i</v>
      </c>
      <c r="N1859">
        <f t="shared" si="544"/>
        <v>87.056185172908386</v>
      </c>
      <c r="O1859">
        <f t="shared" si="545"/>
        <v>33.968846631310335</v>
      </c>
      <c r="P1859" s="3">
        <f t="shared" si="546"/>
        <v>33.968846631310335</v>
      </c>
      <c r="Q1859" s="3">
        <f t="shared" si="547"/>
        <v>-92.943814827091614</v>
      </c>
      <c r="R1859">
        <f t="shared" si="548"/>
        <v>87.056185172908386</v>
      </c>
      <c r="S1859">
        <f t="shared" si="549"/>
        <v>0.97645513370417647</v>
      </c>
      <c r="T1859">
        <f t="shared" si="532"/>
        <v>33.968846631310335</v>
      </c>
    </row>
    <row r="1860" spans="1:20" x14ac:dyDescent="0.25">
      <c r="A1860">
        <f t="shared" si="533"/>
        <v>6158.5624936971581</v>
      </c>
      <c r="B1860">
        <f t="shared" si="550"/>
        <v>980.1656632122523</v>
      </c>
      <c r="C1860" t="str">
        <f t="shared" si="534"/>
        <v>-2.56269010940342-49.6778153333021i</v>
      </c>
      <c r="D1860" t="str">
        <f t="shared" si="535"/>
        <v>3.47811868753147-16.2422411238684i</v>
      </c>
      <c r="E1860" t="str">
        <f t="shared" si="536"/>
        <v>162.37186079905+0.507544533743317i</v>
      </c>
      <c r="F1860" t="str">
        <f t="shared" si="537"/>
        <v>2.90990889277031-152.38118223255i</v>
      </c>
      <c r="G1860" t="str">
        <f t="shared" si="538"/>
        <v>0.99999965045667-0.00059122179273722i</v>
      </c>
      <c r="H1860" t="str">
        <f t="shared" si="539"/>
        <v>649.355967702876+127.220532897887i</v>
      </c>
      <c r="I1860" t="str">
        <f t="shared" si="540"/>
        <v>60.0193030569724-278.096679191149i</v>
      </c>
      <c r="K1860" t="str">
        <f t="shared" si="541"/>
        <v>0.01779674087465-0.00484158591280225i</v>
      </c>
      <c r="L1860" t="str">
        <f t="shared" si="542"/>
        <v>0.0001875-0.215924939529881i</v>
      </c>
      <c r="M1860" t="str">
        <f t="shared" si="543"/>
        <v>0.0025-0.104086893927225i</v>
      </c>
      <c r="N1860">
        <f t="shared" si="544"/>
        <v>87.046945644319692</v>
      </c>
      <c r="O1860">
        <f t="shared" si="545"/>
        <v>33.934791595044295</v>
      </c>
      <c r="P1860" s="3">
        <f t="shared" si="546"/>
        <v>33.934791595044295</v>
      </c>
      <c r="Q1860" s="3">
        <f t="shared" si="547"/>
        <v>-92.953054355680308</v>
      </c>
      <c r="R1860">
        <f t="shared" si="548"/>
        <v>87.046945644319692</v>
      </c>
      <c r="S1860">
        <f t="shared" si="549"/>
        <v>0.98016566321225229</v>
      </c>
      <c r="T1860">
        <f t="shared" si="532"/>
        <v>33.934791595044295</v>
      </c>
    </row>
    <row r="1861" spans="1:20" x14ac:dyDescent="0.25">
      <c r="A1861">
        <f t="shared" si="533"/>
        <v>6181.9650311732075</v>
      </c>
      <c r="B1861">
        <f t="shared" si="550"/>
        <v>983.89029273245887</v>
      </c>
      <c r="C1861" t="str">
        <f t="shared" si="534"/>
        <v>-2.56065237054795-49.4829683967491i</v>
      </c>
      <c r="D1861" t="str">
        <f t="shared" si="535"/>
        <v>3.47811863946563-16.1807898013205i</v>
      </c>
      <c r="E1861" t="str">
        <f t="shared" si="536"/>
        <v>162.371214508118+0.509796410531098i</v>
      </c>
      <c r="F1861" t="str">
        <f t="shared" si="537"/>
        <v>2.90990888502536-151.804338844834i</v>
      </c>
      <c r="G1861" t="str">
        <f t="shared" si="538"/>
        <v>0.999999647795094-0.00059346843397006i</v>
      </c>
      <c r="H1861" t="str">
        <f t="shared" si="539"/>
        <v>649.545599711794+127.707199459077i</v>
      </c>
      <c r="I1861" t="str">
        <f t="shared" si="540"/>
        <v>60.0222470374172-277.117196911732i</v>
      </c>
      <c r="K1861" t="str">
        <f t="shared" si="541"/>
        <v>0.017786892047807-0.00485711422306883i</v>
      </c>
      <c r="L1861" t="str">
        <f t="shared" si="542"/>
        <v>0.0001875-0.215107530912414i</v>
      </c>
      <c r="M1861" t="str">
        <f t="shared" si="543"/>
        <v>0.0025-0.103692861055215i</v>
      </c>
      <c r="N1861">
        <f t="shared" si="544"/>
        <v>87.037691402405855</v>
      </c>
      <c r="O1861">
        <f t="shared" si="545"/>
        <v>33.900729191053891</v>
      </c>
      <c r="P1861" s="3">
        <f t="shared" si="546"/>
        <v>33.900729191053891</v>
      </c>
      <c r="Q1861" s="3">
        <f t="shared" si="547"/>
        <v>-92.962308597594145</v>
      </c>
      <c r="R1861">
        <f t="shared" si="548"/>
        <v>87.037691402405855</v>
      </c>
      <c r="S1861">
        <f t="shared" si="549"/>
        <v>0.98389029273245887</v>
      </c>
      <c r="T1861">
        <f t="shared" si="532"/>
        <v>33.900729191053891</v>
      </c>
    </row>
    <row r="1862" spans="1:20" x14ac:dyDescent="0.25">
      <c r="A1862">
        <f t="shared" si="533"/>
        <v>6205.4564982916654</v>
      </c>
      <c r="B1862">
        <f t="shared" si="550"/>
        <v>987.62907584484219</v>
      </c>
      <c r="C1862" t="str">
        <f t="shared" si="534"/>
        <v>-2.55860160999618-49.2888417099067i</v>
      </c>
      <c r="D1862" t="str">
        <f t="shared" si="535"/>
        <v>3.47811859103381-16.1195712448652i</v>
      </c>
      <c r="E1862" t="str">
        <f t="shared" si="536"/>
        <v>162.37056466564+0.512060137175352i</v>
      </c>
      <c r="F1862" t="str">
        <f t="shared" si="537"/>
        <v>2.90990887722144-151.229679213497i</v>
      </c>
      <c r="G1862" t="str">
        <f t="shared" si="538"/>
        <v>0.999999645113252-0.000595723612421509i</v>
      </c>
      <c r="H1862" t="str">
        <f t="shared" si="539"/>
        <v>649.736740401351+128.195747513278i</v>
      </c>
      <c r="I1862" t="str">
        <f t="shared" si="540"/>
        <v>60.0252119247807-276.141728325336i</v>
      </c>
      <c r="K1862" t="str">
        <f t="shared" si="541"/>
        <v>0.0177769800031706-0.00487267214598012i</v>
      </c>
      <c r="L1862" t="str">
        <f t="shared" si="542"/>
        <v>0.0001875-0.214293216688996i</v>
      </c>
      <c r="M1862" t="str">
        <f t="shared" si="543"/>
        <v>0.0025-0.103300319839824i</v>
      </c>
      <c r="N1862">
        <f t="shared" si="544"/>
        <v>87.028422591440318</v>
      </c>
      <c r="O1862">
        <f t="shared" si="545"/>
        <v>33.86665937834151</v>
      </c>
      <c r="P1862" s="3">
        <f t="shared" si="546"/>
        <v>33.86665937834151</v>
      </c>
      <c r="Q1862" s="3">
        <f t="shared" si="547"/>
        <v>-92.971577408559682</v>
      </c>
      <c r="R1862">
        <f t="shared" si="548"/>
        <v>87.028422591440318</v>
      </c>
      <c r="S1862">
        <f t="shared" si="549"/>
        <v>0.98762907584484216</v>
      </c>
      <c r="T1862">
        <f t="shared" si="532"/>
        <v>33.86665937834151</v>
      </c>
    </row>
    <row r="1863" spans="1:20" x14ac:dyDescent="0.25">
      <c r="A1863">
        <f t="shared" si="533"/>
        <v>6229.0372329851743</v>
      </c>
      <c r="B1863">
        <f t="shared" si="550"/>
        <v>991.38206633305265</v>
      </c>
      <c r="C1863" t="str">
        <f t="shared" si="534"/>
        <v>-2.55653776209884-49.0954325609886i</v>
      </c>
      <c r="D1863" t="str">
        <f t="shared" si="535"/>
        <v>3.47811854223322-16.058584573853i</v>
      </c>
      <c r="E1863" t="str">
        <f t="shared" si="536"/>
        <v>162.369911262969+0.514335789371847i</v>
      </c>
      <c r="F1863" t="str">
        <f t="shared" si="537"/>
        <v>2.9099088693581-150.657195071866i</v>
      </c>
      <c r="G1863" t="str">
        <f t="shared" si="538"/>
        <v>0.999999642410989-0.000597987360532791i</v>
      </c>
      <c r="H1863" t="str">
        <f t="shared" si="539"/>
        <v>649.929402270139+128.686184482323i</v>
      </c>
      <c r="I1863" t="str">
        <f t="shared" si="540"/>
        <v>60.0281978535447-275.170259721508i</v>
      </c>
      <c r="K1863" t="str">
        <f t="shared" si="541"/>
        <v>0.0177670044180344-0.00488825951735981i</v>
      </c>
      <c r="L1863" t="str">
        <f t="shared" si="542"/>
        <v>0.0001875-0.213481985145443i</v>
      </c>
      <c r="M1863" t="str">
        <f t="shared" si="543"/>
        <v>0.0025-0.102909264634214i</v>
      </c>
      <c r="N1863">
        <f t="shared" si="544"/>
        <v>87.019139357969635</v>
      </c>
      <c r="O1863">
        <f t="shared" si="545"/>
        <v>33.83258211579448</v>
      </c>
      <c r="P1863" s="3">
        <f t="shared" si="546"/>
        <v>33.83258211579448</v>
      </c>
      <c r="Q1863" s="3">
        <f t="shared" si="547"/>
        <v>-92.980860642030365</v>
      </c>
      <c r="R1863">
        <f t="shared" si="548"/>
        <v>87.019139357969635</v>
      </c>
      <c r="S1863">
        <f t="shared" si="549"/>
        <v>0.9913820663330527</v>
      </c>
      <c r="T1863">
        <f t="shared" si="532"/>
        <v>33.83258211579448</v>
      </c>
    </row>
    <row r="1864" spans="1:20" x14ac:dyDescent="0.25">
      <c r="A1864">
        <f t="shared" si="533"/>
        <v>6252.707574470518</v>
      </c>
      <c r="B1864">
        <f t="shared" si="550"/>
        <v>995.14931818511832</v>
      </c>
      <c r="C1864" t="str">
        <f t="shared" si="534"/>
        <v>-2.5544607611238-48.9027382491939i</v>
      </c>
      <c r="D1864" t="str">
        <f t="shared" si="535"/>
        <v>3.47811849306103-15.9978289109701i</v>
      </c>
      <c r="E1864" t="str">
        <f t="shared" si="536"/>
        <v>162.369254291616+0.516623443338671i</v>
      </c>
      <c r="F1864" t="str">
        <f t="shared" si="537"/>
        <v>2.90990886143489-150.086878184566i</v>
      </c>
      <c r="G1864" t="str">
        <f t="shared" si="538"/>
        <v>0.99999963968815-0.000600259710868405i</v>
      </c>
      <c r="H1864" t="str">
        <f t="shared" si="539"/>
        <v>650.12359792786+129.17851781741i</v>
      </c>
      <c r="I1864" t="str">
        <f t="shared" si="540"/>
        <v>60.0312049587992-274.20277745122i</v>
      </c>
      <c r="K1864" t="str">
        <f t="shared" si="541"/>
        <v>0.0177569649692211-0.00490387617023039i</v>
      </c>
      <c r="L1864" t="str">
        <f t="shared" si="542"/>
        <v>0.0001875-0.212673824611918i</v>
      </c>
      <c r="M1864" t="str">
        <f t="shared" si="543"/>
        <v>0.0025-0.102519689812924i</v>
      </c>
      <c r="N1864">
        <f t="shared" si="544"/>
        <v>87.009841850832672</v>
      </c>
      <c r="O1864">
        <f t="shared" si="545"/>
        <v>33.798497362186119</v>
      </c>
      <c r="P1864" s="3">
        <f t="shared" si="546"/>
        <v>33.798497362186119</v>
      </c>
      <c r="Q1864" s="3">
        <f t="shared" si="547"/>
        <v>-92.990158149167328</v>
      </c>
      <c r="R1864">
        <f t="shared" si="548"/>
        <v>87.009841850832672</v>
      </c>
      <c r="S1864">
        <f t="shared" si="549"/>
        <v>0.99514931818511831</v>
      </c>
      <c r="T1864">
        <f t="shared" si="532"/>
        <v>33.798497362186119</v>
      </c>
    </row>
    <row r="1865" spans="1:20" x14ac:dyDescent="0.25">
      <c r="A1865">
        <f t="shared" si="533"/>
        <v>6276.467863253506</v>
      </c>
      <c r="B1865">
        <f t="shared" si="550"/>
        <v>998.93088559422176</v>
      </c>
      <c r="C1865" t="str">
        <f t="shared" si="534"/>
        <v>-2.55237054126014-48.7107560846759i</v>
      </c>
      <c r="D1865" t="str">
        <f t="shared" si="535"/>
        <v>3.47811844351443-15.937303382226i</v>
      </c>
      <c r="E1865" t="str">
        <f t="shared" si="536"/>
        <v>162.368593743264+0.518923175819228i</v>
      </c>
      <c r="F1865" t="str">
        <f t="shared" si="537"/>
        <v>2.90990885345133-149.518720347396i</v>
      </c>
      <c r="G1865" t="str">
        <f t="shared" si="538"/>
        <v>0.999999636944578-0.000602540696116591i</v>
      </c>
      <c r="H1865" t="str">
        <f t="shared" si="539"/>
        <v>650.319340096428+129.672754999181i</v>
      </c>
      <c r="I1865" t="str">
        <f t="shared" si="540"/>
        <v>60.0342333762362-273.239267926708i</v>
      </c>
      <c r="K1865" t="str">
        <f t="shared" si="541"/>
        <v>0.0177468613331005-0.00491952193479289i</v>
      </c>
      <c r="L1865" t="str">
        <f t="shared" si="542"/>
        <v>0.0001875-0.211868723462759i</v>
      </c>
      <c r="M1865" t="str">
        <f t="shared" si="543"/>
        <v>0.0025-0.102131589771792i</v>
      </c>
      <c r="N1865">
        <f t="shared" si="544"/>
        <v>87.000530221180085</v>
      </c>
      <c r="O1865">
        <f t="shared" si="545"/>
        <v>33.76440507617793</v>
      </c>
      <c r="P1865" s="3">
        <f t="shared" si="546"/>
        <v>33.76440507617793</v>
      </c>
      <c r="Q1865" s="3">
        <f t="shared" si="547"/>
        <v>-92.999469778819915</v>
      </c>
      <c r="R1865">
        <f t="shared" si="548"/>
        <v>87.000530221180085</v>
      </c>
      <c r="S1865">
        <f t="shared" si="549"/>
        <v>0.99893088559422172</v>
      </c>
      <c r="T1865">
        <f t="shared" si="532"/>
        <v>33.76440507617793</v>
      </c>
    </row>
    <row r="1866" spans="1:20" x14ac:dyDescent="0.25">
      <c r="A1866">
        <f t="shared" si="533"/>
        <v>6300.3184411338698</v>
      </c>
      <c r="B1866">
        <f t="shared" si="550"/>
        <v>1002.7268229594798</v>
      </c>
      <c r="C1866" t="str">
        <f t="shared" si="534"/>
        <v>-2.5502670366223-48.5194833885028i</v>
      </c>
      <c r="D1866" t="str">
        <f t="shared" si="535"/>
        <v>3.47811839359055-15.8770071169405i</v>
      </c>
      <c r="E1866" t="str">
        <f t="shared" si="536"/>
        <v>162.367929609765+0.52123506408608i</v>
      </c>
      <c r="F1866" t="str">
        <f t="shared" si="537"/>
        <v>2.909908845407-148.952713387216i</v>
      </c>
      <c r="G1866" t="str">
        <f t="shared" si="538"/>
        <v>0.999999634180115-0.000604830349089801i</v>
      </c>
      <c r="H1866" t="str">
        <f t="shared" si="539"/>
        <v>650.516641611091+130.16890353782i</v>
      </c>
      <c r="I1866" t="str">
        <f t="shared" si="540"/>
        <v>60.0372832421542-272.279717621336i</v>
      </c>
      <c r="K1866" t="str">
        <f t="shared" si="541"/>
        <v>0.0177366931856076-0.00493519663840685i</v>
      </c>
      <c r="L1866" t="str">
        <f t="shared" si="542"/>
        <v>0.0001875-0.211066670116317i</v>
      </c>
      <c r="M1866" t="str">
        <f t="shared" si="543"/>
        <v>0.0025-0.101744958927866i</v>
      </c>
      <c r="N1866">
        <f t="shared" si="544"/>
        <v>86.991204622493015</v>
      </c>
      <c r="O1866">
        <f t="shared" si="545"/>
        <v>33.730305216320396</v>
      </c>
      <c r="P1866" s="3">
        <f t="shared" si="546"/>
        <v>33.730305216320396</v>
      </c>
      <c r="Q1866" s="3">
        <f t="shared" si="547"/>
        <v>-93.008795377506985</v>
      </c>
      <c r="R1866">
        <f t="shared" si="548"/>
        <v>86.991204622493015</v>
      </c>
      <c r="S1866">
        <f t="shared" si="549"/>
        <v>1.0027268229594799</v>
      </c>
      <c r="T1866">
        <f t="shared" si="532"/>
        <v>33.730305216320396</v>
      </c>
    </row>
    <row r="1867" spans="1:20" x14ac:dyDescent="0.25">
      <c r="A1867">
        <f t="shared" si="533"/>
        <v>6324.2596512101791</v>
      </c>
      <c r="B1867">
        <f t="shared" si="550"/>
        <v>1006.5371848867259</v>
      </c>
      <c r="C1867" t="str">
        <f t="shared" si="534"/>
        <v>-2.54815018125363-48.3289174926265i</v>
      </c>
      <c r="D1867" t="str">
        <f t="shared" si="535"/>
        <v>3.47811834328654-15.8169392477316i</v>
      </c>
      <c r="E1867" t="str">
        <f t="shared" si="536"/>
        <v>162.367261883146+0.523559185942195i</v>
      </c>
      <c r="F1867" t="str">
        <f t="shared" si="537"/>
        <v>2.9099088373014-148.388849161824i</v>
      </c>
      <c r="G1867" t="str">
        <f t="shared" si="538"/>
        <v>0.999999631394602-0.000607128702725178i</v>
      </c>
      <c r="H1867" t="str">
        <f t="shared" si="539"/>
        <v>650.715515421537+130.666970973119i</v>
      </c>
      <c r="I1867" t="str">
        <f t="shared" si="540"/>
        <v>60.0403546934468-271.324113069439i</v>
      </c>
      <c r="K1867" t="str">
        <f t="shared" si="541"/>
        <v>0.0177264602022621-0.00495090010556986i</v>
      </c>
      <c r="L1867" t="str">
        <f t="shared" si="542"/>
        <v>0.0001875-0.210267653034785i</v>
      </c>
      <c r="M1867" t="str">
        <f t="shared" si="543"/>
        <v>0.0025-0.101359791719332i</v>
      </c>
      <c r="N1867">
        <f t="shared" si="544"/>
        <v>86.981865210603473</v>
      </c>
      <c r="O1867">
        <f t="shared" si="545"/>
        <v>33.696197741055194</v>
      </c>
      <c r="P1867" s="3">
        <f t="shared" si="546"/>
        <v>33.696197741055194</v>
      </c>
      <c r="Q1867" s="3">
        <f t="shared" si="547"/>
        <v>-93.018134789396527</v>
      </c>
      <c r="R1867">
        <f t="shared" si="548"/>
        <v>86.981865210603473</v>
      </c>
      <c r="S1867">
        <f t="shared" si="549"/>
        <v>1.0065371848867259</v>
      </c>
      <c r="T1867">
        <f t="shared" si="532"/>
        <v>33.696197741055194</v>
      </c>
    </row>
    <row r="1868" spans="1:20" x14ac:dyDescent="0.25">
      <c r="A1868">
        <f t="shared" si="533"/>
        <v>6348.2918378847771</v>
      </c>
      <c r="B1868">
        <f t="shared" si="550"/>
        <v>1010.3620261892954</v>
      </c>
      <c r="C1868" t="str">
        <f t="shared" si="534"/>
        <v>-2.54601990913035-48.1390557398443i</v>
      </c>
      <c r="D1868" t="str">
        <f t="shared" si="535"/>
        <v>3.47811829259949-15.7570989105029i</v>
      </c>
      <c r="E1868" t="str">
        <f t="shared" si="536"/>
        <v>162.366590555609+0.525895619725968i</v>
      </c>
      <c r="F1868" t="str">
        <f t="shared" si="537"/>
        <v>2.90990882913411-147.827119559845i</v>
      </c>
      <c r="G1868" t="str">
        <f t="shared" si="538"/>
        <v>0.99999962858788-0.000609435790085016i</v>
      </c>
      <c r="H1868" t="str">
        <f t="shared" si="539"/>
        <v>650.915974593053+131.166964874563i</v>
      </c>
      <c r="I1868" t="str">
        <f t="shared" si="540"/>
        <v>60.0434478676029-270.372440866192i</v>
      </c>
      <c r="K1868" t="str">
        <f t="shared" si="541"/>
        <v>0.0177161620581868-0.00496663215789741i</v>
      </c>
      <c r="L1868" t="str">
        <f t="shared" si="542"/>
        <v>0.0001875-0.209471660724034i</v>
      </c>
      <c r="M1868" t="str">
        <f t="shared" si="543"/>
        <v>0.0025-0.100976082605432i</v>
      </c>
      <c r="N1868">
        <f t="shared" si="544"/>
        <v>86.972512143713516</v>
      </c>
      <c r="O1868">
        <f t="shared" si="545"/>
        <v>33.662082608716169</v>
      </c>
      <c r="P1868" s="3">
        <f t="shared" si="546"/>
        <v>33.662082608716169</v>
      </c>
      <c r="Q1868" s="3">
        <f t="shared" si="547"/>
        <v>-93.027487856286484</v>
      </c>
      <c r="R1868">
        <f t="shared" si="548"/>
        <v>86.972512143713516</v>
      </c>
      <c r="S1868">
        <f t="shared" si="549"/>
        <v>1.0103620261892954</v>
      </c>
      <c r="T1868">
        <f t="shared" si="532"/>
        <v>33.662082608716169</v>
      </c>
    </row>
    <row r="1869" spans="1:20" x14ac:dyDescent="0.25">
      <c r="A1869">
        <f t="shared" si="533"/>
        <v>6372.4153468687391</v>
      </c>
      <c r="B1869">
        <f t="shared" si="550"/>
        <v>1014.2014018888148</v>
      </c>
      <c r="C1869" t="str">
        <f t="shared" si="534"/>
        <v>-2.54387615416676-47.9498954837661i</v>
      </c>
      <c r="D1869" t="str">
        <f t="shared" si="535"/>
        <v>3.4781182415265-15.6974852444309i</v>
      </c>
      <c r="E1869" t="str">
        <f t="shared" si="536"/>
        <v>162.365915619543+0.528244444312455i</v>
      </c>
      <c r="F1869" t="str">
        <f t="shared" si="537"/>
        <v>2.9099088209046-147.267516500611i</v>
      </c>
      <c r="G1869" t="str">
        <f t="shared" si="538"/>
        <v>0.999999625759786-0.000611751644357247i</v>
      </c>
      <c r="H1869" t="str">
        <f t="shared" si="539"/>
        <v>651.118032307674+131.668892841429i</v>
      </c>
      <c r="I1869" t="str">
        <f t="shared" si="540"/>
        <v>60.0465629027099-269.424687667463i</v>
      </c>
      <c r="K1869" t="str">
        <f t="shared" si="541"/>
        <v>0.0177057984281269-0.00498239261410305i</v>
      </c>
      <c r="L1869" t="str">
        <f t="shared" si="542"/>
        <v>0.0001875-0.208678681733447i</v>
      </c>
      <c r="M1869" t="str">
        <f t="shared" si="543"/>
        <v>0.0025-0.100593826066379i</v>
      </c>
      <c r="N1869">
        <f t="shared" si="544"/>
        <v>86.963145582413858</v>
      </c>
      <c r="O1869">
        <f t="shared" si="545"/>
        <v>33.627959777531295</v>
      </c>
      <c r="P1869" s="3">
        <f t="shared" si="546"/>
        <v>33.627959777531295</v>
      </c>
      <c r="Q1869" s="3">
        <f t="shared" si="547"/>
        <v>-93.036854417586142</v>
      </c>
      <c r="R1869">
        <f t="shared" si="548"/>
        <v>86.963145582413858</v>
      </c>
      <c r="S1869">
        <f t="shared" si="549"/>
        <v>1.0142014018888148</v>
      </c>
      <c r="T1869">
        <f t="shared" si="532"/>
        <v>33.627959777531295</v>
      </c>
    </row>
    <row r="1870" spans="1:20" x14ac:dyDescent="0.25">
      <c r="A1870">
        <f t="shared" si="533"/>
        <v>6396.6305251868407</v>
      </c>
      <c r="B1870">
        <f t="shared" si="550"/>
        <v>1018.0553672159923</v>
      </c>
      <c r="C1870" t="str">
        <f t="shared" si="534"/>
        <v>-2.54171885021828-47.7614340887815i</v>
      </c>
      <c r="D1870" t="str">
        <f t="shared" si="535"/>
        <v>3.4781181900646-15.6380973919532i</v>
      </c>
      <c r="E1870" t="str">
        <f t="shared" si="536"/>
        <v>162.365237067523+0.530605739116407i</v>
      </c>
      <c r="F1870" t="str">
        <f t="shared" si="537"/>
        <v>2.90990881261244-146.710031934042i</v>
      </c>
      <c r="G1870" t="str">
        <f t="shared" si="538"/>
        <v>0.999999622910157-0.000614076298855914i</v>
      </c>
      <c r="H1870" t="str">
        <f t="shared" si="539"/>
        <v>651.321701865332+132.172762502833i</v>
      </c>
      <c r="I1870" t="str">
        <f t="shared" si="540"/>
        <v>60.0496999374357-268.480840189662i</v>
      </c>
      <c r="K1870" t="str">
        <f t="shared" si="541"/>
        <v>0.0176953689864704-0.00499818128997779i</v>
      </c>
      <c r="L1870" t="str">
        <f t="shared" si="542"/>
        <v>0.0001875-0.207888704655755i</v>
      </c>
      <c r="M1870" t="str">
        <f t="shared" si="543"/>
        <v>0.0025-0.100213016603287i</v>
      </c>
      <c r="N1870">
        <f t="shared" si="544"/>
        <v>86.953765689704724</v>
      </c>
      <c r="O1870">
        <f t="shared" si="545"/>
        <v>33.593829205624651</v>
      </c>
      <c r="P1870" s="3">
        <f t="shared" si="546"/>
        <v>33.593829205624651</v>
      </c>
      <c r="Q1870" s="3">
        <f t="shared" si="547"/>
        <v>-93.046234310295276</v>
      </c>
      <c r="R1870">
        <f t="shared" si="548"/>
        <v>86.953765689704724</v>
      </c>
      <c r="S1870">
        <f t="shared" si="549"/>
        <v>1.0180553672159922</v>
      </c>
      <c r="T1870">
        <f t="shared" si="532"/>
        <v>33.593829205624651</v>
      </c>
    </row>
    <row r="1871" spans="1:20" x14ac:dyDescent="0.25">
      <c r="A1871">
        <f t="shared" si="533"/>
        <v>6420.9377211825513</v>
      </c>
      <c r="B1871">
        <f t="shared" si="550"/>
        <v>1021.9239776114131</v>
      </c>
      <c r="C1871" t="str">
        <f t="shared" si="534"/>
        <v>-2.53954793108616-47.5736689300197i</v>
      </c>
      <c r="D1871" t="str">
        <f t="shared" si="535"/>
        <v>3.47811813821086-15.5789344987554i</v>
      </c>
      <c r="E1871" t="str">
        <f t="shared" si="536"/>
        <v>162.364554892308+0.532979584095758i</v>
      </c>
      <c r="F1871" t="str">
        <f t="shared" si="537"/>
        <v>2.90990880425714-146.154657840537i</v>
      </c>
      <c r="G1871" t="str">
        <f t="shared" si="538"/>
        <v>0.99999962003883-0.000616409787021652i</v>
      </c>
      <c r="H1871" t="str">
        <f t="shared" si="539"/>
        <v>651.526996685058+132.678581517838i</v>
      </c>
      <c r="I1871" t="str">
        <f t="shared" si="540"/>
        <v>60.0528591110399-267.540885209622i</v>
      </c>
      <c r="K1871" t="str">
        <f t="shared" si="541"/>
        <v>0.0176848734072673-0.00501399799837048i</v>
      </c>
      <c r="L1871" t="str">
        <f t="shared" si="542"/>
        <v>0.0001875-0.207101718126873i</v>
      </c>
      <c r="M1871" t="str">
        <f t="shared" si="543"/>
        <v>0.0025-0.099833648738082i</v>
      </c>
      <c r="N1871">
        <f t="shared" si="544"/>
        <v>86.944372631014701</v>
      </c>
      <c r="O1871">
        <f t="shared" si="545"/>
        <v>33.559690851017045</v>
      </c>
      <c r="P1871" s="3">
        <f t="shared" si="546"/>
        <v>33.559690851017045</v>
      </c>
      <c r="Q1871" s="3">
        <f t="shared" si="547"/>
        <v>-93.055627368985299</v>
      </c>
      <c r="R1871">
        <f t="shared" si="548"/>
        <v>86.944372631014701</v>
      </c>
      <c r="S1871">
        <f t="shared" si="549"/>
        <v>1.0219239776114131</v>
      </c>
      <c r="T1871">
        <f t="shared" si="532"/>
        <v>33.559690851017045</v>
      </c>
    </row>
    <row r="1872" spans="1:20" x14ac:dyDescent="0.25">
      <c r="A1872">
        <f t="shared" si="533"/>
        <v>6445.3372845230451</v>
      </c>
      <c r="B1872">
        <f t="shared" si="550"/>
        <v>1025.8072887263365</v>
      </c>
      <c r="C1872" t="str">
        <f t="shared" si="534"/>
        <v>-2.53736333052156-47.3865973933214i</v>
      </c>
      <c r="D1872" t="str">
        <f t="shared" si="535"/>
        <v>3.47811808596229-15.5199957137595i</v>
      </c>
      <c r="E1872" t="str">
        <f t="shared" si="536"/>
        <v>162.363869086857+0.535366059754766i</v>
      </c>
      <c r="F1872" t="str">
        <f t="shared" si="537"/>
        <v>2.90990879583822-145.601386230852i</v>
      </c>
      <c r="G1872" t="str">
        <f t="shared" si="538"/>
        <v>0.99999961714564-0.000618752142422166i</v>
      </c>
      <c r="H1872" t="str">
        <f t="shared" si="539"/>
        <v>651.73393030616+133.186357575513i</v>
      </c>
      <c r="I1872" t="str">
        <f t="shared" si="540"/>
        <v>60.0560405633599-266.604809564443i</v>
      </c>
      <c r="K1872" t="str">
        <f t="shared" si="541"/>
        <v>0.0176743113642504-0.00502984254916743i</v>
      </c>
      <c r="L1872" t="str">
        <f t="shared" si="542"/>
        <v>0.0001875-0.206317710825735i</v>
      </c>
      <c r="M1872" t="str">
        <f t="shared" si="543"/>
        <v>0.0025-0.0994557170134317i</v>
      </c>
      <c r="N1872">
        <f t="shared" si="544"/>
        <v>86.934966574221093</v>
      </c>
      <c r="O1872">
        <f t="shared" si="545"/>
        <v>33.525544671628921</v>
      </c>
      <c r="P1872" s="3">
        <f t="shared" si="546"/>
        <v>33.525544671628921</v>
      </c>
      <c r="Q1872" s="3">
        <f t="shared" si="547"/>
        <v>-93.065033425778907</v>
      </c>
      <c r="R1872">
        <f t="shared" si="548"/>
        <v>86.934966574221093</v>
      </c>
      <c r="S1872">
        <f t="shared" si="549"/>
        <v>1.0258072887263365</v>
      </c>
      <c r="T1872">
        <f t="shared" si="532"/>
        <v>33.525544671628921</v>
      </c>
    </row>
    <row r="1873" spans="1:20" x14ac:dyDescent="0.25">
      <c r="A1873">
        <f t="shared" si="533"/>
        <v>6469.8295662042328</v>
      </c>
      <c r="B1873">
        <f t="shared" si="550"/>
        <v>1029.7053564234966</v>
      </c>
      <c r="C1873" t="str">
        <f t="shared" si="534"/>
        <v>-2.53516498223106-47.2002168752023i</v>
      </c>
      <c r="D1873" t="str">
        <f t="shared" si="535"/>
        <v>3.47811803331587-15.4612801891113i</v>
      </c>
      <c r="E1873" t="str">
        <f t="shared" si="536"/>
        <v>162.363179644329+0.53776524714556i</v>
      </c>
      <c r="F1873" t="str">
        <f t="shared" si="537"/>
        <v>2.90990878735519-145.05020914599i</v>
      </c>
      <c r="G1873" t="str">
        <f t="shared" si="538"/>
        <v>0.999999614230419-0.000621103398752716i</v>
      </c>
      <c r="H1873" t="str">
        <f t="shared" si="539"/>
        <v>651.942516389431+133.696098395025i</v>
      </c>
      <c r="I1873" t="str">
        <f t="shared" si="540"/>
        <v>60.0592444348147-265.672600151367i</v>
      </c>
      <c r="K1873" t="str">
        <f t="shared" si="541"/>
        <v>0.0176636825308557-0.00504571474927281i</v>
      </c>
      <c r="L1873" t="str">
        <f t="shared" si="542"/>
        <v>0.0001875-0.205536671474133i</v>
      </c>
      <c r="M1873" t="str">
        <f t="shared" si="543"/>
        <v>0.0025-0.0990792159926591i</v>
      </c>
      <c r="N1873">
        <f t="shared" si="544"/>
        <v>86.925547689668207</v>
      </c>
      <c r="O1873">
        <f t="shared" si="545"/>
        <v>33.49139062528166</v>
      </c>
      <c r="P1873" s="3">
        <f t="shared" si="546"/>
        <v>33.49139062528166</v>
      </c>
      <c r="Q1873" s="3">
        <f t="shared" si="547"/>
        <v>-93.074452310331793</v>
      </c>
      <c r="R1873">
        <f t="shared" si="548"/>
        <v>86.925547689668207</v>
      </c>
      <c r="S1873">
        <f t="shared" si="549"/>
        <v>1.0297053564234966</v>
      </c>
      <c r="T1873">
        <f t="shared" si="532"/>
        <v>33.49139062528166</v>
      </c>
    </row>
    <row r="1874" spans="1:20" x14ac:dyDescent="0.25">
      <c r="A1874">
        <f t="shared" si="533"/>
        <v>6494.414918555809</v>
      </c>
      <c r="B1874">
        <f t="shared" si="550"/>
        <v>1033.6182367779058</v>
      </c>
      <c r="C1874" t="str">
        <f t="shared" si="534"/>
        <v>-2.53295281987936-47.0145247828165i</v>
      </c>
      <c r="D1874" t="str">
        <f t="shared" si="535"/>
        <v>3.47811798026857-15.4027870801682i</v>
      </c>
      <c r="E1874" t="str">
        <f t="shared" si="536"/>
        <v>162.362486558078+0.540177227871825i</v>
      </c>
      <c r="F1874" t="str">
        <f t="shared" si="537"/>
        <v>2.90990877880756-144.501118657083i</v>
      </c>
      <c r="G1874" t="str">
        <f t="shared" si="538"/>
        <v>0.999999611293001-0.000623463589836603i</v>
      </c>
      <c r="H1874" t="str">
        <f t="shared" si="539"/>
        <v>652.152768718373+134.207811725692i</v>
      </c>
      <c r="I1874" t="str">
        <f t="shared" si="540"/>
        <v>60.0624708663911-264.744243927638i</v>
      </c>
      <c r="K1874" t="str">
        <f t="shared" si="541"/>
        <v>0.0176529865802436-0.0050616144025883i</v>
      </c>
      <c r="L1874" t="str">
        <f t="shared" si="542"/>
        <v>0.0001875-0.204758588836554i</v>
      </c>
      <c r="M1874" t="str">
        <f t="shared" si="543"/>
        <v>0.0025-0.098704140259672i</v>
      </c>
      <c r="N1874">
        <f t="shared" si="544"/>
        <v>86.916116150188941</v>
      </c>
      <c r="O1874">
        <f t="shared" si="545"/>
        <v>33.457228669698942</v>
      </c>
      <c r="P1874" s="3">
        <f t="shared" si="546"/>
        <v>33.457228669698942</v>
      </c>
      <c r="Q1874" s="3">
        <f t="shared" si="547"/>
        <v>-93.083883849811059</v>
      </c>
      <c r="R1874">
        <f t="shared" si="548"/>
        <v>86.916116150188941</v>
      </c>
      <c r="S1874">
        <f t="shared" si="549"/>
        <v>1.0336182367779059</v>
      </c>
      <c r="T1874">
        <f t="shared" si="532"/>
        <v>33.457228669698942</v>
      </c>
    </row>
    <row r="1875" spans="1:20" x14ac:dyDescent="0.25">
      <c r="A1875">
        <f t="shared" si="533"/>
        <v>6519.0936952463207</v>
      </c>
      <c r="B1875">
        <f t="shared" si="550"/>
        <v>1037.5459860776618</v>
      </c>
      <c r="C1875" t="str">
        <f t="shared" si="534"/>
        <v>-2.530726777095-46.8295185339268i</v>
      </c>
      <c r="D1875" t="str">
        <f t="shared" si="535"/>
        <v>3.47811792681736-15.3445155454871i</v>
      </c>
      <c r="E1875" t="str">
        <f t="shared" si="536"/>
        <v>162.361789821672+0.542602084092265i</v>
      </c>
      <c r="F1875" t="str">
        <f t="shared" si="537"/>
        <v>2.90990877019485-143.954106865281i</v>
      </c>
      <c r="G1875" t="str">
        <f t="shared" si="538"/>
        <v>0.999999608333216-0.000625832749625651i</v>
      </c>
      <c r="H1875" t="str">
        <f t="shared" si="539"/>
        <v>652.36470120043+134.72150534708i</v>
      </c>
      <c r="I1875" t="str">
        <f t="shared" si="540"/>
        <v>60.0657199996491-263.819727910375i</v>
      </c>
      <c r="K1875" t="str">
        <f t="shared" si="541"/>
        <v>0.01764222318532-0.00507754130999357i</v>
      </c>
      <c r="L1875" t="str">
        <f t="shared" si="542"/>
        <v>0.0001875-0.203983451720018i</v>
      </c>
      <c r="M1875" t="str">
        <f t="shared" si="543"/>
        <v>0.0025-0.0983304844188802i</v>
      </c>
      <c r="N1875">
        <f t="shared" si="544"/>
        <v>86.906672131123585</v>
      </c>
      <c r="O1875">
        <f t="shared" si="545"/>
        <v>33.423058762509321</v>
      </c>
      <c r="P1875" s="3">
        <f t="shared" si="546"/>
        <v>33.423058762509321</v>
      </c>
      <c r="Q1875" s="3">
        <f t="shared" si="547"/>
        <v>-93.093327868876415</v>
      </c>
      <c r="R1875">
        <f t="shared" si="548"/>
        <v>86.906672131123585</v>
      </c>
      <c r="S1875">
        <f t="shared" si="549"/>
        <v>1.0375459860776619</v>
      </c>
      <c r="T1875">
        <f t="shared" si="532"/>
        <v>33.423058762509321</v>
      </c>
    </row>
    <row r="1876" spans="1:20" x14ac:dyDescent="0.25">
      <c r="A1876">
        <f t="shared" si="533"/>
        <v>6543.8662512882574</v>
      </c>
      <c r="B1876">
        <f t="shared" si="550"/>
        <v>1041.4886608247571</v>
      </c>
      <c r="C1876" t="str">
        <f t="shared" si="534"/>
        <v>-2.52848678747502-46.6451955568682i</v>
      </c>
      <c r="D1876" t="str">
        <f t="shared" si="535"/>
        <v>3.47811787295915-15.2864647468126i</v>
      </c>
      <c r="E1876" t="str">
        <f t="shared" si="536"/>
        <v>162.361089428885+0.545039898522142i</v>
      </c>
      <c r="F1876" t="str">
        <f t="shared" si="537"/>
        <v>2.90990876151657-143.409165901635i</v>
      </c>
      <c r="G1876" t="str">
        <f t="shared" si="538"/>
        <v>0.999999605350894-0.0006282109122007i</v>
      </c>
      <c r="H1876" t="str">
        <f t="shared" si="539"/>
        <v>652.578327868234+135.237187069061i</v>
      </c>
      <c r="I1876" t="str">
        <f t="shared" si="540"/>
        <v>60.0689919767108-262.899039176432i</v>
      </c>
      <c r="K1876" t="str">
        <f t="shared" si="541"/>
        <v>0.017631392018758-0.0050934952693263i</v>
      </c>
      <c r="L1876" t="str">
        <f t="shared" si="542"/>
        <v>0.0001875-0.203211248973917i</v>
      </c>
      <c r="M1876" t="str">
        <f t="shared" si="543"/>
        <v>0.0025-0.0979582430951189i</v>
      </c>
      <c r="N1876">
        <f t="shared" si="544"/>
        <v>86.897215810339389</v>
      </c>
      <c r="O1876">
        <f t="shared" si="545"/>
        <v>33.388880861247642</v>
      </c>
      <c r="P1876" s="3">
        <f t="shared" si="546"/>
        <v>33.388880861247642</v>
      </c>
      <c r="Q1876" s="3">
        <f t="shared" si="547"/>
        <v>-93.102784189660611</v>
      </c>
      <c r="R1876">
        <f t="shared" si="548"/>
        <v>86.897215810339389</v>
      </c>
      <c r="S1876">
        <f t="shared" si="549"/>
        <v>1.0414886608247571</v>
      </c>
      <c r="T1876">
        <f t="shared" si="532"/>
        <v>33.388880861247642</v>
      </c>
    </row>
    <row r="1877" spans="1:20" x14ac:dyDescent="0.25">
      <c r="A1877">
        <f t="shared" si="533"/>
        <v>6568.7329430431528</v>
      </c>
      <c r="B1877">
        <f t="shared" si="550"/>
        <v>1045.4463177358912</v>
      </c>
      <c r="C1877" t="str">
        <f t="shared" si="534"/>
        <v>-2.52623278458904-46.4615532905163i</v>
      </c>
      <c r="D1877" t="str">
        <f t="shared" si="535"/>
        <v>3.47811781869083-15.2286338490643i</v>
      </c>
      <c r="E1877" t="str">
        <f t="shared" si="536"/>
        <v>162.360385373712+0.54749075443707i</v>
      </c>
      <c r="F1877" t="str">
        <f t="shared" si="537"/>
        <v>2.9099087527722-142.866287926986i</v>
      </c>
      <c r="G1877" t="str">
        <f t="shared" si="538"/>
        <v>0.999999602345863-0.000630598111772095i</v>
      </c>
      <c r="H1877" t="str">
        <f t="shared" si="539"/>
        <v>652.793662880865+135.75486473189i</v>
      </c>
      <c r="I1877" t="str">
        <f t="shared" si="540"/>
        <v>60.0722869402581-261.982164862272i</v>
      </c>
      <c r="K1877" t="str">
        <f t="shared" si="541"/>
        <v>0.0176204927530201-0.00510947607536255i</v>
      </c>
      <c r="L1877" t="str">
        <f t="shared" si="542"/>
        <v>0.0001875-0.202441969489856i</v>
      </c>
      <c r="M1877" t="str">
        <f t="shared" si="543"/>
        <v>0.0025-0.0975874109335717i</v>
      </c>
      <c r="N1877">
        <f t="shared" si="544"/>
        <v>86.887747368251226</v>
      </c>
      <c r="O1877">
        <f t="shared" si="545"/>
        <v>33.354694923357286</v>
      </c>
      <c r="P1877" s="3">
        <f t="shared" si="546"/>
        <v>33.354694923357286</v>
      </c>
      <c r="Q1877" s="3">
        <f t="shared" si="547"/>
        <v>-93.112252631748774</v>
      </c>
      <c r="R1877">
        <f t="shared" si="548"/>
        <v>86.887747368251226</v>
      </c>
      <c r="S1877">
        <f t="shared" si="549"/>
        <v>1.0454463177358913</v>
      </c>
      <c r="T1877">
        <f t="shared" si="532"/>
        <v>33.354694923357286</v>
      </c>
    </row>
    <row r="1878" spans="1:20" x14ac:dyDescent="0.25">
      <c r="A1878">
        <f t="shared" si="533"/>
        <v>6593.6941282267171</v>
      </c>
      <c r="B1878">
        <f t="shared" si="550"/>
        <v>1049.4190137432877</v>
      </c>
      <c r="C1878" t="str">
        <f t="shared" si="534"/>
        <v>-2.52396470198429-46.2785891842498i</v>
      </c>
      <c r="D1878" t="str">
        <f t="shared" si="535"/>
        <v>3.4781177640093-15.1710220203253i</v>
      </c>
      <c r="E1878" t="str">
        <f t="shared" si="536"/>
        <v>162.359677650361+0.549954735675301i</v>
      </c>
      <c r="F1878" t="str">
        <f t="shared" si="537"/>
        <v>2.90990874396125-142.325465131853i</v>
      </c>
      <c r="G1878" t="str">
        <f t="shared" si="538"/>
        <v>0.999999599317951-0.000632994382680177i</v>
      </c>
      <c r="H1878" t="str">
        <f t="shared" si="539"/>
        <v>653.010720525146+136.274546206275i</v>
      </c>
      <c r="I1878" t="str">
        <f t="shared" si="540"/>
        <v>60.0756050335286-261.069092163848i</v>
      </c>
      <c r="K1878" t="str">
        <f t="shared" si="541"/>
        <v>0.0176095250603799-0.00512548351979694i</v>
      </c>
      <c r="L1878" t="str">
        <f t="shared" si="542"/>
        <v>0.0001875-0.20167560220149i</v>
      </c>
      <c r="M1878" t="str">
        <f t="shared" si="543"/>
        <v>0.0025-0.0972179825996925i</v>
      </c>
      <c r="N1878">
        <f t="shared" si="544"/>
        <v>86.878266987840988</v>
      </c>
      <c r="O1878">
        <f t="shared" si="545"/>
        <v>33.32050090619142</v>
      </c>
      <c r="P1878" s="3">
        <f t="shared" si="546"/>
        <v>33.32050090619142</v>
      </c>
      <c r="Q1878" s="3">
        <f t="shared" si="547"/>
        <v>-93.121733012159012</v>
      </c>
      <c r="R1878">
        <f t="shared" si="548"/>
        <v>86.878266987840988</v>
      </c>
      <c r="S1878">
        <f t="shared" si="549"/>
        <v>1.0494190137432877</v>
      </c>
      <c r="T1878">
        <f t="shared" si="532"/>
        <v>33.32050090619142</v>
      </c>
    </row>
    <row r="1879" spans="1:20" x14ac:dyDescent="0.25">
      <c r="A1879">
        <f t="shared" si="533"/>
        <v>6618.7501659139798</v>
      </c>
      <c r="B1879">
        <f t="shared" si="550"/>
        <v>1053.4068059955123</v>
      </c>
      <c r="C1879" t="str">
        <f t="shared" si="534"/>
        <v>-2.52168247319072-46.0963006979218i</v>
      </c>
      <c r="D1879" t="str">
        <f t="shared" si="535"/>
        <v>3.4781177089114-15.1136284318302i</v>
      </c>
      <c r="E1879" t="str">
        <f t="shared" si="536"/>
        <v>162.358966253266+0.55243192664062i</v>
      </c>
      <c r="F1879" t="str">
        <f t="shared" si="537"/>
        <v>2.9099087350832-141.786689736317i</v>
      </c>
      <c r="G1879" t="str">
        <f t="shared" si="538"/>
        <v>0.999999596266983-0.000635399759395776i</v>
      </c>
      <c r="H1879" t="str">
        <f t="shared" si="539"/>
        <v>653.229515216908+136.796239393441i</v>
      </c>
      <c r="I1879" t="str">
        <f t="shared" si="540"/>
        <v>60.0789464003065-260.159808336457i</v>
      </c>
      <c r="K1879" t="str">
        <f t="shared" si="541"/>
        <v>0.0175984886129455-0.00514151739122322i</v>
      </c>
      <c r="L1879" t="str">
        <f t="shared" si="542"/>
        <v>0.0001875-0.20091213608437i</v>
      </c>
      <c r="M1879" t="str">
        <f t="shared" si="543"/>
        <v>0.0025-0.0968499527791321i</v>
      </c>
      <c r="N1879">
        <f t="shared" si="544"/>
        <v>86.868774854677426</v>
      </c>
      <c r="O1879">
        <f t="shared" si="545"/>
        <v>33.286298767015865</v>
      </c>
      <c r="P1879" s="3">
        <f t="shared" si="546"/>
        <v>33.286298767015865</v>
      </c>
      <c r="Q1879" s="3">
        <f t="shared" si="547"/>
        <v>-93.131225145322574</v>
      </c>
      <c r="R1879">
        <f t="shared" si="548"/>
        <v>86.868774854677426</v>
      </c>
      <c r="S1879">
        <f t="shared" si="549"/>
        <v>1.0534068059955124</v>
      </c>
      <c r="T1879">
        <f t="shared" si="532"/>
        <v>33.286298767015865</v>
      </c>
    </row>
    <row r="1880" spans="1:20" x14ac:dyDescent="0.25">
      <c r="A1880">
        <f t="shared" si="533"/>
        <v>6643.9014165444532</v>
      </c>
      <c r="B1880">
        <f t="shared" si="550"/>
        <v>1057.4097518582953</v>
      </c>
      <c r="C1880" t="str">
        <f t="shared" si="534"/>
        <v>-2.51938603172535-45.9146853018252i</v>
      </c>
      <c r="D1880" t="str">
        <f t="shared" si="535"/>
        <v>3.47811765339397-15.0564522579529i</v>
      </c>
      <c r="E1880" t="str">
        <f t="shared" si="536"/>
        <v>162.358251177096+0.554922412305441i</v>
      </c>
      <c r="F1880" t="str">
        <f t="shared" si="537"/>
        <v>2.90990872613755-141.249953989915i</v>
      </c>
      <c r="G1880" t="str">
        <f t="shared" si="538"/>
        <v>0.999999593192783-0.000637814276520712i</v>
      </c>
      <c r="H1880" t="str">
        <f t="shared" si="539"/>
        <v>653.450061502324+137.319952225204i</v>
      </c>
      <c r="I1880" t="str">
        <f t="shared" si="540"/>
        <v>60.0823111849229-259.254300694637i</v>
      </c>
      <c r="K1880" t="str">
        <f t="shared" si="541"/>
        <v>0.0175873830826819-0.00515757747511459i</v>
      </c>
      <c r="L1880" t="str">
        <f t="shared" si="542"/>
        <v>0.0001875-0.200151560155778i</v>
      </c>
      <c r="M1880" t="str">
        <f t="shared" si="543"/>
        <v>0.0025-0.0964833161776573i</v>
      </c>
      <c r="N1880">
        <f t="shared" si="544"/>
        <v>86.859271156936686</v>
      </c>
      <c r="O1880">
        <f t="shared" si="545"/>
        <v>33.252088463010836</v>
      </c>
      <c r="P1880" s="3">
        <f t="shared" si="546"/>
        <v>33.252088463010836</v>
      </c>
      <c r="Q1880" s="3">
        <f t="shared" si="547"/>
        <v>-93.140728843063314</v>
      </c>
      <c r="R1880">
        <f t="shared" si="548"/>
        <v>86.859271156936686</v>
      </c>
      <c r="S1880">
        <f t="shared" si="549"/>
        <v>1.0574097518582952</v>
      </c>
      <c r="T1880">
        <f t="shared" si="532"/>
        <v>33.252088463010836</v>
      </c>
    </row>
    <row r="1881" spans="1:20" x14ac:dyDescent="0.25">
      <c r="A1881">
        <f t="shared" si="533"/>
        <v>6669.1482419273216</v>
      </c>
      <c r="B1881">
        <f t="shared" si="550"/>
        <v>1061.4279089153567</v>
      </c>
      <c r="C1881" t="str">
        <f t="shared" si="534"/>
        <v>-2.51707531109763-45.7337404766565i</v>
      </c>
      <c r="D1881" t="str">
        <f t="shared" si="535"/>
        <v>3.47811759745379-14.9994926761949i</v>
      </c>
      <c r="E1881" t="str">
        <f t="shared" si="536"/>
        <v>162.357532416744+0.557426278213588i</v>
      </c>
      <c r="F1881" t="str">
        <f t="shared" si="537"/>
        <v>2.9099087171238-140.715250171522i</v>
      </c>
      <c r="G1881" t="str">
        <f t="shared" si="538"/>
        <v>0.999999590095175-0.000640237968788283i</v>
      </c>
      <c r="H1881" t="str">
        <f t="shared" si="539"/>
        <v>653.672374059214+137.84569266403i</v>
      </c>
      <c r="I1881" t="str">
        <f t="shared" si="540"/>
        <v>60.0856995322448-258.352556612025i</v>
      </c>
      <c r="K1881" t="str">
        <f t="shared" si="541"/>
        <v>0.0175762081414346-0.00517366355380443i</v>
      </c>
      <c r="L1881" t="str">
        <f t="shared" si="542"/>
        <v>0.0001875-0.199393863474574i</v>
      </c>
      <c r="M1881" t="str">
        <f t="shared" si="543"/>
        <v>0.0025-0.096118067521077i</v>
      </c>
      <c r="N1881">
        <f t="shared" si="544"/>
        <v>86.849756085421717</v>
      </c>
      <c r="O1881">
        <f t="shared" si="545"/>
        <v>33.217869951272483</v>
      </c>
      <c r="P1881" s="3">
        <f t="shared" si="546"/>
        <v>33.217869951272483</v>
      </c>
      <c r="Q1881" s="3">
        <f t="shared" si="547"/>
        <v>-93.150243914578283</v>
      </c>
      <c r="R1881">
        <f t="shared" si="548"/>
        <v>86.849756085421717</v>
      </c>
      <c r="S1881">
        <f t="shared" si="549"/>
        <v>1.0614279089153567</v>
      </c>
      <c r="T1881">
        <f t="shared" si="532"/>
        <v>33.217869951272483</v>
      </c>
    </row>
    <row r="1882" spans="1:20" x14ac:dyDescent="0.25">
      <c r="A1882">
        <f t="shared" si="533"/>
        <v>6694.4910052466457</v>
      </c>
      <c r="B1882">
        <f t="shared" si="550"/>
        <v>1065.4613349692352</v>
      </c>
      <c r="C1882" t="str">
        <f t="shared" si="534"/>
        <v>-2.51475024481406-45.5534637134858i</v>
      </c>
      <c r="D1882" t="str">
        <f t="shared" si="535"/>
        <v>3.47811754108767-14.9427488671735i</v>
      </c>
      <c r="E1882" t="str">
        <f t="shared" si="536"/>
        <v>162.356809967343+0.559943610482928i</v>
      </c>
      <c r="F1882" t="str">
        <f t="shared" si="537"/>
        <v>2.90990870804141-140.182570589243i</v>
      </c>
      <c r="G1882" t="str">
        <f t="shared" si="538"/>
        <v>0.999999586973981-0.000642670871063777i</v>
      </c>
      <c r="H1882" t="str">
        <f t="shared" si="539"/>
        <v>653.896467698396+138.373468703103i</v>
      </c>
      <c r="I1882" t="str">
        <f t="shared" si="540"/>
        <v>60.0891115876715-257.454563521247i</v>
      </c>
      <c r="K1882" t="str">
        <f t="shared" si="541"/>
        <v>0.0175649634609531-0.00518977540646677i</v>
      </c>
      <c r="L1882" t="str">
        <f t="shared" si="542"/>
        <v>0.0001875-0.198639035141038i</v>
      </c>
      <c r="M1882" t="str">
        <f t="shared" si="543"/>
        <v>0.0025-0.0957542015551669i</v>
      </c>
      <c r="N1882">
        <f t="shared" si="544"/>
        <v>86.840229833582896</v>
      </c>
      <c r="O1882">
        <f t="shared" si="545"/>
        <v>33.183643188815552</v>
      </c>
      <c r="P1882" s="3">
        <f t="shared" si="546"/>
        <v>33.183643188815552</v>
      </c>
      <c r="Q1882" s="3">
        <f t="shared" si="547"/>
        <v>-93.159770166417104</v>
      </c>
      <c r="R1882">
        <f t="shared" si="548"/>
        <v>86.840229833582896</v>
      </c>
      <c r="S1882">
        <f t="shared" si="549"/>
        <v>1.0654613349692352</v>
      </c>
      <c r="T1882">
        <f t="shared" si="532"/>
        <v>33.183643188815552</v>
      </c>
    </row>
    <row r="1883" spans="1:20" x14ac:dyDescent="0.25">
      <c r="A1883">
        <f t="shared" si="533"/>
        <v>6719.930071066583</v>
      </c>
      <c r="B1883">
        <f t="shared" si="550"/>
        <v>1069.5100880421182</v>
      </c>
      <c r="C1883" t="str">
        <f t="shared" si="534"/>
        <v>-2.51241076638382-45.3738525137241i</v>
      </c>
      <c r="D1883" t="str">
        <f t="shared" si="535"/>
        <v>3.47811748429234-14.88622001461i</v>
      </c>
      <c r="E1883" t="str">
        <f t="shared" si="536"/>
        <v>162.356083824272+0.562474495808383i</v>
      </c>
      <c r="F1883" t="str">
        <f t="shared" si="537"/>
        <v>2.90990869888986-139.651907580306i</v>
      </c>
      <c r="G1883" t="str">
        <f t="shared" si="538"/>
        <v>0.99999958382902-0.000645113018344963i</v>
      </c>
      <c r="H1883" t="str">
        <f t="shared" si="539"/>
        <v>654.122357365029+138.903288366387i</v>
      </c>
      <c r="I1883" t="str">
        <f t="shared" si="540"/>
        <v>60.0925474971306-256.560308913797i</v>
      </c>
      <c r="K1883" t="str">
        <f t="shared" si="541"/>
        <v>0.0175536487129151-0.00520591280909716i</v>
      </c>
      <c r="L1883" t="str">
        <f t="shared" si="542"/>
        <v>0.0001875-0.197887064296711i</v>
      </c>
      <c r="M1883" t="str">
        <f t="shared" si="543"/>
        <v>0.0025-0.0953917130455936i</v>
      </c>
      <c r="N1883">
        <f t="shared" si="544"/>
        <v>86.830692597537393</v>
      </c>
      <c r="O1883">
        <f t="shared" si="545"/>
        <v>33.149408132575559</v>
      </c>
      <c r="P1883" s="3">
        <f t="shared" si="546"/>
        <v>33.149408132575559</v>
      </c>
      <c r="Q1883" s="3">
        <f t="shared" si="547"/>
        <v>-93.169307402462607</v>
      </c>
      <c r="R1883">
        <f t="shared" si="548"/>
        <v>86.830692597537393</v>
      </c>
      <c r="S1883">
        <f t="shared" si="549"/>
        <v>1.0695100880421182</v>
      </c>
      <c r="T1883">
        <f t="shared" si="532"/>
        <v>33.149408132575559</v>
      </c>
    </row>
    <row r="1884" spans="1:20" x14ac:dyDescent="0.25">
      <c r="A1884">
        <f t="shared" si="533"/>
        <v>6745.4658053366365</v>
      </c>
      <c r="B1884">
        <f t="shared" si="550"/>
        <v>1073.5742263766783</v>
      </c>
      <c r="C1884" t="str">
        <f t="shared" si="534"/>
        <v>-2.5100568093237-45.194904389089i</v>
      </c>
      <c r="D1884" t="str">
        <f t="shared" si="535"/>
        <v>3.47811742706456-14.8299053053177i</v>
      </c>
      <c r="E1884" t="str">
        <f t="shared" si="536"/>
        <v>162.355353983156+0.565019021462749i</v>
      </c>
      <c r="F1884" t="str">
        <f t="shared" si="537"/>
        <v>2.90990868966861-139.123253510943i</v>
      </c>
      <c r="G1884" t="str">
        <f t="shared" si="538"/>
        <v>0.999999580660113-0.000647564445762601i</v>
      </c>
      <c r="H1884" t="str">
        <f t="shared" si="539"/>
        <v>654.350058139992+139.435159708683i</v>
      </c>
      <c r="I1884" t="str">
        <f t="shared" si="540"/>
        <v>60.0960074070662-255.669780339907i</v>
      </c>
      <c r="K1884" t="str">
        <f t="shared" si="541"/>
        <v>0.0175422635689507-0.00522207553449342i</v>
      </c>
      <c r="L1884" t="str">
        <f t="shared" si="542"/>
        <v>0.0001875-0.197137940124239i</v>
      </c>
      <c r="M1884" t="str">
        <f t="shared" si="543"/>
        <v>0.0025-0.0950305967778377i</v>
      </c>
      <c r="N1884">
        <f t="shared" si="544"/>
        <v>86.821144576089651</v>
      </c>
      <c r="O1884">
        <f t="shared" si="545"/>
        <v>33.115164739410723</v>
      </c>
      <c r="P1884" s="3">
        <f t="shared" si="546"/>
        <v>33.115164739410723</v>
      </c>
      <c r="Q1884" s="3">
        <f t="shared" si="547"/>
        <v>-93.178855423910349</v>
      </c>
      <c r="R1884">
        <f t="shared" si="548"/>
        <v>86.821144576089651</v>
      </c>
      <c r="S1884">
        <f t="shared" si="549"/>
        <v>1.0735742263766783</v>
      </c>
      <c r="T1884">
        <f t="shared" si="532"/>
        <v>33.115164739410723</v>
      </c>
    </row>
    <row r="1885" spans="1:20" x14ac:dyDescent="0.25">
      <c r="A1885">
        <f t="shared" si="533"/>
        <v>6771.0985753969153</v>
      </c>
      <c r="B1885">
        <f t="shared" si="550"/>
        <v>1077.6538084369097</v>
      </c>
      <c r="C1885" t="str">
        <f t="shared" si="534"/>
        <v>-2.50768830716292-45.0166168615716i</v>
      </c>
      <c r="D1885" t="str">
        <f t="shared" si="535"/>
        <v>3.47811736940103-14.7738039291907i</v>
      </c>
      <c r="E1885" t="str">
        <f t="shared" si="536"/>
        <v>162.354620439867+0.567577275303656i</v>
      </c>
      <c r="F1885" t="str">
        <f t="shared" si="537"/>
        <v>2.90990868037717-138.596600776289i</v>
      </c>
      <c r="G1885" t="str">
        <f t="shared" si="538"/>
        <v>0.999999577467076-0.000650025188580944i</v>
      </c>
      <c r="H1885" t="str">
        <f t="shared" si="539"/>
        <v>654.579585241266+139.969090815694i</v>
      </c>
      <c r="I1885" t="str">
        <f t="shared" si="540"/>
        <v>60.0994914644384-254.782965408448i</v>
      </c>
      <c r="K1885" t="str">
        <f t="shared" si="541"/>
        <v>0.0175308077006671-0.00523826335223661i</v>
      </c>
      <c r="L1885" t="str">
        <f t="shared" si="542"/>
        <v>0.0001875-0.196391651847219i</v>
      </c>
      <c r="M1885" t="str">
        <f t="shared" si="543"/>
        <v>0.0025-0.094670847557121i</v>
      </c>
      <c r="N1885">
        <f t="shared" si="544"/>
        <v>86.811585970751779</v>
      </c>
      <c r="O1885">
        <f t="shared" si="545"/>
        <v>33.080912966104094</v>
      </c>
      <c r="P1885" s="3">
        <f t="shared" si="546"/>
        <v>33.080912966104094</v>
      </c>
      <c r="Q1885" s="3">
        <f t="shared" si="547"/>
        <v>-93.188414029248221</v>
      </c>
      <c r="R1885">
        <f t="shared" si="548"/>
        <v>86.811585970751779</v>
      </c>
      <c r="S1885">
        <f t="shared" si="549"/>
        <v>1.0776538084369096</v>
      </c>
      <c r="T1885">
        <f t="shared" si="532"/>
        <v>33.080912966104094</v>
      </c>
    </row>
    <row r="1886" spans="1:20" x14ac:dyDescent="0.25">
      <c r="A1886">
        <f t="shared" si="533"/>
        <v>6796.8287499834241</v>
      </c>
      <c r="B1886">
        <f t="shared" si="550"/>
        <v>1081.74889290897</v>
      </c>
      <c r="C1886" t="str">
        <f t="shared" si="534"/>
        <v>-2.50530519344926-44.8389874634055i</v>
      </c>
      <c r="D1886" t="str">
        <f t="shared" si="535"/>
        <v>3.47811731129843-14.7179150791919i</v>
      </c>
      <c r="E1886" t="str">
        <f t="shared" si="536"/>
        <v>162.353883190536+0.570149345772803i</v>
      </c>
      <c r="F1886" t="str">
        <f t="shared" si="537"/>
        <v>2.90990867101497-138.071941800267i</v>
      </c>
      <c r="G1886" t="str">
        <f t="shared" si="538"/>
        <v>0.999999574249726-0.000652495282198245i</v>
      </c>
      <c r="H1886" t="str">
        <f t="shared" si="539"/>
        <v>654.810954025338+140.505089804077i</v>
      </c>
      <c r="I1886" t="str">
        <f t="shared" si="540"/>
        <v>60.1029998167121-253.899851786802i</v>
      </c>
      <c r="K1886" t="str">
        <f t="shared" si="541"/>
        <v>0.0175192807796737-0.00525447602867213i</v>
      </c>
      <c r="L1886" t="str">
        <f t="shared" si="542"/>
        <v>0.0001875-0.195648188730045i</v>
      </c>
      <c r="M1886" t="str">
        <f t="shared" si="543"/>
        <v>0.0025-0.0943124602083298i</v>
      </c>
      <c r="N1886">
        <f t="shared" si="544"/>
        <v>86.802016985762819</v>
      </c>
      <c r="O1886">
        <f t="shared" si="545"/>
        <v>33.046652769366112</v>
      </c>
      <c r="P1886" s="3">
        <f t="shared" si="546"/>
        <v>33.046652769366112</v>
      </c>
      <c r="Q1886" s="3">
        <f t="shared" si="547"/>
        <v>-93.197983014237181</v>
      </c>
      <c r="R1886">
        <f t="shared" si="548"/>
        <v>86.802016985762819</v>
      </c>
      <c r="S1886">
        <f t="shared" si="549"/>
        <v>1.08174889290897</v>
      </c>
      <c r="T1886">
        <f t="shared" si="532"/>
        <v>33.046652769366112</v>
      </c>
    </row>
    <row r="1887" spans="1:20" x14ac:dyDescent="0.25">
      <c r="A1887">
        <f t="shared" si="533"/>
        <v>6822.656699233361</v>
      </c>
      <c r="B1887">
        <f t="shared" si="550"/>
        <v>1085.8595387020241</v>
      </c>
      <c r="C1887" t="str">
        <f t="shared" si="534"/>
        <v>-2.50290740175416-44.6620137370346i</v>
      </c>
      <c r="D1887" t="str">
        <f t="shared" si="535"/>
        <v>3.4781172527534-14.6622379513414i</v>
      </c>
      <c r="E1887" t="str">
        <f t="shared" si="536"/>
        <v>162.353142231559+0.572735321898306i</v>
      </c>
      <c r="F1887" t="str">
        <f t="shared" si="537"/>
        <v>2.90990866158148-137.549269035482i</v>
      </c>
      <c r="G1887" t="str">
        <f t="shared" si="538"/>
        <v>0.999999571007877-0.000654974762147269i</v>
      </c>
      <c r="H1887" t="str">
        <f t="shared" si="539"/>
        <v>655.044179988619+141.043164821501i</v>
      </c>
      <c r="I1887" t="str">
        <f t="shared" si="540"/>
        <v>60.1065326118521-253.020427200752i</v>
      </c>
      <c r="K1887" t="str">
        <f t="shared" si="541"/>
        <v>0.0175076824776076-0.00527071332689071i</v>
      </c>
      <c r="L1887" t="str">
        <f t="shared" si="542"/>
        <v>0.0001875-0.19490754007775i</v>
      </c>
      <c r="M1887" t="str">
        <f t="shared" si="543"/>
        <v>0.0025-0.0939554295759412i</v>
      </c>
      <c r="N1887">
        <f t="shared" si="544"/>
        <v>86.792437828109243</v>
      </c>
      <c r="O1887">
        <f t="shared" si="545"/>
        <v>33.012384105837</v>
      </c>
      <c r="P1887" s="3">
        <f t="shared" si="546"/>
        <v>33.012384105837</v>
      </c>
      <c r="Q1887" s="3">
        <f t="shared" si="547"/>
        <v>-93.207562171890757</v>
      </c>
      <c r="R1887">
        <f t="shared" si="548"/>
        <v>86.792437828109243</v>
      </c>
      <c r="S1887">
        <f t="shared" si="549"/>
        <v>1.085859538702024</v>
      </c>
      <c r="T1887">
        <f t="shared" si="532"/>
        <v>33.012384105837</v>
      </c>
    </row>
    <row r="1888" spans="1:20" x14ac:dyDescent="0.25">
      <c r="A1888">
        <f t="shared" si="533"/>
        <v>6848.5827946904474</v>
      </c>
      <c r="B1888">
        <f t="shared" si="550"/>
        <v>1089.9858049490917</v>
      </c>
      <c r="C1888" t="str">
        <f t="shared" si="534"/>
        <v>-2.50049486567741-44.4856932350776i</v>
      </c>
      <c r="D1888" t="str">
        <f t="shared" si="535"/>
        <v>3.47811719376259-14.6067717447049i</v>
      </c>
      <c r="E1888" t="str">
        <f t="shared" si="536"/>
        <v>162.352397559593+0.575335293301342i</v>
      </c>
      <c r="F1888" t="str">
        <f t="shared" si="537"/>
        <v>2.90990865207615-137.028574963111i</v>
      </c>
      <c r="G1888" t="str">
        <f t="shared" si="538"/>
        <v>0.999999567741343-0.0006574636640958i</v>
      </c>
      <c r="H1888" t="str">
        <f t="shared" si="539"/>
        <v>655.279278768885+141.583324046701i</v>
      </c>
      <c r="I1888" t="str">
        <f t="shared" si="540"/>
        <v>60.1100899983157-252.144679434375i</v>
      </c>
      <c r="K1888" t="str">
        <f t="shared" si="541"/>
        <v>0.017496012466159-0.00528697500670984i</v>
      </c>
      <c r="L1888" t="str">
        <f t="shared" si="542"/>
        <v>0.0001875-0.194169695235853i</v>
      </c>
      <c r="M1888" t="str">
        <f t="shared" si="543"/>
        <v>0.0025-0.0935997505239498i</v>
      </c>
      <c r="N1888">
        <f t="shared" si="544"/>
        <v>86.782848707545824</v>
      </c>
      <c r="O1888">
        <f t="shared" si="545"/>
        <v>32.97810693208848</v>
      </c>
      <c r="P1888" s="3">
        <f t="shared" si="546"/>
        <v>32.97810693208848</v>
      </c>
      <c r="Q1888" s="3">
        <f t="shared" si="547"/>
        <v>-93.217151292454176</v>
      </c>
      <c r="R1888">
        <f t="shared" si="548"/>
        <v>86.782848707545824</v>
      </c>
      <c r="S1888">
        <f t="shared" si="549"/>
        <v>1.0899858049490918</v>
      </c>
      <c r="T1888">
        <f t="shared" si="532"/>
        <v>32.97810693208848</v>
      </c>
    </row>
    <row r="1889" spans="1:20" x14ac:dyDescent="0.25">
      <c r="A1889">
        <f t="shared" si="533"/>
        <v>6874.6074093102707</v>
      </c>
      <c r="B1889">
        <f t="shared" si="550"/>
        <v>1094.1277510078983</v>
      </c>
      <c r="C1889" t="str">
        <f t="shared" si="534"/>
        <v>-2.49806751885376-44.3100235202993i</v>
      </c>
      <c r="D1889" t="str">
        <f t="shared" si="535"/>
        <v>3.4781171343226-14.5515156613824i</v>
      </c>
      <c r="E1889" t="str">
        <f t="shared" si="536"/>
        <v>162.351649171568+0.577949350194096i</v>
      </c>
      <c r="F1889" t="str">
        <f t="shared" si="537"/>
        <v>2.90990864249846-136.509852092795i</v>
      </c>
      <c r="G1889" t="str">
        <f t="shared" si="538"/>
        <v>0.999999564449937-0.00065996202384716i</v>
      </c>
      <c r="H1889" t="str">
        <f t="shared" si="539"/>
        <v>655.51626614672+142.125575689525i</v>
      </c>
      <c r="I1889" t="str">
        <f t="shared" si="540"/>
        <v>60.1136721250431-251.272596329922i</v>
      </c>
      <c r="K1889" t="str">
        <f t="shared" si="541"/>
        <v>0.0174842704170978-0.00530326082465496i</v>
      </c>
      <c r="L1889" t="str">
        <f t="shared" si="542"/>
        <v>0.0001875-0.193434643590211i</v>
      </c>
      <c r="M1889" t="str">
        <f t="shared" si="543"/>
        <v>0.0025-0.093245417935794i</v>
      </c>
      <c r="N1889">
        <f t="shared" si="544"/>
        <v>86.773249836614681</v>
      </c>
      <c r="O1889">
        <f t="shared" si="545"/>
        <v>32.943821204626865</v>
      </c>
      <c r="P1889" s="3">
        <f t="shared" si="546"/>
        <v>32.943821204626865</v>
      </c>
      <c r="Q1889" s="3">
        <f t="shared" si="547"/>
        <v>-93.226750163385319</v>
      </c>
      <c r="R1889">
        <f t="shared" si="548"/>
        <v>86.773249836614681</v>
      </c>
      <c r="S1889">
        <f t="shared" si="549"/>
        <v>1.0941277510078982</v>
      </c>
      <c r="T1889">
        <f t="shared" si="532"/>
        <v>32.943821204626865</v>
      </c>
    </row>
    <row r="1890" spans="1:20" x14ac:dyDescent="0.25">
      <c r="A1890">
        <f t="shared" si="533"/>
        <v>6900.7309174656502</v>
      </c>
      <c r="B1890">
        <f t="shared" si="550"/>
        <v>1098.2854364617283</v>
      </c>
      <c r="C1890" t="str">
        <f t="shared" si="534"/>
        <v>-2.49562529495832-44.1350021655771i</v>
      </c>
      <c r="D1890" t="str">
        <f t="shared" si="535"/>
        <v>3.47811707443-14.4964689064967i</v>
      </c>
      <c r="E1890" t="str">
        <f t="shared" si="536"/>
        <v>162.35089706469+0.580577583385639i</v>
      </c>
      <c r="F1890" t="str">
        <f t="shared" si="537"/>
        <v>2.90990863284785-135.99309296253i</v>
      </c>
      <c r="G1890" t="str">
        <f t="shared" si="538"/>
        <v>0.999999561133469-0.000662469877340717i</v>
      </c>
      <c r="H1890" t="str">
        <f t="shared" si="539"/>
        <v>655.755158047+142.66992799099i</v>
      </c>
      <c r="I1890" t="str">
        <f t="shared" si="540"/>
        <v>60.117279141452-250.404165787718i</v>
      </c>
      <c r="K1890" t="str">
        <f t="shared" si="541"/>
        <v>0.0174724560022996-0.00531957053394121i</v>
      </c>
      <c r="L1890" t="str">
        <f t="shared" si="542"/>
        <v>0.0001875-0.192702374566856i</v>
      </c>
      <c r="M1890" t="str">
        <f t="shared" si="543"/>
        <v>0.0025-0.0928924267142797i</v>
      </c>
      <c r="N1890">
        <f t="shared" si="544"/>
        <v>86.763641430665544</v>
      </c>
      <c r="O1890">
        <f t="shared" si="545"/>
        <v>32.909526879895211</v>
      </c>
      <c r="P1890" s="3">
        <f t="shared" si="546"/>
        <v>32.909526879895211</v>
      </c>
      <c r="Q1890" s="3">
        <f t="shared" si="547"/>
        <v>-93.236358569334456</v>
      </c>
      <c r="R1890">
        <f t="shared" si="548"/>
        <v>86.763641430665544</v>
      </c>
      <c r="S1890">
        <f t="shared" si="549"/>
        <v>1.0982854364617283</v>
      </c>
      <c r="T1890">
        <f t="shared" si="532"/>
        <v>32.909526879895211</v>
      </c>
    </row>
    <row r="1891" spans="1:20" x14ac:dyDescent="0.25">
      <c r="A1891">
        <f t="shared" si="533"/>
        <v>6926.9536949520198</v>
      </c>
      <c r="B1891">
        <f t="shared" si="550"/>
        <v>1102.4589211202829</v>
      </c>
      <c r="C1891" t="str">
        <f t="shared" si="534"/>
        <v>-2.49316812771131-43.960626753869i</v>
      </c>
      <c r="D1891" t="str">
        <f t="shared" si="535"/>
        <v>3.47811701408137-14.4416306881816i</v>
      </c>
      <c r="E1891" t="str">
        <f t="shared" si="536"/>
        <v>162.350141236447+0.583220084283609i</v>
      </c>
      <c r="F1891" t="str">
        <f t="shared" si="537"/>
        <v>2.90990862312373-135.478290138563i</v>
      </c>
      <c r="G1891" t="str">
        <f t="shared" si="538"/>
        <v>0.999999557791748-0.00066498726065241i</v>
      </c>
      <c r="H1891" t="str">
        <f t="shared" si="539"/>
        <v>655.995970540359+143.216389223321i</v>
      </c>
      <c r="I1891" t="str">
        <f t="shared" si="540"/>
        <v>60.1209111974268-249.539375766049i</v>
      </c>
      <c r="K1891" t="str">
        <f t="shared" si="541"/>
        <v>0.0174605688937731-0.00533590388445483i</v>
      </c>
      <c r="L1891" t="str">
        <f t="shared" si="542"/>
        <v>0.0001875-0.191972877631855i</v>
      </c>
      <c r="M1891" t="str">
        <f t="shared" si="543"/>
        <v>0.0025-0.0925407717815094i</v>
      </c>
      <c r="N1891">
        <f t="shared" si="544"/>
        <v>86.754023707877138</v>
      </c>
      <c r="O1891">
        <f t="shared" si="545"/>
        <v>32.875223914275821</v>
      </c>
      <c r="P1891" s="3">
        <f t="shared" si="546"/>
        <v>32.875223914275821</v>
      </c>
      <c r="Q1891" s="3">
        <f t="shared" si="547"/>
        <v>-93.245976292122862</v>
      </c>
      <c r="R1891">
        <f t="shared" si="548"/>
        <v>86.754023707877138</v>
      </c>
      <c r="S1891">
        <f t="shared" si="549"/>
        <v>1.1024589211202829</v>
      </c>
      <c r="T1891">
        <f t="shared" si="532"/>
        <v>32.875223914275821</v>
      </c>
    </row>
    <row r="1892" spans="1:20" x14ac:dyDescent="0.25">
      <c r="A1892">
        <f t="shared" si="533"/>
        <v>6953.2761189928378</v>
      </c>
      <c r="B1892">
        <f t="shared" si="550"/>
        <v>1106.6482650205401</v>
      </c>
      <c r="C1892" t="str">
        <f t="shared" si="534"/>
        <v>-2.49069595088503-43.7868948781801i</v>
      </c>
      <c r="D1892" t="str">
        <f t="shared" si="535"/>
        <v>3.4781169532732-14.387000217571i</v>
      </c>
      <c r="E1892" t="str">
        <f t="shared" si="536"/>
        <v>162.34938168461+0.585876944896456i</v>
      </c>
      <c r="F1892" t="str">
        <f t="shared" si="537"/>
        <v>2.90990861332558-134.965436215284i</v>
      </c>
      <c r="G1892" t="str">
        <f t="shared" si="538"/>
        <v>0.999999554424581-0.000667514209995256i</v>
      </c>
      <c r="H1892" t="str">
        <f t="shared" si="539"/>
        <v>656.23871984473+143.764967690003i</v>
      </c>
      <c r="I1892" t="str">
        <f t="shared" si="540"/>
        <v>60.1245684433136-248.678214281071i</v>
      </c>
      <c r="K1892" t="str">
        <f t="shared" si="541"/>
        <v>0.0174486087636864-0.00535226062273494i</v>
      </c>
      <c r="L1892" t="str">
        <f t="shared" si="542"/>
        <v>0.0001875-0.191246142291149i</v>
      </c>
      <c r="M1892" t="str">
        <f t="shared" si="543"/>
        <v>0.0025-0.0921904480788106i</v>
      </c>
      <c r="N1892">
        <f t="shared" si="544"/>
        <v>86.744396889275606</v>
      </c>
      <c r="O1892">
        <f t="shared" si="545"/>
        <v>32.840912264092452</v>
      </c>
      <c r="P1892" s="3">
        <f t="shared" si="546"/>
        <v>32.840912264092452</v>
      </c>
      <c r="Q1892" s="3">
        <f t="shared" si="547"/>
        <v>-93.255603110724394</v>
      </c>
      <c r="R1892">
        <f t="shared" si="548"/>
        <v>86.744396889275606</v>
      </c>
      <c r="S1892">
        <f t="shared" si="549"/>
        <v>1.10664826502054</v>
      </c>
      <c r="T1892">
        <f t="shared" si="532"/>
        <v>32.840912264092452</v>
      </c>
    </row>
    <row r="1893" spans="1:20" x14ac:dyDescent="0.25">
      <c r="A1893">
        <f t="shared" si="533"/>
        <v>6979.6985682450113</v>
      </c>
      <c r="B1893">
        <f t="shared" si="550"/>
        <v>1110.8535284276181</v>
      </c>
      <c r="C1893" t="str">
        <f t="shared" si="534"/>
        <v>-2.48820869830901-43.6138041415346i</v>
      </c>
      <c r="D1893" t="str">
        <f t="shared" si="535"/>
        <v>3.47811689200202-14.3325767087872i</v>
      </c>
      <c r="E1893" t="str">
        <f t="shared" si="536"/>
        <v>162.348618407247+0.588548257836927i</v>
      </c>
      <c r="F1893" t="str">
        <f t="shared" si="537"/>
        <v>2.90990860345283-134.454523815115i</v>
      </c>
      <c r="G1893" t="str">
        <f t="shared" si="538"/>
        <v>0.999999551031775-0.000670050761719885i</v>
      </c>
      <c r="H1893" t="str">
        <f t="shared" si="539"/>
        <v>656.483422326833+144.315671725824i</v>
      </c>
      <c r="I1893" t="str">
        <f t="shared" si="540"/>
        <v>60.1282510299084-247.820669406685i</v>
      </c>
      <c r="K1893" t="str">
        <f t="shared" si="541"/>
        <v>0.0174365752843954-0.00536864049195568i</v>
      </c>
      <c r="L1893" t="str">
        <f t="shared" si="542"/>
        <v>0.0001875-0.190522158090405i</v>
      </c>
      <c r="M1893" t="str">
        <f t="shared" si="543"/>
        <v>0.0025-0.0918414505666572i</v>
      </c>
      <c r="N1893">
        <f t="shared" si="544"/>
        <v>86.734761198755905</v>
      </c>
      <c r="O1893">
        <f t="shared" si="545"/>
        <v>32.806591885613614</v>
      </c>
      <c r="P1893" s="3">
        <f t="shared" si="546"/>
        <v>32.806591885613614</v>
      </c>
      <c r="Q1893" s="3">
        <f t="shared" si="547"/>
        <v>-93.265238801244095</v>
      </c>
      <c r="R1893">
        <f t="shared" si="548"/>
        <v>86.734761198755905</v>
      </c>
      <c r="S1893">
        <f t="shared" si="549"/>
        <v>1.1108535284276182</v>
      </c>
      <c r="T1893">
        <f t="shared" si="532"/>
        <v>32.806591885613614</v>
      </c>
    </row>
    <row r="1894" spans="1:20" x14ac:dyDescent="0.25">
      <c r="A1894">
        <f t="shared" si="533"/>
        <v>7006.2214228043422</v>
      </c>
      <c r="B1894">
        <f t="shared" si="550"/>
        <v>1115.0747718356431</v>
      </c>
      <c r="C1894" t="str">
        <f t="shared" si="534"/>
        <v>-2.48570630387588-43.4413521569396i</v>
      </c>
      <c r="D1894" t="str">
        <f t="shared" si="535"/>
        <v>3.47811683026431-14.2783593789297i</v>
      </c>
      <c r="E1894" t="str">
        <f t="shared" si="536"/>
        <v>162.347851402716+0.591234116323884i</v>
      </c>
      <c r="F1894" t="str">
        <f t="shared" si="537"/>
        <v>2.90990859350488-133.945545588411i</v>
      </c>
      <c r="G1894" t="str">
        <f t="shared" si="538"/>
        <v>0.999999547613135-0.000672596952315053i</v>
      </c>
      <c r="H1894" t="str">
        <f t="shared" si="539"/>
        <v>656.730094503731+144.868509696907i</v>
      </c>
      <c r="I1894" t="str">
        <f t="shared" si="540"/>
        <v>60.1319591084485-246.966729274453i</v>
      </c>
      <c r="K1894" t="str">
        <f t="shared" si="541"/>
        <v>0.0174244681284714-0.00538504323190801i</v>
      </c>
      <c r="L1894" t="str">
        <f t="shared" si="542"/>
        <v>0.0001875-0.189800914614869i</v>
      </c>
      <c r="M1894" t="str">
        <f t="shared" si="543"/>
        <v>0.0025-0.0914937742246033i</v>
      </c>
      <c r="N1894">
        <f t="shared" si="544"/>
        <v>86.725116863101448</v>
      </c>
      <c r="O1894">
        <f t="shared" si="545"/>
        <v>32.772262735054312</v>
      </c>
      <c r="P1894" s="3">
        <f t="shared" si="546"/>
        <v>32.772262735054312</v>
      </c>
      <c r="Q1894" s="3">
        <f t="shared" si="547"/>
        <v>-93.274883136898552</v>
      </c>
      <c r="R1894">
        <f t="shared" si="548"/>
        <v>86.725116863101448</v>
      </c>
      <c r="S1894">
        <f t="shared" si="549"/>
        <v>1.1150747718356431</v>
      </c>
      <c r="T1894">
        <f t="shared" si="532"/>
        <v>32.772262735054312</v>
      </c>
    </row>
    <row r="1895" spans="1:20" x14ac:dyDescent="0.25">
      <c r="A1895">
        <f t="shared" si="533"/>
        <v>7032.8450642109983</v>
      </c>
      <c r="B1895">
        <f t="shared" si="550"/>
        <v>1119.3120559686186</v>
      </c>
      <c r="C1895" t="str">
        <f t="shared" si="534"/>
        <v>-2.48318870154803-43.269536547357i</v>
      </c>
      <c r="D1895" t="str">
        <f t="shared" si="535"/>
        <v>3.47811676805649-14.2243474480641i</v>
      </c>
      <c r="E1895" t="str">
        <f t="shared" si="536"/>
        <v>162.347080669683+0.593934614185463i</v>
      </c>
      <c r="F1895" t="str">
        <f t="shared" si="537"/>
        <v>2.90990858348121-133.438494213349i</v>
      </c>
      <c r="G1895" t="str">
        <f t="shared" si="538"/>
        <v>0.999999544168464-0.00067515281840817i</v>
      </c>
      <c r="H1895" t="str">
        <f t="shared" si="539"/>
        <v>656.978753044405+145.423490000763i</v>
      </c>
      <c r="I1895" t="str">
        <f t="shared" si="540"/>
        <v>60.1356928306068-246.116382073495i</v>
      </c>
      <c r="K1895" t="str">
        <f t="shared" si="541"/>
        <v>0.0174122869687289-0.00540146857898199i</v>
      </c>
      <c r="L1895" t="str">
        <f t="shared" si="542"/>
        <v>0.0001875-0.18908240148921i</v>
      </c>
      <c r="M1895" t="str">
        <f t="shared" si="543"/>
        <v>0.0025-0.0911474140512086i</v>
      </c>
      <c r="N1895">
        <f t="shared" si="544"/>
        <v>86.715464112003858</v>
      </c>
      <c r="O1895">
        <f t="shared" si="545"/>
        <v>32.73792476857939</v>
      </c>
      <c r="P1895" s="3">
        <f t="shared" si="546"/>
        <v>32.73792476857939</v>
      </c>
      <c r="Q1895" s="3">
        <f t="shared" si="547"/>
        <v>-93.284535887996142</v>
      </c>
      <c r="R1895">
        <f t="shared" si="548"/>
        <v>86.715464112003858</v>
      </c>
      <c r="S1895">
        <f t="shared" si="549"/>
        <v>1.1193120559686185</v>
      </c>
      <c r="T1895">
        <f t="shared" si="532"/>
        <v>32.73792476857939</v>
      </c>
    </row>
    <row r="1896" spans="1:20" x14ac:dyDescent="0.25">
      <c r="A1896">
        <f t="shared" si="533"/>
        <v>7059.5698754550012</v>
      </c>
      <c r="B1896">
        <f t="shared" si="550"/>
        <v>1123.5654417812993</v>
      </c>
      <c r="C1896" t="str">
        <f t="shared" si="534"/>
        <v>-2.48065582536231-43.0983549456695i</v>
      </c>
      <c r="D1896" t="str">
        <f t="shared" si="535"/>
        <v>3.478116705375-14.1705401392104i</v>
      </c>
      <c r="E1896" t="str">
        <f t="shared" si="536"/>
        <v>162.346306207117+0.596649845860982i</v>
      </c>
      <c r="F1896" t="str">
        <f t="shared" si="537"/>
        <v>2.9099085733812-132.933362395825i</v>
      </c>
      <c r="G1896" t="str">
        <f t="shared" si="538"/>
        <v>0.999999540697564-0.000677718396765826i</v>
      </c>
      <c r="H1896" t="str">
        <f t="shared" si="539"/>
        <v>657.229414771302+145.980621066305i</v>
      </c>
      <c r="I1896" t="str">
        <f t="shared" si="540"/>
        <v>60.1394523484742-245.269616050382i</v>
      </c>
      <c r="K1896" t="str">
        <f t="shared" si="541"/>
        <v>0.0174000314782552-0.00541791626614908i</v>
      </c>
      <c r="L1896" t="str">
        <f t="shared" si="542"/>
        <v>0.0001875-0.188366608377376i</v>
      </c>
      <c r="M1896" t="str">
        <f t="shared" si="543"/>
        <v>0.0025-0.0908023650639659i</v>
      </c>
      <c r="N1896">
        <f t="shared" si="544"/>
        <v>86.705803178084409</v>
      </c>
      <c r="O1896">
        <f t="shared" si="545"/>
        <v>32.703577942305721</v>
      </c>
      <c r="P1896" s="3">
        <f t="shared" si="546"/>
        <v>32.703577942305721</v>
      </c>
      <c r="Q1896" s="3">
        <f t="shared" si="547"/>
        <v>-93.294196821915591</v>
      </c>
      <c r="R1896">
        <f t="shared" si="548"/>
        <v>86.705803178084409</v>
      </c>
      <c r="S1896">
        <f t="shared" si="549"/>
        <v>1.1235654417812992</v>
      </c>
      <c r="T1896">
        <f t="shared" si="532"/>
        <v>32.703577942305721</v>
      </c>
    </row>
    <row r="1897" spans="1:20" x14ac:dyDescent="0.25">
      <c r="A1897">
        <f t="shared" si="533"/>
        <v>7086.3962409817304</v>
      </c>
      <c r="B1897">
        <f t="shared" si="550"/>
        <v>1127.8349904600684</v>
      </c>
      <c r="C1897" t="str">
        <f t="shared" si="534"/>
        <v>-2.47810760943783-42.927804994651i</v>
      </c>
      <c r="D1897" t="str">
        <f t="shared" si="535"/>
        <v>3.47811664221624-14.1169366783326i</v>
      </c>
      <c r="E1897" t="str">
        <f t="shared" si="536"/>
        <v>162.345528014301+0.599379906404527i</v>
      </c>
      <c r="F1897" t="str">
        <f t="shared" si="537"/>
        <v>2.90990856320429-132.430142869348i</v>
      </c>
      <c r="G1897" t="str">
        <f t="shared" si="538"/>
        <v>0.999999537200234-0.000680293724294324i</v>
      </c>
      <c r="H1897" t="str">
        <f t="shared" si="539"/>
        <v>657.482096661962+146.539911353906i</v>
      </c>
      <c r="I1897" t="str">
        <f t="shared" si="540"/>
        <v>60.1432378145592-244.426419509051i</v>
      </c>
      <c r="K1897" t="str">
        <f t="shared" si="541"/>
        <v>0.0173877013304384-0.00543438602294483i</v>
      </c>
      <c r="L1897" t="str">
        <f t="shared" si="542"/>
        <v>0.0001875-0.187653524982443i</v>
      </c>
      <c r="M1897" t="str">
        <f t="shared" si="543"/>
        <v>0.0025-0.0904586222992288i</v>
      </c>
      <c r="N1897">
        <f t="shared" si="544"/>
        <v>86.696134296912305</v>
      </c>
      <c r="O1897">
        <f t="shared" si="545"/>
        <v>32.669222212305336</v>
      </c>
      <c r="P1897" s="3">
        <f t="shared" si="546"/>
        <v>32.669222212305336</v>
      </c>
      <c r="Q1897" s="3">
        <f t="shared" si="547"/>
        <v>-93.303865703087695</v>
      </c>
      <c r="R1897">
        <f t="shared" si="548"/>
        <v>86.696134296912305</v>
      </c>
      <c r="S1897">
        <f t="shared" si="549"/>
        <v>1.1278349904600684</v>
      </c>
      <c r="T1897">
        <f t="shared" si="532"/>
        <v>32.669222212305336</v>
      </c>
    </row>
    <row r="1898" spans="1:20" x14ac:dyDescent="0.25">
      <c r="A1898">
        <f t="shared" si="533"/>
        <v>7113.3245466974613</v>
      </c>
      <c r="B1898">
        <f t="shared" si="550"/>
        <v>1132.1207634238167</v>
      </c>
      <c r="C1898" t="str">
        <f t="shared" si="534"/>
        <v>-2.47554398798109-42.757884346934i</v>
      </c>
      <c r="D1898" t="str">
        <f t="shared" si="535"/>
        <v>3.47811657857654-14.0635362943268i</v>
      </c>
      <c r="E1898" t="str">
        <f t="shared" si="536"/>
        <v>162.344746090836+0.602124891486333i</v>
      </c>
      <c r="F1898" t="str">
        <f t="shared" si="537"/>
        <v>2.90990855294987-131.928828394936i</v>
      </c>
      <c r="G1898" t="str">
        <f t="shared" si="538"/>
        <v>0.999999533676275-0.000682878838040204i</v>
      </c>
      <c r="H1898" t="str">
        <f t="shared" si="539"/>
        <v>657.736815850618+147.101369355413i</v>
      </c>
      <c r="I1898" t="str">
        <f t="shared" si="540"/>
        <v>60.1470493817711-243.586780810704i</v>
      </c>
      <c r="K1898" t="str">
        <f t="shared" si="541"/>
        <v>0.0173752961989974-0.00545087757545137i</v>
      </c>
      <c r="L1898" t="str">
        <f t="shared" si="542"/>
        <v>0.0001875-0.186943141046466i</v>
      </c>
      <c r="M1898" t="str">
        <f t="shared" si="543"/>
        <v>0.0025-0.090116180812143i</v>
      </c>
      <c r="N1898">
        <f t="shared" si="544"/>
        <v>86.686457707025838</v>
      </c>
      <c r="O1898">
        <f t="shared" si="545"/>
        <v>32.634857534607931</v>
      </c>
      <c r="P1898" s="3">
        <f t="shared" si="546"/>
        <v>32.634857534607931</v>
      </c>
      <c r="Q1898" s="3">
        <f t="shared" si="547"/>
        <v>-93.313542292974162</v>
      </c>
      <c r="R1898">
        <f t="shared" si="548"/>
        <v>86.686457707025838</v>
      </c>
      <c r="S1898">
        <f t="shared" si="549"/>
        <v>1.1321207634238166</v>
      </c>
      <c r="T1898">
        <f t="shared" si="532"/>
        <v>32.634857534607931</v>
      </c>
    </row>
    <row r="1899" spans="1:20" x14ac:dyDescent="0.25">
      <c r="A1899">
        <f t="shared" si="533"/>
        <v>7140.3551799749112</v>
      </c>
      <c r="B1899">
        <f t="shared" si="550"/>
        <v>1136.4228223248272</v>
      </c>
      <c r="C1899" t="str">
        <f t="shared" si="534"/>
        <v>-2.4729648952922-42.5885906649791i</v>
      </c>
      <c r="D1899" t="str">
        <f t="shared" si="535"/>
        <v>3.47811651445228-14.0103382190106i</v>
      </c>
      <c r="E1899" t="str">
        <f t="shared" si="536"/>
        <v>162.343960436647+0.604884897396365i</v>
      </c>
      <c r="F1899" t="str">
        <f t="shared" si="537"/>
        <v>2.90990854261739-131.429411761012i</v>
      </c>
      <c r="G1899" t="str">
        <f t="shared" si="538"/>
        <v>0.999999530125483-0.000685473775190781i</v>
      </c>
      <c r="H1899" t="str">
        <f t="shared" si="539"/>
        <v>657.993589629845+147.665003594176i</v>
      </c>
      <c r="I1899" t="str">
        <f t="shared" si="540"/>
        <v>60.1508872034105-242.75068837372i</v>
      </c>
      <c r="K1899" t="str">
        <f t="shared" si="541"/>
        <v>0.0173628157580113-0.00546739064628026i</v>
      </c>
      <c r="L1899" t="str">
        <f t="shared" si="542"/>
        <v>0.0001875-0.186235446350335i</v>
      </c>
      <c r="M1899" t="str">
        <f t="shared" si="543"/>
        <v>0.0025-0.0897750356765714i</v>
      </c>
      <c r="N1899">
        <f t="shared" si="544"/>
        <v>86.676773649952779</v>
      </c>
      <c r="O1899">
        <f t="shared" si="545"/>
        <v>32.60048386520387</v>
      </c>
      <c r="P1899" s="3">
        <f t="shared" si="546"/>
        <v>32.60048386520387</v>
      </c>
      <c r="Q1899" s="3">
        <f t="shared" si="547"/>
        <v>-93.323226350047221</v>
      </c>
      <c r="R1899">
        <f t="shared" si="548"/>
        <v>86.676773649952779</v>
      </c>
      <c r="S1899">
        <f t="shared" si="549"/>
        <v>1.1364228223248272</v>
      </c>
      <c r="T1899">
        <f t="shared" si="532"/>
        <v>32.60048386520387</v>
      </c>
    </row>
    <row r="1900" spans="1:20" x14ac:dyDescent="0.25">
      <c r="A1900">
        <f t="shared" si="533"/>
        <v>7167.4885296588163</v>
      </c>
      <c r="B1900">
        <f t="shared" si="550"/>
        <v>1140.7412290496616</v>
      </c>
      <c r="C1900" t="str">
        <f t="shared" si="534"/>
        <v>-2.47037026577144-42.4199216210431i</v>
      </c>
      <c r="D1900" t="str">
        <f t="shared" si="535"/>
        <v>3.47811644983974-13.9573416871117i</v>
      </c>
      <c r="E1900" t="str">
        <f t="shared" si="536"/>
        <v>162.343171051987+0.607660021046654i</v>
      </c>
      <c r="F1900" t="str">
        <f t="shared" si="537"/>
        <v>2.90990853220623-130.931885783299i</v>
      </c>
      <c r="G1900" t="str">
        <f t="shared" si="538"/>
        <v>0.999999526547653-0.000688078573074676i</v>
      </c>
      <c r="H1900" t="str">
        <f t="shared" si="539"/>
        <v>658.252435452202+148.230822625078i</v>
      </c>
      <c r="I1900" t="str">
        <f t="shared" si="540"/>
        <v>60.1547514331592-241.918130673558i</v>
      </c>
      <c r="K1900" t="str">
        <f t="shared" si="541"/>
        <v>0.0173502596819498-0.00548392495455561i</v>
      </c>
      <c r="L1900" t="str">
        <f t="shared" si="542"/>
        <v>0.0001875-0.185530430713623i</v>
      </c>
      <c r="M1900" t="str">
        <f t="shared" si="543"/>
        <v>0.0025-0.0894351819850282i</v>
      </c>
      <c r="N1900">
        <f t="shared" si="544"/>
        <v>86.667082370229934</v>
      </c>
      <c r="O1900">
        <f t="shared" si="545"/>
        <v>32.566101160046863</v>
      </c>
      <c r="P1900" s="3">
        <f t="shared" si="546"/>
        <v>32.566101160046863</v>
      </c>
      <c r="Q1900" s="3">
        <f t="shared" si="547"/>
        <v>-93.332917629770066</v>
      </c>
      <c r="R1900">
        <f t="shared" si="548"/>
        <v>86.667082370229934</v>
      </c>
      <c r="S1900">
        <f t="shared" si="549"/>
        <v>1.1407412290496615</v>
      </c>
      <c r="T1900">
        <f t="shared" ref="T1900:T1963" si="551">P1900</f>
        <v>32.566101160046863</v>
      </c>
    </row>
    <row r="1901" spans="1:20" x14ac:dyDescent="0.25">
      <c r="A1901">
        <f t="shared" ref="A1901:A1964" si="552">2*PI()*B1901</f>
        <v>7194.724986071521</v>
      </c>
      <c r="B1901">
        <f t="shared" si="550"/>
        <v>1145.0760457200504</v>
      </c>
      <c r="C1901" t="str">
        <f t="shared" ref="C1901:C1964" si="553">IMPRODUCT(D1901,E1901,$C$40,,K1901,$C$41)</f>
        <v>-2.46776003392616-42.2518748971495i</v>
      </c>
      <c r="D1901" t="str">
        <f t="shared" ref="D1901:D1964" si="554">IMDIV(IMPRODUCT($C$37,$C$38,COMPLEX(1,A1901/$C$38)),IMSUM(-1*A1901*A1901/$C$39,COMPLEX(0,1*A1901)))</f>
        <v>3.47811638473522-13.9045459362573i</v>
      </c>
      <c r="E1901" t="str">
        <f t="shared" ref="E1901:E1964" si="555">IMDIV(IMPRODUCT(IMSUM(F1901,G1901),$C$29,H1901),IMSUM(1,I1901))</f>
        <v>162.342377937445+0.610450359972411i</v>
      </c>
      <c r="F1901" t="str">
        <f t="shared" ref="F1901:F1964" si="556">IMDIV(IMPRODUCT($C$14,$C$15,COMPLEX(1,A1901/$C$15)),IMSUM(-1*A1901*A1901/$C$16,COMPLEX(0,A1901)))</f>
        <v>2.90990852171579-130.436243304721i</v>
      </c>
      <c r="G1901" t="str">
        <f t="shared" ref="G1901:G1964" si="557">IMDIV(1,COMPLEX(1,A1901*$C$9*$C$10))</f>
        <v>0.99999952294258-0.00069069326916236i</v>
      </c>
      <c r="H1901" t="str">
        <f t="shared" ref="H1901:H1964" si="558">IMDIV($C$3,IMSUM(K1901,COMPLEX(0,$C$28*A1901)))</f>
        <v>658.513370931921+148.798835034551i</v>
      </c>
      <c r="I1901" t="str">
        <f t="shared" ref="I1901:I1964" si="559">IMPRODUCT(F1901,$C$29,H1901,$C$31)</f>
        <v>60.1586422250685-241.089096242678i</v>
      </c>
      <c r="K1901" t="str">
        <f t="shared" ref="K1901:K1964" si="560">IF($C$26&lt;=0,IMDIV(1,IMSUM(IMDIV(1,L1901),1/$C$18)),IMDIV(1,IMSUM(IMDIV(1,L1901),1/$C$18,IMDIV(1,M1901))))</f>
        <v>0.0173376276457034-0.00550048021589724i</v>
      </c>
      <c r="L1901" t="str">
        <f t="shared" ref="L1901:L1964" si="561">IMSUM($C$21/$C$22,IMDIV(1,COMPLEX(0,$C$20*$C$22*A1901)))</f>
        <v>0.0001875-0.184828083994444i</v>
      </c>
      <c r="M1901" t="str">
        <f t="shared" ref="M1901:M1964" si="562">IMSUM($C$25/$C$26,IMDIV(1,COMPLEX(0,$C$24*$C$26*A1901)))</f>
        <v>0.0025-0.0890966148486036i</v>
      </c>
      <c r="N1901">
        <f t="shared" ref="N1901:N1964" si="563">ABS(R1901)</f>
        <v>86.657384115422701</v>
      </c>
      <c r="O1901">
        <f t="shared" ref="O1901:O1964" si="564">ABS(P1901)</f>
        <v>32.531709375057261</v>
      </c>
      <c r="P1901" s="3">
        <f t="shared" ref="P1901:P1964" si="565">20*LOG10(IMABS(C1901))</f>
        <v>32.531709375057261</v>
      </c>
      <c r="Q1901" s="3">
        <f t="shared" ref="Q1901:Q1964" si="566">IMARGUMENT(C1901)*180/PI()</f>
        <v>-93.342615884577299</v>
      </c>
      <c r="R1901">
        <f t="shared" ref="R1901:R1964" si="567">IF(Q1901&lt;0,Q1901+180,Q1901-180)</f>
        <v>86.657384115422701</v>
      </c>
      <c r="S1901">
        <f t="shared" ref="S1901:S1964" si="568">B1901/1000</f>
        <v>1.1450760457200504</v>
      </c>
      <c r="T1901">
        <f t="shared" si="551"/>
        <v>32.531709375057261</v>
      </c>
    </row>
    <row r="1902" spans="1:20" x14ac:dyDescent="0.25">
      <c r="A1902">
        <f t="shared" si="552"/>
        <v>7222.0649410185924</v>
      </c>
      <c r="B1902">
        <f t="shared" ref="B1902:B1965" si="569">B1901*(1+B$42)</f>
        <v>1149.4273346937866</v>
      </c>
      <c r="C1902" t="str">
        <f t="shared" si="553"/>
        <v>-2.46513413437671-42.0844481850544i</v>
      </c>
      <c r="D1902" t="str">
        <f t="shared" si="554"/>
        <v>3.47811631913497-13.8519502069627i</v>
      </c>
      <c r="E1902" t="str">
        <f t="shared" si="555"/>
        <v>162.341581093948+0.613256012336105i</v>
      </c>
      <c r="F1902" t="str">
        <f t="shared" si="556"/>
        <v>2.90990851114547-129.942477195294i</v>
      </c>
      <c r="G1902" t="str">
        <f t="shared" si="557"/>
        <v>0.999999519310057-0.000693317901066682i</v>
      </c>
      <c r="H1902" t="str">
        <f t="shared" si="558"/>
        <v>658.776413846607+149.369049440608i</v>
      </c>
      <c r="I1902" t="str">
        <f t="shared" si="559"/>
        <v>60.1625597335498-240.263573670446i</v>
      </c>
      <c r="K1902" t="str">
        <f t="shared" si="560"/>
        <v>0.0173249193246141-0.0055170561424041i</v>
      </c>
      <c r="L1902" t="str">
        <f t="shared" si="561"/>
        <v>0.0001875-0.184128396089305i</v>
      </c>
      <c r="M1902" t="str">
        <f t="shared" si="562"/>
        <v>0.0025-0.0887593293968957i</v>
      </c>
      <c r="N1902">
        <f t="shared" si="563"/>
        <v>86.647679136145555</v>
      </c>
      <c r="O1902">
        <f t="shared" si="564"/>
        <v>32.497308466124352</v>
      </c>
      <c r="P1902" s="3">
        <f t="shared" si="565"/>
        <v>32.497308466124352</v>
      </c>
      <c r="Q1902" s="3">
        <f t="shared" si="566"/>
        <v>-93.352320863854445</v>
      </c>
      <c r="R1902">
        <f t="shared" si="567"/>
        <v>86.647679136145555</v>
      </c>
      <c r="S1902">
        <f t="shared" si="568"/>
        <v>1.1494273346937867</v>
      </c>
      <c r="T1902">
        <f t="shared" si="551"/>
        <v>32.497308466124352</v>
      </c>
    </row>
    <row r="1903" spans="1:20" x14ac:dyDescent="0.25">
      <c r="A1903">
        <f t="shared" si="552"/>
        <v>7249.5087877944634</v>
      </c>
      <c r="B1903">
        <f t="shared" si="569"/>
        <v>1153.7951585656231</v>
      </c>
      <c r="C1903" t="str">
        <f t="shared" si="553"/>
        <v>-2.46249250186318-41.9176391862201i</v>
      </c>
      <c r="D1903" t="str">
        <f t="shared" si="554"/>
        <v>3.47811625303521-13.7995537426207i</v>
      </c>
      <c r="E1903" t="str">
        <f t="shared" si="555"/>
        <v>162.340780522774+0.616077076929312i</v>
      </c>
      <c r="F1903" t="str">
        <f t="shared" si="556"/>
        <v>2.90990850049467-129.450580352025i</v>
      </c>
      <c r="G1903" t="str">
        <f t="shared" si="557"/>
        <v>0.999999515649874-0.000695952506543422i</v>
      </c>
      <c r="H1903" t="str">
        <f t="shared" si="558"/>
        <v>659.04158213894+149.941474492842i</v>
      </c>
      <c r="I1903" t="str">
        <f t="shared" si="559"/>
        <v>60.1665041133572-239.441551603044i</v>
      </c>
      <c r="K1903" t="str">
        <f t="shared" si="560"/>
        <v>0.0173121343945071-0.00553365244263782i</v>
      </c>
      <c r="L1903" t="str">
        <f t="shared" si="561"/>
        <v>0.0001875-0.183431356932959i</v>
      </c>
      <c r="M1903" t="str">
        <f t="shared" si="562"/>
        <v>0.0025-0.0884233207779392i</v>
      </c>
      <c r="N1903">
        <f t="shared" si="563"/>
        <v>86.637967686082121</v>
      </c>
      <c r="O1903">
        <f t="shared" si="564"/>
        <v>32.462898389110315</v>
      </c>
      <c r="P1903" s="3">
        <f t="shared" si="565"/>
        <v>32.462898389110315</v>
      </c>
      <c r="Q1903" s="3">
        <f t="shared" si="566"/>
        <v>-93.362032313917879</v>
      </c>
      <c r="R1903">
        <f t="shared" si="567"/>
        <v>86.637967686082121</v>
      </c>
      <c r="S1903">
        <f t="shared" si="568"/>
        <v>1.153795158565623</v>
      </c>
      <c r="T1903">
        <f t="shared" si="551"/>
        <v>32.462898389110315</v>
      </c>
    </row>
    <row r="1904" spans="1:20" x14ac:dyDescent="0.25">
      <c r="A1904">
        <f t="shared" si="552"/>
        <v>7277.056921188082</v>
      </c>
      <c r="B1904">
        <f t="shared" si="569"/>
        <v>1158.1795801681724</v>
      </c>
      <c r="C1904" t="str">
        <f t="shared" si="553"/>
        <v>-2.45983507125175-41.7514456117793i</v>
      </c>
      <c r="D1904" t="str">
        <f t="shared" si="554"/>
        <v>3.47811618643214-13.7473557894906i</v>
      </c>
      <c r="E1904" t="str">
        <f t="shared" si="555"/>
        <v>162.339976225544+0.618913653175546i</v>
      </c>
      <c r="F1904" t="str">
        <f t="shared" si="556"/>
        <v>2.90990848976278-128.960545698814i</v>
      </c>
      <c r="G1904" t="str">
        <f t="shared" si="557"/>
        <v>0.999999511961821-0.000698597123491822i</v>
      </c>
      <c r="H1904" t="str">
        <f t="shared" si="558"/>
        <v>659.308893918429+150.516118872446i</v>
      </c>
      <c r="I1904" t="str">
        <f t="shared" si="559"/>
        <v>60.1704755195787-238.623018743404i</v>
      </c>
      <c r="K1904" t="str">
        <f t="shared" si="560"/>
        <v>0.017299272531722-0.00555026882160648i</v>
      </c>
      <c r="L1904" t="str">
        <f t="shared" si="561"/>
        <v>0.0001875-0.182736956498266i</v>
      </c>
      <c r="M1904" t="str">
        <f t="shared" si="562"/>
        <v>0.0025-0.0880885841581386i</v>
      </c>
      <c r="N1904">
        <f t="shared" si="563"/>
        <v>86.62825002200502</v>
      </c>
      <c r="O1904">
        <f t="shared" si="564"/>
        <v>32.428479099852218</v>
      </c>
      <c r="P1904" s="3">
        <f t="shared" si="565"/>
        <v>32.428479099852218</v>
      </c>
      <c r="Q1904" s="3">
        <f t="shared" si="566"/>
        <v>-93.37174997799498</v>
      </c>
      <c r="R1904">
        <f t="shared" si="567"/>
        <v>86.62825002200502</v>
      </c>
      <c r="S1904">
        <f t="shared" si="568"/>
        <v>1.1581795801681725</v>
      </c>
      <c r="T1904">
        <f t="shared" si="551"/>
        <v>32.428479099852218</v>
      </c>
    </row>
    <row r="1905" spans="1:20" x14ac:dyDescent="0.25">
      <c r="A1905">
        <f t="shared" si="552"/>
        <v>7304.7097374885971</v>
      </c>
      <c r="B1905">
        <f t="shared" si="569"/>
        <v>1162.5806625728114</v>
      </c>
      <c r="C1905" t="str">
        <f t="shared" si="553"/>
        <v>-2.45716177754211-41.585865182509i</v>
      </c>
      <c r="D1905" t="str">
        <f t="shared" si="554"/>
        <v>3.47811611932192-13.6953555966871i</v>
      </c>
      <c r="E1905" t="str">
        <f t="shared" si="555"/>
        <v>162.339168204249+0.621765841131412i</v>
      </c>
      <c r="F1905" t="str">
        <f t="shared" si="556"/>
        <v>2.90990847894914-128.472366186349i</v>
      </c>
      <c r="G1905" t="str">
        <f t="shared" si="557"/>
        <v>0.999999508245685-0.000701251789955142i</v>
      </c>
      <c r="H1905" t="str">
        <f t="shared" si="558"/>
        <v>659.578367463166+151.092991292232i</v>
      </c>
      <c r="I1905" t="str">
        <f t="shared" si="559"/>
        <v>60.1744741076261-237.807963851113i</v>
      </c>
      <c r="K1905" t="str">
        <f t="shared" si="560"/>
        <v>0.0172863334131447-0.0055669049807487i</v>
      </c>
      <c r="L1905" t="str">
        <f t="shared" si="561"/>
        <v>0.0001875-0.182045184796041i</v>
      </c>
      <c r="M1905" t="str">
        <f t="shared" si="562"/>
        <v>0.0025-0.0877551147221943i</v>
      </c>
      <c r="N1905">
        <f t="shared" si="563"/>
        <v>86.618526403795286</v>
      </c>
      <c r="O1905">
        <f t="shared" si="564"/>
        <v>32.394050554166107</v>
      </c>
      <c r="P1905" s="3">
        <f t="shared" si="565"/>
        <v>32.394050554166107</v>
      </c>
      <c r="Q1905" s="3">
        <f t="shared" si="566"/>
        <v>-93.381473596204714</v>
      </c>
      <c r="R1905">
        <f t="shared" si="567"/>
        <v>86.618526403795286</v>
      </c>
      <c r="S1905">
        <f t="shared" si="568"/>
        <v>1.1625806625728115</v>
      </c>
      <c r="T1905">
        <f t="shared" si="551"/>
        <v>32.394050554166107</v>
      </c>
    </row>
    <row r="1906" spans="1:20" x14ac:dyDescent="0.25">
      <c r="A1906">
        <f t="shared" si="552"/>
        <v>7332.4676344910531</v>
      </c>
      <c r="B1906">
        <f t="shared" si="569"/>
        <v>1166.9984690905881</v>
      </c>
      <c r="C1906" t="str">
        <f t="shared" si="553"/>
        <v>-2.45447255587372-41.4208956287962i</v>
      </c>
      <c r="D1906" t="str">
        <f t="shared" si="554"/>
        <v>3.47811605170071-13.6435524161702i</v>
      </c>
      <c r="E1906" t="str">
        <f t="shared" si="555"/>
        <v>162.338356461232+0.624633741490087i</v>
      </c>
      <c r="F1906" t="str">
        <f t="shared" si="556"/>
        <v>2.9099084680532-127.986034792002i</v>
      </c>
      <c r="G1906" t="str">
        <f t="shared" si="557"/>
        <v>0.999999504501253-0.000703916544121203i</v>
      </c>
      <c r="H1906" t="str">
        <f t="shared" si="558"/>
        <v>659.850021221611+151.67210049662i</v>
      </c>
      <c r="I1906" t="str">
        <f t="shared" si="559"/>
        <v>60.1785000332145-236.996375742332i</v>
      </c>
      <c r="K1906" t="str">
        <f t="shared" si="560"/>
        <v>0.0172733167162399-0.00558356061791769i</v>
      </c>
      <c r="L1906" t="str">
        <f t="shared" si="561"/>
        <v>0.0001875-0.181356031874917i</v>
      </c>
      <c r="M1906" t="str">
        <f t="shared" si="562"/>
        <v>0.0025-0.087422907673037i</v>
      </c>
      <c r="N1906">
        <f t="shared" si="563"/>
        <v>86.608797094462503</v>
      </c>
      <c r="O1906">
        <f t="shared" si="564"/>
        <v>32.359612707849415</v>
      </c>
      <c r="P1906" s="3">
        <f t="shared" si="565"/>
        <v>32.359612707849415</v>
      </c>
      <c r="Q1906" s="3">
        <f t="shared" si="566"/>
        <v>-93.391202905537497</v>
      </c>
      <c r="R1906">
        <f t="shared" si="567"/>
        <v>86.608797094462503</v>
      </c>
      <c r="S1906">
        <f t="shared" si="568"/>
        <v>1.1669984690905881</v>
      </c>
      <c r="T1906">
        <f t="shared" si="551"/>
        <v>32.359612707849415</v>
      </c>
    </row>
    <row r="1907" spans="1:20" x14ac:dyDescent="0.25">
      <c r="A1907">
        <f t="shared" si="552"/>
        <v>7360.3310115021195</v>
      </c>
      <c r="B1907">
        <f t="shared" si="569"/>
        <v>1171.4330632731323</v>
      </c>
      <c r="C1907" t="str">
        <f t="shared" si="553"/>
        <v>-2.45176734153285-41.2565346906098i</v>
      </c>
      <c r="D1907" t="str">
        <f t="shared" si="554"/>
        <v>3.47811598356459-13.5919455027336i</v>
      </c>
      <c r="E1907" t="str">
        <f t="shared" si="555"/>
        <v>162.337540999212+0.627517455583628i</v>
      </c>
      <c r="F1907" t="str">
        <f t="shared" si="556"/>
        <v>2.90990845707428-127.501544519733i</v>
      </c>
      <c r="G1907" t="str">
        <f t="shared" si="557"/>
        <v>0.99999950072831-0.000706591424322932i</v>
      </c>
      <c r="H1907" t="str">
        <f t="shared" si="558"/>
        <v>660.123873814383+152.253455261655i</v>
      </c>
      <c r="I1907" t="str">
        <f t="shared" si="559"/>
        <v>60.1825534523551-236.188243289728i</v>
      </c>
      <c r="K1907" t="str">
        <f t="shared" si="560"/>
        <v>0.0172602221190839-0.0056002354273659i</v>
      </c>
      <c r="L1907" t="str">
        <f t="shared" si="561"/>
        <v>0.0001875-0.180669487821196i</v>
      </c>
      <c r="M1907" t="str">
        <f t="shared" si="562"/>
        <v>0.0025-0.0870919582317561i</v>
      </c>
      <c r="N1907">
        <f t="shared" si="563"/>
        <v>86.599062360164581</v>
      </c>
      <c r="O1907">
        <f t="shared" si="564"/>
        <v>32.325165516684635</v>
      </c>
      <c r="P1907" s="3">
        <f t="shared" si="565"/>
        <v>32.325165516684635</v>
      </c>
      <c r="Q1907" s="3">
        <f t="shared" si="566"/>
        <v>-93.400937639835419</v>
      </c>
      <c r="R1907">
        <f t="shared" si="567"/>
        <v>86.599062360164581</v>
      </c>
      <c r="S1907">
        <f t="shared" si="568"/>
        <v>1.1714330632731325</v>
      </c>
      <c r="T1907">
        <f t="shared" si="551"/>
        <v>32.325165516684635</v>
      </c>
    </row>
    <row r="1908" spans="1:20" x14ac:dyDescent="0.25">
      <c r="A1908">
        <f t="shared" si="552"/>
        <v>7388.3002693458275</v>
      </c>
      <c r="B1908">
        <f t="shared" si="569"/>
        <v>1175.8845089135702</v>
      </c>
      <c r="C1908" t="str">
        <f t="shared" si="553"/>
        <v>-2.44904606995916-41.0927801174688i</v>
      </c>
      <c r="D1908" t="str">
        <f t="shared" si="554"/>
        <v>3.47811591490967-13.5405341139945i</v>
      </c>
      <c r="E1908" t="str">
        <f t="shared" si="555"/>
        <v>162.336721821283+0.630417085384841i</v>
      </c>
      <c r="F1908" t="str">
        <f t="shared" si="556"/>
        <v>2.90990844601173-127.018888399988i</v>
      </c>
      <c r="G1908" t="str">
        <f t="shared" si="557"/>
        <v>0.999999496926637-0.000709276469038921i</v>
      </c>
      <c r="H1908" t="str">
        <f t="shared" si="558"/>
        <v>660.399944036108+152.837064394995i</v>
      </c>
      <c r="I1908" t="str">
        <f t="shared" si="559"/>
        <v>60.1866345213371-235.383555422394i</v>
      </c>
      <c r="K1908" t="str">
        <f t="shared" si="560"/>
        <v>0.0172470493003973-0.00561692909972931i</v>
      </c>
      <c r="L1908" t="str">
        <f t="shared" si="561"/>
        <v>0.0001875-0.179985542758713i</v>
      </c>
      <c r="M1908" t="str">
        <f t="shared" si="562"/>
        <v>0.0025-0.0867622616375333i</v>
      </c>
      <c r="N1908">
        <f t="shared" si="563"/>
        <v>86.589322470227899</v>
      </c>
      <c r="O1908">
        <f t="shared" si="564"/>
        <v>32.290708936442329</v>
      </c>
      <c r="P1908" s="3">
        <f t="shared" si="565"/>
        <v>32.290708936442329</v>
      </c>
      <c r="Q1908" s="3">
        <f t="shared" si="566"/>
        <v>-93.410677529772101</v>
      </c>
      <c r="R1908">
        <f t="shared" si="567"/>
        <v>86.589322470227899</v>
      </c>
      <c r="S1908">
        <f t="shared" si="568"/>
        <v>1.1758845089135703</v>
      </c>
      <c r="T1908">
        <f t="shared" si="551"/>
        <v>32.290708936442329</v>
      </c>
    </row>
    <row r="1909" spans="1:20" x14ac:dyDescent="0.25">
      <c r="A1909">
        <f t="shared" si="552"/>
        <v>7416.3758103693426</v>
      </c>
      <c r="B1909">
        <f t="shared" si="569"/>
        <v>1180.3528700474419</v>
      </c>
      <c r="C1909" t="str">
        <f t="shared" si="553"/>
        <v>-2.44630867675353-40.9296296684124i</v>
      </c>
      <c r="D1909" t="str">
        <f t="shared" si="554"/>
        <v>3.47811584573198-13.4893175103828i</v>
      </c>
      <c r="E1909" t="str">
        <f t="shared" si="555"/>
        <v>162.335898930919+0.633332733508991i</v>
      </c>
      <c r="F1909" t="str">
        <f t="shared" si="556"/>
        <v>2.90990843486499-126.538059489596i</v>
      </c>
      <c r="G1909" t="str">
        <f t="shared" si="557"/>
        <v>0.999999493096017-0.000711971716893975i</v>
      </c>
      <c r="H1909" t="str">
        <f t="shared" si="558"/>
        <v>660.678250857245+153.422936735915i</v>
      </c>
      <c r="I1909" t="str">
        <f t="shared" si="559"/>
        <v>60.1907433967155-234.582301125771i</v>
      </c>
      <c r="K1909" t="str">
        <f t="shared" si="560"/>
        <v>0.0172337979395788-0.00563364132201263i</v>
      </c>
      <c r="L1909" t="str">
        <f t="shared" si="561"/>
        <v>0.0001875-0.179304186848688i</v>
      </c>
      <c r="M1909" t="str">
        <f t="shared" si="562"/>
        <v>0.0025-0.0864338131475724i</v>
      </c>
      <c r="N1909">
        <f t="shared" si="563"/>
        <v>86.57957769716586</v>
      </c>
      <c r="O1909">
        <f t="shared" si="564"/>
        <v>32.256242922884525</v>
      </c>
      <c r="P1909" s="3">
        <f t="shared" si="565"/>
        <v>32.256242922884525</v>
      </c>
      <c r="Q1909" s="3">
        <f t="shared" si="566"/>
        <v>-93.42042230283414</v>
      </c>
      <c r="R1909">
        <f t="shared" si="567"/>
        <v>86.57957769716586</v>
      </c>
      <c r="S1909">
        <f t="shared" si="568"/>
        <v>1.1803528700474419</v>
      </c>
      <c r="T1909">
        <f t="shared" si="551"/>
        <v>32.256242922884525</v>
      </c>
    </row>
    <row r="1910" spans="1:20" x14ac:dyDescent="0.25">
      <c r="A1910">
        <f t="shared" si="552"/>
        <v>7444.5580384487457</v>
      </c>
      <c r="B1910">
        <f t="shared" si="569"/>
        <v>1184.8382109536221</v>
      </c>
      <c r="C1910" t="str">
        <f t="shared" si="553"/>
        <v>-2.44355509768447-40.7670811119693i</v>
      </c>
      <c r="D1910" t="str">
        <f t="shared" si="554"/>
        <v>3.47811577602753-13.4382949551305i</v>
      </c>
      <c r="E1910" t="str">
        <f t="shared" si="555"/>
        <v>162.335072331982+0.636264503218168i</v>
      </c>
      <c r="F1910" t="str">
        <f t="shared" si="556"/>
        <v>2.90990842363335-126.05905087167i</v>
      </c>
      <c r="G1910" t="str">
        <f t="shared" si="557"/>
        <v>0.999999489236229-0.000714677206659669i</v>
      </c>
      <c r="H1910" t="str">
        <f t="shared" si="558"/>
        <v>660.958813425971+154.0110811553i</v>
      </c>
      <c r="I1910" t="str">
        <f t="shared" si="559"/>
        <v>60.194880235296-233.784469441581i</v>
      </c>
      <c r="K1910" t="str">
        <f t="shared" si="560"/>
        <v>0.0172204677167387-0.0056503717775743i</v>
      </c>
      <c r="L1910" t="str">
        <f t="shared" si="561"/>
        <v>0.0001875-0.178625410289587i</v>
      </c>
      <c r="M1910" t="str">
        <f t="shared" si="562"/>
        <v>0.0025-0.0861066080370322i</v>
      </c>
      <c r="N1910">
        <f t="shared" si="563"/>
        <v>86.569828316699429</v>
      </c>
      <c r="O1910">
        <f t="shared" si="564"/>
        <v>32.221767431767972</v>
      </c>
      <c r="P1910" s="3">
        <f t="shared" si="565"/>
        <v>32.221767431767972</v>
      </c>
      <c r="Q1910" s="3">
        <f t="shared" si="566"/>
        <v>-93.430171683300571</v>
      </c>
      <c r="R1910">
        <f t="shared" si="567"/>
        <v>86.569828316699429</v>
      </c>
      <c r="S1910">
        <f t="shared" si="568"/>
        <v>1.1848382109536222</v>
      </c>
      <c r="T1910">
        <f t="shared" si="551"/>
        <v>32.221767431767972</v>
      </c>
    </row>
    <row r="1911" spans="1:20" x14ac:dyDescent="0.25">
      <c r="A1911">
        <f t="shared" si="552"/>
        <v>7472.8473589948517</v>
      </c>
      <c r="B1911">
        <f t="shared" si="569"/>
        <v>1189.340596155246</v>
      </c>
      <c r="C1911" t="str">
        <f t="shared" si="553"/>
        <v>-2.44078526869572-40.6051322261274i</v>
      </c>
      <c r="D1911" t="str">
        <f t="shared" si="554"/>
        <v>3.47811570579234-13.387465714261i</v>
      </c>
      <c r="E1911" t="str">
        <f t="shared" si="555"/>
        <v>162.334242028727+0.639212498420935i</v>
      </c>
      <c r="F1911" t="str">
        <f t="shared" si="556"/>
        <v>2.90990841231619-125.581855655513i</v>
      </c>
      <c r="G1911" t="str">
        <f t="shared" si="557"/>
        <v>0.999999485347051-0.000717392977254905i</v>
      </c>
      <c r="H1911" t="str">
        <f t="shared" si="558"/>
        <v>661.241651070071+154.601506555625i</v>
      </c>
      <c r="I1911" t="str">
        <f t="shared" si="559"/>
        <v>60.19904519412-232.990049467762i</v>
      </c>
      <c r="K1911" t="str">
        <f t="shared" si="560"/>
        <v>0.0172070583127333-0.00566712014611186i</v>
      </c>
      <c r="L1911" t="str">
        <f t="shared" si="561"/>
        <v>0.0001875-0.177949203316983i</v>
      </c>
      <c r="M1911" t="str">
        <f t="shared" si="562"/>
        <v>0.0025-0.0857806415989556i</v>
      </c>
      <c r="N1911">
        <f t="shared" si="563"/>
        <v>86.560074607776073</v>
      </c>
      <c r="O1911">
        <f t="shared" si="564"/>
        <v>32.187282418847566</v>
      </c>
      <c r="P1911" s="3">
        <f t="shared" si="565"/>
        <v>32.187282418847566</v>
      </c>
      <c r="Q1911" s="3">
        <f t="shared" si="566"/>
        <v>-93.439925392223927</v>
      </c>
      <c r="R1911">
        <f t="shared" si="567"/>
        <v>86.560074607776073</v>
      </c>
      <c r="S1911">
        <f t="shared" si="568"/>
        <v>1.1893405961552459</v>
      </c>
      <c r="T1911">
        <f t="shared" si="551"/>
        <v>32.187282418847566</v>
      </c>
    </row>
    <row r="1912" spans="1:20" x14ac:dyDescent="0.25">
      <c r="A1912">
        <f t="shared" si="552"/>
        <v>7501.2441789590321</v>
      </c>
      <c r="B1912">
        <f t="shared" si="569"/>
        <v>1193.860090420636</v>
      </c>
      <c r="C1912" t="str">
        <f t="shared" si="553"/>
        <v>-2.43799912591296-40.4437807983052i</v>
      </c>
      <c r="D1912" t="str">
        <f t="shared" si="554"/>
        <v>3.47811563502234-13.3368290565785i</v>
      </c>
      <c r="E1912" t="str">
        <f t="shared" si="555"/>
        <v>162.333408025815+0.642176823675908i</v>
      </c>
      <c r="F1912" t="str">
        <f t="shared" si="556"/>
        <v>2.90990840091286-125.10646697651i</v>
      </c>
      <c r="G1912" t="str">
        <f t="shared" si="557"/>
        <v>0.999999481428259-0.000720119067746475i</v>
      </c>
      <c r="H1912" t="str">
        <f t="shared" si="558"/>
        <v>661.526783298853+155.194221870942i</v>
      </c>
      <c r="I1912" t="str">
        <f t="shared" si="559"/>
        <v>60.2032384304455-232.199030358387i</v>
      </c>
      <c r="K1912" t="str">
        <f t="shared" si="560"/>
        <v>0.0171935694091994-0.00568388610364732i</v>
      </c>
      <c r="L1912" t="str">
        <f t="shared" si="561"/>
        <v>0.0001875-0.17727555620341i</v>
      </c>
      <c r="M1912" t="str">
        <f t="shared" si="562"/>
        <v>0.0025-0.0854559091442078i</v>
      </c>
      <c r="N1912">
        <f t="shared" si="563"/>
        <v>86.550316852590143</v>
      </c>
      <c r="O1912">
        <f t="shared" si="564"/>
        <v>32.152787839880084</v>
      </c>
      <c r="P1912" s="3">
        <f t="shared" si="565"/>
        <v>32.152787839880084</v>
      </c>
      <c r="Q1912" s="3">
        <f t="shared" si="566"/>
        <v>-93.449683147409857</v>
      </c>
      <c r="R1912">
        <f t="shared" si="567"/>
        <v>86.550316852590143</v>
      </c>
      <c r="S1912">
        <f t="shared" si="568"/>
        <v>1.193860090420636</v>
      </c>
      <c r="T1912">
        <f t="shared" si="551"/>
        <v>32.152787839880084</v>
      </c>
    </row>
    <row r="1913" spans="1:20" x14ac:dyDescent="0.25">
      <c r="A1913">
        <f t="shared" si="552"/>
        <v>7529.7489068390769</v>
      </c>
      <c r="B1913">
        <f t="shared" si="569"/>
        <v>1198.3967587642344</v>
      </c>
      <c r="C1913" t="str">
        <f t="shared" si="553"/>
        <v>-2.4351966056517-40.2830246253183i</v>
      </c>
      <c r="D1913" t="str">
        <f t="shared" si="554"/>
        <v>3.47811556371348-13.2863842536577i</v>
      </c>
      <c r="E1913" t="str">
        <f t="shared" si="555"/>
        <v>162.332570328305+0.645157584194375i</v>
      </c>
      <c r="F1913" t="str">
        <f t="shared" si="556"/>
        <v>2.90990838942271-124.632877996036i</v>
      </c>
      <c r="G1913" t="str">
        <f t="shared" si="557"/>
        <v>0.999999477479628-0.00072285551734962i</v>
      </c>
      <c r="H1913" t="str">
        <f t="shared" si="558"/>
        <v>661.814229805092+155.789236066866i</v>
      </c>
      <c r="I1913" t="str">
        <f t="shared" si="559"/>
        <v>60.2074601017363-231.41140132361i</v>
      </c>
      <c r="K1913" t="str">
        <f t="shared" si="560"/>
        <v>0.0171800006885892-0.00570066932251342i</v>
      </c>
      <c r="L1913" t="str">
        <f t="shared" si="561"/>
        <v>0.0001875-0.176604459258228i</v>
      </c>
      <c r="M1913" t="str">
        <f t="shared" si="562"/>
        <v>0.0025-0.0851324060014022i</v>
      </c>
      <c r="N1913">
        <f t="shared" si="563"/>
        <v>86.54055533660113</v>
      </c>
      <c r="O1913">
        <f t="shared" si="564"/>
        <v>32.118283650626999</v>
      </c>
      <c r="P1913" s="3">
        <f t="shared" si="565"/>
        <v>32.118283650626999</v>
      </c>
      <c r="Q1913" s="3">
        <f t="shared" si="566"/>
        <v>-93.45944466339887</v>
      </c>
      <c r="R1913">
        <f t="shared" si="567"/>
        <v>86.54055533660113</v>
      </c>
      <c r="S1913">
        <f t="shared" si="568"/>
        <v>1.1983967587642343</v>
      </c>
      <c r="T1913">
        <f t="shared" si="551"/>
        <v>32.118283650626999</v>
      </c>
    </row>
    <row r="1914" spans="1:20" x14ac:dyDescent="0.25">
      <c r="A1914">
        <f t="shared" si="552"/>
        <v>7558.3619526850644</v>
      </c>
      <c r="B1914">
        <f t="shared" si="569"/>
        <v>1202.9506664475384</v>
      </c>
      <c r="C1914" t="str">
        <f t="shared" si="553"/>
        <v>-2.43237764442462-40.1228615133535i</v>
      </c>
      <c r="D1914" t="str">
        <f t="shared" si="554"/>
        <v>3.47811549186163-13.2361305798332i</v>
      </c>
      <c r="E1914" t="str">
        <f t="shared" si="555"/>
        <v>162.331728941676+0.648154885840257i</v>
      </c>
      <c r="F1914" t="str">
        <f t="shared" si="556"/>
        <v>2.90990837784505-124.161081901354i</v>
      </c>
      <c r="G1914" t="str">
        <f t="shared" si="557"/>
        <v>0.99999947350093-0.000725602365428594i</v>
      </c>
      <c r="H1914" t="str">
        <f t="shared" si="558"/>
        <v>662.104010466993+156.386558140537i</v>
      </c>
      <c r="I1914" t="str">
        <f t="shared" si="559"/>
        <v>60.2117103656388-230.627151629595i</v>
      </c>
      <c r="K1914" t="str">
        <f t="shared" si="560"/>
        <v>0.0171663518342057-0.00571746947133935i</v>
      </c>
      <c r="L1914" t="str">
        <f t="shared" si="561"/>
        <v>0.0001875-0.175935902827484i</v>
      </c>
      <c r="M1914" t="str">
        <f t="shared" si="562"/>
        <v>0.0025-0.0848101275168385i</v>
      </c>
      <c r="N1914">
        <f t="shared" si="563"/>
        <v>86.530790348553438</v>
      </c>
      <c r="O1914">
        <f t="shared" si="564"/>
        <v>32.083769806858896</v>
      </c>
      <c r="P1914" s="3">
        <f t="shared" si="565"/>
        <v>32.083769806858896</v>
      </c>
      <c r="Q1914" s="3">
        <f t="shared" si="566"/>
        <v>-93.469209651446562</v>
      </c>
      <c r="R1914">
        <f t="shared" si="567"/>
        <v>86.530790348553438</v>
      </c>
      <c r="S1914">
        <f t="shared" si="568"/>
        <v>1.2029506664475385</v>
      </c>
      <c r="T1914">
        <f t="shared" si="551"/>
        <v>32.083769806858896</v>
      </c>
    </row>
    <row r="1915" spans="1:20" x14ac:dyDescent="0.25">
      <c r="A1915">
        <f t="shared" si="552"/>
        <v>7587.0837281052673</v>
      </c>
      <c r="B1915">
        <f t="shared" si="569"/>
        <v>1207.521878980039</v>
      </c>
      <c r="C1915" t="str">
        <f t="shared" si="553"/>
        <v>-2.42954217894864-39.9632892779353i</v>
      </c>
      <c r="D1915" t="str">
        <f t="shared" si="554"/>
        <v>3.47811541946268-13.186067312189i</v>
      </c>
      <c r="E1915" t="str">
        <f t="shared" si="555"/>
        <v>162.330883871822+0.651168835135717i</v>
      </c>
      <c r="F1915" t="str">
        <f t="shared" si="556"/>
        <v>2.90990836617924-123.691071905519i</v>
      </c>
      <c r="G1915" t="str">
        <f t="shared" si="557"/>
        <v>0.999999469491937-0.000728359651497233i</v>
      </c>
      <c r="H1915" t="str">
        <f t="shared" si="558"/>
        <v>662.396145350182+156.98619712061i</v>
      </c>
      <c r="I1915" t="str">
        <f t="shared" si="559"/>
        <v>60.2159893799721-229.846270598461i</v>
      </c>
      <c r="K1915" t="str">
        <f t="shared" si="560"/>
        <v>0.0171526225302383-0.0057342862150375i</v>
      </c>
      <c r="L1915" t="str">
        <f t="shared" si="561"/>
        <v>0.0001875-0.175269877293768i</v>
      </c>
      <c r="M1915" t="str">
        <f t="shared" si="562"/>
        <v>0.0025-0.0844890690544318i</v>
      </c>
      <c r="N1915">
        <f t="shared" si="563"/>
        <v>86.521022180495947</v>
      </c>
      <c r="O1915">
        <f t="shared" si="564"/>
        <v>32.049246264358317</v>
      </c>
      <c r="P1915" s="3">
        <f t="shared" si="565"/>
        <v>32.049246264358317</v>
      </c>
      <c r="Q1915" s="3">
        <f t="shared" si="566"/>
        <v>-93.478977819504053</v>
      </c>
      <c r="R1915">
        <f t="shared" si="567"/>
        <v>86.521022180495947</v>
      </c>
      <c r="S1915">
        <f t="shared" si="568"/>
        <v>1.207521878980039</v>
      </c>
      <c r="T1915">
        <f t="shared" si="551"/>
        <v>32.049246264358317</v>
      </c>
    </row>
    <row r="1916" spans="1:20" x14ac:dyDescent="0.25">
      <c r="A1916">
        <f t="shared" si="552"/>
        <v>7615.9146462720682</v>
      </c>
      <c r="B1916">
        <f t="shared" si="569"/>
        <v>1212.1104621201632</v>
      </c>
      <c r="C1916" t="str">
        <f t="shared" si="553"/>
        <v>-2.42669014615285-39.8043057438976i</v>
      </c>
      <c r="D1916" t="str">
        <f t="shared" si="554"/>
        <v>3.47811534651246-13.1361937305481i</v>
      </c>
      <c r="E1916" t="str">
        <f t="shared" si="555"/>
        <v>162.330035125065+0.654199539259486i</v>
      </c>
      <c r="F1916" t="str">
        <f t="shared" si="556"/>
        <v>2.9099083544246-123.222841247279i</v>
      </c>
      <c r="G1916" t="str">
        <f t="shared" si="557"/>
        <v>0.999999465452417-0.000731127415219517i</v>
      </c>
      <c r="H1916" t="str">
        <f t="shared" si="558"/>
        <v>662.690654709721+157.588162067205i</v>
      </c>
      <c r="I1916" t="str">
        <f t="shared" si="559"/>
        <v>60.220297302704-229.068747608213i</v>
      </c>
      <c r="K1916" t="str">
        <f t="shared" si="560"/>
        <v>0.0171388124617988-0.00575111921478975i</v>
      </c>
      <c r="L1916" t="str">
        <f t="shared" si="561"/>
        <v>0.0001875-0.174606373076079i</v>
      </c>
      <c r="M1916" t="str">
        <f t="shared" si="562"/>
        <v>0.0025-0.0841692259956484i</v>
      </c>
      <c r="N1916">
        <f t="shared" si="563"/>
        <v>86.51125112780079</v>
      </c>
      <c r="O1916">
        <f t="shared" si="564"/>
        <v>32.014712978923754</v>
      </c>
      <c r="P1916" s="3">
        <f t="shared" si="565"/>
        <v>32.014712978923754</v>
      </c>
      <c r="Q1916" s="3">
        <f t="shared" si="566"/>
        <v>-93.48874887219921</v>
      </c>
      <c r="R1916">
        <f t="shared" si="567"/>
        <v>86.51125112780079</v>
      </c>
      <c r="S1916">
        <f t="shared" si="568"/>
        <v>1.2121104621201633</v>
      </c>
      <c r="T1916">
        <f t="shared" si="551"/>
        <v>32.014712978923754</v>
      </c>
    </row>
    <row r="1917" spans="1:20" x14ac:dyDescent="0.25">
      <c r="A1917">
        <f t="shared" si="552"/>
        <v>7644.8551219279016</v>
      </c>
      <c r="B1917">
        <f t="shared" si="569"/>
        <v>1216.7164818762199</v>
      </c>
      <c r="C1917" t="str">
        <f t="shared" si="553"/>
        <v>-2.42382148318606-39.6459087453533i</v>
      </c>
      <c r="D1917" t="str">
        <f t="shared" si="554"/>
        <v>3.47811527300677-13.0865091174623i</v>
      </c>
      <c r="E1917" t="str">
        <f t="shared" si="555"/>
        <v>162.329182708157+0.657247106051644i</v>
      </c>
      <c r="F1917" t="str">
        <f t="shared" si="556"/>
        <v>2.90990834258046-122.756383190979i</v>
      </c>
      <c r="G1917" t="str">
        <f t="shared" si="557"/>
        <v>0.999999461382139-0.000733905696410149i</v>
      </c>
      <c r="H1917" t="str">
        <f t="shared" si="558"/>
        <v>662.987558992155+158.19246207188i</v>
      </c>
      <c r="I1917" t="str">
        <f t="shared" si="559"/>
        <v>60.2246342919371-228.294572092699i</v>
      </c>
      <c r="K1917" t="str">
        <f t="shared" si="560"/>
        <v>0.0171249213149578-0.00576796812803464i</v>
      </c>
      <c r="L1917" t="str">
        <f t="shared" si="561"/>
        <v>0.0001875-0.173945380629686i</v>
      </c>
      <c r="M1917" t="str">
        <f t="shared" si="562"/>
        <v>0.0025-0.0838505937394385i</v>
      </c>
      <c r="N1917">
        <f t="shared" si="563"/>
        <v>86.501477489182321</v>
      </c>
      <c r="O1917">
        <f t="shared" si="564"/>
        <v>31.980169906373238</v>
      </c>
      <c r="P1917" s="3">
        <f t="shared" si="565"/>
        <v>31.980169906373238</v>
      </c>
      <c r="Q1917" s="3">
        <f t="shared" si="566"/>
        <v>-93.498522510817679</v>
      </c>
      <c r="R1917">
        <f t="shared" si="567"/>
        <v>86.501477489182321</v>
      </c>
      <c r="S1917">
        <f t="shared" si="568"/>
        <v>1.2167164818762199</v>
      </c>
      <c r="T1917">
        <f t="shared" si="551"/>
        <v>31.980169906373238</v>
      </c>
    </row>
    <row r="1918" spans="1:20" x14ac:dyDescent="0.25">
      <c r="A1918">
        <f t="shared" si="552"/>
        <v>7673.9055713912276</v>
      </c>
      <c r="B1918">
        <f t="shared" si="569"/>
        <v>1221.3400045073495</v>
      </c>
      <c r="C1918" t="str">
        <f t="shared" si="553"/>
        <v>-2.42093612742462-39.488096125666i</v>
      </c>
      <c r="D1918" t="str">
        <f t="shared" si="554"/>
        <v>3.47811519894137-13.0370127582017i</v>
      </c>
      <c r="E1918" t="str">
        <f t="shared" si="555"/>
        <v>162.328326628294+0.660311644013563i</v>
      </c>
      <c r="F1918" t="str">
        <f t="shared" si="556"/>
        <v>2.90990833064613-122.291691026463i</v>
      </c>
      <c r="G1918" t="str">
        <f t="shared" si="557"/>
        <v>0.999999457280868-0.000736694535035122i</v>
      </c>
      <c r="H1918" t="str">
        <f t="shared" si="558"/>
        <v>663.286878837559+158.799106257583i</v>
      </c>
      <c r="I1918" t="str">
        <f t="shared" si="559"/>
        <v>60.2290005058874-227.523733541536i</v>
      </c>
      <c r="K1918" t="str">
        <f t="shared" si="560"/>
        <v>0.0171109487767818-0.00578483260845451i</v>
      </c>
      <c r="L1918" t="str">
        <f t="shared" si="561"/>
        <v>0.0001875-0.173286890445991i</v>
      </c>
      <c r="M1918" t="str">
        <f t="shared" si="562"/>
        <v>0.0025-0.0835331677021702i</v>
      </c>
      <c r="N1918">
        <f t="shared" si="563"/>
        <v>86.491701566716216</v>
      </c>
      <c r="O1918">
        <f t="shared" si="564"/>
        <v>31.945617002548381</v>
      </c>
      <c r="P1918" s="3">
        <f t="shared" si="565"/>
        <v>31.945617002548381</v>
      </c>
      <c r="Q1918" s="3">
        <f t="shared" si="566"/>
        <v>-93.508298433283784</v>
      </c>
      <c r="R1918">
        <f t="shared" si="567"/>
        <v>86.491701566716216</v>
      </c>
      <c r="S1918">
        <f t="shared" si="568"/>
        <v>1.2213400045073495</v>
      </c>
      <c r="T1918">
        <f t="shared" si="551"/>
        <v>31.945617002548381</v>
      </c>
    </row>
    <row r="1919" spans="1:20" x14ac:dyDescent="0.25">
      <c r="A1919">
        <f t="shared" si="552"/>
        <v>7703.0664125625144</v>
      </c>
      <c r="B1919">
        <f t="shared" si="569"/>
        <v>1225.9810965244774</v>
      </c>
      <c r="C1919" t="str">
        <f t="shared" si="553"/>
        <v>-2.41803401647965-39.3308657374179i</v>
      </c>
      <c r="D1919" t="str">
        <f t="shared" si="554"/>
        <v>3.47811512431201-12.9877039407446i</v>
      </c>
      <c r="E1919" t="str">
        <f t="shared" si="555"/>
        <v>162.327466893111+0.663393262312004i</v>
      </c>
      <c r="F1919" t="str">
        <f t="shared" si="556"/>
        <v>2.90990831862092-121.82875806898i</v>
      </c>
      <c r="G1919" t="str">
        <f t="shared" si="557"/>
        <v>0.999999453148368-0.000739493971212295i</v>
      </c>
      <c r="H1919" t="str">
        <f t="shared" si="558"/>
        <v>663.588635081639+159.408103778602i</v>
      </c>
      <c r="I1919" t="str">
        <f t="shared" si="559"/>
        <v>60.2333961028653-226.756221500074i</v>
      </c>
      <c r="K1919" t="str">
        <f t="shared" si="560"/>
        <v>0.0170968945353702-0.005801712305963i</v>
      </c>
      <c r="L1919" t="str">
        <f t="shared" si="561"/>
        <v>0.0001875-0.172630893052392i</v>
      </c>
      <c r="M1919" t="str">
        <f t="shared" si="562"/>
        <v>0.0025-0.0832169433175635i</v>
      </c>
      <c r="N1919">
        <f t="shared" si="563"/>
        <v>86.481923665858872</v>
      </c>
      <c r="O1919">
        <f t="shared" si="564"/>
        <v>31.911054223317727</v>
      </c>
      <c r="P1919" s="3">
        <f t="shared" si="565"/>
        <v>31.911054223317727</v>
      </c>
      <c r="Q1919" s="3">
        <f t="shared" si="566"/>
        <v>-93.518076334141128</v>
      </c>
      <c r="R1919">
        <f t="shared" si="567"/>
        <v>86.481923665858872</v>
      </c>
      <c r="S1919">
        <f t="shared" si="568"/>
        <v>1.2259810965244773</v>
      </c>
      <c r="T1919">
        <f t="shared" si="551"/>
        <v>31.911054223317727</v>
      </c>
    </row>
    <row r="1920" spans="1:20" x14ac:dyDescent="0.25">
      <c r="A1920">
        <f t="shared" si="552"/>
        <v>7732.3380649302517</v>
      </c>
      <c r="B1920">
        <f t="shared" si="569"/>
        <v>1230.6398246912704</v>
      </c>
      <c r="C1920" t="str">
        <f t="shared" si="553"/>
        <v>-2.41511508820584-39.1742154423816i</v>
      </c>
      <c r="D1920" t="str">
        <f t="shared" si="554"/>
        <v>3.47811504911439-12.9385819557671i</v>
      </c>
      <c r="E1920" t="str">
        <f t="shared" si="555"/>
        <v>162.3266035107+0.66649207077927i</v>
      </c>
      <c r="F1920" t="str">
        <f t="shared" si="556"/>
        <v>2.90990830650415-121.367577659081i</v>
      </c>
      <c r="G1920" t="str">
        <f t="shared" si="557"/>
        <v>0.999999448984401-0.000742304045211971i</v>
      </c>
      <c r="H1920" t="str">
        <f t="shared" si="558"/>
        <v>663.892848757862+160.019463820526i</v>
      </c>
      <c r="I1920" t="str">
        <f t="shared" si="559"/>
        <v>60.237821241258-225.992025569329i</v>
      </c>
      <c r="K1920" t="str">
        <f t="shared" si="560"/>
        <v>0.0170827582798925-0.00581860686669295i</v>
      </c>
      <c r="L1920" t="str">
        <f t="shared" si="561"/>
        <v>0.0001875-0.171977379012146i</v>
      </c>
      <c r="M1920" t="str">
        <f t="shared" si="562"/>
        <v>0.0025-0.0829019160366242i</v>
      </c>
      <c r="N1920">
        <f t="shared" si="563"/>
        <v>86.472144095464884</v>
      </c>
      <c r="O1920">
        <f t="shared" si="564"/>
        <v>31.876481524580843</v>
      </c>
      <c r="P1920" s="3">
        <f t="shared" si="565"/>
        <v>31.876481524580843</v>
      </c>
      <c r="Q1920" s="3">
        <f t="shared" si="566"/>
        <v>-93.527855904535116</v>
      </c>
      <c r="R1920">
        <f t="shared" si="567"/>
        <v>86.472144095464884</v>
      </c>
      <c r="S1920">
        <f t="shared" si="568"/>
        <v>1.2306398246912704</v>
      </c>
      <c r="T1920">
        <f t="shared" si="551"/>
        <v>31.876481524580843</v>
      </c>
    </row>
    <row r="1921" spans="1:20" x14ac:dyDescent="0.25">
      <c r="A1921">
        <f t="shared" si="552"/>
        <v>7761.7209495769876</v>
      </c>
      <c r="B1921">
        <f t="shared" si="569"/>
        <v>1235.3162560250973</v>
      </c>
      <c r="C1921" t="str">
        <f t="shared" si="553"/>
        <v>-2.41217928070843-39.0181431114899i</v>
      </c>
      <c r="D1921" t="str">
        <f t="shared" si="554"/>
        <v>3.47811497334419-12.8896460966329i</v>
      </c>
      <c r="E1921" t="str">
        <f t="shared" si="555"/>
        <v>162.32573648961+0.669608179915413i</v>
      </c>
      <c r="F1921" t="str">
        <f t="shared" si="556"/>
        <v>2.90990829429512-120.908143162534i</v>
      </c>
      <c r="G1921" t="str">
        <f t="shared" si="557"/>
        <v>0.999999444788728-0.000745124797457475i</v>
      </c>
      <c r="H1921" t="str">
        <f t="shared" si="558"/>
        <v>664.199541099577+160.633195600169i</v>
      </c>
      <c r="I1921" t="str">
        <f t="shared" si="559"/>
        <v>60.2422760795067-225.23113540595i</v>
      </c>
      <c r="K1921" t="str">
        <f t="shared" si="560"/>
        <v>0.0170685397006268-0.00583551593298434i</v>
      </c>
      <c r="L1921" t="str">
        <f t="shared" si="561"/>
        <v>0.0001875-0.171326338924234i</v>
      </c>
      <c r="M1921" t="str">
        <f t="shared" si="562"/>
        <v>0.0025-0.0825880813275794i</v>
      </c>
      <c r="N1921">
        <f t="shared" si="563"/>
        <v>86.462363167807084</v>
      </c>
      <c r="O1921">
        <f t="shared" si="564"/>
        <v>31.841898862272153</v>
      </c>
      <c r="P1921" s="3">
        <f t="shared" si="565"/>
        <v>31.841898862272153</v>
      </c>
      <c r="Q1921" s="3">
        <f t="shared" si="566"/>
        <v>-93.537636832192916</v>
      </c>
      <c r="R1921">
        <f t="shared" si="567"/>
        <v>86.462363167807084</v>
      </c>
      <c r="S1921">
        <f t="shared" si="568"/>
        <v>1.2353162560250974</v>
      </c>
      <c r="T1921">
        <f t="shared" si="551"/>
        <v>31.841898862272153</v>
      </c>
    </row>
    <row r="1922" spans="1:20" x14ac:dyDescent="0.25">
      <c r="A1922">
        <f t="shared" si="552"/>
        <v>7791.2154891853806</v>
      </c>
      <c r="B1922">
        <f t="shared" si="569"/>
        <v>1240.0104577979928</v>
      </c>
      <c r="C1922" t="str">
        <f t="shared" si="553"/>
        <v>-2.40922653235203-38.8626466248069i</v>
      </c>
      <c r="D1922" t="str">
        <f t="shared" si="554"/>
        <v>3.47811489699703-12.8408956593831i</v>
      </c>
      <c r="E1922" t="str">
        <f t="shared" si="555"/>
        <v>162.324865838859+0.672741700890876i</v>
      </c>
      <c r="F1922" t="str">
        <f t="shared" si="556"/>
        <v>2.90990828199313-120.450447970217i</v>
      </c>
      <c r="G1922" t="str">
        <f t="shared" si="557"/>
        <v>0.999999440561107-0.000747956268525736i</v>
      </c>
      <c r="H1922" t="str">
        <f t="shared" si="558"/>
        <v>664.508733542201+161.249308365524i</v>
      </c>
      <c r="I1922" t="str">
        <f t="shared" si="559"/>
        <v>60.2467607760869-224.473540722156i</v>
      </c>
      <c r="K1922" t="str">
        <f t="shared" si="560"/>
        <v>0.0170542384889977-0.00585243914337305i</v>
      </c>
      <c r="L1922" t="str">
        <f t="shared" si="561"/>
        <v>0.0001875-0.170677763423225i</v>
      </c>
      <c r="M1922" t="str">
        <f t="shared" si="562"/>
        <v>0.0025-0.0822754346758113i</v>
      </c>
      <c r="N1922">
        <f t="shared" si="563"/>
        <v>86.452581198594032</v>
      </c>
      <c r="O1922">
        <f t="shared" si="564"/>
        <v>31.807306192365033</v>
      </c>
      <c r="P1922" s="3">
        <f t="shared" si="565"/>
        <v>31.807306192365033</v>
      </c>
      <c r="Q1922" s="3">
        <f t="shared" si="566"/>
        <v>-93.547418801405968</v>
      </c>
      <c r="R1922">
        <f t="shared" si="567"/>
        <v>86.452581198594032</v>
      </c>
      <c r="S1922">
        <f t="shared" si="568"/>
        <v>1.2400104577979927</v>
      </c>
      <c r="T1922">
        <f t="shared" si="551"/>
        <v>31.807306192365033</v>
      </c>
    </row>
    <row r="1923" spans="1:20" x14ac:dyDescent="0.25">
      <c r="A1923">
        <f t="shared" si="552"/>
        <v>7820.8221080442854</v>
      </c>
      <c r="B1923">
        <f t="shared" si="569"/>
        <v>1244.7224975376253</v>
      </c>
      <c r="C1923" t="str">
        <f t="shared" si="553"/>
        <v>-2.4062567817676-38.7077238714969i</v>
      </c>
      <c r="D1923" t="str">
        <f t="shared" si="554"/>
        <v>3.47811482006855-12.7923299427265i</v>
      </c>
      <c r="E1923" t="str">
        <f t="shared" si="555"/>
        <v>162.323991567931+0.675892745548482i</v>
      </c>
      <c r="F1923" t="str">
        <f t="shared" si="556"/>
        <v>2.90990826959747-119.994485498032i</v>
      </c>
      <c r="G1923" t="str">
        <f t="shared" si="557"/>
        <v>0.999999436301296-0.000750798499147871i</v>
      </c>
      <c r="H1923" t="str">
        <f t="shared" si="558"/>
        <v>664.820447725416+161.86781139568i</v>
      </c>
      <c r="I1923" t="str">
        <f t="shared" si="559"/>
        <v>60.2512754894857-223.719231285705i</v>
      </c>
      <c r="K1923" t="str">
        <f t="shared" si="560"/>
        <v>0.017039854337615-0.00586937613257909i</v>
      </c>
      <c r="L1923" t="str">
        <f t="shared" si="561"/>
        <v>0.0001875-0.170031643179145i</v>
      </c>
      <c r="M1923" t="str">
        <f t="shared" si="562"/>
        <v>0.0025-0.0819639715837928i</v>
      </c>
      <c r="N1923">
        <f t="shared" si="563"/>
        <v>86.442798506989689</v>
      </c>
      <c r="O1923">
        <f t="shared" si="564"/>
        <v>31.772703470875445</v>
      </c>
      <c r="P1923" s="3">
        <f t="shared" si="565"/>
        <v>31.772703470875445</v>
      </c>
      <c r="Q1923" s="3">
        <f t="shared" si="566"/>
        <v>-93.557201493010311</v>
      </c>
      <c r="R1923">
        <f t="shared" si="567"/>
        <v>86.442798506989689</v>
      </c>
      <c r="S1923">
        <f t="shared" si="568"/>
        <v>1.2447224975376252</v>
      </c>
      <c r="T1923">
        <f t="shared" si="551"/>
        <v>31.772703470875445</v>
      </c>
    </row>
    <row r="1924" spans="1:20" x14ac:dyDescent="0.25">
      <c r="A1924">
        <f t="shared" si="552"/>
        <v>7850.5412320548548</v>
      </c>
      <c r="B1924">
        <f t="shared" si="569"/>
        <v>1249.4524430282684</v>
      </c>
      <c r="C1924" t="str">
        <f t="shared" si="553"/>
        <v>-2.40326996786225-38.5533727497977i</v>
      </c>
      <c r="D1924" t="str">
        <f t="shared" si="554"/>
        <v>3.47811474255431-12.7439482480288i</v>
      </c>
      <c r="E1924" t="str">
        <f t="shared" si="555"/>
        <v>162.323113686799+0.679061426403249i</v>
      </c>
      <c r="F1924" t="str">
        <f t="shared" si="556"/>
        <v>2.90990825710742-119.540249186806i</v>
      </c>
      <c r="G1924" t="str">
        <f t="shared" si="557"/>
        <v>0.999999432009048-0.000753651530209773i</v>
      </c>
      <c r="H1924" t="str">
        <f t="shared" si="558"/>
        <v>665.134705495391+162.488714000764i</v>
      </c>
      <c r="I1924" t="str">
        <f t="shared" si="559"/>
        <v>60.2558203781832-222.968196919845i</v>
      </c>
      <c r="K1924" t="str">
        <f t="shared" si="560"/>
        <v>0.0170253869403128-0.00588632653149633i</v>
      </c>
      <c r="L1924" t="str">
        <f t="shared" si="561"/>
        <v>0.0001875-0.169387968897335i</v>
      </c>
      <c r="M1924" t="str">
        <f t="shared" si="562"/>
        <v>0.0025-0.0816536875710228i</v>
      </c>
      <c r="N1924">
        <f t="shared" si="563"/>
        <v>86.433015415629811</v>
      </c>
      <c r="O1924">
        <f t="shared" si="564"/>
        <v>31.738090653866635</v>
      </c>
      <c r="P1924" s="3">
        <f t="shared" si="565"/>
        <v>31.738090653866635</v>
      </c>
      <c r="Q1924" s="3">
        <f t="shared" si="566"/>
        <v>-93.566984584370189</v>
      </c>
      <c r="R1924">
        <f t="shared" si="567"/>
        <v>86.433015415629811</v>
      </c>
      <c r="S1924">
        <f t="shared" si="568"/>
        <v>1.2494524430282683</v>
      </c>
      <c r="T1924">
        <f t="shared" si="551"/>
        <v>31.738090653866635</v>
      </c>
    </row>
    <row r="1925" spans="1:20" x14ac:dyDescent="0.25">
      <c r="A1925">
        <f t="shared" si="552"/>
        <v>7880.3732887366632</v>
      </c>
      <c r="B1925">
        <f t="shared" si="569"/>
        <v>1254.2003623117757</v>
      </c>
      <c r="C1925" t="str">
        <f t="shared" si="553"/>
        <v>-2.40026602982572-38.3995911669877i</v>
      </c>
      <c r="D1925" t="str">
        <f t="shared" si="554"/>
        <v>3.47811466444983-12.695749879303i</v>
      </c>
      <c r="E1925" t="str">
        <f t="shared" si="555"/>
        <v>162.322232205915+0.682247856645977i</v>
      </c>
      <c r="F1925" t="str">
        <f t="shared" si="556"/>
        <v>2.90990824452226-119.087732502197i</v>
      </c>
      <c r="G1925" t="str">
        <f t="shared" si="557"/>
        <v>0.999999427684118-0.000756515402752692i</v>
      </c>
      <c r="H1925" t="str">
        <f t="shared" si="558"/>
        <v>665.45152890703+163.112025521842i</v>
      </c>
      <c r="I1925" t="str">
        <f t="shared" si="559"/>
        <v>60.2603956006235-222.220427503269i</v>
      </c>
      <c r="K1925" t="str">
        <f t="shared" si="560"/>
        <v>0.0170108359921891-0.00590328996718136i</v>
      </c>
      <c r="L1925" t="str">
        <f t="shared" si="561"/>
        <v>0.0001875-0.168746731318325i</v>
      </c>
      <c r="M1925" t="str">
        <f t="shared" si="562"/>
        <v>0.0025-0.0813445781739619i</v>
      </c>
      <c r="N1925">
        <f t="shared" si="563"/>
        <v>86.423232250642258</v>
      </c>
      <c r="O1925">
        <f t="shared" si="564"/>
        <v>31.70346769745246</v>
      </c>
      <c r="P1925" s="3">
        <f t="shared" si="565"/>
        <v>31.70346769745246</v>
      </c>
      <c r="Q1925" s="3">
        <f t="shared" si="566"/>
        <v>-93.576767749357742</v>
      </c>
      <c r="R1925">
        <f t="shared" si="567"/>
        <v>86.423232250642258</v>
      </c>
      <c r="S1925">
        <f t="shared" si="568"/>
        <v>1.2542003623117757</v>
      </c>
      <c r="T1925">
        <f t="shared" si="551"/>
        <v>31.70346769745246</v>
      </c>
    </row>
    <row r="1926" spans="1:20" x14ac:dyDescent="0.25">
      <c r="A1926">
        <f t="shared" si="552"/>
        <v>7910.3187072338633</v>
      </c>
      <c r="B1926">
        <f t="shared" si="569"/>
        <v>1258.9663236885606</v>
      </c>
      <c r="C1926" t="str">
        <f t="shared" si="553"/>
        <v>-2.3972449071399-38.2463770393598i</v>
      </c>
      <c r="D1926" t="str">
        <f t="shared" si="554"/>
        <v>3.47811458575064-12.6477341431995i</v>
      </c>
      <c r="E1926" t="str">
        <f t="shared" si="555"/>
        <v>162.321347136231+0.685452150144793i</v>
      </c>
      <c r="F1926" t="str">
        <f t="shared" si="556"/>
        <v>2.90990823184127-118.636928934601i</v>
      </c>
      <c r="G1926" t="str">
        <f t="shared" si="557"/>
        <v>0.999999423326255-0.000759390157973832i</v>
      </c>
      <c r="H1926" t="str">
        <f t="shared" si="558"/>
        <v>665.770940226278+163.737755330854i</v>
      </c>
      <c r="I1926" t="str">
        <f t="shared" si="559"/>
        <v>60.2650013151986-221.475912970088i</v>
      </c>
      <c r="K1926" t="str">
        <f t="shared" si="560"/>
        <v>0.0169962011896449-0.00592026606284353i</v>
      </c>
      <c r="L1926" t="str">
        <f t="shared" si="561"/>
        <v>0.0001875-0.168107921217698i</v>
      </c>
      <c r="M1926" t="str">
        <f t="shared" si="562"/>
        <v>0.0025-0.0810366389459674i</v>
      </c>
      <c r="N1926">
        <f t="shared" si="563"/>
        <v>86.413449341663537</v>
      </c>
      <c r="O1926">
        <f t="shared" si="564"/>
        <v>31.668834557802281</v>
      </c>
      <c r="P1926" s="3">
        <f t="shared" si="565"/>
        <v>31.668834557802281</v>
      </c>
      <c r="Q1926" s="3">
        <f t="shared" si="566"/>
        <v>-93.586550658336463</v>
      </c>
      <c r="R1926">
        <f t="shared" si="567"/>
        <v>86.413449341663537</v>
      </c>
      <c r="S1926">
        <f t="shared" si="568"/>
        <v>1.2589663236885607</v>
      </c>
      <c r="T1926">
        <f t="shared" si="551"/>
        <v>31.668834557802281</v>
      </c>
    </row>
    <row r="1927" spans="1:20" x14ac:dyDescent="0.25">
      <c r="A1927">
        <f t="shared" si="552"/>
        <v>7940.3779183213528</v>
      </c>
      <c r="B1927">
        <f t="shared" si="569"/>
        <v>1263.7503957185772</v>
      </c>
      <c r="C1927" t="str">
        <f t="shared" si="553"/>
        <v>-2.39420653958667-38.0937282921888i</v>
      </c>
      <c r="D1927" t="str">
        <f t="shared" si="554"/>
        <v>3.4781145064522-12.5999003489957i</v>
      </c>
      <c r="E1927" t="str">
        <f t="shared" si="555"/>
        <v>162.320458489194+0.688674421446051i</v>
      </c>
      <c r="F1927" t="str">
        <f t="shared" si="556"/>
        <v>2.90990821906373-118.187831999056i</v>
      </c>
      <c r="G1927" t="str">
        <f t="shared" si="557"/>
        <v>0.99999941893521-0.000762275837226944i</v>
      </c>
      <c r="H1927" t="str">
        <f t="shared" si="558"/>
        <v>666.092961932408+164.36591283051i</v>
      </c>
      <c r="I1927" t="str">
        <f t="shared" si="559"/>
        <v>60.2696376802195-220.734643309785i</v>
      </c>
      <c r="K1927" t="str">
        <f t="shared" si="560"/>
        <v>0.016981482230425-0.00593725443783508i</v>
      </c>
      <c r="L1927" t="str">
        <f t="shared" si="561"/>
        <v>0.0001875-0.167471529405955i</v>
      </c>
      <c r="M1927" t="str">
        <f t="shared" si="562"/>
        <v>0.0025-0.0807298654572298i</v>
      </c>
      <c r="N1927">
        <f t="shared" si="563"/>
        <v>86.403667021857245</v>
      </c>
      <c r="O1927">
        <f t="shared" si="564"/>
        <v>31.63419119114446</v>
      </c>
      <c r="P1927" s="3">
        <f t="shared" si="565"/>
        <v>31.63419119114446</v>
      </c>
      <c r="Q1927" s="3">
        <f t="shared" si="566"/>
        <v>-93.596332978142755</v>
      </c>
      <c r="R1927">
        <f t="shared" si="567"/>
        <v>86.403667021857245</v>
      </c>
      <c r="S1927">
        <f t="shared" si="568"/>
        <v>1.2637503957185772</v>
      </c>
      <c r="T1927">
        <f t="shared" si="551"/>
        <v>31.63419119114446</v>
      </c>
    </row>
    <row r="1928" spans="1:20" x14ac:dyDescent="0.25">
      <c r="A1928">
        <f t="shared" si="552"/>
        <v>7970.5513544109735</v>
      </c>
      <c r="B1928">
        <f t="shared" si="569"/>
        <v>1268.5526472223078</v>
      </c>
      <c r="C1928" t="str">
        <f t="shared" si="553"/>
        <v>-2.39115086725624-37.9416428597053i</v>
      </c>
      <c r="D1928" t="str">
        <f t="shared" si="554"/>
        <v>3.47811442654996-12.5522478085864i</v>
      </c>
      <c r="E1928" t="str">
        <f t="shared" si="555"/>
        <v>162.319566276765+0.691914785776511i</v>
      </c>
      <c r="F1928" t="str">
        <f t="shared" si="556"/>
        <v>2.90990820618888-117.740435235154i</v>
      </c>
      <c r="G1928" t="str">
        <f t="shared" si="557"/>
        <v>0.99999941451073-0.000765172482022913i</v>
      </c>
      <c r="H1928" t="str">
        <f t="shared" si="558"/>
        <v>666.417616720378+164.99650745419i</v>
      </c>
      <c r="I1928" t="str">
        <f t="shared" si="559"/>
        <v>60.274304853893-219.996608567192i</v>
      </c>
      <c r="K1928" t="str">
        <f t="shared" si="560"/>
        <v>0.0169666788136581-0.00595425470764136i</v>
      </c>
      <c r="L1928" t="str">
        <f t="shared" si="561"/>
        <v>0.0001875-0.166837546728388i</v>
      </c>
      <c r="M1928" t="str">
        <f t="shared" si="562"/>
        <v>0.0025-0.08042425329471i</v>
      </c>
      <c r="N1928">
        <f t="shared" si="563"/>
        <v>86.393885627932335</v>
      </c>
      <c r="O1928">
        <f t="shared" si="564"/>
        <v>31.599537553771327</v>
      </c>
      <c r="P1928" s="3">
        <f t="shared" si="565"/>
        <v>31.599537553771327</v>
      </c>
      <c r="Q1928" s="3">
        <f t="shared" si="566"/>
        <v>-93.606114372067665</v>
      </c>
      <c r="R1928">
        <f t="shared" si="567"/>
        <v>86.393885627932335</v>
      </c>
      <c r="S1928">
        <f t="shared" si="568"/>
        <v>1.2685526472223079</v>
      </c>
      <c r="T1928">
        <f t="shared" si="551"/>
        <v>31.599537553771327</v>
      </c>
    </row>
    <row r="1929" spans="1:20" x14ac:dyDescent="0.25">
      <c r="A1929">
        <f t="shared" si="552"/>
        <v>8000.839449557735</v>
      </c>
      <c r="B1929">
        <f t="shared" si="569"/>
        <v>1273.3731472817526</v>
      </c>
      <c r="C1929" t="str">
        <f t="shared" si="553"/>
        <v>-2.38807783055648-37.7901186850638i</v>
      </c>
      <c r="D1929" t="str">
        <f t="shared" si="554"/>
        <v>3.47811434603931-12.5047758364738i</v>
      </c>
      <c r="E1929" t="str">
        <f t="shared" si="555"/>
        <v>162.318670511416+0.695173359043823i</v>
      </c>
      <c r="F1929" t="str">
        <f t="shared" si="556"/>
        <v>2.90990819321601-117.29473220694i</v>
      </c>
      <c r="G1929" t="str">
        <f t="shared" si="557"/>
        <v>0.99999941005256-0.000768080134030367i</v>
      </c>
      <c r="H1929" t="str">
        <f t="shared" si="558"/>
        <v>666.744927503192+165.629548665852i</v>
      </c>
      <c r="I1929" t="str">
        <f t="shared" si="559"/>
        <v>60.2790029942971-219.261798842442i</v>
      </c>
      <c r="K1929" t="str">
        <f t="shared" si="560"/>
        <v>0.0169517906398978-0.00597126648387203i</v>
      </c>
      <c r="L1929" t="str">
        <f t="shared" si="561"/>
        <v>0.0001875-0.166205964064941i</v>
      </c>
      <c r="M1929" t="str">
        <f t="shared" si="562"/>
        <v>0.0025-0.0801197980620738i</v>
      </c>
      <c r="N1929">
        <f t="shared" si="563"/>
        <v>86.38410550015918</v>
      </c>
      <c r="O1929">
        <f t="shared" si="564"/>
        <v>31.564873602042944</v>
      </c>
      <c r="P1929" s="3">
        <f t="shared" si="565"/>
        <v>31.564873602042944</v>
      </c>
      <c r="Q1929" s="3">
        <f t="shared" si="566"/>
        <v>-93.61589449984082</v>
      </c>
      <c r="R1929">
        <f t="shared" si="567"/>
        <v>86.38410550015918</v>
      </c>
      <c r="S1929">
        <f t="shared" si="568"/>
        <v>1.2733731472817527</v>
      </c>
      <c r="T1929">
        <f t="shared" si="551"/>
        <v>31.564873602042944</v>
      </c>
    </row>
    <row r="1930" spans="1:20" x14ac:dyDescent="0.25">
      <c r="A1930">
        <f t="shared" si="552"/>
        <v>8031.2426394660552</v>
      </c>
      <c r="B1930">
        <f t="shared" si="569"/>
        <v>1278.2119652414233</v>
      </c>
      <c r="C1930" t="str">
        <f t="shared" si="553"/>
        <v>-2.38498737022036-37.6391537203162i</v>
      </c>
      <c r="D1930" t="str">
        <f t="shared" si="554"/>
        <v>3.47811426491561-12.4574837497577i</v>
      </c>
      <c r="E1930" t="str">
        <f t="shared" si="555"/>
        <v>162.317771206146+0.698450257840022i</v>
      </c>
      <c r="F1930" t="str">
        <f t="shared" si="556"/>
        <v>2.90990818014435-116.850716502827i</v>
      </c>
      <c r="G1930" t="str">
        <f t="shared" si="557"/>
        <v>0.999999405560443-0.000770998835076263i</v>
      </c>
      <c r="H1930" t="str">
        <f t="shared" si="558"/>
        <v>667.074917414308+166.265045959907i</v>
      </c>
      <c r="I1930" t="str">
        <f t="shared" si="559"/>
        <v>60.2837322593536-218.530204290957i</v>
      </c>
      <c r="K1930" t="str">
        <f t="shared" si="560"/>
        <v>0.0169368174111638-0.00598828937425187i</v>
      </c>
      <c r="L1930" t="str">
        <f t="shared" si="561"/>
        <v>0.0001875-0.165576772330086i</v>
      </c>
      <c r="M1930" t="str">
        <f t="shared" si="562"/>
        <v>0.0025-0.0798164953796317i</v>
      </c>
      <c r="N1930">
        <f t="shared" si="563"/>
        <v>86.374326982389164</v>
      </c>
      <c r="O1930">
        <f t="shared" si="564"/>
        <v>31.530199292392041</v>
      </c>
      <c r="P1930" s="3">
        <f t="shared" si="565"/>
        <v>31.530199292392041</v>
      </c>
      <c r="Q1930" s="3">
        <f t="shared" si="566"/>
        <v>-93.625673017610836</v>
      </c>
      <c r="R1930">
        <f t="shared" si="567"/>
        <v>86.374326982389164</v>
      </c>
      <c r="S1930">
        <f t="shared" si="568"/>
        <v>1.2782119652414232</v>
      </c>
      <c r="T1930">
        <f t="shared" si="551"/>
        <v>31.530199292392041</v>
      </c>
    </row>
    <row r="1931" spans="1:20" x14ac:dyDescent="0.25">
      <c r="A1931">
        <f t="shared" si="552"/>
        <v>8061.7613614960264</v>
      </c>
      <c r="B1931">
        <f t="shared" si="569"/>
        <v>1283.0691707093408</v>
      </c>
      <c r="C1931" t="str">
        <f t="shared" si="553"/>
        <v>-2.38187942731508-37.4887459263782i</v>
      </c>
      <c r="D1931" t="str">
        <f t="shared" si="554"/>
        <v>3.4781141831742-12.4103708681253i</v>
      </c>
      <c r="E1931" t="str">
        <f t="shared" si="555"/>
        <v>162.31686837448+0.701745599441629i</v>
      </c>
      <c r="F1931" t="str">
        <f t="shared" si="556"/>
        <v>2.90990816697316-116.408381735501i</v>
      </c>
      <c r="G1931" t="str">
        <f t="shared" si="557"/>
        <v>0.999999401034121-0.000773928627146501i</v>
      </c>
      <c r="H1931" t="str">
        <f t="shared" si="558"/>
        <v>667.407609810075+166.903008861114i</v>
      </c>
      <c r="I1931" t="str">
        <f t="shared" si="559"/>
        <v>60.2884928068046-217.801815123418i</v>
      </c>
      <c r="K1931" t="str">
        <f t="shared" si="560"/>
        <v>0.0169217588309832-0.00600532298261259i</v>
      </c>
      <c r="L1931" t="str">
        <f t="shared" si="561"/>
        <v>0.0001875-0.16494996247269i</v>
      </c>
      <c r="M1931" t="str">
        <f t="shared" si="562"/>
        <v>0.0025-0.0795143408842712i</v>
      </c>
      <c r="N1931">
        <f t="shared" si="563"/>
        <v>86.364550422070749</v>
      </c>
      <c r="O1931">
        <f t="shared" si="564"/>
        <v>31.495514581327502</v>
      </c>
      <c r="P1931" s="3">
        <f t="shared" si="565"/>
        <v>31.495514581327502</v>
      </c>
      <c r="Q1931" s="3">
        <f t="shared" si="566"/>
        <v>-93.635449577929251</v>
      </c>
      <c r="R1931">
        <f t="shared" si="567"/>
        <v>86.364550422070749</v>
      </c>
      <c r="S1931">
        <f t="shared" si="568"/>
        <v>1.2830691707093409</v>
      </c>
      <c r="T1931">
        <f t="shared" si="551"/>
        <v>31.495514581327502</v>
      </c>
    </row>
    <row r="1932" spans="1:20" x14ac:dyDescent="0.25">
      <c r="A1932">
        <f t="shared" si="552"/>
        <v>8092.3960546697117</v>
      </c>
      <c r="B1932">
        <f t="shared" si="569"/>
        <v>1287.9448335580364</v>
      </c>
      <c r="C1932" t="str">
        <f t="shared" si="553"/>
        <v>-2.37875394325133-37.3388932730057i</v>
      </c>
      <c r="D1932" t="str">
        <f t="shared" si="554"/>
        <v>3.47811410081039-12.3634365138422i</v>
      </c>
      <c r="E1932" t="str">
        <f t="shared" si="555"/>
        <v>162.315962030483+0.705059501810722i</v>
      </c>
      <c r="F1932" t="str">
        <f t="shared" si="556"/>
        <v>2.90990815370168-115.967721541827i</v>
      </c>
      <c r="G1932" t="str">
        <f t="shared" si="557"/>
        <v>0.999999396473334-0.000776869552386518i</v>
      </c>
      <c r="H1932" t="str">
        <f t="shared" si="558"/>
        <v>667.743028272186+167.543446924443i</v>
      </c>
      <c r="I1932" t="str">
        <f t="shared" si="559"/>
        <v>60.2932847941802-217.076621605732i</v>
      </c>
      <c r="K1932" t="str">
        <f t="shared" si="560"/>
        <v>0.0169066146044328-0.00602236690888471i</v>
      </c>
      <c r="L1932" t="str">
        <f t="shared" si="561"/>
        <v>0.0001875-0.164325525475882i</v>
      </c>
      <c r="M1932" t="str">
        <f t="shared" si="562"/>
        <v>0.0025-0.0792133302293997i</v>
      </c>
      <c r="N1932">
        <f t="shared" si="563"/>
        <v>86.354776170266561</v>
      </c>
      <c r="O1932">
        <f t="shared" si="564"/>
        <v>31.460819425440061</v>
      </c>
      <c r="P1932" s="3">
        <f t="shared" si="565"/>
        <v>31.460819425440061</v>
      </c>
      <c r="Q1932" s="3">
        <f t="shared" si="566"/>
        <v>-93.645223829733439</v>
      </c>
      <c r="R1932">
        <f t="shared" si="567"/>
        <v>86.354776170266561</v>
      </c>
      <c r="S1932">
        <f t="shared" si="568"/>
        <v>1.2879448335580364</v>
      </c>
      <c r="T1932">
        <f t="shared" si="551"/>
        <v>31.460819425440061</v>
      </c>
    </row>
    <row r="1933" spans="1:20" x14ac:dyDescent="0.25">
      <c r="A1933">
        <f t="shared" si="552"/>
        <v>8123.1471596774572</v>
      </c>
      <c r="B1933">
        <f t="shared" si="569"/>
        <v>1292.8390239255571</v>
      </c>
      <c r="C1933" t="str">
        <f t="shared" si="553"/>
        <v>-2.37561085979125-37.1895937387616i</v>
      </c>
      <c r="D1933" t="str">
        <f t="shared" si="554"/>
        <v>3.47811401781943-12.3166800117419i</v>
      </c>
      <c r="E1933" t="str">
        <f t="shared" si="555"/>
        <v>162.315052188765+0.708392083597912i</v>
      </c>
      <c r="F1933" t="str">
        <f t="shared" si="556"/>
        <v>2.90990814032915-115.528729582761i</v>
      </c>
      <c r="G1933" t="str">
        <f t="shared" si="557"/>
        <v>0.999999391877819-0.000779821653101903i</v>
      </c>
      <c r="H1933" t="str">
        <f t="shared" si="558"/>
        <v>668.081196610178+168.186369734956i</v>
      </c>
      <c r="I1933" t="str">
        <f t="shared" si="559"/>
        <v>60.298108378776-216.354614059018i</v>
      </c>
      <c r="K1933" t="str">
        <f t="shared" si="560"/>
        <v>0.0168913844381811-0.00603942074908993i</v>
      </c>
      <c r="L1933" t="str">
        <f t="shared" si="561"/>
        <v>0.0001875-0.163703452356925i</v>
      </c>
      <c r="M1933" t="str">
        <f t="shared" si="562"/>
        <v>0.0025-0.0789134590848771i</v>
      </c>
      <c r="N1933">
        <f t="shared" si="563"/>
        <v>86.345004581671049</v>
      </c>
      <c r="O1933">
        <f t="shared" si="564"/>
        <v>31.426113781405945</v>
      </c>
      <c r="P1933" s="3">
        <f t="shared" si="565"/>
        <v>31.426113781405945</v>
      </c>
      <c r="Q1933" s="3">
        <f t="shared" si="566"/>
        <v>-93.654995418328951</v>
      </c>
      <c r="R1933">
        <f t="shared" si="567"/>
        <v>86.345004581671049</v>
      </c>
      <c r="S1933">
        <f t="shared" si="568"/>
        <v>1.2928390239255572</v>
      </c>
      <c r="T1933">
        <f t="shared" si="551"/>
        <v>31.426113781405945</v>
      </c>
    </row>
    <row r="1934" spans="1:20" x14ac:dyDescent="0.25">
      <c r="A1934">
        <f t="shared" si="552"/>
        <v>8154.0151188842328</v>
      </c>
      <c r="B1934">
        <f t="shared" si="569"/>
        <v>1297.7518122164743</v>
      </c>
      <c r="C1934" t="str">
        <f t="shared" si="553"/>
        <v>-2.37245011905786-37.0408453109874i</v>
      </c>
      <c r="D1934" t="str">
        <f t="shared" si="554"/>
        <v>3.47811393419654-12.2701006892162i</v>
      </c>
      <c r="E1934" t="str">
        <f t="shared" si="555"/>
        <v>162.314138864488+0.711743464141759i</v>
      </c>
      <c r="F1934" t="str">
        <f t="shared" si="556"/>
        <v>2.90990812685479-115.091399543255i</v>
      </c>
      <c r="G1934" t="str">
        <f t="shared" si="557"/>
        <v>0.999999387247313-0.000782784971758997i</v>
      </c>
      <c r="H1934" t="str">
        <f t="shared" si="558"/>
        <v>668.422138863962+168.831786907658i</v>
      </c>
      <c r="I1934" t="str">
        <f t="shared" si="559"/>
        <v>60.3029637176196-215.635782859585i</v>
      </c>
      <c r="K1934" t="str">
        <f t="shared" si="560"/>
        <v>0.016876068040531-0.00605648409533393i</v>
      </c>
      <c r="L1934" t="str">
        <f t="shared" si="561"/>
        <v>0.0001875-0.163083734167091i</v>
      </c>
      <c r="M1934" t="str">
        <f t="shared" si="562"/>
        <v>0.0025-0.0786147231369565i</v>
      </c>
      <c r="N1934">
        <f t="shared" si="563"/>
        <v>86.335236014626716</v>
      </c>
      <c r="O1934">
        <f t="shared" si="564"/>
        <v>31.391397605991589</v>
      </c>
      <c r="P1934" s="3">
        <f t="shared" si="565"/>
        <v>31.391397605991589</v>
      </c>
      <c r="Q1934" s="3">
        <f t="shared" si="566"/>
        <v>-93.664763985373284</v>
      </c>
      <c r="R1934">
        <f t="shared" si="567"/>
        <v>86.335236014626716</v>
      </c>
      <c r="S1934">
        <f t="shared" si="568"/>
        <v>1.2977518122164742</v>
      </c>
      <c r="T1934">
        <f t="shared" si="551"/>
        <v>31.391397605991589</v>
      </c>
    </row>
    <row r="1935" spans="1:20" x14ac:dyDescent="0.25">
      <c r="A1935">
        <f t="shared" si="552"/>
        <v>8185.0003763359928</v>
      </c>
      <c r="B1935">
        <f t="shared" si="569"/>
        <v>1302.6832691028969</v>
      </c>
      <c r="C1935" t="str">
        <f t="shared" si="553"/>
        <v>-2.3692716635437-36.8926459857761i</v>
      </c>
      <c r="D1935" t="str">
        <f t="shared" si="554"/>
        <v>3.47811384993692-12.2236978762061i</v>
      </c>
      <c r="E1935" t="str">
        <f t="shared" si="555"/>
        <v>162.313222073375+0.715113763471283i</v>
      </c>
      <c r="F1935" t="str">
        <f t="shared" si="556"/>
        <v>2.90990811327784-114.65572513217i</v>
      </c>
      <c r="G1935" t="str">
        <f t="shared" si="557"/>
        <v>0.999999382581547-0.000785759550985509i</v>
      </c>
      <c r="H1935" t="str">
        <f t="shared" si="558"/>
        <v>668.765879306381+169.47970808735i</v>
      </c>
      <c r="I1935" t="str">
        <f t="shared" si="559"/>
        <v>60.3078509674424-214.920118438915i</v>
      </c>
      <c r="K1935" t="str">
        <f t="shared" si="560"/>
        <v>0.0168606651214628-0.00607355653579929i</v>
      </c>
      <c r="L1935" t="str">
        <f t="shared" si="561"/>
        <v>0.0001875-0.162466361991523i</v>
      </c>
      <c r="M1935" t="str">
        <f t="shared" si="562"/>
        <v>0.0025-0.0783171180882215i</v>
      </c>
      <c r="N1935">
        <f t="shared" si="563"/>
        <v>86.325470831141317</v>
      </c>
      <c r="O1935">
        <f t="shared" si="564"/>
        <v>31.356670856058756</v>
      </c>
      <c r="P1935" s="3">
        <f t="shared" si="565"/>
        <v>31.356670856058756</v>
      </c>
      <c r="Q1935" s="3">
        <f t="shared" si="566"/>
        <v>-93.674529168858683</v>
      </c>
      <c r="R1935">
        <f t="shared" si="567"/>
        <v>86.325470831141317</v>
      </c>
      <c r="S1935">
        <f t="shared" si="568"/>
        <v>1.3026832691028969</v>
      </c>
      <c r="T1935">
        <f t="shared" si="551"/>
        <v>31.356670856058756</v>
      </c>
    </row>
    <row r="1936" spans="1:20" x14ac:dyDescent="0.25">
      <c r="A1936">
        <f t="shared" si="552"/>
        <v>8216.1033777660705</v>
      </c>
      <c r="B1936">
        <f t="shared" si="569"/>
        <v>1307.633465525488</v>
      </c>
      <c r="C1936" t="str">
        <f t="shared" si="553"/>
        <v>-2.36607543612008-36.7449937679402i</v>
      </c>
      <c r="D1936" t="str">
        <f t="shared" si="554"/>
        <v>3.4781137650357-12.1774709051914i</v>
      </c>
      <c r="E1936" t="str">
        <f t="shared" si="555"/>
        <v>162.312301831716+0.718503102307421i</v>
      </c>
      <c r="F1936" t="str">
        <f t="shared" si="556"/>
        <v>2.90990809959749-114.221700082184i</v>
      </c>
      <c r="G1936" t="str">
        <f t="shared" si="557"/>
        <v>0.999999377880254-0.000788745433571129i</v>
      </c>
      <c r="H1936" t="str">
        <f t="shared" si="558"/>
        <v>669.112442445806+170.130142948488i</v>
      </c>
      <c r="I1936" t="str">
        <f t="shared" si="559"/>
        <v>60.3127702846534-214.207611283653i</v>
      </c>
      <c r="K1936" t="str">
        <f t="shared" si="560"/>
        <v>0.0168451753926773-0.00609063765473942i</v>
      </c>
      <c r="L1936" t="str">
        <f t="shared" si="561"/>
        <v>0.0001875-0.161851326949116i</v>
      </c>
      <c r="M1936" t="str">
        <f t="shared" si="562"/>
        <v>0.0025-0.0780206396575224i</v>
      </c>
      <c r="N1936">
        <f t="shared" si="563"/>
        <v>86.315709396903742</v>
      </c>
      <c r="O1936">
        <f t="shared" si="564"/>
        <v>31.32193348856854</v>
      </c>
      <c r="P1936" s="3">
        <f t="shared" si="565"/>
        <v>31.32193348856854</v>
      </c>
      <c r="Q1936" s="3">
        <f t="shared" si="566"/>
        <v>-93.684290603096258</v>
      </c>
      <c r="R1936">
        <f t="shared" si="567"/>
        <v>86.315709396903742</v>
      </c>
      <c r="S1936">
        <f t="shared" si="568"/>
        <v>1.307633465525488</v>
      </c>
      <c r="T1936">
        <f t="shared" si="551"/>
        <v>31.32193348856854</v>
      </c>
    </row>
    <row r="1937" spans="1:20" x14ac:dyDescent="0.25">
      <c r="A1937">
        <f t="shared" si="552"/>
        <v>8247.3245706015823</v>
      </c>
      <c r="B1937">
        <f t="shared" si="569"/>
        <v>1312.602472694485</v>
      </c>
      <c r="C1937" t="str">
        <f t="shared" si="553"/>
        <v>-2.3628613800458-36.597886670985i</v>
      </c>
      <c r="D1937" t="str">
        <f t="shared" si="554"/>
        <v>3.47811367948801-12.1314191111816i</v>
      </c>
      <c r="E1937" t="str">
        <f t="shared" si="555"/>
        <v>162.311378156376+0.721911602063477i</v>
      </c>
      <c r="F1937" t="str">
        <f t="shared" si="556"/>
        <v>2.90990808581298-113.789318149701i</v>
      </c>
      <c r="G1937" t="str">
        <f t="shared" si="557"/>
        <v>0.999999373143163-0.00079174266246814i</v>
      </c>
      <c r="H1937" t="str">
        <f t="shared" si="558"/>
        <v>669.461853028755+170.783101195003i</v>
      </c>
      <c r="I1937" t="str">
        <f t="shared" si="559"/>
        <v>60.3177218253019-213.498251935588i</v>
      </c>
      <c r="K1937" t="str">
        <f t="shared" si="560"/>
        <v>0.0168295985676398-0.00610772703247227i</v>
      </c>
      <c r="L1937" t="str">
        <f t="shared" si="561"/>
        <v>0.0001875-0.161238620192385i</v>
      </c>
      <c r="M1937" t="str">
        <f t="shared" si="562"/>
        <v>0.0025-0.0777252835799187i</v>
      </c>
      <c r="N1937">
        <f t="shared" si="563"/>
        <v>86.305952081301086</v>
      </c>
      <c r="O1937">
        <f t="shared" si="564"/>
        <v>31.287185460586656</v>
      </c>
      <c r="P1937" s="3">
        <f t="shared" si="565"/>
        <v>31.287185460586656</v>
      </c>
      <c r="Q1937" s="3">
        <f t="shared" si="566"/>
        <v>-93.694047918698914</v>
      </c>
      <c r="R1937">
        <f t="shared" si="567"/>
        <v>86.305952081301086</v>
      </c>
      <c r="S1937">
        <f t="shared" si="568"/>
        <v>1.3126024726944849</v>
      </c>
      <c r="T1937">
        <f t="shared" si="551"/>
        <v>31.287185460586656</v>
      </c>
    </row>
    <row r="1938" spans="1:20" x14ac:dyDescent="0.25">
      <c r="A1938">
        <f t="shared" si="552"/>
        <v>8278.6644039698676</v>
      </c>
      <c r="B1938">
        <f t="shared" si="569"/>
        <v>1317.5903620907241</v>
      </c>
      <c r="C1938" t="str">
        <f t="shared" si="553"/>
        <v>-2.35962943897668-36.4513227170795i</v>
      </c>
      <c r="D1938" t="str">
        <f t="shared" si="554"/>
        <v>3.47811359328894-12.0855418317062i</v>
      </c>
      <c r="E1938" t="str">
        <f t="shared" si="555"/>
        <v>162.310451064807+0.725339384845895i</v>
      </c>
      <c r="F1938" t="str">
        <f t="shared" si="556"/>
        <v>2.90990807192352-113.358573114761i</v>
      </c>
      <c r="G1938" t="str">
        <f t="shared" si="557"/>
        <v>0.999999368370003-0.000794751280792041i</v>
      </c>
      <c r="H1938" t="str">
        <f t="shared" si="558"/>
        <v>669.814136042559+171.438592560138i</v>
      </c>
      <c r="I1938" t="str">
        <f t="shared" si="559"/>
        <v>60.3227057450475-212.792030991644i</v>
      </c>
      <c r="K1938" t="str">
        <f t="shared" si="560"/>
        <v>0.016813934361624-0.00612482424537483i</v>
      </c>
      <c r="L1938" t="str">
        <f t="shared" si="561"/>
        <v>0.0001875-0.160628232907337i</v>
      </c>
      <c r="M1938" t="str">
        <f t="shared" si="562"/>
        <v>0.0025-0.0774310456066138i</v>
      </c>
      <c r="N1938">
        <f t="shared" si="563"/>
        <v>86.296199257434054</v>
      </c>
      <c r="O1938">
        <f t="shared" si="564"/>
        <v>31.25242672928821</v>
      </c>
      <c r="P1938" s="3">
        <f t="shared" si="565"/>
        <v>31.25242672928821</v>
      </c>
      <c r="Q1938" s="3">
        <f t="shared" si="566"/>
        <v>-93.703800742565946</v>
      </c>
      <c r="R1938">
        <f t="shared" si="567"/>
        <v>86.296199257434054</v>
      </c>
      <c r="S1938">
        <f t="shared" si="568"/>
        <v>1.3175903620907241</v>
      </c>
      <c r="T1938">
        <f t="shared" si="551"/>
        <v>31.25242672928821</v>
      </c>
    </row>
    <row r="1939" spans="1:20" x14ac:dyDescent="0.25">
      <c r="A1939">
        <f t="shared" si="552"/>
        <v>8310.1233287049545</v>
      </c>
      <c r="B1939">
        <f t="shared" si="569"/>
        <v>1322.5972054666688</v>
      </c>
      <c r="C1939" t="str">
        <f t="shared" si="553"/>
        <v>-2.35637955697458-36.3052999370253i</v>
      </c>
      <c r="D1939" t="str">
        <f t="shared" si="554"/>
        <v>3.47811350643351-12.0398384068051i</v>
      </c>
      <c r="E1939" t="str">
        <f t="shared" si="555"/>
        <v>162.309520575048+0.728786573456757i</v>
      </c>
      <c r="F1939" t="str">
        <f t="shared" si="556"/>
        <v>2.9099080579283-112.929458780952i</v>
      </c>
      <c r="G1939" t="str">
        <f t="shared" si="557"/>
        <v>0.999999363560497-0.000797771331822163i</v>
      </c>
      <c r="H1939" t="str">
        <f t="shared" si="558"/>
        <v>670.169316718063+172.096626806272i</v>
      </c>
      <c r="I1939" t="str">
        <f t="shared" si="559"/>
        <v>60.3277221991298-212.088939103879i</v>
      </c>
      <c r="K1939" t="str">
        <f t="shared" si="560"/>
        <v>0.016798182491756-0.00614192886587801i</v>
      </c>
      <c r="L1939" t="str">
        <f t="shared" si="561"/>
        <v>0.0001875-0.160020156313346i</v>
      </c>
      <c r="M1939" t="str">
        <f t="shared" si="562"/>
        <v>0.0025-0.0771379215048953i</v>
      </c>
      <c r="N1939">
        <f t="shared" si="563"/>
        <v>86.286451302132988</v>
      </c>
      <c r="O1939">
        <f t="shared" si="564"/>
        <v>31.217657251962102</v>
      </c>
      <c r="P1939" s="3">
        <f t="shared" si="565"/>
        <v>31.217657251962102</v>
      </c>
      <c r="Q1939" s="3">
        <f t="shared" si="566"/>
        <v>-93.713548697867012</v>
      </c>
      <c r="R1939">
        <f t="shared" si="567"/>
        <v>86.286451302132988</v>
      </c>
      <c r="S1939">
        <f t="shared" si="568"/>
        <v>1.3225972054666688</v>
      </c>
      <c r="T1939">
        <f t="shared" si="551"/>
        <v>31.217657251962102</v>
      </c>
    </row>
    <row r="1940" spans="1:20" x14ac:dyDescent="0.25">
      <c r="A1940">
        <f t="shared" si="552"/>
        <v>8341.7017973540333</v>
      </c>
      <c r="B1940">
        <f t="shared" si="569"/>
        <v>1327.6230748474422</v>
      </c>
      <c r="C1940" t="str">
        <f t="shared" si="553"/>
        <v>-2.35311167851656-36.1598163702299i</v>
      </c>
      <c r="D1940" t="str">
        <f t="shared" si="554"/>
        <v>3.47811341891673-11.9943081790192i</v>
      </c>
      <c r="E1940" t="str">
        <f t="shared" si="555"/>
        <v>162.308586705739+0.73225329139392i</v>
      </c>
      <c r="F1940" t="str">
        <f t="shared" si="556"/>
        <v>2.9099080438265-112.50196897532i</v>
      </c>
      <c r="G1940" t="str">
        <f t="shared" si="557"/>
        <v>0.99999935871437-0.000800802859002292i</v>
      </c>
      <c r="H1940" t="str">
        <f t="shared" si="558"/>
        <v>670.527420532348+172.757213724728i</v>
      </c>
      <c r="I1940" t="str">
        <f t="shared" si="559"/>
        <v>60.3327713423322-211.388966979477i</v>
      </c>
      <c r="K1940" t="str">
        <f t="shared" si="560"/>
        <v>0.0167823426770594-0.0061590404624619i</v>
      </c>
      <c r="L1940" t="str">
        <f t="shared" si="561"/>
        <v>0.0001875-0.159414381663027i</v>
      </c>
      <c r="M1940" t="str">
        <f t="shared" si="562"/>
        <v>0.0025-0.0768459070580744i</v>
      </c>
      <c r="N1940">
        <f t="shared" si="563"/>
        <v>86.276708595974085</v>
      </c>
      <c r="O1940">
        <f t="shared" si="564"/>
        <v>31.182876986016392</v>
      </c>
      <c r="P1940" s="3">
        <f t="shared" si="565"/>
        <v>31.182876986016392</v>
      </c>
      <c r="Q1940" s="3">
        <f t="shared" si="566"/>
        <v>-93.723291404025915</v>
      </c>
      <c r="R1940">
        <f t="shared" si="567"/>
        <v>86.276708595974085</v>
      </c>
      <c r="S1940">
        <f t="shared" si="568"/>
        <v>1.3276230748474422</v>
      </c>
      <c r="T1940">
        <f t="shared" si="551"/>
        <v>31.182876986016392</v>
      </c>
    </row>
    <row r="1941" spans="1:20" x14ac:dyDescent="0.25">
      <c r="A1941">
        <f t="shared" si="552"/>
        <v>8373.4002641839779</v>
      </c>
      <c r="B1941">
        <f t="shared" si="569"/>
        <v>1332.6680425318625</v>
      </c>
      <c r="C1941" t="str">
        <f t="shared" si="553"/>
        <v>-2.34982574850449-36.0148700646758i</v>
      </c>
      <c r="D1941" t="str">
        <f t="shared" si="554"/>
        <v>3.47811333073356-11.9489504933807i</v>
      </c>
      <c r="E1941" t="str">
        <f t="shared" si="555"/>
        <v>162.307649476127+0.735739662851401i</v>
      </c>
      <c r="F1941" t="str">
        <f t="shared" si="556"/>
        <v>2.90990802961732-112.076097548282i</v>
      </c>
      <c r="G1941" t="str">
        <f t="shared" si="557"/>
        <v>0.999999353831342-0.000803845905941296i</v>
      </c>
      <c r="H1941" t="str">
        <f t="shared" si="558"/>
        <v>670.888473211503+173.420363135579i</v>
      </c>
      <c r="I1941" t="str">
        <f t="shared" si="559"/>
        <v>60.3378533289499-210.69210538075i</v>
      </c>
      <c r="K1941" t="str">
        <f t="shared" si="560"/>
        <v>0.0167664146385-0.00617615859965158i</v>
      </c>
      <c r="L1941" t="str">
        <f t="shared" si="561"/>
        <v>0.0001875-0.158810900242107i</v>
      </c>
      <c r="M1941" t="str">
        <f t="shared" si="562"/>
        <v>0.0025-0.0765549980654259i</v>
      </c>
      <c r="N1941">
        <f t="shared" si="563"/>
        <v>86.26697152329406</v>
      </c>
      <c r="O1941">
        <f t="shared" si="564"/>
        <v>31.148085888982891</v>
      </c>
      <c r="P1941" s="3">
        <f t="shared" si="565"/>
        <v>31.148085888982891</v>
      </c>
      <c r="Q1941" s="3">
        <f t="shared" si="566"/>
        <v>-93.73302847670594</v>
      </c>
      <c r="R1941">
        <f t="shared" si="567"/>
        <v>86.26697152329406</v>
      </c>
      <c r="S1941">
        <f t="shared" si="568"/>
        <v>1.3326680425318624</v>
      </c>
      <c r="T1941">
        <f t="shared" si="551"/>
        <v>31.148085888982891</v>
      </c>
    </row>
    <row r="1942" spans="1:20" x14ac:dyDescent="0.25">
      <c r="A1942">
        <f t="shared" si="552"/>
        <v>8405.2191851878779</v>
      </c>
      <c r="B1942">
        <f t="shared" si="569"/>
        <v>1337.7321810934836</v>
      </c>
      <c r="C1942" t="str">
        <f t="shared" si="553"/>
        <v>-2.34652171227405-35.8704590768943i</v>
      </c>
      <c r="D1942" t="str">
        <f t="shared" si="554"/>
        <v>3.47811324187894-11.9037646974042i</v>
      </c>
      <c r="E1942" t="str">
        <f t="shared" si="555"/>
        <v>162.306708906074+0.739245812721892i</v>
      </c>
      <c r="F1942" t="str">
        <f t="shared" si="556"/>
        <v>2.90990801529996-111.651838373534i</v>
      </c>
      <c r="G1942" t="str">
        <f t="shared" si="557"/>
        <v>0.999999348911133-0.000806900516413751i</v>
      </c>
      <c r="H1942" t="str">
        <f t="shared" si="558"/>
        <v>671.252500733417+174.086084887436i</v>
      </c>
      <c r="I1942" t="str">
        <f t="shared" si="559"/>
        <v>60.3429683127505-209.998345125128i</v>
      </c>
      <c r="K1942" t="str">
        <f t="shared" si="560"/>
        <v>0.0167503980990315-0.00619328283801319i</v>
      </c>
      <c r="L1942" t="str">
        <f t="shared" si="561"/>
        <v>0.0001875-0.158209703369304i</v>
      </c>
      <c r="M1942" t="str">
        <f t="shared" si="562"/>
        <v>0.0025-0.0762651903421257i</v>
      </c>
      <c r="N1942">
        <f t="shared" si="563"/>
        <v>86.257240472206547</v>
      </c>
      <c r="O1942">
        <f t="shared" si="564"/>
        <v>31.113283918522786</v>
      </c>
      <c r="P1942" s="3">
        <f t="shared" si="565"/>
        <v>31.113283918522786</v>
      </c>
      <c r="Q1942" s="3">
        <f t="shared" si="566"/>
        <v>-93.742759527793453</v>
      </c>
      <c r="R1942">
        <f t="shared" si="567"/>
        <v>86.257240472206547</v>
      </c>
      <c r="S1942">
        <f t="shared" si="568"/>
        <v>1.3377321810934837</v>
      </c>
      <c r="T1942">
        <f t="shared" si="551"/>
        <v>31.113283918522786</v>
      </c>
    </row>
    <row r="1943" spans="1:20" x14ac:dyDescent="0.25">
      <c r="A1943">
        <f t="shared" si="552"/>
        <v>8437.1590180915919</v>
      </c>
      <c r="B1943">
        <f t="shared" si="569"/>
        <v>1342.8155633816389</v>
      </c>
      <c r="C1943" t="str">
        <f t="shared" si="553"/>
        <v>-2.34319951560481-35.7265814719334i</v>
      </c>
      <c r="D1943" t="str">
        <f t="shared" si="554"/>
        <v>3.47811315234774-11.8587501410767i</v>
      </c>
      <c r="E1943" t="str">
        <f t="shared" si="555"/>
        <v>162.305765016065+0.742771866595751i</v>
      </c>
      <c r="F1943" t="str">
        <f t="shared" si="556"/>
        <v>2.90990800087358-111.229185347964i</v>
      </c>
      <c r="G1943" t="str">
        <f t="shared" si="557"/>
        <v>0.999999343953459-0.00080996673436057i</v>
      </c>
      <c r="H1943" t="str">
        <f t="shared" si="558"/>
        <v>671.619529330634+174.754388857242i</v>
      </c>
      <c r="I1943" t="str">
        <f t="shared" si="559"/>
        <v>60.348116446941-209.307677085172i</v>
      </c>
      <c r="K1943" t="str">
        <f t="shared" si="560"/>
        <v>0.0167342927836407-0.0062104127341508i</v>
      </c>
      <c r="L1943" t="str">
        <f t="shared" si="561"/>
        <v>0.0001875-0.157610782396198i</v>
      </c>
      <c r="M1943" t="str">
        <f t="shared" si="562"/>
        <v>0.0025-0.0759764797191928i</v>
      </c>
      <c r="N1943">
        <f t="shared" si="563"/>
        <v>86.247515834615669</v>
      </c>
      <c r="O1943">
        <f t="shared" si="564"/>
        <v>31.078471032430951</v>
      </c>
      <c r="P1943" s="3">
        <f t="shared" si="565"/>
        <v>31.078471032430951</v>
      </c>
      <c r="Q1943" s="3">
        <f t="shared" si="566"/>
        <v>-93.752484165384331</v>
      </c>
      <c r="R1943">
        <f t="shared" si="567"/>
        <v>86.247515834615669</v>
      </c>
      <c r="S1943">
        <f t="shared" si="568"/>
        <v>1.3428155633816388</v>
      </c>
      <c r="T1943">
        <f t="shared" si="551"/>
        <v>31.078471032430951</v>
      </c>
    </row>
    <row r="1944" spans="1:20" x14ac:dyDescent="0.25">
      <c r="A1944">
        <f t="shared" si="552"/>
        <v>8469.2202223603399</v>
      </c>
      <c r="B1944">
        <f t="shared" si="569"/>
        <v>1347.9182625224892</v>
      </c>
      <c r="C1944" t="str">
        <f t="shared" si="553"/>
        <v>-2.33985910472924-35.583235323332i</v>
      </c>
      <c r="D1944" t="str">
        <f t="shared" si="554"/>
        <v>3.47811306213481-11.8139061768488i</v>
      </c>
      <c r="E1944" t="str">
        <f t="shared" si="555"/>
        <v>162.304817827219+0.746317950763395i</v>
      </c>
      <c r="F1944" t="str">
        <f t="shared" si="556"/>
        <v>2.90990798633734-110.808132391568i</v>
      </c>
      <c r="G1944" t="str">
        <f t="shared" si="557"/>
        <v>0.999999338958035-0.000813044603889635i</v>
      </c>
      <c r="H1944" t="str">
        <f t="shared" si="558"/>
        <v>671.989585493215+175.425284950041i</v>
      </c>
      <c r="I1944" t="str">
        <f t="shared" si="559"/>
        <v>60.3532978841308-208.620092188581i</v>
      </c>
      <c r="K1944" t="str">
        <f t="shared" si="560"/>
        <v>0.0167180984193939-0.00622754784070337i</v>
      </c>
      <c r="L1944" t="str">
        <f t="shared" si="561"/>
        <v>0.0001875-0.157014128707111i</v>
      </c>
      <c r="M1944" t="str">
        <f t="shared" si="562"/>
        <v>0.0025-0.075688862043428i</v>
      </c>
      <c r="N1944">
        <f t="shared" si="563"/>
        <v>86.237798006232197</v>
      </c>
      <c r="O1944">
        <f t="shared" si="564"/>
        <v>31.043647188641849</v>
      </c>
      <c r="P1944" s="3">
        <f t="shared" si="565"/>
        <v>31.043647188641849</v>
      </c>
      <c r="Q1944" s="3">
        <f t="shared" si="566"/>
        <v>-93.762201993767803</v>
      </c>
      <c r="R1944">
        <f t="shared" si="567"/>
        <v>86.237798006232197</v>
      </c>
      <c r="S1944">
        <f t="shared" si="568"/>
        <v>1.3479182625224893</v>
      </c>
      <c r="T1944">
        <f t="shared" si="551"/>
        <v>31.043647188641849</v>
      </c>
    </row>
    <row r="1945" spans="1:20" x14ac:dyDescent="0.25">
      <c r="A1945">
        <f t="shared" si="552"/>
        <v>8501.40325920531</v>
      </c>
      <c r="B1945">
        <f t="shared" si="569"/>
        <v>1353.0403519200747</v>
      </c>
      <c r="C1945" t="str">
        <f t="shared" si="553"/>
        <v>-2.33650042634228-35.440418713087i</v>
      </c>
      <c r="D1945" t="str">
        <f t="shared" si="554"/>
        <v>3.47811297123496-11.7692321596249i</v>
      </c>
      <c r="E1945" t="str">
        <f t="shared" si="555"/>
        <v>162.303867361288+0.749884192215695i</v>
      </c>
      <c r="F1945" t="str">
        <f t="shared" si="556"/>
        <v>2.90990797169042-110.388673447357i</v>
      </c>
      <c r="G1945" t="str">
        <f t="shared" si="557"/>
        <v>0.999999333924574-0.000816134169276434i</v>
      </c>
      <c r="H1945" t="str">
        <f t="shared" si="558"/>
        <v>672.362695971669+176.098783098746i</v>
      </c>
      <c r="I1945" t="str">
        <f t="shared" si="559"/>
        <v>60.3585127762916-207.935581418197i</v>
      </c>
      <c r="K1945" t="str">
        <f t="shared" si="560"/>
        <v>0.0167018147354827-0.00624468770634247i</v>
      </c>
      <c r="L1945" t="str">
        <f t="shared" si="561"/>
        <v>0.0001875-0.156419733718979i</v>
      </c>
      <c r="M1945" t="str">
        <f t="shared" si="562"/>
        <v>0.0025-0.0754023331773538i</v>
      </c>
      <c r="N1945">
        <f t="shared" si="563"/>
        <v>86.22808738658766</v>
      </c>
      <c r="O1945">
        <f t="shared" si="564"/>
        <v>31.008812345233743</v>
      </c>
      <c r="P1945" s="3">
        <f t="shared" si="565"/>
        <v>31.008812345233743</v>
      </c>
      <c r="Q1945" s="3">
        <f t="shared" si="566"/>
        <v>-93.77191261341234</v>
      </c>
      <c r="R1945">
        <f t="shared" si="567"/>
        <v>86.22808738658766</v>
      </c>
      <c r="S1945">
        <f t="shared" si="568"/>
        <v>1.3530403519200747</v>
      </c>
      <c r="T1945">
        <f t="shared" si="551"/>
        <v>31.008812345233743</v>
      </c>
    </row>
    <row r="1946" spans="1:20" x14ac:dyDescent="0.25">
      <c r="A1946">
        <f t="shared" si="552"/>
        <v>8533.7085915902899</v>
      </c>
      <c r="B1946">
        <f t="shared" si="569"/>
        <v>1358.181905257371</v>
      </c>
      <c r="C1946" t="str">
        <f t="shared" si="553"/>
        <v>-2.33312342761132-35.2981297316288i</v>
      </c>
      <c r="D1946" t="str">
        <f t="shared" si="554"/>
        <v>3.47811287964297-11.7247274467543i</v>
      </c>
      <c r="E1946" t="str">
        <f t="shared" si="555"/>
        <v>162.302913640678+0.753470718643972i</v>
      </c>
      <c r="F1946" t="str">
        <f t="shared" si="556"/>
        <v>2.90990795693197-109.970802481274i</v>
      </c>
      <c r="G1946" t="str">
        <f t="shared" si="557"/>
        <v>0.999999328852786-0.000819235474964692i</v>
      </c>
      <c r="H1946" t="str">
        <f t="shared" si="558"/>
        <v>672.738887779884+176.774893263892i</v>
      </c>
      <c r="I1946" t="str">
        <f t="shared" si="559"/>
        <v>60.3637612747195-207.254135812017i</v>
      </c>
      <c r="K1946" t="str">
        <f t="shared" si="560"/>
        <v>0.0166854414632712-0.00626183187577038i</v>
      </c>
      <c r="L1946" t="str">
        <f t="shared" si="561"/>
        <v>0.0001875-0.15582758888123i</v>
      </c>
      <c r="M1946" t="str">
        <f t="shared" si="562"/>
        <v>0.0025-0.0751168889991568i</v>
      </c>
      <c r="N1946">
        <f t="shared" si="563"/>
        <v>86.218384379048658</v>
      </c>
      <c r="O1946">
        <f t="shared" si="564"/>
        <v>30.973966460434987</v>
      </c>
      <c r="P1946" s="3">
        <f t="shared" si="565"/>
        <v>30.973966460434987</v>
      </c>
      <c r="Q1946" s="3">
        <f t="shared" si="566"/>
        <v>-93.781615620951342</v>
      </c>
      <c r="R1946">
        <f t="shared" si="567"/>
        <v>86.218384379048658</v>
      </c>
      <c r="S1946">
        <f t="shared" si="568"/>
        <v>1.3581819052573709</v>
      </c>
      <c r="T1946">
        <f t="shared" si="551"/>
        <v>30.973966460434987</v>
      </c>
    </row>
    <row r="1947" spans="1:20" x14ac:dyDescent="0.25">
      <c r="A1947">
        <f t="shared" si="552"/>
        <v>8566.1366842383341</v>
      </c>
      <c r="B1947">
        <f t="shared" si="569"/>
        <v>1363.3429964973491</v>
      </c>
      <c r="C1947" t="str">
        <f t="shared" si="553"/>
        <v>-2.32972805618568-35.1563664777894i</v>
      </c>
      <c r="D1947" t="str">
        <f t="shared" si="554"/>
        <v>3.47811278735357-11.6803913980216i</v>
      </c>
      <c r="E1947" t="str">
        <f t="shared" si="555"/>
        <v>162.301956688448+0.757077658440508i</v>
      </c>
      <c r="F1947" t="str">
        <f t="shared" si="556"/>
        <v>2.90990794206116-109.554513482104i</v>
      </c>
      <c r="G1947" t="str">
        <f t="shared" si="557"/>
        <v>0.999999323742379-0.00082234856556702i</v>
      </c>
      <c r="H1947" t="str">
        <f t="shared" si="558"/>
        <v>673.118188198127+177.453625433381i</v>
      </c>
      <c r="I1947" t="str">
        <f t="shared" si="559"/>
        <v>60.3690435299937-206.575746463204i</v>
      </c>
      <c r="K1947" t="str">
        <f t="shared" si="560"/>
        <v>0.0166689783363427-0.00627897988971872i</v>
      </c>
      <c r="L1947" t="str">
        <f t="shared" si="561"/>
        <v>0.0001875-0.155237685675663i</v>
      </c>
      <c r="M1947" t="str">
        <f t="shared" si="562"/>
        <v>0.0025-0.0748325254026271i</v>
      </c>
      <c r="N1947">
        <f t="shared" si="563"/>
        <v>86.208689390831097</v>
      </c>
      <c r="O1947">
        <f t="shared" si="564"/>
        <v>30.939109492628603</v>
      </c>
      <c r="P1947" s="3">
        <f t="shared" si="565"/>
        <v>30.939109492628603</v>
      </c>
      <c r="Q1947" s="3">
        <f t="shared" si="566"/>
        <v>-93.791310609168903</v>
      </c>
      <c r="R1947">
        <f t="shared" si="567"/>
        <v>86.208689390831097</v>
      </c>
      <c r="S1947">
        <f t="shared" si="568"/>
        <v>1.3633429964973491</v>
      </c>
      <c r="T1947">
        <f t="shared" si="551"/>
        <v>30.939109492628603</v>
      </c>
    </row>
    <row r="1948" spans="1:20" x14ac:dyDescent="0.25">
      <c r="A1948">
        <f t="shared" si="552"/>
        <v>8598.6880036384391</v>
      </c>
      <c r="B1948">
        <f t="shared" si="569"/>
        <v>1368.5236998840389</v>
      </c>
      <c r="C1948" t="str">
        <f t="shared" si="553"/>
        <v>-2.32631426020677-35.0151270587749i</v>
      </c>
      <c r="D1948" t="str">
        <f t="shared" si="554"/>
        <v>3.47811269436142-11.636223375638i</v>
      </c>
      <c r="E1948" t="str">
        <f t="shared" si="555"/>
        <v>162.300996528322+0.760705140700964i</v>
      </c>
      <c r="F1948" t="str">
        <f t="shared" si="556"/>
        <v>2.9099079270771-109.139800461391i</v>
      </c>
      <c r="G1948" t="str">
        <f t="shared" si="557"/>
        <v>0.99999931859306-0.000825473485865545i</v>
      </c>
      <c r="H1948" t="str">
        <f t="shared" si="558"/>
        <v>673.500624776089+178.134989622221i</v>
      </c>
      <c r="I1948" t="str">
        <f t="shared" si="559"/>
        <v>60.3743596919382-205.900404520114i</v>
      </c>
      <c r="K1948" t="str">
        <f t="shared" si="560"/>
        <v>0.0166524250905466-0.00629613128494756i</v>
      </c>
      <c r="L1948" t="str">
        <f t="shared" si="561"/>
        <v>0.0001875-0.154650015616321i</v>
      </c>
      <c r="M1948" t="str">
        <f t="shared" si="562"/>
        <v>0.0025-0.0745492382970979i</v>
      </c>
      <c r="N1948">
        <f t="shared" si="563"/>
        <v>86.19900283301358</v>
      </c>
      <c r="O1948">
        <f t="shared" si="564"/>
        <v>30.904241400357982</v>
      </c>
      <c r="P1948" s="3">
        <f t="shared" si="565"/>
        <v>30.904241400357982</v>
      </c>
      <c r="Q1948" s="3">
        <f t="shared" si="566"/>
        <v>-93.80099716698642</v>
      </c>
      <c r="R1948">
        <f t="shared" si="567"/>
        <v>86.19900283301358</v>
      </c>
      <c r="S1948">
        <f t="shared" si="568"/>
        <v>1.3685236998840389</v>
      </c>
      <c r="T1948">
        <f t="shared" si="551"/>
        <v>30.904241400357982</v>
      </c>
    </row>
    <row r="1949" spans="1:20" x14ac:dyDescent="0.25">
      <c r="A1949">
        <f t="shared" si="552"/>
        <v>8631.363018052265</v>
      </c>
      <c r="B1949">
        <f t="shared" si="569"/>
        <v>1373.7240899435983</v>
      </c>
      <c r="C1949" t="str">
        <f t="shared" si="553"/>
        <v>-2.32288198831689-34.8744095901354i</v>
      </c>
      <c r="D1949" t="str">
        <f t="shared" si="554"/>
        <v>3.47811260066121-11.5922227442315i</v>
      </c>
      <c r="E1949" t="str">
        <f t="shared" si="555"/>
        <v>162.300033184695+0.76435329522284i</v>
      </c>
      <c r="F1949" t="str">
        <f t="shared" si="556"/>
        <v>2.90990791197895-108.726657453347i</v>
      </c>
      <c r="G1949" t="str">
        <f t="shared" si="557"/>
        <v>0.999999313404531-0.000828610280812562i</v>
      </c>
      <c r="H1949" t="str">
        <f t="shared" si="558"/>
        <v>673.886225335933+178.818995872237i</v>
      </c>
      <c r="I1949" t="str">
        <f t="shared" si="559"/>
        <v>60.3797099095739-205.228101186303i</v>
      </c>
      <c r="K1949" t="str">
        <f t="shared" si="560"/>
        <v>0.0166357814640465-0.00631328559424494i</v>
      </c>
      <c r="L1949" t="str">
        <f t="shared" si="561"/>
        <v>0.0001875-0.154064570249373i</v>
      </c>
      <c r="M1949" t="str">
        <f t="shared" si="562"/>
        <v>0.0025-0.0742670236073902i</v>
      </c>
      <c r="N1949">
        <f t="shared" si="563"/>
        <v>86.189325120552439</v>
      </c>
      <c r="O1949">
        <f t="shared" si="564"/>
        <v>30.869362142331944</v>
      </c>
      <c r="P1949" s="3">
        <f t="shared" si="565"/>
        <v>30.869362142331944</v>
      </c>
      <c r="Q1949" s="3">
        <f t="shared" si="566"/>
        <v>-93.810674879447561</v>
      </c>
      <c r="R1949">
        <f t="shared" si="567"/>
        <v>86.189325120552439</v>
      </c>
      <c r="S1949">
        <f t="shared" si="568"/>
        <v>1.3737240899435983</v>
      </c>
      <c r="T1949">
        <f t="shared" si="551"/>
        <v>30.869362142331944</v>
      </c>
    </row>
    <row r="1950" spans="1:20" x14ac:dyDescent="0.25">
      <c r="A1950">
        <f t="shared" si="552"/>
        <v>8664.1621975208636</v>
      </c>
      <c r="B1950">
        <f t="shared" si="569"/>
        <v>1378.9442414853841</v>
      </c>
      <c r="C1950" t="str">
        <f t="shared" si="553"/>
        <v>-2.31943118967054-34.7342121957383i</v>
      </c>
      <c r="D1950" t="str">
        <f t="shared" si="554"/>
        <v>3.47811250624753-11.5483888708383i</v>
      </c>
      <c r="E1950" t="str">
        <f t="shared" si="555"/>
        <v>162.299066682648+0.768022252506978i</v>
      </c>
      <c r="F1950" t="str">
        <f t="shared" si="556"/>
        <v>2.90990789676584-108.315078514774i</v>
      </c>
      <c r="G1950" t="str">
        <f t="shared" si="557"/>
        <v>0.999999308176495-0.000831758995531181i</v>
      </c>
      <c r="H1950" t="str">
        <f t="shared" si="558"/>
        <v>674.275017975422+179.505654251799i</v>
      </c>
      <c r="I1950" t="str">
        <f t="shared" si="559"/>
        <v>60.3850943310841-204.558827720565i</v>
      </c>
      <c r="K1950" t="str">
        <f t="shared" si="560"/>
        <v>0.0166190471973676-0.00633044234642721i</v>
      </c>
      <c r="L1950" t="str">
        <f t="shared" si="561"/>
        <v>0.0001875-0.153481341152992i</v>
      </c>
      <c r="M1950" t="str">
        <f t="shared" si="562"/>
        <v>0.0025-0.0739858772737501i</v>
      </c>
      <c r="N1950">
        <f t="shared" si="563"/>
        <v>86.179656672293277</v>
      </c>
      <c r="O1950">
        <f t="shared" si="564"/>
        <v>30.834471677430781</v>
      </c>
      <c r="P1950" s="3">
        <f t="shared" si="565"/>
        <v>30.834471677430781</v>
      </c>
      <c r="Q1950" s="3">
        <f t="shared" si="566"/>
        <v>-93.820343327706723</v>
      </c>
      <c r="R1950">
        <f t="shared" si="567"/>
        <v>86.179656672293277</v>
      </c>
      <c r="S1950">
        <f t="shared" si="568"/>
        <v>1.3789442414853841</v>
      </c>
      <c r="T1950">
        <f t="shared" si="551"/>
        <v>30.834471677430781</v>
      </c>
    </row>
    <row r="1951" spans="1:20" x14ac:dyDescent="0.25">
      <c r="A1951">
        <f t="shared" si="552"/>
        <v>8697.0860138714434</v>
      </c>
      <c r="B1951">
        <f t="shared" si="569"/>
        <v>1384.1842296030286</v>
      </c>
      <c r="C1951" t="str">
        <f t="shared" si="553"/>
        <v>-2.31596181394337-34.5945330077361i</v>
      </c>
      <c r="D1951" t="str">
        <f t="shared" si="554"/>
        <v>3.47811241111496-11.5047211248934i</v>
      </c>
      <c r="E1951" t="str">
        <f t="shared" si="555"/>
        <v>162.298097047944+0.771712143757449i</v>
      </c>
      <c r="F1951" t="str">
        <f t="shared" si="556"/>
        <v>2.90990788143688-107.905057724968i</v>
      </c>
      <c r="G1951" t="str">
        <f t="shared" si="557"/>
        <v>0.99999930290865-0.00083491967531597i</v>
      </c>
      <c r="H1951" t="str">
        <f t="shared" si="558"/>
        <v>674.667031071063+180.19497485551i</v>
      </c>
      <c r="I1951" t="str">
        <f t="shared" si="559"/>
        <v>60.3905131037612-203.892575436938i</v>
      </c>
      <c r="K1951" t="str">
        <f t="shared" si="560"/>
        <v>0.0166022220334451-0.00634760106633962i</v>
      </c>
      <c r="L1951" t="str">
        <f t="shared" si="561"/>
        <v>0.0001875-0.15290031993723i</v>
      </c>
      <c r="M1951" t="str">
        <f t="shared" si="562"/>
        <v>0.0025-0.0737057952517927i</v>
      </c>
      <c r="N1951">
        <f t="shared" si="563"/>
        <v>86.16999791098506</v>
      </c>
      <c r="O1951">
        <f t="shared" si="564"/>
        <v>30.799569964710933</v>
      </c>
      <c r="P1951" s="3">
        <f t="shared" si="565"/>
        <v>30.799569964710933</v>
      </c>
      <c r="Q1951" s="3">
        <f t="shared" si="566"/>
        <v>-93.83000208901494</v>
      </c>
      <c r="R1951">
        <f t="shared" si="567"/>
        <v>86.16999791098506</v>
      </c>
      <c r="S1951">
        <f t="shared" si="568"/>
        <v>1.3841842296030287</v>
      </c>
      <c r="T1951">
        <f t="shared" si="551"/>
        <v>30.799569964710933</v>
      </c>
    </row>
    <row r="1952" spans="1:20" x14ac:dyDescent="0.25">
      <c r="A1952">
        <f t="shared" si="552"/>
        <v>8730.134940724156</v>
      </c>
      <c r="B1952">
        <f t="shared" si="569"/>
        <v>1389.4441296755201</v>
      </c>
      <c r="C1952" t="str">
        <f t="shared" si="553"/>
        <v>-2.31247381134252-34.4553701665413i</v>
      </c>
      <c r="D1952" t="str">
        <f t="shared" si="554"/>
        <v>3.47811231525798-11.4612188782215i</v>
      </c>
      <c r="E1952" t="str">
        <f t="shared" si="555"/>
        <v>162.297124307054+0.775423100881791i</v>
      </c>
      <c r="F1952" t="str">
        <f t="shared" si="556"/>
        <v>2.90990786599121-107.496589185644i</v>
      </c>
      <c r="G1952" t="str">
        <f t="shared" si="557"/>
        <v>0.999999297600693-0.000838092365633609i</v>
      </c>
      <c r="H1952" t="str">
        <f t="shared" si="558"/>
        <v>675.062293281309+180.886967803895i</v>
      </c>
      <c r="I1952" t="str">
        <f t="shared" si="559"/>
        <v>60.3959663739667-203.229335704754i</v>
      </c>
      <c r="K1952" t="str">
        <f t="shared" si="560"/>
        <v>0.0165853057176725-0.00636476127485738i</v>
      </c>
      <c r="L1952" t="str">
        <f t="shared" si="561"/>
        <v>0.0001875-0.152321498243903i</v>
      </c>
      <c r="M1952" t="str">
        <f t="shared" si="562"/>
        <v>0.0025-0.0734267735124456i</v>
      </c>
      <c r="N1952">
        <f t="shared" si="563"/>
        <v>86.160349263292943</v>
      </c>
      <c r="O1952">
        <f t="shared" si="564"/>
        <v>30.764656963411497</v>
      </c>
      <c r="P1952" s="3">
        <f t="shared" si="565"/>
        <v>30.764656963411497</v>
      </c>
      <c r="Q1952" s="3">
        <f t="shared" si="566"/>
        <v>-93.839650736707057</v>
      </c>
      <c r="R1952">
        <f t="shared" si="567"/>
        <v>86.160349263292943</v>
      </c>
      <c r="S1952">
        <f t="shared" si="568"/>
        <v>1.3894441296755202</v>
      </c>
      <c r="T1952">
        <f t="shared" si="551"/>
        <v>30.764656963411497</v>
      </c>
    </row>
    <row r="1953" spans="1:20" x14ac:dyDescent="0.25">
      <c r="A1953">
        <f t="shared" si="552"/>
        <v>8763.3094534989086</v>
      </c>
      <c r="B1953">
        <f t="shared" si="569"/>
        <v>1394.7240173682872</v>
      </c>
      <c r="C1953" t="str">
        <f t="shared" si="553"/>
        <v>-2.30896713261629-34.3167218207933i</v>
      </c>
      <c r="D1953" t="str">
        <f t="shared" si="554"/>
        <v>3.47811221867114-11.4178815050282i</v>
      </c>
      <c r="E1953" t="str">
        <f t="shared" si="555"/>
        <v>162.296148487146+0.779155256492961i</v>
      </c>
      <c r="F1953" t="str">
        <f t="shared" si="556"/>
        <v>2.90990785042792-107.089667020845i</v>
      </c>
      <c r="G1953" t="str">
        <f t="shared" si="557"/>
        <v>0.99999929225232-0.000841277112123549i</v>
      </c>
      <c r="H1953" t="str">
        <f t="shared" si="558"/>
        <v>675.4608335498+181.581643243085i</v>
      </c>
      <c r="I1953" t="str">
        <f t="shared" si="559"/>
        <v>60.4014542870839-202.569099948657i</v>
      </c>
      <c r="K1953" t="str">
        <f t="shared" si="560"/>
        <v>0.0165682979979501-0.00638192248888762i</v>
      </c>
      <c r="L1953" t="str">
        <f t="shared" si="561"/>
        <v>0.0001875-0.151744867746467i</v>
      </c>
      <c r="M1953" t="str">
        <f t="shared" si="562"/>
        <v>0.0025-0.0731488080418865i</v>
      </c>
      <c r="N1953">
        <f t="shared" si="563"/>
        <v>86.150711159810967</v>
      </c>
      <c r="O1953">
        <f t="shared" si="564"/>
        <v>30.7297326329588</v>
      </c>
      <c r="P1953" s="3">
        <f t="shared" si="565"/>
        <v>30.7297326329588</v>
      </c>
      <c r="Q1953" s="3">
        <f t="shared" si="566"/>
        <v>-93.849288840189033</v>
      </c>
      <c r="R1953">
        <f t="shared" si="567"/>
        <v>86.150711159810967</v>
      </c>
      <c r="S1953">
        <f t="shared" si="568"/>
        <v>1.3947240173682871</v>
      </c>
      <c r="T1953">
        <f t="shared" si="551"/>
        <v>30.7297326329588</v>
      </c>
    </row>
    <row r="1954" spans="1:20" x14ac:dyDescent="0.25">
      <c r="A1954">
        <f t="shared" si="552"/>
        <v>8796.6100294222033</v>
      </c>
      <c r="B1954">
        <f t="shared" si="569"/>
        <v>1400.0239686342866</v>
      </c>
      <c r="C1954" t="str">
        <f t="shared" si="553"/>
        <v>-2.30544172906493-34.1785861273334i</v>
      </c>
      <c r="D1954" t="str">
        <f t="shared" si="554"/>
        <v>3.47811212134884-11.3747083818907i</v>
      </c>
      <c r="E1954" t="str">
        <f t="shared" si="555"/>
        <v>162.29516961611+0.782908743906893i</v>
      </c>
      <c r="F1954" t="str">
        <f t="shared" si="556"/>
        <v>2.90990783474613-106.684285376858i</v>
      </c>
      <c r="G1954" t="str">
        <f t="shared" si="557"/>
        <v>0.999999286863221-0.000844473960598663i</v>
      </c>
      <c r="H1954" t="str">
        <f t="shared" si="558"/>
        <v>675.862681108622+182.279011344473i</v>
      </c>
      <c r="I1954" t="str">
        <f t="shared" si="559"/>
        <v>60.4069769874681-201.911859648637i</v>
      </c>
      <c r="K1954" t="str">
        <f t="shared" si="560"/>
        <v>0.0165511986247346-0.00639908422137166i</v>
      </c>
      <c r="L1954" t="str">
        <f t="shared" si="561"/>
        <v>0.0001875-0.151170420149897i</v>
      </c>
      <c r="M1954" t="str">
        <f t="shared" si="562"/>
        <v>0.0025-0.0728718948414891i</v>
      </c>
      <c r="N1954">
        <f t="shared" si="563"/>
        <v>86.141084035073575</v>
      </c>
      <c r="O1954">
        <f t="shared" si="564"/>
        <v>30.694796932973066</v>
      </c>
      <c r="P1954" s="3">
        <f t="shared" si="565"/>
        <v>30.694796932973066</v>
      </c>
      <c r="Q1954" s="3">
        <f t="shared" si="566"/>
        <v>-93.858915964926425</v>
      </c>
      <c r="R1954">
        <f t="shared" si="567"/>
        <v>86.141084035073575</v>
      </c>
      <c r="S1954">
        <f t="shared" si="568"/>
        <v>1.4000239686342866</v>
      </c>
      <c r="T1954">
        <f t="shared" si="551"/>
        <v>30.694796932973066</v>
      </c>
    </row>
    <row r="1955" spans="1:20" x14ac:dyDescent="0.25">
      <c r="A1955">
        <f t="shared" si="552"/>
        <v>8830.0371475340071</v>
      </c>
      <c r="B1955">
        <f t="shared" si="569"/>
        <v>1405.3440597150968</v>
      </c>
      <c r="C1955" t="str">
        <f t="shared" si="553"/>
        <v>-2.30189755255055-34.0409612511738i</v>
      </c>
      <c r="D1955" t="str">
        <f t="shared" si="554"/>
        <v>3.47811202328548-11.3316988877493i</v>
      </c>
      <c r="E1955" t="str">
        <f t="shared" si="555"/>
        <v>162.294187722557+0.78668369714405i</v>
      </c>
      <c r="F1955" t="str">
        <f t="shared" si="556"/>
        <v>2.90990781894493-106.280438422132i</v>
      </c>
      <c r="G1955" t="str">
        <f t="shared" si="557"/>
        <v>0.999999281433088-0.000847682957045902i</v>
      </c>
      <c r="H1955" t="str">
        <f t="shared" si="558"/>
        <v>676.267865481658+182.979082304366i</v>
      </c>
      <c r="I1955" t="str">
        <f t="shared" si="559"/>
        <v>60.4125346183995-201.257606340073i</v>
      </c>
      <c r="K1955" t="str">
        <f t="shared" si="560"/>
        <v>0.0165340073510877-0.00641624598128772i</v>
      </c>
      <c r="L1955" t="str">
        <f t="shared" si="561"/>
        <v>0.0001875-0.150598147190573i</v>
      </c>
      <c r="M1955" t="str">
        <f t="shared" si="562"/>
        <v>0.0025-0.0725960299277631i</v>
      </c>
      <c r="N1955">
        <f t="shared" si="563"/>
        <v>86.131468327567788</v>
      </c>
      <c r="O1955">
        <f t="shared" si="564"/>
        <v>30.659849823273593</v>
      </c>
      <c r="P1955" s="3">
        <f t="shared" si="565"/>
        <v>30.659849823273593</v>
      </c>
      <c r="Q1955" s="3">
        <f t="shared" si="566"/>
        <v>-93.868531672432212</v>
      </c>
      <c r="R1955">
        <f t="shared" si="567"/>
        <v>86.131468327567788</v>
      </c>
      <c r="S1955">
        <f t="shared" si="568"/>
        <v>1.4053440597150968</v>
      </c>
      <c r="T1955">
        <f t="shared" si="551"/>
        <v>30.659849823273593</v>
      </c>
    </row>
    <row r="1956" spans="1:20" x14ac:dyDescent="0.25">
      <c r="A1956">
        <f t="shared" si="552"/>
        <v>8863.5912886946371</v>
      </c>
      <c r="B1956">
        <f t="shared" si="569"/>
        <v>1410.6843671420143</v>
      </c>
      <c r="C1956" t="str">
        <f t="shared" si="553"/>
        <v>-2.29833455550649-33.9038453654684i</v>
      </c>
      <c r="D1956" t="str">
        <f t="shared" si="554"/>
        <v>3.47811192447544-11.2888524038978i</v>
      </c>
      <c r="E1956" t="str">
        <f t="shared" si="555"/>
        <v>162.293202835832+0.79048025093048i</v>
      </c>
      <c r="F1956" t="str">
        <f t="shared" si="556"/>
        <v>2.90990780302341-105.878120347194i</v>
      </c>
      <c r="G1956" t="str">
        <f t="shared" si="557"/>
        <v>0.999999275961607-0.000850904147626968i</v>
      </c>
      <c r="H1956" t="str">
        <f t="shared" si="558"/>
        <v>676.676416487945+183.681866343622i</v>
      </c>
      <c r="I1956" t="str">
        <f t="shared" si="559"/>
        <v>60.4181273220325-200.606331613776i</v>
      </c>
      <c r="K1956" t="str">
        <f t="shared" si="560"/>
        <v>0.016516723932726-0.00643340727365443i</v>
      </c>
      <c r="L1956" t="str">
        <f t="shared" si="561"/>
        <v>0.0001875-0.150028040636155i</v>
      </c>
      <c r="M1956" t="str">
        <f t="shared" si="562"/>
        <v>0.0025-0.0723212093323008i</v>
      </c>
      <c r="N1956">
        <f t="shared" si="563"/>
        <v>86.121864479746264</v>
      </c>
      <c r="O1956">
        <f t="shared" si="564"/>
        <v>30.624891263884511</v>
      </c>
      <c r="P1956" s="3">
        <f t="shared" si="565"/>
        <v>30.624891263884511</v>
      </c>
      <c r="Q1956" s="3">
        <f t="shared" si="566"/>
        <v>-93.878135520253736</v>
      </c>
      <c r="R1956">
        <f t="shared" si="567"/>
        <v>86.121864479746264</v>
      </c>
      <c r="S1956">
        <f t="shared" si="568"/>
        <v>1.4106843671420142</v>
      </c>
      <c r="T1956">
        <f t="shared" si="551"/>
        <v>30.624891263884511</v>
      </c>
    </row>
    <row r="1957" spans="1:20" x14ac:dyDescent="0.25">
      <c r="A1957">
        <f t="shared" si="552"/>
        <v>8897.2729355916763</v>
      </c>
      <c r="B1957">
        <f t="shared" si="569"/>
        <v>1416.0449677371539</v>
      </c>
      <c r="C1957" t="str">
        <f t="shared" si="553"/>
        <v>-2.29475269094906-33.7672366514855i</v>
      </c>
      <c r="D1957" t="str">
        <f t="shared" si="554"/>
        <v>3.47811182491302-11.2461683139751i</v>
      </c>
      <c r="E1957" t="str">
        <f t="shared" si="555"/>
        <v>162.292214986024+0.794298540694781i</v>
      </c>
      <c r="F1957" t="str">
        <f t="shared" si="556"/>
        <v>2.90990778698066-105.477325364563i</v>
      </c>
      <c r="G1957" t="str">
        <f t="shared" si="557"/>
        <v>0.999999270448464-0.000854137578678964i</v>
      </c>
      <c r="H1957" t="str">
        <f t="shared" si="558"/>
        <v>677.088364245084+184.387373707275i</v>
      </c>
      <c r="I1957" t="str">
        <f t="shared" si="559"/>
        <v>60.423755239344-199.958027116021i</v>
      </c>
      <c r="K1957" t="str">
        <f t="shared" si="560"/>
        <v>0.0164993481280708-0.00645056759953489i</v>
      </c>
      <c r="L1957" t="str">
        <f t="shared" si="561"/>
        <v>0.0001875-0.149460092285471i</v>
      </c>
      <c r="M1957" t="str">
        <f t="shared" si="562"/>
        <v>0.0025-0.0720474291017142i</v>
      </c>
      <c r="N1957">
        <f t="shared" si="563"/>
        <v>86.112272938036341</v>
      </c>
      <c r="O1957">
        <f t="shared" si="564"/>
        <v>30.589921215041009</v>
      </c>
      <c r="P1957" s="3">
        <f t="shared" si="565"/>
        <v>30.589921215041009</v>
      </c>
      <c r="Q1957" s="3">
        <f t="shared" si="566"/>
        <v>-93.887727061963659</v>
      </c>
      <c r="R1957">
        <f t="shared" si="567"/>
        <v>86.112272938036341</v>
      </c>
      <c r="S1957">
        <f t="shared" si="568"/>
        <v>1.4160449677371538</v>
      </c>
      <c r="T1957">
        <f t="shared" si="551"/>
        <v>30.589921215041009</v>
      </c>
    </row>
    <row r="1958" spans="1:20" x14ac:dyDescent="0.25">
      <c r="A1958">
        <f t="shared" si="552"/>
        <v>8931.0825727469255</v>
      </c>
      <c r="B1958">
        <f t="shared" si="569"/>
        <v>1421.4259386145552</v>
      </c>
      <c r="C1958" t="str">
        <f t="shared" si="553"/>
        <v>-2.2911519124869-33.6311332985761i</v>
      </c>
      <c r="D1958" t="str">
        <f t="shared" si="554"/>
        <v>3.47811172459249-11.2036460039563i</v>
      </c>
      <c r="E1958" t="str">
        <f t="shared" si="555"/>
        <v>162.291224203968+0.798138702571874i</v>
      </c>
      <c r="F1958" t="str">
        <f t="shared" si="556"/>
        <v>2.90990777081576-105.078047708668i</v>
      </c>
      <c r="G1958" t="str">
        <f t="shared" si="557"/>
        <v>0.999999264893342-0.000857383296715072i</v>
      </c>
      <c r="H1958" t="str">
        <f t="shared" si="558"/>
        <v>677.503739172723+185.095614664154i</v>
      </c>
      <c r="I1958" t="str">
        <f t="shared" si="559"/>
        <v>60.4294185100836-199.312684548608i</v>
      </c>
      <c r="K1958" t="str">
        <f t="shared" si="560"/>
        <v>0.0164818796982976-0.00646772645604117i</v>
      </c>
      <c r="L1958" t="str">
        <f t="shared" si="561"/>
        <v>0.0001875-0.148894293968391i</v>
      </c>
      <c r="M1958" t="str">
        <f t="shared" si="562"/>
        <v>0.0025-0.0717746852975833i</v>
      </c>
      <c r="N1958">
        <f t="shared" si="563"/>
        <v>86.102694152852365</v>
      </c>
      <c r="O1958">
        <f t="shared" si="564"/>
        <v>30.554939637194543</v>
      </c>
      <c r="P1958" s="3">
        <f t="shared" si="565"/>
        <v>30.554939637194543</v>
      </c>
      <c r="Q1958" s="3">
        <f t="shared" si="566"/>
        <v>-93.897305847147635</v>
      </c>
      <c r="R1958">
        <f t="shared" si="567"/>
        <v>86.102694152852365</v>
      </c>
      <c r="S1958">
        <f t="shared" si="568"/>
        <v>1.4214259386145551</v>
      </c>
      <c r="T1958">
        <f t="shared" si="551"/>
        <v>30.554939637194543</v>
      </c>
    </row>
    <row r="1959" spans="1:20" x14ac:dyDescent="0.25">
      <c r="A1959">
        <f t="shared" si="552"/>
        <v>8965.0206865233649</v>
      </c>
      <c r="B1959">
        <f t="shared" si="569"/>
        <v>1426.8273571812906</v>
      </c>
      <c r="C1959" t="str">
        <f t="shared" si="553"/>
        <v>-2.28753217433131-33.4955335041482i</v>
      </c>
      <c r="D1959" t="str">
        <f t="shared" si="554"/>
        <v>3.4781116235081-11.1612848621437i</v>
      </c>
      <c r="E1959" t="str">
        <f t="shared" si="555"/>
        <v>162.290230521261+0.802000873399653i</v>
      </c>
      <c r="F1959" t="str">
        <f t="shared" si="556"/>
        <v>2.90990775452777-104.680281635766i</v>
      </c>
      <c r="G1959" t="str">
        <f t="shared" si="557"/>
        <v>0.999999259295921-0.000860641348425213i</v>
      </c>
      <c r="H1959" t="str">
        <f t="shared" si="558"/>
        <v>677.922571996026+185.806599506454i</v>
      </c>
      <c r="I1959" t="str">
        <f t="shared" si="559"/>
        <v>60.4351172727129-198.670295668898i</v>
      </c>
      <c r="K1959" t="str">
        <f t="shared" si="560"/>
        <v>0.0164643184073875-0.00648488333633944i</v>
      </c>
      <c r="L1959" t="str">
        <f t="shared" si="561"/>
        <v>0.0001875-0.148330637545717i</v>
      </c>
      <c r="M1959" t="str">
        <f t="shared" si="562"/>
        <v>0.0025-0.0715029739963972i</v>
      </c>
      <c r="N1959">
        <f t="shared" si="563"/>
        <v>86.093128578606866</v>
      </c>
      <c r="O1959">
        <f t="shared" si="564"/>
        <v>30.519946491019603</v>
      </c>
      <c r="P1959" s="3">
        <f t="shared" si="565"/>
        <v>30.519946491019603</v>
      </c>
      <c r="Q1959" s="3">
        <f t="shared" si="566"/>
        <v>-93.906871421393134</v>
      </c>
      <c r="R1959">
        <f t="shared" si="567"/>
        <v>86.093128578606866</v>
      </c>
      <c r="S1959">
        <f t="shared" si="568"/>
        <v>1.4268273571812906</v>
      </c>
      <c r="T1959">
        <f t="shared" si="551"/>
        <v>30.519946491019603</v>
      </c>
    </row>
    <row r="1960" spans="1:20" x14ac:dyDescent="0.25">
      <c r="A1960">
        <f t="shared" si="552"/>
        <v>8999.0877651321534</v>
      </c>
      <c r="B1960">
        <f t="shared" si="569"/>
        <v>1432.2493011385795</v>
      </c>
      <c r="C1960" t="str">
        <f t="shared" si="553"/>
        <v>-2.28389343130684-33.3604354736353i</v>
      </c>
      <c r="D1960" t="str">
        <f t="shared" si="554"/>
        <v>3.47811152165399-11.1190842791578i</v>
      </c>
      <c r="E1960" t="str">
        <f t="shared" si="555"/>
        <v>162.289233970272+0.805885190720655i</v>
      </c>
      <c r="F1960" t="str">
        <f t="shared" si="556"/>
        <v>2.90990773811576-104.284021423859i</v>
      </c>
      <c r="G1960" t="str">
        <f t="shared" si="557"/>
        <v>0.999999253655878-0.000863911780676726i</v>
      </c>
      <c r="H1960" t="str">
        <f t="shared" si="558"/>
        <v>678.344893749265+186.520338549342i</v>
      </c>
      <c r="I1960" t="str">
        <f t="shared" si="559"/>
        <v>60.440851664358-198.030852289878i</v>
      </c>
      <c r="K1960" t="str">
        <f t="shared" si="560"/>
        <v>0.0164466640221767-0.00650203772965573i</v>
      </c>
      <c r="L1960" t="str">
        <f t="shared" si="561"/>
        <v>0.0001875-0.147769114909063i</v>
      </c>
      <c r="M1960" t="str">
        <f t="shared" si="562"/>
        <v>0.0025-0.0712322912894967i</v>
      </c>
      <c r="N1960">
        <f t="shared" si="563"/>
        <v>86.083576673720373</v>
      </c>
      <c r="O1960">
        <f t="shared" si="564"/>
        <v>30.484941737419085</v>
      </c>
      <c r="P1960" s="3">
        <f t="shared" si="565"/>
        <v>30.484941737419085</v>
      </c>
      <c r="Q1960" s="3">
        <f t="shared" si="566"/>
        <v>-93.916423326279627</v>
      </c>
      <c r="R1960">
        <f t="shared" si="567"/>
        <v>86.083576673720373</v>
      </c>
      <c r="S1960">
        <f t="shared" si="568"/>
        <v>1.4322493011385795</v>
      </c>
      <c r="T1960">
        <f t="shared" si="551"/>
        <v>30.484941737419085</v>
      </c>
    </row>
    <row r="1961" spans="1:20" x14ac:dyDescent="0.25">
      <c r="A1961">
        <f t="shared" si="552"/>
        <v>9033.2842986396554</v>
      </c>
      <c r="B1961">
        <f t="shared" si="569"/>
        <v>1437.6918484829062</v>
      </c>
      <c r="C1961" t="str">
        <f t="shared" si="553"/>
        <v>-2.28023563886208-33.2258374204682i</v>
      </c>
      <c r="D1961" t="str">
        <f t="shared" si="554"/>
        <v>3.47811141902433-11.0770436479292i</v>
      </c>
      <c r="E1961" t="str">
        <f t="shared" si="555"/>
        <v>162.288234584141+0.809791792780425i</v>
      </c>
      <c r="F1961" t="str">
        <f t="shared" si="556"/>
        <v>2.90990772157877-103.889261372611i</v>
      </c>
      <c r="G1961" t="str">
        <f t="shared" si="557"/>
        <v>0.99999924797289-0.000867194640515037i</v>
      </c>
      <c r="H1961" t="str">
        <f t="shared" si="558"/>
        <v>678.7707357794+187.236842130507i</v>
      </c>
      <c r="I1961" t="str">
        <f t="shared" si="559"/>
        <v>60.4466218207471-197.394346280211i</v>
      </c>
      <c r="K1961" t="str">
        <f t="shared" si="560"/>
        <v>0.0164289163124079-0.00651918912128238i</v>
      </c>
      <c r="L1961" t="str">
        <f t="shared" si="561"/>
        <v>0.0001875-0.147209717980736i</v>
      </c>
      <c r="M1961" t="str">
        <f t="shared" si="562"/>
        <v>0.0025-0.0709626332830212i</v>
      </c>
      <c r="N1961">
        <f t="shared" si="563"/>
        <v>86.074038900630981</v>
      </c>
      <c r="O1961">
        <f t="shared" si="564"/>
        <v>30.449925337530569</v>
      </c>
      <c r="P1961" s="3">
        <f t="shared" si="565"/>
        <v>30.449925337530569</v>
      </c>
      <c r="Q1961" s="3">
        <f t="shared" si="566"/>
        <v>-93.925961099369019</v>
      </c>
      <c r="R1961">
        <f t="shared" si="567"/>
        <v>86.074038900630981</v>
      </c>
      <c r="S1961">
        <f t="shared" si="568"/>
        <v>1.4376918484829062</v>
      </c>
      <c r="T1961">
        <f t="shared" si="551"/>
        <v>30.449925337530569</v>
      </c>
    </row>
    <row r="1962" spans="1:20" x14ac:dyDescent="0.25">
      <c r="A1962">
        <f t="shared" si="552"/>
        <v>9067.6107789744856</v>
      </c>
      <c r="B1962">
        <f t="shared" si="569"/>
        <v>1443.1550775071412</v>
      </c>
      <c r="C1962" t="str">
        <f t="shared" si="553"/>
        <v>-2.27655875307936-33.0917375660463i</v>
      </c>
      <c r="D1962" t="str">
        <f t="shared" si="554"/>
        <v>3.47811131561322-11.0351623636893i</v>
      </c>
      <c r="E1962" t="str">
        <f t="shared" si="555"/>
        <v>162.287232396799+0.813720818529493i</v>
      </c>
      <c r="F1962" t="str">
        <f t="shared" si="556"/>
        <v>2.90990770491586-103.495995803266i</v>
      </c>
      <c r="G1962" t="str">
        <f t="shared" si="557"/>
        <v>0.999999242246629-0.000870489975164338i</v>
      </c>
      <c r="H1962" t="str">
        <f t="shared" si="558"/>
        <v>679.200129749739+187.956120609719i</v>
      </c>
      <c r="I1962" t="str">
        <f t="shared" si="559"/>
        <v>60.4524278761555-196.760769564294i</v>
      </c>
      <c r="K1962" t="str">
        <f t="shared" si="560"/>
        <v>0.0164110750507811-0.00653633699258489i</v>
      </c>
      <c r="L1962" t="str">
        <f t="shared" si="561"/>
        <v>0.0001875-0.146652438713624i</v>
      </c>
      <c r="M1962" t="str">
        <f t="shared" si="562"/>
        <v>0.0025-0.0706939960978496i</v>
      </c>
      <c r="N1962">
        <f t="shared" si="563"/>
        <v>86.06451572580545</v>
      </c>
      <c r="O1962">
        <f t="shared" si="564"/>
        <v>30.414897252732477</v>
      </c>
      <c r="P1962" s="3">
        <f t="shared" si="565"/>
        <v>30.414897252732477</v>
      </c>
      <c r="Q1962" s="3">
        <f t="shared" si="566"/>
        <v>-93.93548427419455</v>
      </c>
      <c r="R1962">
        <f t="shared" si="567"/>
        <v>86.06451572580545</v>
      </c>
      <c r="S1962">
        <f t="shared" si="568"/>
        <v>1.4431550775071411</v>
      </c>
      <c r="T1962">
        <f t="shared" si="551"/>
        <v>30.414897252732477</v>
      </c>
    </row>
    <row r="1963" spans="1:20" x14ac:dyDescent="0.25">
      <c r="A1963">
        <f t="shared" si="552"/>
        <v>9102.0676999345906</v>
      </c>
      <c r="B1963">
        <f t="shared" si="569"/>
        <v>1448.6390668016684</v>
      </c>
      <c r="C1963" t="str">
        <f t="shared" si="553"/>
        <v>-2.27286273068583-32.9581341397066i</v>
      </c>
      <c r="D1963" t="str">
        <f t="shared" si="554"/>
        <v>3.47811121141469-10.9934398239615i</v>
      </c>
      <c r="E1963" t="str">
        <f t="shared" si="555"/>
        <v>162.28622744297+0.817672407620081i</v>
      </c>
      <c r="F1963" t="str">
        <f t="shared" si="556"/>
        <v>2.90990768812609-103.104219058566i</v>
      </c>
      <c r="G1963" t="str">
        <f t="shared" si="557"/>
        <v>0.999999236476766-0.000873797832028265i</v>
      </c>
      <c r="H1963" t="str">
        <f t="shared" si="558"/>
        <v>679.633107643642+188.67818436836i</v>
      </c>
      <c r="I1963" t="str">
        <f t="shared" si="559"/>
        <v>60.4582699633451-196.130114122327i</v>
      </c>
      <c r="K1963" t="str">
        <f t="shared" si="560"/>
        <v>0.0163931400130048-0.00655348082100954i</v>
      </c>
      <c r="L1963" t="str">
        <f t="shared" si="561"/>
        <v>0.0001875-0.146097269091078i</v>
      </c>
      <c r="M1963" t="str">
        <f t="shared" si="562"/>
        <v>0.0025-0.0704263758695451i</v>
      </c>
      <c r="N1963">
        <f t="shared" si="563"/>
        <v>86.05500761974757</v>
      </c>
      <c r="O1963">
        <f t="shared" si="564"/>
        <v>30.379857444649751</v>
      </c>
      <c r="P1963" s="3">
        <f t="shared" si="565"/>
        <v>30.379857444649751</v>
      </c>
      <c r="Q1963" s="3">
        <f t="shared" si="566"/>
        <v>-93.94499238025243</v>
      </c>
      <c r="R1963">
        <f t="shared" si="567"/>
        <v>86.05500761974757</v>
      </c>
      <c r="S1963">
        <f t="shared" si="568"/>
        <v>1.4486390668016684</v>
      </c>
      <c r="T1963">
        <f t="shared" si="551"/>
        <v>30.379857444649751</v>
      </c>
    </row>
    <row r="1964" spans="1:20" x14ac:dyDescent="0.25">
      <c r="A1964">
        <f t="shared" si="552"/>
        <v>9136.6555571943409</v>
      </c>
      <c r="B1964">
        <f t="shared" si="569"/>
        <v>1454.1438952555147</v>
      </c>
      <c r="C1964" t="str">
        <f t="shared" si="553"/>
        <v>-2.2691475290647-32.8250253786988i</v>
      </c>
      <c r="D1964" t="str">
        <f t="shared" si="554"/>
        <v>3.47811110642275-10.9518754285533i</v>
      </c>
      <c r="E1964" t="str">
        <f t="shared" si="555"/>
        <v>162.285219758188+0.821646700406162i</v>
      </c>
      <c r="F1964" t="str">
        <f t="shared" si="556"/>
        <v>2.90990767120846-102.713925502672i</v>
      </c>
      <c r="G1964" t="str">
        <f t="shared" si="557"/>
        <v>0.999999230662968-0.00087711825869058i</v>
      </c>
      <c r="H1964" t="str">
        <f t="shared" si="558"/>
        <v>680.069701768263+189.403043808944i</v>
      </c>
      <c r="I1964" t="str">
        <f t="shared" si="559"/>
        <v>60.4641482135046-195.502371990373i</v>
      </c>
      <c r="K1964" t="str">
        <f t="shared" si="560"/>
        <v>0.0163751109778477-0.00657062008009169i</v>
      </c>
      <c r="L1964" t="str">
        <f t="shared" si="561"/>
        <v>0.0001875-0.145544201126796i</v>
      </c>
      <c r="M1964" t="str">
        <f t="shared" si="562"/>
        <v>0.0025-0.0701597687483016i</v>
      </c>
      <c r="N1964">
        <f t="shared" si="563"/>
        <v>86.045515057006426</v>
      </c>
      <c r="O1964">
        <f t="shared" si="564"/>
        <v>30.344805875161171</v>
      </c>
      <c r="P1964" s="3">
        <f t="shared" si="565"/>
        <v>30.344805875161171</v>
      </c>
      <c r="Q1964" s="3">
        <f t="shared" si="566"/>
        <v>-93.954484942993574</v>
      </c>
      <c r="R1964">
        <f t="shared" si="567"/>
        <v>86.045515057006426</v>
      </c>
      <c r="S1964">
        <f t="shared" si="568"/>
        <v>1.4541438952555148</v>
      </c>
      <c r="T1964">
        <f t="shared" ref="T1964:T2027" si="570">P1964</f>
        <v>30.344805875161171</v>
      </c>
    </row>
    <row r="1965" spans="1:20" x14ac:dyDescent="0.25">
      <c r="A1965">
        <f t="shared" ref="A1965:A2028" si="571">2*PI()*B1965</f>
        <v>9171.3748483116815</v>
      </c>
      <c r="B1965">
        <f t="shared" si="569"/>
        <v>1459.6696420574858</v>
      </c>
      <c r="C1965" t="str">
        <f t="shared" ref="C1965:C2028" si="572">IMPRODUCT(D1965,E1965,$C$40,,K1965,$C$41)</f>
        <v>-2.26541310626372-32.6924095281509i</v>
      </c>
      <c r="D1965" t="str">
        <f t="shared" ref="D1965:D2028" si="573">IMDIV(IMPRODUCT($C$37,$C$38,COMPLEX(1,A1965/$C$38)),IMSUM(-1*A1965*A1965/$C$39,COMPLEX(0,1*A1965)))</f>
        <v>3.47811100063137-10.9104685795467i</v>
      </c>
      <c r="E1965" t="str">
        <f t="shared" ref="E1965:E2028" si="574">IMDIV(IMPRODUCT(IMSUM(F1965,G1965),$C$29,H1965),IMSUM(1,I1965))</f>
        <v>162.284209378795+0.825643837945771i</v>
      </c>
      <c r="F1965" t="str">
        <f t="shared" ref="F1965:F2028" si="575">IMDIV(IMPRODUCT($C$14,$C$15,COMPLEX(1,A1965/$C$15)),IMSUM(-1*A1965*A1965/$C$16,COMPLEX(0,A1965)))</f>
        <v>2.90990765416202-102.325109521079i</v>
      </c>
      <c r="G1965" t="str">
        <f t="shared" ref="G1965:G2028" si="576">IMDIV(1,COMPLEX(1,A1965*$C$9*$C$10))</f>
        <v>0.999999224804902-0.000880451302915858i</v>
      </c>
      <c r="H1965" t="str">
        <f t="shared" ref="H1965:H2028" si="577">IMDIV($C$3,IMSUM(K1965,COMPLEX(0,$C$28*A1965)))</f>
        <v>680.509944758352+190.130709354607i</v>
      </c>
      <c r="I1965" t="str">
        <f t="shared" ref="I1965:I2028" si="578">IMPRODUCT(F1965,$C$29,H1965,$C$31)</f>
        <v>60.4700627561825-194.877535260427i</v>
      </c>
      <c r="K1965" t="str">
        <f t="shared" ref="K1965:K2028" si="579">IF($C$26&lt;=0,IMDIV(1,IMSUM(IMDIV(1,L1965),1/$C$18)),IMDIV(1,IMSUM(IMDIV(1,L1965),1/$C$18,IMDIV(1,M1965))))</f>
        <v>0.0163569877271905-0.00658775423946441i</v>
      </c>
      <c r="L1965" t="str">
        <f t="shared" ref="L1965:L2028" si="580">IMSUM($C$21/$C$22,IMDIV(1,COMPLEX(0,$C$20*$C$22*A1965)))</f>
        <v>0.0001875-0.14499322686471i</v>
      </c>
      <c r="M1965" t="str">
        <f t="shared" ref="M1965:M2028" si="581">IMSUM($C$25/$C$26,IMDIV(1,COMPLEX(0,$C$24*$C$26*A1965)))</f>
        <v>0.0025-0.0698941708988861i</v>
      </c>
      <c r="N1965">
        <f t="shared" ref="N1965:N2028" si="582">ABS(R1965)</f>
        <v>86.036038516188228</v>
      </c>
      <c r="O1965">
        <f t="shared" ref="O1965:O2028" si="583">ABS(P1965)</f>
        <v>30.309742506404209</v>
      </c>
      <c r="P1965" s="3">
        <f t="shared" ref="P1965:P2028" si="584">20*LOG10(IMABS(C1965))</f>
        <v>30.309742506404209</v>
      </c>
      <c r="Q1965" s="3">
        <f t="shared" ref="Q1965:Q2028" si="585">IMARGUMENT(C1965)*180/PI()</f>
        <v>-93.963961483811772</v>
      </c>
      <c r="R1965">
        <f t="shared" ref="R1965:R2028" si="586">IF(Q1965&lt;0,Q1965+180,Q1965-180)</f>
        <v>86.036038516188228</v>
      </c>
      <c r="S1965">
        <f t="shared" ref="S1965:S2028" si="587">B1965/1000</f>
        <v>1.4596696420574857</v>
      </c>
      <c r="T1965">
        <f t="shared" si="570"/>
        <v>30.309742506404209</v>
      </c>
    </row>
    <row r="1966" spans="1:20" x14ac:dyDescent="0.25">
      <c r="A1966">
        <f t="shared" si="571"/>
        <v>9206.2260727352641</v>
      </c>
      <c r="B1966">
        <f t="shared" ref="B1966:B2029" si="588">B1965*(1+B$42)</f>
        <v>1465.2163866973042</v>
      </c>
      <c r="C1966" t="str">
        <f t="shared" si="572"/>
        <v>-2.26165942100809-32.5602848410432i</v>
      </c>
      <c r="D1966" t="str">
        <f t="shared" si="573"/>
        <v>3.47811089403445-10.8692186812903i</v>
      </c>
      <c r="E1966" t="str">
        <f t="shared" si="574"/>
        <v>162.283196341958+0.829663961997367i</v>
      </c>
      <c r="F1966" t="str">
        <f t="shared" si="575"/>
        <v>2.90990763698577-101.93776552054i</v>
      </c>
      <c r="G1966" t="str">
        <f t="shared" si="576"/>
        <v>0.99999921890223-0.00088379701265017i</v>
      </c>
      <c r="H1966" t="str">
        <f t="shared" si="577"/>
        <v>680.953869580125+190.861191448612i</v>
      </c>
      <c r="I1966" t="str">
        <f t="shared" si="578"/>
        <v>60.476013719231-194.255596080501i</v>
      </c>
      <c r="K1966" t="str">
        <f t="shared" si="579"/>
        <v>0.0163387700460772-0.00660488276486818i</v>
      </c>
      <c r="L1966" t="str">
        <f t="shared" si="580"/>
        <v>0.0001875-0.144444338378871i</v>
      </c>
      <c r="M1966" t="str">
        <f t="shared" si="581"/>
        <v>0.0025-0.0696295785005838i</v>
      </c>
      <c r="N1966">
        <f t="shared" si="582"/>
        <v>86.026578479961032</v>
      </c>
      <c r="O1966">
        <f t="shared" si="583"/>
        <v>30.274667300782202</v>
      </c>
      <c r="P1966" s="3">
        <f t="shared" si="584"/>
        <v>30.274667300782202</v>
      </c>
      <c r="Q1966" s="3">
        <f t="shared" si="585"/>
        <v>-93.973421520038968</v>
      </c>
      <c r="R1966">
        <f t="shared" si="586"/>
        <v>86.026578479961032</v>
      </c>
      <c r="S1966">
        <f t="shared" si="587"/>
        <v>1.4652163866973043</v>
      </c>
      <c r="T1966">
        <f t="shared" si="570"/>
        <v>30.274667300782202</v>
      </c>
    </row>
    <row r="1967" spans="1:20" x14ac:dyDescent="0.25">
      <c r="A1967">
        <f t="shared" si="571"/>
        <v>9241.2097318116594</v>
      </c>
      <c r="B1967">
        <f t="shared" si="588"/>
        <v>1470.784208966754</v>
      </c>
      <c r="C1967" t="str">
        <f t="shared" si="572"/>
        <v>-2.25788643271033-32.4286495781789i</v>
      </c>
      <c r="D1967" t="str">
        <f t="shared" si="573"/>
        <v>3.47811078662586-10.8281251403904i</v>
      </c>
      <c r="E1967" t="str">
        <f t="shared" si="574"/>
        <v>162.28218068568+0.833707215018548i</v>
      </c>
      <c r="F1967" t="str">
        <f t="shared" si="575"/>
        <v>2.90990761967874-101.55188792898i</v>
      </c>
      <c r="G1967" t="str">
        <f t="shared" si="576"/>
        <v>0.999999212954613-0.000887155436021776i</v>
      </c>
      <c r="H1967" t="str">
        <f t="shared" si="577"/>
        <v>681.401509535158+191.594500553803i</v>
      </c>
      <c r="I1967" t="str">
        <f t="shared" si="578"/>
        <v>60.4820012287348-193.636546654681i</v>
      </c>
      <c r="K1967" t="str">
        <f t="shared" si="579"/>
        <v>0.0163204577227678-0.00662200511816091i</v>
      </c>
      <c r="L1967" t="str">
        <f t="shared" si="580"/>
        <v>0.0001875-0.143897527773332i</v>
      </c>
      <c r="M1967" t="str">
        <f t="shared" si="581"/>
        <v>0.0025-0.0693659877471445i</v>
      </c>
      <c r="N1967">
        <f t="shared" si="582"/>
        <v>86.017135435064191</v>
      </c>
      <c r="O1967">
        <f t="shared" si="583"/>
        <v>30.239580220970637</v>
      </c>
      <c r="P1967" s="3">
        <f t="shared" si="584"/>
        <v>30.239580220970637</v>
      </c>
      <c r="Q1967" s="3">
        <f t="shared" si="585"/>
        <v>-93.982864564935809</v>
      </c>
      <c r="R1967">
        <f t="shared" si="586"/>
        <v>86.017135435064191</v>
      </c>
      <c r="S1967">
        <f t="shared" si="587"/>
        <v>1.470784208966754</v>
      </c>
      <c r="T1967">
        <f t="shared" si="570"/>
        <v>30.239580220970637</v>
      </c>
    </row>
    <row r="1968" spans="1:20" x14ac:dyDescent="0.25">
      <c r="A1968">
        <f t="shared" si="571"/>
        <v>9276.3263287925438</v>
      </c>
      <c r="B1968">
        <f t="shared" si="588"/>
        <v>1476.3731889608277</v>
      </c>
      <c r="C1968" t="str">
        <f t="shared" si="572"/>
        <v>-2.25409410148033-32.2975020081541i</v>
      </c>
      <c r="D1968" t="str">
        <f t="shared" si="573"/>
        <v>3.47811067839942-10.7871873657027i</v>
      </c>
      <c r="E1968" t="str">
        <f t="shared" si="574"/>
        <v>162.281162448801+0.837773740168941i</v>
      </c>
      <c r="F1968" t="str">
        <f t="shared" si="575"/>
        <v>2.90990760223992-101.167471195422i</v>
      </c>
      <c r="G1968" t="str">
        <f t="shared" si="576"/>
        <v>0.999999206961708-0.000890526621341813i</v>
      </c>
      <c r="H1968" t="str">
        <f t="shared" si="577"/>
        <v>681.85289826434+192.330647152044i</v>
      </c>
      <c r="I1968" t="str">
        <f t="shared" si="578"/>
        <v>60.4880254089435-193.020379243224i</v>
      </c>
      <c r="K1968" t="str">
        <f t="shared" si="579"/>
        <v>0.0163020505487906-0.00663912075732867i</v>
      </c>
      <c r="L1968" t="str">
        <f t="shared" si="580"/>
        <v>0.0001875-0.14335278718204i</v>
      </c>
      <c r="M1968" t="str">
        <f t="shared" si="581"/>
        <v>0.0025-0.0691033948467269i</v>
      </c>
      <c r="N1968">
        <f t="shared" si="582"/>
        <v>86.007709872316909</v>
      </c>
      <c r="O1968">
        <f t="shared" si="583"/>
        <v>30.204481229923388</v>
      </c>
      <c r="P1968" s="3">
        <f t="shared" si="584"/>
        <v>30.204481229923388</v>
      </c>
      <c r="Q1968" s="3">
        <f t="shared" si="585"/>
        <v>-93.992290127683091</v>
      </c>
      <c r="R1968">
        <f t="shared" si="586"/>
        <v>86.007709872316909</v>
      </c>
      <c r="S1968">
        <f t="shared" si="587"/>
        <v>1.4763731889608278</v>
      </c>
      <c r="T1968">
        <f t="shared" si="570"/>
        <v>30.204481229923388</v>
      </c>
    </row>
    <row r="1969" spans="1:20" x14ac:dyDescent="0.25">
      <c r="A1969">
        <f t="shared" si="571"/>
        <v>9311.5763688419556</v>
      </c>
      <c r="B1969">
        <f t="shared" si="588"/>
        <v>1481.9834070788788</v>
      </c>
      <c r="C1969" t="str">
        <f t="shared" si="572"/>
        <v>-2.25028238813704-32.1668404073288i</v>
      </c>
      <c r="D1969" t="str">
        <f t="shared" si="573"/>
        <v>3.4781105693489-10.7464047683233i</v>
      </c>
      <c r="E1969" t="str">
        <f t="shared" si="574"/>
        <v>162.280141671019+0.841863681304296i</v>
      </c>
      <c r="F1969" t="str">
        <f t="shared" si="575"/>
        <v>2.90990758466833-100.784509789901i</v>
      </c>
      <c r="G1969" t="str">
        <f t="shared" si="576"/>
        <v>0.99999920092317-0.000893910617104995i</v>
      </c>
      <c r="H1969" t="str">
        <f t="shared" si="577"/>
        <v>682.308069751907+193.069641743667i</v>
      </c>
      <c r="I1969" t="str">
        <f t="shared" si="578"/>
        <v>60.4940863822056-192.407086162629i</v>
      </c>
      <c r="K1969" t="str">
        <f t="shared" si="579"/>
        <v>0.0162835483189944-0.00665622913649717i</v>
      </c>
      <c r="L1969" t="str">
        <f t="shared" si="580"/>
        <v>0.0001875-0.142810108768719i</v>
      </c>
      <c r="M1969" t="str">
        <f t="shared" si="581"/>
        <v>0.0025-0.0688417960218438i</v>
      </c>
      <c r="N1969">
        <f t="shared" si="582"/>
        <v>85.998302286623911</v>
      </c>
      <c r="O1969">
        <f t="shared" si="583"/>
        <v>30.16937029087924</v>
      </c>
      <c r="P1969" s="3">
        <f t="shared" si="584"/>
        <v>30.16937029087924</v>
      </c>
      <c r="Q1969" s="3">
        <f t="shared" si="585"/>
        <v>-94.001697713376089</v>
      </c>
      <c r="R1969">
        <f t="shared" si="586"/>
        <v>85.998302286623911</v>
      </c>
      <c r="S1969">
        <f t="shared" si="587"/>
        <v>1.4819834070788789</v>
      </c>
      <c r="T1969">
        <f t="shared" si="570"/>
        <v>30.16937029087924</v>
      </c>
    </row>
    <row r="1970" spans="1:20" x14ac:dyDescent="0.25">
      <c r="A1970">
        <f t="shared" si="571"/>
        <v>9346.9603590435545</v>
      </c>
      <c r="B1970">
        <f t="shared" si="588"/>
        <v>1487.6149440257786</v>
      </c>
      <c r="C1970" t="str">
        <f t="shared" si="572"/>
        <v>-2.24645125421873-32.036663059797i</v>
      </c>
      <c r="D1970" t="str">
        <f t="shared" si="573"/>
        <v>3.47811045946803-10.705776761581i</v>
      </c>
      <c r="E1970" t="str">
        <f t="shared" si="574"/>
        <v>162.279118392886+0.845977182980929i</v>
      </c>
      <c r="F1970" t="str">
        <f t="shared" si="575"/>
        <v>2.90990756696292-100.402998203388i</v>
      </c>
      <c r="G1970" t="str">
        <f t="shared" si="576"/>
        <v>0.999999194838652-0.000897307471990306i</v>
      </c>
      <c r="H1970" t="str">
        <f t="shared" si="577"/>
        <v>682.767058329505+193.811494846875i</v>
      </c>
      <c r="I1970" t="str">
        <f t="shared" si="578"/>
        <v>60.5001842688974-191.796659785732i</v>
      </c>
      <c r="K1970" t="str">
        <f t="shared" si="579"/>
        <v>0.0162649508316011-0.00667332970594387i</v>
      </c>
      <c r="L1970" t="str">
        <f t="shared" si="580"/>
        <v>0.0001875-0.142269484726757i</v>
      </c>
      <c r="M1970" t="str">
        <f t="shared" si="581"/>
        <v>0.0025-0.0685811875093089i</v>
      </c>
      <c r="N1970">
        <f t="shared" si="582"/>
        <v>85.988913176983147</v>
      </c>
      <c r="O1970">
        <f t="shared" si="583"/>
        <v>30.134247367368246</v>
      </c>
      <c r="P1970" s="3">
        <f t="shared" si="584"/>
        <v>30.134247367368246</v>
      </c>
      <c r="Q1970" s="3">
        <f t="shared" si="585"/>
        <v>-94.011086823016853</v>
      </c>
      <c r="R1970">
        <f t="shared" si="586"/>
        <v>85.988913176983147</v>
      </c>
      <c r="S1970">
        <f t="shared" si="587"/>
        <v>1.4876149440257787</v>
      </c>
      <c r="T1970">
        <f t="shared" si="570"/>
        <v>30.134247367368246</v>
      </c>
    </row>
    <row r="1971" spans="1:20" x14ac:dyDescent="0.25">
      <c r="A1971">
        <f t="shared" si="571"/>
        <v>9382.478808407921</v>
      </c>
      <c r="B1971">
        <f t="shared" si="588"/>
        <v>1493.2678808130765</v>
      </c>
      <c r="C1971" t="str">
        <f t="shared" si="572"/>
        <v>-2.24260066199412-31.9069682573584i</v>
      </c>
      <c r="D1971" t="str">
        <f t="shared" si="573"/>
        <v>3.47811034875049-10.6653027610282i</v>
      </c>
      <c r="E1971" t="str">
        <f t="shared" si="574"/>
        <v>162.278092655828+0.850114390450608i</v>
      </c>
      <c r="F1971" t="str">
        <f t="shared" si="575"/>
        <v>2.9099075491227-100.022930947713i</v>
      </c>
      <c r="G1971" t="str">
        <f t="shared" si="576"/>
        <v>0.999999188707805-0.000900717234861704i</v>
      </c>
      <c r="H1971" t="str">
        <f t="shared" si="577"/>
        <v>683.229898680305+194.556216997133i</v>
      </c>
      <c r="I1971" t="str">
        <f t="shared" si="578"/>
        <v>60.5063191873519-191.189092541797i</v>
      </c>
      <c r="K1971" t="str">
        <f t="shared" si="579"/>
        <v>0.016246257888259-0.00669042191211087i</v>
      </c>
      <c r="L1971" t="str">
        <f t="shared" si="580"/>
        <v>0.0001875-0.141730907279097i</v>
      </c>
      <c r="M1971" t="str">
        <f t="shared" si="581"/>
        <v>0.0025-0.0683215655601798i</v>
      </c>
      <c r="N1971">
        <f t="shared" si="582"/>
        <v>85.979543046491614</v>
      </c>
      <c r="O1971">
        <f t="shared" si="583"/>
        <v>30.0991124232186</v>
      </c>
      <c r="P1971" s="3">
        <f t="shared" si="584"/>
        <v>30.0991124232186</v>
      </c>
      <c r="Q1971" s="3">
        <f t="shared" si="585"/>
        <v>-94.020456953508386</v>
      </c>
      <c r="R1971">
        <f t="shared" si="586"/>
        <v>85.979543046491614</v>
      </c>
      <c r="S1971">
        <f t="shared" si="587"/>
        <v>1.4932678808130766</v>
      </c>
      <c r="T1971">
        <f t="shared" si="570"/>
        <v>30.0991124232186</v>
      </c>
    </row>
    <row r="1972" spans="1:20" x14ac:dyDescent="0.25">
      <c r="A1972">
        <f t="shared" si="571"/>
        <v>9418.1322278798707</v>
      </c>
      <c r="B1972">
        <f t="shared" si="588"/>
        <v>1498.9422987601663</v>
      </c>
      <c r="C1972" t="str">
        <f t="shared" si="572"/>
        <v>-2.23873057447276-31.7777542994877i</v>
      </c>
      <c r="D1972" t="str">
        <f t="shared" si="573"/>
        <v>3.47811023718991-10.6249821844327i</v>
      </c>
      <c r="E1972" t="str">
        <f t="shared" si="574"/>
        <v>162.27706450215+0.854275449660805i</v>
      </c>
      <c r="F1972" t="str">
        <f t="shared" si="575"/>
        <v>2.90990753114665-99.6443025554785i</v>
      </c>
      <c r="G1972" t="str">
        <f t="shared" si="576"/>
        <v>0.999999182530274-0.000904139954768823i</v>
      </c>
      <c r="H1972" t="str">
        <f t="shared" si="577"/>
        <v>683.696625843203+195.303818746535i</v>
      </c>
      <c r="I1972" t="str">
        <f t="shared" si="578"/>
        <v>60.5124912537803-190.5843769166i</v>
      </c>
      <c r="K1972" t="str">
        <f t="shared" si="579"/>
        <v>0.0162274692940954-0.00670750519761807i</v>
      </c>
      <c r="L1972" t="str">
        <f t="shared" si="580"/>
        <v>0.0001875-0.14119436867812i</v>
      </c>
      <c r="M1972" t="str">
        <f t="shared" si="581"/>
        <v>0.0025-0.0680629264397091i</v>
      </c>
      <c r="N1972">
        <f t="shared" si="582"/>
        <v>85.970192402352154</v>
      </c>
      <c r="O1972">
        <f t="shared" si="583"/>
        <v>30.06396542256287</v>
      </c>
      <c r="P1972" s="3">
        <f t="shared" si="584"/>
        <v>30.06396542256287</v>
      </c>
      <c r="Q1972" s="3">
        <f t="shared" si="585"/>
        <v>-94.029807597647846</v>
      </c>
      <c r="R1972">
        <f t="shared" si="586"/>
        <v>85.970192402352154</v>
      </c>
      <c r="S1972">
        <f t="shared" si="587"/>
        <v>1.4989422987601664</v>
      </c>
      <c r="T1972">
        <f t="shared" si="570"/>
        <v>30.06396542256287</v>
      </c>
    </row>
    <row r="1973" spans="1:20" x14ac:dyDescent="0.25">
      <c r="A1973">
        <f t="shared" si="571"/>
        <v>9453.9211303458142</v>
      </c>
      <c r="B1973">
        <f t="shared" si="588"/>
        <v>1504.638279495455</v>
      </c>
      <c r="C1973" t="str">
        <f t="shared" si="572"/>
        <v>-2.23484095541639-31.6490194933065i</v>
      </c>
      <c r="D1973" t="str">
        <f t="shared" si="573"/>
        <v>3.47811012477986-10.5848144517695i</v>
      </c>
      <c r="E1973" t="str">
        <f t="shared" si="574"/>
        <v>162.276033975046+0.858460507254037i</v>
      </c>
      <c r="F1973" t="str">
        <f t="shared" si="575"/>
        <v>2.90990751303371-99.2671075799894i</v>
      </c>
      <c r="G1973" t="str">
        <f t="shared" si="576"/>
        <v>0.999999176305705-0.000907575680947671i</v>
      </c>
      <c r="H1973" t="str">
        <f t="shared" si="577"/>
        <v>684.167275217043+196.05431066316i</v>
      </c>
      <c r="I1973" t="str">
        <f t="shared" si="578"/>
        <v>60.5187005822015-189.982505452539i</v>
      </c>
      <c r="K1973" t="str">
        <f t="shared" si="579"/>
        <v>0.0162085848577701-0.00672457900127765i</v>
      </c>
      <c r="L1973" t="str">
        <f t="shared" si="580"/>
        <v>0.0001875-0.140659861205539i</v>
      </c>
      <c r="M1973" t="str">
        <f t="shared" si="581"/>
        <v>0.0025-0.0678052664272853i</v>
      </c>
      <c r="N1973">
        <f t="shared" si="582"/>
        <v>85.960861755878383</v>
      </c>
      <c r="O1973">
        <f t="shared" si="583"/>
        <v>30.02880632984504</v>
      </c>
      <c r="P1973" s="3">
        <f t="shared" si="584"/>
        <v>30.02880632984504</v>
      </c>
      <c r="Q1973" s="3">
        <f t="shared" si="585"/>
        <v>-94.039138244121617</v>
      </c>
      <c r="R1973">
        <f t="shared" si="586"/>
        <v>85.960861755878383</v>
      </c>
      <c r="S1973">
        <f t="shared" si="587"/>
        <v>1.5046382794954549</v>
      </c>
      <c r="T1973">
        <f t="shared" si="570"/>
        <v>30.02880632984504</v>
      </c>
    </row>
    <row r="1974" spans="1:20" x14ac:dyDescent="0.25">
      <c r="A1974">
        <f t="shared" si="571"/>
        <v>9489.8460306411289</v>
      </c>
      <c r="B1974">
        <f t="shared" si="588"/>
        <v>1510.3559049575379</v>
      </c>
      <c r="C1974" t="str">
        <f t="shared" si="572"/>
        <v>-2.23093176934985-31.5207621535534i</v>
      </c>
      <c r="D1974" t="str">
        <f t="shared" si="573"/>
        <v>3.47811001151388-10.5447989852123i</v>
      </c>
      <c r="E1974" t="str">
        <f t="shared" si="574"/>
        <v>162.275001118611+0.862669710564959i</v>
      </c>
      <c r="F1974" t="str">
        <f t="shared" si="575"/>
        <v>2.90990749478286-98.8913405951689i</v>
      </c>
      <c r="G1974" t="str">
        <f t="shared" si="576"/>
        <v>0.999999170033739-0.000911024462821354i</v>
      </c>
      <c r="H1974" t="str">
        <f t="shared" si="577"/>
        <v>684.641882564931+196.807703330404i</v>
      </c>
      <c r="I1974" t="str">
        <f t="shared" si="578"/>
        <v>60.5249472843632-189.383470748728i</v>
      </c>
      <c r="K1974" t="str">
        <f t="shared" si="579"/>
        <v>0.0161896043915284-0.00674164275810876i</v>
      </c>
      <c r="L1974" t="str">
        <f t="shared" si="580"/>
        <v>0.0001875-0.140127377172284i</v>
      </c>
      <c r="M1974" t="str">
        <f t="shared" si="581"/>
        <v>0.0025-0.067548581816383i</v>
      </c>
      <c r="N1974">
        <f t="shared" si="582"/>
        <v>85.95155162249965</v>
      </c>
      <c r="O1974">
        <f t="shared" si="583"/>
        <v>29.993635109827139</v>
      </c>
      <c r="P1974" s="3">
        <f t="shared" si="584"/>
        <v>29.993635109827139</v>
      </c>
      <c r="Q1974" s="3">
        <f t="shared" si="585"/>
        <v>-94.04844837750035</v>
      </c>
      <c r="R1974">
        <f t="shared" si="586"/>
        <v>85.95155162249965</v>
      </c>
      <c r="S1974">
        <f t="shared" si="587"/>
        <v>1.5103559049575379</v>
      </c>
      <c r="T1974">
        <f t="shared" si="570"/>
        <v>29.993635109827139</v>
      </c>
    </row>
    <row r="1975" spans="1:20" x14ac:dyDescent="0.25">
      <c r="A1975">
        <f t="shared" si="571"/>
        <v>9525.9074455575665</v>
      </c>
      <c r="B1975">
        <f t="shared" si="588"/>
        <v>1516.0952573963766</v>
      </c>
      <c r="C1975" t="str">
        <f t="shared" si="572"/>
        <v>-2.22700298157123-31.3929806025527i</v>
      </c>
      <c r="D1975" t="str">
        <f t="shared" si="573"/>
        <v>3.47810989738544-10.504935209125i</v>
      </c>
      <c r="E1975" t="str">
        <f t="shared" si="574"/>
        <v>162.273965977846+0.86690320762163i</v>
      </c>
      <c r="F1975" t="str">
        <f t="shared" si="575"/>
        <v>2.90990747639304-98.5169961954828i</v>
      </c>
      <c r="G1975" t="str">
        <f t="shared" si="576"/>
        <v>0.999999163714016-0.00091448635000077i</v>
      </c>
      <c r="H1975" t="str">
        <f t="shared" si="577"/>
        <v>685.120484018594+197.564007346281i</v>
      </c>
      <c r="I1975" t="str">
        <f t="shared" si="578"/>
        <v>60.5312314696612-188.787265461108i</v>
      </c>
      <c r="K1975" t="str">
        <f t="shared" si="579"/>
        <v>0.0161705277112546-0.00675869589935302i</v>
      </c>
      <c r="L1975" t="str">
        <f t="shared" si="580"/>
        <v>0.0001875-0.139596908918394i</v>
      </c>
      <c r="M1975" t="str">
        <f t="shared" si="581"/>
        <v>0.0025-0.067292868914508i</v>
      </c>
      <c r="N1975">
        <f t="shared" si="582"/>
        <v>85.94226252176702</v>
      </c>
      <c r="O1975">
        <f t="shared" si="583"/>
        <v>29.958451727595467</v>
      </c>
      <c r="P1975" s="3">
        <f t="shared" si="584"/>
        <v>29.958451727595467</v>
      </c>
      <c r="Q1975" s="3">
        <f t="shared" si="585"/>
        <v>-94.05773747823298</v>
      </c>
      <c r="R1975">
        <f t="shared" si="586"/>
        <v>85.94226252176702</v>
      </c>
      <c r="S1975">
        <f t="shared" si="587"/>
        <v>1.5160952573963766</v>
      </c>
      <c r="T1975">
        <f t="shared" si="570"/>
        <v>29.958451727595467</v>
      </c>
    </row>
    <row r="1976" spans="1:20" x14ac:dyDescent="0.25">
      <c r="A1976">
        <f t="shared" si="571"/>
        <v>9562.1058938506849</v>
      </c>
      <c r="B1976">
        <f t="shared" si="588"/>
        <v>1521.8564193744828</v>
      </c>
      <c r="C1976" t="str">
        <f t="shared" si="572"/>
        <v>-2.2230545581635-31.2656731701874i</v>
      </c>
      <c r="D1976" t="str">
        <f t="shared" si="573"/>
        <v>3.47810978238799-10.4652225500538i</v>
      </c>
      <c r="E1976" t="str">
        <f t="shared" si="574"/>
        <v>162.272928598671+0.871161147141776i</v>
      </c>
      <c r="F1976" t="str">
        <f t="shared" si="575"/>
        <v>2.90990745786319-98.1440689958614i</v>
      </c>
      <c r="G1976" t="str">
        <f t="shared" si="576"/>
        <v>0.999999157346172-0.000917961392285333i</v>
      </c>
      <c r="H1976" t="str">
        <f t="shared" si="577"/>
        <v>685.603116082787+198.323233322708i</v>
      </c>
      <c r="I1976" t="str">
        <f t="shared" si="578"/>
        <v>60.5375532450583-188.193882302552i</v>
      </c>
      <c r="K1976" t="str">
        <f t="shared" si="579"/>
        <v>0.0161513546365259-0.00677573785249084i</v>
      </c>
      <c r="L1976" t="str">
        <f t="shared" si="580"/>
        <v>0.0001875-0.139068448812905i</v>
      </c>
      <c r="M1976" t="str">
        <f t="shared" si="581"/>
        <v>0.0025-0.0670381240431439i</v>
      </c>
      <c r="N1976">
        <f t="shared" si="582"/>
        <v>85.932994977356742</v>
      </c>
      <c r="O1976">
        <f t="shared" si="583"/>
        <v>29.923256148568154</v>
      </c>
      <c r="P1976" s="3">
        <f t="shared" si="584"/>
        <v>29.923256148568154</v>
      </c>
      <c r="Q1976" s="3">
        <f t="shared" si="585"/>
        <v>-94.067005022643258</v>
      </c>
      <c r="R1976">
        <f t="shared" si="586"/>
        <v>85.932994977356742</v>
      </c>
      <c r="S1976">
        <f t="shared" si="587"/>
        <v>1.5218564193744828</v>
      </c>
      <c r="T1976">
        <f t="shared" si="570"/>
        <v>29.923256148568154</v>
      </c>
    </row>
    <row r="1977" spans="1:20" x14ac:dyDescent="0.25">
      <c r="A1977">
        <f t="shared" si="571"/>
        <v>9598.4418962473192</v>
      </c>
      <c r="B1977">
        <f t="shared" si="588"/>
        <v>1527.639473768106</v>
      </c>
      <c r="C1977" t="str">
        <f t="shared" si="572"/>
        <v>-2.21908646600554-31.1388381938686i</v>
      </c>
      <c r="D1977" t="str">
        <f t="shared" si="573"/>
        <v>3.47810966651491-10.4256604367188i</v>
      </c>
      <c r="E1977" t="str">
        <f t="shared" si="574"/>
        <v>162.271889027936+0.875443678531382i</v>
      </c>
      <c r="F1977" t="str">
        <f t="shared" si="575"/>
        <v>2.90990743919223-97.7725536316215i</v>
      </c>
      <c r="G1977" t="str">
        <f t="shared" si="576"/>
        <v>0.999999150929841-0.000921449639663686i</v>
      </c>
      <c r="H1977" t="str">
        <f t="shared" si="577"/>
        <v>686.089815639778+199.085391884771i</v>
      </c>
      <c r="I1977" t="str">
        <f t="shared" si="578"/>
        <v>60.5439127150013-187.603314042976i</v>
      </c>
      <c r="K1977" t="str">
        <f t="shared" si="579"/>
        <v>0.0161320849906659-0.0067927680412584i</v>
      </c>
      <c r="L1977" t="str">
        <f t="shared" si="580"/>
        <v>0.0001875-0.138541989253741i</v>
      </c>
      <c r="M1977" t="str">
        <f t="shared" si="581"/>
        <v>0.0025-0.0667843435377009i</v>
      </c>
      <c r="N1977">
        <f t="shared" si="582"/>
        <v>85.92374951707373</v>
      </c>
      <c r="O1977">
        <f t="shared" si="583"/>
        <v>29.888048338501754</v>
      </c>
      <c r="P1977" s="3">
        <f t="shared" si="584"/>
        <v>29.888048338501754</v>
      </c>
      <c r="Q1977" s="3">
        <f t="shared" si="585"/>
        <v>-94.07625048292627</v>
      </c>
      <c r="R1977">
        <f t="shared" si="586"/>
        <v>85.92374951707373</v>
      </c>
      <c r="S1977">
        <f t="shared" si="587"/>
        <v>1.527639473768106</v>
      </c>
      <c r="T1977">
        <f t="shared" si="570"/>
        <v>29.888048338501754</v>
      </c>
    </row>
    <row r="1978" spans="1:20" x14ac:dyDescent="0.25">
      <c r="A1978">
        <f t="shared" si="571"/>
        <v>9634.9159754530574</v>
      </c>
      <c r="B1978">
        <f t="shared" si="588"/>
        <v>1533.4445037684247</v>
      </c>
      <c r="C1978" t="str">
        <f t="shared" si="572"/>
        <v>-2.21509867278264-31.0124740185043i</v>
      </c>
      <c r="D1978" t="str">
        <f t="shared" si="573"/>
        <v>3.47810954975952-10.3862483000056i</v>
      </c>
      <c r="E1978" t="str">
        <f t="shared" si="574"/>
        <v>162.270847313425+0.879750951884648i</v>
      </c>
      <c r="F1978" t="str">
        <f t="shared" si="575"/>
        <v>2.90990742037912-97.4024447583899i</v>
      </c>
      <c r="G1978" t="str">
        <f t="shared" si="576"/>
        <v>0.999999144464652-0.000924951142314419i</v>
      </c>
      <c r="H1978" t="str">
        <f t="shared" si="577"/>
        <v>686.580619953905+199.850493669968i</v>
      </c>
      <c r="I1978" t="str">
        <f t="shared" si="578"/>
        <v>60.5503099813377-187.015553509466i</v>
      </c>
      <c r="K1978" t="str">
        <f t="shared" si="579"/>
        <v>0.0161127186007982-0.00680978588566535i</v>
      </c>
      <c r="L1978" t="str">
        <f t="shared" si="580"/>
        <v>0.0001875-0.138017522667604i</v>
      </c>
      <c r="M1978" t="str">
        <f t="shared" si="581"/>
        <v>0.0025-0.0665315237474603i</v>
      </c>
      <c r="N1978">
        <f t="shared" si="582"/>
        <v>85.914526672855828</v>
      </c>
      <c r="O1978">
        <f t="shared" si="583"/>
        <v>29.852828263497713</v>
      </c>
      <c r="P1978" s="3">
        <f t="shared" si="584"/>
        <v>29.852828263497713</v>
      </c>
      <c r="Q1978" s="3">
        <f t="shared" si="585"/>
        <v>-94.085473327144172</v>
      </c>
      <c r="R1978">
        <f t="shared" si="586"/>
        <v>85.914526672855828</v>
      </c>
      <c r="S1978">
        <f t="shared" si="587"/>
        <v>1.5334445037684248</v>
      </c>
      <c r="T1978">
        <f t="shared" si="570"/>
        <v>29.852828263497713</v>
      </c>
    </row>
    <row r="1979" spans="1:20" x14ac:dyDescent="0.25">
      <c r="A1979">
        <f t="shared" si="571"/>
        <v>9671.5286561597786</v>
      </c>
      <c r="B1979">
        <f t="shared" si="588"/>
        <v>1539.2715928827447</v>
      </c>
      <c r="C1979" t="str">
        <f t="shared" si="572"/>
        <v>-2.21109114699772-30.8865789964722i</v>
      </c>
      <c r="D1979" t="str">
        <f t="shared" si="573"/>
        <v>3.47810943211512-10.3469855729574i</v>
      </c>
      <c r="E1979" t="str">
        <f t="shared" si="574"/>
        <v>162.269803503874+0.884083117980966i</v>
      </c>
      <c r="F1979" t="str">
        <f t="shared" si="575"/>
        <v>2.90990740142275-97.0337370520264i</v>
      </c>
      <c r="G1979" t="str">
        <f t="shared" si="576"/>
        <v>0.999999137950236-0.000928465950606795i</v>
      </c>
      <c r="H1979" t="str">
        <f t="shared" si="577"/>
        <v>687.07556667617+200.618549327414i</v>
      </c>
      <c r="I1979" t="str">
        <f t="shared" si="578"/>
        <v>60.5567451432251-186.430593586389i</v>
      </c>
      <c r="K1979" t="str">
        <f t="shared" si="579"/>
        <v>0.0160932552979007-0.00682679080201313i</v>
      </c>
      <c r="L1979" t="str">
        <f t="shared" si="580"/>
        <v>0.0001875-0.137495041509867i</v>
      </c>
      <c r="M1979" t="str">
        <f t="shared" si="581"/>
        <v>0.0025-0.0662796610355252i</v>
      </c>
      <c r="N1979">
        <f t="shared" si="582"/>
        <v>85.905326980776564</v>
      </c>
      <c r="O1979">
        <f t="shared" si="583"/>
        <v>29.817595890010043</v>
      </c>
      <c r="P1979" s="3">
        <f t="shared" si="584"/>
        <v>29.817595890010043</v>
      </c>
      <c r="Q1979" s="3">
        <f t="shared" si="585"/>
        <v>-94.094673019223436</v>
      </c>
      <c r="R1979">
        <f t="shared" si="586"/>
        <v>85.905326980776564</v>
      </c>
      <c r="S1979">
        <f t="shared" si="587"/>
        <v>1.5392715928827447</v>
      </c>
      <c r="T1979">
        <f t="shared" si="570"/>
        <v>29.817595890010043</v>
      </c>
    </row>
    <row r="1980" spans="1:20" x14ac:dyDescent="0.25">
      <c r="A1980">
        <f t="shared" si="571"/>
        <v>9708.2804650531871</v>
      </c>
      <c r="B1980">
        <f t="shared" si="588"/>
        <v>1545.1208249356991</v>
      </c>
      <c r="C1980" t="str">
        <f t="shared" si="572"/>
        <v>-2.20706385798231-30.7611514875882i</v>
      </c>
      <c r="D1980" t="str">
        <f t="shared" si="573"/>
        <v>3.47810931357493-10.3078716907666i</v>
      </c>
      <c r="E1980" t="str">
        <f t="shared" si="574"/>
        <v>162.268757648974+0.888440328282831i</v>
      </c>
      <c r="F1980" t="str">
        <f t="shared" si="575"/>
        <v>2.90990738232204-96.6664252085465i</v>
      </c>
      <c r="G1980" t="str">
        <f t="shared" si="576"/>
        <v>0.999999131386215-0.000931994115101467i</v>
      </c>
      <c r="H1980" t="str">
        <f t="shared" si="577"/>
        <v>687.574693848901+201.389569517035i</v>
      </c>
      <c r="I1980" t="str">
        <f t="shared" si="578"/>
        <v>60.5632182970425-185.84842721552i</v>
      </c>
      <c r="K1980" t="str">
        <f t="shared" si="579"/>
        <v>0.0160736949168597-0.00684378220291426i</v>
      </c>
      <c r="L1980" t="str">
        <f t="shared" si="580"/>
        <v>0.0001875-0.136974538264462i</v>
      </c>
      <c r="M1980" t="str">
        <f t="shared" si="581"/>
        <v>0.0025-0.066028751778766i</v>
      </c>
      <c r="N1980">
        <f t="shared" si="582"/>
        <v>85.896150981047668</v>
      </c>
      <c r="O1980">
        <f t="shared" si="583"/>
        <v>29.782351184851827</v>
      </c>
      <c r="P1980" s="3">
        <f t="shared" si="584"/>
        <v>29.782351184851827</v>
      </c>
      <c r="Q1980" s="3">
        <f t="shared" si="585"/>
        <v>-94.103849018952332</v>
      </c>
      <c r="R1980">
        <f t="shared" si="586"/>
        <v>85.896150981047668</v>
      </c>
      <c r="S1980">
        <f t="shared" si="587"/>
        <v>1.5451208249356991</v>
      </c>
      <c r="T1980">
        <f t="shared" si="570"/>
        <v>29.782351184851827</v>
      </c>
    </row>
    <row r="1981" spans="1:20" x14ac:dyDescent="0.25">
      <c r="A1981">
        <f t="shared" si="571"/>
        <v>9745.1719308203883</v>
      </c>
      <c r="B1981">
        <f t="shared" si="588"/>
        <v>1550.9922840704548</v>
      </c>
      <c r="C1981" t="str">
        <f t="shared" si="572"/>
        <v>-2.2030167759075-30.6361898590764i</v>
      </c>
      <c r="D1981" t="str">
        <f t="shared" si="573"/>
        <v>3.47810919413214-10.2689060907668i</v>
      </c>
      <c r="E1981" t="str">
        <f t="shared" si="574"/>
        <v>162.267709799384+0.892822734935653i</v>
      </c>
      <c r="F1981" t="str">
        <f t="shared" si="575"/>
        <v>2.90990736307589-96.3005039440464i</v>
      </c>
      <c r="G1981" t="str">
        <f t="shared" si="576"/>
        <v>0.999999124772213-0.000935535686551212i</v>
      </c>
      <c r="H1981" t="str">
        <f t="shared" si="577"/>
        <v>688.07803991052+202.16356490874i</v>
      </c>
      <c r="I1981" t="str">
        <f t="shared" si="578"/>
        <v>60.5697295363015-185.269047396179i</v>
      </c>
      <c r="K1981" t="str">
        <f t="shared" si="579"/>
        <v>0.0160540372965234-0.00686075949731214i</v>
      </c>
      <c r="L1981" t="str">
        <f t="shared" si="580"/>
        <v>0.0001875-0.136456005443775i</v>
      </c>
      <c r="M1981" t="str">
        <f t="shared" si="581"/>
        <v>0.0025-0.0657787923677686i</v>
      </c>
      <c r="N1981">
        <f t="shared" si="582"/>
        <v>85.886999218021074</v>
      </c>
      <c r="O1981">
        <f t="shared" si="583"/>
        <v>29.747094115202245</v>
      </c>
      <c r="P1981" s="3">
        <f t="shared" si="584"/>
        <v>29.747094115202245</v>
      </c>
      <c r="Q1981" s="3">
        <f t="shared" si="585"/>
        <v>-94.113000781978926</v>
      </c>
      <c r="R1981">
        <f t="shared" si="586"/>
        <v>85.886999218021074</v>
      </c>
      <c r="S1981">
        <f t="shared" si="587"/>
        <v>1.5509922840704549</v>
      </c>
      <c r="T1981">
        <f t="shared" si="570"/>
        <v>29.747094115202245</v>
      </c>
    </row>
    <row r="1982" spans="1:20" x14ac:dyDescent="0.25">
      <c r="A1982">
        <f t="shared" si="571"/>
        <v>9782.2035841575071</v>
      </c>
      <c r="B1982">
        <f t="shared" si="588"/>
        <v>1556.8860547499226</v>
      </c>
      <c r="C1982" t="str">
        <f t="shared" si="572"/>
        <v>-2.19894987179504-30.5116924855399i</v>
      </c>
      <c r="D1982" t="str">
        <f t="shared" si="573"/>
        <v>3.47810907377985-10.2300882124248i</v>
      </c>
      <c r="E1982" t="str">
        <f t="shared" si="574"/>
        <v>162.266660006737+0.897230490764384i</v>
      </c>
      <c r="F1982" t="str">
        <f t="shared" si="575"/>
        <v>2.9099073436832-95.9359679946256i</v>
      </c>
      <c r="G1982" t="str">
        <f t="shared" si="576"/>
        <v>0.999999118107849-0.00093909071590166i</v>
      </c>
      <c r="H1982" t="str">
        <f t="shared" si="577"/>
        <v>688.585643700308+202.940546181547i</v>
      </c>
      <c r="I1982" t="str">
        <f t="shared" si="578"/>
        <v>60.5762789515483-184.692447185354i</v>
      </c>
      <c r="K1982" t="str">
        <f t="shared" si="579"/>
        <v>0.0160342822797569-0.00687772209050174i</v>
      </c>
      <c r="L1982" t="str">
        <f t="shared" si="580"/>
        <v>0.0001875-0.135939435588539i</v>
      </c>
      <c r="M1982" t="str">
        <f t="shared" si="581"/>
        <v>0.0025-0.0655297792067829i</v>
      </c>
      <c r="N1982">
        <f t="shared" si="582"/>
        <v>85.877872240190484</v>
      </c>
      <c r="O1982">
        <f t="shared" si="583"/>
        <v>29.711824648613849</v>
      </c>
      <c r="P1982" s="3">
        <f t="shared" si="584"/>
        <v>29.711824648613849</v>
      </c>
      <c r="Q1982" s="3">
        <f t="shared" si="585"/>
        <v>-94.122127759809516</v>
      </c>
      <c r="R1982">
        <f t="shared" si="586"/>
        <v>85.877872240190484</v>
      </c>
      <c r="S1982">
        <f t="shared" si="587"/>
        <v>1.5568860547499226</v>
      </c>
      <c r="T1982">
        <f t="shared" si="570"/>
        <v>29.711824648613849</v>
      </c>
    </row>
    <row r="1983" spans="1:20" x14ac:dyDescent="0.25">
      <c r="A1983">
        <f t="shared" si="571"/>
        <v>9819.3759577773053</v>
      </c>
      <c r="B1983">
        <f t="shared" si="588"/>
        <v>1562.8022217579723</v>
      </c>
      <c r="C1983" t="str">
        <f t="shared" si="572"/>
        <v>-2.19486311752863-30.3876577489312i</v>
      </c>
      <c r="D1983" t="str">
        <f t="shared" si="573"/>
        <v>3.47810895251116-10.1914174973323i</v>
      </c>
      <c r="E1983" t="str">
        <f t="shared" si="574"/>
        <v>162.265608323661+0.901663749270433i</v>
      </c>
      <c r="F1983" t="str">
        <f t="shared" si="575"/>
        <v>2.90990732414284-95.5728121163121i</v>
      </c>
      <c r="G1983" t="str">
        <f t="shared" si="576"/>
        <v>0.999999111392741-0.00094265925429202i</v>
      </c>
      <c r="H1983" t="str">
        <f t="shared" si="577"/>
        <v>689.097544463313+203.72052402271i</v>
      </c>
      <c r="I1983" t="str">
        <f t="shared" si="578"/>
        <v>60.582866630272-184.118619697844i</v>
      </c>
      <c r="K1983" t="str">
        <f t="shared" si="579"/>
        <v>0.0160144297134957-0.00689466938415097i</v>
      </c>
      <c r="L1983" t="str">
        <f t="shared" si="580"/>
        <v>0.0001875-0.135424821267722i</v>
      </c>
      <c r="M1983" t="str">
        <f t="shared" si="581"/>
        <v>0.0025-0.0652817087136709i</v>
      </c>
      <c r="N1983">
        <f t="shared" si="582"/>
        <v>85.868770600192207</v>
      </c>
      <c r="O1983">
        <f t="shared" si="583"/>
        <v>29.676542753019813</v>
      </c>
      <c r="P1983" s="3">
        <f t="shared" si="584"/>
        <v>29.676542753019813</v>
      </c>
      <c r="Q1983" s="3">
        <f t="shared" si="585"/>
        <v>-94.131229399807793</v>
      </c>
      <c r="R1983">
        <f t="shared" si="586"/>
        <v>85.868770600192207</v>
      </c>
      <c r="S1983">
        <f t="shared" si="587"/>
        <v>1.5628022217579725</v>
      </c>
      <c r="T1983">
        <f t="shared" si="570"/>
        <v>29.676542753019813</v>
      </c>
    </row>
    <row r="1984" spans="1:20" x14ac:dyDescent="0.25">
      <c r="A1984">
        <f t="shared" si="571"/>
        <v>9856.6895864168582</v>
      </c>
      <c r="B1984">
        <f t="shared" si="588"/>
        <v>1568.7408702006526</v>
      </c>
      <c r="C1984" t="str">
        <f t="shared" si="572"/>
        <v>-2.19075648586377-30.26408403852i</v>
      </c>
      <c r="D1984" t="str">
        <f t="shared" si="573"/>
        <v>3.47810883031909-10.152893389198i</v>
      </c>
      <c r="E1984" t="str">
        <f t="shared" si="574"/>
        <v>162.264554803771+0.906122664634202i</v>
      </c>
      <c r="F1984" t="str">
        <f t="shared" si="575"/>
        <v>2.90990730445369-95.2110310849868i</v>
      </c>
      <c r="G1984" t="str">
        <f t="shared" si="576"/>
        <v>0.9999991046265-0.000946241353055827i</v>
      </c>
      <c r="H1984" t="str">
        <f t="shared" si="577"/>
        <v>689.613781855259+204.503509126789i</v>
      </c>
      <c r="I1984" t="str">
        <f t="shared" si="578"/>
        <v>60.5894926568022-183.547558106403i</v>
      </c>
      <c r="K1984" t="str">
        <f t="shared" si="579"/>
        <v>0.0159944794488006-0.00691160077632283i</v>
      </c>
      <c r="L1984" t="str">
        <f t="shared" si="580"/>
        <v>0.0001875-0.134912155078423i</v>
      </c>
      <c r="M1984" t="str">
        <f t="shared" si="581"/>
        <v>0.0025-0.0650345773198554i</v>
      </c>
      <c r="N1984">
        <f t="shared" si="582"/>
        <v>85.859694854807444</v>
      </c>
      <c r="O1984">
        <f t="shared" si="583"/>
        <v>29.641248396740476</v>
      </c>
      <c r="P1984" s="3">
        <f t="shared" si="584"/>
        <v>29.641248396740476</v>
      </c>
      <c r="Q1984" s="3">
        <f t="shared" si="585"/>
        <v>-94.140305145192556</v>
      </c>
      <c r="R1984">
        <f t="shared" si="586"/>
        <v>85.859694854807444</v>
      </c>
      <c r="S1984">
        <f t="shared" si="587"/>
        <v>1.5687408702006527</v>
      </c>
      <c r="T1984">
        <f t="shared" si="570"/>
        <v>29.641248396740476</v>
      </c>
    </row>
    <row r="1985" spans="1:20" x14ac:dyDescent="0.25">
      <c r="A1985">
        <f t="shared" si="571"/>
        <v>9894.1450068452432</v>
      </c>
      <c r="B1985">
        <f t="shared" si="588"/>
        <v>1574.7020855074152</v>
      </c>
      <c r="C1985" t="str">
        <f t="shared" si="572"/>
        <v>-2.18662995044061-30.140969750866i</v>
      </c>
      <c r="D1985" t="str">
        <f t="shared" si="573"/>
        <v>3.47810870719661-10.1145153338397i</v>
      </c>
      <c r="E1985" t="str">
        <f t="shared" si="574"/>
        <v>162.263499501695+0.910607391705555i</v>
      </c>
      <c r="F1985" t="str">
        <f t="shared" si="575"/>
        <v>2.90990728461463-94.8506196963081i</v>
      </c>
      <c r="G1985" t="str">
        <f t="shared" si="576"/>
        <v>0.999999097808738-0.000949837063721671i</v>
      </c>
      <c r="H1985" t="str">
        <f t="shared" si="577"/>
        <v>690.134395947565+205.289512194712i</v>
      </c>
      <c r="I1985" t="str">
        <f t="shared" si="578"/>
        <v>60.5961571122099-182.979255641879i</v>
      </c>
      <c r="K1985" t="str">
        <f t="shared" si="579"/>
        <v>0.015974431340912-0.00692851566149839i</v>
      </c>
      <c r="L1985" t="str">
        <f t="shared" si="580"/>
        <v>0.0001875-0.13440142964577i</v>
      </c>
      <c r="M1985" t="str">
        <f t="shared" si="581"/>
        <v>0.0025-0.0647883814702683i</v>
      </c>
      <c r="N1985">
        <f t="shared" si="582"/>
        <v>85.85064556495972</v>
      </c>
      <c r="O1985">
        <f t="shared" si="583"/>
        <v>29.605941548491405</v>
      </c>
      <c r="P1985" s="3">
        <f t="shared" si="584"/>
        <v>29.605941548491405</v>
      </c>
      <c r="Q1985" s="3">
        <f t="shared" si="585"/>
        <v>-94.14935443504028</v>
      </c>
      <c r="R1985">
        <f t="shared" si="586"/>
        <v>85.85064556495972</v>
      </c>
      <c r="S1985">
        <f t="shared" si="587"/>
        <v>1.5747020855074152</v>
      </c>
      <c r="T1985">
        <f t="shared" si="570"/>
        <v>29.605941548491405</v>
      </c>
    </row>
    <row r="1986" spans="1:20" x14ac:dyDescent="0.25">
      <c r="A1986">
        <f t="shared" si="571"/>
        <v>9931.7427578712559</v>
      </c>
      <c r="B1986">
        <f t="shared" si="588"/>
        <v>1580.6859534323435</v>
      </c>
      <c r="C1986" t="str">
        <f t="shared" si="572"/>
        <v>-2.18248348579362-30.0183132897868i</v>
      </c>
      <c r="D1986" t="str">
        <f t="shared" si="573"/>
        <v>3.47810858313661-10.0762827791761i</v>
      </c>
      <c r="E1986" t="str">
        <f t="shared" si="574"/>
        <v>162.26244247308+0.915118086008505i</v>
      </c>
      <c r="F1986" t="str">
        <f t="shared" si="575"/>
        <v>2.90990726462447-94.4915727656369i</v>
      </c>
      <c r="G1986" t="str">
        <f t="shared" si="576"/>
        <v>0.999999090939063-0.000953446438013941i</v>
      </c>
      <c r="H1986" t="str">
        <f t="shared" si="577"/>
        <v>690.659427232441+206.078543932814i</v>
      </c>
      <c r="I1986" t="str">
        <f t="shared" si="578"/>
        <v>60.6028600742067-182.413705593371i</v>
      </c>
      <c r="K1986" t="str">
        <f t="shared" si="579"/>
        <v>0.0159542852493037-0.00694541343060039i</v>
      </c>
      <c r="L1986" t="str">
        <f t="shared" si="580"/>
        <v>0.0001875-0.133892637622803i</v>
      </c>
      <c r="M1986" t="str">
        <f t="shared" si="581"/>
        <v>0.0025-0.0645431176232997i</v>
      </c>
      <c r="N1986">
        <f t="shared" si="582"/>
        <v>85.841623295716545</v>
      </c>
      <c r="O1986">
        <f t="shared" si="583"/>
        <v>29.570622177390113</v>
      </c>
      <c r="P1986" s="3">
        <f t="shared" si="584"/>
        <v>29.570622177390113</v>
      </c>
      <c r="Q1986" s="3">
        <f t="shared" si="585"/>
        <v>-94.158376704283455</v>
      </c>
      <c r="R1986">
        <f t="shared" si="586"/>
        <v>85.841623295716545</v>
      </c>
      <c r="S1986">
        <f t="shared" si="587"/>
        <v>1.5806859534323434</v>
      </c>
      <c r="T1986">
        <f t="shared" si="570"/>
        <v>29.570622177390113</v>
      </c>
    </row>
    <row r="1987" spans="1:20" x14ac:dyDescent="0.25">
      <c r="A1987">
        <f t="shared" si="571"/>
        <v>9969.4833803511665</v>
      </c>
      <c r="B1987">
        <f t="shared" si="588"/>
        <v>1586.6925600553864</v>
      </c>
      <c r="C1987" t="str">
        <f t="shared" si="572"/>
        <v>-2.17831706736274-29.8961130663281i</v>
      </c>
      <c r="D1987" t="str">
        <f t="shared" si="573"/>
        <v>3.47810845813199-10.038195175219i</v>
      </c>
      <c r="E1987" t="str">
        <f t="shared" si="574"/>
        <v>162.261383774596+0.919654903734021i</v>
      </c>
      <c r="F1987" t="str">
        <f t="shared" si="575"/>
        <v>2.90990724448213-94.1338851279629i</v>
      </c>
      <c r="G1987" t="str">
        <f t="shared" si="576"/>
        <v>0.99999908401708-0.000957069527853568i</v>
      </c>
      <c r="H1987" t="str">
        <f t="shared" si="577"/>
        <v>691.188916628008+206.870615051808i</v>
      </c>
      <c r="I1987" t="str">
        <f t="shared" si="578"/>
        <v>60.6096016170334-181.850901308381i</v>
      </c>
      <c r="K1987" t="str">
        <f t="shared" si="579"/>
        <v>0.0159340410377384-0.00696229347101771i</v>
      </c>
      <c r="L1987" t="str">
        <f t="shared" si="580"/>
        <v>0.0001875-0.133385771690379i</v>
      </c>
      <c r="M1987" t="str">
        <f t="shared" si="581"/>
        <v>0.0025-0.0642987822507471i</v>
      </c>
      <c r="N1987">
        <f t="shared" si="582"/>
        <v>85.832628616288517</v>
      </c>
      <c r="O1987">
        <f t="shared" si="583"/>
        <v>29.535290252963449</v>
      </c>
      <c r="P1987" s="3">
        <f t="shared" si="584"/>
        <v>29.535290252963449</v>
      </c>
      <c r="Q1987" s="3">
        <f t="shared" si="585"/>
        <v>-94.167371383711483</v>
      </c>
      <c r="R1987">
        <f t="shared" si="586"/>
        <v>85.832628616288517</v>
      </c>
      <c r="S1987">
        <f t="shared" si="587"/>
        <v>1.5866925600553863</v>
      </c>
      <c r="T1987">
        <f t="shared" si="570"/>
        <v>29.535290252963449</v>
      </c>
    </row>
    <row r="1988" spans="1:20" x14ac:dyDescent="0.25">
      <c r="A1988">
        <f t="shared" si="571"/>
        <v>10007.367417196501</v>
      </c>
      <c r="B1988">
        <f t="shared" si="588"/>
        <v>1592.7219917835969</v>
      </c>
      <c r="C1988" t="str">
        <f t="shared" si="572"/>
        <v>-2.17413067150534-29.7743674987324i</v>
      </c>
      <c r="D1988" t="str">
        <f t="shared" si="573"/>
        <v>3.47810833217553-10.0002519740654i</v>
      </c>
      <c r="E1988" t="str">
        <f t="shared" si="574"/>
        <v>162.260323463949+0.924218001739559i</v>
      </c>
      <c r="F1988" t="str">
        <f t="shared" si="575"/>
        <v>2.90990722418641-93.7775516378292i</v>
      </c>
      <c r="G1988" t="str">
        <f t="shared" si="576"/>
        <v>0.999999077042389-0.000960706385358776i</v>
      </c>
      <c r="H1988" t="str">
        <f t="shared" si="577"/>
        <v>691.722905483557+207.66573626579i</v>
      </c>
      <c r="I1988" t="str">
        <f t="shared" si="578"/>
        <v>60.6163818113604-181.290836192976i</v>
      </c>
      <c r="K1988" t="str">
        <f t="shared" si="579"/>
        <v>0.0159136985743209-0.00697915516663077i</v>
      </c>
      <c r="L1988" t="str">
        <f t="shared" si="580"/>
        <v>0.0001875-0.132880824557063i</v>
      </c>
      <c r="M1988" t="str">
        <f t="shared" si="581"/>
        <v>0.0025-0.0640553718377637i</v>
      </c>
      <c r="N1988">
        <f t="shared" si="582"/>
        <v>85.823662100026112</v>
      </c>
      <c r="O1988">
        <f t="shared" si="583"/>
        <v>29.499945745154715</v>
      </c>
      <c r="P1988" s="3">
        <f t="shared" si="584"/>
        <v>29.499945745154715</v>
      </c>
      <c r="Q1988" s="3">
        <f t="shared" si="585"/>
        <v>-94.176337899973888</v>
      </c>
      <c r="R1988">
        <f t="shared" si="586"/>
        <v>85.823662100026112</v>
      </c>
      <c r="S1988">
        <f t="shared" si="587"/>
        <v>1.5927219917835969</v>
      </c>
      <c r="T1988">
        <f t="shared" si="570"/>
        <v>29.499945745154715</v>
      </c>
    </row>
    <row r="1989" spans="1:20" x14ac:dyDescent="0.25">
      <c r="A1989">
        <f t="shared" si="571"/>
        <v>10045.39541338185</v>
      </c>
      <c r="B1989">
        <f t="shared" si="588"/>
        <v>1598.7743353523747</v>
      </c>
      <c r="C1989" t="str">
        <f t="shared" si="572"/>
        <v>-2.16992427550617-29.6530750124115i</v>
      </c>
      <c r="D1989" t="str">
        <f t="shared" si="573"/>
        <v>3.47810820526001-9.96245262988968i</v>
      </c>
      <c r="E1989" t="str">
        <f t="shared" si="574"/>
        <v>162.259261599897+0.928807537547028i</v>
      </c>
      <c r="F1989" t="str">
        <f t="shared" si="575"/>
        <v>2.90990720373616-93.4225671692593i</v>
      </c>
      <c r="G1989" t="str">
        <f t="shared" si="576"/>
        <v>0.99999907001459-0.000964357062845825i</v>
      </c>
      <c r="H1989" t="str">
        <f t="shared" si="577"/>
        <v>692.261435584818+208.463918291139i</v>
      </c>
      <c r="I1989" t="str">
        <f t="shared" si="578"/>
        <v>60.6232007241681-180.733503711947i</v>
      </c>
      <c r="K1989" t="str">
        <f t="shared" si="579"/>
        <v>0.0158932577315537-0.00699599789783742i</v>
      </c>
      <c r="L1989" t="str">
        <f t="shared" si="580"/>
        <v>0.0001875-0.132377788959018i</v>
      </c>
      <c r="M1989" t="str">
        <f t="shared" si="581"/>
        <v>0.0025-0.0638128828828088i</v>
      </c>
      <c r="N1989">
        <f t="shared" si="582"/>
        <v>85.814724324420084</v>
      </c>
      <c r="O1989">
        <f t="shared" si="583"/>
        <v>29.464588624331803</v>
      </c>
      <c r="P1989" s="3">
        <f t="shared" si="584"/>
        <v>29.464588624331803</v>
      </c>
      <c r="Q1989" s="3">
        <f t="shared" si="585"/>
        <v>-94.185275675579916</v>
      </c>
      <c r="R1989">
        <f t="shared" si="586"/>
        <v>85.814724324420084</v>
      </c>
      <c r="S1989">
        <f t="shared" si="587"/>
        <v>1.5987743353523747</v>
      </c>
      <c r="T1989">
        <f t="shared" si="570"/>
        <v>29.464588624331803</v>
      </c>
    </row>
    <row r="1990" spans="1:20" x14ac:dyDescent="0.25">
      <c r="A1990">
        <f t="shared" si="571"/>
        <v>10083.567915952701</v>
      </c>
      <c r="B1990">
        <f t="shared" si="588"/>
        <v>1604.8496778267138</v>
      </c>
      <c r="C1990" t="str">
        <f t="shared" si="572"/>
        <v>-2.16569785758856-29.5322340399127i</v>
      </c>
      <c r="D1990" t="str">
        <f t="shared" si="573"/>
        <v>3.47810807737808-9.92479659893531i</v>
      </c>
      <c r="E1990" t="str">
        <f t="shared" si="574"/>
        <v>162.258198242254+0.933423669338367i</v>
      </c>
      <c r="F1990" t="str">
        <f t="shared" si="575"/>
        <v>2.90990718313017-93.0689266156811i</v>
      </c>
      <c r="G1990" t="str">
        <f t="shared" si="576"/>
        <v>0.999999062933279-0.00096802161282977i</v>
      </c>
      <c r="H1990" t="str">
        <f t="shared" si="577"/>
        <v>692.804549159348+209.265171845441i</v>
      </c>
      <c r="I1990" t="str">
        <f t="shared" si="578"/>
        <v>60.6300584186374-180.178897388978i</v>
      </c>
      <c r="K1990" t="str">
        <f t="shared" si="579"/>
        <v>0.0158727183863909-0.0070128210415797i</v>
      </c>
      <c r="L1990" t="str">
        <f t="shared" si="580"/>
        <v>0.0001875-0.131876657659911i</v>
      </c>
      <c r="M1990" t="str">
        <f t="shared" si="581"/>
        <v>0.0025-0.063571311897598i</v>
      </c>
      <c r="N1990">
        <f t="shared" si="582"/>
        <v>85.805815871098218</v>
      </c>
      <c r="O1990">
        <f t="shared" si="583"/>
        <v>29.42921886129372</v>
      </c>
      <c r="P1990" s="3">
        <f t="shared" si="584"/>
        <v>29.42921886129372</v>
      </c>
      <c r="Q1990" s="3">
        <f t="shared" si="585"/>
        <v>-94.194184128901782</v>
      </c>
      <c r="R1990">
        <f t="shared" si="586"/>
        <v>85.805815871098218</v>
      </c>
      <c r="S1990">
        <f t="shared" si="587"/>
        <v>1.6048496778267138</v>
      </c>
      <c r="T1990">
        <f t="shared" si="570"/>
        <v>29.42921886129372</v>
      </c>
    </row>
    <row r="1991" spans="1:20" x14ac:dyDescent="0.25">
      <c r="A1991">
        <f t="shared" si="571"/>
        <v>10121.885474033321</v>
      </c>
      <c r="B1991">
        <f t="shared" si="588"/>
        <v>1610.9481066024553</v>
      </c>
      <c r="C1991" t="str">
        <f t="shared" si="572"/>
        <v>-2.16145139692629-29.4118430208899i</v>
      </c>
      <c r="D1991" t="str">
        <f t="shared" si="573"/>
        <v>3.47810794852242-9.88728333950778i</v>
      </c>
      <c r="E1991" t="str">
        <f t="shared" si="574"/>
        <v>162.2571334519+0.938066555953299i</v>
      </c>
      <c r="F1991" t="str">
        <f t="shared" si="575"/>
        <v>2.90990716236729-92.7166248898582i</v>
      </c>
      <c r="G1991" t="str">
        <f t="shared" si="576"/>
        <v>0.999999055798047-0.000971700088025212i</v>
      </c>
      <c r="H1991" t="str">
        <f t="shared" si="577"/>
        <v>693.352288881997+210.069507646363i</v>
      </c>
      <c r="I1991" t="str">
        <f t="shared" si="578"/>
        <v>60.6369549540373-179.627010806831i</v>
      </c>
      <c r="K1991" t="str">
        <f t="shared" si="579"/>
        <v>0.0158520804202923-0.00702962397137165i</v>
      </c>
      <c r="L1991" t="str">
        <f t="shared" si="580"/>
        <v>0.0001875-0.131377423450798i</v>
      </c>
      <c r="M1991" t="str">
        <f t="shared" si="581"/>
        <v>0.0025-0.0633306554070511i</v>
      </c>
      <c r="N1991">
        <f t="shared" si="582"/>
        <v>85.796937325821077</v>
      </c>
      <c r="O1991">
        <f t="shared" si="583"/>
        <v>29.393836427278472</v>
      </c>
      <c r="P1991" s="3">
        <f t="shared" si="584"/>
        <v>29.393836427278472</v>
      </c>
      <c r="Q1991" s="3">
        <f t="shared" si="585"/>
        <v>-94.203062674178923</v>
      </c>
      <c r="R1991">
        <f t="shared" si="586"/>
        <v>85.796937325821077</v>
      </c>
      <c r="S1991">
        <f t="shared" si="587"/>
        <v>1.6109481066024554</v>
      </c>
      <c r="T1991">
        <f t="shared" si="570"/>
        <v>29.393836427278472</v>
      </c>
    </row>
    <row r="1992" spans="1:20" x14ac:dyDescent="0.25">
      <c r="A1992">
        <f t="shared" si="571"/>
        <v>10160.348638834648</v>
      </c>
      <c r="B1992">
        <f t="shared" si="588"/>
        <v>1617.0697094075447</v>
      </c>
      <c r="C1992" t="str">
        <f t="shared" si="572"/>
        <v>-2.15718487365337-29.291900402073i</v>
      </c>
      <c r="D1992" t="str">
        <f t="shared" si="573"/>
        <v>3.47810781868562-9.84991231196615i</v>
      </c>
      <c r="E1992" t="str">
        <f t="shared" si="574"/>
        <v>162.256067290793+0.942736356887335i</v>
      </c>
      <c r="F1992" t="str">
        <f t="shared" si="575"/>
        <v>2.90990714144632-92.3656569238113i</v>
      </c>
      <c r="G1992" t="str">
        <f t="shared" si="576"/>
        <v>0.999999048608485-0.000975392541347056i</v>
      </c>
      <c r="H1992" t="str">
        <f t="shared" si="577"/>
        <v>693.904697880401+210.876936410478i</v>
      </c>
      <c r="I1992" t="str">
        <f t="shared" si="578"/>
        <v>60.6438903855991-179.077837607504i</v>
      </c>
      <c r="K1992" t="str">
        <f t="shared" si="579"/>
        <v>0.0158313437192787-0.00704640605732767i</v>
      </c>
      <c r="L1992" t="str">
        <f t="shared" si="580"/>
        <v>0.0001875-0.130880079150027i</v>
      </c>
      <c r="M1992" t="str">
        <f t="shared" si="581"/>
        <v>0.0025-0.0630909099492438i</v>
      </c>
      <c r="N1992">
        <f t="shared" si="582"/>
        <v>85.788089278480669</v>
      </c>
      <c r="O1992">
        <f t="shared" si="583"/>
        <v>29.358441293970586</v>
      </c>
      <c r="P1992" s="3">
        <f t="shared" si="584"/>
        <v>29.358441293970586</v>
      </c>
      <c r="Q1992" s="3">
        <f t="shared" si="585"/>
        <v>-94.211910721519331</v>
      </c>
      <c r="R1992">
        <f t="shared" si="586"/>
        <v>85.788089278480669</v>
      </c>
      <c r="S1992">
        <f t="shared" si="587"/>
        <v>1.6170697094075446</v>
      </c>
      <c r="T1992">
        <f t="shared" si="570"/>
        <v>29.358441293970586</v>
      </c>
    </row>
    <row r="1993" spans="1:20" x14ac:dyDescent="0.25">
      <c r="A1993">
        <f t="shared" si="571"/>
        <v>10198.95796366222</v>
      </c>
      <c r="B1993">
        <f t="shared" si="588"/>
        <v>1623.2145743032934</v>
      </c>
      <c r="C1993" t="str">
        <f t="shared" si="572"/>
        <v>-2.15289826887559-29.1724046372369i</v>
      </c>
      <c r="D1993" t="str">
        <f t="shared" si="573"/>
        <v>3.47810768786018-9.81268297871554i</v>
      </c>
      <c r="E1993" t="str">
        <f t="shared" si="574"/>
        <v>162.254999821981+0.947433232288399i</v>
      </c>
      <c r="F1993" t="str">
        <f t="shared" si="575"/>
        <v>2.90990712036604-92.0160176687478i</v>
      </c>
      <c r="G1993" t="str">
        <f t="shared" si="576"/>
        <v>0.999999041364178-0.000979099025911274i</v>
      </c>
      <c r="H1993" t="str">
        <f t="shared" si="577"/>
        <v>694.461819740617+211.687468852076i</v>
      </c>
      <c r="I1993" t="str">
        <f t="shared" si="578"/>
        <v>60.6508647643983-178.531371492428i</v>
      </c>
      <c r="K1993" t="str">
        <f t="shared" si="579"/>
        <v>0.0158105081739856-0.00706316666619163i</v>
      </c>
      <c r="L1993" t="str">
        <f t="shared" si="580"/>
        <v>0.0001875-0.130384617603136i</v>
      </c>
      <c r="M1993" t="str">
        <f t="shared" si="581"/>
        <v>0.0025-0.0628520720753575i</v>
      </c>
      <c r="N1993">
        <f t="shared" si="582"/>
        <v>85.779272323095327</v>
      </c>
      <c r="O1993">
        <f t="shared" si="583"/>
        <v>29.323033433508531</v>
      </c>
      <c r="P1993" s="3">
        <f t="shared" si="584"/>
        <v>29.323033433508531</v>
      </c>
      <c r="Q1993" s="3">
        <f t="shared" si="585"/>
        <v>-94.220727676904673</v>
      </c>
      <c r="R1993">
        <f t="shared" si="586"/>
        <v>85.779272323095327</v>
      </c>
      <c r="S1993">
        <f t="shared" si="587"/>
        <v>1.6232145743032933</v>
      </c>
      <c r="T1993">
        <f t="shared" si="570"/>
        <v>29.323033433508531</v>
      </c>
    </row>
    <row r="1994" spans="1:20" x14ac:dyDescent="0.25">
      <c r="A1994">
        <f t="shared" si="571"/>
        <v>10237.714003924137</v>
      </c>
      <c r="B1994">
        <f t="shared" si="588"/>
        <v>1629.382789685646</v>
      </c>
      <c r="C1994" t="str">
        <f t="shared" si="572"/>
        <v>-2.14859156468208-29.0533541871703i</v>
      </c>
      <c r="D1994" t="str">
        <f t="shared" si="573"/>
        <v>3.47810755603859-9.77559480419952i</v>
      </c>
      <c r="E1994" t="str">
        <f t="shared" si="574"/>
        <v>162.253931109608+0.952157342952621i</v>
      </c>
      <c r="F1994" t="str">
        <f t="shared" si="575"/>
        <v>2.90990709912525-91.6677020949906i</v>
      </c>
      <c r="G1994" t="str">
        <f t="shared" si="576"/>
        <v>0.999999034064711-0.00098281959503567i</v>
      </c>
      <c r="H1994" t="str">
        <f t="shared" si="577"/>
        <v>695.023698512814+212.501115681941i</v>
      </c>
      <c r="I1994" t="str">
        <f t="shared" si="578"/>
        <v>60.6578781372337-177.987606222655i</v>
      </c>
      <c r="K1994" t="str">
        <f t="shared" si="579"/>
        <v>0.0157895736797174-0.0070799051613672i</v>
      </c>
      <c r="L1994" t="str">
        <f t="shared" si="580"/>
        <v>0.0001875-0.129891031682741i</v>
      </c>
      <c r="M1994" t="str">
        <f t="shared" si="581"/>
        <v>0.0025-0.0626141383496289i</v>
      </c>
      <c r="N1994">
        <f t="shared" si="582"/>
        <v>85.770487057803777</v>
      </c>
      <c r="O1994">
        <f t="shared" si="583"/>
        <v>29.287612818492185</v>
      </c>
      <c r="P1994" s="3">
        <f t="shared" si="584"/>
        <v>29.287612818492185</v>
      </c>
      <c r="Q1994" s="3">
        <f t="shared" si="585"/>
        <v>-94.229512942196223</v>
      </c>
      <c r="R1994">
        <f t="shared" si="586"/>
        <v>85.770487057803777</v>
      </c>
      <c r="S1994">
        <f t="shared" si="587"/>
        <v>1.6293827896856461</v>
      </c>
      <c r="T1994">
        <f t="shared" si="570"/>
        <v>29.287612818492185</v>
      </c>
    </row>
    <row r="1995" spans="1:20" x14ac:dyDescent="0.25">
      <c r="A1995">
        <f t="shared" si="571"/>
        <v>10276.617317139049</v>
      </c>
      <c r="B1995">
        <f t="shared" si="588"/>
        <v>1635.5744442864516</v>
      </c>
      <c r="C1995" t="str">
        <f t="shared" si="572"/>
        <v>-2.14426474415479-28.9347475196468i</v>
      </c>
      <c r="D1995" t="str">
        <f t="shared" si="573"/>
        <v>3.47810742321327-9.73864725489218i</v>
      </c>
      <c r="E1995" t="str">
        <f t="shared" si="574"/>
        <v>162.252861218929+0.956908850322683i</v>
      </c>
      <c r="F1995" t="str">
        <f t="shared" si="575"/>
        <v>2.90990707772272-91.3207051919027i</v>
      </c>
      <c r="G1995" t="str">
        <f t="shared" si="576"/>
        <v>0.999999026709661-0.000986554302240644i</v>
      </c>
      <c r="H1995" t="str">
        <f t="shared" si="577"/>
        <v>695.59037871701+213.317887606055i</v>
      </c>
      <c r="I1995" t="str">
        <f t="shared" si="578"/>
        <v>60.6649305464901-177.446535619036i</v>
      </c>
      <c r="K1995" t="str">
        <f t="shared" si="579"/>
        <v>0.0157685401365026-0.00709662090294836i</v>
      </c>
      <c r="L1995" t="str">
        <f t="shared" si="580"/>
        <v>0.0001875-0.129399314288445i</v>
      </c>
      <c r="M1995" t="str">
        <f t="shared" si="581"/>
        <v>0.0025-0.0623771053493018i</v>
      </c>
      <c r="N1995">
        <f t="shared" si="582"/>
        <v>85.761734084863207</v>
      </c>
      <c r="O1995">
        <f t="shared" si="583"/>
        <v>29.252179421990956</v>
      </c>
      <c r="P1995" s="3">
        <f t="shared" si="584"/>
        <v>29.252179421990956</v>
      </c>
      <c r="Q1995" s="3">
        <f t="shared" si="585"/>
        <v>-94.238265915136793</v>
      </c>
      <c r="R1995">
        <f t="shared" si="586"/>
        <v>85.761734084863207</v>
      </c>
      <c r="S1995">
        <f t="shared" si="587"/>
        <v>1.6355744442864515</v>
      </c>
      <c r="T1995">
        <f t="shared" si="570"/>
        <v>29.252179421990956</v>
      </c>
    </row>
    <row r="1996" spans="1:20" x14ac:dyDescent="0.25">
      <c r="A1996">
        <f t="shared" si="571"/>
        <v>10315.668462944179</v>
      </c>
      <c r="B1996">
        <f t="shared" si="588"/>
        <v>1641.7896271747402</v>
      </c>
      <c r="C1996" t="str">
        <f t="shared" si="572"/>
        <v>-2.13991779138062-28.8165831093904i</v>
      </c>
      <c r="D1996" t="str">
        <f t="shared" si="573"/>
        <v>3.47810728937654-9.70183979929046i</v>
      </c>
      <c r="E1996" t="str">
        <f t="shared" si="574"/>
        <v>162.251790216314+0.961687916483825i</v>
      </c>
      <c r="F1996" t="str">
        <f t="shared" si="575"/>
        <v>2.90990705615721-90.9750219678165i</v>
      </c>
      <c r="G1996" t="str">
        <f t="shared" si="576"/>
        <v>0.999999019298608-0.00099030320124996i</v>
      </c>
      <c r="H1996" t="str">
        <f t="shared" si="577"/>
        <v>696.161905348964+214.13779532432i</v>
      </c>
      <c r="I1996" t="str">
        <f t="shared" si="578"/>
        <v>60.6720220300165-176.908153562435i</v>
      </c>
      <c r="K1996" t="str">
        <f t="shared" si="579"/>
        <v>0.0157474074491469-0.00711331324775136i</v>
      </c>
      <c r="L1996" t="str">
        <f t="shared" si="580"/>
        <v>0.0001875-0.128909458346728i</v>
      </c>
      <c r="M1996" t="str">
        <f t="shared" si="581"/>
        <v>0.0025-0.0621409696645764i</v>
      </c>
      <c r="N1996">
        <f t="shared" si="582"/>
        <v>85.753014010640499</v>
      </c>
      <c r="O1996">
        <f t="shared" si="583"/>
        <v>29.216733217550434</v>
      </c>
      <c r="P1996" s="3">
        <f t="shared" si="584"/>
        <v>29.216733217550434</v>
      </c>
      <c r="Q1996" s="3">
        <f t="shared" si="585"/>
        <v>-94.246985989359501</v>
      </c>
      <c r="R1996">
        <f t="shared" si="586"/>
        <v>85.753014010640499</v>
      </c>
      <c r="S1996">
        <f t="shared" si="587"/>
        <v>1.6417896271747401</v>
      </c>
      <c r="T1996">
        <f t="shared" si="570"/>
        <v>29.216733217550434</v>
      </c>
    </row>
    <row r="1997" spans="1:20" x14ac:dyDescent="0.25">
      <c r="A1997">
        <f t="shared" si="571"/>
        <v>10354.868003103365</v>
      </c>
      <c r="B1997">
        <f t="shared" si="588"/>
        <v>1648.0284277580042</v>
      </c>
      <c r="C1997" t="str">
        <f t="shared" si="572"/>
        <v>-2.13555069146195-28.6988594380486i</v>
      </c>
      <c r="D1997" t="str">
        <f t="shared" si="573"/>
        <v>3.47810715452075-9.66517190790686i</v>
      </c>
      <c r="E1997" t="str">
        <f t="shared" si="574"/>
        <v>162.250718169266+0.966494704160911i</v>
      </c>
      <c r="F1997" t="str">
        <f t="shared" si="575"/>
        <v>2.90990703442749-90.6306474499641i</v>
      </c>
      <c r="G1997" t="str">
        <f t="shared" si="576"/>
        <v>0.999999011831123-0.000994066345991528i</v>
      </c>
      <c r="H1997" t="str">
        <f t="shared" si="577"/>
        <v>696.738323886095+214.960849529207i</v>
      </c>
      <c r="I1997" t="str">
        <f t="shared" si="578"/>
        <v>60.6791526209918-176.372453993925i</v>
      </c>
      <c r="K1997" t="str">
        <f t="shared" si="579"/>
        <v>0.0157261755272877-0.00712998154934708i</v>
      </c>
      <c r="L1997" t="str">
        <f t="shared" si="580"/>
        <v>0.0001875-0.128421456810846i</v>
      </c>
      <c r="M1997" t="str">
        <f t="shared" si="581"/>
        <v>0.0025-0.061905727898562i</v>
      </c>
      <c r="N1997">
        <f t="shared" si="582"/>
        <v>85.744327445607311</v>
      </c>
      <c r="O1997">
        <f t="shared" si="583"/>
        <v>29.18127417920121</v>
      </c>
      <c r="P1997" s="3">
        <f t="shared" si="584"/>
        <v>29.18127417920121</v>
      </c>
      <c r="Q1997" s="3">
        <f t="shared" si="585"/>
        <v>-94.255672554392689</v>
      </c>
      <c r="R1997">
        <f t="shared" si="586"/>
        <v>85.744327445607311</v>
      </c>
      <c r="S1997">
        <f t="shared" si="587"/>
        <v>1.6480284277580042</v>
      </c>
      <c r="T1997">
        <f t="shared" si="570"/>
        <v>29.18127417920121</v>
      </c>
    </row>
    <row r="1998" spans="1:20" x14ac:dyDescent="0.25">
      <c r="A1998">
        <f t="shared" si="571"/>
        <v>10394.216501515159</v>
      </c>
      <c r="B1998">
        <f t="shared" si="588"/>
        <v>1654.2909357834847</v>
      </c>
      <c r="C1998" t="str">
        <f t="shared" si="572"/>
        <v>-2.13116343052737-28.5815749941587i</v>
      </c>
      <c r="D1998" t="str">
        <f t="shared" si="573"/>
        <v>3.47810701863812-9.62864305326134i</v>
      </c>
      <c r="E1998" t="str">
        <f t="shared" si="574"/>
        <v>162.249645146426+0.971329376713696i</v>
      </c>
      <c r="F1998" t="str">
        <f t="shared" si="575"/>
        <v>2.90990701253233-90.2875766844018i</v>
      </c>
      <c r="G1998" t="str">
        <f t="shared" si="576"/>
        <v>0.999999004306778-0.000997843790598167i</v>
      </c>
      <c r="H1998" t="str">
        <f t="shared" si="577"/>
        <v>697.319680293491+215.787060904356i</v>
      </c>
      <c r="I1998" t="str">
        <f t="shared" si="578"/>
        <v>60.6863223477808-175.83943091499i</v>
      </c>
      <c r="K1998" t="str">
        <f t="shared" si="579"/>
        <v>0.0157048442854486-0.00714662515809448i</v>
      </c>
      <c r="L1998" t="str">
        <f t="shared" si="580"/>
        <v>0.0001875-0.127935302660735i</v>
      </c>
      <c r="M1998" t="str">
        <f t="shared" si="581"/>
        <v>0.0025-0.0616713766672265i</v>
      </c>
      <c r="N1998">
        <f t="shared" si="582"/>
        <v>85.735675004333004</v>
      </c>
      <c r="O1998">
        <f t="shared" si="583"/>
        <v>29.145802281465841</v>
      </c>
      <c r="P1998" s="3">
        <f t="shared" si="584"/>
        <v>29.145802281465841</v>
      </c>
      <c r="Q1998" s="3">
        <f t="shared" si="585"/>
        <v>-94.264324995666996</v>
      </c>
      <c r="R1998">
        <f t="shared" si="586"/>
        <v>85.735675004333004</v>
      </c>
      <c r="S1998">
        <f t="shared" si="587"/>
        <v>1.6542909357834847</v>
      </c>
      <c r="T1998">
        <f t="shared" si="570"/>
        <v>29.145802281465841</v>
      </c>
    </row>
    <row r="1999" spans="1:20" x14ac:dyDescent="0.25">
      <c r="A1999">
        <f t="shared" si="571"/>
        <v>10433.714524220917</v>
      </c>
      <c r="B1999">
        <f t="shared" si="588"/>
        <v>1660.577241339462</v>
      </c>
      <c r="C1999" t="str">
        <f t="shared" si="572"/>
        <v>-2.12675599574269-28.4647282731169i</v>
      </c>
      <c r="D1999" t="str">
        <f t="shared" si="573"/>
        <v>3.47810688172085-9.59225270987406i</v>
      </c>
      <c r="E1999" t="str">
        <f t="shared" si="574"/>
        <v>162.248571217583+0.97619209813436i</v>
      </c>
      <c r="F1999" t="str">
        <f t="shared" si="575"/>
        <v>2.90990699047045-89.9458047359421i</v>
      </c>
      <c r="G1999" t="str">
        <f t="shared" si="576"/>
        <v>0.999998996725139-0.0010016355894084i</v>
      </c>
      <c r="H1999" t="str">
        <f t="shared" si="577"/>
        <v>697.906021030044+216.616440123174i</v>
      </c>
      <c r="I1999" t="str">
        <f t="shared" si="578"/>
        <v>60.6935312338025-175.309078387747i</v>
      </c>
      <c r="K1999" t="str">
        <f t="shared" si="579"/>
        <v>0.0156834136430925-0.00716324342117466i</v>
      </c>
      <c r="L1999" t="str">
        <f t="shared" si="580"/>
        <v>0.0001875-0.127450988902904i</v>
      </c>
      <c r="M1999" t="str">
        <f t="shared" si="581"/>
        <v>0.0025-0.0614379125993489i</v>
      </c>
      <c r="N1999">
        <f t="shared" si="582"/>
        <v>85.727057305476833</v>
      </c>
      <c r="O1999">
        <f t="shared" si="583"/>
        <v>29.110317499366658</v>
      </c>
      <c r="P1999" s="3">
        <f t="shared" si="584"/>
        <v>29.110317499366658</v>
      </c>
      <c r="Q1999" s="3">
        <f t="shared" si="585"/>
        <v>-94.272942694523167</v>
      </c>
      <c r="R1999">
        <f t="shared" si="586"/>
        <v>85.727057305476833</v>
      </c>
      <c r="S1999">
        <f t="shared" si="587"/>
        <v>1.6605772413394619</v>
      </c>
      <c r="T1999">
        <f t="shared" si="570"/>
        <v>29.110317499366658</v>
      </c>
    </row>
    <row r="2000" spans="1:20" x14ac:dyDescent="0.25">
      <c r="A2000">
        <f t="shared" si="571"/>
        <v>10473.362639412957</v>
      </c>
      <c r="B2000">
        <f t="shared" si="588"/>
        <v>1666.8874348565521</v>
      </c>
      <c r="C2000" t="str">
        <f t="shared" si="572"/>
        <v>-2.12232837532126-28.3483177771473i</v>
      </c>
      <c r="D2000" t="str">
        <f t="shared" si="573"/>
        <v>3.47810674376101-9.5560003542575i</v>
      </c>
      <c r="E2000" t="str">
        <f t="shared" si="574"/>
        <v>162.247496453687+0.981083033045096i</v>
      </c>
      <c r="F2000" t="str">
        <f t="shared" si="575"/>
        <v>2.90990696824056-89.6053266880791i</v>
      </c>
      <c r="G2000" t="str">
        <f t="shared" si="576"/>
        <v>0.999998989085771-0.00100544179696719i</v>
      </c>
      <c r="H2000" t="str">
        <f t="shared" si="577"/>
        <v>698.497393054632+217.448997847355i</v>
      </c>
      <c r="I2000" t="str">
        <f t="shared" si="578"/>
        <v>60.7007792973802-174.781390535154i</v>
      </c>
      <c r="K2000" t="str">
        <f t="shared" si="579"/>
        <v>0.0156618835246759-0.00717983568262592i</v>
      </c>
      <c r="L2000" t="str">
        <f t="shared" si="580"/>
        <v>0.0001875-0.126968508570337i</v>
      </c>
      <c r="M2000" t="str">
        <f t="shared" si="581"/>
        <v>0.0025-0.0612053323364703i</v>
      </c>
      <c r="N2000">
        <f t="shared" si="582"/>
        <v>85.718474971780864</v>
      </c>
      <c r="O2000">
        <f t="shared" si="583"/>
        <v>29.074819808433574</v>
      </c>
      <c r="P2000" s="3">
        <f t="shared" si="584"/>
        <v>29.074819808433574</v>
      </c>
      <c r="Q2000" s="3">
        <f t="shared" si="585"/>
        <v>-94.281525028219136</v>
      </c>
      <c r="R2000">
        <f t="shared" si="586"/>
        <v>85.718474971780864</v>
      </c>
      <c r="S2000">
        <f t="shared" si="587"/>
        <v>1.6668874348565521</v>
      </c>
      <c r="T2000">
        <f t="shared" si="570"/>
        <v>29.074819808433574</v>
      </c>
    </row>
    <row r="2001" spans="1:20" x14ac:dyDescent="0.25">
      <c r="A2001">
        <f t="shared" si="571"/>
        <v>10513.161417442727</v>
      </c>
      <c r="B2001">
        <f t="shared" si="588"/>
        <v>1673.221607109007</v>
      </c>
      <c r="C2001" t="str">
        <f t="shared" si="572"/>
        <v>-2.11788055853547-28.2323420152726i</v>
      </c>
      <c r="D2001" t="str">
        <f t="shared" si="573"/>
        <v>3.47810660475072-9.51988546490953i</v>
      </c>
      <c r="E2001" t="str">
        <f t="shared" si="574"/>
        <v>162.24642092686+0.986002346691362i</v>
      </c>
      <c r="F2001" t="str">
        <f t="shared" si="575"/>
        <v>2.90990694584144-89.2661376429241i</v>
      </c>
      <c r="G2001" t="str">
        <f t="shared" si="576"/>
        <v>0.999998981388233-0.00100926246802683i</v>
      </c>
      <c r="H2001" t="str">
        <f t="shared" si="577"/>
        <v>699.0938438324+218.284744725371i</v>
      </c>
      <c r="I2001" t="str">
        <f t="shared" si="578"/>
        <v>60.7080665515984-174.256361541245i</v>
      </c>
      <c r="K2001" t="str">
        <f t="shared" si="579"/>
        <v>0.0156402538597026-0.00719640128337964i</v>
      </c>
      <c r="L2001" t="str">
        <f t="shared" si="580"/>
        <v>0.0001875-0.126487854722392i</v>
      </c>
      <c r="M2001" t="str">
        <f t="shared" si="581"/>
        <v>0.0025-0.0609736325328452i</v>
      </c>
      <c r="N2001">
        <f t="shared" si="582"/>
        <v>85.709928630060162</v>
      </c>
      <c r="O2001">
        <f t="shared" si="583"/>
        <v>29.039309184712533</v>
      </c>
      <c r="P2001" s="3">
        <f t="shared" si="584"/>
        <v>29.039309184712533</v>
      </c>
      <c r="Q2001" s="3">
        <f t="shared" si="585"/>
        <v>-94.290071369939838</v>
      </c>
      <c r="R2001">
        <f t="shared" si="586"/>
        <v>85.709928630060162</v>
      </c>
      <c r="S2001">
        <f t="shared" si="587"/>
        <v>1.6732216071090069</v>
      </c>
      <c r="T2001">
        <f t="shared" si="570"/>
        <v>29.039309184712533</v>
      </c>
    </row>
    <row r="2002" spans="1:20" x14ac:dyDescent="0.25">
      <c r="A2002">
        <f t="shared" si="571"/>
        <v>10553.111430829011</v>
      </c>
      <c r="B2002">
        <f t="shared" si="588"/>
        <v>1679.5798492160213</v>
      </c>
      <c r="C2002" t="str">
        <f t="shared" si="572"/>
        <v>-2.1134125357269-28.1167995032786i</v>
      </c>
      <c r="D2002" t="str">
        <f t="shared" si="573"/>
        <v>3.47810646468194-9.48390752230507i</v>
      </c>
      <c r="E2002" t="str">
        <f t="shared" si="574"/>
        <v>162.245344710404+0.990950204939915i</v>
      </c>
      <c r="F2002" t="str">
        <f t="shared" si="575"/>
        <v>2.90990692327174-88.9282327211267i</v>
      </c>
      <c r="G2002" t="str">
        <f t="shared" si="576"/>
        <v>0.999998973632083-0.00101309765754759i</v>
      </c>
      <c r="H2002" t="str">
        <f t="shared" si="577"/>
        <v>699.695421341165+219.123691390934i</v>
      </c>
      <c r="I2002" t="str">
        <f t="shared" si="578"/>
        <v>60.7153930041508-173.733985651344i</v>
      </c>
      <c r="K2002" t="str">
        <f t="shared" si="579"/>
        <v>0.0156185245827766-0.00721293956129687i</v>
      </c>
      <c r="L2002" t="str">
        <f t="shared" si="580"/>
        <v>0.0001875-0.126009020444702i</v>
      </c>
      <c r="M2002" t="str">
        <f t="shared" si="581"/>
        <v>0.0025-0.0607428098553947i</v>
      </c>
      <c r="N2002">
        <f t="shared" si="582"/>
        <v>85.701418911193898</v>
      </c>
      <c r="O2002">
        <f t="shared" si="583"/>
        <v>29.003785604772069</v>
      </c>
      <c r="P2002" s="3">
        <f t="shared" si="584"/>
        <v>29.003785604772069</v>
      </c>
      <c r="Q2002" s="3">
        <f t="shared" si="585"/>
        <v>-94.298581088806102</v>
      </c>
      <c r="R2002">
        <f t="shared" si="586"/>
        <v>85.701418911193898</v>
      </c>
      <c r="S2002">
        <f t="shared" si="587"/>
        <v>1.6795798492160214</v>
      </c>
      <c r="T2002">
        <f t="shared" si="570"/>
        <v>29.003785604772069</v>
      </c>
    </row>
    <row r="2003" spans="1:20" x14ac:dyDescent="0.25">
      <c r="A2003">
        <f t="shared" si="571"/>
        <v>10593.213254266162</v>
      </c>
      <c r="B2003">
        <f t="shared" si="588"/>
        <v>1685.9622526430423</v>
      </c>
      <c r="C2003" t="str">
        <f t="shared" si="572"/>
        <v>-2.10892429831724-28.0016887636854i</v>
      </c>
      <c r="D2003" t="str">
        <f t="shared" si="573"/>
        <v>3.47810632354662-9.44806600888934i</v>
      </c>
      <c r="E2003" t="str">
        <f t="shared" si="574"/>
        <v>162.244267878808+0.995926774274689i</v>
      </c>
      <c r="F2003" t="str">
        <f t="shared" si="575"/>
        <v>2.90990690053017-88.5916070618118i</v>
      </c>
      <c r="G2003" t="str">
        <f t="shared" si="576"/>
        <v>0.999998965816874-0.0010169474206986i</v>
      </c>
      <c r="H2003" t="str">
        <f t="shared" si="577"/>
        <v>700.302174077857+219.965848461386i</v>
      </c>
      <c r="I2003" t="str">
        <f t="shared" si="578"/>
        <v>60.7227586571871-173.214257172314i</v>
      </c>
      <c r="K2003" t="str">
        <f t="shared" si="579"/>
        <v>0.0155966956336561-0.00722944985120602i</v>
      </c>
      <c r="L2003" t="str">
        <f t="shared" si="580"/>
        <v>0.0001875-0.125531998849076i</v>
      </c>
      <c r="M2003" t="str">
        <f t="shared" si="581"/>
        <v>0.0025-0.060512860983657i</v>
      </c>
      <c r="N2003">
        <f t="shared" si="582"/>
        <v>85.692946450115556</v>
      </c>
      <c r="O2003">
        <f t="shared" si="583"/>
        <v>28.968249045711989</v>
      </c>
      <c r="P2003" s="3">
        <f t="shared" si="584"/>
        <v>28.968249045711989</v>
      </c>
      <c r="Q2003" s="3">
        <f t="shared" si="585"/>
        <v>-94.307053549884444</v>
      </c>
      <c r="R2003">
        <f t="shared" si="586"/>
        <v>85.692946450115556</v>
      </c>
      <c r="S2003">
        <f t="shared" si="587"/>
        <v>1.6859622526430424</v>
      </c>
      <c r="T2003">
        <f t="shared" si="570"/>
        <v>28.968249045711989</v>
      </c>
    </row>
    <row r="2004" spans="1:20" x14ac:dyDescent="0.25">
      <c r="A2004">
        <f t="shared" si="571"/>
        <v>10633.467464632373</v>
      </c>
      <c r="B2004">
        <f t="shared" si="588"/>
        <v>1692.3689092030859</v>
      </c>
      <c r="C2004" t="str">
        <f t="shared" si="572"/>
        <v>-2.10441583881888-27.8870083257172i</v>
      </c>
      <c r="D2004" t="str">
        <f t="shared" si="573"/>
        <v>3.47810618133666-9.41236040907018i</v>
      </c>
      <c r="E2004" t="str">
        <f t="shared" si="574"/>
        <v>162.24319050777+1.00093222179277i</v>
      </c>
      <c r="F2004" t="str">
        <f t="shared" si="575"/>
        <v>2.90990687761546-88.256255822507i</v>
      </c>
      <c r="G2004" t="str">
        <f t="shared" si="576"/>
        <v>0.999998957942157-0.00102081181285865i</v>
      </c>
      <c r="H2004" t="str">
        <f t="shared" si="577"/>
        <v>700.914151065095+220.811226536059i</v>
      </c>
      <c r="I2004" t="str">
        <f t="shared" si="578"/>
        <v>60.7301635071549-172.697170472783i</v>
      </c>
      <c r="K2004" t="str">
        <f t="shared" si="579"/>
        <v>0.0155747669573065-0.00724593148494116i</v>
      </c>
      <c r="L2004" t="str">
        <f t="shared" si="580"/>
        <v>0.0001875-0.125056783073397i</v>
      </c>
      <c r="M2004" t="str">
        <f t="shared" si="581"/>
        <v>0.0025-0.06028378260974i</v>
      </c>
      <c r="N2004">
        <f t="shared" si="582"/>
        <v>85.684511885802607</v>
      </c>
      <c r="O2004">
        <f t="shared" si="583"/>
        <v>28.932699485171685</v>
      </c>
      <c r="P2004" s="3">
        <f t="shared" si="584"/>
        <v>28.932699485171685</v>
      </c>
      <c r="Q2004" s="3">
        <f t="shared" si="585"/>
        <v>-94.315488114197393</v>
      </c>
      <c r="R2004">
        <f t="shared" si="586"/>
        <v>85.684511885802607</v>
      </c>
      <c r="S2004">
        <f t="shared" si="587"/>
        <v>1.6923689092030858</v>
      </c>
      <c r="T2004">
        <f t="shared" si="570"/>
        <v>28.932699485171685</v>
      </c>
    </row>
    <row r="2005" spans="1:20" x14ac:dyDescent="0.25">
      <c r="A2005">
        <f t="shared" si="571"/>
        <v>10673.874640997976</v>
      </c>
      <c r="B2005">
        <f t="shared" si="588"/>
        <v>1698.7999110580577</v>
      </c>
      <c r="C2005" t="str">
        <f t="shared" si="572"/>
        <v>-2.09988715084544-27.772756725267i</v>
      </c>
      <c r="D2005" t="str">
        <f t="shared" si="573"/>
        <v>3.47810603804385-9.37679020921041i</v>
      </c>
      <c r="E2005" t="str">
        <f t="shared" si="574"/>
        <v>162.242112674195+1.00596671519916i</v>
      </c>
      <c r="F2005" t="str">
        <f t="shared" si="575"/>
        <v>2.90990685452626-87.9221741790715i</v>
      </c>
      <c r="G2005" t="str">
        <f t="shared" si="576"/>
        <v>0.999998950007478-0.00102469088961691i</v>
      </c>
      <c r="H2005" t="str">
        <f t="shared" si="577"/>
        <v>701.531401857857+221.659836194585i</v>
      </c>
      <c r="I2005" t="str">
        <f t="shared" si="578"/>
        <v>60.7376075446366-172.182719983399i</v>
      </c>
      <c r="K2005" t="str">
        <f t="shared" si="579"/>
        <v>0.0155527385039532-0.00726238379138121i</v>
      </c>
      <c r="L2005" t="str">
        <f t="shared" si="580"/>
        <v>0.0001875-0.124583366281527i</v>
      </c>
      <c r="M2005" t="str">
        <f t="shared" si="581"/>
        <v>0.0025-0.0600555714382747i</v>
      </c>
      <c r="N2005">
        <f t="shared" si="582"/>
        <v>85.676115861264904</v>
      </c>
      <c r="O2005">
        <f t="shared" si="583"/>
        <v>28.897136901336907</v>
      </c>
      <c r="P2005" s="3">
        <f t="shared" si="584"/>
        <v>28.897136901336907</v>
      </c>
      <c r="Q2005" s="3">
        <f t="shared" si="585"/>
        <v>-94.323884138735096</v>
      </c>
      <c r="R2005">
        <f t="shared" si="586"/>
        <v>85.676115861264904</v>
      </c>
      <c r="S2005">
        <f t="shared" si="587"/>
        <v>1.6987999110580576</v>
      </c>
      <c r="T2005">
        <f t="shared" si="570"/>
        <v>28.897136901336907</v>
      </c>
    </row>
    <row r="2006" spans="1:20" x14ac:dyDescent="0.25">
      <c r="A2006">
        <f t="shared" si="571"/>
        <v>10714.435364633768</v>
      </c>
      <c r="B2006">
        <f t="shared" si="588"/>
        <v>1705.2553507200782</v>
      </c>
      <c r="C2006" t="str">
        <f t="shared" si="572"/>
        <v>-2.09533822912244-27.6589325048667i</v>
      </c>
      <c r="D2006" t="str">
        <f t="shared" si="573"/>
        <v>3.47810589365997-9.34135489762071i</v>
      </c>
      <c r="E2006" t="str">
        <f t="shared" si="574"/>
        <v>162.241034456209+1.01103042280386i</v>
      </c>
      <c r="F2006" t="str">
        <f t="shared" si="575"/>
        <v>2.90990683126125-87.5893573256287i</v>
      </c>
      <c r="G2006" t="str">
        <f t="shared" si="576"/>
        <v>0.999998942012382-0.0010285847067738i</v>
      </c>
      <c r="H2006" t="str">
        <f t="shared" si="577"/>
        <v>702.153976550234+222.511687995169i</v>
      </c>
      <c r="I2006" t="str">
        <f t="shared" si="578"/>
        <v>60.7450907541889-171.670900197076i</v>
      </c>
      <c r="K2006" t="str">
        <f t="shared" si="579"/>
        <v>0.0155306102291343-0.0072788060964902i</v>
      </c>
      <c r="L2006" t="str">
        <f t="shared" si="580"/>
        <v>0.0001875-0.124111741663207i</v>
      </c>
      <c r="M2006" t="str">
        <f t="shared" si="581"/>
        <v>0.0025-0.0598282241863663i</v>
      </c>
      <c r="N2006">
        <f t="shared" si="582"/>
        <v>85.667759023532952</v>
      </c>
      <c r="O2006">
        <f t="shared" si="583"/>
        <v>28.861561272948279</v>
      </c>
      <c r="P2006" s="3">
        <f t="shared" si="584"/>
        <v>28.861561272948279</v>
      </c>
      <c r="Q2006" s="3">
        <f t="shared" si="585"/>
        <v>-94.332240976467048</v>
      </c>
      <c r="R2006">
        <f t="shared" si="586"/>
        <v>85.667759023532952</v>
      </c>
      <c r="S2006">
        <f t="shared" si="587"/>
        <v>1.7052553507200783</v>
      </c>
      <c r="T2006">
        <f t="shared" si="570"/>
        <v>28.861561272948279</v>
      </c>
    </row>
    <row r="2007" spans="1:20" x14ac:dyDescent="0.25">
      <c r="A2007">
        <f t="shared" si="571"/>
        <v>10755.150219019375</v>
      </c>
      <c r="B2007">
        <f t="shared" si="588"/>
        <v>1711.7353210528145</v>
      </c>
      <c r="C2007" t="str">
        <f t="shared" si="572"/>
        <v>-2.0907690694973-27.5455342136562i</v>
      </c>
      <c r="D2007" t="str">
        <f t="shared" si="573"/>
        <v>3.4781057481767-9.30605396455219i</v>
      </c>
      <c r="E2007" t="str">
        <f t="shared" si="574"/>
        <v>162.239955933174+1.01612351351811i</v>
      </c>
      <c r="F2007" t="str">
        <f t="shared" si="575"/>
        <v>2.90990680781908-87.2578004744967i</v>
      </c>
      <c r="G2007" t="str">
        <f t="shared" si="576"/>
        <v>0.999998933956407-0.0010324933203418i</v>
      </c>
      <c r="H2007" t="str">
        <f t="shared" si="577"/>
        <v>702.78192578228+223.366792472777i</v>
      </c>
      <c r="I2007" t="str">
        <f t="shared" si="578"/>
        <v>60.7526131141671-171.161705669253i</v>
      </c>
      <c r="K2007" t="str">
        <f t="shared" si="579"/>
        <v>0.0155083820937536-0.00729519772335798i</v>
      </c>
      <c r="L2007" t="str">
        <f t="shared" si="580"/>
        <v>0.0001875-0.123641902433958i</v>
      </c>
      <c r="M2007" t="str">
        <f t="shared" si="581"/>
        <v>0.0025-0.059601737583549i</v>
      </c>
      <c r="N2007">
        <f t="shared" si="582"/>
        <v>85.65944202364669</v>
      </c>
      <c r="O2007">
        <f t="shared" si="583"/>
        <v>28.825972579309536</v>
      </c>
      <c r="P2007" s="3">
        <f t="shared" si="584"/>
        <v>28.825972579309536</v>
      </c>
      <c r="Q2007" s="3">
        <f t="shared" si="585"/>
        <v>-94.34055797635331</v>
      </c>
      <c r="R2007">
        <f t="shared" si="586"/>
        <v>85.65944202364669</v>
      </c>
      <c r="S2007">
        <f t="shared" si="587"/>
        <v>1.7117353210528146</v>
      </c>
      <c r="T2007">
        <f t="shared" si="570"/>
        <v>28.825972579309536</v>
      </c>
    </row>
    <row r="2008" spans="1:20" x14ac:dyDescent="0.25">
      <c r="A2008">
        <f t="shared" si="571"/>
        <v>10796.019789851649</v>
      </c>
      <c r="B2008">
        <f t="shared" si="588"/>
        <v>1718.2399152728151</v>
      </c>
      <c r="C2008" t="str">
        <f t="shared" si="572"/>
        <v>-2.08617966895092-27.4325604073502i</v>
      </c>
      <c r="D2008" t="str">
        <f t="shared" si="573"/>
        <v>3.47810560158569-9.27088690218907i</v>
      </c>
      <c r="E2008" t="str">
        <f t="shared" si="574"/>
        <v>162.238877185694+1.0212461568459i</v>
      </c>
      <c r="F2008" t="str">
        <f t="shared" si="575"/>
        <v>2.90990678419845-86.9274988561193i</v>
      </c>
      <c r="G2008" t="str">
        <f t="shared" si="576"/>
        <v>0.999998925839091-0.00103641678654617i</v>
      </c>
      <c r="H2008" t="str">
        <f t="shared" si="577"/>
        <v>703.415300746966+224.225160137321i</v>
      </c>
      <c r="I2008" t="str">
        <f t="shared" si="578"/>
        <v>60.7601745965579-170.65513101815i</v>
      </c>
      <c r="K2008" t="str">
        <f t="shared" si="579"/>
        <v>0.0154860540641327-0.00731155799224241i</v>
      </c>
      <c r="L2008" t="str">
        <f t="shared" si="580"/>
        <v>0.0001875-0.123173841834985i</v>
      </c>
      <c r="M2008" t="str">
        <f t="shared" si="581"/>
        <v>0.0025-0.0593761083717362i</v>
      </c>
      <c r="N2008">
        <f t="shared" si="582"/>
        <v>85.651165516639793</v>
      </c>
      <c r="O2008">
        <f t="shared" si="583"/>
        <v>28.790370800295126</v>
      </c>
      <c r="P2008" s="3">
        <f t="shared" si="584"/>
        <v>28.790370800295126</v>
      </c>
      <c r="Q2008" s="3">
        <f t="shared" si="585"/>
        <v>-94.348834483360207</v>
      </c>
      <c r="R2008">
        <f t="shared" si="586"/>
        <v>85.651165516639793</v>
      </c>
      <c r="S2008">
        <f t="shared" si="587"/>
        <v>1.7182399152728152</v>
      </c>
      <c r="T2008">
        <f t="shared" si="570"/>
        <v>28.790370800295126</v>
      </c>
    </row>
    <row r="2009" spans="1:20" x14ac:dyDescent="0.25">
      <c r="A2009">
        <f t="shared" si="571"/>
        <v>10837.044665053085</v>
      </c>
      <c r="B2009">
        <f t="shared" si="588"/>
        <v>1724.7692269508518</v>
      </c>
      <c r="C2009" t="str">
        <f t="shared" si="572"/>
        <v>-2.0815700256064-27.3200096482059i</v>
      </c>
      <c r="D2009" t="str">
        <f t="shared" si="573"/>
        <v>3.47810545387843-9.2358532046411i</v>
      </c>
      <c r="E2009" t="str">
        <f t="shared" si="574"/>
        <v>162.237798295627+1.02639852288571i</v>
      </c>
      <c r="F2009" t="str">
        <f t="shared" si="575"/>
        <v>2.90990676039791-86.5984477189951i</v>
      </c>
      <c r="G2009" t="str">
        <f t="shared" si="576"/>
        <v>0.999998917659966-0.00104035516182584i</v>
      </c>
      <c r="H2009" t="str">
        <f t="shared" si="577"/>
        <v>704.05415319726+225.08680147175i</v>
      </c>
      <c r="I2009" t="str">
        <f t="shared" si="578"/>
        <v>60.7677751667959-170.151170925041i</v>
      </c>
      <c r="K2009" t="str">
        <f t="shared" si="579"/>
        <v>0.015463626112063-0.00732788622061159i</v>
      </c>
      <c r="L2009" t="str">
        <f t="shared" si="580"/>
        <v>0.0001875-0.122707553133079i</v>
      </c>
      <c r="M2009" t="str">
        <f t="shared" si="581"/>
        <v>0.0025-0.0591513333051766i</v>
      </c>
      <c r="N2009">
        <f t="shared" si="582"/>
        <v>85.642930161529321</v>
      </c>
      <c r="O2009">
        <f t="shared" si="583"/>
        <v>28.754755916358093</v>
      </c>
      <c r="P2009" s="3">
        <f t="shared" si="584"/>
        <v>28.754755916358093</v>
      </c>
      <c r="Q2009" s="3">
        <f t="shared" si="585"/>
        <v>-94.357069838470679</v>
      </c>
      <c r="R2009">
        <f t="shared" si="586"/>
        <v>85.642930161529321</v>
      </c>
      <c r="S2009">
        <f t="shared" si="587"/>
        <v>1.7247692269508519</v>
      </c>
      <c r="T2009">
        <f t="shared" si="570"/>
        <v>28.754755916358093</v>
      </c>
    </row>
    <row r="2010" spans="1:20" x14ac:dyDescent="0.25">
      <c r="A2010">
        <f t="shared" si="571"/>
        <v>10878.225434780288</v>
      </c>
      <c r="B2010">
        <f t="shared" si="588"/>
        <v>1731.3233500132651</v>
      </c>
      <c r="C2010" t="str">
        <f t="shared" si="572"/>
        <v>-2.07694013874081-27.2078805049922i</v>
      </c>
      <c r="D2010" t="str">
        <f t="shared" si="573"/>
        <v>3.47810530504651-9.20095236793691i</v>
      </c>
      <c r="E2010" t="str">
        <f t="shared" si="574"/>
        <v>162.236719346093+1.03158078232053i</v>
      </c>
      <c r="F2010" t="str">
        <f t="shared" si="575"/>
        <v>2.90990673641617-86.2706423296146i</v>
      </c>
      <c r="G2010" t="str">
        <f t="shared" si="576"/>
        <v>0.999998909418562-0.0010443085028342i</v>
      </c>
      <c r="H2010" t="str">
        <f t="shared" si="577"/>
        <v>704.698535453274+225.951726930121i</v>
      </c>
      <c r="I2010" t="str">
        <f t="shared" si="578"/>
        <v>60.7754147835902-169.649820134535i</v>
      </c>
      <c r="K2010" t="str">
        <f t="shared" si="579"/>
        <v>0.0154410982148576-0.00734418172318778i</v>
      </c>
      <c r="L2010" t="str">
        <f t="shared" si="580"/>
        <v>0.0001875-0.122243029620521i</v>
      </c>
      <c r="M2010" t="str">
        <f t="shared" si="581"/>
        <v>0.0025-0.0589274091504049i</v>
      </c>
      <c r="N2010">
        <f t="shared" si="582"/>
        <v>85.6347366212986</v>
      </c>
      <c r="O2010">
        <f t="shared" si="583"/>
        <v>28.719127908538539</v>
      </c>
      <c r="P2010" s="3">
        <f t="shared" si="584"/>
        <v>28.719127908538539</v>
      </c>
      <c r="Q2010" s="3">
        <f t="shared" si="585"/>
        <v>-94.3652633787014</v>
      </c>
      <c r="R2010">
        <f t="shared" si="586"/>
        <v>85.6347366212986</v>
      </c>
      <c r="S2010">
        <f t="shared" si="587"/>
        <v>1.7313233500132652</v>
      </c>
      <c r="T2010">
        <f t="shared" si="570"/>
        <v>28.719127908538539</v>
      </c>
    </row>
    <row r="2011" spans="1:20" x14ac:dyDescent="0.25">
      <c r="A2011">
        <f t="shared" si="571"/>
        <v>10919.562691432453</v>
      </c>
      <c r="B2011">
        <f t="shared" si="588"/>
        <v>1737.9023787433155</v>
      </c>
      <c r="C2011" t="str">
        <f t="shared" si="572"/>
        <v>-2.07229000879468-27.0961715529567i</v>
      </c>
      <c r="D2011" t="str">
        <f t="shared" si="573"/>
        <v>3.47810515508131-9.16618389001609i</v>
      </c>
      <c r="E2011" t="str">
        <f t="shared" si="574"/>
        <v>162.235640421488+1.03679310641434i</v>
      </c>
      <c r="F2011" t="str">
        <f t="shared" si="575"/>
        <v>2.90990671225181-85.9440779723866i</v>
      </c>
      <c r="G2011" t="str">
        <f t="shared" si="576"/>
        <v>0.999998901114404-0.0010482768664399i</v>
      </c>
      <c r="H2011" t="str">
        <f t="shared" si="577"/>
        <v>705.348500409528+226.819946935575i</v>
      </c>
      <c r="I2011" t="str">
        <f t="shared" si="578"/>
        <v>60.7830933987285-169.15107345484i</v>
      </c>
      <c r="K2011" t="str">
        <f t="shared" si="579"/>
        <v>0.0154184703554033-0.00736044381199157i</v>
      </c>
      <c r="L2011" t="str">
        <f t="shared" si="580"/>
        <v>0.0001875-0.121780264614984i</v>
      </c>
      <c r="M2011" t="str">
        <f t="shared" si="581"/>
        <v>0.0025-0.0587043326861976i</v>
      </c>
      <c r="N2011">
        <f t="shared" si="582"/>
        <v>85.626585562883605</v>
      </c>
      <c r="O2011">
        <f t="shared" si="583"/>
        <v>28.683486758471382</v>
      </c>
      <c r="P2011" s="3">
        <f t="shared" si="584"/>
        <v>28.683486758471382</v>
      </c>
      <c r="Q2011" s="3">
        <f t="shared" si="585"/>
        <v>-94.373414437116395</v>
      </c>
      <c r="R2011">
        <f t="shared" si="586"/>
        <v>85.626585562883605</v>
      </c>
      <c r="S2011">
        <f t="shared" si="587"/>
        <v>1.7379023787433154</v>
      </c>
      <c r="T2011">
        <f t="shared" si="570"/>
        <v>28.683486758471382</v>
      </c>
    </row>
    <row r="2012" spans="1:20" x14ac:dyDescent="0.25">
      <c r="A2012">
        <f t="shared" si="571"/>
        <v>10961.057029659894</v>
      </c>
      <c r="B2012">
        <f t="shared" si="588"/>
        <v>1744.50640778254</v>
      </c>
      <c r="C2012" t="str">
        <f t="shared" si="572"/>
        <v>-2.06761963738239-26.9848813737933i</v>
      </c>
      <c r="D2012" t="str">
        <f t="shared" si="573"/>
        <v>3.47810500397425-9.13154727072244i</v>
      </c>
      <c r="E2012" t="str">
        <f t="shared" si="574"/>
        <v>162.234561607492+1.04203566700949i</v>
      </c>
      <c r="F2012" t="str">
        <f t="shared" si="575"/>
        <v>2.90990668790347-85.6187499495739i</v>
      </c>
      <c r="G2012" t="str">
        <f t="shared" si="576"/>
        <v>0.999998892747015-0.00105226030972769i</v>
      </c>
      <c r="H2012" t="str">
        <f t="shared" si="577"/>
        <v>706.004101542347+227.691471878307i</v>
      </c>
      <c r="I2012" t="str">
        <f t="shared" si="578"/>
        <v>60.7908109568961-168.654925758067i</v>
      </c>
      <c r="K2012" t="str">
        <f t="shared" si="579"/>
        <v>0.0153957425222111-0.00737667179638728i</v>
      </c>
      <c r="L2012" t="str">
        <f t="shared" si="580"/>
        <v>0.0001875-0.121319251459438i</v>
      </c>
      <c r="M2012" t="str">
        <f t="shared" si="581"/>
        <v>0.0025-0.0584821007035243i</v>
      </c>
      <c r="N2012">
        <f t="shared" si="582"/>
        <v>85.61847765715676</v>
      </c>
      <c r="O2012">
        <f t="shared" si="583"/>
        <v>28.647832448394407</v>
      </c>
      <c r="P2012" s="3">
        <f t="shared" si="584"/>
        <v>28.647832448394407</v>
      </c>
      <c r="Q2012" s="3">
        <f t="shared" si="585"/>
        <v>-94.38152234284324</v>
      </c>
      <c r="R2012">
        <f t="shared" si="586"/>
        <v>85.61847765715676</v>
      </c>
      <c r="S2012">
        <f t="shared" si="587"/>
        <v>1.7445064077825401</v>
      </c>
      <c r="T2012">
        <f t="shared" si="570"/>
        <v>28.647832448394407</v>
      </c>
    </row>
    <row r="2013" spans="1:20" x14ac:dyDescent="0.25">
      <c r="A2013">
        <f t="shared" si="571"/>
        <v>11002.709046372604</v>
      </c>
      <c r="B2013">
        <f t="shared" si="588"/>
        <v>1751.1355321321137</v>
      </c>
      <c r="C2013" t="str">
        <f t="shared" si="572"/>
        <v>-2.0629290273023-26.8740085556102i</v>
      </c>
      <c r="D2013" t="str">
        <f t="shared" si="573"/>
        <v>3.47810485171659-9.09704201179643i</v>
      </c>
      <c r="E2013" t="str">
        <f t="shared" si="574"/>
        <v>162.233482991082+1.04730863651922i</v>
      </c>
      <c r="F2013" t="str">
        <f t="shared" si="575"/>
        <v>2.90990666336973-85.2946535812229i</v>
      </c>
      <c r="G2013" t="str">
        <f t="shared" si="576"/>
        <v>0.999998884315913-0.00105625888999922i</v>
      </c>
      <c r="H2013" t="str">
        <f t="shared" si="577"/>
        <v>706.665392917325+228.566312113436i</v>
      </c>
      <c r="I2013" t="str">
        <f t="shared" si="578"/>
        <v>60.7985673954754-168.161371980507i</v>
      </c>
      <c r="K2013" t="str">
        <f t="shared" si="579"/>
        <v>0.0153729147094679-0.00739286498312909i</v>
      </c>
      <c r="L2013" t="str">
        <f t="shared" si="580"/>
        <v>0.0001875-0.120859983522054i</v>
      </c>
      <c r="M2013" t="str">
        <f t="shared" si="581"/>
        <v>0.0025-0.0582607100055031i</v>
      </c>
      <c r="N2013">
        <f t="shared" si="582"/>
        <v>85.610413578910681</v>
      </c>
      <c r="O2013">
        <f t="shared" si="583"/>
        <v>28.612164961156438</v>
      </c>
      <c r="P2013" s="3">
        <f t="shared" si="584"/>
        <v>28.612164961156438</v>
      </c>
      <c r="Q2013" s="3">
        <f t="shared" si="585"/>
        <v>-94.389586421089319</v>
      </c>
      <c r="R2013">
        <f t="shared" si="586"/>
        <v>85.610413578910681</v>
      </c>
      <c r="S2013">
        <f t="shared" si="587"/>
        <v>1.7511355321321136</v>
      </c>
      <c r="T2013">
        <f t="shared" si="570"/>
        <v>28.612164961156438</v>
      </c>
    </row>
    <row r="2014" spans="1:20" x14ac:dyDescent="0.25">
      <c r="A2014">
        <f t="shared" si="571"/>
        <v>11044.519340748819</v>
      </c>
      <c r="B2014">
        <f t="shared" si="588"/>
        <v>1757.7898471542157</v>
      </c>
      <c r="C2014" t="str">
        <f t="shared" si="572"/>
        <v>-2.05821818254644-26.7635516928973i</v>
      </c>
      <c r="D2014" t="str">
        <f t="shared" si="573"/>
        <v>3.4781046982996-9.06266761686827i</v>
      </c>
      <c r="E2014" t="str">
        <f t="shared" si="574"/>
        <v>162.232404660538+1.05261218792402i</v>
      </c>
      <c r="F2014" t="str">
        <f t="shared" si="575"/>
        <v>2.90990663864917-84.9717842050988i</v>
      </c>
      <c r="G2014" t="str">
        <f t="shared" si="576"/>
        <v>0.999998875820613-0.00106027266477388i</v>
      </c>
      <c r="H2014" t="str">
        <f t="shared" si="577"/>
        <v>707.332429196923+229.444477958824i</v>
      </c>
      <c r="I2014" t="str">
        <f t="shared" si="578"/>
        <v>60.8063626443467-167.670407122939i</v>
      </c>
      <c r="K2014" t="str">
        <f t="shared" si="579"/>
        <v>0.0153499869170871-0.00740902267640801i</v>
      </c>
      <c r="L2014" t="str">
        <f t="shared" si="580"/>
        <v>0.0001875-0.120402454196109i</v>
      </c>
      <c r="M2014" t="str">
        <f t="shared" si="581"/>
        <v>0.0025-0.0580401574073551i</v>
      </c>
      <c r="N2014">
        <f t="shared" si="582"/>
        <v>85.60239400684172</v>
      </c>
      <c r="O2014">
        <f t="shared" si="583"/>
        <v>28.576484280225394</v>
      </c>
      <c r="P2014" s="3">
        <f t="shared" si="584"/>
        <v>28.576484280225394</v>
      </c>
      <c r="Q2014" s="3">
        <f t="shared" si="585"/>
        <v>-94.39760599315828</v>
      </c>
      <c r="R2014">
        <f t="shared" si="586"/>
        <v>85.60239400684172</v>
      </c>
      <c r="S2014">
        <f t="shared" si="587"/>
        <v>1.7577898471542157</v>
      </c>
      <c r="T2014">
        <f t="shared" si="570"/>
        <v>28.576484280225394</v>
      </c>
    </row>
    <row r="2015" spans="1:20" x14ac:dyDescent="0.25">
      <c r="A2015">
        <f t="shared" si="571"/>
        <v>11086.488514243665</v>
      </c>
      <c r="B2015">
        <f t="shared" si="588"/>
        <v>1764.4694485734019</v>
      </c>
      <c r="C2015" t="str">
        <f t="shared" si="572"/>
        <v>-2.05348710831109-26.6535093864932i</v>
      </c>
      <c r="D2015" t="str">
        <f t="shared" si="573"/>
        <v>3.47810454371441-9.02842359145064i</v>
      </c>
      <c r="E2015" t="str">
        <f t="shared" si="574"/>
        <v>162.231326705456+1.05794649476471i</v>
      </c>
      <c r="F2015" t="str">
        <f t="shared" si="575"/>
        <v>2.90990661374036-84.6501371766166i</v>
      </c>
      <c r="G2015" t="str">
        <f t="shared" si="576"/>
        <v>0.999998867260626-0.00106430169178959i</v>
      </c>
      <c r="H2015" t="str">
        <f t="shared" si="577"/>
        <v>708.005265648188+230.325979692852i</v>
      </c>
      <c r="I2015" t="str">
        <f t="shared" si="578"/>
        <v>60.8141966256852-167.182026250935i</v>
      </c>
      <c r="K2015" t="str">
        <f t="shared" si="579"/>
        <v>0.0153269591507587-0.00742514417789975i</v>
      </c>
      <c r="L2015" t="str">
        <f t="shared" si="580"/>
        <v>0.0001875-0.11994665689989i</v>
      </c>
      <c r="M2015" t="str">
        <f t="shared" si="581"/>
        <v>0.0025-0.0578204397363572i</v>
      </c>
      <c r="N2015">
        <f t="shared" si="582"/>
        <v>85.594419623530982</v>
      </c>
      <c r="O2015">
        <f t="shared" si="583"/>
        <v>28.540790389696259</v>
      </c>
      <c r="P2015" s="3">
        <f t="shared" si="584"/>
        <v>28.540790389696259</v>
      </c>
      <c r="Q2015" s="3">
        <f t="shared" si="585"/>
        <v>-94.405580376469018</v>
      </c>
      <c r="R2015">
        <f t="shared" si="586"/>
        <v>85.594419623530982</v>
      </c>
      <c r="S2015">
        <f t="shared" si="587"/>
        <v>1.7644694485734018</v>
      </c>
      <c r="T2015">
        <f t="shared" si="570"/>
        <v>28.540790389696259</v>
      </c>
    </row>
    <row r="2016" spans="1:20" x14ac:dyDescent="0.25">
      <c r="A2016">
        <f t="shared" si="571"/>
        <v>11128.617170597792</v>
      </c>
      <c r="B2016">
        <f t="shared" si="588"/>
        <v>1771.1744324779809</v>
      </c>
      <c r="C2016" t="str">
        <f t="shared" si="572"/>
        <v>-2.04873581100614-26.5438802435539i</v>
      </c>
      <c r="D2016" t="str">
        <f t="shared" si="573"/>
        <v>3.47810438795219-8.99430944293178i</v>
      </c>
      <c r="E2016" t="str">
        <f t="shared" si="574"/>
        <v>162.230249216761+1.06331173114059i</v>
      </c>
      <c r="F2016" t="str">
        <f t="shared" si="575"/>
        <v>2.90990658864191-84.329707868777i</v>
      </c>
      <c r="G2016" t="str">
        <f t="shared" si="576"/>
        <v>0.99999885863546-0.00106834602900372i</v>
      </c>
      <c r="H2016" t="str">
        <f t="shared" si="577"/>
        <v>708.683958150568+231.210827552124i</v>
      </c>
      <c r="I2016" t="str">
        <f t="shared" si="578"/>
        <v>60.8220692537551-166.696224495171i</v>
      </c>
      <c r="K2016" t="str">
        <f t="shared" si="579"/>
        <v>0.0153038314219994-0.00744122878681362i</v>
      </c>
      <c r="L2016" t="str">
        <f t="shared" si="580"/>
        <v>0.0001875-0.119492585076599i</v>
      </c>
      <c r="M2016" t="str">
        <f t="shared" si="581"/>
        <v>0.0025-0.0576015538317961i</v>
      </c>
      <c r="N2016">
        <f t="shared" si="582"/>
        <v>85.586491115427108</v>
      </c>
      <c r="O2016">
        <f t="shared" si="583"/>
        <v>28.505083274299619</v>
      </c>
      <c r="P2016" s="3">
        <f t="shared" si="584"/>
        <v>28.505083274299619</v>
      </c>
      <c r="Q2016" s="3">
        <f t="shared" si="585"/>
        <v>-94.413508884572892</v>
      </c>
      <c r="R2016">
        <f t="shared" si="586"/>
        <v>85.586491115427108</v>
      </c>
      <c r="S2016">
        <f t="shared" si="587"/>
        <v>1.7711744324779808</v>
      </c>
      <c r="T2016">
        <f t="shared" si="570"/>
        <v>28.505083274299619</v>
      </c>
    </row>
    <row r="2017" spans="1:20" x14ac:dyDescent="0.25">
      <c r="A2017">
        <f t="shared" si="571"/>
        <v>11170.905915846062</v>
      </c>
      <c r="B2017">
        <f t="shared" si="588"/>
        <v>1777.9048953213971</v>
      </c>
      <c r="C2017" t="str">
        <f t="shared" si="572"/>
        <v>-2.04396429826556-26.4346628775181i</v>
      </c>
      <c r="D2017" t="str">
        <f t="shared" si="573"/>
        <v>3.47810423100391-8.96032468056806i</v>
      </c>
      <c r="E2017" t="str">
        <f t="shared" si="574"/>
        <v>162.229172286713+1.06870807169841i</v>
      </c>
      <c r="F2017" t="str">
        <f t="shared" si="575"/>
        <v>2.90990656335235-84.0104916720959i</v>
      </c>
      <c r="G2017" t="str">
        <f t="shared" si="576"/>
        <v>0.999998849944618-0.00107240573459381i</v>
      </c>
      <c r="H2017" t="str">
        <f t="shared" si="577"/>
        <v>709.368563203851+232.09903172909i</v>
      </c>
      <c r="I2017" t="str">
        <f t="shared" si="578"/>
        <v>60.8299804346888-166.212997051741i</v>
      </c>
      <c r="K2017" t="str">
        <f t="shared" si="579"/>
        <v>0.0152806037482024-0.00745727579994197i</v>
      </c>
      <c r="L2017" t="str">
        <f t="shared" si="580"/>
        <v>0.0001875-0.11904023219426i</v>
      </c>
      <c r="M2017" t="str">
        <f t="shared" si="581"/>
        <v>0.0025-0.0573834965449254i</v>
      </c>
      <c r="N2017">
        <f t="shared" si="582"/>
        <v>85.57860917282548</v>
      </c>
      <c r="O2017">
        <f t="shared" si="583"/>
        <v>28.469362919409193</v>
      </c>
      <c r="P2017" s="3">
        <f t="shared" si="584"/>
        <v>28.469362919409193</v>
      </c>
      <c r="Q2017" s="3">
        <f t="shared" si="585"/>
        <v>-94.42139082717452</v>
      </c>
      <c r="R2017">
        <f t="shared" si="586"/>
        <v>85.57860917282548</v>
      </c>
      <c r="S2017">
        <f t="shared" si="587"/>
        <v>1.7779048953213972</v>
      </c>
      <c r="T2017">
        <f t="shared" si="570"/>
        <v>28.469362919409193</v>
      </c>
    </row>
    <row r="2018" spans="1:20" x14ac:dyDescent="0.25">
      <c r="A2018">
        <f t="shared" si="571"/>
        <v>11213.355358326278</v>
      </c>
      <c r="B2018">
        <f t="shared" si="588"/>
        <v>1784.6609339236186</v>
      </c>
      <c r="C2018" t="str">
        <f t="shared" si="572"/>
        <v>-2.0391725789557-26.3258559080764i</v>
      </c>
      <c r="D2018" t="str">
        <f t="shared" si="573"/>
        <v>3.4781040728606-8.92646881547725i</v>
      </c>
      <c r="E2018" t="str">
        <f t="shared" si="574"/>
        <v>162.228096008919+1.07413569163369i</v>
      </c>
      <c r="F2018" t="str">
        <f t="shared" si="575"/>
        <v>2.90990653787022-83.6924839945417i</v>
      </c>
      <c r="G2018" t="str">
        <f t="shared" si="576"/>
        <v>0.9999988411876-0.0010764808669585i</v>
      </c>
      <c r="H2018" t="str">
        <f t="shared" si="577"/>
        <v>710.059137936209+232.990602369616i</v>
      </c>
      <c r="I2018" t="str">
        <f t="shared" si="578"/>
        <v>60.8379300662704-165.732339182488i</v>
      </c>
      <c r="K2018" t="str">
        <f t="shared" si="579"/>
        <v>0.015257276152687-0.00747328451171072i</v>
      </c>
      <c r="L2018" t="str">
        <f t="shared" si="580"/>
        <v>0.0001875-0.118589591745627i</v>
      </c>
      <c r="M2018" t="str">
        <f t="shared" si="581"/>
        <v>0.0025-0.0571662647389177i</v>
      </c>
      <c r="N2018">
        <f t="shared" si="582"/>
        <v>85.570774489851644</v>
      </c>
      <c r="O2018">
        <f t="shared" si="583"/>
        <v>28.433629311050584</v>
      </c>
      <c r="P2018" s="3">
        <f t="shared" si="584"/>
        <v>28.433629311050584</v>
      </c>
      <c r="Q2018" s="3">
        <f t="shared" si="585"/>
        <v>-94.429225510148356</v>
      </c>
      <c r="R2018">
        <f t="shared" si="586"/>
        <v>85.570774489851644</v>
      </c>
      <c r="S2018">
        <f t="shared" si="587"/>
        <v>1.7846609339236186</v>
      </c>
      <c r="T2018">
        <f t="shared" si="570"/>
        <v>28.433629311050584</v>
      </c>
    </row>
    <row r="2019" spans="1:20" x14ac:dyDescent="0.25">
      <c r="A2019">
        <f t="shared" si="571"/>
        <v>11255.966108687919</v>
      </c>
      <c r="B2019">
        <f t="shared" si="588"/>
        <v>1791.4426454725283</v>
      </c>
      <c r="C2019" t="str">
        <f t="shared" si="572"/>
        <v>-2.03436066318691-26.2174579611367i</v>
      </c>
      <c r="D2019" t="str">
        <f t="shared" si="573"/>
        <v>3.47810391351313-8.8927413606313i</v>
      </c>
      <c r="E2019" t="str">
        <f t="shared" si="574"/>
        <v>162.227020478344+1.07959476667909i</v>
      </c>
      <c r="F2019" t="str">
        <f t="shared" si="575"/>
        <v>2.90990651219406-83.3756802614671i</v>
      </c>
      <c r="G2019" t="str">
        <f t="shared" si="576"/>
        <v>0.999998832363903-0.0010805714847183i</v>
      </c>
      <c r="H2019" t="str">
        <f t="shared" si="577"/>
        <v>710.755740112395+233.885549570508i</v>
      </c>
      <c r="I2019" t="str">
        <f t="shared" si="578"/>
        <v>60.8459180377152-165.254246215333i</v>
      </c>
      <c r="K2019" t="str">
        <f t="shared" si="579"/>
        <v>0.0152338486647469-0.00748925421423095i</v>
      </c>
      <c r="L2019" t="str">
        <f t="shared" si="580"/>
        <v>0.0001875-0.118140657248084i</v>
      </c>
      <c r="M2019" t="str">
        <f t="shared" si="581"/>
        <v>0.0025-0.05694985528882i</v>
      </c>
      <c r="N2019">
        <f t="shared" si="582"/>
        <v>85.562987764436485</v>
      </c>
      <c r="O2019">
        <f t="shared" si="583"/>
        <v>28.397882435908937</v>
      </c>
      <c r="P2019" s="3">
        <f t="shared" si="584"/>
        <v>28.397882435908937</v>
      </c>
      <c r="Q2019" s="3">
        <f t="shared" si="585"/>
        <v>-94.437012235563515</v>
      </c>
      <c r="R2019">
        <f t="shared" si="586"/>
        <v>85.562987764436485</v>
      </c>
      <c r="S2019">
        <f t="shared" si="587"/>
        <v>1.7914426454725283</v>
      </c>
      <c r="T2019">
        <f t="shared" si="570"/>
        <v>28.397882435908937</v>
      </c>
    </row>
    <row r="2020" spans="1:20" x14ac:dyDescent="0.25">
      <c r="A2020">
        <f t="shared" si="571"/>
        <v>11298.738779900932</v>
      </c>
      <c r="B2020">
        <f t="shared" si="588"/>
        <v>1798.2501275253239</v>
      </c>
      <c r="C2020" t="str">
        <f t="shared" si="572"/>
        <v>-2.02952856232122-26.109467668792i</v>
      </c>
      <c r="D2020" t="str">
        <f t="shared" si="573"/>
        <v>3.47810375295233-8.85914183084934i</v>
      </c>
      <c r="E2020" t="str">
        <f t="shared" si="574"/>
        <v>162.225945791322+1.08508547310351i</v>
      </c>
      <c r="F2020" t="str">
        <f t="shared" si="575"/>
        <v>2.9099064863224-83.0600759155437i</v>
      </c>
      <c r="G2020" t="str">
        <f t="shared" si="576"/>
        <v>0.999998823473019-0.00108467764671647i</v>
      </c>
      <c r="H2020" t="str">
        <f t="shared" si="577"/>
        <v>711.458428142031+234.78388337692i</v>
      </c>
      <c r="I2020" t="str">
        <f t="shared" si="578"/>
        <v>60.8539442294338-164.778713544615i</v>
      </c>
      <c r="K2020" t="str">
        <f t="shared" si="579"/>
        <v>0.0152103213196991-0.00750518419735074i</v>
      </c>
      <c r="L2020" t="str">
        <f t="shared" si="580"/>
        <v>0.0001875-0.117693422243559i</v>
      </c>
      <c r="M2020" t="str">
        <f t="shared" si="581"/>
        <v>0.0025-0.0567342650815103i</v>
      </c>
      <c r="N2020">
        <f t="shared" si="582"/>
        <v>85.555249698298766</v>
      </c>
      <c r="O2020">
        <f t="shared" si="583"/>
        <v>28.362122281337307</v>
      </c>
      <c r="P2020" s="3">
        <f t="shared" si="584"/>
        <v>28.362122281337307</v>
      </c>
      <c r="Q2020" s="3">
        <f t="shared" si="585"/>
        <v>-94.444750301701234</v>
      </c>
      <c r="R2020">
        <f t="shared" si="586"/>
        <v>85.555249698298766</v>
      </c>
      <c r="S2020">
        <f t="shared" si="587"/>
        <v>1.798250127525324</v>
      </c>
      <c r="T2020">
        <f t="shared" si="570"/>
        <v>28.362122281337307</v>
      </c>
    </row>
    <row r="2021" spans="1:20" x14ac:dyDescent="0.25">
      <c r="A2021">
        <f t="shared" si="571"/>
        <v>11341.673987264556</v>
      </c>
      <c r="B2021">
        <f t="shared" si="588"/>
        <v>1805.0834780099201</v>
      </c>
      <c r="C2021" t="str">
        <f t="shared" si="572"/>
        <v>-2.0246762889831-26.0018836692868i</v>
      </c>
      <c r="D2021" t="str">
        <f t="shared" si="573"/>
        <v>3.47810359116893-8.82566974279072i</v>
      </c>
      <c r="E2021" t="str">
        <f t="shared" si="574"/>
        <v>162.224872045562+1.09060798770165i</v>
      </c>
      <c r="F2021" t="str">
        <f t="shared" si="575"/>
        <v>2.9099064602537-82.7456664166966i</v>
      </c>
      <c r="G2021" t="str">
        <f t="shared" si="576"/>
        <v>0.999998814514435-0.00108879941201988i</v>
      </c>
      <c r="H2021" t="str">
        <f t="shared" si="577"/>
        <v>712.16726108802+235.685613779725i</v>
      </c>
      <c r="I2021" t="str">
        <f t="shared" si="578"/>
        <v>60.8620085127993-164.305736631432i</v>
      </c>
      <c r="K2021" t="str">
        <f t="shared" si="579"/>
        <v>0.0151866941589322-0.00752107374870866i</v>
      </c>
      <c r="L2021" t="str">
        <f t="shared" si="580"/>
        <v>0.0001875-0.117247880298425i</v>
      </c>
      <c r="M2021" t="str">
        <f t="shared" si="581"/>
        <v>0.0025-0.056519491015651i</v>
      </c>
      <c r="N2021">
        <f t="shared" si="582"/>
        <v>85.547560996920538</v>
      </c>
      <c r="O2021">
        <f t="shared" si="583"/>
        <v>28.326348835364715</v>
      </c>
      <c r="P2021" s="3">
        <f t="shared" si="584"/>
        <v>28.326348835364715</v>
      </c>
      <c r="Q2021" s="3">
        <f t="shared" si="585"/>
        <v>-94.452439003079462</v>
      </c>
      <c r="R2021">
        <f t="shared" si="586"/>
        <v>85.547560996920538</v>
      </c>
      <c r="S2021">
        <f t="shared" si="587"/>
        <v>1.8050834780099201</v>
      </c>
      <c r="T2021">
        <f t="shared" si="570"/>
        <v>28.326348835364715</v>
      </c>
    </row>
    <row r="2022" spans="1:20" x14ac:dyDescent="0.25">
      <c r="A2022">
        <f t="shared" si="571"/>
        <v>11384.772348416162</v>
      </c>
      <c r="B2022">
        <f t="shared" si="588"/>
        <v>1811.9427952263579</v>
      </c>
      <c r="C2022" t="str">
        <f t="shared" si="572"/>
        <v>-2.01980385706817-25.8947046069855i</v>
      </c>
      <c r="D2022" t="str">
        <f t="shared" si="573"/>
        <v>3.47810342815368-8.7923246149483i</v>
      </c>
      <c r="E2022" t="str">
        <f t="shared" si="574"/>
        <v>162.223799340166+1.09616248779227i</v>
      </c>
      <c r="F2022" t="str">
        <f t="shared" si="575"/>
        <v>2.90990643398654-82.4324472420407i</v>
      </c>
      <c r="G2022" t="str">
        <f t="shared" si="576"/>
        <v>0.999998805487637-0.00109293683991982i</v>
      </c>
      <c r="H2022" t="str">
        <f t="shared" si="577"/>
        <v>712.882298675112+236.590750712807i</v>
      </c>
      <c r="I2022" t="str">
        <f t="shared" si="578"/>
        <v>60.8701107499094-163.835311004006i</v>
      </c>
      <c r="K2022" t="str">
        <f t="shared" si="579"/>
        <v>0.0151629672299537-0.00753692215378752i</v>
      </c>
      <c r="L2022" t="str">
        <f t="shared" si="580"/>
        <v>0.0001875-0.116804025003412i</v>
      </c>
      <c r="M2022" t="str">
        <f t="shared" si="581"/>
        <v>0.0025-0.0563055300016447i</v>
      </c>
      <c r="N2022">
        <f t="shared" si="582"/>
        <v>85.539922369525925</v>
      </c>
      <c r="O2022">
        <f t="shared" si="583"/>
        <v>28.290562086704817</v>
      </c>
      <c r="P2022" s="3">
        <f t="shared" si="584"/>
        <v>28.290562086704817</v>
      </c>
      <c r="Q2022" s="3">
        <f t="shared" si="585"/>
        <v>-94.460077630474075</v>
      </c>
      <c r="R2022">
        <f t="shared" si="586"/>
        <v>85.539922369525925</v>
      </c>
      <c r="S2022">
        <f t="shared" si="587"/>
        <v>1.811942795226358</v>
      </c>
      <c r="T2022">
        <f t="shared" si="570"/>
        <v>28.290562086704817</v>
      </c>
    </row>
    <row r="2023" spans="1:20" x14ac:dyDescent="0.25">
      <c r="A2023">
        <f t="shared" si="571"/>
        <v>11428.034483340143</v>
      </c>
      <c r="B2023">
        <f t="shared" si="588"/>
        <v>1818.828177848218</v>
      </c>
      <c r="C2023" t="str">
        <f t="shared" si="572"/>
        <v>-2.01491128175231-25.7879291323364i</v>
      </c>
      <c r="D2023" t="str">
        <f t="shared" si="573"/>
        <v>3.4781032638972-8.75910596764114i</v>
      </c>
      <c r="E2023" t="str">
        <f t="shared" si="574"/>
        <v>162.22272777563+1.10174915121125i</v>
      </c>
      <c r="F2023" t="str">
        <f t="shared" si="575"/>
        <v>2.90990640751938-82.1204138858131i</v>
      </c>
      <c r="G2023" t="str">
        <f t="shared" si="576"/>
        <v>0.999998796392105-0.00109708998993289i</v>
      </c>
      <c r="H2023" t="str">
        <f t="shared" si="577"/>
        <v>713.603601298566+237.499304050266i</v>
      </c>
      <c r="I2023" t="str">
        <f t="shared" si="578"/>
        <v>60.878250793335-163.36743225803i</v>
      </c>
      <c r="K2023" t="str">
        <f t="shared" si="579"/>
        <v>0.0151391405864375-0.00755272869596929i</v>
      </c>
      <c r="L2023" t="str">
        <f t="shared" si="580"/>
        <v>0.0001875-0.116361849973512i</v>
      </c>
      <c r="M2023" t="str">
        <f t="shared" si="581"/>
        <v>0.0025-0.0560923789615907i</v>
      </c>
      <c r="N2023">
        <f t="shared" si="582"/>
        <v>85.532334529057692</v>
      </c>
      <c r="O2023">
        <f t="shared" si="583"/>
        <v>28.254762024763174</v>
      </c>
      <c r="P2023" s="3">
        <f t="shared" si="584"/>
        <v>28.254762024763174</v>
      </c>
      <c r="Q2023" s="3">
        <f t="shared" si="585"/>
        <v>-94.467665470942308</v>
      </c>
      <c r="R2023">
        <f t="shared" si="586"/>
        <v>85.532334529057692</v>
      </c>
      <c r="S2023">
        <f t="shared" si="587"/>
        <v>1.818828177848218</v>
      </c>
      <c r="T2023">
        <f t="shared" si="570"/>
        <v>28.254762024763174</v>
      </c>
    </row>
    <row r="2024" spans="1:20" x14ac:dyDescent="0.25">
      <c r="A2024">
        <f t="shared" si="571"/>
        <v>11471.461014376837</v>
      </c>
      <c r="B2024">
        <f t="shared" si="588"/>
        <v>1825.7397249240414</v>
      </c>
      <c r="C2024" t="str">
        <f t="shared" si="572"/>
        <v>-2.00999857950143-25.6815559018407i</v>
      </c>
      <c r="D2024" t="str">
        <f t="shared" si="573"/>
        <v>3.47810309838999-8.72601332300765i</v>
      </c>
      <c r="E2024" t="str">
        <f t="shared" si="574"/>
        <v>162.221657453864+1.10736815630191i</v>
      </c>
      <c r="F2024" t="str">
        <f t="shared" si="575"/>
        <v>2.90990638085067-81.809561859308i</v>
      </c>
      <c r="G2024" t="str">
        <f t="shared" si="576"/>
        <v>0.999998787227316-0.00110125892180182i</v>
      </c>
      <c r="H2024" t="str">
        <f t="shared" si="577"/>
        <v>714.331230032956+238.411283603552i</v>
      </c>
      <c r="I2024" t="str">
        <f t="shared" si="578"/>
        <v>60.8864284858684-162.902096057035i</v>
      </c>
      <c r="K2024" t="str">
        <f t="shared" si="579"/>
        <v>0.0151152142882708-0.00756849265659075i</v>
      </c>
      <c r="L2024" t="str">
        <f t="shared" si="580"/>
        <v>0.0001875-0.115921348847891i</v>
      </c>
      <c r="M2024" t="str">
        <f t="shared" si="581"/>
        <v>0.0025-0.0558800348292394i</v>
      </c>
      <c r="N2024">
        <f t="shared" si="582"/>
        <v>85.524798192151948</v>
      </c>
      <c r="O2024">
        <f t="shared" si="583"/>
        <v>28.218948639646232</v>
      </c>
      <c r="P2024" s="3">
        <f t="shared" si="584"/>
        <v>28.218948639646232</v>
      </c>
      <c r="Q2024" s="3">
        <f t="shared" si="585"/>
        <v>-94.475201807848052</v>
      </c>
      <c r="R2024">
        <f t="shared" si="586"/>
        <v>85.524798192151948</v>
      </c>
      <c r="S2024">
        <f t="shared" si="587"/>
        <v>1.8257397249240415</v>
      </c>
      <c r="T2024">
        <f t="shared" si="570"/>
        <v>28.218948639646232</v>
      </c>
    </row>
    <row r="2025" spans="1:20" x14ac:dyDescent="0.25">
      <c r="A2025">
        <f t="shared" si="571"/>
        <v>11515.052566231469</v>
      </c>
      <c r="B2025">
        <f t="shared" si="588"/>
        <v>1832.6775358787529</v>
      </c>
      <c r="C2025" t="str">
        <f t="shared" si="572"/>
        <v>-2.00506576808007-25.5755835780178i</v>
      </c>
      <c r="D2025" t="str">
        <f t="shared" si="573"/>
        <v>3.47810293162253-8.69304620499897i</v>
      </c>
      <c r="E2025" t="str">
        <f t="shared" si="574"/>
        <v>162.220588478196+1.1130196819132i</v>
      </c>
      <c r="F2025" t="str">
        <f t="shared" si="575"/>
        <v>2.90990635397887-81.4998866908148i</v>
      </c>
      <c r="G2025" t="str">
        <f t="shared" si="576"/>
        <v>0.999998777992743-0.00110544369549635i</v>
      </c>
      <c r="H2025" t="str">
        <f t="shared" si="577"/>
        <v>715.065246641115+239.326699118525i</v>
      </c>
      <c r="I2025" t="str">
        <f t="shared" si="578"/>
        <v>60.8946436602671-162.439298132774i</v>
      </c>
      <c r="K2025" t="str">
        <f t="shared" si="579"/>
        <v>0.0150911884016002-0.00758421331500019i</v>
      </c>
      <c r="L2025" t="str">
        <f t="shared" si="580"/>
        <v>0.0001875-0.115482515289789i</v>
      </c>
      <c r="M2025" t="str">
        <f t="shared" si="581"/>
        <v>0.0025-0.0556684945499497i</v>
      </c>
      <c r="N2025">
        <f t="shared" si="582"/>
        <v>85.517314079114243</v>
      </c>
      <c r="O2025">
        <f t="shared" si="583"/>
        <v>28.183121922169082</v>
      </c>
      <c r="P2025" s="3">
        <f t="shared" si="584"/>
        <v>28.183121922169082</v>
      </c>
      <c r="Q2025" s="3">
        <f t="shared" si="585"/>
        <v>-94.482685920885757</v>
      </c>
      <c r="R2025">
        <f t="shared" si="586"/>
        <v>85.517314079114243</v>
      </c>
      <c r="S2025">
        <f t="shared" si="587"/>
        <v>1.8326775358787528</v>
      </c>
      <c r="T2025">
        <f t="shared" si="570"/>
        <v>28.183121922169082</v>
      </c>
    </row>
    <row r="2026" spans="1:20" x14ac:dyDescent="0.25">
      <c r="A2026">
        <f t="shared" si="571"/>
        <v>11558.809765983149</v>
      </c>
      <c r="B2026">
        <f t="shared" si="588"/>
        <v>1839.6417105150922</v>
      </c>
      <c r="C2026" t="str">
        <f t="shared" si="572"/>
        <v>-2.00011286656036-25.4700108293721i</v>
      </c>
      <c r="D2026" t="str">
        <f t="shared" si="573"/>
        <v>3.47810276358529-8.66020413937213i</v>
      </c>
      <c r="E2026" t="str">
        <f t="shared" si="574"/>
        <v>162.219520953382+1.11870390739209i</v>
      </c>
      <c r="F2026" t="str">
        <f t="shared" si="575"/>
        <v>2.9099063269025-81.1913839255538i</v>
      </c>
      <c r="G2026" t="str">
        <f t="shared" si="576"/>
        <v>0.999998768687853-0.0011096443712141i</v>
      </c>
      <c r="H2026" t="str">
        <f t="shared" si="577"/>
        <v>715.805713583214+240.245560272433i</v>
      </c>
      <c r="I2026" t="str">
        <f t="shared" si="578"/>
        <v>60.9028961389905-161.979034285605i</v>
      </c>
      <c r="K2026" t="str">
        <f t="shared" si="579"/>
        <v>0.0150670629988774-0.00759988994861467i</v>
      </c>
      <c r="L2026" t="str">
        <f t="shared" si="580"/>
        <v>0.0001875-0.115045342986441i</v>
      </c>
      <c r="M2026" t="str">
        <f t="shared" si="581"/>
        <v>0.0025-0.0554577550806433i</v>
      </c>
      <c r="N2026">
        <f t="shared" si="582"/>
        <v>85.509882913893804</v>
      </c>
      <c r="O2026">
        <f t="shared" si="583"/>
        <v>28.147281863863771</v>
      </c>
      <c r="P2026" s="3">
        <f t="shared" si="584"/>
        <v>28.147281863863771</v>
      </c>
      <c r="Q2026" s="3">
        <f t="shared" si="585"/>
        <v>-94.490117086106196</v>
      </c>
      <c r="R2026">
        <f t="shared" si="586"/>
        <v>85.509882913893804</v>
      </c>
      <c r="S2026">
        <f t="shared" si="587"/>
        <v>1.8396417105150922</v>
      </c>
      <c r="T2026">
        <f t="shared" si="570"/>
        <v>28.147281863863771</v>
      </c>
    </row>
    <row r="2027" spans="1:20" x14ac:dyDescent="0.25">
      <c r="A2027">
        <f t="shared" si="571"/>
        <v>11602.733243093886</v>
      </c>
      <c r="B2027">
        <f t="shared" si="588"/>
        <v>1846.6323490150496</v>
      </c>
      <c r="C2027" t="str">
        <f t="shared" si="572"/>
        <v>-1.99513989533089-25.3648363303586i</v>
      </c>
      <c r="D2027" t="str">
        <f t="shared" si="573"/>
        <v>3.47810259426852-8.6274866536827i</v>
      </c>
      <c r="E2027" t="str">
        <f t="shared" si="574"/>
        <v>162.218454985619+1.12442101257646i</v>
      </c>
      <c r="F2027" t="str">
        <f t="shared" si="575"/>
        <v>2.90990629961992-80.8840491256069i</v>
      </c>
      <c r="G2027" t="str">
        <f t="shared" si="576"/>
        <v>0.999998759312113-0.00111386100938143i</v>
      </c>
      <c r="H2027" t="str">
        <f t="shared" si="577"/>
        <v>716.552694025949+241.16787667079i</v>
      </c>
      <c r="I2027" t="str">
        <f t="shared" si="578"/>
        <v>60.9111857339219-161.521300384864i</v>
      </c>
      <c r="K2027" t="str">
        <f t="shared" si="579"/>
        <v>0.015042838158905-0.00761552183297852i</v>
      </c>
      <c r="L2027" t="str">
        <f t="shared" si="580"/>
        <v>0.0001875-0.114609825648975i</v>
      </c>
      <c r="M2027" t="str">
        <f t="shared" si="581"/>
        <v>0.0025-0.055247813389762i</v>
      </c>
      <c r="N2027">
        <f t="shared" si="582"/>
        <v>85.502505424056977</v>
      </c>
      <c r="O2027">
        <f t="shared" si="583"/>
        <v>28.111428456987184</v>
      </c>
      <c r="P2027" s="3">
        <f t="shared" si="584"/>
        <v>28.111428456987184</v>
      </c>
      <c r="Q2027" s="3">
        <f t="shared" si="585"/>
        <v>-94.497494575943023</v>
      </c>
      <c r="R2027">
        <f t="shared" si="586"/>
        <v>85.502505424056977</v>
      </c>
      <c r="S2027">
        <f t="shared" si="587"/>
        <v>1.8466323490150496</v>
      </c>
      <c r="T2027">
        <f t="shared" si="570"/>
        <v>28.111428456987184</v>
      </c>
    </row>
    <row r="2028" spans="1:20" x14ac:dyDescent="0.25">
      <c r="A2028">
        <f t="shared" si="571"/>
        <v>11646.823629417642</v>
      </c>
      <c r="B2028">
        <f t="shared" si="588"/>
        <v>1853.6495519413068</v>
      </c>
      <c r="C2028" t="str">
        <f t="shared" si="572"/>
        <v>-1.9901468761053-25.2600587613514i</v>
      </c>
      <c r="D2028" t="str">
        <f t="shared" si="573"/>
        <v>3.47810242366255-8.59489327727878i</v>
      </c>
      <c r="E2028" t="str">
        <f t="shared" si="574"/>
        <v>162.217390682555+1.13017117778836i</v>
      </c>
      <c r="F2028" t="str">
        <f t="shared" si="575"/>
        <v>2.90990627212964-80.5778778698619i</v>
      </c>
      <c r="G2028" t="str">
        <f t="shared" si="576"/>
        <v>0.999998749864981-0.00111809367065429i</v>
      </c>
      <c r="H2028" t="str">
        <f t="shared" si="577"/>
        <v>717.306251851901+242.093657844178i</v>
      </c>
      <c r="I2028" t="str">
        <f t="shared" si="578"/>
        <v>60.9195122460967-161.06609236928i</v>
      </c>
      <c r="K2028" t="str">
        <f t="shared" si="579"/>
        <v>0.0150185139668812-0.00763110824182221i</v>
      </c>
      <c r="L2028" t="str">
        <f t="shared" si="580"/>
        <v>0.0001875-0.114175957012328i</v>
      </c>
      <c r="M2028" t="str">
        <f t="shared" si="581"/>
        <v>0.0025-0.0550386664572248i</v>
      </c>
      <c r="N2028">
        <f t="shared" si="582"/>
        <v>85.495182340760621</v>
      </c>
      <c r="O2028">
        <f t="shared" si="583"/>
        <v>28.075561694530016</v>
      </c>
      <c r="P2028" s="3">
        <f t="shared" si="584"/>
        <v>28.075561694530016</v>
      </c>
      <c r="Q2028" s="3">
        <f t="shared" si="585"/>
        <v>-94.504817659239379</v>
      </c>
      <c r="R2028">
        <f t="shared" si="586"/>
        <v>85.495182340760621</v>
      </c>
      <c r="S2028">
        <f t="shared" si="587"/>
        <v>1.8536495519413068</v>
      </c>
      <c r="T2028">
        <f t="shared" ref="T2028:T2091" si="589">P2028</f>
        <v>28.075561694530016</v>
      </c>
    </row>
    <row r="2029" spans="1:20" x14ac:dyDescent="0.25">
      <c r="A2029">
        <f t="shared" ref="A2029:A2092" si="590">2*PI()*B2029</f>
        <v>11691.08155920943</v>
      </c>
      <c r="B2029">
        <f t="shared" si="588"/>
        <v>1860.6934202386838</v>
      </c>
      <c r="C2029" t="str">
        <f t="shared" ref="C2029:C2092" si="591">IMPRODUCT(D2029,E2029,$C$40,,K2029,$C$41)</f>
        <v>-1.98513383193122-25.1556768086067i</v>
      </c>
      <c r="D2029" t="str">
        <f t="shared" ref="D2029:D2092" si="592">IMDIV(IMPRODUCT($C$37,$C$38,COMPLEX(1,A2029/$C$38)),IMSUM(-1*A2029*A2029/$C$39,COMPLEX(0,1*A2029)))</f>
        <v>3.4781022517575-8.5624235412935i</v>
      </c>
      <c r="E2029" t="str">
        <f t="shared" ref="E2029:E2092" si="593">IMDIV(IMPRODUCT(IMSUM(F2029,G2029),$C$29,H2029),IMSUM(1,I2029))</f>
        <v>162.216328153299+1.13595458382873i</v>
      </c>
      <c r="F2029" t="str">
        <f t="shared" ref="F2029:F2092" si="594">IMDIV(IMPRODUCT($C$14,$C$15,COMPLEX(1,A2029/$C$15)),IMSUM(-1*A2029*A2029/$C$16,COMPLEX(0,A2029)))</f>
        <v>2.90990624443001-80.2728657539409i</v>
      </c>
      <c r="G2029" t="str">
        <f t="shared" ref="G2029:G2092" si="595">IMDIV(1,COMPLEX(1,A2029*$C$9*$C$10))</f>
        <v>0.999998740345915-0.00112234241591912i</v>
      </c>
      <c r="H2029" t="str">
        <f t="shared" ref="H2029:H2092" si="596">IMDIV($C$3,IMSUM(K2029,COMPLEX(0,$C$28*A2029)))</f>
        <v>718.066451669035+243.022913244984i</v>
      </c>
      <c r="I2029" t="str">
        <f t="shared" ref="I2029:I2092" si="597">IMPRODUCT(F2029,$C$29,H2029,$C$31)</f>
        <v>60.9278754654173-160.613406247371i</v>
      </c>
      <c r="K2029" t="str">
        <f t="shared" ref="K2029:K2092" si="598">IF($C$26&lt;=0,IMDIV(1,IMSUM(IMDIV(1,L2029),1/$C$18)),IMDIV(1,IMSUM(IMDIV(1,L2029),1/$C$18,IMDIV(1,M2029))))</f>
        <v>0.0149940905144436-0.00764664844712267i</v>
      </c>
      <c r="L2029" t="str">
        <f t="shared" ref="L2029:L2092" si="599">IMSUM($C$21/$C$22,IMDIV(1,COMPLEX(0,$C$20*$C$22*A2029)))</f>
        <v>0.0001875-0.113743730835154i</v>
      </c>
      <c r="M2029" t="str">
        <f t="shared" ref="M2029:M2092" si="600">IMSUM($C$25/$C$26,IMDIV(1,COMPLEX(0,$C$24*$C$26*A2029)))</f>
        <v>0.0025-0.0548303112743821i</v>
      </c>
      <c r="N2029">
        <f t="shared" ref="N2029:N2092" si="601">ABS(R2029)</f>
        <v>85.487914398723134</v>
      </c>
      <c r="O2029">
        <f t="shared" ref="O2029:O2092" si="602">ABS(P2029)</f>
        <v>28.039681570223834</v>
      </c>
      <c r="P2029" s="3">
        <f t="shared" ref="P2029:P2092" si="603">20*LOG10(IMABS(C2029))</f>
        <v>28.039681570223834</v>
      </c>
      <c r="Q2029" s="3">
        <f t="shared" ref="Q2029:Q2092" si="604">IMARGUMENT(C2029)*180/PI()</f>
        <v>-94.512085601276866</v>
      </c>
      <c r="R2029">
        <f t="shared" ref="R2029:R2092" si="605">IF(Q2029&lt;0,Q2029+180,Q2029-180)</f>
        <v>85.487914398723134</v>
      </c>
      <c r="S2029">
        <f t="shared" ref="S2029:S2092" si="606">B2029/1000</f>
        <v>1.8606934202386838</v>
      </c>
      <c r="T2029">
        <f t="shared" si="589"/>
        <v>28.039681570223834</v>
      </c>
    </row>
    <row r="2030" spans="1:20" x14ac:dyDescent="0.25">
      <c r="A2030">
        <f t="shared" si="590"/>
        <v>11735.507669134426</v>
      </c>
      <c r="B2030">
        <f t="shared" ref="B2030:B2093" si="607">B2029*(1+B$42)</f>
        <v>1867.7640552355908</v>
      </c>
      <c r="C2030" t="str">
        <f t="shared" si="591"/>
        <v>-1.98010078719821-25.0516891642311i</v>
      </c>
      <c r="D2030" t="str">
        <f t="shared" si="592"/>
        <v>3.47810207854351-8.53007697863878i</v>
      </c>
      <c r="E2030" t="str">
        <f t="shared" si="593"/>
        <v>162.215267508428+1.14177141197029i</v>
      </c>
      <c r="F2030" t="str">
        <f t="shared" si="594"/>
        <v>2.90990621651946-79.9690083901431i</v>
      </c>
      <c r="G2030" t="str">
        <f t="shared" si="595"/>
        <v>0.999998730754366-0.00112660730629368i</v>
      </c>
      <c r="H2030" t="str">
        <f t="shared" si="596"/>
        <v>718.833358820317+243.955652244003i</v>
      </c>
      <c r="I2030" t="str">
        <f t="shared" si="597"/>
        <v>60.9362751703614-160.163238097861i</v>
      </c>
      <c r="K2030" t="str">
        <f t="shared" si="598"/>
        <v>0.0149695678997134-0.00766214171916393i</v>
      </c>
      <c r="L2030" t="str">
        <f t="shared" si="599"/>
        <v>0.0001875-0.113313140899735i</v>
      </c>
      <c r="M2030" t="str">
        <f t="shared" si="600"/>
        <v>0.0025-0.054622744843975i</v>
      </c>
      <c r="N2030">
        <f t="shared" si="601"/>
        <v>85.480702336197169</v>
      </c>
      <c r="O2030">
        <f t="shared" si="602"/>
        <v>28.003788078549974</v>
      </c>
      <c r="P2030" s="3">
        <f t="shared" si="603"/>
        <v>28.003788078549974</v>
      </c>
      <c r="Q2030" s="3">
        <f t="shared" si="604"/>
        <v>-94.519297663802831</v>
      </c>
      <c r="R2030">
        <f t="shared" si="605"/>
        <v>85.480702336197169</v>
      </c>
      <c r="S2030">
        <f t="shared" si="606"/>
        <v>1.8677640552355907</v>
      </c>
      <c r="T2030">
        <f t="shared" si="589"/>
        <v>28.003788078549974</v>
      </c>
    </row>
    <row r="2031" spans="1:20" x14ac:dyDescent="0.25">
      <c r="A2031">
        <f t="shared" si="590"/>
        <v>11780.102598277137</v>
      </c>
      <c r="B2031">
        <f t="shared" si="607"/>
        <v>1874.8615586454862</v>
      </c>
      <c r="C2031" t="str">
        <f t="shared" si="591"/>
        <v>-1.97504776764655-24.948094526147i</v>
      </c>
      <c r="D2031" t="str">
        <f t="shared" si="592"/>
        <v>3.47810190401062-8.4978531239984i</v>
      </c>
      <c r="E2031" t="str">
        <f t="shared" si="593"/>
        <v>162.214208860002+1.14762184394889i</v>
      </c>
      <c r="F2031" t="str">
        <f t="shared" si="594"/>
        <v>2.90990618839641-79.666301407378i</v>
      </c>
      <c r="G2031" t="str">
        <f t="shared" si="595"/>
        <v>0.999998721089784-0.00113088840312803i</v>
      </c>
      <c r="H2031" t="str">
        <f t="shared" si="596"/>
        <v>719.607039393491+244.891884126977i</v>
      </c>
      <c r="I2031" t="str">
        <f t="shared" si="597"/>
        <v>60.9447111276831-159.715584070096i</v>
      </c>
      <c r="K2031" t="str">
        <f t="shared" si="598"/>
        <v>0.0149449462273386-0.00767758732659889i</v>
      </c>
      <c r="L2031" t="str">
        <f t="shared" si="599"/>
        <v>0.0001875-0.11288418101189i</v>
      </c>
      <c r="M2031" t="str">
        <f t="shared" si="600"/>
        <v>0.0025-0.0544159641800907i</v>
      </c>
      <c r="N2031">
        <f t="shared" si="601"/>
        <v>85.47354689493919</v>
      </c>
      <c r="O2031">
        <f t="shared" si="602"/>
        <v>27.967881214747532</v>
      </c>
      <c r="P2031" s="3">
        <f t="shared" si="603"/>
        <v>27.967881214747532</v>
      </c>
      <c r="Q2031" s="3">
        <f t="shared" si="604"/>
        <v>-94.52645310506081</v>
      </c>
      <c r="R2031">
        <f t="shared" si="605"/>
        <v>85.47354689493919</v>
      </c>
      <c r="S2031">
        <f t="shared" si="606"/>
        <v>1.8748615586454862</v>
      </c>
      <c r="T2031">
        <f t="shared" si="589"/>
        <v>27.967881214747532</v>
      </c>
    </row>
    <row r="2032" spans="1:20" x14ac:dyDescent="0.25">
      <c r="A2032">
        <f t="shared" si="590"/>
        <v>11824.86698815059</v>
      </c>
      <c r="B2032">
        <f t="shared" si="607"/>
        <v>1881.9860325683392</v>
      </c>
      <c r="C2032" t="str">
        <f t="shared" si="591"/>
        <v>-1.96997480037526-24.8448915980584i</v>
      </c>
      <c r="D2032" t="str">
        <f t="shared" si="592"/>
        <v>3.47810172814876-8.46575151382125i</v>
      </c>
      <c r="E2032" t="str">
        <f t="shared" si="593"/>
        <v>162.213152321573+1.15350606195882i</v>
      </c>
      <c r="F2032" t="str">
        <f t="shared" si="594"/>
        <v>2.90990616005919-79.3647404511037i</v>
      </c>
      <c r="G2032" t="str">
        <f t="shared" si="595"/>
        <v>0.999998711351612-0.00113518576800526i</v>
      </c>
      <c r="H2032" t="str">
        <f t="shared" si="596"/>
        <v>720.387560231022+245.831618091034i</v>
      </c>
      <c r="I2032" t="str">
        <f t="shared" si="597"/>
        <v>60.9531830921093-159.270440384476i</v>
      </c>
      <c r="K2032" t="str">
        <f t="shared" si="598"/>
        <v>0.0149202256085362-0.00769298453651187i</v>
      </c>
      <c r="L2032" t="str">
        <f t="shared" si="599"/>
        <v>0.0001875-0.112456845000887i</v>
      </c>
      <c r="M2032" t="str">
        <f t="shared" si="600"/>
        <v>0.0025-0.0542099663081198i</v>
      </c>
      <c r="N2032">
        <f t="shared" si="601"/>
        <v>85.466448820179735</v>
      </c>
      <c r="O2032">
        <f t="shared" si="602"/>
        <v>27.931960974821422</v>
      </c>
      <c r="P2032" s="3">
        <f t="shared" si="603"/>
        <v>27.931960974821422</v>
      </c>
      <c r="Q2032" s="3">
        <f t="shared" si="604"/>
        <v>-94.533551179820265</v>
      </c>
      <c r="R2032">
        <f t="shared" si="605"/>
        <v>85.466448820179735</v>
      </c>
      <c r="S2032">
        <f t="shared" si="606"/>
        <v>1.8819860325683391</v>
      </c>
      <c r="T2032">
        <f t="shared" si="589"/>
        <v>27.931960974821422</v>
      </c>
    </row>
    <row r="2033" spans="1:20" x14ac:dyDescent="0.25">
      <c r="A2033">
        <f t="shared" si="590"/>
        <v>11869.801482705563</v>
      </c>
      <c r="B2033">
        <f t="shared" si="607"/>
        <v>1889.1375794920989</v>
      </c>
      <c r="C2033" t="str">
        <f t="shared" si="591"/>
        <v>-1.96488191384993-24.7420790894166i</v>
      </c>
      <c r="D2033" t="str">
        <f t="shared" si="592"/>
        <v>3.47810155094783-8.43377168631487i</v>
      </c>
      <c r="E2033" t="str">
        <f t="shared" si="593"/>
        <v>162.212098008191+1.1594242486457i</v>
      </c>
      <c r="F2033" t="str">
        <f t="shared" si="594"/>
        <v>2.9099061315062-79.0643211832652i</v>
      </c>
      <c r="G2033" t="str">
        <f t="shared" si="595"/>
        <v>0.999998701539288-0.00113949946274253i</v>
      </c>
      <c r="H2033" t="str">
        <f t="shared" si="596"/>
        <v>721.174988940152+246.774863241019i</v>
      </c>
      <c r="I2033" t="str">
        <f t="shared" si="597"/>
        <v>60.9616908060259-158.827803332897i</v>
      </c>
      <c r="K2033" t="str">
        <f t="shared" si="598"/>
        <v>0.0148954061611346-0.00770833261448199i</v>
      </c>
      <c r="L2033" t="str">
        <f t="shared" si="599"/>
        <v>0.0001875-0.112031126719353i</v>
      </c>
      <c r="M2033" t="str">
        <f t="shared" si="600"/>
        <v>0.0025-0.0540047482647138i</v>
      </c>
      <c r="N2033">
        <f t="shared" si="601"/>
        <v>85.459408860593058</v>
      </c>
      <c r="O2033">
        <f t="shared" si="602"/>
        <v>27.896027355550473</v>
      </c>
      <c r="P2033" s="3">
        <f t="shared" si="603"/>
        <v>27.896027355550473</v>
      </c>
      <c r="Q2033" s="3">
        <f t="shared" si="604"/>
        <v>-94.540591139406942</v>
      </c>
      <c r="R2033">
        <f t="shared" si="605"/>
        <v>85.459408860593058</v>
      </c>
      <c r="S2033">
        <f t="shared" si="606"/>
        <v>1.8891375794920988</v>
      </c>
      <c r="T2033">
        <f t="shared" si="589"/>
        <v>27.896027355550473</v>
      </c>
    </row>
    <row r="2034" spans="1:20" x14ac:dyDescent="0.25">
      <c r="A2034">
        <f t="shared" si="590"/>
        <v>11914.906728339845</v>
      </c>
      <c r="B2034">
        <f t="shared" si="607"/>
        <v>1896.316302294169</v>
      </c>
      <c r="C2034" t="str">
        <f t="shared" si="591"/>
        <v>-1.95976913791121-24.6396557153864i</v>
      </c>
      <c r="D2034" t="str">
        <f t="shared" si="592"/>
        <v>3.47810137239767-8.40191318143869i</v>
      </c>
      <c r="E2034" t="str">
        <f t="shared" si="593"/>
        <v>162.211046036419+1.1653765870977i</v>
      </c>
      <c r="F2034" t="str">
        <f t="shared" si="594"/>
        <v>2.90990610273583-78.7650392822309i</v>
      </c>
      <c r="G2034" t="str">
        <f t="shared" si="595"/>
        <v>0.99999869165225-0.00114382954939185i</v>
      </c>
      <c r="H2034" t="str">
        <f t="shared" si="596"/>
        <v>721.969393903145+247.721628585743i</v>
      </c>
      <c r="I2034" t="str">
        <f t="shared" si="597"/>
        <v>60.9702339991602-158.387669279187i</v>
      </c>
      <c r="K2034" t="str">
        <f t="shared" si="598"/>
        <v>0.0148704880096146-0.00772363082464742i</v>
      </c>
      <c r="L2034" t="str">
        <f t="shared" si="599"/>
        <v>0.0001875-0.111607020043189i</v>
      </c>
      <c r="M2034" t="str">
        <f t="shared" si="600"/>
        <v>0.0025-0.0538003070977423i</v>
      </c>
      <c r="N2034">
        <f t="shared" si="601"/>
        <v>85.452427768264229</v>
      </c>
      <c r="O2034">
        <f t="shared" si="602"/>
        <v>27.860080354495715</v>
      </c>
      <c r="P2034" s="3">
        <f t="shared" si="603"/>
        <v>27.860080354495715</v>
      </c>
      <c r="Q2034" s="3">
        <f t="shared" si="604"/>
        <v>-94.547572231735771</v>
      </c>
      <c r="R2034">
        <f t="shared" si="605"/>
        <v>85.452427768264229</v>
      </c>
      <c r="S2034">
        <f t="shared" si="606"/>
        <v>1.8963163022941689</v>
      </c>
      <c r="T2034">
        <f t="shared" si="589"/>
        <v>27.860080354495715</v>
      </c>
    </row>
    <row r="2035" spans="1:20" x14ac:dyDescent="0.25">
      <c r="A2035">
        <f t="shared" si="590"/>
        <v>11960.183373907535</v>
      </c>
      <c r="B2035">
        <f t="shared" si="607"/>
        <v>1903.5223042428868</v>
      </c>
      <c r="C2035" t="str">
        <f t="shared" si="591"/>
        <v>-1.95463650378209-24.5376201968108i</v>
      </c>
      <c r="D2035" t="str">
        <f t="shared" si="592"/>
        <v>3.47810119248794-8.3701755408972i</v>
      </c>
      <c r="E2035" t="str">
        <f t="shared" si="593"/>
        <v>162.209996524341+1.17136326083918i</v>
      </c>
      <c r="F2035" t="str">
        <f t="shared" si="594"/>
        <v>2.90990607374638-78.4668904427289i</v>
      </c>
      <c r="G2035" t="str">
        <f t="shared" si="595"/>
        <v>0.999998681689928-0.00114817609024102i</v>
      </c>
      <c r="H2035" t="str">
        <f t="shared" si="596"/>
        <v>722.770844287663+248.671923034103i</v>
      </c>
      <c r="I2035" t="str">
        <f t="shared" si="597"/>
        <v>60.9788123882487-157.950034659564i</v>
      </c>
      <c r="K2035" t="str">
        <f t="shared" si="598"/>
        <v>0.0148454712851505-0.00773887842977036i</v>
      </c>
      <c r="L2035" t="str">
        <f t="shared" si="599"/>
        <v>0.0001875-0.111184518871477i</v>
      </c>
      <c r="M2035" t="str">
        <f t="shared" si="600"/>
        <v>0.0025-0.0535966398662505i</v>
      </c>
      <c r="N2035">
        <f t="shared" si="601"/>
        <v>85.445506298657676</v>
      </c>
      <c r="O2035">
        <f t="shared" si="602"/>
        <v>27.82411997000812</v>
      </c>
      <c r="P2035" s="3">
        <f t="shared" si="603"/>
        <v>27.82411997000812</v>
      </c>
      <c r="Q2035" s="3">
        <f t="shared" si="604"/>
        <v>-94.554493701342324</v>
      </c>
      <c r="R2035">
        <f t="shared" si="605"/>
        <v>85.445506298657676</v>
      </c>
      <c r="S2035">
        <f t="shared" si="606"/>
        <v>1.9035223042428868</v>
      </c>
      <c r="T2035">
        <f t="shared" si="589"/>
        <v>27.82411997000812</v>
      </c>
    </row>
    <row r="2036" spans="1:20" x14ac:dyDescent="0.25">
      <c r="A2036">
        <f t="shared" si="590"/>
        <v>12005.632070728385</v>
      </c>
      <c r="B2036">
        <f t="shared" si="607"/>
        <v>1910.7556889990099</v>
      </c>
      <c r="C2036" t="str">
        <f t="shared" si="591"/>
        <v>-1.94948404407577-24.4359712601773i</v>
      </c>
      <c r="D2036" t="str">
        <f t="shared" si="592"/>
        <v>3.4781010112083-8.33855830813373i</v>
      </c>
      <c r="E2036" t="str">
        <f t="shared" si="593"/>
        <v>162.20894959157+1.17738445382477i</v>
      </c>
      <c r="F2036" t="str">
        <f t="shared" si="594"/>
        <v>2.90990604453616-78.1698703757883i</v>
      </c>
      <c r="G2036" t="str">
        <f t="shared" si="595"/>
        <v>0.999998671651748-0.00115253914781452i</v>
      </c>
      <c r="H2036" t="str">
        <f t="shared" si="596"/>
        <v>723.579410057318+249.625755391124i</v>
      </c>
      <c r="I2036" t="str">
        <f t="shared" si="597"/>
        <v>60.9874256767069-157.514895983104i</v>
      </c>
      <c r="K2036" t="str">
        <f t="shared" si="598"/>
        <v>0.0148203561256498-0.00775407469130303i</v>
      </c>
      <c r="L2036" t="str">
        <f t="shared" si="599"/>
        <v>0.0001875-0.110763617126397i</v>
      </c>
      <c r="M2036" t="str">
        <f t="shared" si="600"/>
        <v>0.0025-0.053393743640417i</v>
      </c>
      <c r="N2036">
        <f t="shared" si="601"/>
        <v>85.438645210583687</v>
      </c>
      <c r="O2036">
        <f t="shared" si="602"/>
        <v>27.788146201236941</v>
      </c>
      <c r="P2036" s="3">
        <f t="shared" si="603"/>
        <v>27.788146201236941</v>
      </c>
      <c r="Q2036" s="3">
        <f t="shared" si="604"/>
        <v>-94.561354789416313</v>
      </c>
      <c r="R2036">
        <f t="shared" si="605"/>
        <v>85.438645210583687</v>
      </c>
      <c r="S2036">
        <f t="shared" si="606"/>
        <v>1.9107556889990098</v>
      </c>
      <c r="T2036">
        <f t="shared" si="589"/>
        <v>27.788146201236941</v>
      </c>
    </row>
    <row r="2037" spans="1:20" x14ac:dyDescent="0.25">
      <c r="A2037">
        <f t="shared" si="590"/>
        <v>12051.253472597153</v>
      </c>
      <c r="B2037">
        <f t="shared" si="607"/>
        <v>1918.0165606172061</v>
      </c>
      <c r="C2037" t="str">
        <f t="shared" si="591"/>
        <v>-1.94431179280334-24.3347076375835i</v>
      </c>
      <c r="D2037" t="str">
        <f t="shared" si="592"/>
        <v>3.47810082854834-8.30706102832375i</v>
      </c>
      <c r="E2037" t="str">
        <f t="shared" si="593"/>
        <v>162.207905359263+1.18344035042914i</v>
      </c>
      <c r="F2037" t="str">
        <f t="shared" si="594"/>
        <v>2.90990601510354-77.8739748086763i</v>
      </c>
      <c r="G2037" t="str">
        <f t="shared" si="595"/>
        <v>0.999998661537134-0.00115691878487442i</v>
      </c>
      <c r="H2037" t="str">
        <f t="shared" si="596"/>
        <v>724.39516198237+250.583134353865i</v>
      </c>
      <c r="I2037" t="str">
        <f t="shared" si="597"/>
        <v>60.9960735542825-157.082249832206i</v>
      </c>
      <c r="K2037" t="str">
        <f t="shared" si="598"/>
        <v>0.014795142675793-0.00776921886945427i</v>
      </c>
      <c r="L2037" t="str">
        <f t="shared" si="599"/>
        <v>0.0001875-0.110344308753135i</v>
      </c>
      <c r="M2037" t="str">
        <f t="shared" si="600"/>
        <v>0.0025-0.0531916155015112i</v>
      </c>
      <c r="N2037">
        <f t="shared" si="601"/>
        <v>85.431845266163918</v>
      </c>
      <c r="O2037">
        <f t="shared" si="602"/>
        <v>27.752159048137859</v>
      </c>
      <c r="P2037" s="3">
        <f t="shared" si="603"/>
        <v>27.752159048137859</v>
      </c>
      <c r="Q2037" s="3">
        <f t="shared" si="604"/>
        <v>-94.568154733836082</v>
      </c>
      <c r="R2037">
        <f t="shared" si="605"/>
        <v>85.431845266163918</v>
      </c>
      <c r="S2037">
        <f t="shared" si="606"/>
        <v>1.9180165606172062</v>
      </c>
      <c r="T2037">
        <f t="shared" si="589"/>
        <v>27.752159048137859</v>
      </c>
    </row>
    <row r="2038" spans="1:20" x14ac:dyDescent="0.25">
      <c r="A2038">
        <f t="shared" si="590"/>
        <v>12097.048235793023</v>
      </c>
      <c r="B2038">
        <f t="shared" si="607"/>
        <v>1925.3050235475516</v>
      </c>
      <c r="C2038" t="str">
        <f t="shared" si="591"/>
        <v>-1.93911978538068-24.2338280667024i</v>
      </c>
      <c r="D2038" t="str">
        <f t="shared" si="592"/>
        <v>3.47810064449758-8.27568324836828i</v>
      </c>
      <c r="E2038" t="str">
        <f t="shared" si="593"/>
        <v>162.206863950127+1.18953113544212i</v>
      </c>
      <c r="F2038" t="str">
        <f t="shared" si="594"/>
        <v>2.90990598544682-77.5791994848362i</v>
      </c>
      <c r="G2038" t="str">
        <f t="shared" si="595"/>
        <v>0.999998651345502-0.00116131506442123i</v>
      </c>
      <c r="H2038" t="str">
        <f t="shared" si="596"/>
        <v>725.218171650593+251.544068507231i</v>
      </c>
      <c r="I2038" t="str">
        <f t="shared" si="597"/>
        <v>61.0047556967037-156.652092863073i</v>
      </c>
      <c r="K2038" t="str">
        <f t="shared" si="598"/>
        <v>0.0147698310870722-0.00778431022325706i</v>
      </c>
      <c r="L2038" t="str">
        <f t="shared" si="599"/>
        <v>0.0001875-0.1099265877198i</v>
      </c>
      <c r="M2038" t="str">
        <f t="shared" si="600"/>
        <v>0.0025-0.0529902525418523i</v>
      </c>
      <c r="N2038">
        <f t="shared" si="601"/>
        <v>85.425107230797792</v>
      </c>
      <c r="O2038">
        <f t="shared" si="602"/>
        <v>27.716158511480913</v>
      </c>
      <c r="P2038" s="3">
        <f t="shared" si="603"/>
        <v>27.716158511480913</v>
      </c>
      <c r="Q2038" s="3">
        <f t="shared" si="604"/>
        <v>-94.574892769202208</v>
      </c>
      <c r="R2038">
        <f t="shared" si="605"/>
        <v>85.425107230797792</v>
      </c>
      <c r="S2038">
        <f t="shared" si="606"/>
        <v>1.9253050235475517</v>
      </c>
      <c r="T2038">
        <f t="shared" si="589"/>
        <v>27.716158511480913</v>
      </c>
    </row>
    <row r="2039" spans="1:20" x14ac:dyDescent="0.25">
      <c r="A2039">
        <f t="shared" si="590"/>
        <v>12143.017019089039</v>
      </c>
      <c r="B2039">
        <f t="shared" si="607"/>
        <v>1932.6211826370325</v>
      </c>
      <c r="C2039" t="str">
        <f t="shared" si="591"/>
        <v>-1.93390805863624-24.1333312907466i</v>
      </c>
      <c r="D2039" t="str">
        <f t="shared" si="592"/>
        <v>3.47810045904538-8.24442451688724i</v>
      </c>
      <c r="E2039" t="str">
        <f t="shared" si="593"/>
        <v>162.205825488429+1.19565699406031i</v>
      </c>
      <c r="F2039" t="str">
        <f t="shared" si="594"/>
        <v>2.90990595556428-77.285540163825i</v>
      </c>
      <c r="G2039" t="str">
        <f t="shared" si="595"/>
        <v>0.999998641076267-0.00116572804969488i</v>
      </c>
      <c r="H2039" t="str">
        <f t="shared" si="596"/>
        <v>726.04851147832+252.508566319677i</v>
      </c>
      <c r="I2039" t="str">
        <f t="shared" si="597"/>
        <v>61.0134717653211-156.224421806203i</v>
      </c>
      <c r="K2039" t="str">
        <f t="shared" si="598"/>
        <v>0.014744421517829-0.00779934801063703i</v>
      </c>
      <c r="L2039" t="str">
        <f t="shared" si="599"/>
        <v>0.0001875-0.109510448017334i</v>
      </c>
      <c r="M2039" t="str">
        <f t="shared" si="600"/>
        <v>0.0025-0.0527896518647662i</v>
      </c>
      <c r="N2039">
        <f t="shared" si="601"/>
        <v>85.4184318731253</v>
      </c>
      <c r="O2039">
        <f t="shared" si="602"/>
        <v>27.68014459285817</v>
      </c>
      <c r="P2039" s="3">
        <f t="shared" si="603"/>
        <v>27.68014459285817</v>
      </c>
      <c r="Q2039" s="3">
        <f t="shared" si="604"/>
        <v>-94.5815681268747</v>
      </c>
      <c r="R2039">
        <f t="shared" si="605"/>
        <v>85.4184318731253</v>
      </c>
      <c r="S2039">
        <f t="shared" si="606"/>
        <v>1.9326211826370325</v>
      </c>
      <c r="T2039">
        <f t="shared" si="589"/>
        <v>27.68014459285817</v>
      </c>
    </row>
    <row r="2040" spans="1:20" x14ac:dyDescent="0.25">
      <c r="A2040">
        <f t="shared" si="590"/>
        <v>12189.160483761578</v>
      </c>
      <c r="B2040">
        <f t="shared" si="607"/>
        <v>1939.9651431310533</v>
      </c>
      <c r="C2040" t="str">
        <f t="shared" si="591"/>
        <v>-1.92867665081769-24.0332160584349i</v>
      </c>
      <c r="D2040" t="str">
        <f t="shared" si="592"/>
        <v>3.47810027218107-8.21328438421316i</v>
      </c>
      <c r="E2040" t="str">
        <f t="shared" si="593"/>
        <v>162.204790100008+1.2018181118774i</v>
      </c>
      <c r="F2040" t="str">
        <f t="shared" si="594"/>
        <v>2.90990592545418-76.9929926212547i</v>
      </c>
      <c r="G2040" t="str">
        <f t="shared" si="595"/>
        <v>0.999998630728838-0.00117015780417558i</v>
      </c>
      <c r="H2040" t="str">
        <f t="shared" si="596"/>
        <v>726.886254721632+253.476636138758i</v>
      </c>
      <c r="I2040" t="str">
        <f t="shared" si="597"/>
        <v>61.022221406735-155.799233466884i</v>
      </c>
      <c r="K2040" t="str">
        <f t="shared" si="598"/>
        <v>0.0147189141332922-0.00781433148848125i</v>
      </c>
      <c r="L2040" t="str">
        <f t="shared" si="599"/>
        <v>0.0001875-0.109095883659428i</v>
      </c>
      <c r="M2040" t="str">
        <f t="shared" si="600"/>
        <v>0.0025-0.0525898105845448i</v>
      </c>
      <c r="N2040">
        <f t="shared" si="601"/>
        <v>85.411819964991821</v>
      </c>
      <c r="O2040">
        <f t="shared" si="602"/>
        <v>27.644117294692197</v>
      </c>
      <c r="P2040" s="3">
        <f t="shared" si="603"/>
        <v>27.644117294692197</v>
      </c>
      <c r="Q2040" s="3">
        <f t="shared" si="604"/>
        <v>-94.588180035008179</v>
      </c>
      <c r="R2040">
        <f t="shared" si="605"/>
        <v>85.411819964991821</v>
      </c>
      <c r="S2040">
        <f t="shared" si="606"/>
        <v>1.9399651431310534</v>
      </c>
      <c r="T2040">
        <f t="shared" si="589"/>
        <v>27.644117294692197</v>
      </c>
    </row>
    <row r="2041" spans="1:20" x14ac:dyDescent="0.25">
      <c r="A2041">
        <f t="shared" si="590"/>
        <v>12235.479293599872</v>
      </c>
      <c r="B2041">
        <f t="shared" si="607"/>
        <v>1947.3370106749514</v>
      </c>
      <c r="C2041" t="str">
        <f t="shared" si="591"/>
        <v>-1.92342560159899-23.9334811239571i</v>
      </c>
      <c r="D2041" t="str">
        <f t="shared" si="592"/>
        <v>3.47810008389392-8.18226240238481i</v>
      </c>
      <c r="E2041" t="str">
        <f t="shared" si="593"/>
        <v>162.203757912281+1.20801467487928i</v>
      </c>
      <c r="F2041" t="str">
        <f t="shared" si="594"/>
        <v>2.90990589511482-76.7015526487315i</v>
      </c>
      <c r="G2041" t="str">
        <f t="shared" si="595"/>
        <v>0.99999862030262-0.00117460439158475i</v>
      </c>
      <c r="H2041" t="str">
        <f t="shared" si="596"/>
        <v>727.731475487736+254.448286186597i</v>
      </c>
      <c r="I2041" t="str">
        <f t="shared" si="597"/>
        <v>61.0310042524205-155.376524725708i</v>
      </c>
      <c r="K2041" t="str">
        <f t="shared" si="598"/>
        <v>0.0146933091056143-0.00782925991270846i</v>
      </c>
      <c r="L2041" t="str">
        <f t="shared" si="599"/>
        <v>0.0001875-0.108682888682435i</v>
      </c>
      <c r="M2041" t="str">
        <f t="shared" si="600"/>
        <v>0.0025-0.0523907258264046i</v>
      </c>
      <c r="N2041">
        <f t="shared" si="601"/>
        <v>85.405272281410689</v>
      </c>
      <c r="O2041">
        <f t="shared" si="602"/>
        <v>27.608076620243892</v>
      </c>
      <c r="P2041" s="3">
        <f t="shared" si="603"/>
        <v>27.608076620243892</v>
      </c>
      <c r="Q2041" s="3">
        <f t="shared" si="604"/>
        <v>-94.594727718589311</v>
      </c>
      <c r="R2041">
        <f t="shared" si="605"/>
        <v>85.405272281410689</v>
      </c>
      <c r="S2041">
        <f t="shared" si="606"/>
        <v>1.9473370106749515</v>
      </c>
      <c r="T2041">
        <f t="shared" si="589"/>
        <v>27.608076620243892</v>
      </c>
    </row>
    <row r="2042" spans="1:20" x14ac:dyDescent="0.25">
      <c r="A2042">
        <f t="shared" si="590"/>
        <v>12281.974114915551</v>
      </c>
      <c r="B2042">
        <f t="shared" si="607"/>
        <v>1954.7368913155162</v>
      </c>
      <c r="C2042" t="str">
        <f t="shared" si="591"/>
        <v>-1.9181549520873-23.8341252469385i</v>
      </c>
      <c r="D2042" t="str">
        <f t="shared" si="592"/>
        <v>3.47809989417309-8.15135812514041i</v>
      </c>
      <c r="E2042" t="str">
        <f t="shared" si="593"/>
        <v>162.202729054259+1.21424686943429i</v>
      </c>
      <c r="F2042" t="str">
        <f t="shared" si="594"/>
        <v>2.90990586454444-76.4112160537931i</v>
      </c>
      <c r="G2042" t="str">
        <f t="shared" si="595"/>
        <v>0.999998609797011-0.00117906787588593i</v>
      </c>
      <c r="H2042" t="str">
        <f t="shared" si="596"/>
        <v>728.584248746531+255.423524555222i</v>
      </c>
      <c r="I2042" t="str">
        <f t="shared" si="597"/>
        <v>61.0398199183414-154.956292539081i</v>
      </c>
      <c r="K2042" t="str">
        <f t="shared" si="598"/>
        <v>0.014667606613907-0.00784413253833968i</v>
      </c>
      <c r="L2042" t="str">
        <f t="shared" si="599"/>
        <v>0.0001875-0.108271457145283i</v>
      </c>
      <c r="M2042" t="str">
        <f t="shared" si="600"/>
        <v>0.0025-0.052192394726444i</v>
      </c>
      <c r="N2042">
        <f t="shared" si="601"/>
        <v>85.398789600524495</v>
      </c>
      <c r="O2042">
        <f t="shared" si="602"/>
        <v>27.572022573620213</v>
      </c>
      <c r="P2042" s="3">
        <f t="shared" si="603"/>
        <v>27.572022573620213</v>
      </c>
      <c r="Q2042" s="3">
        <f t="shared" si="604"/>
        <v>-94.601210399475505</v>
      </c>
      <c r="R2042">
        <f t="shared" si="605"/>
        <v>85.398789600524495</v>
      </c>
      <c r="S2042">
        <f t="shared" si="606"/>
        <v>1.9547368913155163</v>
      </c>
      <c r="T2042">
        <f t="shared" si="589"/>
        <v>27.572022573620213</v>
      </c>
    </row>
    <row r="2043" spans="1:20" x14ac:dyDescent="0.25">
      <c r="A2043">
        <f t="shared" si="590"/>
        <v>12328.64561655223</v>
      </c>
      <c r="B2043">
        <f t="shared" si="607"/>
        <v>1962.1648915025153</v>
      </c>
      <c r="C2043" t="str">
        <f t="shared" si="591"/>
        <v>-1.91286474482882-23.735147192406i</v>
      </c>
      <c r="D2043" t="str">
        <f t="shared" si="592"/>
        <v>3.47809970300769-8.12057110791155i</v>
      </c>
      <c r="E2043" t="str">
        <f t="shared" si="593"/>
        <v>162.20170365655+1.22051488228719i</v>
      </c>
      <c r="F2043" t="str">
        <f t="shared" si="594"/>
        <v>2.90990583374132-76.1219786598508i</v>
      </c>
      <c r="G2043" t="str">
        <f t="shared" si="595"/>
        <v>0.999998599211409-0.0011835483212857i</v>
      </c>
      <c r="H2043" t="str">
        <f t="shared" si="596"/>
        <v>729.444650342294+256.402359201737i</v>
      </c>
      <c r="I2043" t="str">
        <f t="shared" si="597"/>
        <v>61.0486680045487-154.538533939751i</v>
      </c>
      <c r="K2043" t="str">
        <f t="shared" si="598"/>
        <v>0.0146418068442773-0.00785894861956965i</v>
      </c>
      <c r="L2043" t="str">
        <f t="shared" si="599"/>
        <v>0.0001875-0.107861583129391i</v>
      </c>
      <c r="M2043" t="str">
        <f t="shared" si="600"/>
        <v>0.0025-0.0519948144316039i</v>
      </c>
      <c r="N2043">
        <f t="shared" si="601"/>
        <v>85.392372703568498</v>
      </c>
      <c r="O2043">
        <f t="shared" si="602"/>
        <v>27.535955159782475</v>
      </c>
      <c r="P2043" s="3">
        <f t="shared" si="603"/>
        <v>27.535955159782475</v>
      </c>
      <c r="Q2043" s="3">
        <f t="shared" si="604"/>
        <v>-94.607627296431502</v>
      </c>
      <c r="R2043">
        <f t="shared" si="605"/>
        <v>85.392372703568498</v>
      </c>
      <c r="S2043">
        <f t="shared" si="606"/>
        <v>1.9621648915025154</v>
      </c>
      <c r="T2043">
        <f t="shared" si="589"/>
        <v>27.535955159782475</v>
      </c>
    </row>
    <row r="2044" spans="1:20" x14ac:dyDescent="0.25">
      <c r="A2044">
        <f t="shared" si="590"/>
        <v>12375.494469895129</v>
      </c>
      <c r="B2044">
        <f t="shared" si="607"/>
        <v>1969.6211180902249</v>
      </c>
      <c r="C2044" t="str">
        <f t="shared" si="591"/>
        <v>-1.90755502381643-23.6365457307511i</v>
      </c>
      <c r="D2044" t="str">
        <f t="shared" si="592"/>
        <v>3.47809951038667-8.08990090781645i</v>
      </c>
      <c r="E2044" t="str">
        <f t="shared" si="593"/>
        <v>162.200681851373+1.22681890054806i</v>
      </c>
      <c r="F2044" t="str">
        <f t="shared" si="594"/>
        <v>2.90990580270362-75.8338363061264i</v>
      </c>
      <c r="G2044" t="str">
        <f t="shared" si="595"/>
        <v>0.999998588545203-0.00118804579223463i</v>
      </c>
      <c r="H2044" t="str">
        <f t="shared" si="596"/>
        <v>730.312757005641+257.384797943432i</v>
      </c>
      <c r="I2044" t="str">
        <f t="shared" si="597"/>
        <v>61.0575480947812-154.123246037345i</v>
      </c>
      <c r="K2044" t="str">
        <f t="shared" si="598"/>
        <v>0.0146159099898605-0.0078737074098392i</v>
      </c>
      <c r="L2044" t="str">
        <f t="shared" si="599"/>
        <v>0.0001875-0.107453260738585i</v>
      </c>
      <c r="M2044" t="str">
        <f t="shared" si="600"/>
        <v>0.0025-0.0517979820996254i</v>
      </c>
      <c r="N2044">
        <f t="shared" si="601"/>
        <v>85.386022374827732</v>
      </c>
      <c r="O2044">
        <f t="shared" si="602"/>
        <v>27.499874384553546</v>
      </c>
      <c r="P2044" s="3">
        <f t="shared" si="603"/>
        <v>27.499874384553546</v>
      </c>
      <c r="Q2044" s="3">
        <f t="shared" si="604"/>
        <v>-94.613977625172268</v>
      </c>
      <c r="R2044">
        <f t="shared" si="605"/>
        <v>85.386022374827732</v>
      </c>
      <c r="S2044">
        <f t="shared" si="606"/>
        <v>1.9696211180902248</v>
      </c>
      <c r="T2044">
        <f t="shared" si="589"/>
        <v>27.499874384553546</v>
      </c>
    </row>
    <row r="2045" spans="1:20" x14ac:dyDescent="0.25">
      <c r="A2045">
        <f t="shared" si="590"/>
        <v>12422.521348880731</v>
      </c>
      <c r="B2045">
        <f t="shared" si="607"/>
        <v>1977.1056783389677</v>
      </c>
      <c r="C2045" t="str">
        <f t="shared" si="591"/>
        <v>-1.90222583449472-23.538319637697i</v>
      </c>
      <c r="D2045" t="str">
        <f t="shared" si="592"/>
        <v>3.47809931629898-8.05934708365394i</v>
      </c>
      <c r="E2045" t="str">
        <f t="shared" si="593"/>
        <v>162.199663772566+1.23315911168629i</v>
      </c>
      <c r="F2045" t="str">
        <f t="shared" si="594"/>
        <v>2.90990577142959-75.5467848475961i</v>
      </c>
      <c r="G2045" t="str">
        <f t="shared" si="595"/>
        <v>0.999998577797781-0.00119256035342816i</v>
      </c>
      <c r="H2045" t="str">
        <f t="shared" si="596"/>
        <v>731.188646365564+258.370848452676i</v>
      </c>
      <c r="I2045" t="str">
        <f t="shared" si="597"/>
        <v>61.0664597560439-153.710426018914i</v>
      </c>
      <c r="K2045" t="str">
        <f t="shared" si="598"/>
        <v>0.0145899162508552-0.00788840816190821i</v>
      </c>
      <c r="L2045" t="str">
        <f t="shared" si="599"/>
        <v>0.0001875-0.107046484099008i</v>
      </c>
      <c r="M2045" t="str">
        <f t="shared" si="600"/>
        <v>0.0025-0.0516018948990093i</v>
      </c>
      <c r="N2045">
        <f t="shared" si="601"/>
        <v>85.379739401600006</v>
      </c>
      <c r="O2045">
        <f t="shared" si="602"/>
        <v>27.463780254626499</v>
      </c>
      <c r="P2045" s="3">
        <f t="shared" si="603"/>
        <v>27.463780254626499</v>
      </c>
      <c r="Q2045" s="3">
        <f t="shared" si="604"/>
        <v>-94.620260598399994</v>
      </c>
      <c r="R2045">
        <f t="shared" si="605"/>
        <v>85.379739401600006</v>
      </c>
      <c r="S2045">
        <f t="shared" si="606"/>
        <v>1.9771056783389676</v>
      </c>
      <c r="T2045">
        <f t="shared" si="589"/>
        <v>27.463780254626499</v>
      </c>
    </row>
    <row r="2046" spans="1:20" x14ac:dyDescent="0.25">
      <c r="A2046">
        <f t="shared" si="590"/>
        <v>12469.726930006478</v>
      </c>
      <c r="B2046">
        <f t="shared" si="607"/>
        <v>1984.6186799166558</v>
      </c>
      <c r="C2046" t="str">
        <f t="shared" si="591"/>
        <v>-1.89687722376679-23.4404676942615i</v>
      </c>
      <c r="D2046" t="str">
        <f t="shared" si="592"/>
        <v>3.47809912073342-8.02890919589689i</v>
      </c>
      <c r="E2046" t="str">
        <f t="shared" si="593"/>
        <v>162.198649555594+1.23953570352245i</v>
      </c>
      <c r="F2046" t="str">
        <f t="shared" si="594"/>
        <v>2.90990573991741-75.2608201549277i</v>
      </c>
      <c r="G2046" t="str">
        <f t="shared" si="595"/>
        <v>0.999998566968523-0.00119709206980754i</v>
      </c>
      <c r="H2046" t="str">
        <f t="shared" si="596"/>
        <v>732.072396961737+259.360518251742i</v>
      </c>
      <c r="I2046" t="str">
        <f t="shared" si="597"/>
        <v>61.075402538186-153.300071149487i</v>
      </c>
      <c r="K2046" t="str">
        <f t="shared" si="598"/>
        <v>0.0145638258345551-0.0079030501279295i</v>
      </c>
      <c r="L2046" t="str">
        <f t="shared" si="599"/>
        <v>0.0001875-0.106641247359044i</v>
      </c>
      <c r="M2046" t="str">
        <f t="shared" si="600"/>
        <v>0.0025-0.0514065500089751i</v>
      </c>
      <c r="N2046">
        <f t="shared" si="601"/>
        <v>85.37352457415264</v>
      </c>
      <c r="O2046">
        <f t="shared" si="602"/>
        <v>27.427672777571715</v>
      </c>
      <c r="P2046" s="3">
        <f t="shared" si="603"/>
        <v>27.427672777571715</v>
      </c>
      <c r="Q2046" s="3">
        <f t="shared" si="604"/>
        <v>-94.62647542584736</v>
      </c>
      <c r="R2046">
        <f t="shared" si="605"/>
        <v>85.37352457415264</v>
      </c>
      <c r="S2046">
        <f t="shared" si="606"/>
        <v>1.9846186799166559</v>
      </c>
      <c r="T2046">
        <f t="shared" si="589"/>
        <v>27.427672777571715</v>
      </c>
    </row>
    <row r="2047" spans="1:20" x14ac:dyDescent="0.25">
      <c r="A2047">
        <f t="shared" si="590"/>
        <v>12517.111892340501</v>
      </c>
      <c r="B2047">
        <f t="shared" si="607"/>
        <v>1992.160230900339</v>
      </c>
      <c r="C2047" t="str">
        <f t="shared" si="591"/>
        <v>-1.8915092400001-23.3429886867229i</v>
      </c>
      <c r="D2047" t="str">
        <f t="shared" si="592"/>
        <v>3.47809892367878-7.99858680668604i</v>
      </c>
      <c r="E2047" t="str">
        <f t="shared" si="593"/>
        <v>162.197639337563+1.24594886421899i</v>
      </c>
      <c r="F2047" t="str">
        <f t="shared" si="594"/>
        <v>2.9099057081653-74.9759381144241i</v>
      </c>
      <c r="G2047" t="str">
        <f t="shared" si="595"/>
        <v>0.999998556056806-0.00120164100656083i</v>
      </c>
      <c r="H2047" t="str">
        <f t="shared" si="596"/>
        <v>732.964088256982+260.353814707462i</v>
      </c>
      <c r="I2047" t="str">
        <f t="shared" si="597"/>
        <v>61.0843759734669-152.892178772643i</v>
      </c>
      <c r="K2047" t="str">
        <f t="shared" si="598"/>
        <v>0.0145376389553811-0.0079176325595234i</v>
      </c>
      <c r="L2047" t="str">
        <f t="shared" si="599"/>
        <v>0.0001875-0.106237544689225i</v>
      </c>
      <c r="M2047" t="str">
        <f t="shared" si="600"/>
        <v>0.0025-0.0512119446194212i</v>
      </c>
      <c r="N2047">
        <f t="shared" si="601"/>
        <v>85.367378685680961</v>
      </c>
      <c r="O2047">
        <f t="shared" si="602"/>
        <v>27.391551961845124</v>
      </c>
      <c r="P2047" s="3">
        <f t="shared" si="603"/>
        <v>27.391551961845124</v>
      </c>
      <c r="Q2047" s="3">
        <f t="shared" si="604"/>
        <v>-94.632621314319039</v>
      </c>
      <c r="R2047">
        <f t="shared" si="605"/>
        <v>85.367378685680961</v>
      </c>
      <c r="S2047">
        <f t="shared" si="606"/>
        <v>1.992160230900339</v>
      </c>
      <c r="T2047">
        <f t="shared" si="589"/>
        <v>27.391551961845124</v>
      </c>
    </row>
    <row r="2048" spans="1:20" x14ac:dyDescent="0.25">
      <c r="A2048">
        <f t="shared" si="590"/>
        <v>12564.676917531395</v>
      </c>
      <c r="B2048">
        <f t="shared" si="607"/>
        <v>1999.7304397777602</v>
      </c>
      <c r="C2048" t="str">
        <f t="shared" si="591"/>
        <v>-1.88612193303172-23.2458814065845i</v>
      </c>
      <c r="D2048" t="str">
        <f t="shared" si="592"/>
        <v>3.47809872512369-7.96837947982348i</v>
      </c>
      <c r="E2048" t="str">
        <f t="shared" si="593"/>
        <v>162.196633257228+1.25239878227096i</v>
      </c>
      <c r="F2048" t="str">
        <f t="shared" si="594"/>
        <v>2.90990567617142-74.6921346279607i</v>
      </c>
      <c r="G2048" t="str">
        <f t="shared" si="595"/>
        <v>0.999998545062004-0.00120620722912373i</v>
      </c>
      <c r="H2048" t="str">
        <f t="shared" si="596"/>
        <v>733.863800649906+261.350745025702i</v>
      </c>
      <c r="I2048" t="str">
        <f t="shared" si="597"/>
        <v>61.0933795761001-152.486746311072i</v>
      </c>
      <c r="K2048" t="str">
        <f t="shared" si="598"/>
        <v>0.014511355834913-0.00793215470785279i</v>
      </c>
      <c r="L2048" t="str">
        <f t="shared" si="599"/>
        <v>0.0001875-0.105835370282153i</v>
      </c>
      <c r="M2048" t="str">
        <f t="shared" si="600"/>
        <v>0.0025-0.0510180759308838i</v>
      </c>
      <c r="N2048">
        <f t="shared" si="601"/>
        <v>85.361302532266507</v>
      </c>
      <c r="O2048">
        <f t="shared" si="602"/>
        <v>27.35541781679585</v>
      </c>
      <c r="P2048" s="3">
        <f t="shared" si="603"/>
        <v>27.35541781679585</v>
      </c>
      <c r="Q2048" s="3">
        <f t="shared" si="604"/>
        <v>-94.638697467733493</v>
      </c>
      <c r="R2048">
        <f t="shared" si="605"/>
        <v>85.361302532266507</v>
      </c>
      <c r="S2048">
        <f t="shared" si="606"/>
        <v>1.9997304397777602</v>
      </c>
      <c r="T2048">
        <f t="shared" si="589"/>
        <v>27.35541781679585</v>
      </c>
    </row>
    <row r="2049" spans="1:20" x14ac:dyDescent="0.25">
      <c r="A2049">
        <f t="shared" si="590"/>
        <v>12612.422689818015</v>
      </c>
      <c r="B2049">
        <f t="shared" si="607"/>
        <v>2007.3294154489158</v>
      </c>
      <c r="C2049" t="str">
        <f t="shared" si="591"/>
        <v>-1.8807153541743-23.149144650538i</v>
      </c>
      <c r="D2049" t="str">
        <f t="shared" si="592"/>
        <v>3.47809852505675-7.93828678076664i</v>
      </c>
      <c r="E2049" t="str">
        <f t="shared" si="593"/>
        <v>162.195631454996+1.25888564650129i</v>
      </c>
      <c r="F2049" t="str">
        <f t="shared" si="594"/>
        <v>2.90990564393392-74.4094056129294i</v>
      </c>
      <c r="G2049" t="str">
        <f t="shared" si="595"/>
        <v>0.999998533983482-0.00121079080318061i</v>
      </c>
      <c r="H2049" t="str">
        <f t="shared" si="596"/>
        <v>734.77161548777+262.35131624577i</v>
      </c>
      <c r="I2049" t="str">
        <f t="shared" si="597"/>
        <v>61.1024128418083-152.083771267178i</v>
      </c>
      <c r="K2049" t="str">
        <f t="shared" si="598"/>
        <v>0.014484976701919-0.00794661582369961i</v>
      </c>
      <c r="L2049" t="str">
        <f t="shared" si="599"/>
        <v>0.0001875-0.105434718352414i</v>
      </c>
      <c r="M2049" t="str">
        <f t="shared" si="600"/>
        <v>0.0025-0.0508249411544968i</v>
      </c>
      <c r="N2049">
        <f t="shared" si="601"/>
        <v>85.355296912832443</v>
      </c>
      <c r="O2049">
        <f t="shared" si="602"/>
        <v>27.319270352673488</v>
      </c>
      <c r="P2049" s="3">
        <f t="shared" si="603"/>
        <v>27.319270352673488</v>
      </c>
      <c r="Q2049" s="3">
        <f t="shared" si="604"/>
        <v>-94.644703087167557</v>
      </c>
      <c r="R2049">
        <f t="shared" si="605"/>
        <v>85.355296912832443</v>
      </c>
      <c r="S2049">
        <f t="shared" si="606"/>
        <v>2.0073294154489156</v>
      </c>
      <c r="T2049">
        <f t="shared" si="589"/>
        <v>27.319270352673488</v>
      </c>
    </row>
    <row r="2050" spans="1:20" x14ac:dyDescent="0.25">
      <c r="A2050">
        <f t="shared" si="590"/>
        <v>12660.349896039324</v>
      </c>
      <c r="B2050">
        <f t="shared" si="607"/>
        <v>2014.9572672276217</v>
      </c>
      <c r="C2050" t="str">
        <f t="shared" si="591"/>
        <v>-1.87528955622117-23.0527772204293i</v>
      </c>
      <c r="D2050" t="str">
        <f t="shared" si="592"/>
        <v>3.47809832346643-7.90830827662179i</v>
      </c>
      <c r="E2050" t="str">
        <f t="shared" si="593"/>
        <v>162.194634072945+1.26540964604715i</v>
      </c>
      <c r="F2050" t="str">
        <f t="shared" si="594"/>
        <v>2.90990561145095-74.1277470021783i</v>
      </c>
      <c r="G2050" t="str">
        <f t="shared" si="595"/>
        <v>0.999998522820603-0.00121539179466541i</v>
      </c>
      <c r="H2050" t="str">
        <f t="shared" si="596"/>
        <v>735.687615079538+263.355535234572i</v>
      </c>
      <c r="I2050" t="str">
        <f t="shared" si="597"/>
        <v>61.1114752473438-151.683251223664i</v>
      </c>
      <c r="K2050" t="str">
        <f t="shared" si="598"/>
        <v>0.0144585017923857-0.00796101515754112i</v>
      </c>
      <c r="L2050" t="str">
        <f t="shared" si="599"/>
        <v>0.0001875-0.105035583136495i</v>
      </c>
      <c r="M2050" t="str">
        <f t="shared" si="600"/>
        <v>0.0025-0.0506325375119515i</v>
      </c>
      <c r="N2050">
        <f t="shared" si="601"/>
        <v>85.349362629099872</v>
      </c>
      <c r="O2050">
        <f t="shared" si="602"/>
        <v>27.283109580636214</v>
      </c>
      <c r="P2050" s="3">
        <f t="shared" si="603"/>
        <v>27.283109580636214</v>
      </c>
      <c r="Q2050" s="3">
        <f t="shared" si="604"/>
        <v>-94.650637370900128</v>
      </c>
      <c r="R2050">
        <f t="shared" si="605"/>
        <v>85.349362629099872</v>
      </c>
      <c r="S2050">
        <f t="shared" si="606"/>
        <v>2.0149572672276217</v>
      </c>
      <c r="T2050">
        <f t="shared" si="589"/>
        <v>27.283109580636214</v>
      </c>
    </row>
    <row r="2051" spans="1:20" x14ac:dyDescent="0.25">
      <c r="A2051">
        <f t="shared" si="590"/>
        <v>12708.459225644274</v>
      </c>
      <c r="B2051">
        <f t="shared" si="607"/>
        <v>2022.6141048430868</v>
      </c>
      <c r="C2051" t="str">
        <f t="shared" si="591"/>
        <v>-1.86984459345198-22.9567779232223i</v>
      </c>
      <c r="D2051" t="str">
        <f t="shared" si="592"/>
        <v>3.47809812034113-7.87844353613797i</v>
      </c>
      <c r="E2051" t="str">
        <f t="shared" si="593"/>
        <v>162.193641254827+1.27197097035342i</v>
      </c>
      <c r="F2051" t="str">
        <f t="shared" si="594"/>
        <v>2.90990557872063-73.8471547439533i</v>
      </c>
      <c r="G2051" t="str">
        <f t="shared" si="595"/>
        <v>0.999998511572726-0.00122001026976259i</v>
      </c>
      <c r="H2051" t="str">
        <f t="shared" si="596"/>
        <v>736.611882709129+264.363408680699i</v>
      </c>
      <c r="I2051" t="str">
        <f t="shared" si="597"/>
        <v>61.1205662500169-151.28518384414i</v>
      </c>
      <c r="K2051" t="str">
        <f t="shared" si="598"/>
        <v>0.0144319313495462-0.00797535195962777i</v>
      </c>
      <c r="L2051" t="str">
        <f t="shared" si="599"/>
        <v>0.0001875-0.104637958892703i</v>
      </c>
      <c r="M2051" t="str">
        <f t="shared" si="600"/>
        <v>0.0025-0.0504408622354566i</v>
      </c>
      <c r="N2051">
        <f t="shared" si="601"/>
        <v>85.343500485541512</v>
      </c>
      <c r="O2051">
        <f t="shared" si="602"/>
        <v>27.24693551275816</v>
      </c>
      <c r="P2051" s="3">
        <f t="shared" si="603"/>
        <v>27.24693551275816</v>
      </c>
      <c r="Q2051" s="3">
        <f t="shared" si="604"/>
        <v>-94.656499514458488</v>
      </c>
      <c r="R2051">
        <f t="shared" si="605"/>
        <v>85.343500485541512</v>
      </c>
      <c r="S2051">
        <f t="shared" si="606"/>
        <v>2.022614104843087</v>
      </c>
      <c r="T2051">
        <f t="shared" si="589"/>
        <v>27.24693551275816</v>
      </c>
    </row>
    <row r="2052" spans="1:20" x14ac:dyDescent="0.25">
      <c r="A2052">
        <f t="shared" si="590"/>
        <v>12756.751370701722</v>
      </c>
      <c r="B2052">
        <f t="shared" si="607"/>
        <v>2030.3000384414906</v>
      </c>
      <c r="C2052" t="str">
        <f t="shared" si="591"/>
        <v>-1.86438052163704-22.861145570964i</v>
      </c>
      <c r="D2052" t="str">
        <f t="shared" si="592"/>
        <v>3.47809791566918-7.84869212970087i</v>
      </c>
      <c r="E2052" t="str">
        <f t="shared" si="593"/>
        <v>162.192653146082+1.27856980916561i</v>
      </c>
      <c r="F2052" t="str">
        <f t="shared" si="594"/>
        <v>2.90990554574111-73.5676248018416i</v>
      </c>
      <c r="G2052" t="str">
        <f t="shared" si="595"/>
        <v>0.999998500239203-0.00122464629490811i</v>
      </c>
      <c r="H2052" t="str">
        <f t="shared" si="596"/>
        <v>737.544502648877+265.374943088281i</v>
      </c>
      <c r="I2052" t="str">
        <f t="shared" si="597"/>
        <v>61.1296852871994-150.889566873749i</v>
      </c>
      <c r="K2052" t="str">
        <f t="shared" si="598"/>
        <v>0.014405265623908-0.00798962548006112i</v>
      </c>
      <c r="L2052" t="str">
        <f t="shared" si="599"/>
        <v>0.0001875-0.104241839901078i</v>
      </c>
      <c r="M2052" t="str">
        <f t="shared" si="600"/>
        <v>0.0025-0.0502499125676994i</v>
      </c>
      <c r="N2052">
        <f t="shared" si="601"/>
        <v>85.337711289337435</v>
      </c>
      <c r="O2052">
        <f t="shared" si="602"/>
        <v>27.210748162037227</v>
      </c>
      <c r="P2052" s="3">
        <f t="shared" si="603"/>
        <v>27.210748162037227</v>
      </c>
      <c r="Q2052" s="3">
        <f t="shared" si="604"/>
        <v>-94.662288710662565</v>
      </c>
      <c r="R2052">
        <f t="shared" si="605"/>
        <v>85.337711289337435</v>
      </c>
      <c r="S2052">
        <f t="shared" si="606"/>
        <v>2.0303000384414904</v>
      </c>
      <c r="T2052">
        <f t="shared" si="589"/>
        <v>27.210748162037227</v>
      </c>
    </row>
    <row r="2053" spans="1:20" x14ac:dyDescent="0.25">
      <c r="A2053">
        <f t="shared" si="590"/>
        <v>12805.227025910392</v>
      </c>
      <c r="B2053">
        <f t="shared" si="607"/>
        <v>2038.0151785875685</v>
      </c>
      <c r="C2053" t="str">
        <f t="shared" si="591"/>
        <v>-1.85889739804185-22.765878980747i</v>
      </c>
      <c r="D2053" t="str">
        <f t="shared" si="592"/>
        <v>3.47809770943878-7.8190536293263i</v>
      </c>
      <c r="E2053" t="str">
        <f t="shared" si="593"/>
        <v>162.191669893839+1.28520635251998i</v>
      </c>
      <c r="F2053" t="str">
        <f t="shared" si="594"/>
        <v>2.90990551251044-73.28915315471i</v>
      </c>
      <c r="G2053" t="str">
        <f t="shared" si="595"/>
        <v>0.999998488819382-0.00122929993679035i</v>
      </c>
      <c r="H2053" t="str">
        <f t="shared" si="596"/>
        <v>738.48556017319+266.390144770715i</v>
      </c>
      <c r="I2053" t="str">
        <f t="shared" si="597"/>
        <v>61.1388317758206-150.496398139782i</v>
      </c>
      <c r="K2053" t="str">
        <f t="shared" si="598"/>
        <v>0.0143785048732798-0.00800383496887278i</v>
      </c>
      <c r="L2053" t="str">
        <f t="shared" si="599"/>
        <v>0.0001875-0.103847220463318i</v>
      </c>
      <c r="M2053" t="str">
        <f t="shared" si="600"/>
        <v>0.0025-0.0500596857618046i</v>
      </c>
      <c r="N2053">
        <f t="shared" si="601"/>
        <v>85.331995850328582</v>
      </c>
      <c r="O2053">
        <f t="shared" si="602"/>
        <v>27.174547542401886</v>
      </c>
      <c r="P2053" s="3">
        <f t="shared" si="603"/>
        <v>27.174547542401886</v>
      </c>
      <c r="Q2053" s="3">
        <f t="shared" si="604"/>
        <v>-94.668004149671418</v>
      </c>
      <c r="R2053">
        <f t="shared" si="605"/>
        <v>85.331995850328582</v>
      </c>
      <c r="S2053">
        <f t="shared" si="606"/>
        <v>2.0380151785875684</v>
      </c>
      <c r="T2053">
        <f t="shared" si="589"/>
        <v>27.174547542401886</v>
      </c>
    </row>
    <row r="2054" spans="1:20" x14ac:dyDescent="0.25">
      <c r="A2054">
        <f t="shared" si="590"/>
        <v>12853.886888608851</v>
      </c>
      <c r="B2054">
        <f t="shared" si="607"/>
        <v>2045.7596362662014</v>
      </c>
      <c r="C2054" t="str">
        <f t="shared" si="591"/>
        <v>-1.85339528143312-22.670976974676i</v>
      </c>
      <c r="D2054" t="str">
        <f t="shared" si="592"/>
        <v>3.47809750163807-7.78952760865444i</v>
      </c>
      <c r="E2054" t="str">
        <f t="shared" si="593"/>
        <v>162.190691646935+1.29188079073122i</v>
      </c>
      <c r="F2054" t="str">
        <f t="shared" si="594"/>
        <v>2.90990547902676-73.0117357966508i</v>
      </c>
      <c r="G2054" t="str">
        <f t="shared" si="595"/>
        <v>0.999998477312605-0.0012339712623511i</v>
      </c>
      <c r="H2054" t="str">
        <f t="shared" si="596"/>
        <v>739.435141572446+267.409019844219i</v>
      </c>
      <c r="I2054" t="str">
        <f t="shared" si="597"/>
        <v>61.1480051118563-150.105675552328i</v>
      </c>
      <c r="K2054" t="str">
        <f t="shared" si="598"/>
        <v>0.0143516493627969-0.00801797967610414i</v>
      </c>
      <c r="L2054" t="str">
        <f t="shared" si="599"/>
        <v>0.0001875-0.103454094902688i</v>
      </c>
      <c r="M2054" t="str">
        <f t="shared" si="600"/>
        <v>0.0025-0.0498701790812956i</v>
      </c>
      <c r="N2054">
        <f t="shared" si="601"/>
        <v>85.326354980966144</v>
      </c>
      <c r="O2054">
        <f t="shared" si="602"/>
        <v>27.138333668719522</v>
      </c>
      <c r="P2054" s="3">
        <f t="shared" si="603"/>
        <v>27.138333668719522</v>
      </c>
      <c r="Q2054" s="3">
        <f t="shared" si="604"/>
        <v>-94.673645019033856</v>
      </c>
      <c r="R2054">
        <f t="shared" si="605"/>
        <v>85.326354980966144</v>
      </c>
      <c r="S2054">
        <f t="shared" si="606"/>
        <v>2.0457596362662014</v>
      </c>
      <c r="T2054">
        <f t="shared" si="589"/>
        <v>27.138333668719522</v>
      </c>
    </row>
    <row r="2055" spans="1:20" x14ac:dyDescent="0.25">
      <c r="A2055">
        <f t="shared" si="590"/>
        <v>12902.731658785566</v>
      </c>
      <c r="B2055">
        <f t="shared" si="607"/>
        <v>2053.5335228840131</v>
      </c>
      <c r="C2055" t="str">
        <f t="shared" si="591"/>
        <v>-1.84787423208149-22.5764383798312i</v>
      </c>
      <c r="D2055" t="str">
        <f t="shared" si="592"/>
        <v>3.47809729225512-7.76011364294349i</v>
      </c>
      <c r="E2055" t="str">
        <f t="shared" si="593"/>
        <v>162.189718555921+1.29859331438859i</v>
      </c>
      <c r="F2055" t="str">
        <f t="shared" si="594"/>
        <v>2.90990544528812-72.7353687369226i</v>
      </c>
      <c r="G2055" t="str">
        <f t="shared" si="595"/>
        <v>0.999998465718211-0.00123866033878649i</v>
      </c>
      <c r="H2055" t="str">
        <f t="shared" si="596"/>
        <v>740.39333416707+268.431574221183i</v>
      </c>
      <c r="I2055" t="str">
        <f t="shared" si="597"/>
        <v>61.1572046697949-149.71739710492i</v>
      </c>
      <c r="K2055" t="str">
        <f t="shared" si="598"/>
        <v>0.0143246993649465-0.00803205885188633i</v>
      </c>
      <c r="L2055" t="str">
        <f t="shared" si="599"/>
        <v>0.0001875-0.103062457563945i</v>
      </c>
      <c r="M2055" t="str">
        <f t="shared" si="600"/>
        <v>0.0025-0.0496813898000554i</v>
      </c>
      <c r="N2055">
        <f t="shared" si="601"/>
        <v>85.320789496267054</v>
      </c>
      <c r="O2055">
        <f t="shared" si="602"/>
        <v>27.102106556803484</v>
      </c>
      <c r="P2055" s="3">
        <f t="shared" si="603"/>
        <v>27.102106556803484</v>
      </c>
      <c r="Q2055" s="3">
        <f t="shared" si="604"/>
        <v>-94.679210503732946</v>
      </c>
      <c r="R2055">
        <f t="shared" si="605"/>
        <v>85.320789496267054</v>
      </c>
      <c r="S2055">
        <f t="shared" si="606"/>
        <v>2.0535335228840133</v>
      </c>
      <c r="T2055">
        <f t="shared" si="589"/>
        <v>27.102106556803484</v>
      </c>
    </row>
    <row r="2056" spans="1:20" x14ac:dyDescent="0.25">
      <c r="A2056">
        <f t="shared" si="590"/>
        <v>12951.762039088951</v>
      </c>
      <c r="B2056">
        <f t="shared" si="607"/>
        <v>2061.3369502709725</v>
      </c>
      <c r="C2056" t="str">
        <f t="shared" si="591"/>
        <v>-1.84233431176665-22.4822620282305i</v>
      </c>
      <c r="D2056" t="str">
        <f t="shared" si="592"/>
        <v>3.47809708127784-7.73081130906354i</v>
      </c>
      <c r="E2056" t="str">
        <f t="shared" si="593"/>
        <v>162.188750773062+1.30534411434408i</v>
      </c>
      <c r="F2056" t="str">
        <f t="shared" si="594"/>
        <v>2.90990541129258-72.4600479998918i</v>
      </c>
      <c r="G2056" t="str">
        <f t="shared" si="595"/>
        <v>0.999998454035533-0.00124336723354801i</v>
      </c>
      <c r="H2056" t="str">
        <f t="shared" si="596"/>
        <v>741.360226321872+269.457813603382i</v>
      </c>
      <c r="I2056" t="str">
        <f t="shared" si="597"/>
        <v>61.1664298021007-149.331560875201i</v>
      </c>
      <c r="K2056" t="str">
        <f t="shared" si="598"/>
        <v>0.0142976551595911-0.00804607174652131i</v>
      </c>
      <c r="L2056" t="str">
        <f t="shared" si="599"/>
        <v>0.0001875-0.102672302813254i</v>
      </c>
      <c r="M2056" t="str">
        <f t="shared" si="600"/>
        <v>0.0025-0.0494933152022866i</v>
      </c>
      <c r="N2056">
        <f t="shared" si="601"/>
        <v>85.315300213762228</v>
      </c>
      <c r="O2056">
        <f t="shared" si="602"/>
        <v>27.065866223419711</v>
      </c>
      <c r="P2056" s="3">
        <f t="shared" si="603"/>
        <v>27.065866223419711</v>
      </c>
      <c r="Q2056" s="3">
        <f t="shared" si="604"/>
        <v>-94.684699786237772</v>
      </c>
      <c r="R2056">
        <f t="shared" si="605"/>
        <v>85.315300213762228</v>
      </c>
      <c r="S2056">
        <f t="shared" si="606"/>
        <v>2.0613369502709724</v>
      </c>
      <c r="T2056">
        <f t="shared" si="589"/>
        <v>27.065866223419711</v>
      </c>
    </row>
    <row r="2057" spans="1:20" x14ac:dyDescent="0.25">
      <c r="A2057">
        <f t="shared" si="590"/>
        <v>13000.978734837488</v>
      </c>
      <c r="B2057">
        <f t="shared" si="607"/>
        <v>2069.1700306820021</v>
      </c>
      <c r="C2057" t="str">
        <f t="shared" si="591"/>
        <v>-1.836775583781-22.3884467567971i</v>
      </c>
      <c r="D2057" t="str">
        <f t="shared" si="592"/>
        <v>3.47809686869414-7.70162018549062i</v>
      </c>
      <c r="E2057" t="str">
        <f t="shared" si="593"/>
        <v>162.187788452362+1.31213338170218i</v>
      </c>
      <c r="F2057" t="str">
        <f t="shared" si="594"/>
        <v>2.90990537703819-72.1857696249778i</v>
      </c>
      <c r="G2057" t="str">
        <f t="shared" si="595"/>
        <v>0.999998442263897-0.00124809201434338i</v>
      </c>
      <c r="H2057" t="str">
        <f t="shared" si="596"/>
        <v>742.335907460553+270.48774347495i</v>
      </c>
      <c r="I2057" t="str">
        <f t="shared" si="597"/>
        <v>61.1756798386549-148.948165025591i</v>
      </c>
      <c r="K2057" t="str">
        <f t="shared" si="598"/>
        <v>0.0142705170339921-0.00806001761056334i</v>
      </c>
      <c r="L2057" t="str">
        <f t="shared" si="599"/>
        <v>0.0001875-0.10228362503811i</v>
      </c>
      <c r="M2057" t="str">
        <f t="shared" si="600"/>
        <v>0.0025-0.0493059525824733i</v>
      </c>
      <c r="N2057">
        <f t="shared" si="601"/>
        <v>85.309887953448126</v>
      </c>
      <c r="O2057">
        <f t="shared" si="602"/>
        <v>27.029612686295323</v>
      </c>
      <c r="P2057" s="3">
        <f t="shared" si="603"/>
        <v>27.029612686295323</v>
      </c>
      <c r="Q2057" s="3">
        <f t="shared" si="604"/>
        <v>-94.690112046551874</v>
      </c>
      <c r="R2057">
        <f t="shared" si="605"/>
        <v>85.309887953448126</v>
      </c>
      <c r="S2057">
        <f t="shared" si="606"/>
        <v>2.069170030682002</v>
      </c>
      <c r="T2057">
        <f t="shared" si="589"/>
        <v>27.029612686295323</v>
      </c>
    </row>
    <row r="2058" spans="1:20" x14ac:dyDescent="0.25">
      <c r="A2058">
        <f t="shared" si="590"/>
        <v>13050.382454029872</v>
      </c>
      <c r="B2058">
        <f t="shared" si="607"/>
        <v>2077.0328767985939</v>
      </c>
      <c r="C2058" t="str">
        <f t="shared" si="591"/>
        <v>-1.83119811293333-22.2949914073205i</v>
      </c>
      <c r="D2058" t="str">
        <f t="shared" si="592"/>
        <v>3.47809665449174-7.67253985230044i</v>
      </c>
      <c r="E2058" t="str">
        <f t="shared" si="593"/>
        <v>162.186831749559+1.31896130781431i</v>
      </c>
      <c r="F2058" t="str">
        <f t="shared" si="594"/>
        <v>2.90990534252295-71.9125296665934i</v>
      </c>
      <c r="G2058" t="str">
        <f t="shared" si="595"/>
        <v>0.999998430402628-0.00125283474913765i</v>
      </c>
      <c r="H2058" t="str">
        <f t="shared" si="596"/>
        <v>743.320468080492+271.521369095219i</v>
      </c>
      <c r="I2058" t="str">
        <f t="shared" si="597"/>
        <v>61.1849540861913-148.567207803976i</v>
      </c>
      <c r="K2058" t="str">
        <f t="shared" si="598"/>
        <v>0.0142432852828311-0.00807389569490123i</v>
      </c>
      <c r="L2058" t="str">
        <f t="shared" si="599"/>
        <v>0.0001875-0.10189641864725i</v>
      </c>
      <c r="M2058" t="str">
        <f t="shared" si="600"/>
        <v>0.0025-0.049119299245341i</v>
      </c>
      <c r="N2058">
        <f t="shared" si="601"/>
        <v>85.304553537735501</v>
      </c>
      <c r="O2058">
        <f t="shared" si="602"/>
        <v>26.993345964124707</v>
      </c>
      <c r="P2058" s="3">
        <f t="shared" si="603"/>
        <v>26.993345964124707</v>
      </c>
      <c r="Q2058" s="3">
        <f t="shared" si="604"/>
        <v>-94.695446462264499</v>
      </c>
      <c r="R2058">
        <f t="shared" si="605"/>
        <v>85.304553537735501</v>
      </c>
      <c r="S2058">
        <f t="shared" si="606"/>
        <v>2.0770328767985937</v>
      </c>
      <c r="T2058">
        <f t="shared" si="589"/>
        <v>26.993345964124707</v>
      </c>
    </row>
    <row r="2059" spans="1:20" x14ac:dyDescent="0.25">
      <c r="A2059">
        <f t="shared" si="590"/>
        <v>13099.973907355188</v>
      </c>
      <c r="B2059">
        <f t="shared" si="607"/>
        <v>2084.9256017304288</v>
      </c>
      <c r="C2059" t="str">
        <f t="shared" si="591"/>
        <v>-1.82560196555273-22.2018948264226i</v>
      </c>
      <c r="D2059" t="str">
        <f t="shared" si="592"/>
        <v>3.47809643865835-7.64356989116261i</v>
      </c>
      <c r="E2059" t="str">
        <f t="shared" si="593"/>
        <v>162.185880822144+1.325828084265i</v>
      </c>
      <c r="F2059" t="str">
        <f t="shared" si="594"/>
        <v>2.90990530774492-71.6403241940905i</v>
      </c>
      <c r="G2059" t="str">
        <f t="shared" si="595"/>
        <v>0.999998418451042-0.00125759550615409i</v>
      </c>
      <c r="H2059" t="str">
        <f t="shared" si="596"/>
        <v>744.313999767735+272.55869549132i</v>
      </c>
      <c r="I2059" t="str">
        <f t="shared" si="597"/>
        <v>61.1942518277131-148.188687544405i</v>
      </c>
      <c r="K2059" t="str">
        <f t="shared" si="598"/>
        <v>0.0142159602082311-0.00808770525084105i</v>
      </c>
      <c r="L2059" t="str">
        <f t="shared" si="599"/>
        <v>0.0001875-0.101510678070582i</v>
      </c>
      <c r="M2059" t="str">
        <f t="shared" si="600"/>
        <v>0.0025-0.0489333525058189i</v>
      </c>
      <c r="N2059">
        <f t="shared" si="601"/>
        <v>85.299297791397478</v>
      </c>
      <c r="O2059">
        <f t="shared" si="602"/>
        <v>26.957066076577497</v>
      </c>
      <c r="P2059" s="3">
        <f t="shared" si="603"/>
        <v>26.957066076577497</v>
      </c>
      <c r="Q2059" s="3">
        <f t="shared" si="604"/>
        <v>-94.700702208602522</v>
      </c>
      <c r="R2059">
        <f t="shared" si="605"/>
        <v>85.299297791397478</v>
      </c>
      <c r="S2059">
        <f t="shared" si="606"/>
        <v>2.0849256017304287</v>
      </c>
      <c r="T2059">
        <f t="shared" si="589"/>
        <v>26.957066076577497</v>
      </c>
    </row>
    <row r="2060" spans="1:20" x14ac:dyDescent="0.25">
      <c r="A2060">
        <f t="shared" si="590"/>
        <v>13149.753808203139</v>
      </c>
      <c r="B2060">
        <f t="shared" si="607"/>
        <v>2092.8483190170045</v>
      </c>
      <c r="C2060" t="str">
        <f t="shared" si="591"/>
        <v>-1.81998720949137-22.1091558655197i</v>
      </c>
      <c r="D2060" t="str">
        <f t="shared" si="592"/>
        <v>3.47809622118153-7.61470988533439i</v>
      </c>
      <c r="E2060" t="str">
        <f t="shared" si="593"/>
        <v>162.184935829358+1.33273390286628i</v>
      </c>
      <c r="F2060" t="str">
        <f t="shared" si="594"/>
        <v>2.90990527270208-71.3691492917021i</v>
      </c>
      <c r="G2060" t="str">
        <f t="shared" si="595"/>
        <v>0.999998406408451-0.00126237435387519i</v>
      </c>
      <c r="H2060" t="str">
        <f t="shared" si="596"/>
        <v>745.31659521221+273.5997274506i</v>
      </c>
      <c r="I2060" t="str">
        <f t="shared" si="597"/>
        <v>61.2035723218958-147.8126026678i</v>
      </c>
      <c r="K2060" t="str">
        <f t="shared" si="598"/>
        <v>0.0141885421197766-0.00810144553018969i</v>
      </c>
      <c r="L2060" t="str">
        <f t="shared" si="599"/>
        <v>0.0001875-0.101126397759097i</v>
      </c>
      <c r="M2060" t="str">
        <f t="shared" si="600"/>
        <v>0.0025-0.0487481096890007i</v>
      </c>
      <c r="N2060">
        <f t="shared" si="601"/>
        <v>85.294121541518237</v>
      </c>
      <c r="O2060">
        <f t="shared" si="602"/>
        <v>26.920773044304877</v>
      </c>
      <c r="P2060" s="3">
        <f t="shared" si="603"/>
        <v>26.920773044304877</v>
      </c>
      <c r="Q2060" s="3">
        <f t="shared" si="604"/>
        <v>-94.705878458481763</v>
      </c>
      <c r="R2060">
        <f t="shared" si="605"/>
        <v>85.294121541518237</v>
      </c>
      <c r="S2060">
        <f t="shared" si="606"/>
        <v>2.0928483190170044</v>
      </c>
      <c r="T2060">
        <f t="shared" si="589"/>
        <v>26.920773044304877</v>
      </c>
    </row>
    <row r="2061" spans="1:20" x14ac:dyDescent="0.25">
      <c r="A2061">
        <f t="shared" si="590"/>
        <v>13199.722872674311</v>
      </c>
      <c r="B2061">
        <f t="shared" si="607"/>
        <v>2100.8011426292692</v>
      </c>
      <c r="C2061" t="str">
        <f t="shared" si="591"/>
        <v>-1.81435391412801-22.0167733807884i</v>
      </c>
      <c r="D2061" t="str">
        <f t="shared" si="592"/>
        <v>3.47809600204877-7.58595941965475i</v>
      </c>
      <c r="E2061" t="str">
        <f t="shared" si="593"/>
        <v>162.183996932216+1.33967895564556i</v>
      </c>
      <c r="F2061" t="str">
        <f t="shared" si="594"/>
        <v>2.90990523739239-71.0990010584855i</v>
      </c>
      <c r="G2061" t="str">
        <f t="shared" si="595"/>
        <v>0.999998394274163-0.00126717136104367i</v>
      </c>
      <c r="H2061" t="str">
        <f t="shared" si="596"/>
        <v>746.328348223205+274.644469512833i</v>
      </c>
      <c r="I2061" t="str">
        <f t="shared" si="597"/>
        <v>61.2129148024768-147.438951682672i</v>
      </c>
      <c r="K2061" t="str">
        <f t="shared" si="598"/>
        <v>0.0141610313345322-0.00811511578533879i</v>
      </c>
      <c r="L2061" t="str">
        <f t="shared" si="599"/>
        <v>0.0001875-0.100743572184795i</v>
      </c>
      <c r="M2061" t="str">
        <f t="shared" si="600"/>
        <v>0.0025-0.0485635681301063i</v>
      </c>
      <c r="N2061">
        <f t="shared" si="601"/>
        <v>85.28902561743925</v>
      </c>
      <c r="O2061">
        <f t="shared" si="602"/>
        <v>26.884466888947401</v>
      </c>
      <c r="P2061" s="3">
        <f t="shared" si="603"/>
        <v>26.884466888947401</v>
      </c>
      <c r="Q2061" s="3">
        <f t="shared" si="604"/>
        <v>-94.71097438256075</v>
      </c>
      <c r="R2061">
        <f t="shared" si="605"/>
        <v>85.28902561743925</v>
      </c>
      <c r="S2061">
        <f t="shared" si="606"/>
        <v>2.100801142629269</v>
      </c>
      <c r="T2061">
        <f t="shared" si="589"/>
        <v>26.884466888947401</v>
      </c>
    </row>
    <row r="2062" spans="1:20" x14ac:dyDescent="0.25">
      <c r="A2062">
        <f t="shared" si="590"/>
        <v>13249.881819590475</v>
      </c>
      <c r="B2062">
        <f t="shared" si="607"/>
        <v>2108.7841869712606</v>
      </c>
      <c r="C2062" t="str">
        <f t="shared" si="591"/>
        <v>-1.80870215037104-21.9247462331277i</v>
      </c>
      <c r="D2062" t="str">
        <f t="shared" si="592"/>
        <v>3.47809578124745-7.5573180805385i</v>
      </c>
      <c r="E2062" t="str">
        <f t="shared" si="593"/>
        <v>162.183064293501+1.34666343483634i</v>
      </c>
      <c r="F2062" t="str">
        <f t="shared" si="594"/>
        <v>2.90990520181383-70.829875608268i</v>
      </c>
      <c r="G2062" t="str">
        <f t="shared" si="595"/>
        <v>0.99999838204748-0.00127198659666344i</v>
      </c>
      <c r="H2062" t="str">
        <f t="shared" si="596"/>
        <v>747.349353745069+275.69292596222i</v>
      </c>
      <c r="I2062" t="str">
        <f t="shared" si="597"/>
        <v>61.2222784776321-147.067733185859i</v>
      </c>
      <c r="K2062" t="str">
        <f t="shared" si="598"/>
        <v>0.0141334281770605-0.00812871526934943i</v>
      </c>
      <c r="L2062" t="str">
        <f t="shared" si="599"/>
        <v>0.0001875-0.100362195840601i</v>
      </c>
      <c r="M2062" t="str">
        <f t="shared" si="600"/>
        <v>0.0025-0.0483797251744435i</v>
      </c>
      <c r="N2062">
        <f t="shared" si="601"/>
        <v>85.28401085070476</v>
      </c>
      <c r="O2062">
        <f t="shared" si="602"/>
        <v>26.848147633141302</v>
      </c>
      <c r="P2062" s="3">
        <f t="shared" si="603"/>
        <v>26.848147633141302</v>
      </c>
      <c r="Q2062" s="3">
        <f t="shared" si="604"/>
        <v>-94.71598914929524</v>
      </c>
      <c r="R2062">
        <f t="shared" si="605"/>
        <v>85.28401085070476</v>
      </c>
      <c r="S2062">
        <f t="shared" si="606"/>
        <v>2.1087841869712607</v>
      </c>
      <c r="T2062">
        <f t="shared" si="589"/>
        <v>26.848147633141302</v>
      </c>
    </row>
    <row r="2063" spans="1:20" x14ac:dyDescent="0.25">
      <c r="A2063">
        <f t="shared" si="590"/>
        <v>13300.23137050492</v>
      </c>
      <c r="B2063">
        <f t="shared" si="607"/>
        <v>2116.7975668817517</v>
      </c>
      <c r="C2063" t="str">
        <f t="shared" si="591"/>
        <v>-1.80303199066052-21.8330732881245i</v>
      </c>
      <c r="D2063" t="str">
        <f t="shared" si="592"/>
        <v>3.47809555876491-7.52878545597032i</v>
      </c>
      <c r="E2063" t="str">
        <f t="shared" si="593"/>
        <v>162.182138077783+1.35368753287004i</v>
      </c>
      <c r="F2063" t="str">
        <f t="shared" si="594"/>
        <v>2.90990516596438-70.5617690695903i</v>
      </c>
      <c r="G2063" t="str">
        <f t="shared" si="595"/>
        <v>0.999998369727698-0.00127682013000058i</v>
      </c>
      <c r="H2063" t="str">
        <f t="shared" si="596"/>
        <v>748.379707873158+276.745100819149i</v>
      </c>
      <c r="I2063" t="str">
        <f t="shared" si="597"/>
        <v>61.2316625293309-146.698945863272i</v>
      </c>
      <c r="K2063" t="str">
        <f t="shared" si="598"/>
        <v>0.0141057329794392-0.00814224323603725i</v>
      </c>
      <c r="L2063" t="str">
        <f t="shared" si="599"/>
        <v>0.0001875-0.0999822632402875i</v>
      </c>
      <c r="M2063" t="str">
        <f t="shared" si="600"/>
        <v>0.0025-0.0481965781773693i</v>
      </c>
      <c r="N2063">
        <f t="shared" si="601"/>
        <v>85.279078075008954</v>
      </c>
      <c r="O2063">
        <f t="shared" si="602"/>
        <v>26.811815300525996</v>
      </c>
      <c r="P2063" s="3">
        <f t="shared" si="603"/>
        <v>26.811815300525996</v>
      </c>
      <c r="Q2063" s="3">
        <f t="shared" si="604"/>
        <v>-94.720921924991046</v>
      </c>
      <c r="R2063">
        <f t="shared" si="605"/>
        <v>85.279078075008954</v>
      </c>
      <c r="S2063">
        <f t="shared" si="606"/>
        <v>2.1167975668817518</v>
      </c>
      <c r="T2063">
        <f t="shared" si="589"/>
        <v>26.811815300525996</v>
      </c>
    </row>
    <row r="2064" spans="1:20" x14ac:dyDescent="0.25">
      <c r="A2064">
        <f t="shared" si="590"/>
        <v>13350.77224971284</v>
      </c>
      <c r="B2064">
        <f t="shared" si="607"/>
        <v>2124.8413976359025</v>
      </c>
      <c r="C2064" t="str">
        <f t="shared" si="591"/>
        <v>-1.79734350897112-21.741753416016i</v>
      </c>
      <c r="D2064" t="str">
        <f t="shared" si="592"/>
        <v>3.4780953345883-7.50036113549865i</v>
      </c>
      <c r="E2064" t="str">
        <f t="shared" si="593"/>
        <v>162.181218451422+1.36075144236543i</v>
      </c>
      <c r="F2064" t="str">
        <f t="shared" si="594"/>
        <v>2.90990512984196-70.2946775856491i</v>
      </c>
      <c r="G2064" t="str">
        <f t="shared" si="595"/>
        <v>0.999998357314107-0.00128167203058441i</v>
      </c>
      <c r="H2064" t="str">
        <f t="shared" si="596"/>
        <v>749.419507870041+277.800997831767i</v>
      </c>
      <c r="I2064" t="str">
        <f t="shared" si="597"/>
        <v>61.2410661126816-146.332588490647i</v>
      </c>
      <c r="K2064" t="str">
        <f t="shared" si="598"/>
        <v>0.0140779460812765-0.00815569894005827i</v>
      </c>
      <c r="L2064" t="str">
        <f t="shared" si="599"/>
        <v>0.0001875-0.0996037689183972i</v>
      </c>
      <c r="M2064" t="str">
        <f t="shared" si="600"/>
        <v>0.0025-0.0480141245042533i</v>
      </c>
      <c r="N2064">
        <f t="shared" si="601"/>
        <v>85.274228126139008</v>
      </c>
      <c r="O2064">
        <f t="shared" si="602"/>
        <v>26.775469915750357</v>
      </c>
      <c r="P2064" s="3">
        <f t="shared" si="603"/>
        <v>26.775469915750357</v>
      </c>
      <c r="Q2064" s="3">
        <f t="shared" si="604"/>
        <v>-94.725771873860992</v>
      </c>
      <c r="R2064">
        <f t="shared" si="605"/>
        <v>85.274228126139008</v>
      </c>
      <c r="S2064">
        <f t="shared" si="606"/>
        <v>2.1248413976359024</v>
      </c>
      <c r="T2064">
        <f t="shared" si="589"/>
        <v>26.775469915750357</v>
      </c>
    </row>
    <row r="2065" spans="1:20" x14ac:dyDescent="0.25">
      <c r="A2065">
        <f t="shared" si="590"/>
        <v>13401.505184261749</v>
      </c>
      <c r="B2065">
        <f t="shared" si="607"/>
        <v>2132.915794946919</v>
      </c>
      <c r="C2065" t="str">
        <f t="shared" si="591"/>
        <v>-1.79163678081409-21.6507854916535i</v>
      </c>
      <c r="D2065" t="str">
        <f t="shared" si="592"/>
        <v>3.47809510870475-7.47204471022999i</v>
      </c>
      <c r="E2065" t="str">
        <f t="shared" si="593"/>
        <v>162.180305582575+1.36785535611863i</v>
      </c>
      <c r="F2065" t="str">
        <f t="shared" si="594"/>
        <v>2.90990509344449-70.0285973142438i</v>
      </c>
      <c r="G2065" t="str">
        <f t="shared" si="595"/>
        <v>0.999998344805995-0.00128654236820839i</v>
      </c>
      <c r="H2065" t="str">
        <f t="shared" si="596"/>
        <v>750.468852181954+278.860620467292i</v>
      </c>
      <c r="I2065" t="str">
        <f t="shared" si="597"/>
        <v>61.2504883552581-145.968659934326i</v>
      </c>
      <c r="K2065" t="str">
        <f t="shared" si="598"/>
        <v>0.0140500678297258-0.00816908163699515i</v>
      </c>
      <c r="L2065" t="str">
        <f t="shared" si="599"/>
        <v>0.0001875-0.0992267074301633i</v>
      </c>
      <c r="M2065" t="str">
        <f t="shared" si="600"/>
        <v>0.0025-0.0478323615304376i</v>
      </c>
      <c r="N2065">
        <f t="shared" si="601"/>
        <v>85.269461841919494</v>
      </c>
      <c r="O2065">
        <f t="shared" si="602"/>
        <v>26.73911150447951</v>
      </c>
      <c r="P2065" s="3">
        <f t="shared" si="603"/>
        <v>26.73911150447951</v>
      </c>
      <c r="Q2065" s="3">
        <f t="shared" si="604"/>
        <v>-94.730538158080506</v>
      </c>
      <c r="R2065">
        <f t="shared" si="605"/>
        <v>85.269461841919494</v>
      </c>
      <c r="S2065">
        <f t="shared" si="606"/>
        <v>2.1329157949469191</v>
      </c>
      <c r="T2065">
        <f t="shared" si="589"/>
        <v>26.73911150447951</v>
      </c>
    </row>
    <row r="2066" spans="1:20" x14ac:dyDescent="0.25">
      <c r="A2066">
        <f t="shared" si="590"/>
        <v>13452.430903961942</v>
      </c>
      <c r="B2066">
        <f t="shared" si="607"/>
        <v>2141.0208749677172</v>
      </c>
      <c r="C2066" t="str">
        <f t="shared" si="591"/>
        <v>-1.7859118832395-21.5601683944676i</v>
      </c>
      <c r="D2066" t="str">
        <f t="shared" si="592"/>
        <v>3.47809488110125-7.44383577282294i</v>
      </c>
      <c r="E2066" t="str">
        <f t="shared" si="593"/>
        <v>162.179399641212+1.37499946709357i</v>
      </c>
      <c r="F2066" t="str">
        <f t="shared" si="594"/>
        <v>2.90990505676985-69.7635244277203i</v>
      </c>
      <c r="G2066" t="str">
        <f t="shared" si="595"/>
        <v>0.999998332202641-0.00129143121293119i</v>
      </c>
      <c r="H2066" t="str">
        <f t="shared" si="596"/>
        <v>751.527840455509+279.923971903104i</v>
      </c>
      <c r="I2066" t="str">
        <f t="shared" si="597"/>
        <v>61.2599283564105-145.607159152031i</v>
      </c>
      <c r="K2066" t="str">
        <f t="shared" si="598"/>
        <v>0.0140220985794993-0.0081823905834441i</v>
      </c>
      <c r="L2066" t="str">
        <f t="shared" si="599"/>
        <v>0.0001875-0.0988510733514274i</v>
      </c>
      <c r="M2066" t="str">
        <f t="shared" si="600"/>
        <v>0.0025-0.0476512866412011i</v>
      </c>
      <c r="N2066">
        <f t="shared" si="601"/>
        <v>85.264780062155026</v>
      </c>
      <c r="O2066">
        <f t="shared" si="602"/>
        <v>26.702740093402046</v>
      </c>
      <c r="P2066" s="3">
        <f t="shared" si="603"/>
        <v>26.702740093402046</v>
      </c>
      <c r="Q2066" s="3">
        <f t="shared" si="604"/>
        <v>-94.735219937844974</v>
      </c>
      <c r="R2066">
        <f t="shared" si="605"/>
        <v>85.264780062155026</v>
      </c>
      <c r="S2066">
        <f t="shared" si="606"/>
        <v>2.1410208749677171</v>
      </c>
      <c r="T2066">
        <f t="shared" si="589"/>
        <v>26.702740093402046</v>
      </c>
    </row>
    <row r="2067" spans="1:20" x14ac:dyDescent="0.25">
      <c r="A2067">
        <f t="shared" si="590"/>
        <v>13503.550141396998</v>
      </c>
      <c r="B2067">
        <f t="shared" si="607"/>
        <v>2149.1567542925945</v>
      </c>
      <c r="C2067" t="str">
        <f t="shared" si="591"/>
        <v>-1.78016889483764-21.4699010084302i</v>
      </c>
      <c r="D2067" t="str">
        <f t="shared" si="592"/>
        <v>3.47809465176469-7.41573391748234i</v>
      </c>
      <c r="E2067" t="str">
        <f t="shared" si="593"/>
        <v>162.178500799117+1.38218396841214i</v>
      </c>
      <c r="F2067" t="str">
        <f t="shared" si="594"/>
        <v>2.90990501981596-69.4994551129162i</v>
      </c>
      <c r="G2067" t="str">
        <f t="shared" si="595"/>
        <v>0.999998319503319-0.00129633863507768i</v>
      </c>
      <c r="H2067" t="str">
        <f t="shared" si="596"/>
        <v>752.596573554665+280.991055017577i</v>
      </c>
      <c r="I2067" t="str">
        <f t="shared" si="597"/>
        <v>61.2693851865575-145.24808519367i</v>
      </c>
      <c r="K2067" t="str">
        <f t="shared" si="598"/>
        <v>0.0139940386928805-0.00819562503710211i</v>
      </c>
      <c r="L2067" t="str">
        <f t="shared" si="599"/>
        <v>0.0001875-0.0984768612785694i</v>
      </c>
      <c r="M2067" t="str">
        <f t="shared" si="600"/>
        <v>0.0025-0.0474708972317205i</v>
      </c>
      <c r="N2067">
        <f t="shared" si="601"/>
        <v>85.260183628572989</v>
      </c>
      <c r="O2067">
        <f t="shared" si="602"/>
        <v>26.666355710235962</v>
      </c>
      <c r="P2067" s="3">
        <f t="shared" si="603"/>
        <v>26.666355710235962</v>
      </c>
      <c r="Q2067" s="3">
        <f t="shared" si="604"/>
        <v>-94.739816371427011</v>
      </c>
      <c r="R2067">
        <f t="shared" si="605"/>
        <v>85.260183628572989</v>
      </c>
      <c r="S2067">
        <f t="shared" si="606"/>
        <v>2.1491567542925947</v>
      </c>
      <c r="T2067">
        <f t="shared" si="589"/>
        <v>26.666355710235962</v>
      </c>
    </row>
    <row r="2068" spans="1:20" x14ac:dyDescent="0.25">
      <c r="A2068">
        <f t="shared" si="590"/>
        <v>13554.863631934306</v>
      </c>
      <c r="B2068">
        <f t="shared" si="607"/>
        <v>2157.3235499589064</v>
      </c>
      <c r="C2068" t="str">
        <f t="shared" si="591"/>
        <v>-1.77440789574091-21.3799822220196i</v>
      </c>
      <c r="D2068" t="str">
        <f t="shared" si="592"/>
        <v>3.47809442068191-7.38773873995349i</v>
      </c>
      <c r="E2068" t="str">
        <f t="shared" si="593"/>
        <v>162.177609229898+1.38940905334297i</v>
      </c>
      <c r="F2068" t="str">
        <f t="shared" si="594"/>
        <v>2.9099049825807-69.2363855711061i</v>
      </c>
      <c r="G2068" t="str">
        <f t="shared" si="595"/>
        <v>0.9999983067073-0.00130126470523993i</v>
      </c>
      <c r="H2068" t="str">
        <f t="shared" si="596"/>
        <v>753.675153577959+282.061872380684i</v>
      </c>
      <c r="I2068" t="str">
        <f t="shared" si="597"/>
        <v>61.2788578864638-144.891437202141i</v>
      </c>
      <c r="K2068" t="str">
        <f t="shared" si="598"/>
        <v>0.0139658885397355-0.00820878425685501i</v>
      </c>
      <c r="L2068" t="str">
        <f t="shared" si="599"/>
        <v>0.0001875-0.098104065828421i</v>
      </c>
      <c r="M2068" t="str">
        <f t="shared" si="600"/>
        <v>0.0025-0.0472911907070338i</v>
      </c>
      <c r="N2068">
        <f t="shared" si="601"/>
        <v>85.255673384764364</v>
      </c>
      <c r="O2068">
        <f t="shared" si="602"/>
        <v>26.629958383735715</v>
      </c>
      <c r="P2068" s="3">
        <f t="shared" si="603"/>
        <v>26.629958383735715</v>
      </c>
      <c r="Q2068" s="3">
        <f t="shared" si="604"/>
        <v>-94.744326615235636</v>
      </c>
      <c r="R2068">
        <f t="shared" si="605"/>
        <v>85.255673384764364</v>
      </c>
      <c r="S2068">
        <f t="shared" si="606"/>
        <v>2.1573235499589063</v>
      </c>
      <c r="T2068">
        <f t="shared" si="589"/>
        <v>26.629958383735715</v>
      </c>
    </row>
    <row r="2069" spans="1:20" x14ac:dyDescent="0.25">
      <c r="A2069">
        <f t="shared" si="590"/>
        <v>13606.372113735659</v>
      </c>
      <c r="B2069">
        <f t="shared" si="607"/>
        <v>2165.5213794487504</v>
      </c>
      <c r="C2069" t="str">
        <f t="shared" si="591"/>
        <v>-1.76862896762472-21.2904109281826i</v>
      </c>
      <c r="D2069" t="str">
        <f t="shared" si="592"/>
        <v>3.47809418783958-7.3598498375162i</v>
      </c>
      <c r="E2069" t="str">
        <f t="shared" si="593"/>
        <v>162.176725108997+1.396674915294i</v>
      </c>
      <c r="F2069" t="str">
        <f t="shared" si="594"/>
        <v>2.90990494506191-68.9743120179456i</v>
      </c>
      <c r="G2069" t="str">
        <f t="shared" si="595"/>
        <v>0.999998293813846-0.00130620949427826i</v>
      </c>
      <c r="H2069" t="str">
        <f t="shared" si="596"/>
        <v>754.763683876035+283.136426244324i</v>
      </c>
      <c r="I2069" t="str">
        <f t="shared" si="597"/>
        <v>61.2883454664968-144.537214414158i</v>
      </c>
      <c r="K2069" t="str">
        <f t="shared" si="598"/>
        <v>0.0139376484975229-0.00822186750286558i</v>
      </c>
      <c r="L2069" t="str">
        <f t="shared" si="599"/>
        <v>0.0001875-0.097732681638196i</v>
      </c>
      <c r="M2069" t="str">
        <f t="shared" si="600"/>
        <v>0.0025-0.0471121644820022i</v>
      </c>
      <c r="N2069">
        <f t="shared" si="601"/>
        <v>85.251250176124998</v>
      </c>
      <c r="O2069">
        <f t="shared" si="602"/>
        <v>26.59354814369803</v>
      </c>
      <c r="P2069" s="3">
        <f t="shared" si="603"/>
        <v>26.59354814369803</v>
      </c>
      <c r="Q2069" s="3">
        <f t="shared" si="604"/>
        <v>-94.748749823875002</v>
      </c>
      <c r="R2069">
        <f t="shared" si="605"/>
        <v>85.251250176124998</v>
      </c>
      <c r="S2069">
        <f t="shared" si="606"/>
        <v>2.1655213794487502</v>
      </c>
      <c r="T2069">
        <f t="shared" si="589"/>
        <v>26.59354814369803</v>
      </c>
    </row>
    <row r="2070" spans="1:20" x14ac:dyDescent="0.25">
      <c r="A2070">
        <f t="shared" si="590"/>
        <v>13658.076327767854</v>
      </c>
      <c r="B2070">
        <f t="shared" si="607"/>
        <v>2173.7503606906557</v>
      </c>
      <c r="C2070" t="str">
        <f t="shared" si="591"/>
        <v>-1.7628321937089-21.2011860243003i</v>
      </c>
      <c r="D2070" t="str">
        <f t="shared" si="592"/>
        <v>3.47809395322432-7.33206680897917i</v>
      </c>
      <c r="E2070" t="str">
        <f t="shared" si="593"/>
        <v>162.175848613698+1.40398174779786i</v>
      </c>
      <c r="F2070" t="str">
        <f t="shared" si="594"/>
        <v>2.90990490725743-68.7132306834195i</v>
      </c>
      <c r="G2070" t="str">
        <f t="shared" si="595"/>
        <v>0.999998280822216-0.00131117307332222i</v>
      </c>
      <c r="H2070" t="str">
        <f t="shared" si="596"/>
        <v>755.862269069401+284.214718532386i</v>
      </c>
      <c r="I2070" t="str">
        <f t="shared" si="597"/>
        <v>61.2978469058663-144.18541616109i</v>
      </c>
      <c r="K2070" t="str">
        <f t="shared" si="598"/>
        <v>0.0139093189513034-0.00823487403666249i</v>
      </c>
      <c r="L2070" t="str">
        <f t="shared" si="599"/>
        <v>0.0001875-0.0973627033654076i</v>
      </c>
      <c r="M2070" t="str">
        <f t="shared" si="600"/>
        <v>0.0025-0.0469338159812732i</v>
      </c>
      <c r="N2070">
        <f t="shared" si="601"/>
        <v>85.246914849795075</v>
      </c>
      <c r="O2070">
        <f t="shared" si="602"/>
        <v>26.557125020969131</v>
      </c>
      <c r="P2070" s="3">
        <f t="shared" si="603"/>
        <v>26.557125020969131</v>
      </c>
      <c r="Q2070" s="3">
        <f t="shared" si="604"/>
        <v>-94.753085150204925</v>
      </c>
      <c r="R2070">
        <f t="shared" si="605"/>
        <v>85.246914849795075</v>
      </c>
      <c r="S2070">
        <f t="shared" si="606"/>
        <v>2.1737503606906556</v>
      </c>
      <c r="T2070">
        <f t="shared" si="589"/>
        <v>26.557125020969131</v>
      </c>
    </row>
    <row r="2071" spans="1:20" x14ac:dyDescent="0.25">
      <c r="A2071">
        <f t="shared" si="590"/>
        <v>13709.977017813373</v>
      </c>
      <c r="B2071">
        <f t="shared" si="607"/>
        <v>2182.0106120612804</v>
      </c>
      <c r="C2071" t="str">
        <f t="shared" si="591"/>
        <v>-1.75701765875798-21.1123064121492i</v>
      </c>
      <c r="D2071" t="str">
        <f t="shared" si="592"/>
        <v>3.47809371682264-7.30438925467407i</v>
      </c>
      <c r="E2071" t="str">
        <f t="shared" si="593"/>
        <v>162.17497992313+1.41132974450852i</v>
      </c>
      <c r="F2071" t="str">
        <f t="shared" si="594"/>
        <v>2.9099048691651-68.4531378117847i</v>
      </c>
      <c r="G2071" t="str">
        <f t="shared" si="595"/>
        <v>0.999998267731663-0.00131615551377161i</v>
      </c>
      <c r="H2071" t="str">
        <f t="shared" si="596"/>
        <v>756.97101506651+285.296750830573i</v>
      </c>
      <c r="I2071" t="str">
        <f t="shared" si="597"/>
        <v>61.3073611518481-143.836041869814i</v>
      </c>
      <c r="K2071" t="str">
        <f t="shared" si="598"/>
        <v>0.0138809002937469-0.00824780312122964i</v>
      </c>
      <c r="L2071" t="str">
        <f t="shared" si="599"/>
        <v>0.0001875-0.0969941256877933i</v>
      </c>
      <c r="M2071" t="str">
        <f t="shared" si="600"/>
        <v>0.0025-0.0467561426392441i</v>
      </c>
      <c r="N2071">
        <f t="shared" si="601"/>
        <v>85.24266825459901</v>
      </c>
      <c r="O2071">
        <f t="shared" si="602"/>
        <v>26.520689047449928</v>
      </c>
      <c r="P2071" s="3">
        <f t="shared" si="603"/>
        <v>26.520689047449928</v>
      </c>
      <c r="Q2071" s="3">
        <f t="shared" si="604"/>
        <v>-94.75733174540099</v>
      </c>
      <c r="R2071">
        <f t="shared" si="605"/>
        <v>85.24266825459901</v>
      </c>
      <c r="S2071">
        <f t="shared" si="606"/>
        <v>2.1820106120612803</v>
      </c>
      <c r="T2071">
        <f t="shared" si="589"/>
        <v>26.520689047449928</v>
      </c>
    </row>
    <row r="2072" spans="1:20" x14ac:dyDescent="0.25">
      <c r="A2072">
        <f t="shared" si="590"/>
        <v>13762.074930481063</v>
      </c>
      <c r="B2072">
        <f t="shared" si="607"/>
        <v>2190.3022523871132</v>
      </c>
      <c r="C2072" t="str">
        <f t="shared" si="591"/>
        <v>-1.75118544908223-21.0237709978668i</v>
      </c>
      <c r="D2072" t="str">
        <f t="shared" si="592"/>
        <v>3.47809347862092-7.27681677644986i</v>
      </c>
      <c r="E2072" t="str">
        <f t="shared" si="593"/>
        <v>162.174119218281+1.41871909918376i</v>
      </c>
      <c r="F2072" t="str">
        <f t="shared" si="594"/>
        <v>2.90990483078272-68.1940296615178i</v>
      </c>
      <c r="G2072" t="str">
        <f t="shared" si="595"/>
        <v>0.999998254541433-0.00132115688729755i</v>
      </c>
      <c r="H2072" t="str">
        <f t="shared" si="596"/>
        <v>758.090029082092+286.38252437589i</v>
      </c>
      <c r="I2072" t="str">
        <f t="shared" si="597"/>
        <v>61.3168871189809-143.489091063574i</v>
      </c>
      <c r="K2072" t="str">
        <f t="shared" si="598"/>
        <v>0.0138523929251399-0.00826065402109566i</v>
      </c>
      <c r="L2072" t="str">
        <f t="shared" si="599"/>
        <v>0.0001875-0.096626943303241i</v>
      </c>
      <c r="M2072" t="str">
        <f t="shared" si="600"/>
        <v>0.0025-0.046579141900024i</v>
      </c>
      <c r="N2072">
        <f t="shared" si="601"/>
        <v>85.238511240983129</v>
      </c>
      <c r="O2072">
        <f t="shared" si="602"/>
        <v>26.484240256103018</v>
      </c>
      <c r="P2072" s="3">
        <f t="shared" si="603"/>
        <v>26.484240256103018</v>
      </c>
      <c r="Q2072" s="3">
        <f t="shared" si="604"/>
        <v>-94.761488759016871</v>
      </c>
      <c r="R2072">
        <f t="shared" si="605"/>
        <v>85.238511240983129</v>
      </c>
      <c r="S2072">
        <f t="shared" si="606"/>
        <v>2.1903022523871134</v>
      </c>
      <c r="T2072">
        <f t="shared" si="589"/>
        <v>26.484240256103018</v>
      </c>
    </row>
    <row r="2073" spans="1:20" x14ac:dyDescent="0.25">
      <c r="A2073">
        <f t="shared" si="590"/>
        <v>13814.370815216891</v>
      </c>
      <c r="B2073">
        <f t="shared" si="607"/>
        <v>2198.6254009461841</v>
      </c>
      <c r="C2073" t="str">
        <f t="shared" si="591"/>
        <v>-1.7453356525375-20.9355786919148i</v>
      </c>
      <c r="D2073" t="str">
        <f t="shared" si="592"/>
        <v>3.47809323860547-7.24934897766707i</v>
      </c>
      <c r="E2073" t="str">
        <f t="shared" si="593"/>
        <v>162.173266682004+1.42615000568108i</v>
      </c>
      <c r="F2073" t="str">
        <f t="shared" si="594"/>
        <v>2.90990479210809-67.9359025052615i</v>
      </c>
      <c r="G2073" t="str">
        <f t="shared" si="595"/>
        <v>0.999998241250766-0.00132617726584347i</v>
      </c>
      <c r="H2073" t="str">
        <f t="shared" si="596"/>
        <v>759.219419655777+287.472040045898i</v>
      </c>
      <c r="I2073" t="str">
        <f t="shared" si="597"/>
        <v>61.3264236882517-143.144563362867i</v>
      </c>
      <c r="K2073" t="str">
        <f t="shared" si="598"/>
        <v>0.0138237972533908-0.00827342600242438i</v>
      </c>
      <c r="L2073" t="str">
        <f t="shared" si="599"/>
        <v>0.0001875-0.0962611509297085i</v>
      </c>
      <c r="M2073" t="str">
        <f t="shared" si="600"/>
        <v>0.0025-0.0464028112173978i</v>
      </c>
      <c r="N2073">
        <f t="shared" si="601"/>
        <v>85.234444660954367</v>
      </c>
      <c r="O2073">
        <f t="shared" si="602"/>
        <v>26.447778680958582</v>
      </c>
      <c r="P2073" s="3">
        <f t="shared" si="603"/>
        <v>26.447778680958582</v>
      </c>
      <c r="Q2073" s="3">
        <f t="shared" si="604"/>
        <v>-94.765555339045633</v>
      </c>
      <c r="R2073">
        <f t="shared" si="605"/>
        <v>85.234444660954367</v>
      </c>
      <c r="S2073">
        <f t="shared" si="606"/>
        <v>2.1986254009461841</v>
      </c>
      <c r="T2073">
        <f t="shared" si="589"/>
        <v>26.447778680958582</v>
      </c>
    </row>
    <row r="2074" spans="1:20" x14ac:dyDescent="0.25">
      <c r="A2074">
        <f t="shared" si="590"/>
        <v>13866.865424314716</v>
      </c>
      <c r="B2074">
        <f t="shared" si="607"/>
        <v>2206.9801774697798</v>
      </c>
      <c r="C2074" t="str">
        <f t="shared" si="591"/>
        <v>-1.73946835852599-20.8477284090421i</v>
      </c>
      <c r="D2074" t="str">
        <f t="shared" si="592"/>
        <v>3.47809299676247-7.22198546319207i</v>
      </c>
      <c r="E2074" t="str">
        <f t="shared" si="593"/>
        <v>162.172422499025+1.43362265794141i</v>
      </c>
      <c r="F2074" t="str">
        <f t="shared" si="594"/>
        <v>2.90990475313897-67.6787526297696i</v>
      </c>
      <c r="G2074" t="str">
        <f t="shared" si="595"/>
        <v>0.9999982278589-0.00133121672162616i</v>
      </c>
      <c r="H2074" t="str">
        <f t="shared" si="596"/>
        <v>760.359296671053+288.56529834766i</v>
      </c>
      <c r="I2074" t="str">
        <f t="shared" si="597"/>
        <v>61.3359697062579-142.802458486335i</v>
      </c>
      <c r="K2074" t="str">
        <f t="shared" si="598"/>
        <v>0.0137951136940337-0.00828611833310498i</v>
      </c>
      <c r="L2074" t="str">
        <f t="shared" si="599"/>
        <v>0.0001875-0.0958967433051486i</v>
      </c>
      <c r="M2074" t="str">
        <f t="shared" si="600"/>
        <v>0.0025-0.0462271480547896i</v>
      </c>
      <c r="N2074">
        <f t="shared" si="601"/>
        <v>85.230469368015065</v>
      </c>
      <c r="O2074">
        <f t="shared" si="602"/>
        <v>26.411304357120144</v>
      </c>
      <c r="P2074" s="3">
        <f t="shared" si="603"/>
        <v>26.411304357120144</v>
      </c>
      <c r="Q2074" s="3">
        <f t="shared" si="604"/>
        <v>-94.769530631984935</v>
      </c>
      <c r="R2074">
        <f t="shared" si="605"/>
        <v>85.230469368015065</v>
      </c>
      <c r="S2074">
        <f t="shared" si="606"/>
        <v>2.2069801774697799</v>
      </c>
      <c r="T2074">
        <f t="shared" si="589"/>
        <v>26.411304357120144</v>
      </c>
    </row>
    <row r="2075" spans="1:20" x14ac:dyDescent="0.25">
      <c r="A2075">
        <f t="shared" si="590"/>
        <v>13919.559512927113</v>
      </c>
      <c r="B2075">
        <f t="shared" si="607"/>
        <v>2215.3667021441652</v>
      </c>
      <c r="C2075" t="str">
        <f t="shared" si="591"/>
        <v>-1.7335836579951-20.7602190682487i</v>
      </c>
      <c r="D2075" t="str">
        <f t="shared" si="592"/>
        <v>3.478092753078-7.19472583939136i</v>
      </c>
      <c r="E2075" t="str">
        <f t="shared" si="593"/>
        <v>162.171586855946+1.44113724998454i</v>
      </c>
      <c r="F2075" t="str">
        <f t="shared" si="594"/>
        <v>2.90990471387311-67.4225763358547i</v>
      </c>
      <c r="G2075" t="str">
        <f t="shared" si="595"/>
        <v>0.999998214365062-0.00133627532713683i</v>
      </c>
      <c r="H2075" t="str">
        <f t="shared" si="596"/>
        <v>761.509771374447+289.662299406358i</v>
      </c>
      <c r="I2075" t="str">
        <f t="shared" si="597"/>
        <v>61.3455239843447-142.462776251673i</v>
      </c>
      <c r="K2075" t="str">
        <f t="shared" si="598"/>
        <v>0.0137663426702322-0.00829873028284328i</v>
      </c>
      <c r="L2075" t="str">
        <f t="shared" si="599"/>
        <v>0.0001875-0.0955337151874365i</v>
      </c>
      <c r="M2075" t="str">
        <f t="shared" si="600"/>
        <v>0.0025-0.0460521498852259i</v>
      </c>
      <c r="N2075">
        <f t="shared" si="601"/>
        <v>85.226586217101982</v>
      </c>
      <c r="O2075">
        <f t="shared" si="602"/>
        <v>26.374817320770521</v>
      </c>
      <c r="P2075" s="3">
        <f t="shared" si="603"/>
        <v>26.374817320770521</v>
      </c>
      <c r="Q2075" s="3">
        <f t="shared" si="604"/>
        <v>-94.773413782898018</v>
      </c>
      <c r="R2075">
        <f t="shared" si="605"/>
        <v>85.226586217101982</v>
      </c>
      <c r="S2075">
        <f t="shared" si="606"/>
        <v>2.215366702144165</v>
      </c>
      <c r="T2075">
        <f t="shared" si="589"/>
        <v>26.374817320770521</v>
      </c>
    </row>
    <row r="2076" spans="1:20" x14ac:dyDescent="0.25">
      <c r="A2076">
        <f t="shared" si="590"/>
        <v>13972.453839076235</v>
      </c>
      <c r="B2076">
        <f t="shared" si="607"/>
        <v>2223.7850956123129</v>
      </c>
      <c r="C2076" t="str">
        <f t="shared" si="591"/>
        <v>-1.72768164343753-20.67304959275i</v>
      </c>
      <c r="D2076" t="str">
        <f t="shared" si="592"/>
        <v>3.47809250753804-7.167569714126i</v>
      </c>
      <c r="E2076" t="str">
        <f t="shared" si="593"/>
        <v>162.17075994126+1.44869397589447i</v>
      </c>
      <c r="F2076" t="str">
        <f t="shared" si="594"/>
        <v>2.90990467430827-67.1673699383352i</v>
      </c>
      <c r="G2076" t="str">
        <f t="shared" si="595"/>
        <v>0.999998200768476-0.0013413531551421i</v>
      </c>
      <c r="H2076" t="str">
        <f t="shared" si="596"/>
        <v>762.670956395058+290.763042953619i</v>
      </c>
      <c r="I2076" t="str">
        <f t="shared" si="597"/>
        <v>61.355085297725-142.125516576552i</v>
      </c>
      <c r="K2076" t="str">
        <f t="shared" si="598"/>
        <v>0.0137374846127812-0.0083112611232528i</v>
      </c>
      <c r="L2076" t="str">
        <f t="shared" si="599"/>
        <v>0.0001875-0.0951720613542906i</v>
      </c>
      <c r="M2076" t="str">
        <f t="shared" si="600"/>
        <v>0.0025-0.045877814191299i</v>
      </c>
      <c r="N2076">
        <f t="shared" si="601"/>
        <v>85.222796064520239</v>
      </c>
      <c r="O2076">
        <f t="shared" si="602"/>
        <v>26.338317609177935</v>
      </c>
      <c r="P2076" s="3">
        <f t="shared" si="603"/>
        <v>26.338317609177935</v>
      </c>
      <c r="Q2076" s="3">
        <f t="shared" si="604"/>
        <v>-94.777203935479761</v>
      </c>
      <c r="R2076">
        <f t="shared" si="605"/>
        <v>85.222796064520239</v>
      </c>
      <c r="S2076">
        <f t="shared" si="606"/>
        <v>2.2237850956123131</v>
      </c>
      <c r="T2076">
        <f t="shared" si="589"/>
        <v>26.338317609177935</v>
      </c>
    </row>
    <row r="2077" spans="1:20" x14ac:dyDescent="0.25">
      <c r="A2077">
        <f t="shared" si="590"/>
        <v>14025.549163664724</v>
      </c>
      <c r="B2077">
        <f t="shared" si="607"/>
        <v>2232.2354789756396</v>
      </c>
      <c r="C2077" t="str">
        <f t="shared" si="591"/>
        <v>-1.72176240889079-20.5862189099394i</v>
      </c>
      <c r="D2077" t="str">
        <f t="shared" si="592"/>
        <v>3.47809226012846-7.14051669674587i</v>
      </c>
      <c r="E2077" t="str">
        <f t="shared" si="593"/>
        <v>162.169941945354+1.45629302981009i</v>
      </c>
      <c r="F2077" t="str">
        <f t="shared" si="594"/>
        <v>2.90990463444217-66.9131297659809i</v>
      </c>
      <c r="G2077" t="str">
        <f t="shared" si="595"/>
        <v>0.99999818706836-0.00134645027868507i</v>
      </c>
      <c r="H2077" t="str">
        <f t="shared" si="596"/>
        <v>763.842965764407+291.867528315552i</v>
      </c>
      <c r="I2077" t="str">
        <f t="shared" si="597"/>
        <v>61.3646523845816-141.790679479561i</v>
      </c>
      <c r="K2077" t="str">
        <f t="shared" si="598"/>
        <v>0.0137085399601068-0.00832371012794658i</v>
      </c>
      <c r="L2077" t="str">
        <f t="shared" si="599"/>
        <v>0.0001875-0.094811776603198i</v>
      </c>
      <c r="M2077" t="str">
        <f t="shared" si="600"/>
        <v>0.0025-0.0457041384651314i</v>
      </c>
      <c r="N2077">
        <f t="shared" si="601"/>
        <v>85.219099767877324</v>
      </c>
      <c r="O2077">
        <f t="shared" si="602"/>
        <v>26.301805260701286</v>
      </c>
      <c r="P2077" s="3">
        <f t="shared" si="603"/>
        <v>26.301805260701286</v>
      </c>
      <c r="Q2077" s="3">
        <f t="shared" si="604"/>
        <v>-94.780900232122676</v>
      </c>
      <c r="R2077">
        <f t="shared" si="605"/>
        <v>85.219099767877324</v>
      </c>
      <c r="S2077">
        <f t="shared" si="606"/>
        <v>2.2322354789756398</v>
      </c>
      <c r="T2077">
        <f t="shared" si="589"/>
        <v>26.301805260701286</v>
      </c>
    </row>
    <row r="2078" spans="1:20" x14ac:dyDescent="0.25">
      <c r="A2078">
        <f t="shared" si="590"/>
        <v>14078.846250486651</v>
      </c>
      <c r="B2078">
        <f t="shared" si="607"/>
        <v>2240.7179737957472</v>
      </c>
      <c r="C2078" t="str">
        <f t="shared" si="591"/>
        <v>-1.71582604993522-20.4997259513527i</v>
      </c>
      <c r="D2078" t="str">
        <f t="shared" si="592"/>
        <v>3.47809201083503-7.11356639808407i</v>
      </c>
      <c r="E2078" t="str">
        <f t="shared" si="593"/>
        <v>162.169133060516+1.46393460591656i</v>
      </c>
      <c r="F2078" t="str">
        <f t="shared" si="594"/>
        <v>2.90990459427249-66.6598521614616i</v>
      </c>
      <c r="G2078" t="str">
        <f t="shared" si="595"/>
        <v>0.999998173263926-0.00135156677108643i</v>
      </c>
      <c r="H2078" t="str">
        <f t="shared" si="596"/>
        <v>765.025914936539+292.975754400377i</v>
      </c>
      <c r="I2078" t="str">
        <f t="shared" si="597"/>
        <v>61.3742239451335-141.458265081155i</v>
      </c>
      <c r="K2078" t="str">
        <f t="shared" si="598"/>
        <v>0.0136795091582668-0.008336076572629i</v>
      </c>
      <c r="L2078" t="str">
        <f t="shared" si="599"/>
        <v>0.0001875-0.0944528557513428i</v>
      </c>
      <c r="M2078" t="str">
        <f t="shared" si="600"/>
        <v>0.0025-0.0455311202083397i</v>
      </c>
      <c r="N2078">
        <f t="shared" si="601"/>
        <v>85.215498186019985</v>
      </c>
      <c r="O2078">
        <f t="shared" si="602"/>
        <v>26.265280314796019</v>
      </c>
      <c r="P2078" s="3">
        <f t="shared" si="603"/>
        <v>26.265280314796019</v>
      </c>
      <c r="Q2078" s="3">
        <f t="shared" si="604"/>
        <v>-94.784501813980015</v>
      </c>
      <c r="R2078">
        <f t="shared" si="605"/>
        <v>85.215498186019985</v>
      </c>
      <c r="S2078">
        <f t="shared" si="606"/>
        <v>2.2407179737957472</v>
      </c>
      <c r="T2078">
        <f t="shared" si="589"/>
        <v>26.265280314796019</v>
      </c>
    </row>
    <row r="2079" spans="1:20" x14ac:dyDescent="0.25">
      <c r="A2079">
        <f t="shared" si="590"/>
        <v>14132.345866238502</v>
      </c>
      <c r="B2079">
        <f t="shared" si="607"/>
        <v>2249.2327020961711</v>
      </c>
      <c r="C2079" t="str">
        <f t="shared" si="591"/>
        <v>-1.70987266369405-20.4135696526317i</v>
      </c>
      <c r="D2079" t="str">
        <f t="shared" si="592"/>
        <v>3.47809175964342-7.08671843045148i</v>
      </c>
      <c r="E2079" t="str">
        <f t="shared" si="593"/>
        <v>162.168333480946+1.47161889843184i</v>
      </c>
      <c r="F2079" t="str">
        <f t="shared" si="594"/>
        <v>2.90990455379698-66.4075334812947i</v>
      </c>
      <c r="G2079" t="str">
        <f t="shared" si="595"/>
        <v>0.99999815935438-0.00135670270594541i</v>
      </c>
      <c r="H2079" t="str">
        <f t="shared" si="596"/>
        <v>766.219920808507+294.087719685803i</v>
      </c>
      <c r="I2079" t="str">
        <f t="shared" si="597"/>
        <v>61.3837986406961-141.128273604629i</v>
      </c>
      <c r="K2079" t="str">
        <f t="shared" si="598"/>
        <v>0.013650392660948-0.0083483597351883i</v>
      </c>
      <c r="L2079" t="str">
        <f t="shared" si="599"/>
        <v>0.0001875-0.0940952936355277i</v>
      </c>
      <c r="M2079" t="str">
        <f t="shared" si="600"/>
        <v>0.0025-0.0453587569319981i</v>
      </c>
      <c r="N2079">
        <f t="shared" si="601"/>
        <v>85.211992178964067</v>
      </c>
      <c r="O2079">
        <f t="shared" si="602"/>
        <v>26.228742812019647</v>
      </c>
      <c r="P2079" s="3">
        <f t="shared" si="603"/>
        <v>26.228742812019647</v>
      </c>
      <c r="Q2079" s="3">
        <f t="shared" si="604"/>
        <v>-94.788007821035933</v>
      </c>
      <c r="R2079">
        <f t="shared" si="605"/>
        <v>85.211992178964067</v>
      </c>
      <c r="S2079">
        <f t="shared" si="606"/>
        <v>2.2492327020961711</v>
      </c>
      <c r="T2079">
        <f t="shared" si="589"/>
        <v>26.228742812019647</v>
      </c>
    </row>
    <row r="2080" spans="1:20" x14ac:dyDescent="0.25">
      <c r="A2080">
        <f t="shared" si="590"/>
        <v>14186.048780530209</v>
      </c>
      <c r="B2080">
        <f t="shared" si="607"/>
        <v>2257.7797863641367</v>
      </c>
      <c r="C2080" t="str">
        <f t="shared" si="591"/>
        <v>-1.70390234883099-20.3277489534872i</v>
      </c>
      <c r="D2080" t="str">
        <f t="shared" si="592"/>
        <v>3.47809150653916-7.05997240763084i</v>
      </c>
      <c r="E2080" t="str">
        <f t="shared" si="593"/>
        <v>162.167543402758+1.4793461015972i</v>
      </c>
      <c r="F2080" t="str">
        <f t="shared" si="594"/>
        <v>2.90990451301325-66.1561700957906i</v>
      </c>
      <c r="G2080" t="str">
        <f t="shared" si="595"/>
        <v>0.99999814533892-0.0013618581571409i</v>
      </c>
      <c r="H2080" t="str">
        <f t="shared" si="596"/>
        <v>767.425101741134+295.203422206004i</v>
      </c>
      <c r="I2080" t="str">
        <f t="shared" si="597"/>
        <v>61.3933750927036-140.800705377097i</v>
      </c>
      <c r="K2080" t="str">
        <f t="shared" si="598"/>
        <v>0.0136211909294634-0.00836055889578905i</v>
      </c>
      <c r="L2080" t="str">
        <f t="shared" si="599"/>
        <v>0.0001875-0.0937390851121022i</v>
      </c>
      <c r="M2080" t="str">
        <f t="shared" si="600"/>
        <v>0.0025-0.0451870461566031i</v>
      </c>
      <c r="N2080">
        <f t="shared" si="601"/>
        <v>85.208582607829428</v>
      </c>
      <c r="O2080">
        <f t="shared" si="602"/>
        <v>26.192192794036796</v>
      </c>
      <c r="P2080" s="3">
        <f t="shared" si="603"/>
        <v>26.192192794036796</v>
      </c>
      <c r="Q2080" s="3">
        <f t="shared" si="604"/>
        <v>-94.791417392170572</v>
      </c>
      <c r="R2080">
        <f t="shared" si="605"/>
        <v>85.208582607829428</v>
      </c>
      <c r="S2080">
        <f t="shared" si="606"/>
        <v>2.2577797863641367</v>
      </c>
      <c r="T2080">
        <f t="shared" si="589"/>
        <v>26.192192794036796</v>
      </c>
    </row>
    <row r="2081" spans="1:20" x14ac:dyDescent="0.25">
      <c r="A2081">
        <f t="shared" si="590"/>
        <v>14239.955765896224</v>
      </c>
      <c r="B2081">
        <f t="shared" si="607"/>
        <v>2266.3593495523205</v>
      </c>
      <c r="C2081" t="str">
        <f t="shared" si="591"/>
        <v>-1.69791520554876-20.2422627976636i</v>
      </c>
      <c r="D2081" t="str">
        <f t="shared" si="592"/>
        <v>3.47809125150769-7.03332794487154i</v>
      </c>
      <c r="E2081" t="str">
        <f t="shared" si="593"/>
        <v>162.166763023993+1.48711640966755i</v>
      </c>
      <c r="F2081" t="str">
        <f t="shared" si="594"/>
        <v>2.90990447191899-65.9057583890027i</v>
      </c>
      <c r="G2081" t="str">
        <f t="shared" si="595"/>
        <v>0.999998131216741-0.00136703319883251i</v>
      </c>
      <c r="H2081" t="str">
        <f t="shared" si="596"/>
        <v>768.641577580115+296.322859538254i</v>
      </c>
      <c r="I2081" t="str">
        <f t="shared" si="597"/>
        <v>61.4029518817152-140.475560830496i</v>
      </c>
      <c r="K2081" t="str">
        <f t="shared" si="598"/>
        <v>0.0135919044327479-0.0083726733369651i</v>
      </c>
      <c r="L2081" t="str">
        <f t="shared" si="599"/>
        <v>0.0001875-0.0933842250568856i</v>
      </c>
      <c r="M2081" t="str">
        <f t="shared" si="600"/>
        <v>0.0025-0.0450159854120373i</v>
      </c>
      <c r="N2081">
        <f t="shared" si="601"/>
        <v>85.205270334771313</v>
      </c>
      <c r="O2081">
        <f t="shared" si="602"/>
        <v>26.155630303624903</v>
      </c>
      <c r="P2081" s="3">
        <f t="shared" si="603"/>
        <v>26.155630303624903</v>
      </c>
      <c r="Q2081" s="3">
        <f t="shared" si="604"/>
        <v>-94.794729665228687</v>
      </c>
      <c r="R2081">
        <f t="shared" si="605"/>
        <v>85.205270334771313</v>
      </c>
      <c r="S2081">
        <f t="shared" si="606"/>
        <v>2.2663593495523204</v>
      </c>
      <c r="T2081">
        <f t="shared" si="589"/>
        <v>26.155630303624903</v>
      </c>
    </row>
    <row r="2082" spans="1:20" x14ac:dyDescent="0.25">
      <c r="A2082">
        <f t="shared" si="590"/>
        <v>14294.067597806632</v>
      </c>
      <c r="B2082">
        <f t="shared" si="607"/>
        <v>2274.9715150806196</v>
      </c>
      <c r="C2082" t="str">
        <f t="shared" si="591"/>
        <v>-1.69191133558703-20.157110132902i</v>
      </c>
      <c r="D2082" t="str">
        <f t="shared" si="592"/>
        <v>3.47809099453433-7.00678465888387i</v>
      </c>
      <c r="E2082" t="str">
        <f t="shared" si="593"/>
        <v>162.16599254462+1.49493001689881i</v>
      </c>
      <c r="F2082" t="str">
        <f t="shared" si="594"/>
        <v>2.90990443051181-65.6562947586744i</v>
      </c>
      <c r="G2082" t="str">
        <f t="shared" si="595"/>
        <v>0.99999811698703-0.00137222790546163i</v>
      </c>
      <c r="H2082" t="str">
        <f t="shared" si="596"/>
        <v>769.869469677445+297.446028789189i</v>
      </c>
      <c r="I2082" t="str">
        <f t="shared" si="597"/>
        <v>61.4125275463915-140.152840502599i</v>
      </c>
      <c r="K2082" t="str">
        <f t="shared" si="598"/>
        <v>0.0135625336473526-0.00838470234371269i</v>
      </c>
      <c r="L2082" t="str">
        <f t="shared" si="599"/>
        <v>0.0001875-0.0930307083650984i</v>
      </c>
      <c r="M2082" t="str">
        <f t="shared" si="600"/>
        <v>0.0025-0.0448455722375348i</v>
      </c>
      <c r="N2082">
        <f t="shared" si="601"/>
        <v>85.202056222911622</v>
      </c>
      <c r="O2082">
        <f t="shared" si="602"/>
        <v>26.1190553846791</v>
      </c>
      <c r="P2082" s="3">
        <f t="shared" si="603"/>
        <v>26.1190553846791</v>
      </c>
      <c r="Q2082" s="3">
        <f t="shared" si="604"/>
        <v>-94.797943777088378</v>
      </c>
      <c r="R2082">
        <f t="shared" si="605"/>
        <v>85.202056222911622</v>
      </c>
      <c r="S2082">
        <f t="shared" si="606"/>
        <v>2.2749715150806198</v>
      </c>
      <c r="T2082">
        <f t="shared" si="589"/>
        <v>26.1190553846791</v>
      </c>
    </row>
    <row r="2083" spans="1:20" x14ac:dyDescent="0.25">
      <c r="A2083">
        <f t="shared" si="590"/>
        <v>14348.385054678298</v>
      </c>
      <c r="B2083">
        <f t="shared" si="607"/>
        <v>2283.6164068379262</v>
      </c>
      <c r="C2083" t="str">
        <f t="shared" si="591"/>
        <v>-1.68589084222014-20.0722899109049i</v>
      </c>
      <c r="D2083" t="str">
        <f t="shared" si="592"/>
        <v>3.4780907356043-6.98034216783362i</v>
      </c>
      <c r="E2083" t="str">
        <f t="shared" si="593"/>
        <v>162.165232166551+1.50278711753947i</v>
      </c>
      <c r="F2083" t="str">
        <f t="shared" si="594"/>
        <v>2.90990438878934-65.4077756161877i</v>
      </c>
      <c r="G2083" t="str">
        <f t="shared" si="595"/>
        <v>0.999998102648968-0.00137744235175249i</v>
      </c>
      <c r="H2083" t="str">
        <f t="shared" si="596"/>
        <v>771.108900913193+298.572926580713i</v>
      </c>
      <c r="I2083" t="str">
        <f t="shared" si="597"/>
        <v>61.4221005824516-139.832545038048i</v>
      </c>
      <c r="K2083" t="str">
        <f t="shared" si="598"/>
        <v>0.0135330790574377-0.00839664520358393i</v>
      </c>
      <c r="L2083" t="str">
        <f t="shared" si="599"/>
        <v>0.0001875-0.0926785299512835i</v>
      </c>
      <c r="M2083" t="str">
        <f t="shared" si="600"/>
        <v>0.0025-0.0446758041816445i</v>
      </c>
      <c r="N2083">
        <f t="shared" si="601"/>
        <v>85.198941136269525</v>
      </c>
      <c r="O2083">
        <f t="shared" si="602"/>
        <v>26.082468082217662</v>
      </c>
      <c r="P2083" s="3">
        <f t="shared" si="603"/>
        <v>26.082468082217662</v>
      </c>
      <c r="Q2083" s="3">
        <f t="shared" si="604"/>
        <v>-94.801058863730475</v>
      </c>
      <c r="R2083">
        <f t="shared" si="605"/>
        <v>85.198941136269525</v>
      </c>
      <c r="S2083">
        <f t="shared" si="606"/>
        <v>2.2836164068379263</v>
      </c>
      <c r="T2083">
        <f t="shared" si="589"/>
        <v>26.082468082217662</v>
      </c>
    </row>
    <row r="2084" spans="1:20" x14ac:dyDescent="0.25">
      <c r="A2084">
        <f t="shared" si="590"/>
        <v>14402.908917886078</v>
      </c>
      <c r="B2084">
        <f t="shared" si="607"/>
        <v>2292.2941491839106</v>
      </c>
      <c r="C2084" t="str">
        <f t="shared" si="591"/>
        <v>-1.6798538302545-19.9878010872982i</v>
      </c>
      <c r="D2084" t="str">
        <f t="shared" si="592"/>
        <v>3.4780904747027-6.95400009133655i</v>
      </c>
      <c r="E2084" t="str">
        <f t="shared" si="593"/>
        <v>162.164482093636+1.51068790581766i</v>
      </c>
      <c r="F2084" t="str">
        <f t="shared" si="594"/>
        <v>2.90990434674917-65.1601973865113i</v>
      </c>
      <c r="G2084" t="str">
        <f t="shared" si="595"/>
        <v>0.99999808820173-0.00138267661271325i</v>
      </c>
      <c r="H2084" t="str">
        <f t="shared" si="596"/>
        <v>772.359995717606+299.703549035485i</v>
      </c>
      <c r="I2084" t="str">
        <f t="shared" si="597"/>
        <v>61.431669441596-139.514675189404i</v>
      </c>
      <c r="K2084" t="str">
        <f t="shared" si="598"/>
        <v>0.0135035411547644-0.00840850120678031i</v>
      </c>
      <c r="L2084" t="str">
        <f t="shared" si="599"/>
        <v>0.0001875-0.0923276847492368i</v>
      </c>
      <c r="M2084" t="str">
        <f t="shared" si="600"/>
        <v>0.0025-0.044506678802196i</v>
      </c>
      <c r="N2084">
        <f t="shared" si="601"/>
        <v>85.195925939691179</v>
      </c>
      <c r="O2084">
        <f t="shared" si="602"/>
        <v>26.045868442386222</v>
      </c>
      <c r="P2084" s="3">
        <f t="shared" si="603"/>
        <v>26.045868442386222</v>
      </c>
      <c r="Q2084" s="3">
        <f t="shared" si="604"/>
        <v>-94.804074060308821</v>
      </c>
      <c r="R2084">
        <f t="shared" si="605"/>
        <v>85.195925939691179</v>
      </c>
      <c r="S2084">
        <f t="shared" si="606"/>
        <v>2.2922941491839106</v>
      </c>
      <c r="T2084">
        <f t="shared" si="589"/>
        <v>26.045868442386222</v>
      </c>
    </row>
    <row r="2085" spans="1:20" x14ac:dyDescent="0.25">
      <c r="A2085">
        <f t="shared" si="590"/>
        <v>14457.639971774046</v>
      </c>
      <c r="B2085">
        <f t="shared" si="607"/>
        <v>2301.0048669508096</v>
      </c>
      <c r="C2085" t="str">
        <f t="shared" si="591"/>
        <v>-1.67380040602585-19.9036426215975i</v>
      </c>
      <c r="D2085" t="str">
        <f t="shared" si="592"/>
        <v>3.47809021181454-6.92775805045294i</v>
      </c>
      <c r="E2085" t="str">
        <f t="shared" si="593"/>
        <v>162.163742531683+1.51863257593075i</v>
      </c>
      <c r="F2085" t="str">
        <f t="shared" si="594"/>
        <v>2.90990430438892-64.9135565081497i</v>
      </c>
      <c r="G2085" t="str">
        <f t="shared" si="595"/>
        <v>0.999998073644484-0.00138793076363708i</v>
      </c>
      <c r="H2085" t="str">
        <f t="shared" si="596"/>
        <v>773.622880093557+300.837891762023i</v>
      </c>
      <c r="I2085" t="str">
        <f t="shared" si="597"/>
        <v>61.4412325304076-139.199231818206i</v>
      </c>
      <c r="K2085" t="str">
        <f t="shared" si="598"/>
        <v>0.0134739204386854-0.0084202696462466i</v>
      </c>
      <c r="L2085" t="str">
        <f t="shared" si="599"/>
        <v>0.0001875-0.091978167711931i</v>
      </c>
      <c r="M2085" t="str">
        <f t="shared" si="600"/>
        <v>0.0025-0.0443381936662643i</v>
      </c>
      <c r="N2085">
        <f t="shared" si="601"/>
        <v>85.1930114987792</v>
      </c>
      <c r="O2085">
        <f t="shared" si="602"/>
        <v>26.009256512463629</v>
      </c>
      <c r="P2085" s="3">
        <f t="shared" si="603"/>
        <v>26.009256512463629</v>
      </c>
      <c r="Q2085" s="3">
        <f t="shared" si="604"/>
        <v>-94.8069885012208</v>
      </c>
      <c r="R2085">
        <f t="shared" si="605"/>
        <v>85.1930114987792</v>
      </c>
      <c r="S2085">
        <f t="shared" si="606"/>
        <v>2.3010048669508096</v>
      </c>
      <c r="T2085">
        <f t="shared" si="589"/>
        <v>26.009256512463629</v>
      </c>
    </row>
    <row r="2086" spans="1:20" x14ac:dyDescent="0.25">
      <c r="A2086">
        <f t="shared" si="590"/>
        <v>14512.579003666788</v>
      </c>
      <c r="B2086">
        <f t="shared" si="607"/>
        <v>2309.7486854452227</v>
      </c>
      <c r="C2086" t="str">
        <f t="shared" si="591"/>
        <v>-1.66773067739603-19.819813477169i</v>
      </c>
      <c r="D2086" t="str">
        <f t="shared" si="592"/>
        <v>3.47808994692465-6.90161566768199i</v>
      </c>
      <c r="E2086" t="str">
        <f t="shared" si="593"/>
        <v>162.163013688454+1.52662132203636i</v>
      </c>
      <c r="F2086" t="str">
        <f t="shared" si="594"/>
        <v>2.90990426170609-64.6678494330901i</v>
      </c>
      <c r="G2086" t="str">
        <f t="shared" si="595"/>
        <v>0.999998058976394-0.0013932048801032i</v>
      </c>
      <c r="H2086" t="str">
        <f t="shared" si="596"/>
        <v>774.89768163937+301.975949839417i</v>
      </c>
      <c r="I2086" t="str">
        <f t="shared" si="597"/>
        <v>61.4507882092257-138.886215896058i</v>
      </c>
      <c r="K2086" t="str">
        <f t="shared" si="598"/>
        <v>0.0134442174161336-0.00843194981776485i</v>
      </c>
      <c r="L2086" t="str">
        <f t="shared" si="599"/>
        <v>0.0001875-0.0916299738114479i</v>
      </c>
      <c r="M2086" t="str">
        <f t="shared" si="600"/>
        <v>0.0025-0.0441703463501337i</v>
      </c>
      <c r="N2086">
        <f t="shared" si="601"/>
        <v>85.190198679820909</v>
      </c>
      <c r="O2086">
        <f t="shared" si="602"/>
        <v>25.972632340865374</v>
      </c>
      <c r="P2086" s="3">
        <f t="shared" si="603"/>
        <v>25.972632340865374</v>
      </c>
      <c r="Q2086" s="3">
        <f t="shared" si="604"/>
        <v>-94.809801320179091</v>
      </c>
      <c r="R2086">
        <f t="shared" si="605"/>
        <v>85.190198679820909</v>
      </c>
      <c r="S2086">
        <f t="shared" si="606"/>
        <v>2.3097486854452227</v>
      </c>
      <c r="T2086">
        <f t="shared" si="589"/>
        <v>25.972632340865374</v>
      </c>
    </row>
    <row r="2087" spans="1:20" x14ac:dyDescent="0.25">
      <c r="A2087">
        <f t="shared" si="590"/>
        <v>14567.726803880721</v>
      </c>
      <c r="B2087">
        <f t="shared" si="607"/>
        <v>2318.5257304499146</v>
      </c>
      <c r="C2087" t="str">
        <f t="shared" si="591"/>
        <v>-1.66164475374977-19.7363126211968i</v>
      </c>
      <c r="D2087" t="str">
        <f t="shared" si="592"/>
        <v>3.47808968001782-6.87557256695669i</v>
      </c>
      <c r="E2087" t="str">
        <f t="shared" si="593"/>
        <v>162.162295773681+1.53465433823851i</v>
      </c>
      <c r="F2087" t="str">
        <f t="shared" si="594"/>
        <v>2.90990421869827-64.4230726267546i</v>
      </c>
      <c r="G2087" t="str">
        <f t="shared" si="595"/>
        <v>0.999998044196616-0.00139849903797805i</v>
      </c>
      <c r="H2087" t="str">
        <f t="shared" si="596"/>
        <v>776.184529571953+303.117717801575i</v>
      </c>
      <c r="I2087" t="str">
        <f t="shared" si="597"/>
        <v>61.4603347909876-138.575628505722i</v>
      </c>
      <c r="K2087" t="str">
        <f t="shared" si="598"/>
        <v>0.0134144326016105-0.00844354102004853i</v>
      </c>
      <c r="L2087" t="str">
        <f t="shared" si="599"/>
        <v>0.0001875-0.0912830980388999i</v>
      </c>
      <c r="M2087" t="str">
        <f t="shared" si="600"/>
        <v>0.0025-0.0440031344392646i</v>
      </c>
      <c r="N2087">
        <f t="shared" si="601"/>
        <v>85.187488349716645</v>
      </c>
      <c r="O2087">
        <f t="shared" si="602"/>
        <v>25.935995977149684</v>
      </c>
      <c r="P2087" s="3">
        <f t="shared" si="603"/>
        <v>25.935995977149684</v>
      </c>
      <c r="Q2087" s="3">
        <f t="shared" si="604"/>
        <v>-94.812511650283355</v>
      </c>
      <c r="R2087">
        <f t="shared" si="605"/>
        <v>85.187488349716645</v>
      </c>
      <c r="S2087">
        <f t="shared" si="606"/>
        <v>2.3185257304499145</v>
      </c>
      <c r="T2087">
        <f t="shared" si="589"/>
        <v>25.935995977149684</v>
      </c>
    </row>
    <row r="2088" spans="1:20" x14ac:dyDescent="0.25">
      <c r="A2088">
        <f t="shared" si="590"/>
        <v>14623.084165735467</v>
      </c>
      <c r="B2088">
        <f t="shared" si="607"/>
        <v>2327.3361282256242</v>
      </c>
      <c r="C2088" t="str">
        <f t="shared" si="591"/>
        <v>-1.65554274599075-19.6531390246437i</v>
      </c>
      <c r="D2088" t="str">
        <f t="shared" si="592"/>
        <v>3.47808941107868-6.84962837363808i</v>
      </c>
      <c r="E2088" t="str">
        <f t="shared" si="593"/>
        <v>162.161588999063+1.54273181857918i</v>
      </c>
      <c r="F2088" t="str">
        <f t="shared" si="594"/>
        <v>2.90990417536295-64.179222567946i</v>
      </c>
      <c r="G2088" t="str">
        <f t="shared" si="595"/>
        <v>0.999998029304297-0.00140381331341628i</v>
      </c>
      <c r="H2088" t="str">
        <f t="shared" si="596"/>
        <v>777.483554750347+304.263189621078i</v>
      </c>
      <c r="I2088" t="str">
        <f t="shared" si="597"/>
        <v>61.4698705400434-138.267470842236i</v>
      </c>
      <c r="K2088" t="str">
        <f t="shared" si="598"/>
        <v>0.0133845665171722-0.00845504255483682i</v>
      </c>
      <c r="L2088" t="str">
        <f t="shared" si="599"/>
        <v>0.0001875-0.0909375354043631i</v>
      </c>
      <c r="M2088" t="str">
        <f t="shared" si="600"/>
        <v>0.0025-0.0438365555282572i</v>
      </c>
      <c r="N2088">
        <f t="shared" si="601"/>
        <v>85.184881375907125</v>
      </c>
      <c r="O2088">
        <f t="shared" si="602"/>
        <v>25.899347472020565</v>
      </c>
      <c r="P2088" s="3">
        <f t="shared" si="603"/>
        <v>25.899347472020565</v>
      </c>
      <c r="Q2088" s="3">
        <f t="shared" si="604"/>
        <v>-94.815118624092875</v>
      </c>
      <c r="R2088">
        <f t="shared" si="605"/>
        <v>85.184881375907125</v>
      </c>
      <c r="S2088">
        <f t="shared" si="606"/>
        <v>2.3273361282256242</v>
      </c>
      <c r="T2088">
        <f t="shared" si="589"/>
        <v>25.899347472020565</v>
      </c>
    </row>
    <row r="2089" spans="1:20" x14ac:dyDescent="0.25">
      <c r="A2089">
        <f t="shared" si="590"/>
        <v>14678.651885565261</v>
      </c>
      <c r="B2089">
        <f t="shared" si="607"/>
        <v>2336.1800055128815</v>
      </c>
      <c r="C2089" t="str">
        <f t="shared" si="591"/>
        <v>-1.64942476653769-19.5702916622179i</v>
      </c>
      <c r="D2089" t="str">
        <f t="shared" si="592"/>
        <v>3.47808914009176-6.82378271451012i</v>
      </c>
      <c r="E2089" t="str">
        <f t="shared" si="593"/>
        <v>162.16089357828+1.55085395702709i</v>
      </c>
      <c r="F2089" t="str">
        <f t="shared" si="594"/>
        <v>2.90990413169767-63.9362957487998i</v>
      </c>
      <c r="G2089" t="str">
        <f t="shared" si="595"/>
        <v>0.999998014298583-0.00140914778286196i</v>
      </c>
      <c r="H2089" t="str">
        <f t="shared" si="596"/>
        <v>778.794889699592+305.412358692554i</v>
      </c>
      <c r="I2089" t="str">
        <f t="shared" si="597"/>
        <v>61.4793936709394-137.961744214044i</v>
      </c>
      <c r="K2089" t="str">
        <f t="shared" si="598"/>
        <v>0.013354619692415-0.00846645372698906i</v>
      </c>
      <c r="L2089" t="str">
        <f t="shared" si="599"/>
        <v>0.0001875-0.0905932809368032i</v>
      </c>
      <c r="M2089" t="str">
        <f t="shared" si="600"/>
        <v>0.0025-0.0436706072208181i</v>
      </c>
      <c r="N2089">
        <f t="shared" si="601"/>
        <v>85.182378626300647</v>
      </c>
      <c r="O2089">
        <f t="shared" si="602"/>
        <v>25.862686877333342</v>
      </c>
      <c r="P2089" s="3">
        <f t="shared" si="603"/>
        <v>25.862686877333342</v>
      </c>
      <c r="Q2089" s="3">
        <f t="shared" si="604"/>
        <v>-94.817621373699353</v>
      </c>
      <c r="R2089">
        <f t="shared" si="605"/>
        <v>85.182378626300647</v>
      </c>
      <c r="S2089">
        <f t="shared" si="606"/>
        <v>2.3361800055128814</v>
      </c>
      <c r="T2089">
        <f t="shared" si="589"/>
        <v>25.862686877333342</v>
      </c>
    </row>
    <row r="2090" spans="1:20" x14ac:dyDescent="0.25">
      <c r="A2090">
        <f t="shared" si="590"/>
        <v>14734.43076273041</v>
      </c>
      <c r="B2090">
        <f t="shared" si="607"/>
        <v>2345.0574895338304</v>
      </c>
      <c r="C2090" t="str">
        <f t="shared" si="591"/>
        <v>-1.64329092932074-19.487769512335i</v>
      </c>
      <c r="D2090" t="str">
        <f t="shared" si="592"/>
        <v>3.47808886704149-6.79803521777419i</v>
      </c>
      <c r="E2090" t="str">
        <f t="shared" si="593"/>
        <v>162.160209726996+1.55902094746443i</v>
      </c>
      <c r="F2090" t="str">
        <f t="shared" si="594"/>
        <v>2.90990408769992-63.6942886747322i</v>
      </c>
      <c r="G2090" t="str">
        <f t="shared" si="595"/>
        <v>0.999997999178609-0.00141450252304955i</v>
      </c>
      <c r="H2090" t="str">
        <f t="shared" si="596"/>
        <v>780.118668635016+306.565217815646i</v>
      </c>
      <c r="I2090" t="str">
        <f t="shared" si="597"/>
        <v>61.488902347177-137.658450044146i</v>
      </c>
      <c r="K2090" t="str">
        <f t="shared" si="598"/>
        <v>0.0133245926644585-0.00847777384457937i</v>
      </c>
      <c r="L2090" t="str">
        <f t="shared" si="599"/>
        <v>0.0001875-0.090250329684004i</v>
      </c>
      <c r="M2090" t="str">
        <f t="shared" si="600"/>
        <v>0.0025-0.0435052871297252i</v>
      </c>
      <c r="N2090">
        <f t="shared" si="601"/>
        <v>85.179980969197047</v>
      </c>
      <c r="O2090">
        <f t="shared" si="602"/>
        <v>25.826014246097987</v>
      </c>
      <c r="P2090" s="3">
        <f t="shared" si="603"/>
        <v>25.826014246097987</v>
      </c>
      <c r="Q2090" s="3">
        <f t="shared" si="604"/>
        <v>-94.820019030802953</v>
      </c>
      <c r="R2090">
        <f t="shared" si="605"/>
        <v>85.179980969197047</v>
      </c>
      <c r="S2090">
        <f t="shared" si="606"/>
        <v>2.3450574895338305</v>
      </c>
      <c r="T2090">
        <f t="shared" si="589"/>
        <v>25.826014246097987</v>
      </c>
    </row>
    <row r="2091" spans="1:20" x14ac:dyDescent="0.25">
      <c r="A2091">
        <f t="shared" si="590"/>
        <v>14790.421599628786</v>
      </c>
      <c r="B2091">
        <f t="shared" si="607"/>
        <v>2353.9687079940591</v>
      </c>
      <c r="C2091" t="str">
        <f t="shared" si="591"/>
        <v>-1.63714134977632-19.4055715570831i</v>
      </c>
      <c r="D2091" t="str">
        <f t="shared" si="592"/>
        <v>3.47808859191213-6.77238551304371i</v>
      </c>
      <c r="E2091" t="str">
        <f t="shared" si="593"/>
        <v>162.159537662866+1.56723298367836i</v>
      </c>
      <c r="F2091" t="str">
        <f t="shared" si="594"/>
        <v>2.90990404336713-63.4531978643897i</v>
      </c>
      <c r="G2091" t="str">
        <f t="shared" si="595"/>
        <v>0.999997983943505-0.00141987761100511i</v>
      </c>
      <c r="H2091" t="str">
        <f t="shared" si="596"/>
        <v>781.455027486865+307.721759177448i</v>
      </c>
      <c r="I2091" t="str">
        <f t="shared" si="597"/>
        <v>61.4983946799295-137.357589871264i</v>
      </c>
      <c r="K2091" t="str">
        <f t="shared" si="598"/>
        <v>0.0132944859779285-0.00848900221899107i</v>
      </c>
      <c r="L2091" t="str">
        <f t="shared" si="599"/>
        <v>0.0001875-0.0899086767124971i</v>
      </c>
      <c r="M2091" t="str">
        <f t="shared" si="600"/>
        <v>0.0025-0.0433405928767933i</v>
      </c>
      <c r="N2091">
        <f t="shared" si="601"/>
        <v>85.17768927321525</v>
      </c>
      <c r="O2091">
        <f t="shared" si="602"/>
        <v>25.789329632483611</v>
      </c>
      <c r="P2091" s="3">
        <f t="shared" si="603"/>
        <v>25.789329632483611</v>
      </c>
      <c r="Q2091" s="3">
        <f t="shared" si="604"/>
        <v>-94.82231072678475</v>
      </c>
      <c r="R2091">
        <f t="shared" si="605"/>
        <v>85.17768927321525</v>
      </c>
      <c r="S2091">
        <f t="shared" si="606"/>
        <v>2.353968707994059</v>
      </c>
      <c r="T2091">
        <f t="shared" si="589"/>
        <v>25.789329632483611</v>
      </c>
    </row>
    <row r="2092" spans="1:20" x14ac:dyDescent="0.25">
      <c r="A2092">
        <f t="shared" si="590"/>
        <v>14846.625201707377</v>
      </c>
      <c r="B2092">
        <f t="shared" si="607"/>
        <v>2362.9137890844368</v>
      </c>
      <c r="C2092" t="str">
        <f t="shared" si="591"/>
        <v>-1.63097614484231-19.3236967821875i</v>
      </c>
      <c r="D2092" t="str">
        <f t="shared" si="592"/>
        <v>3.47808831468784-6.74683323133893i</v>
      </c>
      <c r="E2092" t="str">
        <f t="shared" si="593"/>
        <v>162.158877605541+1.57549025935032i</v>
      </c>
      <c r="F2092" t="str">
        <f t="shared" si="594"/>
        <v>2.90990399869678-63.2130198496003i</v>
      </c>
      <c r="G2092" t="str">
        <f t="shared" si="595"/>
        <v>0.999997968592395-0.00142527312404737i</v>
      </c>
      <c r="H2092" t="str">
        <f t="shared" si="596"/>
        <v>782.804103925316+308.881974334478i</v>
      </c>
      <c r="I2092" t="str">
        <f t="shared" si="597"/>
        <v>61.5078687267322-137.059165351028i</v>
      </c>
      <c r="K2092" t="str">
        <f t="shared" si="598"/>
        <v>0.0132643001849383-0.00850013816501147i</v>
      </c>
      <c r="L2092" t="str">
        <f t="shared" si="599"/>
        <v>0.0001875-0.0895683171074886i</v>
      </c>
      <c r="M2092" t="str">
        <f t="shared" si="600"/>
        <v>0.0025-0.0431765220928405i</v>
      </c>
      <c r="N2092">
        <f t="shared" si="601"/>
        <v>85.17550440721844</v>
      </c>
      <c r="O2092">
        <f t="shared" si="602"/>
        <v>25.752633091822624</v>
      </c>
      <c r="P2092" s="3">
        <f t="shared" si="603"/>
        <v>25.752633091822624</v>
      </c>
      <c r="Q2092" s="3">
        <f t="shared" si="604"/>
        <v>-94.82449559278156</v>
      </c>
      <c r="R2092">
        <f t="shared" si="605"/>
        <v>85.17550440721844</v>
      </c>
      <c r="S2092">
        <f t="shared" si="606"/>
        <v>2.3629137890844367</v>
      </c>
      <c r="T2092">
        <f t="shared" ref="T2092:T2155" si="608">P2092</f>
        <v>25.752633091822624</v>
      </c>
    </row>
    <row r="2093" spans="1:20" x14ac:dyDescent="0.25">
      <c r="A2093">
        <f t="shared" ref="A2093:A2156" si="609">2*PI()*B2093</f>
        <v>14903.042377473867</v>
      </c>
      <c r="B2093">
        <f t="shared" si="607"/>
        <v>2371.8928614829579</v>
      </c>
      <c r="C2093" t="str">
        <f t="shared" ref="C2093:C2156" si="610">IMPRODUCT(D2093,E2093,$C$40,,K2093,$C$41)</f>
        <v>-1.62479543295368-19.2421441769736i</v>
      </c>
      <c r="D2093" t="str">
        <f t="shared" ref="D2093:D2156" si="611">IMDIV(IMPRODUCT($C$37,$C$38,COMPLEX(1,A2093/$C$38)),IMSUM(-1*A2093*A2093/$C$39,COMPLEX(0,1*A2093)))</f>
        <v>3.4780880353527-6.72137800508155i</v>
      </c>
      <c r="E2093" t="str">
        <f t="shared" ref="E2093:E2156" si="612">IMDIV(IMPRODUCT(IMSUM(F2093,G2093),$C$29,H2093),IMSUM(1,I2093))</f>
        <v>162.158229776675+1.58379296804224i</v>
      </c>
      <c r="F2093" t="str">
        <f t="shared" ref="F2093:F2156" si="613">IMDIV(IMPRODUCT($C$14,$C$15,COMPLEX(1,A2093/$C$15)),IMSUM(-1*A2093*A2093/$C$16,COMPLEX(0,A2093)))</f>
        <v>2.9099039536863-62.9737511753226i</v>
      </c>
      <c r="G2093" t="str">
        <f t="shared" ref="G2093:G2156" si="614">IMDIV(1,COMPLEX(1,A2093*$C$9*$C$10))</f>
        <v>0.999997953124396-0.0014306891397888i</v>
      </c>
      <c r="H2093" t="str">
        <f t="shared" ref="H2093:H2156" si="615">IMDIV($C$3,IMSUM(K2093,COMPLEX(0,$C$28*A2093)))</f>
        <v>784.166037385921+310.045854194192i</v>
      </c>
      <c r="I2093" t="str">
        <f t="shared" ref="I2093:I2156" si="616">IMPRODUCT(F2093,$C$29,H2093,$C$31)</f>
        <v>61.5173224901446-136.763178257179i</v>
      </c>
      <c r="K2093" t="str">
        <f t="shared" ref="K2093:K2156" si="617">IF($C$26&lt;=0,IMDIV(1,IMSUM(IMDIV(1,L2093),1/$C$18)),IMDIV(1,IMSUM(IMDIV(1,L2093),1/$C$18,IMDIV(1,M2093))))</f>
        <v>0.0132340358450676-0.00851118100092657i</v>
      </c>
      <c r="L2093" t="str">
        <f t="shared" ref="L2093:L2156" si="618">IMSUM($C$21/$C$22,IMDIV(1,COMPLEX(0,$C$20*$C$22*A2093)))</f>
        <v>0.0001875-0.089229245972792i</v>
      </c>
      <c r="M2093" t="str">
        <f t="shared" ref="M2093:M2156" si="619">IMSUM($C$25/$C$26,IMDIV(1,COMPLEX(0,$C$24*$C$26*A2093)))</f>
        <v>0.0025-0.0430130724176535i</v>
      </c>
      <c r="N2093">
        <f t="shared" ref="N2093:N2156" si="620">ABS(R2093)</f>
        <v>85.173427240235966</v>
      </c>
      <c r="O2093">
        <f t="shared" ref="O2093:O2156" si="621">ABS(P2093)</f>
        <v>25.715924680614016</v>
      </c>
      <c r="P2093" s="3">
        <f t="shared" ref="P2093:P2156" si="622">20*LOG10(IMABS(C2093))</f>
        <v>25.715924680614016</v>
      </c>
      <c r="Q2093" s="3">
        <f t="shared" ref="Q2093:Q2156" si="623">IMARGUMENT(C2093)*180/PI()</f>
        <v>-94.826572759764034</v>
      </c>
      <c r="R2093">
        <f t="shared" ref="R2093:R2156" si="624">IF(Q2093&lt;0,Q2093+180,Q2093-180)</f>
        <v>85.173427240235966</v>
      </c>
      <c r="S2093">
        <f t="shared" ref="S2093:S2156" si="625">B2093/1000</f>
        <v>2.3718928614829577</v>
      </c>
      <c r="T2093">
        <f t="shared" si="608"/>
        <v>25.715924680614016</v>
      </c>
    </row>
    <row r="2094" spans="1:20" x14ac:dyDescent="0.25">
      <c r="A2094">
        <f t="shared" si="609"/>
        <v>14959.673938508269</v>
      </c>
      <c r="B2094">
        <f t="shared" ref="B2094:B2157" si="626">B2093*(1+B$42)</f>
        <v>2380.9060543565934</v>
      </c>
      <c r="C2094" t="str">
        <f t="shared" si="610"/>
        <v>-1.61859933403631-19.160912734333i</v>
      </c>
      <c r="D2094" t="str">
        <f t="shared" si="611"/>
        <v>3.47808775389063-6.69601946808943i</v>
      </c>
      <c r="E2094" t="str">
        <f t="shared" si="612"/>
        <v>162.157594399934+1.59214130318937i</v>
      </c>
      <c r="F2094" t="str">
        <f t="shared" si="613"/>
        <v>2.90990390833308-62.7353883995965i</v>
      </c>
      <c r="G2094" t="str">
        <f t="shared" si="614"/>
        <v>0.999997937538616-0.00143612573613681i</v>
      </c>
      <c r="H2094" t="str">
        <f t="shared" si="615"/>
        <v>785.540969095376+311.21338899591i</v>
      </c>
      <c r="I2094" t="str">
        <f t="shared" si="616"/>
        <v>61.5267539163648-136.469630482783i</v>
      </c>
      <c r="K2094" t="str">
        <f t="shared" si="617"/>
        <v>0.0132036935253418-0.00852213004861575i</v>
      </c>
      <c r="L2094" t="str">
        <f t="shared" si="618"/>
        <v>0.0001875-0.0888914584307549i</v>
      </c>
      <c r="M2094" t="str">
        <f t="shared" si="619"/>
        <v>0.0025-0.0428502414999536i</v>
      </c>
      <c r="N2094">
        <f t="shared" si="620"/>
        <v>85.171458641390146</v>
      </c>
      <c r="O2094">
        <f t="shared" si="621"/>
        <v>25.679204456527756</v>
      </c>
      <c r="P2094" s="3">
        <f t="shared" si="622"/>
        <v>25.679204456527756</v>
      </c>
      <c r="Q2094" s="3">
        <f t="shared" si="623"/>
        <v>-94.828541358609854</v>
      </c>
      <c r="R2094">
        <f t="shared" si="624"/>
        <v>85.171458641390146</v>
      </c>
      <c r="S2094">
        <f t="shared" si="625"/>
        <v>2.3809060543565934</v>
      </c>
      <c r="T2094">
        <f t="shared" si="608"/>
        <v>25.679204456527756</v>
      </c>
    </row>
    <row r="2095" spans="1:20" x14ac:dyDescent="0.25">
      <c r="A2095">
        <f t="shared" si="609"/>
        <v>15016.5206994746</v>
      </c>
      <c r="B2095">
        <f t="shared" si="626"/>
        <v>2389.9534973631485</v>
      </c>
      <c r="C2095" t="str">
        <f t="shared" si="610"/>
        <v>-1.61238796950246-19.0800014506864i</v>
      </c>
      <c r="D2095" t="str">
        <f t="shared" si="611"/>
        <v>3.47808747028543-6.67075725557137i</v>
      </c>
      <c r="E2095" t="str">
        <f t="shared" si="612"/>
        <v>162.156971700998+1.60053545808429i</v>
      </c>
      <c r="F2095" t="str">
        <f t="shared" si="613"/>
        <v>2.90990386263454-62.4979280934934i</v>
      </c>
      <c r="G2095" t="str">
        <f t="shared" si="614"/>
        <v>0.99999792183416-0.00144158299129481i</v>
      </c>
      <c r="H2095" t="str">
        <f t="shared" si="615"/>
        <v>786.92904209778+312.384568291301i</v>
      </c>
      <c r="I2095" t="str">
        <f t="shared" si="616"/>
        <v>61.5361608938257-136.178524041479i</v>
      </c>
      <c r="K2095" t="str">
        <f t="shared" si="617"/>
        <v>0.013173273800208-0.00853298463364643i</v>
      </c>
      <c r="L2095" t="str">
        <f t="shared" si="618"/>
        <v>0.0001875-0.0885549496221904i</v>
      </c>
      <c r="M2095" t="str">
        <f t="shared" si="619"/>
        <v>0.0025-0.0426880269973635i</v>
      </c>
      <c r="N2095">
        <f t="shared" si="620"/>
        <v>85.16959947981573</v>
      </c>
      <c r="O2095">
        <f t="shared" si="621"/>
        <v>25.642472478407758</v>
      </c>
      <c r="P2095" s="3">
        <f t="shared" si="622"/>
        <v>25.642472478407758</v>
      </c>
      <c r="Q2095" s="3">
        <f t="shared" si="623"/>
        <v>-94.83040052018427</v>
      </c>
      <c r="R2095">
        <f t="shared" si="624"/>
        <v>85.16959947981573</v>
      </c>
      <c r="S2095">
        <f t="shared" si="625"/>
        <v>2.3899534973631487</v>
      </c>
      <c r="T2095">
        <f t="shared" si="608"/>
        <v>25.642472478407758</v>
      </c>
    </row>
    <row r="2096" spans="1:20" x14ac:dyDescent="0.25">
      <c r="A2096">
        <f t="shared" si="609"/>
        <v>15073.583478132605</v>
      </c>
      <c r="B2096">
        <f t="shared" si="626"/>
        <v>2399.0353206531286</v>
      </c>
      <c r="C2096" t="str">
        <f t="shared" si="610"/>
        <v>-1.60616146224363-18.9994093259488i</v>
      </c>
      <c r="D2096" t="str">
        <f t="shared" si="611"/>
        <v>3.47808718452078-6.64559100412177i</v>
      </c>
      <c r="E2096" t="str">
        <f t="shared" si="612"/>
        <v>162.156361907565+1.6089756258707i</v>
      </c>
      <c r="F2096" t="str">
        <f t="shared" si="613"/>
        <v>2.90990381658802-62.2613668410669i</v>
      </c>
      <c r="G2096" t="str">
        <f t="shared" si="614"/>
        <v>0.999997906010124-0.00144706098376334i</v>
      </c>
      <c r="H2096" t="str">
        <f t="shared" si="615"/>
        <v>788.330401281209+313.559380924238i</v>
      </c>
      <c r="I2096" t="str">
        <f t="shared" si="616"/>
        <v>61.5455412517379-135.88986106873i</v>
      </c>
      <c r="K2096" t="str">
        <f t="shared" si="617"/>
        <v>0.0131427772515114-0.00854374408536878i</v>
      </c>
      <c r="L2096" t="str">
        <f t="shared" si="618"/>
        <v>0.0001875-0.0882197147063066i</v>
      </c>
      <c r="M2096" t="str">
        <f t="shared" si="619"/>
        <v>0.0025-0.0425264265763733i</v>
      </c>
      <c r="N2096">
        <f t="shared" si="620"/>
        <v>85.167850624586308</v>
      </c>
      <c r="O2096">
        <f t="shared" si="621"/>
        <v>25.605728806275536</v>
      </c>
      <c r="P2096" s="3">
        <f t="shared" si="622"/>
        <v>25.605728806275536</v>
      </c>
      <c r="Q2096" s="3">
        <f t="shared" si="623"/>
        <v>-94.832149375413692</v>
      </c>
      <c r="R2096">
        <f t="shared" si="624"/>
        <v>85.167850624586308</v>
      </c>
      <c r="S2096">
        <f t="shared" si="625"/>
        <v>2.3990353206531285</v>
      </c>
      <c r="T2096">
        <f t="shared" si="608"/>
        <v>25.605728806275536</v>
      </c>
    </row>
    <row r="2097" spans="1:20" x14ac:dyDescent="0.25">
      <c r="A2097">
        <f t="shared" si="609"/>
        <v>15130.863095349509</v>
      </c>
      <c r="B2097">
        <f t="shared" si="626"/>
        <v>2408.1516548716104</v>
      </c>
      <c r="C2097" t="str">
        <f t="shared" si="610"/>
        <v>-1.59991993662538-18.9191353634948i</v>
      </c>
      <c r="D2097" t="str">
        <f t="shared" si="611"/>
        <v>3.47808689658024-6.6205203517155i</v>
      </c>
      <c r="E2097" t="str">
        <f t="shared" si="612"/>
        <v>162.155765249366+1.61746199952912i</v>
      </c>
      <c r="F2097" t="str">
        <f t="shared" si="613"/>
        <v>2.90990377019088-62.0257012393041i</v>
      </c>
      <c r="G2097" t="str">
        <f t="shared" si="614"/>
        <v>0.999997890065598-0.00145255979234121i</v>
      </c>
      <c r="H2097" t="str">
        <f t="shared" si="615"/>
        <v>789.74519340476+314.73781501017i</v>
      </c>
      <c r="I2097" t="str">
        <f t="shared" si="616"/>
        <v>61.5548927586097-135.603643823098i</v>
      </c>
      <c r="K2097" t="str">
        <f t="shared" si="617"/>
        <v>0.0131122044684691-0.0085544077370104i</v>
      </c>
      <c r="L2097" t="str">
        <f t="shared" si="618"/>
        <v>0.0001875-0.0878857488606363i</v>
      </c>
      <c r="M2097" t="str">
        <f t="shared" si="619"/>
        <v>0.0025-0.0423654379123067i</v>
      </c>
      <c r="N2097">
        <f t="shared" si="620"/>
        <v>85.166212944633799</v>
      </c>
      <c r="O2097">
        <f t="shared" si="621"/>
        <v>25.568973501333851</v>
      </c>
      <c r="P2097" s="3">
        <f t="shared" si="622"/>
        <v>25.568973501333851</v>
      </c>
      <c r="Q2097" s="3">
        <f t="shared" si="623"/>
        <v>-94.833787055366201</v>
      </c>
      <c r="R2097">
        <f t="shared" si="624"/>
        <v>85.166212944633799</v>
      </c>
      <c r="S2097">
        <f t="shared" si="625"/>
        <v>2.4081516548716104</v>
      </c>
      <c r="T2097">
        <f t="shared" si="608"/>
        <v>25.568973501333851</v>
      </c>
    </row>
    <row r="2098" spans="1:20" x14ac:dyDescent="0.25">
      <c r="A2098">
        <f t="shared" si="609"/>
        <v>15188.360375111835</v>
      </c>
      <c r="B2098">
        <f t="shared" si="626"/>
        <v>2417.3026311601225</v>
      </c>
      <c r="C2098" t="str">
        <f t="shared" si="610"/>
        <v>-1.59366351848022-18.8391785701214i</v>
      </c>
      <c r="D2098" t="str">
        <f t="shared" si="611"/>
        <v>3.47808660644724-6.59554493770265i</v>
      </c>
      <c r="E2098" t="str">
        <f t="shared" si="612"/>
        <v>162.155181958157+1.62599477186938i</v>
      </c>
      <c r="F2098" t="str">
        <f t="shared" si="613"/>
        <v>2.90990372344047-61.7909278980761i</v>
      </c>
      <c r="G2098" t="str">
        <f t="shared" si="614"/>
        <v>0.999997873999663-0.00145807949612665i</v>
      </c>
      <c r="H2098" t="str">
        <f t="shared" si="615"/>
        <v>791.173567126007+315.919857914884i</v>
      </c>
      <c r="I2098" t="str">
        <f t="shared" si="616"/>
        <v>61.564213120723-135.319874687545i</v>
      </c>
      <c r="K2098" t="str">
        <f t="shared" si="617"/>
        <v>0.0130815560476428-0.00856497492577076i</v>
      </c>
      <c r="L2098" t="str">
        <f t="shared" si="618"/>
        <v>0.0001875-0.0875530472809684i</v>
      </c>
      <c r="M2098" t="str">
        <f t="shared" si="619"/>
        <v>0.0025-0.0422050586892873i</v>
      </c>
      <c r="N2098">
        <f t="shared" si="620"/>
        <v>85.164687308671262</v>
      </c>
      <c r="O2098">
        <f t="shared" si="621"/>
        <v>25.532206625968975</v>
      </c>
      <c r="P2098" s="3">
        <f t="shared" si="622"/>
        <v>25.532206625968975</v>
      </c>
      <c r="Q2098" s="3">
        <f t="shared" si="623"/>
        <v>-94.835312691328738</v>
      </c>
      <c r="R2098">
        <f t="shared" si="624"/>
        <v>85.164687308671262</v>
      </c>
      <c r="S2098">
        <f t="shared" si="625"/>
        <v>2.4173026311601227</v>
      </c>
      <c r="T2098">
        <f t="shared" si="608"/>
        <v>25.532206625968975</v>
      </c>
    </row>
    <row r="2099" spans="1:20" x14ac:dyDescent="0.25">
      <c r="A2099">
        <f t="shared" si="609"/>
        <v>15246.076144537261</v>
      </c>
      <c r="B2099">
        <f t="shared" si="626"/>
        <v>2426.488381158531</v>
      </c>
      <c r="C2099" t="str">
        <f t="shared" si="610"/>
        <v>-1.58739233510148-18.7595379560148i</v>
      </c>
      <c r="D2099" t="str">
        <f t="shared" si="611"/>
        <v>3.47808631410507-6.57066440280329i</v>
      </c>
      <c r="E2099" t="str">
        <f t="shared" si="612"/>
        <v>162.154612267738+1.63457413551424i</v>
      </c>
      <c r="F2099" t="str">
        <f t="shared" si="613"/>
        <v>2.90990367633406-61.5570434400893i</v>
      </c>
      <c r="G2099" t="str">
        <f t="shared" si="614"/>
        <v>0.999997857811396-0.0014636201745184i</v>
      </c>
      <c r="H2099" t="str">
        <f t="shared" si="615"/>
        <v>792.615673028859+317.10549623268i</v>
      </c>
      <c r="I2099" t="str">
        <f t="shared" si="616"/>
        <v>61.5734999805694-135.038556170738i</v>
      </c>
      <c r="K2099" t="str">
        <f t="shared" si="617"/>
        <v>0.0130508325929104-0.00857544499291572i</v>
      </c>
      <c r="L2099" t="str">
        <f t="shared" si="618"/>
        <v>0.0001875-0.0872216051812797i</v>
      </c>
      <c r="M2099" t="str">
        <f t="shared" si="619"/>
        <v>0.0025-0.0420452866002066i</v>
      </c>
      <c r="N2099">
        <f t="shared" si="620"/>
        <v>85.163274585112646</v>
      </c>
      <c r="O2099">
        <f t="shared" si="621"/>
        <v>25.495428243754624</v>
      </c>
      <c r="P2099" s="3">
        <f t="shared" si="622"/>
        <v>25.495428243754624</v>
      </c>
      <c r="Q2099" s="3">
        <f t="shared" si="623"/>
        <v>-94.836725414887354</v>
      </c>
      <c r="R2099">
        <f t="shared" si="624"/>
        <v>85.163274585112646</v>
      </c>
      <c r="S2099">
        <f t="shared" si="625"/>
        <v>2.4264883811585309</v>
      </c>
      <c r="T2099">
        <f t="shared" si="608"/>
        <v>25.495428243754624</v>
      </c>
    </row>
    <row r="2100" spans="1:20" x14ac:dyDescent="0.25">
      <c r="A2100">
        <f t="shared" si="609"/>
        <v>15304.011233886504</v>
      </c>
      <c r="B2100">
        <f t="shared" si="626"/>
        <v>2435.7090370069336</v>
      </c>
      <c r="C2100" t="str">
        <f t="shared" si="610"/>
        <v>-1.58110651523566-18.6802125347145i</v>
      </c>
      <c r="D2100" t="str">
        <f t="shared" si="611"/>
        <v>3.47808601953696-6.5458783891025i</v>
      </c>
      <c r="E2100" t="str">
        <f t="shared" si="612"/>
        <v>162.15405641395+1.64320028289355i</v>
      </c>
      <c r="F2100" t="str">
        <f t="shared" si="613"/>
        <v>2.90990362886898-61.3240445008379i</v>
      </c>
      <c r="G2100" t="str">
        <f t="shared" si="614"/>
        <v>0.999997841499864-0.00146918190721691i</v>
      </c>
      <c r="H2100" t="str">
        <f t="shared" si="615"/>
        <v>794.071663651857+318.29471576394i</v>
      </c>
      <c r="I2100" t="str">
        <f t="shared" si="616"/>
        <v>61.5827509152484-134.759690908387i</v>
      </c>
      <c r="K2100" t="str">
        <f t="shared" si="617"/>
        <v>0.0130200347154361-0.00858581728387178i</v>
      </c>
      <c r="L2100" t="str">
        <f t="shared" si="618"/>
        <v>0.0001875-0.0868914177936632i</v>
      </c>
      <c r="M2100" t="str">
        <f t="shared" si="619"/>
        <v>0.0025-0.0418861193466892i</v>
      </c>
      <c r="N2100">
        <f t="shared" si="620"/>
        <v>85.161975641995085</v>
      </c>
      <c r="O2100">
        <f t="shared" si="621"/>
        <v>25.458638419454442</v>
      </c>
      <c r="P2100" s="3">
        <f t="shared" si="622"/>
        <v>25.458638419454442</v>
      </c>
      <c r="Q2100" s="3">
        <f t="shared" si="623"/>
        <v>-94.838024358004915</v>
      </c>
      <c r="R2100">
        <f t="shared" si="624"/>
        <v>85.161975641995085</v>
      </c>
      <c r="S2100">
        <f t="shared" si="625"/>
        <v>2.4357090370069336</v>
      </c>
      <c r="T2100">
        <f t="shared" si="608"/>
        <v>25.458638419454442</v>
      </c>
    </row>
    <row r="2101" spans="1:20" x14ac:dyDescent="0.25">
      <c r="A2101">
        <f t="shared" si="609"/>
        <v>15362.166476575276</v>
      </c>
      <c r="B2101">
        <f t="shared" si="626"/>
        <v>2444.9647313475602</v>
      </c>
      <c r="C2101" t="str">
        <f t="shared" si="610"/>
        <v>-1.57480618907573-18.6012013230784i</v>
      </c>
      <c r="D2101" t="str">
        <f t="shared" si="611"/>
        <v>3.47808572272591-6.5211865400449i</v>
      </c>
      <c r="E2101" t="str">
        <f t="shared" si="612"/>
        <v>162.153514634686+1.65187340622933i</v>
      </c>
      <c r="F2101" t="str">
        <f t="shared" si="613"/>
        <v>2.90990358104246-61.0919277285533i</v>
      </c>
      <c r="G2101" t="str">
        <f t="shared" si="614"/>
        <v>0.99999782506413-0.00147476477422545i</v>
      </c>
      <c r="H2101" t="str">
        <f t="shared" si="615"/>
        <v>795.541693516916+319.487501492084i</v>
      </c>
      <c r="I2101" t="str">
        <f t="shared" si="616"/>
        <v>61.5919634348237-134.483281664593i</v>
      </c>
      <c r="K2101" t="str">
        <f t="shared" si="617"/>
        <v>0.0129891630336388-0.00859609114832038i</v>
      </c>
      <c r="L2101" t="str">
        <f t="shared" si="618"/>
        <v>0.0001875-0.0865624803682642i</v>
      </c>
      <c r="M2101" t="str">
        <f t="shared" si="619"/>
        <v>0.0025-0.0417275546390607i</v>
      </c>
      <c r="N2101">
        <f t="shared" si="620"/>
        <v>85.160791346896929</v>
      </c>
      <c r="O2101">
        <f t="shared" si="621"/>
        <v>25.421837219024781</v>
      </c>
      <c r="P2101" s="3">
        <f t="shared" si="622"/>
        <v>25.421837219024781</v>
      </c>
      <c r="Q2101" s="3">
        <f t="shared" si="623"/>
        <v>-94.839208653103071</v>
      </c>
      <c r="R2101">
        <f t="shared" si="624"/>
        <v>85.160791346896929</v>
      </c>
      <c r="S2101">
        <f t="shared" si="625"/>
        <v>2.4449647313475604</v>
      </c>
      <c r="T2101">
        <f t="shared" si="608"/>
        <v>25.421837219024781</v>
      </c>
    </row>
    <row r="2102" spans="1:20" x14ac:dyDescent="0.25">
      <c r="A2102">
        <f t="shared" si="609"/>
        <v>15420.542709186262</v>
      </c>
      <c r="B2102">
        <f t="shared" si="626"/>
        <v>2454.2555973266813</v>
      </c>
      <c r="C2102" t="str">
        <f t="shared" si="610"/>
        <v>-1.56849148825296-18.5225033412474i</v>
      </c>
      <c r="D2102" t="str">
        <f t="shared" si="611"/>
        <v>3.47808542365486-6.49658850042981i</v>
      </c>
      <c r="E2102" t="str">
        <f t="shared" si="612"/>
        <v>162.152987169889+1.66059369752782i</v>
      </c>
      <c r="F2102" t="str">
        <f t="shared" si="613"/>
        <v>2.90990353285178-60.8606897841582i</v>
      </c>
      <c r="G2102" t="str">
        <f t="shared" si="614"/>
        <v>0.999997808503248-0.00148036885585123i</v>
      </c>
      <c r="H2102" t="str">
        <f t="shared" si="615"/>
        <v>797.025919158492+320.683837559871i</v>
      </c>
      <c r="I2102" t="str">
        <f t="shared" si="616"/>
        <v>61.6011349806378-134.209331333223i</v>
      </c>
      <c r="K2102" t="str">
        <f t="shared" si="617"/>
        <v>0.0129582181731595-0.00860626594029179i</v>
      </c>
      <c r="L2102" t="str">
        <f t="shared" si="618"/>
        <v>0.0001875-0.0862347881732057i</v>
      </c>
      <c r="M2102" t="str">
        <f t="shared" si="619"/>
        <v>0.0025-0.0415695901963146i</v>
      </c>
      <c r="N2102">
        <f t="shared" si="620"/>
        <v>85.159722566859045</v>
      </c>
      <c r="O2102">
        <f t="shared" si="621"/>
        <v>25.385024709616992</v>
      </c>
      <c r="P2102" s="3">
        <f t="shared" si="622"/>
        <v>25.385024709616992</v>
      </c>
      <c r="Q2102" s="3">
        <f t="shared" si="623"/>
        <v>-94.840277433140955</v>
      </c>
      <c r="R2102">
        <f t="shared" si="624"/>
        <v>85.159722566859045</v>
      </c>
      <c r="S2102">
        <f t="shared" si="625"/>
        <v>2.4542555973266813</v>
      </c>
      <c r="T2102">
        <f t="shared" si="608"/>
        <v>25.385024709616992</v>
      </c>
    </row>
    <row r="2103" spans="1:20" x14ac:dyDescent="0.25">
      <c r="A2103">
        <f t="shared" si="609"/>
        <v>15479.14077148117</v>
      </c>
      <c r="B2103">
        <f t="shared" si="626"/>
        <v>2463.5817685965226</v>
      </c>
      <c r="C2103" t="str">
        <f t="shared" si="610"/>
        <v>-1.56216254582942-18.4441176126116i</v>
      </c>
      <c r="D2103" t="str">
        <f t="shared" si="611"/>
        <v>3.47808512230661-6.47208391640602i</v>
      </c>
      <c r="E2103" t="str">
        <f t="shared" si="612"/>
        <v>162.152474261564+1.66936134856575i</v>
      </c>
      <c r="F2103" t="str">
        <f t="shared" si="613"/>
        <v>2.90990348429417-60.6303273412169i</v>
      </c>
      <c r="G2103" t="str">
        <f t="shared" si="614"/>
        <v>0.999997791816264-0.00148599423270665i</v>
      </c>
      <c r="H2103" t="str">
        <f t="shared" si="615"/>
        <v>798.524499153207+321.883707245045i</v>
      </c>
      <c r="I2103" t="str">
        <f t="shared" si="616"/>
        <v>61.6102629235821-133.937842939295i</v>
      </c>
      <c r="K2103" t="str">
        <f t="shared" si="617"/>
        <v>0.0129272007668271-0.00861634101825897i</v>
      </c>
      <c r="L2103" t="str">
        <f t="shared" si="618"/>
        <v>0.0001875-0.0859083364945271i</v>
      </c>
      <c r="M2103" t="str">
        <f t="shared" si="619"/>
        <v>0.0025-0.0414122237460796i</v>
      </c>
      <c r="N2103">
        <f t="shared" si="620"/>
        <v>85.158770168302922</v>
      </c>
      <c r="O2103">
        <f t="shared" si="621"/>
        <v>25.348200959580339</v>
      </c>
      <c r="P2103" s="3">
        <f t="shared" si="622"/>
        <v>25.348200959580339</v>
      </c>
      <c r="Q2103" s="3">
        <f t="shared" si="623"/>
        <v>-94.841229831697078</v>
      </c>
      <c r="R2103">
        <f t="shared" si="624"/>
        <v>85.158770168302922</v>
      </c>
      <c r="S2103">
        <f t="shared" si="625"/>
        <v>2.4635817685965224</v>
      </c>
      <c r="T2103">
        <f t="shared" si="608"/>
        <v>25.348200959580339</v>
      </c>
    </row>
    <row r="2104" spans="1:20" x14ac:dyDescent="0.25">
      <c r="A2104">
        <f t="shared" si="609"/>
        <v>15537.961506412797</v>
      </c>
      <c r="B2104">
        <f t="shared" si="626"/>
        <v>2472.9433793171893</v>
      </c>
      <c r="C2104" t="str">
        <f t="shared" si="610"/>
        <v>-1.55581949628991-18.3660431637746i</v>
      </c>
      <c r="D2104" t="str">
        <f t="shared" si="611"/>
        <v>3.47808481866382-6.44767243546666i</v>
      </c>
      <c r="E2104" t="str">
        <f t="shared" si="612"/>
        <v>162.15197615378+1.67817655088114i</v>
      </c>
      <c r="F2104" t="str">
        <f t="shared" si="613"/>
        <v>2.90990343536682-60.4008370858886i</v>
      </c>
      <c r="G2104" t="str">
        <f t="shared" si="614"/>
        <v>0.999997775002219-0.00149164098571036i</v>
      </c>
      <c r="H2104" t="str">
        <f t="shared" si="615"/>
        <v>800.037594149931+323.087092935322i</v>
      </c>
      <c r="I2104" t="str">
        <f t="shared" si="616"/>
        <v>61.6193445623273-133.668819640395i</v>
      </c>
      <c r="K2104" t="str">
        <f t="shared" si="617"/>
        <v>0.0128961114546225-0.00862631574523132i</v>
      </c>
      <c r="L2104" t="str">
        <f t="shared" si="618"/>
        <v>0.0001875-0.0855831206361097i</v>
      </c>
      <c r="M2104" t="str">
        <f t="shared" si="619"/>
        <v>0.0025-0.0412554530245861i</v>
      </c>
      <c r="N2104">
        <f t="shared" si="620"/>
        <v>85.15793501694877</v>
      </c>
      <c r="O2104">
        <f t="shared" si="621"/>
        <v>25.311366038463738</v>
      </c>
      <c r="P2104" s="3">
        <f t="shared" si="622"/>
        <v>25.311366038463738</v>
      </c>
      <c r="Q2104" s="3">
        <f t="shared" si="623"/>
        <v>-94.84206498305123</v>
      </c>
      <c r="R2104">
        <f t="shared" si="624"/>
        <v>85.15793501694877</v>
      </c>
      <c r="S2104">
        <f t="shared" si="625"/>
        <v>2.4729433793171891</v>
      </c>
      <c r="T2104">
        <f t="shared" si="608"/>
        <v>25.311366038463738</v>
      </c>
    </row>
    <row r="2105" spans="1:20" x14ac:dyDescent="0.25">
      <c r="A2105">
        <f t="shared" si="609"/>
        <v>15597.005760137166</v>
      </c>
      <c r="B2105">
        <f t="shared" si="626"/>
        <v>2482.3405641585946</v>
      </c>
      <c r="C2105" t="str">
        <f t="shared" si="610"/>
        <v>-1.54946247553299-18.28827902452i</v>
      </c>
      <c r="D2105" t="str">
        <f t="shared" si="611"/>
        <v>3.478084512709-6.42335370644419i</v>
      </c>
      <c r="E2105" t="str">
        <f t="shared" si="612"/>
        <v>162.151493092678+1.68703949576227i</v>
      </c>
      <c r="F2105" t="str">
        <f t="shared" si="613"/>
        <v>2.9099033860669-60.1722157168783i</v>
      </c>
      <c r="G2105" t="str">
        <f t="shared" si="614"/>
        <v>0.999997758060145-0.00149730919608848i</v>
      </c>
      <c r="H2105" t="str">
        <f t="shared" si="615"/>
        <v>801.565366900305+324.293976102623i</v>
      </c>
      <c r="I2105" t="str">
        <f t="shared" si="616"/>
        <v>61.6283771214969-133.4022647281i</v>
      </c>
      <c r="K2105" t="str">
        <f t="shared" si="617"/>
        <v>0.0128649508836421-0.00863618948884771i</v>
      </c>
      <c r="L2105" t="str">
        <f t="shared" si="618"/>
        <v>0.0001875-0.0852591359196154i</v>
      </c>
      <c r="M2105" t="str">
        <f t="shared" si="619"/>
        <v>0.0025-0.0410992757766349i</v>
      </c>
      <c r="N2105">
        <f t="shared" si="620"/>
        <v>85.157217977735627</v>
      </c>
      <c r="O2105">
        <f t="shared" si="621"/>
        <v>25.274520017018375</v>
      </c>
      <c r="P2105" s="3">
        <f t="shared" si="622"/>
        <v>25.274520017018375</v>
      </c>
      <c r="Q2105" s="3">
        <f t="shared" si="623"/>
        <v>-94.842782022264373</v>
      </c>
      <c r="R2105">
        <f t="shared" si="624"/>
        <v>85.157217977735627</v>
      </c>
      <c r="S2105">
        <f t="shared" si="625"/>
        <v>2.4823405641585947</v>
      </c>
      <c r="T2105">
        <f t="shared" si="608"/>
        <v>25.274520017018375</v>
      </c>
    </row>
    <row r="2106" spans="1:20" x14ac:dyDescent="0.25">
      <c r="A2106">
        <f t="shared" si="609"/>
        <v>15656.274382025687</v>
      </c>
      <c r="B2106">
        <f t="shared" si="626"/>
        <v>2491.7734583023971</v>
      </c>
      <c r="C2106" t="str">
        <f t="shared" si="610"/>
        <v>-1.54309162086287-18.2108242277769i</v>
      </c>
      <c r="D2106" t="str">
        <f t="shared" si="611"/>
        <v>3.47808420442458-6.39912737950538i</v>
      </c>
      <c r="E2106" t="str">
        <f t="shared" si="612"/>
        <v>162.151025326473+1.69595037423463i</v>
      </c>
      <c r="F2106" t="str">
        <f t="shared" si="613"/>
        <v>2.9099033363916-59.9444599453916i</v>
      </c>
      <c r="G2106" t="str">
        <f t="shared" si="614"/>
        <v>0.999997740989067-0.00150299894537575i</v>
      </c>
      <c r="H2106" t="str">
        <f t="shared" si="615"/>
        <v>803.107982289734+325.504337276656i</v>
      </c>
      <c r="I2106" t="str">
        <f t="shared" si="616"/>
        <v>61.6373577498083-133.138181629432i</v>
      </c>
      <c r="K2106" t="str">
        <f t="shared" si="617"/>
        <v>0.0128337197080592-0.00864596162147i</v>
      </c>
      <c r="L2106" t="str">
        <f t="shared" si="618"/>
        <v>0.0001875-0.0849363776844144i</v>
      </c>
      <c r="M2106" t="str">
        <f t="shared" si="619"/>
        <v>0.0025-0.0409436897555637i</v>
      </c>
      <c r="N2106">
        <f t="shared" si="620"/>
        <v>85.156619914737135</v>
      </c>
      <c r="O2106">
        <f t="shared" si="621"/>
        <v>25.237662967199597</v>
      </c>
      <c r="P2106" s="3">
        <f t="shared" si="622"/>
        <v>25.237662967199597</v>
      </c>
      <c r="Q2106" s="3">
        <f t="shared" si="623"/>
        <v>-94.843380085262865</v>
      </c>
      <c r="R2106">
        <f t="shared" si="624"/>
        <v>85.156619914737135</v>
      </c>
      <c r="S2106">
        <f t="shared" si="625"/>
        <v>2.4917734583023972</v>
      </c>
      <c r="T2106">
        <f t="shared" si="608"/>
        <v>25.237662967199597</v>
      </c>
    </row>
    <row r="2107" spans="1:20" x14ac:dyDescent="0.25">
      <c r="A2107">
        <f t="shared" si="609"/>
        <v>15715.768224677384</v>
      </c>
      <c r="B2107">
        <f t="shared" si="626"/>
        <v>2501.2421974439462</v>
      </c>
      <c r="C2107" t="str">
        <f t="shared" si="610"/>
        <v>-1.53670707098004-18.1336778095848i</v>
      </c>
      <c r="D2107" t="str">
        <f t="shared" si="611"/>
        <v>3.47808389379279-6.37499310614618i</v>
      </c>
      <c r="E2107" t="str">
        <f t="shared" si="612"/>
        <v>162.15057310546+1.70490937705259i</v>
      </c>
      <c r="F2107" t="str">
        <f t="shared" si="613"/>
        <v>2.90990328633806-59.7175664950847i</v>
      </c>
      <c r="G2107" t="str">
        <f t="shared" si="614"/>
        <v>0.999997723788003-0.00150871031541669i</v>
      </c>
      <c r="H2107" t="str">
        <f t="shared" si="615"/>
        <v>804.665607368867+326.71815601771i</v>
      </c>
      <c r="I2107" t="str">
        <f t="shared" si="616"/>
        <v>61.6462835181533-132.876573908327i</v>
      </c>
      <c r="K2107" t="str">
        <f t="shared" si="617"/>
        <v>0.0128024185890841-0.00865563152027557i</v>
      </c>
      <c r="L2107" t="str">
        <f t="shared" si="618"/>
        <v>0.0001875-0.0846148412875216i</v>
      </c>
      <c r="M2107" t="str">
        <f t="shared" si="619"/>
        <v>0.0025-0.0407886927232156i</v>
      </c>
      <c r="N2107">
        <f t="shared" si="620"/>
        <v>85.156141691079796</v>
      </c>
      <c r="O2107">
        <f t="shared" si="621"/>
        <v>25.200794962168345</v>
      </c>
      <c r="P2107" s="3">
        <f t="shared" si="622"/>
        <v>25.200794962168345</v>
      </c>
      <c r="Q2107" s="3">
        <f t="shared" si="623"/>
        <v>-94.843858308920204</v>
      </c>
      <c r="R2107">
        <f t="shared" si="624"/>
        <v>85.156141691079796</v>
      </c>
      <c r="S2107">
        <f t="shared" si="625"/>
        <v>2.501242197443946</v>
      </c>
      <c r="T2107">
        <f t="shared" si="608"/>
        <v>25.200794962168345</v>
      </c>
    </row>
    <row r="2108" spans="1:20" x14ac:dyDescent="0.25">
      <c r="A2108">
        <f t="shared" si="609"/>
        <v>15775.488143931159</v>
      </c>
      <c r="B2108">
        <f t="shared" si="626"/>
        <v>2510.7469177942335</v>
      </c>
      <c r="C2108" t="str">
        <f t="shared" si="610"/>
        <v>-1.53030896597207-18.0568388090598i</v>
      </c>
      <c r="D2108" t="str">
        <f t="shared" si="611"/>
        <v>3.47808358079576-6.35095053918678i</v>
      </c>
      <c r="E2108" t="str">
        <f t="shared" si="612"/>
        <v>162.150136682016+1.71391669468611i</v>
      </c>
      <c r="F2108" t="str">
        <f t="shared" si="613"/>
        <v>2.90990323590338-59.4915321020192i</v>
      </c>
      <c r="G2108" t="str">
        <f t="shared" si="614"/>
        <v>0.999997706455963-0.00151444338836682i</v>
      </c>
      <c r="H2108" t="str">
        <f t="shared" si="615"/>
        <v>806.238411385535+327.935410888715i</v>
      </c>
      <c r="I2108" t="str">
        <f t="shared" si="616"/>
        <v>61.6551514176377-132.617445267125i</v>
      </c>
      <c r="K2108" t="str">
        <f t="shared" si="617"/>
        <v>0.012771048194923-0.00866519856734993i</v>
      </c>
      <c r="L2108" t="str">
        <f t="shared" si="618"/>
        <v>0.0001875-0.0842945221035285i</v>
      </c>
      <c r="M2108" t="str">
        <f t="shared" si="619"/>
        <v>0.0025-0.0406342824499059i</v>
      </c>
      <c r="N2108">
        <f t="shared" si="620"/>
        <v>85.155784168859697</v>
      </c>
      <c r="O2108">
        <f t="shared" si="621"/>
        <v>25.163916076292949</v>
      </c>
      <c r="P2108" s="3">
        <f t="shared" si="622"/>
        <v>25.163916076292949</v>
      </c>
      <c r="Q2108" s="3">
        <f t="shared" si="623"/>
        <v>-94.844215831140303</v>
      </c>
      <c r="R2108">
        <f t="shared" si="624"/>
        <v>85.155784168859697</v>
      </c>
      <c r="S2108">
        <f t="shared" si="625"/>
        <v>2.5107469177942336</v>
      </c>
      <c r="T2108">
        <f t="shared" si="608"/>
        <v>25.163916076292949</v>
      </c>
    </row>
    <row r="2109" spans="1:20" x14ac:dyDescent="0.25">
      <c r="A2109">
        <f t="shared" si="609"/>
        <v>15835.434998878098</v>
      </c>
      <c r="B2109">
        <f t="shared" si="626"/>
        <v>2520.2877560818515</v>
      </c>
      <c r="C2109" t="str">
        <f t="shared" si="610"/>
        <v>-1.52389744730391-17.9803062683616i</v>
      </c>
      <c r="D2109" t="str">
        <f t="shared" si="611"/>
        <v>3.4780832654155-6.32699933276663i</v>
      </c>
      <c r="E2109" t="str">
        <f t="shared" si="612"/>
        <v>162.149716310611+1.72297251731218i</v>
      </c>
      <c r="F2109" t="str">
        <f t="shared" si="613"/>
        <v>2.90990318508468-59.2663535146149i</v>
      </c>
      <c r="G2109" t="str">
        <f t="shared" si="614"/>
        <v>0.99999768899195-0.0015201982466938i</v>
      </c>
      <c r="H2109" t="str">
        <f t="shared" si="615"/>
        <v>807.826565817168+329.156079426501i</v>
      </c>
      <c r="I2109" t="str">
        <f t="shared" si="616"/>
        <v>61.6639583575643-132.360799548081i</v>
      </c>
      <c r="K2109" t="str">
        <f t="shared" si="617"/>
        <v>0.0127396092007355-0.00867466214977896i</v>
      </c>
      <c r="L2109" t="str">
        <f t="shared" si="618"/>
        <v>0.0001875-0.0839754155245352i</v>
      </c>
      <c r="M2109" t="str">
        <f t="shared" si="619"/>
        <v>0.0025-0.0404804567143913i</v>
      </c>
      <c r="N2109">
        <f t="shared" si="620"/>
        <v>85.155548209059845</v>
      </c>
      <c r="O2109">
        <f t="shared" si="621"/>
        <v>25.127026385151048</v>
      </c>
      <c r="P2109" s="3">
        <f t="shared" si="622"/>
        <v>25.127026385151048</v>
      </c>
      <c r="Q2109" s="3">
        <f t="shared" si="623"/>
        <v>-94.844451790940155</v>
      </c>
      <c r="R2109">
        <f t="shared" si="624"/>
        <v>85.155548209059845</v>
      </c>
      <c r="S2109">
        <f t="shared" si="625"/>
        <v>2.5202877560818515</v>
      </c>
      <c r="T2109">
        <f t="shared" si="608"/>
        <v>25.127026385151048</v>
      </c>
    </row>
    <row r="2110" spans="1:20" x14ac:dyDescent="0.25">
      <c r="A2110">
        <f t="shared" si="609"/>
        <v>15895.609651873836</v>
      </c>
      <c r="B2110">
        <f t="shared" si="626"/>
        <v>2529.8648495549628</v>
      </c>
      <c r="C2110" t="str">
        <f t="shared" si="610"/>
        <v>-1.51747265780839-17.9040792326585i</v>
      </c>
      <c r="D2110" t="str">
        <f t="shared" si="611"/>
        <v>3.47808294763387-6.30313914233938i</v>
      </c>
      <c r="E2110" t="str">
        <f t="shared" si="612"/>
        <v>162.149312247809+1.73207703480066i</v>
      </c>
      <c r="F2110" t="str">
        <f t="shared" si="613"/>
        <v>2.90990313387903-59.0420274936019i</v>
      </c>
      <c r="G2110" t="str">
        <f t="shared" si="614"/>
        <v>0.999997671394959-0.0015259749731786i</v>
      </c>
      <c r="H2110" t="str">
        <f t="shared" si="615"/>
        <v>809.430244403726+330.380138112273i</v>
      </c>
      <c r="I2110" t="str">
        <f t="shared" si="616"/>
        <v>61.6727011633677-132.106640734893i</v>
      </c>
      <c r="K2110" t="str">
        <f t="shared" si="617"/>
        <v>0.0127081022885903-0.00868402165974062i</v>
      </c>
      <c r="L2110" t="str">
        <f t="shared" si="618"/>
        <v>0.0001875-0.0836575169600869i</v>
      </c>
      <c r="M2110" t="str">
        <f t="shared" si="619"/>
        <v>0.0025-0.0403272133038366i</v>
      </c>
      <c r="N2110">
        <f t="shared" si="620"/>
        <v>85.155434671464747</v>
      </c>
      <c r="O2110">
        <f t="shared" si="621"/>
        <v>25.090125965530419</v>
      </c>
      <c r="P2110" s="3">
        <f t="shared" si="622"/>
        <v>25.090125965530419</v>
      </c>
      <c r="Q2110" s="3">
        <f t="shared" si="623"/>
        <v>-94.844565328535253</v>
      </c>
      <c r="R2110">
        <f t="shared" si="624"/>
        <v>85.155434671464747</v>
      </c>
      <c r="S2110">
        <f t="shared" si="625"/>
        <v>2.5298648495549627</v>
      </c>
      <c r="T2110">
        <f t="shared" si="608"/>
        <v>25.090125965530419</v>
      </c>
    </row>
    <row r="2111" spans="1:20" x14ac:dyDescent="0.25">
      <c r="A2111">
        <f t="shared" si="609"/>
        <v>15956.012968550958</v>
      </c>
      <c r="B2111">
        <f t="shared" si="626"/>
        <v>2539.4783359832718</v>
      </c>
      <c r="C2111" t="str">
        <f t="shared" si="610"/>
        <v>-1.51103474167561-17.8281567500941i</v>
      </c>
      <c r="D2111" t="str">
        <f t="shared" si="611"/>
        <v>3.47808262743253-6.27936962466793i</v>
      </c>
      <c r="E2111" t="str">
        <f t="shared" si="612"/>
        <v>162.148924752272+1.74123043670681i</v>
      </c>
      <c r="F2111" t="str">
        <f t="shared" si="613"/>
        <v>2.90990308228346-58.8185508119745i</v>
      </c>
      <c r="G2111" t="str">
        <f t="shared" si="614"/>
        <v>0.999997653663977-0.00153177365091676i</v>
      </c>
      <c r="H2111" t="str">
        <f t="shared" si="615"/>
        <v>811.049623181087+331.607562341232i</v>
      </c>
      <c r="I2111" t="str">
        <f t="shared" si="616"/>
        <v>61.6813765744911-131.854972954255i</v>
      </c>
      <c r="K2111" t="str">
        <f t="shared" si="617"/>
        <v>0.0126765281474201-0.00869327649459646i</v>
      </c>
      <c r="L2111" t="str">
        <f t="shared" si="618"/>
        <v>0.0001875-0.0833408218371058i</v>
      </c>
      <c r="M2111" t="str">
        <f t="shared" si="619"/>
        <v>0.0025-0.0401745500137843i</v>
      </c>
      <c r="N2111">
        <f t="shared" si="620"/>
        <v>85.155444414578042</v>
      </c>
      <c r="O2111">
        <f t="shared" si="621"/>
        <v>25.05321489543028</v>
      </c>
      <c r="P2111" s="3">
        <f t="shared" si="622"/>
        <v>25.05321489543028</v>
      </c>
      <c r="Q2111" s="3">
        <f t="shared" si="623"/>
        <v>-94.844555585421958</v>
      </c>
      <c r="R2111">
        <f t="shared" si="624"/>
        <v>85.155444414578042</v>
      </c>
      <c r="S2111">
        <f t="shared" si="625"/>
        <v>2.5394783359832718</v>
      </c>
      <c r="T2111">
        <f t="shared" si="608"/>
        <v>25.05321489543028</v>
      </c>
    </row>
    <row r="2112" spans="1:20" x14ac:dyDescent="0.25">
      <c r="A2112">
        <f t="shared" si="609"/>
        <v>16016.645817831451</v>
      </c>
      <c r="B2112">
        <f t="shared" si="626"/>
        <v>2549.1283536600081</v>
      </c>
      <c r="C2112" t="str">
        <f t="shared" si="610"/>
        <v>-1.50458384444276-17.7525378717543i</v>
      </c>
      <c r="D2112" t="str">
        <f t="shared" si="611"/>
        <v>3.47808230479312-6.25569043781967i</v>
      </c>
      <c r="E2112" t="str">
        <f t="shared" si="612"/>
        <v>162.148554084764+1.75043291225892i</v>
      </c>
      <c r="F2112" t="str">
        <f t="shared" si="613"/>
        <v>2.90990303029503-58.5959202549465i</v>
      </c>
      <c r="G2112" t="str">
        <f t="shared" si="614"/>
        <v>0.999997635797984-0.00153759436331953i</v>
      </c>
      <c r="H2112" t="str">
        <f t="shared" si="615"/>
        <v>812.684880514956+332.838326391365i</v>
      </c>
      <c r="I2112" t="str">
        <f t="shared" si="616"/>
        <v>61.6899812422141-131.605800477433i</v>
      </c>
      <c r="K2112" t="str">
        <f t="shared" si="617"/>
        <v>0.0126448874729747-0.00870242605698276i</v>
      </c>
      <c r="L2112" t="str">
        <f t="shared" si="618"/>
        <v>0.0001875-0.083025325599826i</v>
      </c>
      <c r="M2112" t="str">
        <f t="shared" si="619"/>
        <v>0.0025-0.0400224646481214i</v>
      </c>
      <c r="N2112">
        <f t="shared" si="620"/>
        <v>85.15557829553731</v>
      </c>
      <c r="O2112">
        <f t="shared" si="621"/>
        <v>25.016293254062553</v>
      </c>
      <c r="P2112" s="3">
        <f t="shared" si="622"/>
        <v>25.016293254062553</v>
      </c>
      <c r="Q2112" s="3">
        <f t="shared" si="623"/>
        <v>-94.84442170446269</v>
      </c>
      <c r="R2112">
        <f t="shared" si="624"/>
        <v>85.15557829553731</v>
      </c>
      <c r="S2112">
        <f t="shared" si="625"/>
        <v>2.549128353660008</v>
      </c>
      <c r="T2112">
        <f t="shared" si="608"/>
        <v>25.016293254062553</v>
      </c>
    </row>
    <row r="2113" spans="1:20" x14ac:dyDescent="0.25">
      <c r="A2113">
        <f t="shared" si="609"/>
        <v>16077.50907193921</v>
      </c>
      <c r="B2113">
        <f t="shared" si="626"/>
        <v>2558.815041403916</v>
      </c>
      <c r="C2113" t="str">
        <f t="shared" si="610"/>
        <v>-1.49812011298362-17.6772216516332i</v>
      </c>
      <c r="D2113" t="str">
        <f t="shared" si="611"/>
        <v>3.47808197969706-6.23210124116136i</v>
      </c>
      <c r="E2113" t="str">
        <f t="shared" si="612"/>
        <v>162.14820050816+1.75968465034596i</v>
      </c>
      <c r="F2113" t="str">
        <f t="shared" si="613"/>
        <v>2.90990297791075-58.3741326199024i</v>
      </c>
      <c r="G2113" t="str">
        <f t="shared" si="614"/>
        <v>0.999997617795953-0.00154343719411507i</v>
      </c>
      <c r="H2113" t="str">
        <f t="shared" si="615"/>
        <v>814.336197135291+334.072403391352i</v>
      </c>
      <c r="I2113" t="str">
        <f t="shared" si="616"/>
        <v>61.6985117274182-131.359127721849i</v>
      </c>
      <c r="K2113" t="str">
        <f t="shared" si="617"/>
        <v>0.0126131809677726-0.0087114697549009i</v>
      </c>
      <c r="L2113" t="str">
        <f t="shared" si="618"/>
        <v>0.0001875-0.0827110237097293i</v>
      </c>
      <c r="M2113" t="str">
        <f t="shared" si="619"/>
        <v>0.0025-0.039870955019049i</v>
      </c>
      <c r="N2113">
        <f t="shared" si="620"/>
        <v>85.15583717002842</v>
      </c>
      <c r="O2113">
        <f t="shared" si="621"/>
        <v>24.979361121852371</v>
      </c>
      <c r="P2113" s="3">
        <f t="shared" si="622"/>
        <v>24.979361121852371</v>
      </c>
      <c r="Q2113" s="3">
        <f t="shared" si="623"/>
        <v>-94.84416282997158</v>
      </c>
      <c r="R2113">
        <f t="shared" si="624"/>
        <v>85.15583717002842</v>
      </c>
      <c r="S2113">
        <f t="shared" si="625"/>
        <v>2.5588150414039159</v>
      </c>
      <c r="T2113">
        <f t="shared" si="608"/>
        <v>24.979361121852371</v>
      </c>
    </row>
    <row r="2114" spans="1:20" x14ac:dyDescent="0.25">
      <c r="A2114">
        <f t="shared" si="609"/>
        <v>16138.603606412578</v>
      </c>
      <c r="B2114">
        <f t="shared" si="626"/>
        <v>2568.5385385612508</v>
      </c>
      <c r="C2114" t="str">
        <f t="shared" si="610"/>
        <v>-1.4916436954971-17.6022071466001i</v>
      </c>
      <c r="D2114" t="str">
        <f t="shared" si="611"/>
        <v>3.47808165212562-6.20860169535423i</v>
      </c>
      <c r="E2114" t="str">
        <f t="shared" si="612"/>
        <v>162.147864287444+1.76898583950917i</v>
      </c>
      <c r="F2114" t="str">
        <f t="shared" si="613"/>
        <v>2.90990292512757-58.1531847163521i</v>
      </c>
      <c r="G2114" t="str">
        <f t="shared" si="614"/>
        <v>0.999997599656847-0.00154930222734969i</v>
      </c>
      <c r="H2114" t="str">
        <f t="shared" si="615"/>
        <v>816.003756171193+335.309765287557i</v>
      </c>
      <c r="I2114" t="str">
        <f t="shared" si="616"/>
        <v>61.7069644982948-131.114959252698i</v>
      </c>
      <c r="K2114" t="str">
        <f t="shared" si="617"/>
        <v>0.0125814093410518-0.00872040700180775i</v>
      </c>
      <c r="L2114" t="str">
        <f t="shared" si="618"/>
        <v>0.0001875-0.0823979116454763i</v>
      </c>
      <c r="M2114" t="str">
        <f t="shared" si="619"/>
        <v>0.0025-0.0397200189470503i</v>
      </c>
      <c r="N2114">
        <f t="shared" si="620"/>
        <v>85.156221892202112</v>
      </c>
      <c r="O2114">
        <f t="shared" si="621"/>
        <v>24.942418580438819</v>
      </c>
      <c r="P2114" s="3">
        <f t="shared" si="622"/>
        <v>24.942418580438819</v>
      </c>
      <c r="Q2114" s="3">
        <f t="shared" si="623"/>
        <v>-94.843778107797888</v>
      </c>
      <c r="R2114">
        <f t="shared" si="624"/>
        <v>85.156221892202112</v>
      </c>
      <c r="S2114">
        <f t="shared" si="625"/>
        <v>2.5685385385612509</v>
      </c>
      <c r="T2114">
        <f t="shared" si="608"/>
        <v>24.942418580438819</v>
      </c>
    </row>
    <row r="2115" spans="1:20" x14ac:dyDescent="0.25">
      <c r="A2115">
        <f t="shared" si="609"/>
        <v>16199.930300116948</v>
      </c>
      <c r="B2115">
        <f t="shared" si="626"/>
        <v>2578.2989850077838</v>
      </c>
      <c r="C2115" t="str">
        <f t="shared" si="610"/>
        <v>-1.48515474149629-17.5274934163669i</v>
      </c>
      <c r="D2115" t="str">
        <f t="shared" si="611"/>
        <v>3.47808132205999-6.18519146234929i</v>
      </c>
      <c r="E2115" t="str">
        <f t="shared" si="612"/>
        <v>162.147545689717+1.77833666793073i</v>
      </c>
      <c r="F2115" t="str">
        <f t="shared" si="613"/>
        <v>2.90990287194252-57.9330733658865i</v>
      </c>
      <c r="G2115" t="str">
        <f t="shared" si="614"/>
        <v>0.999997581379622-0.001555189547389i</v>
      </c>
      <c r="H2115" t="str">
        <f t="shared" si="615"/>
        <v>817.687743186367+336.550382810112i</v>
      </c>
      <c r="I2115" t="str">
        <f t="shared" si="616"/>
        <v>61.7153359279985-130.873299784584i</v>
      </c>
      <c r="K2115" t="str">
        <f t="shared" si="617"/>
        <v>0.0125495733087185-0.00872923721670526i</v>
      </c>
      <c r="L2115" t="str">
        <f t="shared" si="618"/>
        <v>0.0001875-0.082085984902846i</v>
      </c>
      <c r="M2115" t="str">
        <f t="shared" si="619"/>
        <v>0.0025-0.039569654260859i</v>
      </c>
      <c r="N2115">
        <f t="shared" si="620"/>
        <v>85.156733314587683</v>
      </c>
      <c r="O2115">
        <f t="shared" si="621"/>
        <v>24.905465712675646</v>
      </c>
      <c r="P2115" s="3">
        <f t="shared" si="622"/>
        <v>24.905465712675646</v>
      </c>
      <c r="Q2115" s="3">
        <f t="shared" si="623"/>
        <v>-94.843266685412317</v>
      </c>
      <c r="R2115">
        <f t="shared" si="624"/>
        <v>85.156733314587683</v>
      </c>
      <c r="S2115">
        <f t="shared" si="625"/>
        <v>2.578298985007784</v>
      </c>
      <c r="T2115">
        <f t="shared" si="608"/>
        <v>24.905465712675646</v>
      </c>
    </row>
    <row r="2116" spans="1:20" x14ac:dyDescent="0.25">
      <c r="A2116">
        <f t="shared" si="609"/>
        <v>16261.490035257391</v>
      </c>
      <c r="B2116">
        <f t="shared" si="626"/>
        <v>2588.0965211508133</v>
      </c>
      <c r="C2116" t="str">
        <f t="shared" si="610"/>
        <v>-1.47865340179701-17.453079523455i</v>
      </c>
      <c r="D2116" t="str">
        <f t="shared" si="611"/>
        <v>3.47808098948114-6.16187020538219i</v>
      </c>
      <c r="E2116" t="str">
        <f t="shared" si="612"/>
        <v>162.147244984203+1.78773732342052i</v>
      </c>
      <c r="F2116" t="str">
        <f t="shared" si="613"/>
        <v>2.90990281835245-57.7137954021292i</v>
      </c>
      <c r="G2116" t="str">
        <f t="shared" si="614"/>
        <v>0.999997562963227-0.00156109923891919i</v>
      </c>
      <c r="H2116" t="str">
        <f t="shared" si="615"/>
        <v>819.388346215072+337.794225438029i</v>
      </c>
      <c r="I2116" t="str">
        <f t="shared" si="616"/>
        <v>61.7236222922315-130.634154183169i</v>
      </c>
      <c r="K2116" t="str">
        <f t="shared" si="617"/>
        <v>0.0125176735932948-0.00873795982422959i</v>
      </c>
      <c r="L2116" t="str">
        <f t="shared" si="618"/>
        <v>0.0001875-0.0817752389946658i</v>
      </c>
      <c r="M2116" t="str">
        <f t="shared" si="619"/>
        <v>0.0025-0.0394198587974288i</v>
      </c>
      <c r="N2116">
        <f t="shared" si="620"/>
        <v>85.157372288006982</v>
      </c>
      <c r="O2116">
        <f t="shared" si="621"/>
        <v>24.868502602631487</v>
      </c>
      <c r="P2116" s="3">
        <f t="shared" si="622"/>
        <v>24.868502602631487</v>
      </c>
      <c r="Q2116" s="3">
        <f t="shared" si="623"/>
        <v>-94.842627711993018</v>
      </c>
      <c r="R2116">
        <f t="shared" si="624"/>
        <v>85.157372288006982</v>
      </c>
      <c r="S2116">
        <f t="shared" si="625"/>
        <v>2.5880965211508133</v>
      </c>
      <c r="T2116">
        <f t="shared" si="608"/>
        <v>24.868502602631487</v>
      </c>
    </row>
    <row r="2117" spans="1:20" x14ac:dyDescent="0.25">
      <c r="A2117">
        <f t="shared" si="609"/>
        <v>16323.283697391371</v>
      </c>
      <c r="B2117">
        <f t="shared" si="626"/>
        <v>2597.9312879311865</v>
      </c>
      <c r="C2117" t="str">
        <f t="shared" si="610"/>
        <v>-1.4721398285056-17.3789645331627i</v>
      </c>
      <c r="D2117" t="str">
        <f t="shared" si="611"/>
        <v>3.47808065436995-6.13863758896868i</v>
      </c>
      <c r="E2117" t="str">
        <f t="shared" si="612"/>
        <v>162.146962442249+1.79718799341058i</v>
      </c>
      <c r="F2117" t="str">
        <f t="shared" si="613"/>
        <v>2.90990276435434-57.4953476706934i</v>
      </c>
      <c r="G2117" t="str">
        <f t="shared" si="614"/>
        <v>0.999997544406602-0.00156703138694819i</v>
      </c>
      <c r="H2117" t="str">
        <f t="shared" si="615"/>
        <v>821.105755798597+339.041261363336i</v>
      </c>
      <c r="I2117" t="str">
        <f t="shared" si="616"/>
        <v>61.7318197667721-130.397527466854i</v>
      </c>
      <c r="K2117" t="str">
        <f t="shared" si="617"/>
        <v>0.0124857109238651-0.00874657425473986i</v>
      </c>
      <c r="L2117" t="str">
        <f t="shared" si="618"/>
        <v>0.0001875-0.0814656694507532i</v>
      </c>
      <c r="M2117" t="str">
        <f t="shared" si="619"/>
        <v>0.0025-0.0392706304019016i</v>
      </c>
      <c r="N2117">
        <f t="shared" si="620"/>
        <v>85.158139661489884</v>
      </c>
      <c r="O2117">
        <f t="shared" si="621"/>
        <v>24.831529335590069</v>
      </c>
      <c r="P2117" s="3">
        <f t="shared" si="622"/>
        <v>24.831529335590069</v>
      </c>
      <c r="Q2117" s="3">
        <f t="shared" si="623"/>
        <v>-94.841860338510116</v>
      </c>
      <c r="R2117">
        <f t="shared" si="624"/>
        <v>85.158139661489884</v>
      </c>
      <c r="S2117">
        <f t="shared" si="625"/>
        <v>2.5979312879311864</v>
      </c>
      <c r="T2117">
        <f t="shared" si="608"/>
        <v>24.831529335590069</v>
      </c>
    </row>
    <row r="2118" spans="1:20" x14ac:dyDescent="0.25">
      <c r="A2118">
        <f t="shared" si="609"/>
        <v>16385.312175441457</v>
      </c>
      <c r="B2118">
        <f t="shared" si="626"/>
        <v>2607.803426825325</v>
      </c>
      <c r="C2118" t="str">
        <f t="shared" si="610"/>
        <v>-1.46561417500758-17.3051475135325i</v>
      </c>
      <c r="D2118" t="str">
        <f t="shared" si="611"/>
        <v>3.47808031670714-6.11549327889956i</v>
      </c>
      <c r="E2118" t="str">
        <f t="shared" si="612"/>
        <v>162.146698337332+1.80668886493748i</v>
      </c>
      <c r="F2118" t="str">
        <f t="shared" si="613"/>
        <v>2.90990270994507-57.2777270291352i</v>
      </c>
      <c r="G2118" t="str">
        <f t="shared" si="614"/>
        <v>0.99999752570868-0.00157298607680695i</v>
      </c>
      <c r="H2118" t="str">
        <f t="shared" si="615"/>
        <v>822.840165022291+340.291457454206i</v>
      </c>
      <c r="I2118" t="str">
        <f t="shared" si="616"/>
        <v>61.7399244249346-130.16342480847i</v>
      </c>
      <c r="K2118" t="str">
        <f t="shared" si="617"/>
        <v>0.0124536860360206-0.00875507994440625i</v>
      </c>
      <c r="L2118" t="str">
        <f t="shared" si="618"/>
        <v>0.0001875-0.0811572718178452i</v>
      </c>
      <c r="M2118" t="str">
        <f t="shared" si="619"/>
        <v>0.0025-0.0391219669275767i</v>
      </c>
      <c r="N2118">
        <f t="shared" si="620"/>
        <v>85.159036282185639</v>
      </c>
      <c r="O2118">
        <f t="shared" si="621"/>
        <v>24.794545998050111</v>
      </c>
      <c r="P2118" s="3">
        <f t="shared" si="622"/>
        <v>24.794545998050111</v>
      </c>
      <c r="Q2118" s="3">
        <f t="shared" si="623"/>
        <v>-94.840963717814361</v>
      </c>
      <c r="R2118">
        <f t="shared" si="624"/>
        <v>85.159036282185639</v>
      </c>
      <c r="S2118">
        <f t="shared" si="625"/>
        <v>2.607803426825325</v>
      </c>
      <c r="T2118">
        <f t="shared" si="608"/>
        <v>24.794545998050111</v>
      </c>
    </row>
    <row r="2119" spans="1:20" x14ac:dyDescent="0.25">
      <c r="A2119">
        <f t="shared" si="609"/>
        <v>16447.576361708136</v>
      </c>
      <c r="B2119">
        <f t="shared" si="626"/>
        <v>2617.7130798472613</v>
      </c>
      <c r="C2119" t="str">
        <f t="shared" si="610"/>
        <v>-1.45907659595424-17.2316275353195i</v>
      </c>
      <c r="D2119" t="str">
        <f t="shared" si="611"/>
        <v>3.47807997647331-6.09243694223598i</v>
      </c>
      <c r="E2119" t="str">
        <f t="shared" si="612"/>
        <v>162.146452945063+1.81624012463801i</v>
      </c>
      <c r="F2119" t="str">
        <f t="shared" si="613"/>
        <v>2.90990265512152-57.0609303469089i</v>
      </c>
      <c r="G2119" t="str">
        <f t="shared" si="614"/>
        <v>0.999997506868384-0.00157896339415061i</v>
      </c>
      <c r="H2119" t="str">
        <f t="shared" si="615"/>
        <v>824.591769553091+341.544779217011i</v>
      </c>
      <c r="I2119" t="str">
        <f t="shared" si="616"/>
        <v>61.7479322349592-129.931851536996i</v>
      </c>
      <c r="K2119" t="str">
        <f t="shared" si="617"/>
        <v>0.0124215996718035-0.00876347633529742i</v>
      </c>
      <c r="L2119" t="str">
        <f t="shared" si="618"/>
        <v>0.0001875-0.0808500416595392i</v>
      </c>
      <c r="M2119" t="str">
        <f t="shared" si="619"/>
        <v>0.0025-0.0389738662358804i</v>
      </c>
      <c r="N2119">
        <f t="shared" si="620"/>
        <v>85.1600629952801</v>
      </c>
      <c r="O2119">
        <f t="shared" si="621"/>
        <v>24.757552677725435</v>
      </c>
      <c r="P2119" s="3">
        <f t="shared" si="622"/>
        <v>24.757552677725435</v>
      </c>
      <c r="Q2119" s="3">
        <f t="shared" si="623"/>
        <v>-94.8399370047199</v>
      </c>
      <c r="R2119">
        <f t="shared" si="624"/>
        <v>85.1600629952801</v>
      </c>
      <c r="S2119">
        <f t="shared" si="625"/>
        <v>2.6177130798472614</v>
      </c>
      <c r="T2119">
        <f t="shared" si="608"/>
        <v>24.757552677725435</v>
      </c>
    </row>
    <row r="2120" spans="1:20" x14ac:dyDescent="0.25">
      <c r="A2120">
        <f t="shared" si="609"/>
        <v>16510.077151882626</v>
      </c>
      <c r="B2120">
        <f t="shared" si="626"/>
        <v>2627.660389550681</v>
      </c>
      <c r="C2120" t="str">
        <f t="shared" si="610"/>
        <v>-1.45252724725085-17.1584036719579i</v>
      </c>
      <c r="D2120" t="str">
        <f t="shared" si="611"/>
        <v>3.47807963364884-6.06946824730452i</v>
      </c>
      <c r="E2120" t="str">
        <f t="shared" si="612"/>
        <v>162.146226543186+1.82584195873624i</v>
      </c>
      <c r="F2120" t="str">
        <f t="shared" si="613"/>
        <v>2.90990259988051-56.8449545053207i</v>
      </c>
      <c r="G2120" t="str">
        <f t="shared" si="614"/>
        <v>0.999997487884631-0.00158496342495975i</v>
      </c>
      <c r="H2120" t="str">
        <f t="shared" si="615"/>
        <v>826.360767677643+342.801190757367i</v>
      </c>
      <c r="I2120" t="str">
        <f t="shared" si="616"/>
        <v>61.7558390573429-129.702813139299i</v>
      </c>
      <c r="K2120" t="str">
        <f t="shared" si="617"/>
        <v>0.0123894525796483-0.00877176287546763i</v>
      </c>
      <c r="L2120" t="str">
        <f t="shared" si="618"/>
        <v>0.0001875-0.0805439745562257i</v>
      </c>
      <c r="M2120" t="str">
        <f t="shared" si="619"/>
        <v>0.0025-0.0388263261963343i</v>
      </c>
      <c r="N2120">
        <f t="shared" si="620"/>
        <v>85.161220643906091</v>
      </c>
      <c r="O2120">
        <f t="shared" si="621"/>
        <v>24.720549463544003</v>
      </c>
      <c r="P2120" s="3">
        <f t="shared" si="622"/>
        <v>24.720549463544003</v>
      </c>
      <c r="Q2120" s="3">
        <f t="shared" si="623"/>
        <v>-94.838779356093909</v>
      </c>
      <c r="R2120">
        <f t="shared" si="624"/>
        <v>85.161220643906091</v>
      </c>
      <c r="S2120">
        <f t="shared" si="625"/>
        <v>2.6276603895506812</v>
      </c>
      <c r="T2120">
        <f t="shared" si="608"/>
        <v>24.720549463544003</v>
      </c>
    </row>
    <row r="2121" spans="1:20" x14ac:dyDescent="0.25">
      <c r="A2121">
        <f t="shared" si="609"/>
        <v>16572.815445059779</v>
      </c>
      <c r="B2121">
        <f t="shared" si="626"/>
        <v>2637.6454990309735</v>
      </c>
      <c r="C2121" t="str">
        <f t="shared" si="610"/>
        <v>-1.44596628604355-17.0854749995309i</v>
      </c>
      <c r="D2121" t="str">
        <f t="shared" si="611"/>
        <v>3.47807928821401-6.0465868636926i</v>
      </c>
      <c r="E2121" t="str">
        <f t="shared" si="612"/>
        <v>162.14601941159+1.83549455303137i</v>
      </c>
      <c r="F2121" t="str">
        <f t="shared" si="613"/>
        <v>2.90990254421886-56.6297963974858i</v>
      </c>
      <c r="G2121" t="str">
        <f t="shared" si="614"/>
        <v>0.999997468756327-0.00159098625554165i</v>
      </c>
      <c r="H2121" t="str">
        <f t="shared" si="615"/>
        <v>828.147360340933+344.060654740013i</v>
      </c>
      <c r="I2121" t="str">
        <f t="shared" si="616"/>
        <v>61.7636406420917-129.476315261888i</v>
      </c>
      <c r="K2121" t="str">
        <f t="shared" si="617"/>
        <v>0.0123572455143231-0.00877993901904286i</v>
      </c>
      <c r="L2121" t="str">
        <f t="shared" si="618"/>
        <v>0.0001875-0.080239066105026i</v>
      </c>
      <c r="M2121" t="str">
        <f t="shared" si="619"/>
        <v>0.0025-0.0386793446865255i</v>
      </c>
      <c r="N2121">
        <f t="shared" si="620"/>
        <v>85.162510069057831</v>
      </c>
      <c r="O2121">
        <f t="shared" si="621"/>
        <v>24.683536445648215</v>
      </c>
      <c r="P2121" s="3">
        <f t="shared" si="622"/>
        <v>24.683536445648215</v>
      </c>
      <c r="Q2121" s="3">
        <f t="shared" si="623"/>
        <v>-94.837489930942169</v>
      </c>
      <c r="R2121">
        <f t="shared" si="624"/>
        <v>85.162510069057831</v>
      </c>
      <c r="S2121">
        <f t="shared" si="625"/>
        <v>2.6376454990309735</v>
      </c>
      <c r="T2121">
        <f t="shared" si="608"/>
        <v>24.683536445648215</v>
      </c>
    </row>
    <row r="2122" spans="1:20" x14ac:dyDescent="0.25">
      <c r="A2122">
        <f t="shared" si="609"/>
        <v>16635.792143751009</v>
      </c>
      <c r="B2122">
        <f t="shared" si="626"/>
        <v>2647.6685519272914</v>
      </c>
      <c r="C2122" t="str">
        <f t="shared" si="610"/>
        <v>-1.43939387070599-17.012840596738i</v>
      </c>
      <c r="D2122" t="str">
        <f t="shared" si="611"/>
        <v>3.47807894014897-6.02379246224365i</v>
      </c>
      <c r="E2122" t="str">
        <f t="shared" si="612"/>
        <v>162.145831832306+1.84519809288879i</v>
      </c>
      <c r="F2122" t="str">
        <f t="shared" si="613"/>
        <v>2.90990248813339-56.415452928283i</v>
      </c>
      <c r="G2122" t="str">
        <f t="shared" si="614"/>
        <v>0.999997449482373-0.00159703197253152i</v>
      </c>
      <c r="H2122" t="str">
        <f t="shared" si="615"/>
        <v>829.951751185463+345.323132347576i</v>
      </c>
      <c r="I2122" t="str">
        <f t="shared" si="616"/>
        <v>61.7713326259027-129.252363712695i</v>
      </c>
      <c r="K2122" t="str">
        <f t="shared" si="617"/>
        <v>0.0123249792368691-0.00878800422630664i</v>
      </c>
      <c r="L2122" t="str">
        <f t="shared" si="618"/>
        <v>0.0001875-0.0799353119197311i</v>
      </c>
      <c r="M2122" t="str">
        <f t="shared" si="619"/>
        <v>0.0025-0.0385329195920756i</v>
      </c>
      <c r="N2122">
        <f t="shared" si="620"/>
        <v>85.163932109504444</v>
      </c>
      <c r="O2122">
        <f t="shared" si="621"/>
        <v>24.64651371539378</v>
      </c>
      <c r="P2122" s="3">
        <f t="shared" si="622"/>
        <v>24.64651371539378</v>
      </c>
      <c r="Q2122" s="3">
        <f t="shared" si="623"/>
        <v>-94.836067890495556</v>
      </c>
      <c r="R2122">
        <f t="shared" si="624"/>
        <v>85.163932109504444</v>
      </c>
      <c r="S2122">
        <f t="shared" si="625"/>
        <v>2.6476685519272913</v>
      </c>
      <c r="T2122">
        <f t="shared" si="608"/>
        <v>24.64651371539378</v>
      </c>
    </row>
    <row r="2123" spans="1:20" x14ac:dyDescent="0.25">
      <c r="A2123">
        <f t="shared" si="609"/>
        <v>16699.008153897263</v>
      </c>
      <c r="B2123">
        <f t="shared" si="626"/>
        <v>2657.7296924246152</v>
      </c>
      <c r="C2123" t="str">
        <f t="shared" si="610"/>
        <v>-1.43281016082595-16.9404995448636i</v>
      </c>
      <c r="D2123" t="str">
        <f t="shared" si="611"/>
        <v>3.47807858943367-6.00108471505229i</v>
      </c>
      <c r="E2123" t="str">
        <f t="shared" si="612"/>
        <v>162.145664089517+1.85495276323077i</v>
      </c>
      <c r="F2123" t="str">
        <f t="shared" si="613"/>
        <v>2.90990243162086-56.2019210143091i</v>
      </c>
      <c r="G2123" t="str">
        <f t="shared" si="614"/>
        <v>0.99999743006166-0.0016031006628937i</v>
      </c>
      <c r="H2123" t="str">
        <f t="shared" si="615"/>
        <v>831.77414659102+346.588583238184i</v>
      </c>
      <c r="I2123" t="str">
        <f t="shared" si="616"/>
        <v>61.7789105292733-129.030964462872i</v>
      </c>
      <c r="K2123" t="str">
        <f t="shared" si="617"/>
        <v>0.0122926545145384-0.00879595796378493i</v>
      </c>
      <c r="L2123" t="str">
        <f t="shared" si="618"/>
        <v>0.0001875-0.0796327076307348i</v>
      </c>
      <c r="M2123" t="str">
        <f t="shared" si="619"/>
        <v>0.0025-0.0383870488066105i</v>
      </c>
      <c r="N2123">
        <f t="shared" si="620"/>
        <v>85.165487601702651</v>
      </c>
      <c r="O2123">
        <f t="shared" si="621"/>
        <v>24.60948136534881</v>
      </c>
      <c r="P2123" s="3">
        <f t="shared" si="622"/>
        <v>24.60948136534881</v>
      </c>
      <c r="Q2123" s="3">
        <f t="shared" si="623"/>
        <v>-94.834512398297349</v>
      </c>
      <c r="R2123">
        <f t="shared" si="624"/>
        <v>85.165487601702651</v>
      </c>
      <c r="S2123">
        <f t="shared" si="625"/>
        <v>2.6577296924246152</v>
      </c>
      <c r="T2123">
        <f t="shared" si="608"/>
        <v>24.60948136534881</v>
      </c>
    </row>
    <row r="2124" spans="1:20" x14ac:dyDescent="0.25">
      <c r="A2124">
        <f t="shared" si="609"/>
        <v>16762.464384882074</v>
      </c>
      <c r="B2124">
        <f t="shared" si="626"/>
        <v>2667.8290652558289</v>
      </c>
      <c r="C2124" t="str">
        <f t="shared" si="610"/>
        <v>-1.42621531719185-16.8684509277457i</v>
      </c>
      <c r="D2124" t="str">
        <f t="shared" si="611"/>
        <v>3.47807823604796-5.97846329545977i</v>
      </c>
      <c r="E2124" t="str">
        <f t="shared" si="612"/>
        <v>162.145516469553+1.86475874852354i</v>
      </c>
      <c r="F2124" t="str">
        <f t="shared" si="613"/>
        <v>2.90990237467803-55.989197583836i</v>
      </c>
      <c r="G2124" t="str">
        <f t="shared" si="614"/>
        <v>0.999997410493069-0.00160919241392298i</v>
      </c>
      <c r="H2124" t="str">
        <f t="shared" si="615"/>
        <v>833.614755714981+347.856965501861i</v>
      </c>
      <c r="I2124" t="str">
        <f t="shared" si="616"/>
        <v>61.7863697535356-128.812123648614i</v>
      </c>
      <c r="K2124" t="str">
        <f t="shared" si="617"/>
        <v>0.0122602721207308-0.00880379970433049i</v>
      </c>
      <c r="L2124" t="str">
        <f t="shared" si="618"/>
        <v>0.0001875-0.0793312488849718i</v>
      </c>
      <c r="M2124" t="str">
        <f t="shared" si="619"/>
        <v>0.0025-0.03824173023173i</v>
      </c>
      <c r="N2124">
        <f t="shared" si="620"/>
        <v>85.167177379708946</v>
      </c>
      <c r="O2124">
        <f t="shared" si="621"/>
        <v>24.572439489292837</v>
      </c>
      <c r="P2124" s="3">
        <f t="shared" si="622"/>
        <v>24.572439489292837</v>
      </c>
      <c r="Q2124" s="3">
        <f t="shared" si="623"/>
        <v>-94.832822620291054</v>
      </c>
      <c r="R2124">
        <f t="shared" si="624"/>
        <v>85.167177379708946</v>
      </c>
      <c r="S2124">
        <f t="shared" si="625"/>
        <v>2.667829065255829</v>
      </c>
      <c r="T2124">
        <f t="shared" si="608"/>
        <v>24.572439489292837</v>
      </c>
    </row>
    <row r="2125" spans="1:20" x14ac:dyDescent="0.25">
      <c r="A2125">
        <f t="shared" si="609"/>
        <v>16826.161749544626</v>
      </c>
      <c r="B2125">
        <f t="shared" si="626"/>
        <v>2677.9668157038013</v>
      </c>
      <c r="C2125" t="str">
        <f t="shared" si="610"/>
        <v>-1.41960950177855-16.7966938317453i</v>
      </c>
      <c r="D2125" t="str">
        <f t="shared" si="611"/>
        <v>3.47807787997148-5.95592787804915i</v>
      </c>
      <c r="E2125" t="str">
        <f t="shared" si="612"/>
        <v>162.145389260904+1.87461623276954i</v>
      </c>
      <c r="F2125" t="str">
        <f t="shared" si="613"/>
        <v>2.90990231730161-55.7772795767659i</v>
      </c>
      <c r="G2125" t="str">
        <f t="shared" si="614"/>
        <v>0.999997390775476-0.00161530731324583i</v>
      </c>
      <c r="H2125" t="str">
        <f t="shared" si="615"/>
        <v>835.473790533173+349.128235615675i</v>
      </c>
      <c r="I2125" t="str">
        <f t="shared" si="616"/>
        <v>61.7937055778074-128.595847572995i</v>
      </c>
      <c r="K2125" t="str">
        <f t="shared" si="617"/>
        <v>0.0122278328349294-0.00881152892720649i</v>
      </c>
      <c r="L2125" t="str">
        <f t="shared" si="618"/>
        <v>0.0001875-0.0790309313458571i</v>
      </c>
      <c r="M2125" t="str">
        <f t="shared" si="619"/>
        <v>0.0025-0.0380969617769774i</v>
      </c>
      <c r="N2125">
        <f t="shared" si="620"/>
        <v>85.169002275093291</v>
      </c>
      <c r="O2125">
        <f t="shared" si="621"/>
        <v>24.535388182215755</v>
      </c>
      <c r="P2125" s="3">
        <f t="shared" si="622"/>
        <v>24.535388182215755</v>
      </c>
      <c r="Q2125" s="3">
        <f t="shared" si="623"/>
        <v>-94.830997724906709</v>
      </c>
      <c r="R2125">
        <f t="shared" si="624"/>
        <v>85.169002275093291</v>
      </c>
      <c r="S2125">
        <f t="shared" si="625"/>
        <v>2.6779668157038015</v>
      </c>
      <c r="T2125">
        <f t="shared" si="608"/>
        <v>24.535388182215755</v>
      </c>
    </row>
    <row r="2126" spans="1:20" x14ac:dyDescent="0.25">
      <c r="A2126">
        <f t="shared" si="609"/>
        <v>16890.101164192896</v>
      </c>
      <c r="B2126">
        <f t="shared" si="626"/>
        <v>2688.1430896034758</v>
      </c>
      <c r="C2126" t="str">
        <f t="shared" si="610"/>
        <v>-1.41299287773335-16.7252273457154i</v>
      </c>
      <c r="D2126" t="str">
        <f t="shared" si="611"/>
        <v>3.47807752118374-5.93347813864063i</v>
      </c>
      <c r="E2126" t="str">
        <f t="shared" si="612"/>
        <v>162.14528275422+1.8845253994939i</v>
      </c>
      <c r="F2126" t="str">
        <f t="shared" si="613"/>
        <v>2.9099022594883-55.5661639445866i</v>
      </c>
      <c r="G2126" t="str">
        <f t="shared" si="614"/>
        <v>0.999997370907744-0.00162144544882164i</v>
      </c>
      <c r="H2126" t="str">
        <f t="shared" si="615"/>
        <v>837.351465881333+350.402348397625i</v>
      </c>
      <c r="I2126" t="str">
        <f t="shared" si="616"/>
        <v>61.8009131558664-128.382142707828i</v>
      </c>
      <c r="K2126" t="str">
        <f t="shared" si="617"/>
        <v>0.0121953374426345-0.00881914511816925i</v>
      </c>
      <c r="L2126" t="str">
        <f t="shared" si="618"/>
        <v>0.0001875-0.0787317506932229i</v>
      </c>
      <c r="M2126" t="str">
        <f t="shared" si="619"/>
        <v>0.0025-0.0379527413598102i</v>
      </c>
      <c r="N2126">
        <f t="shared" si="620"/>
        <v>85.170963116850757</v>
      </c>
      <c r="O2126">
        <f t="shared" si="621"/>
        <v>24.498327540316357</v>
      </c>
      <c r="P2126" s="3">
        <f t="shared" si="622"/>
        <v>24.498327540316357</v>
      </c>
      <c r="Q2126" s="3">
        <f t="shared" si="623"/>
        <v>-94.829036883149243</v>
      </c>
      <c r="R2126">
        <f t="shared" si="624"/>
        <v>85.170963116850757</v>
      </c>
      <c r="S2126">
        <f t="shared" si="625"/>
        <v>2.6881430896034759</v>
      </c>
      <c r="T2126">
        <f t="shared" si="608"/>
        <v>24.498327540316357</v>
      </c>
    </row>
    <row r="2127" spans="1:20" x14ac:dyDescent="0.25">
      <c r="A2127">
        <f t="shared" si="609"/>
        <v>16954.28354861683</v>
      </c>
      <c r="B2127">
        <f t="shared" si="626"/>
        <v>2698.3580333439691</v>
      </c>
      <c r="C2127" t="str">
        <f t="shared" si="610"/>
        <v>-1.40636560936124-16.6540505609699i</v>
      </c>
      <c r="D2127" t="str">
        <f t="shared" si="611"/>
        <v>3.47807715966413-5.91111375428697i</v>
      </c>
      <c r="E2127" t="str">
        <f t="shared" si="612"/>
        <v>162.145197242309+1.89448643173708i</v>
      </c>
      <c r="F2127" t="str">
        <f t="shared" si="613"/>
        <v>2.90990220123478-55.3558476503293i</v>
      </c>
      <c r="G2127" t="str">
        <f t="shared" si="614"/>
        <v>0.999997350888732-0.001627606908944i</v>
      </c>
      <c r="H2127" t="str">
        <f t="shared" si="615"/>
        <v>839.247999497101+351.679256959211i</v>
      </c>
      <c r="I2127" t="str">
        <f t="shared" si="616"/>
        <v>61.8079875129417-128.171015695547i</v>
      </c>
      <c r="K2127" t="str">
        <f t="shared" si="617"/>
        <v>0.0121627867352966-0.00882664776955047i</v>
      </c>
      <c r="L2127" t="str">
        <f t="shared" si="618"/>
        <v>0.0001875-0.0784337026232545i</v>
      </c>
      <c r="M2127" t="str">
        <f t="shared" si="619"/>
        <v>0.0025-0.0378090669055689i</v>
      </c>
      <c r="N2127">
        <f t="shared" si="620"/>
        <v>85.173060731315104</v>
      </c>
      <c r="O2127">
        <f t="shared" si="621"/>
        <v>24.461257661000495</v>
      </c>
      <c r="P2127" s="3">
        <f t="shared" si="622"/>
        <v>24.461257661000495</v>
      </c>
      <c r="Q2127" s="3">
        <f t="shared" si="623"/>
        <v>-94.826939268684896</v>
      </c>
      <c r="R2127">
        <f t="shared" si="624"/>
        <v>85.173060731315104</v>
      </c>
      <c r="S2127">
        <f t="shared" si="625"/>
        <v>2.6983580333439692</v>
      </c>
      <c r="T2127">
        <f t="shared" si="608"/>
        <v>24.461257661000495</v>
      </c>
    </row>
    <row r="2128" spans="1:20" x14ac:dyDescent="0.25">
      <c r="A2128">
        <f t="shared" si="609"/>
        <v>17018.709826101574</v>
      </c>
      <c r="B2128">
        <f t="shared" si="626"/>
        <v>2708.6117938706761</v>
      </c>
      <c r="C2128" t="str">
        <f t="shared" si="610"/>
        <v>-1.39972786211028-16.5831625712538i</v>
      </c>
      <c r="D2128" t="str">
        <f t="shared" si="611"/>
        <v>3.4780767953918-5.88883440326872i</v>
      </c>
      <c r="E2128" t="str">
        <f t="shared" si="612"/>
        <v>162.14513302015+1.90449951204519i</v>
      </c>
      <c r="F2128" t="str">
        <f t="shared" si="613"/>
        <v>2.90990214253769-55.1463276685231i</v>
      </c>
      <c r="G2128" t="str">
        <f t="shared" si="614"/>
        <v>0.999997330717287-0.00163379178224195i</v>
      </c>
      <c r="H2128" t="str">
        <f t="shared" si="615"/>
        <v>841.163612062625+352.958912656652i</v>
      </c>
      <c r="I2128" t="str">
        <f t="shared" si="616"/>
        <v>61.814923542418-127.962473351106i</v>
      </c>
      <c r="K2128" t="str">
        <f t="shared" si="617"/>
        <v>0.0121301815102477-0.00883403638033841i</v>
      </c>
      <c r="L2128" t="str">
        <f t="shared" si="618"/>
        <v>0.0001875-0.0781367828484306i</v>
      </c>
      <c r="M2128" t="str">
        <f t="shared" si="619"/>
        <v>0.0025-0.0376659363474486i</v>
      </c>
      <c r="N2128">
        <f t="shared" si="620"/>
        <v>85.175295942070761</v>
      </c>
      <c r="O2128">
        <f t="shared" si="621"/>
        <v>24.42417864287961</v>
      </c>
      <c r="P2128" s="3">
        <f t="shared" si="622"/>
        <v>24.42417864287961</v>
      </c>
      <c r="Q2128" s="3">
        <f t="shared" si="623"/>
        <v>-94.824704057929239</v>
      </c>
      <c r="R2128">
        <f t="shared" si="624"/>
        <v>85.175295942070761</v>
      </c>
      <c r="S2128">
        <f t="shared" si="625"/>
        <v>2.7086117938706762</v>
      </c>
      <c r="T2128">
        <f t="shared" si="608"/>
        <v>24.42417864287961</v>
      </c>
    </row>
    <row r="2129" spans="1:20" x14ac:dyDescent="0.25">
      <c r="A2129">
        <f t="shared" si="609"/>
        <v>17083.38092344076</v>
      </c>
      <c r="B2129">
        <f t="shared" si="626"/>
        <v>2718.9045186873846</v>
      </c>
      <c r="C2129" t="str">
        <f t="shared" si="610"/>
        <v>-1.39307980255663-16.5125624727132i</v>
      </c>
      <c r="D2129" t="str">
        <f t="shared" si="611"/>
        <v>3.47807642834582-5.86663976508975i</v>
      </c>
      <c r="E2129" t="str">
        <f t="shared" si="612"/>
        <v>162.14509038489+1.91456482245722i</v>
      </c>
      <c r="F2129" t="str">
        <f t="shared" si="613"/>
        <v>2.90990208339366-54.937600985153i</v>
      </c>
      <c r="G2129" t="str">
        <f t="shared" si="614"/>
        <v>0.999997310392249-0.00164000015768131i</v>
      </c>
      <c r="H2129" t="str">
        <f t="shared" si="615"/>
        <v>843.098527247719+354.241265040707i</v>
      </c>
      <c r="I2129" t="str">
        <f t="shared" si="616"/>
        <v>61.8217160024538-127.756522663897i</v>
      </c>
      <c r="K2129" t="str">
        <f t="shared" si="617"/>
        <v>0.0120975225706317-0.0088413104562584i</v>
      </c>
      <c r="L2129" t="str">
        <f t="shared" si="618"/>
        <v>0.0001875-0.0778409870974601i</v>
      </c>
      <c r="M2129" t="str">
        <f t="shared" si="619"/>
        <v>0.0025-0.0375233476264681i</v>
      </c>
      <c r="N2129">
        <f t="shared" si="620"/>
        <v>85.1776695698655</v>
      </c>
      <c r="O2129">
        <f t="shared" si="621"/>
        <v>24.387090585768853</v>
      </c>
      <c r="P2129" s="3">
        <f t="shared" si="622"/>
        <v>24.387090585768853</v>
      </c>
      <c r="Q2129" s="3">
        <f t="shared" si="623"/>
        <v>-94.8223304301345</v>
      </c>
      <c r="R2129">
        <f t="shared" si="624"/>
        <v>85.1776695698655</v>
      </c>
      <c r="S2129">
        <f t="shared" si="625"/>
        <v>2.7189045186873844</v>
      </c>
      <c r="T2129">
        <f t="shared" si="608"/>
        <v>24.387090585768853</v>
      </c>
    </row>
    <row r="2130" spans="1:20" x14ac:dyDescent="0.25">
      <c r="A2130">
        <f t="shared" si="609"/>
        <v>17148.297770949834</v>
      </c>
      <c r="B2130">
        <f t="shared" si="626"/>
        <v>2729.2363558583966</v>
      </c>
      <c r="C2130" t="str">
        <f t="shared" si="610"/>
        <v>-1.38642159838956-16.4422493638648i</v>
      </c>
      <c r="D2130" t="str">
        <f t="shared" si="611"/>
        <v>3.47807605850509-5.84452952047252i</v>
      </c>
      <c r="E2130" t="str">
        <f t="shared" si="612"/>
        <v>162.145069635849+1.92468254449578i</v>
      </c>
      <c r="F2130" t="str">
        <f t="shared" si="613"/>
        <v>2.90990202379929-54.7296645976157i</v>
      </c>
      <c r="G2130" t="str">
        <f t="shared" si="614"/>
        <v>0.999997289912447-0.0016462321245659i</v>
      </c>
      <c r="H2130" t="str">
        <f t="shared" si="615"/>
        <v>845.052971753626+355.526261805096i</v>
      </c>
      <c r="I2130" t="str">
        <f t="shared" si="616"/>
        <v>61.8283595125129-127.553170799688i</v>
      </c>
      <c r="K2130" t="str">
        <f t="shared" si="617"/>
        <v>0.0120648107253329-0.00884846950985252i</v>
      </c>
      <c r="L2130" t="str">
        <f t="shared" si="618"/>
        <v>0.0001875-0.0775463111152224i</v>
      </c>
      <c r="M2130" t="str">
        <f t="shared" si="619"/>
        <v>0.0025-0.0373812986914407i</v>
      </c>
      <c r="N2130">
        <f t="shared" si="620"/>
        <v>85.180182432521647</v>
      </c>
      <c r="O2130">
        <f t="shared" si="621"/>
        <v>24.349993590684665</v>
      </c>
      <c r="P2130" s="3">
        <f t="shared" si="622"/>
        <v>24.349993590684665</v>
      </c>
      <c r="Q2130" s="3">
        <f t="shared" si="623"/>
        <v>-94.819817567478353</v>
      </c>
      <c r="R2130">
        <f t="shared" si="624"/>
        <v>85.180182432521647</v>
      </c>
      <c r="S2130">
        <f t="shared" si="625"/>
        <v>2.7292363558583967</v>
      </c>
      <c r="T2130">
        <f t="shared" si="608"/>
        <v>24.349993590684665</v>
      </c>
    </row>
    <row r="2131" spans="1:20" x14ac:dyDescent="0.25">
      <c r="A2131">
        <f t="shared" si="609"/>
        <v>17213.461302479442</v>
      </c>
      <c r="B2131">
        <f t="shared" si="626"/>
        <v>2739.6074540106583</v>
      </c>
      <c r="C2131" t="str">
        <f t="shared" si="610"/>
        <v>-1.37975341839535-16.3722223455667i</v>
      </c>
      <c r="D2131" t="str">
        <f t="shared" si="611"/>
        <v>3.4780756858483-5.82250335135344i</v>
      </c>
      <c r="E2131" t="str">
        <f t="shared" si="612"/>
        <v>162.145071074524+1.93485285915853i</v>
      </c>
      <c r="F2131" t="str">
        <f t="shared" si="613"/>
        <v>2.90990196375114-54.5225155146761i</v>
      </c>
      <c r="G2131" t="str">
        <f t="shared" si="614"/>
        <v>0.999997269276705-0.00165248777253885i</v>
      </c>
      <c r="H2131" t="str">
        <f t="shared" si="615"/>
        <v>847.027175357322+356.813848733379i</v>
      </c>
      <c r="I2131" t="str">
        <f t="shared" si="616"/>
        <v>61.8348485497928-127.352425102579i</v>
      </c>
      <c r="K2131" t="str">
        <f t="shared" si="617"/>
        <v>0.0120320467889044-0.0088555130605584i</v>
      </c>
      <c r="L2131" t="str">
        <f t="shared" si="618"/>
        <v>0.0001875-0.0772527506627045i</v>
      </c>
      <c r="M2131" t="str">
        <f t="shared" si="619"/>
        <v>0.0025-0.0372397874989447i</v>
      </c>
      <c r="N2131">
        <f t="shared" si="620"/>
        <v>85.182835344850858</v>
      </c>
      <c r="O2131">
        <f t="shared" si="621"/>
        <v>24.312887759842674</v>
      </c>
      <c r="P2131" s="3">
        <f t="shared" si="622"/>
        <v>24.312887759842674</v>
      </c>
      <c r="Q2131" s="3">
        <f t="shared" si="623"/>
        <v>-94.817164655149142</v>
      </c>
      <c r="R2131">
        <f t="shared" si="624"/>
        <v>85.182835344850858</v>
      </c>
      <c r="S2131">
        <f t="shared" si="625"/>
        <v>2.7396074540106583</v>
      </c>
      <c r="T2131">
        <f t="shared" si="608"/>
        <v>24.312887759842674</v>
      </c>
    </row>
    <row r="2132" spans="1:20" x14ac:dyDescent="0.25">
      <c r="A2132">
        <f t="shared" si="609"/>
        <v>17278.872455428864</v>
      </c>
      <c r="B2132">
        <f t="shared" si="626"/>
        <v>2750.017962335899</v>
      </c>
      <c r="C2132" t="str">
        <f t="shared" si="610"/>
        <v>-1.37307543244222-16.3024805209889i</v>
      </c>
      <c r="D2132" t="str">
        <f t="shared" si="611"/>
        <v>3.478075310354-5.80056094087843i</v>
      </c>
      <c r="E2132" t="str">
        <f t="shared" si="612"/>
        <v>162.145095004593+1.94507594690717i</v>
      </c>
      <c r="F2132" t="str">
        <f t="shared" si="613"/>
        <v>2.90990190324574-54.3161507564249i</v>
      </c>
      <c r="G2132" t="str">
        <f t="shared" si="614"/>
        <v>0.999997248483833-0.00165876719158387i</v>
      </c>
      <c r="H2132" t="str">
        <f t="shared" si="615"/>
        <v>849.021370956475+358.103969644408i</v>
      </c>
      <c r="I2132" t="str">
        <f t="shared" si="616"/>
        <v>61.8411774455739-127.15429309698i</v>
      </c>
      <c r="K2132" t="str">
        <f t="shared" si="617"/>
        <v>0.0119992315814936-0.00886244063478704i</v>
      </c>
      <c r="L2132" t="str">
        <f t="shared" si="618"/>
        <v>0.0001875-0.0769603015169399i</v>
      </c>
      <c r="M2132" t="str">
        <f t="shared" si="619"/>
        <v>0.0025-0.0370988120132941i</v>
      </c>
      <c r="N2132">
        <f t="shared" si="620"/>
        <v>85.185629118564222</v>
      </c>
      <c r="O2132">
        <f t="shared" si="621"/>
        <v>24.275773196655194</v>
      </c>
      <c r="P2132" s="3">
        <f t="shared" si="622"/>
        <v>24.275773196655194</v>
      </c>
      <c r="Q2132" s="3">
        <f t="shared" si="623"/>
        <v>-94.814370881435778</v>
      </c>
      <c r="R2132">
        <f t="shared" si="624"/>
        <v>85.185629118564222</v>
      </c>
      <c r="S2132">
        <f t="shared" si="625"/>
        <v>2.7500179623358991</v>
      </c>
      <c r="T2132">
        <f t="shared" si="608"/>
        <v>24.275773196655194</v>
      </c>
    </row>
    <row r="2133" spans="1:20" x14ac:dyDescent="0.25">
      <c r="A2133">
        <f t="shared" si="609"/>
        <v>17344.532170759496</v>
      </c>
      <c r="B2133">
        <f t="shared" si="626"/>
        <v>2760.4680305927754</v>
      </c>
      <c r="C2133" t="str">
        <f t="shared" si="610"/>
        <v>-1.36638781146369-16.2330229955842i</v>
      </c>
      <c r="D2133" t="str">
        <f t="shared" si="611"/>
        <v>3.47807493200063-5.77870197339836i</v>
      </c>
      <c r="E2133" t="str">
        <f t="shared" si="612"/>
        <v>162.145141731914+1.95535198765898i</v>
      </c>
      <c r="F2133" t="str">
        <f t="shared" si="613"/>
        <v>2.90990184227965-54.1105673542363i</v>
      </c>
      <c r="G2133" t="str">
        <f t="shared" si="614"/>
        <v>0.999997227532637-0.00166507047202657i</v>
      </c>
      <c r="H2133" t="str">
        <f t="shared" si="615"/>
        <v>851.035794614911+359.396566336125i</v>
      </c>
      <c r="I2133" t="str">
        <f t="shared" si="616"/>
        <v>61.8473403814568-126.958782489606i</v>
      </c>
      <c r="K2133" t="str">
        <f t="shared" si="617"/>
        <v>0.0119663659287682-0.00886925176599993i</v>
      </c>
      <c r="L2133" t="str">
        <f t="shared" si="618"/>
        <v>0.0001875-0.0766689594709505i</v>
      </c>
      <c r="M2133" t="str">
        <f t="shared" si="619"/>
        <v>0.0025-0.0369583702065094i</v>
      </c>
      <c r="N2133">
        <f t="shared" si="620"/>
        <v>85.188564562187096</v>
      </c>
      <c r="O2133">
        <f t="shared" si="621"/>
        <v>24.238650005728537</v>
      </c>
      <c r="P2133" s="3">
        <f t="shared" si="622"/>
        <v>24.238650005728537</v>
      </c>
      <c r="Q2133" s="3">
        <f t="shared" si="623"/>
        <v>-94.811435437812904</v>
      </c>
      <c r="R2133">
        <f t="shared" si="624"/>
        <v>85.188564562187096</v>
      </c>
      <c r="S2133">
        <f t="shared" si="625"/>
        <v>2.7604680305927753</v>
      </c>
      <c r="T2133">
        <f t="shared" si="608"/>
        <v>24.238650005728537</v>
      </c>
    </row>
    <row r="2134" spans="1:20" x14ac:dyDescent="0.25">
      <c r="A2134">
        <f t="shared" si="609"/>
        <v>17410.441393008379</v>
      </c>
      <c r="B2134">
        <f t="shared" si="626"/>
        <v>2770.9578091090279</v>
      </c>
      <c r="C2134" t="str">
        <f t="shared" si="610"/>
        <v>-1.35969072744307-16.1638488770596i</v>
      </c>
      <c r="D2134" t="str">
        <f t="shared" si="611"/>
        <v>3.47807455076638-5.75692613446435i</v>
      </c>
      <c r="E2134" t="str">
        <f t="shared" si="612"/>
        <v>162.145211564536+1.96568116077391i</v>
      </c>
      <c r="F2134" t="str">
        <f t="shared" si="613"/>
        <v>2.90990178084933-53.9057623507237i</v>
      </c>
      <c r="G2134" t="str">
        <f t="shared" si="614"/>
        <v>0.999997206421909-0.00167139770453575i</v>
      </c>
      <c r="H2134" t="str">
        <f t="shared" si="615"/>
        <v>853.070685608735+360.691578527826i</v>
      </c>
      <c r="I2134" t="str">
        <f t="shared" si="616"/>
        <v>61.8533313855081-126.76590117148i</v>
      </c>
      <c r="K2134" t="str">
        <f t="shared" si="617"/>
        <v>0.0119334506618396-0.00887594599478507i</v>
      </c>
      <c r="L2134" t="str">
        <f t="shared" si="618"/>
        <v>0.0001875-0.0763787203336823i</v>
      </c>
      <c r="M2134" t="str">
        <f t="shared" si="619"/>
        <v>0.0025-0.0368184600582878i</v>
      </c>
      <c r="N2134">
        <f t="shared" si="620"/>
        <v>85.191642480969207</v>
      </c>
      <c r="O2134">
        <f t="shared" si="621"/>
        <v>24.201518292860371</v>
      </c>
      <c r="P2134" s="3">
        <f t="shared" si="622"/>
        <v>24.201518292860371</v>
      </c>
      <c r="Q2134" s="3">
        <f t="shared" si="623"/>
        <v>-94.808357519030793</v>
      </c>
      <c r="R2134">
        <f t="shared" si="624"/>
        <v>85.191642480969207</v>
      </c>
      <c r="S2134">
        <f t="shared" si="625"/>
        <v>2.7709578091090279</v>
      </c>
      <c r="T2134">
        <f t="shared" si="608"/>
        <v>24.201518292860371</v>
      </c>
    </row>
    <row r="2135" spans="1:20" x14ac:dyDescent="0.25">
      <c r="A2135">
        <f t="shared" si="609"/>
        <v>17476.601070301815</v>
      </c>
      <c r="B2135">
        <f t="shared" si="626"/>
        <v>2781.4874487836423</v>
      </c>
      <c r="C2135" t="str">
        <f t="shared" si="610"/>
        <v>-1.35298435339627-16.0949572753468i</v>
      </c>
      <c r="D2135" t="str">
        <f t="shared" si="611"/>
        <v>3.47807416662934-5.73523311082343i</v>
      </c>
      <c r="E2135" t="str">
        <f t="shared" si="612"/>
        <v>162.14530481269+1.97606364504968i</v>
      </c>
      <c r="F2135" t="str">
        <f t="shared" si="613"/>
        <v>2.90990171895127-53.7017327996986i</v>
      </c>
      <c r="G2135" t="str">
        <f t="shared" si="614"/>
        <v>0.999997185150436-0.00167774898012469i</v>
      </c>
      <c r="H2135" t="str">
        <f t="shared" si="615"/>
        <v>855.126286473016+361.988943800723i</v>
      </c>
      <c r="I2135" t="str">
        <f t="shared" si="616"/>
        <v>61.8591443282997-126.575657219976i</v>
      </c>
      <c r="K2135" t="str">
        <f t="shared" si="617"/>
        <v>0.0119004866171857-0.0088825228689321i</v>
      </c>
      <c r="L2135" t="str">
        <f t="shared" si="618"/>
        <v>0.0001875-0.0760895799299483i</v>
      </c>
      <c r="M2135" t="str">
        <f t="shared" si="619"/>
        <v>0.0025-0.0366790795559752i</v>
      </c>
      <c r="N2135">
        <f t="shared" si="620"/>
        <v>85.194863676799713</v>
      </c>
      <c r="O2135">
        <f t="shared" si="621"/>
        <v>24.164378165036155</v>
      </c>
      <c r="P2135" s="3">
        <f t="shared" si="622"/>
        <v>24.164378165036155</v>
      </c>
      <c r="Q2135" s="3">
        <f t="shared" si="623"/>
        <v>-94.805136323200287</v>
      </c>
      <c r="R2135">
        <f t="shared" si="624"/>
        <v>85.194863676799713</v>
      </c>
      <c r="S2135">
        <f t="shared" si="625"/>
        <v>2.7814874487836425</v>
      </c>
      <c r="T2135">
        <f t="shared" si="608"/>
        <v>24.164378165036155</v>
      </c>
    </row>
    <row r="2136" spans="1:20" x14ac:dyDescent="0.25">
      <c r="A2136">
        <f t="shared" si="609"/>
        <v>17543.01215436896</v>
      </c>
      <c r="B2136">
        <f t="shared" si="626"/>
        <v>2792.0571010890203</v>
      </c>
      <c r="C2136" t="str">
        <f t="shared" si="610"/>
        <v>-1.34626886335592-16.0263473025746i</v>
      </c>
      <c r="D2136" t="str">
        <f t="shared" si="611"/>
        <v>3.47807377956738-5.71362259041388i</v>
      </c>
      <c r="E2136" t="str">
        <f t="shared" si="612"/>
        <v>162.145421788808+1.98649961870682i</v>
      </c>
      <c r="F2136" t="str">
        <f t="shared" si="613"/>
        <v>2.90990165658188-53.498475766127i</v>
      </c>
      <c r="G2136" t="str">
        <f t="shared" si="614"/>
        <v>0.999997163716994-0.00168412439015248i</v>
      </c>
      <c r="H2136" t="str">
        <f t="shared" si="615"/>
        <v>857.202843049063+363.288597536832i</v>
      </c>
      <c r="I2136" t="str">
        <f t="shared" si="616"/>
        <v>61.8647729188443-126.38805890085i</v>
      </c>
      <c r="K2136" t="str">
        <f t="shared" si="617"/>
        <v>0.0118674746365723-0.00888898194350647i</v>
      </c>
      <c r="L2136" t="str">
        <f t="shared" si="618"/>
        <v>0.0001875-0.0758015341003669i</v>
      </c>
      <c r="M2136" t="str">
        <f t="shared" si="619"/>
        <v>0.0025-0.0365402266945359i</v>
      </c>
      <c r="N2136">
        <f t="shared" si="620"/>
        <v>85.198228948117261</v>
      </c>
      <c r="O2136">
        <f t="shared" si="621"/>
        <v>24.127229730426379</v>
      </c>
      <c r="P2136" s="3">
        <f t="shared" si="622"/>
        <v>24.127229730426379</v>
      </c>
      <c r="Q2136" s="3">
        <f t="shared" si="623"/>
        <v>-94.801771051882739</v>
      </c>
      <c r="R2136">
        <f t="shared" si="624"/>
        <v>85.198228948117261</v>
      </c>
      <c r="S2136">
        <f t="shared" si="625"/>
        <v>2.7920571010890205</v>
      </c>
      <c r="T2136">
        <f t="shared" si="608"/>
        <v>24.127229730426379</v>
      </c>
    </row>
    <row r="2137" spans="1:20" x14ac:dyDescent="0.25">
      <c r="A2137">
        <f t="shared" si="609"/>
        <v>17609.675600555565</v>
      </c>
      <c r="B2137">
        <f t="shared" si="626"/>
        <v>2802.6669180731587</v>
      </c>
      <c r="C2137" t="str">
        <f t="shared" si="610"/>
        <v>-1.33954443235353-15.9580180730409i</v>
      </c>
      <c r="D2137" t="str">
        <f t="shared" si="611"/>
        <v>3.47807338955825-5.69209426236089i</v>
      </c>
      <c r="E2137" t="str">
        <f t="shared" si="612"/>
        <v>162.145562807511+1.99698925938452i</v>
      </c>
      <c r="F2137" t="str">
        <f t="shared" si="613"/>
        <v>2.90990159373759-53.2959883260885i</v>
      </c>
      <c r="G2137" t="str">
        <f t="shared" si="614"/>
        <v>0.999997142120349-0.00169052402632531i</v>
      </c>
      <c r="H2137" t="str">
        <f t="shared" si="615"/>
        <v>859.300604532277+364.590472856062i</v>
      </c>
      <c r="I2137" t="str">
        <f t="shared" si="616"/>
        <v>61.8702107004169-126.203114670313i</v>
      </c>
      <c r="K2137" t="str">
        <f t="shared" si="617"/>
        <v>0.0118344155669738-0.00889532278092262i</v>
      </c>
      <c r="L2137" t="str">
        <f t="shared" si="618"/>
        <v>0.0001875-0.0755145787013021i</v>
      </c>
      <c r="M2137" t="str">
        <f t="shared" si="619"/>
        <v>0.0025-0.0364018994765251i</v>
      </c>
      <c r="N2137">
        <f t="shared" si="620"/>
        <v>85.201739089826091</v>
      </c>
      <c r="O2137">
        <f t="shared" si="621"/>
        <v>24.090073098383179</v>
      </c>
      <c r="P2137" s="3">
        <f t="shared" si="622"/>
        <v>24.090073098383179</v>
      </c>
      <c r="Q2137" s="3">
        <f t="shared" si="623"/>
        <v>-94.798260910173909</v>
      </c>
      <c r="R2137">
        <f t="shared" si="624"/>
        <v>85.201739089826091</v>
      </c>
      <c r="S2137">
        <f t="shared" si="625"/>
        <v>2.8026669180731587</v>
      </c>
      <c r="T2137">
        <f t="shared" si="608"/>
        <v>24.090073098383179</v>
      </c>
    </row>
    <row r="2138" spans="1:20" x14ac:dyDescent="0.25">
      <c r="A2138">
        <f t="shared" si="609"/>
        <v>17676.592367837675</v>
      </c>
      <c r="B2138">
        <f t="shared" si="626"/>
        <v>2813.3170523618369</v>
      </c>
      <c r="C2138" t="str">
        <f t="shared" si="610"/>
        <v>-1.33281123640316-15.8899687031844i</v>
      </c>
      <c r="D2138" t="str">
        <f t="shared" si="611"/>
        <v>3.47807299657952-5.67064781697196i</v>
      </c>
      <c r="E2138" t="str">
        <f t="shared" si="612"/>
        <v>162.145728185623+2.00753274412746i</v>
      </c>
      <c r="F2138" t="str">
        <f t="shared" si="613"/>
        <v>2.90990153041477-53.0942675667333i</v>
      </c>
      <c r="G2138" t="str">
        <f t="shared" si="614"/>
        <v>0.999997120359258-0.00169694798069781i</v>
      </c>
      <c r="H2138" t="str">
        <f t="shared" si="615"/>
        <v>861.419823520638+365.894500551559i</v>
      </c>
      <c r="I2138" t="str">
        <f t="shared" si="616"/>
        <v>61.8754510462736-126.020833177104i</v>
      </c>
      <c r="K2138" t="str">
        <f t="shared" si="617"/>
        <v>0.0118013102604917-0.00890154495101617i</v>
      </c>
      <c r="L2138" t="str">
        <f t="shared" si="618"/>
        <v>0.0001875-0.0752287096048041i</v>
      </c>
      <c r="M2138" t="str">
        <f t="shared" si="619"/>
        <v>0.0025-0.0362640959120593i</v>
      </c>
      <c r="N2138">
        <f t="shared" si="620"/>
        <v>85.205394893206133</v>
      </c>
      <c r="O2138">
        <f t="shared" si="621"/>
        <v>24.052908379436499</v>
      </c>
      <c r="P2138" s="3">
        <f t="shared" si="622"/>
        <v>24.052908379436499</v>
      </c>
      <c r="Q2138" s="3">
        <f t="shared" si="623"/>
        <v>-94.794605106793867</v>
      </c>
      <c r="R2138">
        <f t="shared" si="624"/>
        <v>85.205394893206133</v>
      </c>
      <c r="S2138">
        <f t="shared" si="625"/>
        <v>2.8133170523618367</v>
      </c>
      <c r="T2138">
        <f t="shared" si="608"/>
        <v>24.052908379436499</v>
      </c>
    </row>
    <row r="2139" spans="1:20" x14ac:dyDescent="0.25">
      <c r="A2139">
        <f t="shared" si="609"/>
        <v>17743.76341883546</v>
      </c>
      <c r="B2139">
        <f t="shared" si="626"/>
        <v>2824.007657160812</v>
      </c>
      <c r="C2139" t="str">
        <f t="shared" si="610"/>
        <v>-1.32606945248344-15.8221983115571i</v>
      </c>
      <c r="D2139" t="str">
        <f t="shared" si="611"/>
        <v>3.47807260060855-5.6492829457325i</v>
      </c>
      <c r="E2139" t="str">
        <f t="shared" si="612"/>
        <v>162.145918242166+2.01813024937801i</v>
      </c>
      <c r="F2139" t="str">
        <f t="shared" si="613"/>
        <v>2.9099014666098-52.8933105862403i</v>
      </c>
      <c r="G2139" t="str">
        <f t="shared" si="614"/>
        <v>0.999997098432471-0.00170339634567433i</v>
      </c>
      <c r="H2139" t="str">
        <f t="shared" si="615"/>
        <v>863.560756063723+367.200609023116i</v>
      </c>
      <c r="I2139" t="str">
        <f t="shared" si="616"/>
        <v>61.8804871552431-125.841223264583i</v>
      </c>
      <c r="K2139" t="str">
        <f t="shared" si="617"/>
        <v>0.0117681595742732-0.0089076480311149i</v>
      </c>
      <c r="L2139" t="str">
        <f t="shared" si="618"/>
        <v>0.0001875-0.0749439226985492i</v>
      </c>
      <c r="M2139" t="str">
        <f t="shared" si="619"/>
        <v>0.0025-0.0361268140187879i</v>
      </c>
      <c r="N2139">
        <f t="shared" si="620"/>
        <v>85.209197145828142</v>
      </c>
      <c r="O2139">
        <f t="shared" si="621"/>
        <v>24.015735685290345</v>
      </c>
      <c r="P2139" s="3">
        <f t="shared" si="622"/>
        <v>24.015735685290345</v>
      </c>
      <c r="Q2139" s="3">
        <f t="shared" si="623"/>
        <v>-94.790802854171858</v>
      </c>
      <c r="R2139">
        <f t="shared" si="624"/>
        <v>85.209197145828142</v>
      </c>
      <c r="S2139">
        <f t="shared" si="625"/>
        <v>2.8240076571608119</v>
      </c>
      <c r="T2139">
        <f t="shared" si="608"/>
        <v>24.015735685290345</v>
      </c>
    </row>
    <row r="2140" spans="1:20" x14ac:dyDescent="0.25">
      <c r="A2140">
        <f t="shared" si="609"/>
        <v>17811.189719827034</v>
      </c>
      <c r="B2140">
        <f t="shared" si="626"/>
        <v>2834.7388862580233</v>
      </c>
      <c r="C2140" t="str">
        <f t="shared" si="610"/>
        <v>-1.31931925852045-15.7547060187978i</v>
      </c>
      <c r="D2140" t="str">
        <f t="shared" si="611"/>
        <v>3.4780722016226-5.62799934130144i</v>
      </c>
      <c r="E2140" t="str">
        <f t="shared" si="612"/>
        <v>162.14613329837+2.02878195096516i</v>
      </c>
      <c r="F2140" t="str">
        <f t="shared" si="613"/>
        <v>2.90990140231899-52.6931144937763i</v>
      </c>
      <c r="G2140" t="str">
        <f t="shared" si="614"/>
        <v>0.999997076338723-0.00170986921401037i</v>
      </c>
      <c r="H2140" t="str">
        <f t="shared" si="615"/>
        <v>865.723661712358+368.508724208732i</v>
      </c>
      <c r="I2140" t="str">
        <f t="shared" si="616"/>
        <v>61.8853120472126-125.664293972839i</v>
      </c>
      <c r="K2140" t="str">
        <f t="shared" si="617"/>
        <v>0.0117349643704276-0.00891363160610899i</v>
      </c>
      <c r="L2140" t="str">
        <f t="shared" si="618"/>
        <v>0.0001875-0.0746602138857836i</v>
      </c>
      <c r="M2140" t="str">
        <f t="shared" si="619"/>
        <v>0.0025-0.0359900518218648i</v>
      </c>
      <c r="N2140">
        <f t="shared" si="620"/>
        <v>85.213146631465705</v>
      </c>
      <c r="O2140">
        <f t="shared" si="621"/>
        <v>23.978555128819224</v>
      </c>
      <c r="P2140" s="3">
        <f t="shared" si="622"/>
        <v>23.978555128819224</v>
      </c>
      <c r="Q2140" s="3">
        <f t="shared" si="623"/>
        <v>-94.786853368534295</v>
      </c>
      <c r="R2140">
        <f t="shared" si="624"/>
        <v>85.213146631465705</v>
      </c>
      <c r="S2140">
        <f t="shared" si="625"/>
        <v>2.8347388862580232</v>
      </c>
      <c r="T2140">
        <f t="shared" si="608"/>
        <v>23.978555128819224</v>
      </c>
    </row>
    <row r="2141" spans="1:20" x14ac:dyDescent="0.25">
      <c r="A2141">
        <f t="shared" si="609"/>
        <v>17878.872240762379</v>
      </c>
      <c r="B2141">
        <f t="shared" si="626"/>
        <v>2845.5108940258037</v>
      </c>
      <c r="C2141" t="str">
        <f t="shared" si="610"/>
        <v>-1.31256083336951-15.6874909476039i</v>
      </c>
      <c r="D2141" t="str">
        <f t="shared" si="611"/>
        <v>3.47807179959866-5.60679669750664i</v>
      </c>
      <c r="E2141" t="str">
        <f t="shared" si="612"/>
        <v>162.14637367767+2.03948802409905i</v>
      </c>
      <c r="F2141" t="str">
        <f t="shared" si="613"/>
        <v>2.90990133753864-52.4936764094526i</v>
      </c>
      <c r="G2141" t="str">
        <f t="shared" si="614"/>
        <v>0.999997054076745-0.00171636667881378i</v>
      </c>
      <c r="H2141" t="str">
        <f t="shared" si="615"/>
        <v>867.908803568832+369.818769514163i</v>
      </c>
      <c r="I2141" t="str">
        <f t="shared" si="616"/>
        <v>61.8899185584827-125.49005454081i</v>
      </c>
      <c r="K2141" t="str">
        <f t="shared" si="617"/>
        <v>0.011701725515942-0.0089194952685199i</v>
      </c>
      <c r="L2141" t="str">
        <f t="shared" si="618"/>
        <v>0.0001875-0.0743775790852595i</v>
      </c>
      <c r="M2141" t="str">
        <f t="shared" si="619"/>
        <v>0.0025-0.0358538073539199i</v>
      </c>
      <c r="N2141">
        <f t="shared" si="620"/>
        <v>85.217244130009831</v>
      </c>
      <c r="O2141">
        <f t="shared" si="621"/>
        <v>23.941366824063365</v>
      </c>
      <c r="P2141" s="3">
        <f t="shared" si="622"/>
        <v>23.941366824063365</v>
      </c>
      <c r="Q2141" s="3">
        <f t="shared" si="623"/>
        <v>-94.782755869990169</v>
      </c>
      <c r="R2141">
        <f t="shared" si="624"/>
        <v>85.217244130009831</v>
      </c>
      <c r="S2141">
        <f t="shared" si="625"/>
        <v>2.8455108940258036</v>
      </c>
      <c r="T2141">
        <f t="shared" si="608"/>
        <v>23.941366824063365</v>
      </c>
    </row>
    <row r="2142" spans="1:20" x14ac:dyDescent="0.25">
      <c r="A2142">
        <f t="shared" si="609"/>
        <v>17946.811955277277</v>
      </c>
      <c r="B2142">
        <f t="shared" si="626"/>
        <v>2856.3238354231021</v>
      </c>
      <c r="C2142" t="str">
        <f t="shared" si="610"/>
        <v>-1.30579435679735-15.6205522227058i</v>
      </c>
      <c r="D2142" t="str">
        <f t="shared" si="611"/>
        <v>3.47807139451365-5.58567470934076i</v>
      </c>
      <c r="E2142" t="str">
        <f t="shared" si="612"/>
        <v>162.146639705714+2.0502486433591i</v>
      </c>
      <c r="F2142" t="str">
        <f t="shared" si="613"/>
        <v>2.90990127226502-52.2949934642859i</v>
      </c>
      <c r="G2142" t="str">
        <f t="shared" si="614"/>
        <v>0.999997031645256-0.0017228888335462i</v>
      </c>
      <c r="H2142" t="str">
        <f t="shared" si="615"/>
        <v>870.116448337702+371.130665740438i</v>
      </c>
      <c r="I2142" t="str">
        <f t="shared" si="616"/>
        <v>61.8942993370026-125.318514408421i</v>
      </c>
      <c r="K2142" t="str">
        <f t="shared" si="617"/>
        <v>0.011668443882596-0.00892523861856824i</v>
      </c>
      <c r="L2142" t="str">
        <f t="shared" si="618"/>
        <v>0.0001875-0.074096014231181i</v>
      </c>
      <c r="M2142" t="str">
        <f t="shared" si="619"/>
        <v>0.0025-0.0357180786550308i</v>
      </c>
      <c r="N2142">
        <f t="shared" si="620"/>
        <v>85.221490417382299</v>
      </c>
      <c r="O2142">
        <f t="shared" si="621"/>
        <v>23.904170886224946</v>
      </c>
      <c r="P2142" s="3">
        <f t="shared" si="622"/>
        <v>23.904170886224946</v>
      </c>
      <c r="Q2142" s="3">
        <f t="shared" si="623"/>
        <v>-94.778509582617701</v>
      </c>
      <c r="R2142">
        <f t="shared" si="624"/>
        <v>85.221490417382299</v>
      </c>
      <c r="S2142">
        <f t="shared" si="625"/>
        <v>2.856323835423102</v>
      </c>
      <c r="T2142">
        <f t="shared" si="608"/>
        <v>23.904170886224946</v>
      </c>
    </row>
    <row r="2143" spans="1:20" x14ac:dyDescent="0.25">
      <c r="A2143">
        <f t="shared" si="609"/>
        <v>18015.009840707331</v>
      </c>
      <c r="B2143">
        <f t="shared" si="626"/>
        <v>2867.1778659977099</v>
      </c>
      <c r="C2143" t="str">
        <f t="shared" si="610"/>
        <v>-1.29902000946375-15.5538889708397i</v>
      </c>
      <c r="D2143" t="str">
        <f t="shared" si="611"/>
        <v>3.47807098634424-5.5646330729566i</v>
      </c>
      <c r="E2143" t="str">
        <f t="shared" si="612"/>
        <v>162.146931710358+2.06106398268562i</v>
      </c>
      <c r="F2143" t="str">
        <f t="shared" si="613"/>
        <v>2.9099012064944-52.0970628001553i</v>
      </c>
      <c r="G2143" t="str">
        <f t="shared" si="614"/>
        <v>0.999997009042965-0.00172943577202434i</v>
      </c>
      <c r="H2143" t="str">
        <f t="shared" si="615"/>
        <v>872.346866377162+372.4443310093i</v>
      </c>
      <c r="I2143" t="str">
        <f t="shared" si="616"/>
        <v>61.8984468374738-125.149683218725i</v>
      </c>
      <c r="K2143" t="str">
        <f t="shared" si="617"/>
        <v>0.0116351203468751-0.00893086126424057i</v>
      </c>
      <c r="L2143" t="str">
        <f t="shared" si="618"/>
        <v>0.0001875-0.0738155152731431i</v>
      </c>
      <c r="M2143" t="str">
        <f t="shared" si="619"/>
        <v>0.0025-0.0355828637726946i</v>
      </c>
      <c r="N2143">
        <f t="shared" si="620"/>
        <v>85.225886265449859</v>
      </c>
      <c r="O2143">
        <f t="shared" si="621"/>
        <v>23.866967431663152</v>
      </c>
      <c r="P2143" s="3">
        <f t="shared" si="622"/>
        <v>23.866967431663152</v>
      </c>
      <c r="Q2143" s="3">
        <f t="shared" si="623"/>
        <v>-94.774113734550141</v>
      </c>
      <c r="R2143">
        <f t="shared" si="624"/>
        <v>85.225886265449859</v>
      </c>
      <c r="S2143">
        <f t="shared" si="625"/>
        <v>2.8671778659977099</v>
      </c>
      <c r="T2143">
        <f t="shared" si="608"/>
        <v>23.866967431663152</v>
      </c>
    </row>
    <row r="2144" spans="1:20" x14ac:dyDescent="0.25">
      <c r="A2144">
        <f t="shared" si="609"/>
        <v>18083.466878102019</v>
      </c>
      <c r="B2144">
        <f t="shared" si="626"/>
        <v>2878.0731418885011</v>
      </c>
      <c r="C2144" t="str">
        <f t="shared" si="610"/>
        <v>-1.2922379729035-15.4875003207225i</v>
      </c>
      <c r="D2144" t="str">
        <f t="shared" si="611"/>
        <v>3.47807057506693-5.54367148566287i</v>
      </c>
      <c r="E2144" t="str">
        <f t="shared" si="612"/>
        <v>162.147250021683+2.07193421536977i</v>
      </c>
      <c r="F2144" t="str">
        <f t="shared" si="613"/>
        <v>2.90990114022296-51.8998815697614i</v>
      </c>
      <c r="G2144" t="str">
        <f t="shared" si="614"/>
        <v>0.99999698626857-0.00173600758842139i</v>
      </c>
      <c r="H2144" t="str">
        <f t="shared" si="615"/>
        <v>874.600331751006+373.759680686489i</v>
      </c>
      <c r="I2144" t="str">
        <f t="shared" si="616"/>
        <v>61.9023533163245-124.983570820059i</v>
      </c>
      <c r="K2144" t="str">
        <f t="shared" si="617"/>
        <v>0.011601755789883-0.00893636282135506i</v>
      </c>
      <c r="L2144" t="str">
        <f t="shared" si="618"/>
        <v>0.0001875-0.073536078176074i</v>
      </c>
      <c r="M2144" t="str">
        <f t="shared" si="619"/>
        <v>0.0025-0.0354481607617998i</v>
      </c>
      <c r="N2144">
        <f t="shared" si="620"/>
        <v>85.230432441937396</v>
      </c>
      <c r="O2144">
        <f t="shared" si="621"/>
        <v>23.829756577890073</v>
      </c>
      <c r="P2144" s="3">
        <f t="shared" si="622"/>
        <v>23.829756577890073</v>
      </c>
      <c r="Q2144" s="3">
        <f t="shared" si="623"/>
        <v>-94.769567558062604</v>
      </c>
      <c r="R2144">
        <f t="shared" si="624"/>
        <v>85.230432441937396</v>
      </c>
      <c r="S2144">
        <f t="shared" si="625"/>
        <v>2.8780731418885011</v>
      </c>
      <c r="T2144">
        <f t="shared" si="608"/>
        <v>23.829756577890073</v>
      </c>
    </row>
    <row r="2145" spans="1:20" x14ac:dyDescent="0.25">
      <c r="A2145">
        <f t="shared" si="609"/>
        <v>18152.184052238805</v>
      </c>
      <c r="B2145">
        <f t="shared" si="626"/>
        <v>2889.0098198276773</v>
      </c>
      <c r="C2145" t="str">
        <f t="shared" si="610"/>
        <v>-1.28544842950699-15.4213854030249i</v>
      </c>
      <c r="D2145" t="str">
        <f t="shared" si="611"/>
        <v>3.47807016065807-5.52278964591983i</v>
      </c>
      <c r="E2145" t="str">
        <f t="shared" si="612"/>
        <v>162.147594971983+2.08285951404779i</v>
      </c>
      <c r="F2145" t="str">
        <f t="shared" si="613"/>
        <v>2.9099010734469-51.7034469365862i</v>
      </c>
      <c r="G2145" t="str">
        <f t="shared" si="614"/>
        <v>0.999996963320763-0.00174260437726833i</v>
      </c>
      <c r="H2145" t="str">
        <f t="shared" si="615"/>
        <v>876.877122281137+375.076627302783i</v>
      </c>
      <c r="I2145" t="str">
        <f t="shared" si="616"/>
        <v>61.9060108265447-124.820187268217i</v>
      </c>
      <c r="K2145" t="str">
        <f t="shared" si="617"/>
        <v>0.0115683510972531-0.00894174291362585i</v>
      </c>
      <c r="L2145" t="str">
        <f t="shared" si="618"/>
        <v>0.0001875-0.0732576989201771i</v>
      </c>
      <c r="M2145" t="str">
        <f t="shared" si="619"/>
        <v>0.0025-0.0353139676845983i</v>
      </c>
      <c r="N2145">
        <f t="shared" si="620"/>
        <v>85.235129710344893</v>
      </c>
      <c r="O2145">
        <f t="shared" si="621"/>
        <v>23.792538443565139</v>
      </c>
      <c r="P2145" s="3">
        <f t="shared" si="622"/>
        <v>23.792538443565139</v>
      </c>
      <c r="Q2145" s="3">
        <f t="shared" si="623"/>
        <v>-94.764870289655107</v>
      </c>
      <c r="R2145">
        <f t="shared" si="624"/>
        <v>85.235129710344893</v>
      </c>
      <c r="S2145">
        <f t="shared" si="625"/>
        <v>2.8890098198276775</v>
      </c>
      <c r="T2145">
        <f t="shared" si="608"/>
        <v>23.792538443565139</v>
      </c>
    </row>
    <row r="2146" spans="1:20" x14ac:dyDescent="0.25">
      <c r="A2146">
        <f t="shared" si="609"/>
        <v>18221.162351637315</v>
      </c>
      <c r="B2146">
        <f t="shared" si="626"/>
        <v>2899.9880571430226</v>
      </c>
      <c r="C2146" t="str">
        <f t="shared" si="610"/>
        <v>-1.27865156250219-15.3555433503466i</v>
      </c>
      <c r="D2146" t="str">
        <f t="shared" si="611"/>
        <v>3.47806974309383-5.50198725333493i</v>
      </c>
      <c r="E2146" t="str">
        <f t="shared" si="612"/>
        <v>162.147966895776+2.09384005068851i</v>
      </c>
      <c r="F2146" t="str">
        <f t="shared" si="613"/>
        <v>2.9099010061624-51.5077560748516i</v>
      </c>
      <c r="G2146" t="str">
        <f t="shared" si="614"/>
        <v>0.999996940198222-0.00174922623345526i</v>
      </c>
      <c r="H2146" t="str">
        <f t="shared" si="615"/>
        <v>879.177519600667+376.395080472802i</v>
      </c>
      <c r="I2146" t="str">
        <f t="shared" si="616"/>
        <v>61.9094112123882-124.659542828622i</v>
      </c>
      <c r="K2146" t="str">
        <f t="shared" si="617"/>
        <v>0.0115349071590584-0.00894700117272642i</v>
      </c>
      <c r="L2146" t="str">
        <f t="shared" si="618"/>
        <v>0.0001875-0.0729803735008737i</v>
      </c>
      <c r="M2146" t="str">
        <f t="shared" si="619"/>
        <v>0.0025-0.0351802826106777i</v>
      </c>
      <c r="N2146">
        <f t="shared" si="620"/>
        <v>85.239978829859425</v>
      </c>
      <c r="O2146">
        <f t="shared" si="621"/>
        <v>23.75531314849049</v>
      </c>
      <c r="P2146" s="3">
        <f t="shared" si="622"/>
        <v>23.75531314849049</v>
      </c>
      <c r="Q2146" s="3">
        <f t="shared" si="623"/>
        <v>-94.760021170140575</v>
      </c>
      <c r="R2146">
        <f t="shared" si="624"/>
        <v>85.239978829859425</v>
      </c>
      <c r="S2146">
        <f t="shared" si="625"/>
        <v>2.8999880571430228</v>
      </c>
      <c r="T2146">
        <f t="shared" si="608"/>
        <v>23.75531314849049</v>
      </c>
    </row>
    <row r="2147" spans="1:20" x14ac:dyDescent="0.25">
      <c r="A2147">
        <f t="shared" si="609"/>
        <v>18290.402768573535</v>
      </c>
      <c r="B2147">
        <f t="shared" si="626"/>
        <v>2911.008011760166</v>
      </c>
      <c r="C2147" t="str">
        <f t="shared" si="610"/>
        <v>-1.27184755593475-15.289973297191i</v>
      </c>
      <c r="D2147" t="str">
        <f t="shared" si="611"/>
        <v>3.47806932235017-5.48126400865847i</v>
      </c>
      <c r="E2147" t="str">
        <f t="shared" si="612"/>
        <v>162.148366129805+2.10487599658958i</v>
      </c>
      <c r="F2147" t="str">
        <f t="shared" si="613"/>
        <v>2.90990093836556-51.3128061694788i</v>
      </c>
      <c r="G2147" t="str">
        <f t="shared" si="614"/>
        <v>0.999996916899617-0.00175587325223287i</v>
      </c>
      <c r="H2147" t="str">
        <f t="shared" si="615"/>
        <v>881.501809207527+377.714946811394i</v>
      </c>
      <c r="I2147" t="str">
        <f t="shared" si="616"/>
        <v>61.9125461039208-124.501647978509i</v>
      </c>
      <c r="K2147" t="str">
        <f t="shared" si="617"/>
        <v>0.0115014248697212-0.00895213723835161i</v>
      </c>
      <c r="L2147" t="str">
        <f t="shared" si="618"/>
        <v>0.0001875-0.0727040979287447i</v>
      </c>
      <c r="M2147" t="str">
        <f t="shared" si="619"/>
        <v>0.0025-0.0350471036169334i</v>
      </c>
      <c r="N2147">
        <f t="shared" si="620"/>
        <v>85.244980555273528</v>
      </c>
      <c r="O2147">
        <f t="shared" si="621"/>
        <v>23.718080813605638</v>
      </c>
      <c r="P2147" s="3">
        <f t="shared" si="622"/>
        <v>23.718080813605638</v>
      </c>
      <c r="Q2147" s="3">
        <f t="shared" si="623"/>
        <v>-94.755019444726472</v>
      </c>
      <c r="R2147">
        <f t="shared" si="624"/>
        <v>85.244980555273528</v>
      </c>
      <c r="S2147">
        <f t="shared" si="625"/>
        <v>2.911008011760166</v>
      </c>
      <c r="T2147">
        <f t="shared" si="608"/>
        <v>23.718080813605638</v>
      </c>
    </row>
    <row r="2148" spans="1:20" x14ac:dyDescent="0.25">
      <c r="A2148">
        <f t="shared" si="609"/>
        <v>18359.906299094117</v>
      </c>
      <c r="B2148">
        <f t="shared" si="626"/>
        <v>2922.0698422048549</v>
      </c>
      <c r="C2148" t="str">
        <f t="shared" si="610"/>
        <v>-1.26503659464954-15.2246743799403i</v>
      </c>
      <c r="D2148" t="str">
        <f t="shared" si="611"/>
        <v>3.47806889840288-5.46061961377933i</v>
      </c>
      <c r="E2148" t="str">
        <f t="shared" si="612"/>
        <v>162.148793013041+2.11596752236393i</v>
      </c>
      <c r="F2148" t="str">
        <f t="shared" si="613"/>
        <v>2.90990087005248-51.1185944160477i</v>
      </c>
      <c r="G2148" t="str">
        <f t="shared" si="614"/>
        <v>0.999996893423607-0.0017625455292137i</v>
      </c>
      <c r="H2148" t="str">
        <f t="shared" si="615"/>
        <v>883.850280518664+379.036129847661i</v>
      </c>
      <c r="I2148" t="str">
        <f t="shared" si="616"/>
        <v>61.915406911432-124.346513409117i</v>
      </c>
      <c r="K2148" t="str">
        <f t="shared" si="617"/>
        <v>0.011467905127921-0.00895715075827857i</v>
      </c>
      <c r="L2148" t="str">
        <f t="shared" si="618"/>
        <v>0.0001875-0.0724288682294726i</v>
      </c>
      <c r="M2148" t="str">
        <f t="shared" si="619"/>
        <v>0.0025-0.0349144287875407i</v>
      </c>
      <c r="N2148">
        <f t="shared" si="620"/>
        <v>85.250135636897838</v>
      </c>
      <c r="O2148">
        <f t="shared" si="621"/>
        <v>23.680841560982039</v>
      </c>
      <c r="P2148" s="3">
        <f t="shared" si="622"/>
        <v>23.680841560982039</v>
      </c>
      <c r="Q2148" s="3">
        <f t="shared" si="623"/>
        <v>-94.749864363102162</v>
      </c>
      <c r="R2148">
        <f t="shared" si="624"/>
        <v>85.250135636897838</v>
      </c>
      <c r="S2148">
        <f t="shared" si="625"/>
        <v>2.9220698422048548</v>
      </c>
      <c r="T2148">
        <f t="shared" si="608"/>
        <v>23.680841560982039</v>
      </c>
    </row>
    <row r="2149" spans="1:20" x14ac:dyDescent="0.25">
      <c r="A2149">
        <f t="shared" si="609"/>
        <v>18429.673943030677</v>
      </c>
      <c r="B2149">
        <f t="shared" si="626"/>
        <v>2933.1737076052336</v>
      </c>
      <c r="C2149" t="str">
        <f t="shared" si="610"/>
        <v>-1.25821886427076-15.1596457368308i</v>
      </c>
      <c r="D2149" t="str">
        <f t="shared" si="611"/>
        <v>3.47806847122757-5.44005377172065i</v>
      </c>
      <c r="E2149" t="str">
        <f t="shared" si="612"/>
        <v>162.149247886685+2.12711479793412i</v>
      </c>
      <c r="F2149" t="str">
        <f t="shared" si="613"/>
        <v>2.90990080121924-50.9251180207572i</v>
      </c>
      <c r="G2149" t="str">
        <f t="shared" si="614"/>
        <v>0.999996869768841-0.00176924316037354i</v>
      </c>
      <c r="H2149" t="str">
        <f t="shared" si="615"/>
        <v>886.223226924768+380.358529936451i</v>
      </c>
      <c r="I2149" t="str">
        <f t="shared" si="616"/>
        <v>61.9179848196891-124.194150027887i</v>
      </c>
      <c r="K2149" t="str">
        <f t="shared" si="617"/>
        <v>0.0114343488365017-0.00896204138842624i</v>
      </c>
      <c r="L2149" t="str">
        <f t="shared" si="618"/>
        <v>0.0001875-0.0721546804437861i</v>
      </c>
      <c r="M2149" t="str">
        <f t="shared" si="619"/>
        <v>0.0025-0.0347822562139277i</v>
      </c>
      <c r="N2149">
        <f t="shared" si="620"/>
        <v>85.255444820478743</v>
      </c>
      <c r="O2149">
        <f t="shared" si="621"/>
        <v>23.643595513817385</v>
      </c>
      <c r="P2149" s="3">
        <f t="shared" si="622"/>
        <v>23.643595513817385</v>
      </c>
      <c r="Q2149" s="3">
        <f t="shared" si="623"/>
        <v>-94.744555179521257</v>
      </c>
      <c r="R2149">
        <f t="shared" si="624"/>
        <v>85.255444820478743</v>
      </c>
      <c r="S2149">
        <f t="shared" si="625"/>
        <v>2.9331737076052335</v>
      </c>
      <c r="T2149">
        <f t="shared" si="608"/>
        <v>23.643595513817385</v>
      </c>
    </row>
    <row r="2150" spans="1:20" x14ac:dyDescent="0.25">
      <c r="A2150">
        <f t="shared" si="609"/>
        <v>18499.706704014192</v>
      </c>
      <c r="B2150">
        <f t="shared" si="626"/>
        <v>2944.3197676941336</v>
      </c>
      <c r="C2150" t="str">
        <f t="shared" si="610"/>
        <v>-1.25139455118256-15.0948865079288i</v>
      </c>
      <c r="D2150" t="str">
        <f t="shared" si="611"/>
        <v>3.47806804079968-5.41956618663563i</v>
      </c>
      <c r="E2150" t="str">
        <f t="shared" si="612"/>
        <v>162.149731094172+2.13831799252339i</v>
      </c>
      <c r="F2150" t="str">
        <f t="shared" si="613"/>
        <v>2.90990073186188-50.7323742003845i</v>
      </c>
      <c r="G2150" t="str">
        <f t="shared" si="614"/>
        <v>0.999996845933959-0.00177596624205288i</v>
      </c>
      <c r="H2150" t="str">
        <f t="shared" si="615"/>
        <v>888.620945845495+381.6820441673i</v>
      </c>
      <c r="I2150" t="str">
        <f t="shared" si="616"/>
        <v>61.9202707820373-124.044568960657i</v>
      </c>
      <c r="K2150" t="str">
        <f t="shared" si="617"/>
        <v>0.011400756902378-0.00896680879291391i</v>
      </c>
      <c r="L2150" t="str">
        <f t="shared" si="618"/>
        <v>0.0001875-0.071881530627402i</v>
      </c>
      <c r="M2150" t="str">
        <f t="shared" si="619"/>
        <v>0.0025-0.0346505839947478i</v>
      </c>
      <c r="N2150">
        <f t="shared" si="620"/>
        <v>85.260908847113726</v>
      </c>
      <c r="O2150">
        <f t="shared" si="621"/>
        <v>23.606342796429907</v>
      </c>
      <c r="P2150" s="3">
        <f t="shared" si="622"/>
        <v>23.606342796429907</v>
      </c>
      <c r="Q2150" s="3">
        <f t="shared" si="623"/>
        <v>-94.739091152886274</v>
      </c>
      <c r="R2150">
        <f t="shared" si="624"/>
        <v>85.260908847113726</v>
      </c>
      <c r="S2150">
        <f t="shared" si="625"/>
        <v>2.9443197676941337</v>
      </c>
      <c r="T2150">
        <f t="shared" si="608"/>
        <v>23.606342796429907</v>
      </c>
    </row>
    <row r="2151" spans="1:20" x14ac:dyDescent="0.25">
      <c r="A2151">
        <f t="shared" si="609"/>
        <v>18570.005589489447</v>
      </c>
      <c r="B2151">
        <f t="shared" si="626"/>
        <v>2955.5081828113712</v>
      </c>
      <c r="C2151" t="str">
        <f t="shared" si="610"/>
        <v>-1.24456384250908-15.0303958351069i</v>
      </c>
      <c r="D2151" t="str">
        <f t="shared" si="611"/>
        <v>3.47806760709443-5.39915656380317i</v>
      </c>
      <c r="E2151" t="str">
        <f t="shared" si="612"/>
        <v>162.150242981175+2.14957727464753i</v>
      </c>
      <c r="F2151" t="str">
        <f t="shared" si="613"/>
        <v>2.90990066197642-50.540360182245i</v>
      </c>
      <c r="G2151" t="str">
        <f t="shared" si="614"/>
        <v>0.999996821917589-0.00178271487095821i</v>
      </c>
      <c r="H2151" t="str">
        <f t="shared" si="615"/>
        <v>891.043738785241+383.006566270702i</v>
      </c>
      <c r="I2151" t="str">
        <f t="shared" si="616"/>
        <v>61.9222555143371-123.897781553868i</v>
      </c>
      <c r="K2151" t="str">
        <f t="shared" si="617"/>
        <v>0.0113671302364407-0.00897145264411813i</v>
      </c>
      <c r="L2151" t="str">
        <f t="shared" si="618"/>
        <v>0.0001875-0.0716094148509683i</v>
      </c>
      <c r="M2151" t="str">
        <f t="shared" si="619"/>
        <v>0.0025-0.0345194102358515i</v>
      </c>
      <c r="N2151">
        <f t="shared" si="620"/>
        <v>85.266528453168959</v>
      </c>
      <c r="O2151">
        <f t="shared" si="621"/>
        <v>23.569083534252499</v>
      </c>
      <c r="P2151" s="3">
        <f t="shared" si="622"/>
        <v>23.569083534252499</v>
      </c>
      <c r="Q2151" s="3">
        <f t="shared" si="623"/>
        <v>-94.733471546831041</v>
      </c>
      <c r="R2151">
        <f t="shared" si="624"/>
        <v>85.266528453168959</v>
      </c>
      <c r="S2151">
        <f t="shared" si="625"/>
        <v>2.955508182811371</v>
      </c>
      <c r="T2151">
        <f t="shared" si="608"/>
        <v>23.569083534252499</v>
      </c>
    </row>
    <row r="2152" spans="1:20" x14ac:dyDescent="0.25">
      <c r="A2152">
        <f t="shared" si="609"/>
        <v>18640.571610729508</v>
      </c>
      <c r="B2152">
        <f t="shared" si="626"/>
        <v>2966.7391139060546</v>
      </c>
      <c r="C2152" t="str">
        <f t="shared" si="610"/>
        <v>-1.23772692609454-14.9661728620199i</v>
      </c>
      <c r="D2152" t="str">
        <f t="shared" si="611"/>
        <v>3.47806717008685-5.37882460962365i</v>
      </c>
      <c r="E2152" t="str">
        <f t="shared" si="612"/>
        <v>162.150783895605+2.16089281210748i</v>
      </c>
      <c r="F2152" t="str">
        <f t="shared" si="613"/>
        <v>2.9099005915588-50.3490732041522i</v>
      </c>
      <c r="G2152" t="str">
        <f t="shared" si="614"/>
        <v>0.999996797718348-0.00178948914416343i</v>
      </c>
      <c r="H2152" t="str">
        <f t="shared" si="615"/>
        <v>893.491911389404+384.331986521699i</v>
      </c>
      <c r="I2152" t="str">
        <f t="shared" si="616"/>
        <v>61.9239294887424-123.753799376765i</v>
      </c>
      <c r="K2152" t="str">
        <f t="shared" si="617"/>
        <v>0.0113334697534608-0.00897597262272863i</v>
      </c>
      <c r="L2152" t="str">
        <f t="shared" si="618"/>
        <v>0.0001875-0.0713383292000084i</v>
      </c>
      <c r="M2152" t="str">
        <f t="shared" si="619"/>
        <v>0.0025-0.0343887330502605i</v>
      </c>
      <c r="N2152">
        <f t="shared" si="620"/>
        <v>85.272304370195968</v>
      </c>
      <c r="O2152">
        <f t="shared" si="621"/>
        <v>23.531817853826276</v>
      </c>
      <c r="P2152" s="3">
        <f t="shared" si="622"/>
        <v>23.531817853826276</v>
      </c>
      <c r="Q2152" s="3">
        <f t="shared" si="623"/>
        <v>-94.727695629804032</v>
      </c>
      <c r="R2152">
        <f t="shared" si="624"/>
        <v>85.272304370195968</v>
      </c>
      <c r="S2152">
        <f t="shared" si="625"/>
        <v>2.9667391139060548</v>
      </c>
      <c r="T2152">
        <f t="shared" si="608"/>
        <v>23.531817853826276</v>
      </c>
    </row>
    <row r="2153" spans="1:20" x14ac:dyDescent="0.25">
      <c r="A2153">
        <f t="shared" si="609"/>
        <v>18711.405782850281</v>
      </c>
      <c r="B2153">
        <f t="shared" si="626"/>
        <v>2978.0127225388978</v>
      </c>
      <c r="C2153" t="str">
        <f t="shared" si="610"/>
        <v>-1.23088399048307-14.9022167340821i</v>
      </c>
      <c r="D2153" t="str">
        <f t="shared" si="611"/>
        <v>3.47806672975182-5.35857003161481i</v>
      </c>
      <c r="E2153" t="str">
        <f t="shared" si="612"/>
        <v>162.151354187614+2.17226477198091i</v>
      </c>
      <c r="F2153" t="str">
        <f t="shared" si="613"/>
        <v>2.909900520605-50.1585105143789i</v>
      </c>
      <c r="G2153" t="str">
        <f t="shared" si="614"/>
        <v>0.999996773334846-0.00179628915911129i</v>
      </c>
      <c r="H2153" t="str">
        <f t="shared" si="615"/>
        <v>895.965773501109+385.658191640607i</v>
      </c>
      <c r="I2153" t="str">
        <f t="shared" si="616"/>
        <v>61.9252829273028-123.612634223599i</v>
      </c>
      <c r="K2153" t="str">
        <f t="shared" si="617"/>
        <v>0.0112997763719934-0.00898036841780283i</v>
      </c>
      <c r="L2153" t="str">
        <f t="shared" si="618"/>
        <v>0.0001875-0.071068269774864i</v>
      </c>
      <c r="M2153" t="str">
        <f t="shared" si="619"/>
        <v>0.0025-0.0342585505581396i</v>
      </c>
      <c r="N2153">
        <f t="shared" si="620"/>
        <v>85.278237324849613</v>
      </c>
      <c r="O2153">
        <f t="shared" si="621"/>
        <v>23.494545882794572</v>
      </c>
      <c r="P2153" s="3">
        <f t="shared" si="622"/>
        <v>23.494545882794572</v>
      </c>
      <c r="Q2153" s="3">
        <f t="shared" si="623"/>
        <v>-94.721762675150387</v>
      </c>
      <c r="R2153">
        <f t="shared" si="624"/>
        <v>85.278237324849613</v>
      </c>
      <c r="S2153">
        <f t="shared" si="625"/>
        <v>2.9780127225388977</v>
      </c>
      <c r="T2153">
        <f t="shared" si="608"/>
        <v>23.494545882794572</v>
      </c>
    </row>
    <row r="2154" spans="1:20" x14ac:dyDescent="0.25">
      <c r="A2154">
        <f t="shared" si="609"/>
        <v>18782.509124825112</v>
      </c>
      <c r="B2154">
        <f t="shared" si="626"/>
        <v>2989.3291708845459</v>
      </c>
      <c r="C2154" t="str">
        <f t="shared" si="610"/>
        <v>-1.22403522489871-14.8385265984442i</v>
      </c>
      <c r="D2154" t="str">
        <f t="shared" si="611"/>
        <v>3.47806628606401-5.33839253840745i</v>
      </c>
      <c r="E2154" t="str">
        <f t="shared" si="612"/>
        <v>162.151954209605+2.18369332061177i</v>
      </c>
      <c r="F2154" t="str">
        <f t="shared" si="613"/>
        <v>2.90990044911093-49.9686693716171i</v>
      </c>
      <c r="G2154" t="str">
        <f t="shared" si="614"/>
        <v>0.999996748765677-0.00180311501361473i</v>
      </c>
      <c r="H2154" t="str">
        <f t="shared" si="615"/>
        <v>898.465639218459+386.985064690906i</v>
      </c>
      <c r="I2154" t="str">
        <f t="shared" si="616"/>
        <v>61.9263057953991-123.474298115829i</v>
      </c>
      <c r="K2154" t="str">
        <f t="shared" si="617"/>
        <v>0.0112660510142798-0.00898463972681886i</v>
      </c>
      <c r="L2154" t="str">
        <f t="shared" si="618"/>
        <v>0.0001875-0.0707992326906394i</v>
      </c>
      <c r="M2154" t="str">
        <f t="shared" si="619"/>
        <v>0.0025-0.0341288608867698i</v>
      </c>
      <c r="N2154">
        <f t="shared" si="620"/>
        <v>85.284328038804901</v>
      </c>
      <c r="O2154">
        <f t="shared" si="621"/>
        <v>23.457267749896332</v>
      </c>
      <c r="P2154" s="3">
        <f t="shared" si="622"/>
        <v>23.457267749896332</v>
      </c>
      <c r="Q2154" s="3">
        <f t="shared" si="623"/>
        <v>-94.715671961195099</v>
      </c>
      <c r="R2154">
        <f t="shared" si="624"/>
        <v>85.284328038804901</v>
      </c>
      <c r="S2154">
        <f t="shared" si="625"/>
        <v>2.9893291708845457</v>
      </c>
      <c r="T2154">
        <f t="shared" si="608"/>
        <v>23.457267749896332</v>
      </c>
    </row>
    <row r="2155" spans="1:20" x14ac:dyDescent="0.25">
      <c r="A2155">
        <f t="shared" si="609"/>
        <v>18853.88265949945</v>
      </c>
      <c r="B2155">
        <f t="shared" si="626"/>
        <v>3000.6886217339074</v>
      </c>
      <c r="C2155" t="str">
        <f t="shared" si="610"/>
        <v>-1.21718081922432-14.7751016039698i</v>
      </c>
      <c r="D2155" t="str">
        <f t="shared" si="611"/>
        <v>3.47806583899788-5.31829183974121i</v>
      </c>
      <c r="E2155" t="str">
        <f t="shared" si="612"/>
        <v>162.152584316219+2.19517862360848i</v>
      </c>
      <c r="F2155" t="str">
        <f t="shared" si="613"/>
        <v>2.90990037707249-49.7795470449379i</v>
      </c>
      <c r="G2155" t="str">
        <f t="shared" si="614"/>
        <v>0.99999672400943-0.00180996680585834i</v>
      </c>
      <c r="H2155" t="str">
        <f t="shared" si="615"/>
        <v>900.991826952188+388.312484974121i</v>
      </c>
      <c r="I2155" t="str">
        <f t="shared" si="616"/>
        <v>61.9269877949932-123.338803304316i</v>
      </c>
      <c r="K2155" t="str">
        <f t="shared" si="617"/>
        <v>0.0112322946061494-0.00898878625572757i</v>
      </c>
      <c r="L2155" t="str">
        <f t="shared" si="618"/>
        <v>0.0001875-0.0705312140771463i</v>
      </c>
      <c r="M2155" t="str">
        <f t="shared" si="619"/>
        <v>0.0025-0.0339996621705219i</v>
      </c>
      <c r="N2155">
        <f t="shared" si="620"/>
        <v>85.290577228677762</v>
      </c>
      <c r="O2155">
        <f t="shared" si="621"/>
        <v>23.419983584958864</v>
      </c>
      <c r="P2155" s="3">
        <f t="shared" si="622"/>
        <v>23.419983584958864</v>
      </c>
      <c r="Q2155" s="3">
        <f t="shared" si="623"/>
        <v>-94.709422771322238</v>
      </c>
      <c r="R2155">
        <f t="shared" si="624"/>
        <v>85.290577228677762</v>
      </c>
      <c r="S2155">
        <f t="shared" si="625"/>
        <v>3.0006886217339073</v>
      </c>
      <c r="T2155">
        <f t="shared" si="608"/>
        <v>23.419983584958864</v>
      </c>
    </row>
    <row r="2156" spans="1:20" x14ac:dyDescent="0.25">
      <c r="A2156">
        <f t="shared" si="609"/>
        <v>18925.527413605549</v>
      </c>
      <c r="B2156">
        <f t="shared" si="626"/>
        <v>3012.0912384964963</v>
      </c>
      <c r="C2156" t="str">
        <f t="shared" si="610"/>
        <v>-1.21032096398166-14.7119409012148i</v>
      </c>
      <c r="D2156" t="str">
        <f t="shared" si="611"/>
        <v>3.4780653885277-5.29826764646048i</v>
      </c>
      <c r="E2156" t="str">
        <f t="shared" si="612"/>
        <v>162.153244864358+2.20672084583071i</v>
      </c>
      <c r="F2156" t="str">
        <f t="shared" si="613"/>
        <v>2.90990030448551-49.591140813753i</v>
      </c>
      <c r="G2156" t="str">
        <f t="shared" si="614"/>
        <v>0.999996699064678-0.00181684463439971i</v>
      </c>
      <c r="H2156" t="str">
        <f t="shared" si="615"/>
        <v>903.544659483771+389.640327921651i</v>
      </c>
      <c r="I2156" t="str">
        <f t="shared" si="616"/>
        <v>61.9273183576995-123.206162271506i</v>
      </c>
      <c r="K2156" t="str">
        <f t="shared" si="617"/>
        <v>0.0111985080769205-0.0089928077190029i</v>
      </c>
      <c r="L2156" t="str">
        <f t="shared" si="618"/>
        <v>0.0001875-0.0702642100788466i</v>
      </c>
      <c r="M2156" t="str">
        <f t="shared" si="619"/>
        <v>0.0025-0.0338709525508286i</v>
      </c>
      <c r="N2156">
        <f t="shared" si="620"/>
        <v>85.296985605941856</v>
      </c>
      <c r="O2156">
        <f t="shared" si="621"/>
        <v>23.382693518891969</v>
      </c>
      <c r="P2156" s="3">
        <f t="shared" si="622"/>
        <v>23.382693518891969</v>
      </c>
      <c r="Q2156" s="3">
        <f t="shared" si="623"/>
        <v>-94.703014394058144</v>
      </c>
      <c r="R2156">
        <f t="shared" si="624"/>
        <v>85.296985605941856</v>
      </c>
      <c r="S2156">
        <f t="shared" si="625"/>
        <v>3.0120912384964962</v>
      </c>
      <c r="T2156">
        <f t="shared" ref="T2156:T2219" si="627">P2156</f>
        <v>23.382693518891969</v>
      </c>
    </row>
    <row r="2157" spans="1:20" x14ac:dyDescent="0.25">
      <c r="A2157">
        <f t="shared" ref="A2157:A2220" si="628">2*PI()*B2157</f>
        <v>18997.444417777249</v>
      </c>
      <c r="B2157">
        <f t="shared" si="626"/>
        <v>3023.5371852027829</v>
      </c>
      <c r="C2157" t="str">
        <f t="shared" ref="C2157:C2220" si="629">IMPRODUCT(D2157,E2157,$C$40,,K2157,$C$41)</f>
        <v>-1.20345585031001-14.6490436424046i</v>
      </c>
      <c r="D2157" t="str">
        <f t="shared" ref="D2157:D2220" si="630">IMDIV(IMPRODUCT($C$37,$C$38,COMPLEX(1,A2157/$C$38)),IMSUM(-1*A2157*A2157/$C$39,COMPLEX(0,1*A2157)))</f>
        <v>3.47806493462756-5.27831967051021i</v>
      </c>
      <c r="E2157" t="str">
        <f t="shared" ref="E2157:E2220" si="631">IMDIV(IMPRODUCT(IMSUM(F2157,G2157),$C$29,H2157),IMSUM(1,I2157))</f>
        <v>162.153936213173+2.2183201513839i</v>
      </c>
      <c r="F2157" t="str">
        <f t="shared" ref="F2157:F2220" si="632">IMDIV(IMPRODUCT($C$14,$C$15,COMPLEX(1,A2157/$C$15)),IMSUM(-1*A2157*A2157/$C$16,COMPLEX(0,A2157)))</f>
        <v>2.90990023134583-49.4034479677757i</v>
      </c>
      <c r="G2157" t="str">
        <f t="shared" ref="G2157:G2220" si="633">IMDIV(1,COMPLEX(1,A2157*$C$9*$C$10))</f>
        <v>0.999996673929988-0.00182374859817092i</v>
      </c>
      <c r="H2157" t="str">
        <f t="shared" ref="H2157:H2220" si="634">IMDIV($C$3,IMSUM(K2157,COMPLEX(0,$C$28*A2157)))</f>
        <v>906.124464023935+390.968464983414i</v>
      </c>
      <c r="I2157" t="str">
        <f t="shared" ref="I2157:I2220" si="635">IMPRODUCT(F2157,$C$29,H2157,$C$31)</f>
        <v>61.9272866376617-123.076387733617i</v>
      </c>
      <c r="K2157" t="str">
        <f t="shared" ref="K2157:K2220" si="636">IF($C$26&lt;=0,IMDIV(1,IMSUM(IMDIV(1,L2157),1/$C$18)),IMDIV(1,IMSUM(IMDIV(1,L2157),1/$C$18,IMDIV(1,M2157))))</f>
        <v>0.0111646923593006-0.00899670383969095i</v>
      </c>
      <c r="L2157" t="str">
        <f t="shared" ref="L2157:L2220" si="637">IMSUM($C$21/$C$22,IMDIV(1,COMPLEX(0,$C$20*$C$22*A2157)))</f>
        <v>0.0001875-0.0699982168547985i</v>
      </c>
      <c r="M2157" t="str">
        <f t="shared" ref="M2157:M2220" si="638">IMSUM($C$25/$C$26,IMDIV(1,COMPLEX(0,$C$24*$C$26*A2157)))</f>
        <v>0.0025-0.0337427301761593i</v>
      </c>
      <c r="N2157">
        <f t="shared" ref="N2157:N2220" si="639">ABS(R2157)</f>
        <v>85.303553876850344</v>
      </c>
      <c r="O2157">
        <f t="shared" ref="O2157:O2220" si="640">ABS(P2157)</f>
        <v>23.345397683680339</v>
      </c>
      <c r="P2157" s="3">
        <f t="shared" ref="P2157:P2220" si="641">20*LOG10(IMABS(C2157))</f>
        <v>23.345397683680339</v>
      </c>
      <c r="Q2157" s="3">
        <f t="shared" ref="Q2157:Q2220" si="642">IMARGUMENT(C2157)*180/PI()</f>
        <v>-94.696446123149656</v>
      </c>
      <c r="R2157">
        <f t="shared" ref="R2157:R2220" si="643">IF(Q2157&lt;0,Q2157+180,Q2157-180)</f>
        <v>85.303553876850344</v>
      </c>
      <c r="S2157">
        <f t="shared" ref="S2157:S2220" si="644">B2157/1000</f>
        <v>3.023537185202783</v>
      </c>
      <c r="T2157">
        <f t="shared" si="627"/>
        <v>23.345397683680339</v>
      </c>
    </row>
    <row r="2158" spans="1:20" x14ac:dyDescent="0.25">
      <c r="A2158">
        <f t="shared" si="628"/>
        <v>19069.634706564801</v>
      </c>
      <c r="B2158">
        <f t="shared" ref="B2158:B2221" si="645">B2157*(1+B$42)</f>
        <v>3035.0266265065534</v>
      </c>
      <c r="C2158" t="str">
        <f t="shared" si="629"/>
        <v>-1.19658566994587-14.5864089814118i</v>
      </c>
      <c r="D2158" t="str">
        <f t="shared" si="630"/>
        <v>3.47806447727133-5.25844762493171i</v>
      </c>
      <c r="E2158" t="str">
        <f t="shared" si="631"/>
        <v>162.154658724074+2.22997670361183i</v>
      </c>
      <c r="F2158" t="str">
        <f t="shared" si="632"/>
        <v>2.90990015764922-49.2164658069812i</v>
      </c>
      <c r="G2158" t="str">
        <f t="shared" si="633"/>
        <v>0.999996648603912-0.0018306787964799i</v>
      </c>
      <c r="H2158" t="str">
        <f t="shared" si="634"/>
        <v>908.731572271623+392.29676351332i</v>
      </c>
      <c r="I2158" t="str">
        <f t="shared" si="635"/>
        <v>61.9268815042461-122.949492642806i</v>
      </c>
      <c r="K2158" t="str">
        <f t="shared" si="636"/>
        <v>0.0111308483892847-0.00900047434945771i</v>
      </c>
      <c r="L2158" t="str">
        <f t="shared" si="637"/>
        <v>0.0001875-0.0697332305786i</v>
      </c>
      <c r="M2158" t="str">
        <f t="shared" si="638"/>
        <v>0.0025-0.0336149932019917i</v>
      </c>
      <c r="N2158">
        <f t="shared" si="639"/>
        <v>85.31028274235338</v>
      </c>
      <c r="O2158">
        <f t="shared" si="640"/>
        <v>23.308096212375979</v>
      </c>
      <c r="P2158" s="3">
        <f t="shared" si="641"/>
        <v>23.308096212375979</v>
      </c>
      <c r="Q2158" s="3">
        <f t="shared" si="642"/>
        <v>-94.68971725764662</v>
      </c>
      <c r="R2158">
        <f t="shared" si="643"/>
        <v>85.31028274235338</v>
      </c>
      <c r="S2158">
        <f t="shared" si="644"/>
        <v>3.0350266265065535</v>
      </c>
      <c r="T2158">
        <f t="shared" si="627"/>
        <v>23.308096212375979</v>
      </c>
    </row>
    <row r="2159" spans="1:20" x14ac:dyDescent="0.25">
      <c r="A2159">
        <f t="shared" si="628"/>
        <v>19142.099318449746</v>
      </c>
      <c r="B2159">
        <f t="shared" si="645"/>
        <v>3046.5597276872782</v>
      </c>
      <c r="C2159" t="str">
        <f t="shared" si="629"/>
        <v>-1.1897106152013-14.5240360737364i</v>
      </c>
      <c r="D2159" t="str">
        <f t="shared" si="630"/>
        <v>3.47806401643273-5.23865122385866i</v>
      </c>
      <c r="E2159" t="str">
        <f t="shared" si="631"/>
        <v>162.155412760728+2.24169066508925i</v>
      </c>
      <c r="F2159" t="str">
        <f t="shared" si="632"/>
        <v>2.90990008339147-49.0301916415687i</v>
      </c>
      <c r="G2159" t="str">
        <f t="shared" si="633"/>
        <v>0.999996623084994-0.00183763532901191i</v>
      </c>
      <c r="H2159" t="str">
        <f t="shared" si="634"/>
        <v>911.366320473201+393.625086651284i</v>
      </c>
      <c r="I2159" t="str">
        <f t="shared" si="635"/>
        <v>61.926091534521-122.825490189318i</v>
      </c>
      <c r="K2159" t="str">
        <f t="shared" si="636"/>
        <v>0.0110969771060549-0.00900411898863543i</v>
      </c>
      <c r="L2159" t="str">
        <f t="shared" si="637"/>
        <v>0.0001875-0.0694692474383342i</v>
      </c>
      <c r="M2159" t="str">
        <f t="shared" si="638"/>
        <v>0.0025-0.0334877397907867i</v>
      </c>
      <c r="N2159">
        <f t="shared" si="639"/>
        <v>85.317172898021695</v>
      </c>
      <c r="O2159">
        <f t="shared" si="640"/>
        <v>23.270789239091577</v>
      </c>
      <c r="P2159" s="3">
        <f t="shared" si="641"/>
        <v>23.270789239091577</v>
      </c>
      <c r="Q2159" s="3">
        <f t="shared" si="642"/>
        <v>-94.682827101978305</v>
      </c>
      <c r="R2159">
        <f t="shared" si="643"/>
        <v>85.317172898021695</v>
      </c>
      <c r="S2159">
        <f t="shared" si="644"/>
        <v>3.0465597276872782</v>
      </c>
      <c r="T2159">
        <f t="shared" si="627"/>
        <v>23.270789239091577</v>
      </c>
    </row>
    <row r="2160" spans="1:20" x14ac:dyDescent="0.25">
      <c r="A2160">
        <f t="shared" si="628"/>
        <v>19214.83929585986</v>
      </c>
      <c r="B2160">
        <f t="shared" si="645"/>
        <v>3058.1366546524901</v>
      </c>
      <c r="C2160" t="str">
        <f t="shared" si="629"/>
        <v>-1.18283087894303-14.4619240764836i</v>
      </c>
      <c r="D2160" t="str">
        <f t="shared" si="630"/>
        <v>3.47806355208521-5.21893018251278i</v>
      </c>
      <c r="E2160" t="str">
        <f t="shared" si="631"/>
        <v>162.156198689068+2.25346219761449i</v>
      </c>
      <c r="F2160" t="str">
        <f t="shared" si="632"/>
        <v>2.90990000856828-48.8446227919211i</v>
      </c>
      <c r="G2160" t="str">
        <f t="shared" si="633"/>
        <v>0.999996597371765-0.0018446182958309i</v>
      </c>
      <c r="H2160" t="str">
        <f t="shared" si="634"/>
        <v>914.029049482149+394.953293201878i</v>
      </c>
      <c r="I2160" t="str">
        <f t="shared" si="635"/>
        <v>61.9249050055409-122.70439380363i</v>
      </c>
      <c r="K2160" t="str">
        <f t="shared" si="636"/>
        <v>0.0110630794518772-0.00900763750626732i</v>
      </c>
      <c r="L2160" t="str">
        <f t="shared" si="637"/>
        <v>0.0001875-0.0692062636365155i</v>
      </c>
      <c r="M2160" t="str">
        <f t="shared" si="638"/>
        <v>0.0025-0.0333609681119612i</v>
      </c>
      <c r="N2160">
        <f t="shared" si="639"/>
        <v>85.324225033966215</v>
      </c>
      <c r="O2160">
        <f t="shared" si="640"/>
        <v>23.233476898992201</v>
      </c>
      <c r="P2160" s="3">
        <f t="shared" si="641"/>
        <v>23.233476898992201</v>
      </c>
      <c r="Q2160" s="3">
        <f t="shared" si="642"/>
        <v>-94.675774966033785</v>
      </c>
      <c r="R2160">
        <f t="shared" si="643"/>
        <v>85.324225033966215</v>
      </c>
      <c r="S2160">
        <f t="shared" si="644"/>
        <v>3.0581366546524902</v>
      </c>
      <c r="T2160">
        <f t="shared" si="627"/>
        <v>23.233476898992201</v>
      </c>
    </row>
    <row r="2161" spans="1:20" x14ac:dyDescent="0.25">
      <c r="A2161">
        <f t="shared" si="628"/>
        <v>19287.855685184124</v>
      </c>
      <c r="B2161">
        <f t="shared" si="645"/>
        <v>3069.7575739401696</v>
      </c>
      <c r="C2161" t="str">
        <f t="shared" si="629"/>
        <v>-1.17594665457132-14.4000721483447i</v>
      </c>
      <c r="D2161" t="str">
        <f t="shared" si="630"/>
        <v>3.47806308420209-5.19928421720002i</v>
      </c>
      <c r="E2161" t="str">
        <f t="shared" si="631"/>
        <v>162.157016877295+2.26529146220289i</v>
      </c>
      <c r="F2161" t="str">
        <f t="shared" si="632"/>
        <v>2.90989993317538-48.6597565885691i</v>
      </c>
      <c r="G2161" t="str">
        <f t="shared" si="633"/>
        <v>0.999996571462745-0.00185162779738103i</v>
      </c>
      <c r="H2161" t="str">
        <f t="shared" si="634"/>
        <v>916.720104818968+396.281237509418i</v>
      </c>
      <c r="I2161" t="str">
        <f t="shared" si="635"/>
        <v>61.9233098864212-122.586217158572i</v>
      </c>
      <c r="K2161" t="str">
        <f t="shared" si="636"/>
        <v>0.0110291563719986-0.00901102966015118i</v>
      </c>
      <c r="L2161" t="str">
        <f t="shared" si="637"/>
        <v>0.0001875-0.0689442753900331i</v>
      </c>
      <c r="M2161" t="str">
        <f t="shared" si="638"/>
        <v>0.0025-0.0332346763418622i</v>
      </c>
      <c r="N2161">
        <f t="shared" si="639"/>
        <v>85.331439834759877</v>
      </c>
      <c r="O2161">
        <f t="shared" si="640"/>
        <v>23.196159328288406</v>
      </c>
      <c r="P2161" s="3">
        <f t="shared" si="641"/>
        <v>23.196159328288406</v>
      </c>
      <c r="Q2161" s="3">
        <f t="shared" si="642"/>
        <v>-94.668560165240123</v>
      </c>
      <c r="R2161">
        <f t="shared" si="643"/>
        <v>85.331439834759877</v>
      </c>
      <c r="S2161">
        <f t="shared" si="644"/>
        <v>3.0697575739401697</v>
      </c>
      <c r="T2161">
        <f t="shared" si="627"/>
        <v>23.196159328288406</v>
      </c>
    </row>
    <row r="2162" spans="1:20" x14ac:dyDescent="0.25">
      <c r="A2162">
        <f t="shared" si="628"/>
        <v>19361.149536787827</v>
      </c>
      <c r="B2162">
        <f t="shared" si="645"/>
        <v>3081.4226527211422</v>
      </c>
      <c r="C2162" t="str">
        <f t="shared" si="629"/>
        <v>-1.16905813599784-14.338479449575i</v>
      </c>
      <c r="D2162" t="str">
        <f t="shared" si="630"/>
        <v>3.47806261275642-5.17971304530617i</v>
      </c>
      <c r="E2162" t="str">
        <f t="shared" si="631"/>
        <v>162.157867695873+2.27717861907863i</v>
      </c>
      <c r="F2162" t="str">
        <f t="shared" si="632"/>
        <v>2.90989985720839-48.4755903721495i</v>
      </c>
      <c r="G2162" t="str">
        <f t="shared" si="633"/>
        <v>0.999996545356444-0.00185866393448806i</v>
      </c>
      <c r="H2162" t="str">
        <f t="shared" si="634"/>
        <v>919.439836731388+397.60876932934i</v>
      </c>
      <c r="I2162" t="str">
        <f t="shared" si="635"/>
        <v>61.9212938301832-122.470974171417i</v>
      </c>
      <c r="K2162" t="str">
        <f t="shared" si="636"/>
        <v>0.0109952088145438-0.00901429521688125i</v>
      </c>
      <c r="L2162" t="str">
        <f t="shared" si="637"/>
        <v>0.0001875-0.0686832789300991i</v>
      </c>
      <c r="M2162" t="str">
        <f t="shared" si="638"/>
        <v>0.0025-0.03310886266374i</v>
      </c>
      <c r="N2162">
        <f t="shared" si="639"/>
        <v>85.338817979361977</v>
      </c>
      <c r="O2162">
        <f t="shared" si="640"/>
        <v>23.158836664227145</v>
      </c>
      <c r="P2162" s="3">
        <f t="shared" si="641"/>
        <v>23.158836664227145</v>
      </c>
      <c r="Q2162" s="3">
        <f t="shared" si="642"/>
        <v>-94.661182020638023</v>
      </c>
      <c r="R2162">
        <f t="shared" si="643"/>
        <v>85.338817979361977</v>
      </c>
      <c r="S2162">
        <f t="shared" si="644"/>
        <v>3.0814226527211424</v>
      </c>
      <c r="T2162">
        <f t="shared" si="627"/>
        <v>23.158836664227145</v>
      </c>
    </row>
    <row r="2163" spans="1:20" x14ac:dyDescent="0.25">
      <c r="A2163">
        <f t="shared" si="628"/>
        <v>19434.721905027622</v>
      </c>
      <c r="B2163">
        <f t="shared" si="645"/>
        <v>3093.1320588014828</v>
      </c>
      <c r="C2163" t="str">
        <f t="shared" si="629"/>
        <v>-1.16216551762494-14.2771451419758i</v>
      </c>
      <c r="D2163" t="str">
        <f t="shared" si="630"/>
        <v>3.47806213772108-5.16021638529302i</v>
      </c>
      <c r="E2163" t="str">
        <f t="shared" si="631"/>
        <v>162.158751517546+2.28912382766955i</v>
      </c>
      <c r="F2163" t="str">
        <f t="shared" si="632"/>
        <v>2.90989978066297-48.2921214933697i</v>
      </c>
      <c r="G2163" t="str">
        <f t="shared" si="633"/>
        <v>0.99999651905136-0.00186572680836085i</v>
      </c>
      <c r="H2163" t="str">
        <f t="shared" si="634"/>
        <v>922.188600254891+398.935733695914i</v>
      </c>
      <c r="I2163" t="str">
        <f t="shared" si="635"/>
        <v>61.9188441653967-122.358679005966i</v>
      </c>
      <c r="K2163" t="str">
        <f t="shared" si="636"/>
        <v>0.0109612377304097-0.00901743395188878i</v>
      </c>
      <c r="L2163" t="str">
        <f t="shared" si="637"/>
        <v>0.0001875-0.0684232705021904i</v>
      </c>
      <c r="M2163" t="str">
        <f t="shared" si="638"/>
        <v>0.0025-0.0329835252677226i</v>
      </c>
      <c r="N2163">
        <f t="shared" si="639"/>
        <v>85.346360141038929</v>
      </c>
      <c r="O2163">
        <f t="shared" si="640"/>
        <v>23.121509045084832</v>
      </c>
      <c r="P2163" s="3">
        <f t="shared" si="641"/>
        <v>23.121509045084832</v>
      </c>
      <c r="Q2163" s="3">
        <f t="shared" si="642"/>
        <v>-94.653639858961071</v>
      </c>
      <c r="R2163">
        <f t="shared" si="643"/>
        <v>85.346360141038929</v>
      </c>
      <c r="S2163">
        <f t="shared" si="644"/>
        <v>3.093132058801483</v>
      </c>
      <c r="T2163">
        <f t="shared" si="627"/>
        <v>23.121509045084832</v>
      </c>
    </row>
    <row r="2164" spans="1:20" x14ac:dyDescent="0.25">
      <c r="A2164">
        <f t="shared" si="628"/>
        <v>19508.573848266726</v>
      </c>
      <c r="B2164">
        <f t="shared" si="645"/>
        <v>3104.8859606249284</v>
      </c>
      <c r="C2164" t="str">
        <f t="shared" si="629"/>
        <v>-1.15526899432316-14.2160683888736i</v>
      </c>
      <c r="D2164" t="str">
        <f t="shared" si="630"/>
        <v>3.47806165906875-5.14079395669423i</v>
      </c>
      <c r="E2164" t="str">
        <f t="shared" si="631"/>
        <v>162.159668717327+2.30112724659912i</v>
      </c>
      <c r="F2164" t="str">
        <f t="shared" si="632"/>
        <v>2.9098997035347-48.1093473129682i</v>
      </c>
      <c r="G2164" t="str">
        <f t="shared" si="633"/>
        <v>0.999996492545978-0.00187281652059273i</v>
      </c>
      <c r="H2164" t="str">
        <f t="shared" si="634"/>
        <v>924.966755273322+400.261970785968i</v>
      </c>
      <c r="I2164" t="str">
        <f t="shared" si="635"/>
        <v>61.9159478875737-122.249346074581i</v>
      </c>
      <c r="K2164" t="str">
        <f t="shared" si="636"/>
        <v>0.0109272440731614-0.00902044564948117i</v>
      </c>
      <c r="L2164" t="str">
        <f t="shared" si="637"/>
        <v>0.0001875-0.0681642463659997i</v>
      </c>
      <c r="M2164" t="str">
        <f t="shared" si="638"/>
        <v>0.0025-0.0328586623507896i</v>
      </c>
      <c r="N2164">
        <f t="shared" si="639"/>
        <v>85.354066987290608</v>
      </c>
      <c r="O2164">
        <f t="shared" si="640"/>
        <v>23.084176610158234</v>
      </c>
      <c r="P2164" s="3">
        <f t="shared" si="641"/>
        <v>23.084176610158234</v>
      </c>
      <c r="Q2164" s="3">
        <f t="shared" si="642"/>
        <v>-94.645933012709392</v>
      </c>
      <c r="R2164">
        <f t="shared" si="643"/>
        <v>85.354066987290608</v>
      </c>
      <c r="S2164">
        <f t="shared" si="644"/>
        <v>3.1048859606249284</v>
      </c>
      <c r="T2164">
        <f t="shared" si="627"/>
        <v>23.084176610158234</v>
      </c>
    </row>
    <row r="2165" spans="1:20" x14ac:dyDescent="0.25">
      <c r="A2165">
        <f t="shared" si="628"/>
        <v>19582.706428890138</v>
      </c>
      <c r="B2165">
        <f t="shared" si="645"/>
        <v>3116.684527275303</v>
      </c>
      <c r="C2165" t="str">
        <f t="shared" si="629"/>
        <v>-1.14836876141007-14.1552483551019i</v>
      </c>
      <c r="D2165" t="str">
        <f t="shared" si="630"/>
        <v>3.47806117677188-5.1214454801113i</v>
      </c>
      <c r="E2165" t="str">
        <f t="shared" si="631"/>
        <v>162.160619672513+2.31318903367937i</v>
      </c>
      <c r="F2165" t="str">
        <f t="shared" si="632"/>
        <v>2.90989962581914-47.9272652016772i</v>
      </c>
      <c r="G2165" t="str">
        <f t="shared" si="633"/>
        <v>0.999996465838774-0.00187993317316304i</v>
      </c>
      <c r="H2165" t="str">
        <f t="shared" si="634"/>
        <v>927.774666579815+401.587315778711i</v>
      </c>
      <c r="I2165" t="str">
        <f t="shared" si="635"/>
        <v>61.9125916503411-122.142990040208i</v>
      </c>
      <c r="K2165" t="str">
        <f t="shared" si="636"/>
        <v>0.0108932287989255-0.00902333010287936i</v>
      </c>
      <c r="L2165" t="str">
        <f t="shared" si="637"/>
        <v>0.0001875-0.0679062027953773i</v>
      </c>
      <c r="M2165" t="str">
        <f t="shared" si="638"/>
        <v>0.0025-0.032734272116746i</v>
      </c>
      <c r="N2165">
        <f t="shared" si="639"/>
        <v>85.361939179772875</v>
      </c>
      <c r="O2165">
        <f t="shared" si="640"/>
        <v>23.046839499756654</v>
      </c>
      <c r="P2165" s="3">
        <f t="shared" si="641"/>
        <v>23.046839499756654</v>
      </c>
      <c r="Q2165" s="3">
        <f t="shared" si="642"/>
        <v>-94.638060820227125</v>
      </c>
      <c r="R2165">
        <f t="shared" si="643"/>
        <v>85.361939179772875</v>
      </c>
      <c r="S2165">
        <f t="shared" si="644"/>
        <v>3.1166845272753032</v>
      </c>
      <c r="T2165">
        <f t="shared" si="627"/>
        <v>23.046839499756654</v>
      </c>
    </row>
    <row r="2166" spans="1:20" x14ac:dyDescent="0.25">
      <c r="A2166">
        <f t="shared" si="628"/>
        <v>19657.120713319924</v>
      </c>
      <c r="B2166">
        <f t="shared" si="645"/>
        <v>3128.5279284789494</v>
      </c>
      <c r="C2166" t="str">
        <f t="shared" si="629"/>
        <v>-1.1414650146279-14.0946842069818i</v>
      </c>
      <c r="D2166" t="str">
        <f t="shared" si="630"/>
        <v>3.47806069080272-5.10217067720951i</v>
      </c>
      <c r="E2166" t="str">
        <f t="shared" si="631"/>
        <v>162.161604762681+2.32530934590529i</v>
      </c>
      <c r="F2166" t="str">
        <f t="shared" si="632"/>
        <v>2.90989954751182-47.7458725401841i</v>
      </c>
      <c r="G2166" t="str">
        <f t="shared" si="633"/>
        <v>0.999996438928211-0.00188707686843858i</v>
      </c>
      <c r="H2166" t="str">
        <f t="shared" si="634"/>
        <v>930.612703937748+402.911598711391i</v>
      </c>
      <c r="I2166" t="str">
        <f t="shared" si="635"/>
        <v>61.9087617563636-122.039625818347i</v>
      </c>
      <c r="K2166" t="str">
        <f t="shared" si="636"/>
        <v>0.0108591928662842-0.00902608711425406i</v>
      </c>
      <c r="L2166" t="str">
        <f t="shared" si="637"/>
        <v>0.0001875-0.0676491360782798i</v>
      </c>
      <c r="M2166" t="str">
        <f t="shared" si="638"/>
        <v>0.0025-0.0326103527761964i</v>
      </c>
      <c r="N2166">
        <f t="shared" si="639"/>
        <v>85.369977374224462</v>
      </c>
      <c r="O2166">
        <f t="shared" si="640"/>
        <v>23.009497855192929</v>
      </c>
      <c r="P2166" s="3">
        <f t="shared" si="641"/>
        <v>23.009497855192929</v>
      </c>
      <c r="Q2166" s="3">
        <f t="shared" si="642"/>
        <v>-94.630022625775538</v>
      </c>
      <c r="R2166">
        <f t="shared" si="643"/>
        <v>85.369977374224462</v>
      </c>
      <c r="S2166">
        <f t="shared" si="644"/>
        <v>3.1285279284789493</v>
      </c>
      <c r="T2166">
        <f t="shared" si="627"/>
        <v>23.009497855192929</v>
      </c>
    </row>
    <row r="2167" spans="1:20" x14ac:dyDescent="0.25">
      <c r="A2167">
        <f t="shared" si="628"/>
        <v>19731.817772030539</v>
      </c>
      <c r="B2167">
        <f t="shared" si="645"/>
        <v>3140.4163346071696</v>
      </c>
      <c r="C2167" t="str">
        <f t="shared" si="629"/>
        <v>-1.13455795012167-14.0343751123042i</v>
      </c>
      <c r="D2167" t="str">
        <f t="shared" si="630"/>
        <v>3.47806020113332-5.08296927071403i</v>
      </c>
      <c r="E2167" t="str">
        <f t="shared" si="631"/>
        <v>162.162624369696+2.33748833944876i</v>
      </c>
      <c r="F2167" t="str">
        <f t="shared" si="632"/>
        <v>2.90989946860825-47.5651667190948i</v>
      </c>
      <c r="G2167" t="str">
        <f t="shared" si="633"/>
        <v>0.999996411812741-0.00189424770917505i</v>
      </c>
      <c r="H2167" t="str">
        <f t="shared" si="634"/>
        <v>933.481242141837+404.234644330746i</v>
      </c>
      <c r="I2167" t="str">
        <f t="shared" si="635"/>
        <v>61.9044441480223-121.939268578997i</v>
      </c>
      <c r="K2167" t="str">
        <f t="shared" si="636"/>
        <v>0.0108251372361682-0.00902871649476025i</v>
      </c>
      <c r="L2167" t="str">
        <f t="shared" si="637"/>
        <v>0.0001875-0.0673930425167162i</v>
      </c>
      <c r="M2167" t="str">
        <f t="shared" si="638"/>
        <v>0.0025-0.0324869025465197i</v>
      </c>
      <c r="N2167">
        <f t="shared" si="639"/>
        <v>85.378182220392461</v>
      </c>
      <c r="O2167">
        <f t="shared" si="640"/>
        <v>22.972151818775043</v>
      </c>
      <c r="P2167" s="3">
        <f t="shared" si="641"/>
        <v>22.972151818775043</v>
      </c>
      <c r="Q2167" s="3">
        <f t="shared" si="642"/>
        <v>-94.621817779607539</v>
      </c>
      <c r="R2167">
        <f t="shared" si="643"/>
        <v>85.378182220392461</v>
      </c>
      <c r="S2167">
        <f t="shared" si="644"/>
        <v>3.1404163346071696</v>
      </c>
      <c r="T2167">
        <f t="shared" si="627"/>
        <v>22.972151818775043</v>
      </c>
    </row>
    <row r="2168" spans="1:20" x14ac:dyDescent="0.25">
      <c r="A2168">
        <f t="shared" si="628"/>
        <v>19806.798679564257</v>
      </c>
      <c r="B2168">
        <f t="shared" si="645"/>
        <v>3152.3499166786769</v>
      </c>
      <c r="C2168" t="str">
        <f t="shared" si="629"/>
        <v>-1.12764776441694-13.9743202403105i</v>
      </c>
      <c r="D2168" t="str">
        <f t="shared" si="630"/>
        <v>3.47805970773549-5.06384098440577i</v>
      </c>
      <c r="E2168" t="str">
        <f t="shared" si="631"/>
        <v>162.163678877708+2.34972616965307i</v>
      </c>
      <c r="F2168" t="str">
        <f t="shared" si="632"/>
        <v>2.90989938910386-47.385145138895i</v>
      </c>
      <c r="G2168" t="str">
        <f t="shared" si="633"/>
        <v>0.999996384490804-0.00190144579851854i</v>
      </c>
      <c r="H2168" t="str">
        <f t="shared" si="634"/>
        <v>936.380661079287+405.556271940107i</v>
      </c>
      <c r="I2168" t="str">
        <f t="shared" si="635"/>
        <v>61.8996243978389-121.841933748552i</v>
      </c>
      <c r="K2168" t="str">
        <f t="shared" si="636"/>
        <v>0.0107910628717488-0.00903121806457015i</v>
      </c>
      <c r="L2168" t="str">
        <f t="shared" si="637"/>
        <v>0.0001875-0.067137918426695i</v>
      </c>
      <c r="M2168" t="str">
        <f t="shared" si="638"/>
        <v>0.0025-0.0323639196518427i</v>
      </c>
      <c r="N2168">
        <f t="shared" si="639"/>
        <v>85.38655436195954</v>
      </c>
      <c r="O2168">
        <f t="shared" si="640"/>
        <v>22.934801533796431</v>
      </c>
      <c r="P2168" s="3">
        <f t="shared" si="641"/>
        <v>22.934801533796431</v>
      </c>
      <c r="Q2168" s="3">
        <f t="shared" si="642"/>
        <v>-94.61344563804046</v>
      </c>
      <c r="R2168">
        <f t="shared" si="643"/>
        <v>85.38655436195954</v>
      </c>
      <c r="S2168">
        <f t="shared" si="644"/>
        <v>3.152349916678677</v>
      </c>
      <c r="T2168">
        <f t="shared" si="627"/>
        <v>22.934801533796431</v>
      </c>
    </row>
    <row r="2169" spans="1:20" x14ac:dyDescent="0.25">
      <c r="A2169">
        <f t="shared" si="628"/>
        <v>19882.064514546601</v>
      </c>
      <c r="B2169">
        <f t="shared" si="645"/>
        <v>3164.3288463620561</v>
      </c>
      <c r="C2169" t="str">
        <f t="shared" si="629"/>
        <v>-1.12073465439827-13.9145187616766i</v>
      </c>
      <c r="D2169" t="str">
        <f t="shared" si="630"/>
        <v>3.47805921058087-5.0447855431176i</v>
      </c>
      <c r="E2169" t="str">
        <f t="shared" si="631"/>
        <v>162.164768673164+2.3620229910207i</v>
      </c>
      <c r="F2169" t="str">
        <f t="shared" si="632"/>
        <v>2.90989930899411-47.2058052099143i</v>
      </c>
      <c r="G2169" t="str">
        <f t="shared" si="633"/>
        <v>0.999996356960826-0.00190867124000704i</v>
      </c>
      <c r="H2169" t="str">
        <f t="shared" si="634"/>
        <v>939.311345790896+406.876295241987i</v>
      </c>
      <c r="I2169" t="str">
        <f t="shared" si="635"/>
        <v>61.8942876986349-121.747637011645i</v>
      </c>
      <c r="K2169" t="str">
        <f t="shared" si="636"/>
        <v>0.0107569707383301-0.00903359165290484i</v>
      </c>
      <c r="L2169" t="str">
        <f t="shared" si="637"/>
        <v>0.0001875-0.06688376013817i</v>
      </c>
      <c r="M2169" t="str">
        <f t="shared" si="638"/>
        <v>0.0025-0.0322414023230152i</v>
      </c>
      <c r="N2169">
        <f t="shared" si="639"/>
        <v>85.395094436469151</v>
      </c>
      <c r="O2169">
        <f t="shared" si="640"/>
        <v>22.897447144527966</v>
      </c>
      <c r="P2169" s="3">
        <f t="shared" si="641"/>
        <v>22.897447144527966</v>
      </c>
      <c r="Q2169" s="3">
        <f t="shared" si="642"/>
        <v>-94.604905563530849</v>
      </c>
      <c r="R2169">
        <f t="shared" si="643"/>
        <v>85.395094436469151</v>
      </c>
      <c r="S2169">
        <f t="shared" si="644"/>
        <v>3.1643288463620562</v>
      </c>
      <c r="T2169">
        <f t="shared" si="627"/>
        <v>22.897447144527966</v>
      </c>
    </row>
    <row r="2170" spans="1:20" x14ac:dyDescent="0.25">
      <c r="A2170">
        <f t="shared" si="628"/>
        <v>19957.616359701879</v>
      </c>
      <c r="B2170">
        <f t="shared" si="645"/>
        <v>3176.3532959782319</v>
      </c>
      <c r="C2170" t="str">
        <f t="shared" si="629"/>
        <v>-1.11381881728556-13.8549698484947i</v>
      </c>
      <c r="D2170" t="str">
        <f t="shared" si="630"/>
        <v>3.47805870964083-5.02580267273018i</v>
      </c>
      <c r="E2170" t="str">
        <f t="shared" si="631"/>
        <v>162.165894144805+2.37437895721718i</v>
      </c>
      <c r="F2170" t="str">
        <f t="shared" si="632"/>
        <v>2.90989922827437-47.0271443522873i</v>
      </c>
      <c r="G2170" t="str">
        <f t="shared" si="633"/>
        <v>0.999996329221225-0.0019159241375719i</v>
      </c>
      <c r="H2170" t="str">
        <f t="shared" si="634"/>
        <v>942.273686532101+408.194522176035i</v>
      </c>
      <c r="I2170" t="str">
        <f t="shared" si="635"/>
        <v>61.8884188534171-121.656394312946i</v>
      </c>
      <c r="K2170" t="str">
        <f t="shared" si="636"/>
        <v>0.0107228618032407-0.00903583709806413i</v>
      </c>
      <c r="L2170" t="str">
        <f t="shared" si="637"/>
        <v>0.0001875-0.0666305639949889i</v>
      </c>
      <c r="M2170" t="str">
        <f t="shared" si="638"/>
        <v>0.0025-0.0321193487975844i</v>
      </c>
      <c r="N2170">
        <f t="shared" si="639"/>
        <v>85.403803075259248</v>
      </c>
      <c r="O2170">
        <f t="shared" si="640"/>
        <v>22.86008879620811</v>
      </c>
      <c r="P2170" s="3">
        <f t="shared" si="641"/>
        <v>22.86008879620811</v>
      </c>
      <c r="Q2170" s="3">
        <f t="shared" si="642"/>
        <v>-94.596196924740752</v>
      </c>
      <c r="R2170">
        <f t="shared" si="643"/>
        <v>85.403803075259248</v>
      </c>
      <c r="S2170">
        <f t="shared" si="644"/>
        <v>3.1763532959782319</v>
      </c>
      <c r="T2170">
        <f t="shared" si="627"/>
        <v>22.86008879620811</v>
      </c>
    </row>
    <row r="2171" spans="1:20" x14ac:dyDescent="0.25">
      <c r="A2171">
        <f t="shared" si="628"/>
        <v>20033.455301868747</v>
      </c>
      <c r="B2171">
        <f t="shared" si="645"/>
        <v>3188.4234385029495</v>
      </c>
      <c r="C2171" t="str">
        <f t="shared" si="629"/>
        <v>-1.10690045061317-13.7956726742561i</v>
      </c>
      <c r="D2171" t="str">
        <f t="shared" si="630"/>
        <v>3.47805820488657-5.00689210016821i</v>
      </c>
      <c r="E2171" t="str">
        <f t="shared" si="631"/>
        <v>162.167055683674+2.38679422105671i</v>
      </c>
      <c r="F2171" t="str">
        <f t="shared" si="632"/>
        <v>2.90989914694001-46.8491599959178i</v>
      </c>
      <c r="G2171" t="str">
        <f t="shared" si="633"/>
        <v>0.999996301270403-0.00192320459553933i</v>
      </c>
      <c r="H2171" t="str">
        <f t="shared" si="634"/>
        <v>945.268078833981+409.510754752328i</v>
      </c>
      <c r="I2171" t="str">
        <f t="shared" si="635"/>
        <v>61.8820022650022-121.568221858905i</v>
      </c>
      <c r="K2171" t="str">
        <f t="shared" si="636"/>
        <v>0.0106887370357236-0.00903795424745498i</v>
      </c>
      <c r="L2171" t="str">
        <f t="shared" si="637"/>
        <v>0.0001875-0.0663783263548405i</v>
      </c>
      <c r="M2171" t="str">
        <f t="shared" si="638"/>
        <v>0.0025-0.0319977573197693i</v>
      </c>
      <c r="N2171">
        <f t="shared" si="639"/>
        <v>85.412680903385322</v>
      </c>
      <c r="O2171">
        <f t="shared" si="640"/>
        <v>22.822726635033412</v>
      </c>
      <c r="P2171" s="3">
        <f t="shared" si="641"/>
        <v>22.822726635033412</v>
      </c>
      <c r="Q2171" s="3">
        <f t="shared" si="642"/>
        <v>-94.587319096614678</v>
      </c>
      <c r="R2171">
        <f t="shared" si="643"/>
        <v>85.412680903385322</v>
      </c>
      <c r="S2171">
        <f t="shared" si="644"/>
        <v>3.1884234385029493</v>
      </c>
      <c r="T2171">
        <f t="shared" si="627"/>
        <v>22.822726635033412</v>
      </c>
    </row>
    <row r="2172" spans="1:20" x14ac:dyDescent="0.25">
      <c r="A2172">
        <f t="shared" si="628"/>
        <v>20109.582432015846</v>
      </c>
      <c r="B2172">
        <f t="shared" si="645"/>
        <v>3200.5394475692606</v>
      </c>
      <c r="C2172" t="str">
        <f t="shared" si="629"/>
        <v>-1.09997975220634-13.7366264138352i</v>
      </c>
      <c r="D2172" t="str">
        <f t="shared" si="630"/>
        <v>3.47805769628903-4.98805355339634i</v>
      </c>
      <c r="E2172" t="str">
        <f t="shared" si="631"/>
        <v>162.168253683115+2.39926893450086i</v>
      </c>
      <c r="F2172" t="str">
        <f t="shared" si="632"/>
        <v>2.90989906498633-46.6718495804407i</v>
      </c>
      <c r="G2172" t="str">
        <f t="shared" si="633"/>
        <v>0.999996273106754-0.00193051271863189i</v>
      </c>
      <c r="H2172" t="str">
        <f t="shared" si="634"/>
        <v>948.294923563962+410.824788879643i</v>
      </c>
      <c r="I2172" t="str">
        <f t="shared" si="635"/>
        <v>61.8750219253373-121.483136119425i</v>
      </c>
      <c r="K2172" t="str">
        <f t="shared" si="636"/>
        <v>0.0106545974068276-0.00903994295761839i</v>
      </c>
      <c r="L2172" t="str">
        <f t="shared" si="637"/>
        <v>0.0001875-0.0661270435892016i</v>
      </c>
      <c r="M2172" t="str">
        <f t="shared" si="638"/>
        <v>0.0025-0.0318766261404356i</v>
      </c>
      <c r="N2172">
        <f t="shared" si="639"/>
        <v>85.421728539555176</v>
      </c>
      <c r="O2172">
        <f t="shared" si="640"/>
        <v>22.785360808149264</v>
      </c>
      <c r="P2172" s="3">
        <f t="shared" si="641"/>
        <v>22.785360808149264</v>
      </c>
      <c r="Q2172" s="3">
        <f t="shared" si="642"/>
        <v>-94.578271460444824</v>
      </c>
      <c r="R2172">
        <f t="shared" si="643"/>
        <v>85.421728539555176</v>
      </c>
      <c r="S2172">
        <f t="shared" si="644"/>
        <v>3.2005394475692608</v>
      </c>
      <c r="T2172">
        <f t="shared" si="627"/>
        <v>22.785360808149264</v>
      </c>
    </row>
    <row r="2173" spans="1:20" x14ac:dyDescent="0.25">
      <c r="A2173">
        <f t="shared" si="628"/>
        <v>20185.998845257509</v>
      </c>
      <c r="B2173">
        <f t="shared" si="645"/>
        <v>3212.7014974700237</v>
      </c>
      <c r="C2173" t="str">
        <f t="shared" si="629"/>
        <v>-1.09305692015934-13.6778302434728i</v>
      </c>
      <c r="D2173" t="str">
        <f t="shared" si="630"/>
        <v>3.47805718381895-4.96928676141536i</v>
      </c>
      <c r="E2173" t="str">
        <f t="shared" si="631"/>
        <v>162.169488538782+2.41180324865062i</v>
      </c>
      <c r="F2173" t="str">
        <f t="shared" si="632"/>
        <v>2.90989898240861-46.4952105551861i</v>
      </c>
      <c r="G2173" t="str">
        <f t="shared" si="633"/>
        <v>0.999996244728655-0.00193784861197003i</v>
      </c>
      <c r="H2173" t="str">
        <f t="shared" si="634"/>
        <v>951.354626986377+412.136414188778i</v>
      </c>
      <c r="I2173" t="str">
        <f t="shared" si="635"/>
        <v>61.8674614045429-121.401153829474i</v>
      </c>
      <c r="K2173" t="str">
        <f t="shared" si="636"/>
        <v>0.0106204438892967-0.00904180309425463i</v>
      </c>
      <c r="L2173" t="str">
        <f t="shared" si="637"/>
        <v>0.0001875-0.0658767120832852i</v>
      </c>
      <c r="M2173" t="str">
        <f t="shared" si="638"/>
        <v>0.0025-0.0317559535170708i</v>
      </c>
      <c r="N2173">
        <f t="shared" si="639"/>
        <v>85.430946596056913</v>
      </c>
      <c r="O2173">
        <f t="shared" si="640"/>
        <v>22.747991463639927</v>
      </c>
      <c r="P2173" s="3">
        <f t="shared" si="641"/>
        <v>22.747991463639927</v>
      </c>
      <c r="Q2173" s="3">
        <f t="shared" si="642"/>
        <v>-94.569053403943087</v>
      </c>
      <c r="R2173">
        <f t="shared" si="643"/>
        <v>85.430946596056913</v>
      </c>
      <c r="S2173">
        <f t="shared" si="644"/>
        <v>3.2127014974700239</v>
      </c>
      <c r="T2173">
        <f t="shared" si="627"/>
        <v>22.747991463639927</v>
      </c>
    </row>
    <row r="2174" spans="1:20" x14ac:dyDescent="0.25">
      <c r="A2174">
        <f t="shared" si="628"/>
        <v>20262.705640869488</v>
      </c>
      <c r="B2174">
        <f t="shared" si="645"/>
        <v>3224.90976316041</v>
      </c>
      <c r="C2174" t="str">
        <f t="shared" si="629"/>
        <v>-1.08613215281254-13.6192833407609i</v>
      </c>
      <c r="D2174" t="str">
        <f t="shared" si="630"/>
        <v>3.47805666744685-4.95059145425829i</v>
      </c>
      <c r="E2174" t="str">
        <f t="shared" si="631"/>
        <v>162.170760648639+2.42439731374134i</v>
      </c>
      <c r="F2174" t="str">
        <f t="shared" si="632"/>
        <v>2.90989889920212-46.3192403791426i</v>
      </c>
      <c r="G2174" t="str">
        <f t="shared" si="633"/>
        <v>0.999996216134475-0.00194521238107355i</v>
      </c>
      <c r="H2174" t="str">
        <f t="shared" si="634"/>
        <v>954.447600822667+413.445413850637i</v>
      </c>
      <c r="I2174" t="str">
        <f t="shared" si="635"/>
        <v>61.8593038396491-121.322291990625i</v>
      </c>
      <c r="K2174" t="str">
        <f t="shared" si="636"/>
        <v>0.0105862774574599-0.00904353453224692i</v>
      </c>
      <c r="L2174" t="str">
        <f t="shared" si="637"/>
        <v>0.0001875-0.0656273282359881i</v>
      </c>
      <c r="M2174" t="str">
        <f t="shared" si="638"/>
        <v>0.0025-0.0316357377137585i</v>
      </c>
      <c r="N2174">
        <f t="shared" si="639"/>
        <v>85.440335678692335</v>
      </c>
      <c r="O2174">
        <f t="shared" si="640"/>
        <v>22.710618750519028</v>
      </c>
      <c r="P2174" s="3">
        <f t="shared" si="641"/>
        <v>22.710618750519028</v>
      </c>
      <c r="Q2174" s="3">
        <f t="shared" si="642"/>
        <v>-94.559664321307665</v>
      </c>
      <c r="R2174">
        <f t="shared" si="643"/>
        <v>85.440335678692335</v>
      </c>
      <c r="S2174">
        <f t="shared" si="644"/>
        <v>3.2249097631604098</v>
      </c>
      <c r="T2174">
        <f t="shared" si="627"/>
        <v>22.710618750519028</v>
      </c>
    </row>
    <row r="2175" spans="1:20" x14ac:dyDescent="0.25">
      <c r="A2175">
        <f t="shared" si="628"/>
        <v>20339.703922304794</v>
      </c>
      <c r="B2175">
        <f t="shared" si="645"/>
        <v>3237.1644202604198</v>
      </c>
      <c r="C2175" t="str">
        <f t="shared" si="629"/>
        <v>-1.07920564872984-13.5609848846265i</v>
      </c>
      <c r="D2175" t="str">
        <f t="shared" si="630"/>
        <v>3.47805614714302-4.93196736298648i</v>
      </c>
      <c r="E2175" t="str">
        <f t="shared" si="631"/>
        <v>162.172070412966+2.43705127913839i</v>
      </c>
      <c r="F2175" t="str">
        <f t="shared" si="632"/>
        <v>2.90989881536207-46.14393652092i</v>
      </c>
      <c r="G2175" t="str">
        <f t="shared" si="633"/>
        <v>0.999996187322568-0.00195260413186317i</v>
      </c>
      <c r="H2175" t="str">
        <f t="shared" si="634"/>
        <v>957.574262311197+414.751564388999i</v>
      </c>
      <c r="I2175" t="str">
        <f t="shared" si="635"/>
        <v>61.850531923025-121.246567872512i</v>
      </c>
      <c r="K2175" t="str">
        <f t="shared" si="636"/>
        <v>0.0105520990871203-0.00904513715568356i</v>
      </c>
      <c r="L2175" t="str">
        <f t="shared" si="637"/>
        <v>0.0001875-0.0653788884598409i</v>
      </c>
      <c r="M2175" t="str">
        <f t="shared" si="638"/>
        <v>0.0025-0.031515977001154i</v>
      </c>
      <c r="N2175">
        <f t="shared" si="639"/>
        <v>85.4498963867089</v>
      </c>
      <c r="O2175">
        <f t="shared" si="640"/>
        <v>22.673242818719114</v>
      </c>
      <c r="P2175" s="3">
        <f t="shared" si="641"/>
        <v>22.673242818719114</v>
      </c>
      <c r="Q2175" s="3">
        <f t="shared" si="642"/>
        <v>-94.5501036132911</v>
      </c>
      <c r="R2175">
        <f t="shared" si="643"/>
        <v>85.4498963867089</v>
      </c>
      <c r="S2175">
        <f t="shared" si="644"/>
        <v>3.2371644202604197</v>
      </c>
      <c r="T2175">
        <f t="shared" si="627"/>
        <v>22.673242818719114</v>
      </c>
    </row>
    <row r="2176" spans="1:20" x14ac:dyDescent="0.25">
      <c r="A2176">
        <f t="shared" si="628"/>
        <v>20416.994797209551</v>
      </c>
      <c r="B2176">
        <f t="shared" si="645"/>
        <v>3249.4656450574093</v>
      </c>
      <c r="C2176" t="str">
        <f t="shared" si="629"/>
        <v>-1.07227760667599-13.5029340553171i</v>
      </c>
      <c r="D2176" t="str">
        <f t="shared" si="630"/>
        <v>3.47805562287752-4.9134142196857i</v>
      </c>
      <c r="E2176" t="str">
        <f t="shared" si="631"/>
        <v>162.173418234363+2.44976529333101i</v>
      </c>
      <c r="F2176" t="str">
        <f t="shared" si="632"/>
        <v>2.90989873088361-45.9692964587133i</v>
      </c>
      <c r="G2176" t="str">
        <f t="shared" si="633"/>
        <v>0.999996158291276-0.001960023970662i</v>
      </c>
      <c r="H2176" t="str">
        <f t="shared" si="634"/>
        <v>960.735034266617+416.054635487787i</v>
      </c>
      <c r="I2176" t="str">
        <f t="shared" si="635"/>
        <v>61.8411278904941-121.173999014203i</v>
      </c>
      <c r="K2176" t="str">
        <f t="shared" si="636"/>
        <v>0.0105179097554438-0.00904661085787852i</v>
      </c>
      <c r="L2176" t="str">
        <f t="shared" si="637"/>
        <v>0.0001875-0.0651313891809532i</v>
      </c>
      <c r="M2176" t="str">
        <f t="shared" si="638"/>
        <v>0.0025-0.0313966696564595i</v>
      </c>
      <c r="N2176">
        <f t="shared" si="639"/>
        <v>85.459629312733583</v>
      </c>
      <c r="O2176">
        <f t="shared" si="640"/>
        <v>22.635863819081838</v>
      </c>
      <c r="P2176" s="3">
        <f t="shared" si="641"/>
        <v>22.635863819081838</v>
      </c>
      <c r="Q2176" s="3">
        <f t="shared" si="642"/>
        <v>-94.540370687266417</v>
      </c>
      <c r="R2176">
        <f t="shared" si="643"/>
        <v>85.459629312733583</v>
      </c>
      <c r="S2176">
        <f t="shared" si="644"/>
        <v>3.2494656450574095</v>
      </c>
      <c r="T2176">
        <f t="shared" si="627"/>
        <v>22.635863819081838</v>
      </c>
    </row>
    <row r="2177" spans="1:20" x14ac:dyDescent="0.25">
      <c r="A2177">
        <f t="shared" si="628"/>
        <v>20494.579377438949</v>
      </c>
      <c r="B2177">
        <f t="shared" si="645"/>
        <v>3261.8136145086278</v>
      </c>
      <c r="C2177" t="str">
        <f t="shared" si="629"/>
        <v>-1.06534822559382-13.4451300343856i</v>
      </c>
      <c r="D2177" t="str">
        <f t="shared" si="630"/>
        <v>3.47805509462022-4.8949317574624i</v>
      </c>
      <c r="E2177" t="str">
        <f t="shared" si="631"/>
        <v>162.174804517753+2.46253950392584i</v>
      </c>
      <c r="F2177" t="str">
        <f t="shared" si="632"/>
        <v>2.90989864576193-45.795317680267i</v>
      </c>
      <c r="G2177" t="str">
        <f t="shared" si="633"/>
        <v>0.999996129038928-0.00196747200419712i</v>
      </c>
      <c r="H2177" t="str">
        <f t="shared" si="634"/>
        <v>963.930345138655+417.354389792649i</v>
      </c>
      <c r="I2177" t="str">
        <f t="shared" si="635"/>
        <v>61.8310735091206-121.104603225486i</v>
      </c>
      <c r="K2177" t="str">
        <f t="shared" si="636"/>
        <v>0.0104837104408479-0.00904795554139022i</v>
      </c>
      <c r="L2177" t="str">
        <f t="shared" si="637"/>
        <v>0.0001875-0.0648848268389652i</v>
      </c>
      <c r="M2177" t="str">
        <f t="shared" si="638"/>
        <v>0.0025-0.0312778139633986i</v>
      </c>
      <c r="N2177">
        <f t="shared" si="639"/>
        <v>85.469535042707079</v>
      </c>
      <c r="O2177">
        <f t="shared" si="640"/>
        <v>22.59848190334742</v>
      </c>
      <c r="P2177" s="3">
        <f t="shared" si="641"/>
        <v>22.59848190334742</v>
      </c>
      <c r="Q2177" s="3">
        <f t="shared" si="642"/>
        <v>-94.530464957292921</v>
      </c>
      <c r="R2177">
        <f t="shared" si="643"/>
        <v>85.469535042707079</v>
      </c>
      <c r="S2177">
        <f t="shared" si="644"/>
        <v>3.2618136145086276</v>
      </c>
      <c r="T2177">
        <f t="shared" si="627"/>
        <v>22.59848190334742</v>
      </c>
    </row>
    <row r="2178" spans="1:20" x14ac:dyDescent="0.25">
      <c r="A2178">
        <f t="shared" si="628"/>
        <v>20572.458779073215</v>
      </c>
      <c r="B2178">
        <f t="shared" si="645"/>
        <v>3274.2085062437604</v>
      </c>
      <c r="C2178" t="str">
        <f t="shared" si="629"/>
        <v>-1.05841770458134-13.3875720046762i</v>
      </c>
      <c r="D2178" t="str">
        <f t="shared" si="630"/>
        <v>3.47805456234068-4.87651971043968i</v>
      </c>
      <c r="E2178" t="str">
        <f t="shared" si="631"/>
        <v>162.176229670387+2.47537405764405i</v>
      </c>
      <c r="F2178" t="str">
        <f t="shared" si="632"/>
        <v>2.90989855999209-45.6219976828373i</v>
      </c>
      <c r="G2178" t="str">
        <f t="shared" si="633"/>
        <v>0.999996099563842-0.00197494833960107i</v>
      </c>
      <c r="H2178" t="str">
        <f t="shared" si="634"/>
        <v>967.160629070287+418.650582706753i</v>
      </c>
      <c r="I2178" t="str">
        <f t="shared" si="635"/>
        <v>61.8203500646639-121.038398588045i</v>
      </c>
      <c r="K2178" t="str">
        <f t="shared" si="636"/>
        <v>0.0104495021228896-0.00904917111803894i</v>
      </c>
      <c r="L2178" t="str">
        <f t="shared" si="637"/>
        <v>0.0001875-0.0646391978869944i</v>
      </c>
      <c r="M2178" t="str">
        <f t="shared" si="638"/>
        <v>0.0025-0.0311594082121923i</v>
      </c>
      <c r="N2178">
        <f t="shared" si="639"/>
        <v>85.479614155819888</v>
      </c>
      <c r="O2178">
        <f t="shared" si="640"/>
        <v>22.561097224144344</v>
      </c>
      <c r="P2178" s="3">
        <f t="shared" si="641"/>
        <v>22.561097224144344</v>
      </c>
      <c r="Q2178" s="3">
        <f t="shared" si="642"/>
        <v>-94.520385844180112</v>
      </c>
      <c r="R2178">
        <f t="shared" si="643"/>
        <v>85.479614155819888</v>
      </c>
      <c r="S2178">
        <f t="shared" si="644"/>
        <v>3.2742085062437605</v>
      </c>
      <c r="T2178">
        <f t="shared" si="627"/>
        <v>22.561097224144344</v>
      </c>
    </row>
    <row r="2179" spans="1:20" x14ac:dyDescent="0.25">
      <c r="A2179">
        <f t="shared" si="628"/>
        <v>20650.634122433694</v>
      </c>
      <c r="B2179">
        <f t="shared" si="645"/>
        <v>3286.6504985674869</v>
      </c>
      <c r="C2179" t="str">
        <f t="shared" si="629"/>
        <v>-1.05148624286923-13.3302591503103i</v>
      </c>
      <c r="D2179" t="str">
        <f t="shared" si="630"/>
        <v>3.47805402600828-4.85817781375369i</v>
      </c>
      <c r="E2179" t="str">
        <f t="shared" si="631"/>
        <v>162.177694101851+2.48826910031374i</v>
      </c>
      <c r="F2179" t="str">
        <f t="shared" si="632"/>
        <v>2.90989847356915-45.449333973158i</v>
      </c>
      <c r="G2179" t="str">
        <f t="shared" si="633"/>
        <v>0.999996069864322-0.00198245308441341i</v>
      </c>
      <c r="H2179" t="str">
        <f t="shared" si="634"/>
        <v>970.426325955174+419.942962180574i</v>
      </c>
      <c r="I2179" t="str">
        <f t="shared" si="635"/>
        <v>61.8089383486939-120.975403456547i</v>
      </c>
      <c r="K2179" t="str">
        <f t="shared" si="636"/>
        <v>0.0104152857821533-0.00905025750892242i</v>
      </c>
      <c r="L2179" t="str">
        <f t="shared" si="637"/>
        <v>0.0001875-0.0643944987915867i</v>
      </c>
      <c r="M2179" t="str">
        <f t="shared" si="638"/>
        <v>0.0025-0.031041450699534i</v>
      </c>
      <c r="N2179">
        <f t="shared" si="639"/>
        <v>85.489867224447266</v>
      </c>
      <c r="O2179">
        <f t="shared" si="640"/>
        <v>22.523709934978701</v>
      </c>
      <c r="P2179" s="3">
        <f t="shared" si="641"/>
        <v>22.523709934978701</v>
      </c>
      <c r="Q2179" s="3">
        <f t="shared" si="642"/>
        <v>-94.510132775552734</v>
      </c>
      <c r="R2179">
        <f t="shared" si="643"/>
        <v>85.489867224447266</v>
      </c>
      <c r="S2179">
        <f t="shared" si="644"/>
        <v>3.2866504985674867</v>
      </c>
      <c r="T2179">
        <f t="shared" si="627"/>
        <v>22.523709934978701</v>
      </c>
    </row>
    <row r="2180" spans="1:20" x14ac:dyDescent="0.25">
      <c r="A2180">
        <f t="shared" si="628"/>
        <v>20729.106532098944</v>
      </c>
      <c r="B2180">
        <f t="shared" si="645"/>
        <v>3299.1397704620435</v>
      </c>
      <c r="C2180" t="str">
        <f t="shared" si="629"/>
        <v>-1.04455403979747-13.2731906566731i</v>
      </c>
      <c r="D2180" t="str">
        <f t="shared" si="630"/>
        <v>3.4780534855922-4.83990580354967i</v>
      </c>
      <c r="E2180" t="str">
        <f t="shared" si="631"/>
        <v>162.179198224066+2.50122477686828i</v>
      </c>
      <c r="F2180" t="str">
        <f t="shared" si="632"/>
        <v>2.90989838648817-45.277324067404i</v>
      </c>
      <c r="G2180" t="str">
        <f t="shared" si="633"/>
        <v>0.999996039938658-0.00198998634658229i</v>
      </c>
      <c r="H2180" t="str">
        <f t="shared" si="634"/>
        <v>973.727881494236+421.231268495501i</v>
      </c>
      <c r="I2180" t="str">
        <f t="shared" si="635"/>
        <v>61.7968186453496-120.915636459597i</v>
      </c>
      <c r="K2180" t="str">
        <f t="shared" si="636"/>
        <v>0.0103810624001386-0.0090512146444301i</v>
      </c>
      <c r="L2180" t="str">
        <f t="shared" si="637"/>
        <v>0.0001875-0.0641507260326625i</v>
      </c>
      <c r="M2180" t="str">
        <f t="shared" si="638"/>
        <v>0.0025-0.0309239397285655i</v>
      </c>
      <c r="N2180">
        <f t="shared" si="639"/>
        <v>85.500294814088704</v>
      </c>
      <c r="O2180">
        <f t="shared" si="640"/>
        <v>22.486320190223552</v>
      </c>
      <c r="P2180" s="3">
        <f t="shared" si="641"/>
        <v>22.486320190223552</v>
      </c>
      <c r="Q2180" s="3">
        <f t="shared" si="642"/>
        <v>-94.499705185911296</v>
      </c>
      <c r="R2180">
        <f t="shared" si="643"/>
        <v>85.500294814088704</v>
      </c>
      <c r="S2180">
        <f t="shared" si="644"/>
        <v>3.2991397704620438</v>
      </c>
      <c r="T2180">
        <f t="shared" si="627"/>
        <v>22.486320190223552</v>
      </c>
    </row>
    <row r="2181" spans="1:20" x14ac:dyDescent="0.25">
      <c r="A2181">
        <f t="shared" si="628"/>
        <v>20807.877136920921</v>
      </c>
      <c r="B2181">
        <f t="shared" si="645"/>
        <v>3311.6765015897995</v>
      </c>
      <c r="C2181" t="str">
        <f t="shared" si="629"/>
        <v>-1.03762129479289-13.2163657103999i</v>
      </c>
      <c r="D2181" t="str">
        <f t="shared" si="630"/>
        <v>3.47805294106131-4.82170341697818i</v>
      </c>
      <c r="E2181" t="str">
        <f t="shared" si="631"/>
        <v>162.180742451292+2.51424123133744i</v>
      </c>
      <c r="F2181" t="str">
        <f t="shared" si="632"/>
        <v>2.90989829874411-45.1059654911546i</v>
      </c>
      <c r="G2181" t="str">
        <f t="shared" si="633"/>
        <v>0.999996009785129-0.00199754823446593i</v>
      </c>
      <c r="H2181" t="str">
        <f t="shared" si="634"/>
        <v>977.065747251311+422.515234041104i</v>
      </c>
      <c r="I2181" t="str">
        <f t="shared" si="635"/>
        <v>61.7839707177373-120.859116500584i</v>
      </c>
      <c r="K2181" t="str">
        <f t="shared" si="636"/>
        <v>0.0103468329591477-0.0090520424642554i</v>
      </c>
      <c r="L2181" t="str">
        <f t="shared" si="637"/>
        <v>0.0001875-0.0639078761034694i</v>
      </c>
      <c r="M2181" t="str">
        <f t="shared" si="638"/>
        <v>0.0025-0.0308068736088519i</v>
      </c>
      <c r="N2181">
        <f t="shared" si="639"/>
        <v>85.51089748330439</v>
      </c>
      <c r="O2181">
        <f t="shared" si="640"/>
        <v>22.44892814510774</v>
      </c>
      <c r="P2181" s="3">
        <f t="shared" si="641"/>
        <v>22.44892814510774</v>
      </c>
      <c r="Q2181" s="3">
        <f t="shared" si="642"/>
        <v>-94.48910251669561</v>
      </c>
      <c r="R2181">
        <f t="shared" si="643"/>
        <v>85.51089748330439</v>
      </c>
      <c r="S2181">
        <f t="shared" si="644"/>
        <v>3.3116765015897993</v>
      </c>
      <c r="T2181">
        <f t="shared" si="627"/>
        <v>22.44892814510774</v>
      </c>
    </row>
    <row r="2182" spans="1:20" x14ac:dyDescent="0.25">
      <c r="A2182">
        <f t="shared" si="628"/>
        <v>20886.94707004122</v>
      </c>
      <c r="B2182">
        <f t="shared" si="645"/>
        <v>3324.2608722958407</v>
      </c>
      <c r="C2182" t="str">
        <f t="shared" si="629"/>
        <v>-1.03068820734602-13.1597834993638i</v>
      </c>
      <c r="D2182" t="str">
        <f t="shared" si="630"/>
        <v>3.4780523923843-4.80357039219137i</v>
      </c>
      <c r="E2182" t="str">
        <f t="shared" si="631"/>
        <v>162.18232720014+2.52731860684762i</v>
      </c>
      <c r="F2182" t="str">
        <f t="shared" si="632"/>
        <v>2.90989821033195-44.9352557793593i</v>
      </c>
      <c r="G2182" t="str">
        <f t="shared" si="633"/>
        <v>0.999995979402-0.00200513885683427i</v>
      </c>
      <c r="H2182" t="str">
        <f t="shared" si="634"/>
        <v>980.440380707772+423.794583085895i</v>
      </c>
      <c r="I2182" t="str">
        <f t="shared" si="635"/>
        <v>61.7703737939644-120.805862758394i</v>
      </c>
      <c r="K2182" t="str">
        <f t="shared" si="636"/>
        <v>0.0103125984421723-0.00905274091740666i</v>
      </c>
      <c r="L2182" t="str">
        <f t="shared" si="637"/>
        <v>0.0001875-0.0636659455105293i</v>
      </c>
      <c r="M2182" t="str">
        <f t="shared" si="638"/>
        <v>0.0025-0.0306902506563577i</v>
      </c>
      <c r="N2182">
        <f t="shared" si="639"/>
        <v>85.521675783655667</v>
      </c>
      <c r="O2182">
        <f t="shared" si="640"/>
        <v>22.411533955705274</v>
      </c>
      <c r="P2182" s="3">
        <f t="shared" si="641"/>
        <v>22.411533955705274</v>
      </c>
      <c r="Q2182" s="3">
        <f t="shared" si="642"/>
        <v>-94.478324216344333</v>
      </c>
      <c r="R2182">
        <f t="shared" si="643"/>
        <v>85.521675783655667</v>
      </c>
      <c r="S2182">
        <f t="shared" si="644"/>
        <v>3.3242608722958407</v>
      </c>
      <c r="T2182">
        <f t="shared" si="627"/>
        <v>22.411533955705274</v>
      </c>
    </row>
    <row r="2183" spans="1:20" x14ac:dyDescent="0.25">
      <c r="A2183">
        <f t="shared" si="628"/>
        <v>20966.317468907378</v>
      </c>
      <c r="B2183">
        <f t="shared" si="645"/>
        <v>3336.8930636105652</v>
      </c>
      <c r="C2183" t="str">
        <f t="shared" si="629"/>
        <v>-1.02375497698828-13.1034432126631i</v>
      </c>
      <c r="D2183" t="str">
        <f t="shared" si="630"/>
        <v>3.47805183952959-4.78550646833913i</v>
      </c>
      <c r="E2183" t="str">
        <f t="shared" si="631"/>
        <v>162.18395288957+2.54045704561124i</v>
      </c>
      <c r="F2183" t="str">
        <f t="shared" si="632"/>
        <v>2.90989812124657-44.7651924763015i</v>
      </c>
      <c r="G2183" t="str">
        <f t="shared" si="633"/>
        <v>0.999995948787521-0.00201275832287044i</v>
      </c>
      <c r="H2183" t="str">
        <f t="shared" si="634"/>
        <v>983.852245315893+425.069031541306i</v>
      </c>
      <c r="I2183" t="str">
        <f t="shared" si="635"/>
        <v>61.7560065527815-120.755894687976i</v>
      </c>
      <c r="K2183" t="str">
        <f t="shared" si="636"/>
        <v>0.0102783598327813-0.00905330996221634i</v>
      </c>
      <c r="L2183" t="str">
        <f t="shared" si="637"/>
        <v>0.0001875-0.0634249307735898i</v>
      </c>
      <c r="M2183" t="str">
        <f t="shared" si="638"/>
        <v>0.0025-0.0305740691934227i</v>
      </c>
      <c r="N2183">
        <f t="shared" si="639"/>
        <v>85.532630259644918</v>
      </c>
      <c r="O2183">
        <f t="shared" si="640"/>
        <v>22.374137778924048</v>
      </c>
      <c r="P2183" s="3">
        <f t="shared" si="641"/>
        <v>22.374137778924048</v>
      </c>
      <c r="Q2183" s="3">
        <f t="shared" si="642"/>
        <v>-94.467369740355082</v>
      </c>
      <c r="R2183">
        <f t="shared" si="643"/>
        <v>85.532630259644918</v>
      </c>
      <c r="S2183">
        <f t="shared" si="644"/>
        <v>3.3368930636105651</v>
      </c>
      <c r="T2183">
        <f t="shared" si="627"/>
        <v>22.374137778924048</v>
      </c>
    </row>
    <row r="2184" spans="1:20" x14ac:dyDescent="0.25">
      <c r="A2184">
        <f t="shared" si="628"/>
        <v>21045.989475289225</v>
      </c>
      <c r="B2184">
        <f t="shared" si="645"/>
        <v>3349.5732572522852</v>
      </c>
      <c r="C2184" t="str">
        <f t="shared" si="629"/>
        <v>-1.01682180326871-13.0473440406092i</v>
      </c>
      <c r="D2184" t="str">
        <f t="shared" si="630"/>
        <v>3.47805128246539-4.76751138556546i</v>
      </c>
      <c r="E2184" t="str">
        <f t="shared" si="631"/>
        <v>162.185619940897+2.55365668892964i</v>
      </c>
      <c r="F2184" t="str">
        <f t="shared" si="632"/>
        <v>2.90989803148287-44.5957731355637i</v>
      </c>
      <c r="G2184" t="str">
        <f t="shared" si="633"/>
        <v>0.999995917939933-0.00202040674217242i</v>
      </c>
      <c r="H2184" t="str">
        <f t="shared" si="634"/>
        <v>987.301810551016+426.338286718822i</v>
      </c>
      <c r="I2184" t="str">
        <f t="shared" si="635"/>
        <v>61.740847108846-120.70923202077i</v>
      </c>
      <c r="K2184" t="str">
        <f t="shared" si="636"/>
        <v>0.0102441181150072-0.00905374956634852i</v>
      </c>
      <c r="L2184" t="str">
        <f t="shared" si="637"/>
        <v>0.0001875-0.0631848284255724i</v>
      </c>
      <c r="M2184" t="str">
        <f t="shared" si="638"/>
        <v>0.0025-0.0304583275487375i</v>
      </c>
      <c r="N2184">
        <f t="shared" si="639"/>
        <v>85.543761448658429</v>
      </c>
      <c r="O2184">
        <f t="shared" si="640"/>
        <v>22.336739772494603</v>
      </c>
      <c r="P2184" s="3">
        <f t="shared" si="641"/>
        <v>22.336739772494603</v>
      </c>
      <c r="Q2184" s="3">
        <f t="shared" si="642"/>
        <v>-94.456238551341571</v>
      </c>
      <c r="R2184">
        <f t="shared" si="643"/>
        <v>85.543761448658429</v>
      </c>
      <c r="S2184">
        <f t="shared" si="644"/>
        <v>3.3495732572522852</v>
      </c>
      <c r="T2184">
        <f t="shared" si="627"/>
        <v>22.336739772494603</v>
      </c>
    </row>
    <row r="2185" spans="1:20" x14ac:dyDescent="0.25">
      <c r="A2185">
        <f t="shared" si="628"/>
        <v>21125.964235295327</v>
      </c>
      <c r="B2185">
        <f t="shared" si="645"/>
        <v>3362.301635629844</v>
      </c>
      <c r="C2185" t="str">
        <f t="shared" si="629"/>
        <v>-1.0098888857317-12.9914851747147i</v>
      </c>
      <c r="D2185" t="str">
        <f t="shared" si="630"/>
        <v>3.47805072115964-4.74958488500457i</v>
      </c>
      <c r="E2185" t="str">
        <f t="shared" si="631"/>
        <v>162.187328777801+2.56691767717997i</v>
      </c>
      <c r="F2185" t="str">
        <f t="shared" si="632"/>
        <v>2.90989794103567-44.4269953199914i</v>
      </c>
      <c r="G2185" t="str">
        <f t="shared" si="633"/>
        <v>0.999995886857459-0.00202808422475454i</v>
      </c>
      <c r="H2185" t="str">
        <f t="shared" si="634"/>
        <v>990.789551962211+427.602047079976i</v>
      </c>
      <c r="I2185" t="str">
        <f t="shared" si="635"/>
        <v>61.7248729975784-120.665894764967i</v>
      </c>
      <c r="K2185" t="str">
        <f t="shared" si="636"/>
        <v>0.010209874273233-0.00905405970680493i</v>
      </c>
      <c r="L2185" t="str">
        <f t="shared" si="637"/>
        <v>0.0001875-0.0629456350125248i</v>
      </c>
      <c r="M2185" t="str">
        <f t="shared" si="638"/>
        <v>0.0025-0.0303430240573197i</v>
      </c>
      <c r="N2185">
        <f t="shared" si="639"/>
        <v>85.55506988090589</v>
      </c>
      <c r="O2185">
        <f t="shared" si="640"/>
        <v>22.299340094958605</v>
      </c>
      <c r="P2185" s="3">
        <f t="shared" si="641"/>
        <v>22.299340094958605</v>
      </c>
      <c r="Q2185" s="3">
        <f t="shared" si="642"/>
        <v>-94.44493011909411</v>
      </c>
      <c r="R2185">
        <f t="shared" si="643"/>
        <v>85.55506988090589</v>
      </c>
      <c r="S2185">
        <f t="shared" si="644"/>
        <v>3.3623016356298439</v>
      </c>
      <c r="T2185">
        <f t="shared" si="627"/>
        <v>22.299340094958605</v>
      </c>
    </row>
    <row r="2186" spans="1:20" x14ac:dyDescent="0.25">
      <c r="A2186">
        <f t="shared" si="628"/>
        <v>21206.24289938945</v>
      </c>
      <c r="B2186">
        <f t="shared" si="645"/>
        <v>3375.0783818452373</v>
      </c>
      <c r="C2186" t="str">
        <f t="shared" si="629"/>
        <v>-1.00295642389328-12.935865807682i</v>
      </c>
      <c r="D2186" t="str">
        <f t="shared" si="630"/>
        <v>3.47805015558002-4.73172670877729i</v>
      </c>
      <c r="E2186" t="str">
        <f t="shared" si="631"/>
        <v>162.189079826323+2.58024014982042i</v>
      </c>
      <c r="F2186" t="str">
        <f t="shared" si="632"/>
        <v>2.90989784989976-44.2588566016591i</v>
      </c>
      <c r="G2186" t="str">
        <f t="shared" si="633"/>
        <v>0.999995855538312-0.00203579088104911i</v>
      </c>
      <c r="H2186" t="str">
        <f t="shared" si="634"/>
        <v>994.315951221372+428.860001979019i</v>
      </c>
      <c r="I2186" t="str">
        <f t="shared" si="635"/>
        <v>61.7080611596101-120.625903205611i</v>
      </c>
      <c r="K2186" t="str">
        <f t="shared" si="636"/>
        <v>0.010175629292079-0.0090542403699292i</v>
      </c>
      <c r="L2186" t="str">
        <f t="shared" si="637"/>
        <v>0.0001875-0.0627073470935691i</v>
      </c>
      <c r="M2186" t="str">
        <f t="shared" si="638"/>
        <v>0.0025-0.0302281570604898i</v>
      </c>
      <c r="N2186">
        <f t="shared" si="639"/>
        <v>85.56655607936743</v>
      </c>
      <c r="O2186">
        <f t="shared" si="640"/>
        <v>22.261938905657253</v>
      </c>
      <c r="P2186" s="3">
        <f t="shared" si="641"/>
        <v>22.261938905657253</v>
      </c>
      <c r="Q2186" s="3">
        <f t="shared" si="642"/>
        <v>-94.43344392063257</v>
      </c>
      <c r="R2186">
        <f t="shared" si="643"/>
        <v>85.56655607936743</v>
      </c>
      <c r="S2186">
        <f t="shared" si="644"/>
        <v>3.3750783818452375</v>
      </c>
      <c r="T2186">
        <f t="shared" si="627"/>
        <v>22.261938905657253</v>
      </c>
    </row>
    <row r="2187" spans="1:20" x14ac:dyDescent="0.25">
      <c r="A2187">
        <f t="shared" si="628"/>
        <v>21286.826622407127</v>
      </c>
      <c r="B2187">
        <f t="shared" si="645"/>
        <v>3387.9036796962491</v>
      </c>
      <c r="C2187" t="str">
        <f t="shared" si="629"/>
        <v>-0.996024617218898-12.8804851333933i</v>
      </c>
      <c r="D2187" t="str">
        <f t="shared" si="630"/>
        <v>3.47804958569405-4.71393659998734i</v>
      </c>
      <c r="E2187" t="str">
        <f t="shared" si="631"/>
        <v>162.190873514882+2.59362424537687i</v>
      </c>
      <c r="F2187" t="str">
        <f t="shared" si="632"/>
        <v>2.90989775806994-44.0913545618353i</v>
      </c>
      <c r="G2187" t="str">
        <f t="shared" si="633"/>
        <v>0.999995823980689-0.00204352682190797i</v>
      </c>
      <c r="H2187" t="str">
        <f t="shared" si="634"/>
        <v>997.881496170599+430.111831398089i</v>
      </c>
      <c r="I2187" t="str">
        <f t="shared" si="635"/>
        <v>61.6903879248109-120.589277904506i</v>
      </c>
      <c r="K2187" t="str">
        <f t="shared" si="636"/>
        <v>0.0101413841562893-0.00905429155140952i</v>
      </c>
      <c r="L2187" t="str">
        <f t="shared" si="637"/>
        <v>0.0001875-0.0624699612408539i</v>
      </c>
      <c r="M2187" t="str">
        <f t="shared" si="638"/>
        <v>0.0025-0.0301137249058476i</v>
      </c>
      <c r="N2187">
        <f t="shared" si="639"/>
        <v>85.5782205597353</v>
      </c>
      <c r="O2187">
        <f t="shared" si="640"/>
        <v>22.224536364720304</v>
      </c>
      <c r="P2187" s="3">
        <f t="shared" si="641"/>
        <v>22.224536364720304</v>
      </c>
      <c r="Q2187" s="3">
        <f t="shared" si="642"/>
        <v>-94.4217794402647</v>
      </c>
      <c r="R2187">
        <f t="shared" si="643"/>
        <v>85.5782205597353</v>
      </c>
      <c r="S2187">
        <f t="shared" si="644"/>
        <v>3.3879036796962492</v>
      </c>
      <c r="T2187">
        <f t="shared" si="627"/>
        <v>22.224536364720304</v>
      </c>
    </row>
    <row r="2188" spans="1:20" x14ac:dyDescent="0.25">
      <c r="A2188">
        <f t="shared" si="628"/>
        <v>21367.716563572278</v>
      </c>
      <c r="B2188">
        <f t="shared" si="645"/>
        <v>3400.7777136790951</v>
      </c>
      <c r="C2188" t="str">
        <f t="shared" si="629"/>
        <v>-0.989093665099684-12.8253423468986i</v>
      </c>
      <c r="D2188" t="str">
        <f t="shared" si="630"/>
        <v>3.47804901146888-4.69621430271753i</v>
      </c>
      <c r="E2188" t="str">
        <f t="shared" si="631"/>
        <v>162.19271027427+2.60707010144698i</v>
      </c>
      <c r="F2188" t="str">
        <f t="shared" si="632"/>
        <v>2.90989766554087-43.9244867909462i</v>
      </c>
      <c r="G2188" t="str">
        <f t="shared" si="633"/>
        <v>0.999995792182774-0.00205129215860414i</v>
      </c>
      <c r="H2188" t="str">
        <f t="shared" si="634"/>
        <v>1001.48668086764+431.357205674598i</v>
      </c>
      <c r="I2188" t="str">
        <f t="shared" si="635"/>
        <v>61.671828995876-120.556039699939i</v>
      </c>
      <c r="K2188" t="str">
        <f t="shared" si="636"/>
        <v>0.0101071398506189-0.00905421325627965i</v>
      </c>
      <c r="L2188" t="str">
        <f t="shared" si="637"/>
        <v>0.0001875-0.0622334740395037i</v>
      </c>
      <c r="M2188" t="str">
        <f t="shared" si="638"/>
        <v>0.0025-0.029999725947248i</v>
      </c>
      <c r="N2188">
        <f t="shared" si="639"/>
        <v>85.590063830362979</v>
      </c>
      <c r="O2188">
        <f t="shared" si="640"/>
        <v>22.187132633053331</v>
      </c>
      <c r="P2188" s="3">
        <f t="shared" si="641"/>
        <v>22.187132633053331</v>
      </c>
      <c r="Q2188" s="3">
        <f t="shared" si="642"/>
        <v>-94.409936169637021</v>
      </c>
      <c r="R2188">
        <f t="shared" si="643"/>
        <v>85.590063830362979</v>
      </c>
      <c r="S2188">
        <f t="shared" si="644"/>
        <v>3.4007777136790951</v>
      </c>
      <c r="T2188">
        <f t="shared" si="627"/>
        <v>22.187132633053331</v>
      </c>
    </row>
    <row r="2189" spans="1:20" x14ac:dyDescent="0.25">
      <c r="A2189">
        <f t="shared" si="628"/>
        <v>21448.913886513852</v>
      </c>
      <c r="B2189">
        <f t="shared" si="645"/>
        <v>3413.7006689910759</v>
      </c>
      <c r="C2189" t="str">
        <f t="shared" si="629"/>
        <v>-0.982163766830384-12.7704366444064i</v>
      </c>
      <c r="D2189" t="str">
        <f t="shared" si="630"/>
        <v>3.4780484328715-4.67855956202623i</v>
      </c>
      <c r="E2189" t="str">
        <f t="shared" si="631"/>
        <v>162.194590537664+2.62057785469087i</v>
      </c>
      <c r="F2189" t="str">
        <f t="shared" si="632"/>
        <v>2.90989757230724-43.7582508885433i</v>
      </c>
      <c r="G2189" t="str">
        <f t="shared" si="633"/>
        <v>0.999995760142738-0.00205908700283333i</v>
      </c>
      <c r="H2189" t="str">
        <f t="shared" si="634"/>
        <v>1005.13200562935+432.595785220755i</v>
      </c>
      <c r="I2189" t="str">
        <f t="shared" si="635"/>
        <v>61.6523594314875-120.526209706205i</v>
      </c>
      <c r="K2189" t="str">
        <f t="shared" si="636"/>
        <v>0.0100728973597196-0.00905400549891841i</v>
      </c>
      <c r="L2189" t="str">
        <f t="shared" si="637"/>
        <v>0.0001875-0.0619978820875712i</v>
      </c>
      <c r="M2189" t="str">
        <f t="shared" si="638"/>
        <v>0.0025-0.0298861585447779i</v>
      </c>
      <c r="N2189">
        <f t="shared" si="639"/>
        <v>85.602086392208477</v>
      </c>
      <c r="O2189">
        <f t="shared" si="640"/>
        <v>22.149727872326487</v>
      </c>
      <c r="P2189" s="3">
        <f t="shared" si="641"/>
        <v>22.149727872326487</v>
      </c>
      <c r="Q2189" s="3">
        <f t="shared" si="642"/>
        <v>-94.397913607791523</v>
      </c>
      <c r="R2189">
        <f t="shared" si="643"/>
        <v>85.602086392208477</v>
      </c>
      <c r="S2189">
        <f t="shared" si="644"/>
        <v>3.4137006689910758</v>
      </c>
      <c r="T2189">
        <f t="shared" si="627"/>
        <v>22.149727872326487</v>
      </c>
    </row>
    <row r="2190" spans="1:20" x14ac:dyDescent="0.25">
      <c r="A2190">
        <f t="shared" si="628"/>
        <v>21530.419759282606</v>
      </c>
      <c r="B2190">
        <f t="shared" si="645"/>
        <v>3426.6727315332419</v>
      </c>
      <c r="C2190" t="str">
        <f t="shared" si="629"/>
        <v>-0.975235121585893-12.7157672232742i</v>
      </c>
      <c r="D2190" t="str">
        <f t="shared" si="630"/>
        <v>3.47804784986863-4.66097212394361i</v>
      </c>
      <c r="E2190" t="str">
        <f t="shared" si="631"/>
        <v>162.196514740631+2.63414764082846i</v>
      </c>
      <c r="F2190" t="str">
        <f t="shared" si="632"/>
        <v>2.90989747836371-43.5926444632674i</v>
      </c>
      <c r="G2190" t="str">
        <f t="shared" si="633"/>
        <v>0.999995727858738-0.00206691146671564i</v>
      </c>
      <c r="H2190" t="str">
        <f t="shared" si="634"/>
        <v>1008.81797707282+433.827220234799i</v>
      </c>
      <c r="I2190" t="str">
        <f t="shared" si="635"/>
        <v>61.6319536290015-120.499809312897i</v>
      </c>
      <c r="K2190" t="str">
        <f t="shared" si="636"/>
        <v>0.0100386576680273-0.00905366830304723i</v>
      </c>
      <c r="L2190" t="str">
        <f t="shared" si="637"/>
        <v>0.0001875-0.0617631819959865i</v>
      </c>
      <c r="M2190" t="str">
        <f t="shared" si="638"/>
        <v>0.0025-0.0297730210647319i</v>
      </c>
      <c r="N2190">
        <f t="shared" si="639"/>
        <v>85.614288738785334</v>
      </c>
      <c r="O2190">
        <f t="shared" si="640"/>
        <v>22.112322244962719</v>
      </c>
      <c r="P2190" s="3">
        <f t="shared" si="641"/>
        <v>22.112322244962719</v>
      </c>
      <c r="Q2190" s="3">
        <f t="shared" si="642"/>
        <v>-94.385711261214666</v>
      </c>
      <c r="R2190">
        <f t="shared" si="643"/>
        <v>85.614288738785334</v>
      </c>
      <c r="S2190">
        <f t="shared" si="644"/>
        <v>3.4266727315332419</v>
      </c>
      <c r="T2190">
        <f t="shared" si="627"/>
        <v>22.112322244962719</v>
      </c>
    </row>
    <row r="2191" spans="1:20" x14ac:dyDescent="0.25">
      <c r="A2191">
        <f t="shared" si="628"/>
        <v>21612.23535436788</v>
      </c>
      <c r="B2191">
        <f t="shared" si="645"/>
        <v>3439.6940879130684</v>
      </c>
      <c r="C2191" t="str">
        <f t="shared" si="629"/>
        <v>-0.968307928398765-12.6613332819974i</v>
      </c>
      <c r="D2191" t="str">
        <f t="shared" si="630"/>
        <v>3.47804726242671-4.64345173546796i</v>
      </c>
      <c r="E2191" t="str">
        <f t="shared" si="631"/>
        <v>162.19848332113+2.64777959463795i</v>
      </c>
      <c r="F2191" t="str">
        <f t="shared" si="632"/>
        <v>2.90989738370485-43.4276651328141i</v>
      </c>
      <c r="G2191" t="str">
        <f t="shared" si="633"/>
        <v>0.999995695328914-0.00207476566279712i</v>
      </c>
      <c r="H2191" t="str">
        <f t="shared" si="634"/>
        <v>1012.5451081542+435.051150403943i</v>
      </c>
      <c r="I2191" t="str">
        <f t="shared" si="635"/>
        <v>61.6105853066871-120.476860183991i</v>
      </c>
      <c r="K2191" t="str">
        <f t="shared" si="636"/>
        <v>0.010004421759648-0.00905320170172648i</v>
      </c>
      <c r="L2191" t="str">
        <f t="shared" si="637"/>
        <v>0.0001875-0.0615293703885102i</v>
      </c>
      <c r="M2191" t="str">
        <f t="shared" si="638"/>
        <v>0.0025-0.0296603118795895i</v>
      </c>
      <c r="N2191">
        <f t="shared" si="639"/>
        <v>85.626671356109455</v>
      </c>
      <c r="O2191">
        <f t="shared" si="640"/>
        <v>22.074915914124556</v>
      </c>
      <c r="P2191" s="3">
        <f t="shared" si="641"/>
        <v>22.074915914124556</v>
      </c>
      <c r="Q2191" s="3">
        <f t="shared" si="642"/>
        <v>-94.373328643890545</v>
      </c>
      <c r="R2191">
        <f t="shared" si="643"/>
        <v>85.626671356109455</v>
      </c>
      <c r="S2191">
        <f t="shared" si="644"/>
        <v>3.4396940879130686</v>
      </c>
      <c r="T2191">
        <f t="shared" si="627"/>
        <v>22.074915914124556</v>
      </c>
    </row>
    <row r="2192" spans="1:20" x14ac:dyDescent="0.25">
      <c r="A2192">
        <f t="shared" si="628"/>
        <v>21694.361848714478</v>
      </c>
      <c r="B2192">
        <f t="shared" si="645"/>
        <v>3452.764925447138</v>
      </c>
      <c r="C2192" t="str">
        <f t="shared" si="629"/>
        <v>-0.961382386135988-12.6071340202023i</v>
      </c>
      <c r="D2192" t="str">
        <f t="shared" si="630"/>
        <v>3.47804667051196-4.62599814456216i</v>
      </c>
      <c r="E2192" t="str">
        <f t="shared" si="631"/>
        <v>162.200496719522+2.66147384994989i</v>
      </c>
      <c r="F2192" t="str">
        <f t="shared" si="632"/>
        <v>2.90989728832523-43.2633105239005i</v>
      </c>
      <c r="G2192" t="str">
        <f t="shared" si="633"/>
        <v>0.999995662551397-0.00208264970405136i</v>
      </c>
      <c r="H2192" t="str">
        <f t="shared" si="634"/>
        <v>1016.31391820472+436.267204598537i</v>
      </c>
      <c r="I2192" t="str">
        <f t="shared" si="635"/>
        <v>61.5882274854709-120.457384256658i</v>
      </c>
      <c r="K2192" t="str">
        <f t="shared" si="636"/>
        <v>0.00997019061824551-0.00905260573734977i</v>
      </c>
      <c r="L2192" t="str">
        <f t="shared" si="637"/>
        <v>0.0001875-0.0612964439016836i</v>
      </c>
      <c r="M2192" t="str">
        <f t="shared" si="638"/>
        <v>0.0025-0.0295480293679911i</v>
      </c>
      <c r="N2192">
        <f t="shared" si="639"/>
        <v>85.639234722652091</v>
      </c>
      <c r="O2192">
        <f t="shared" si="640"/>
        <v>22.037509043703295</v>
      </c>
      <c r="P2192" s="3">
        <f t="shared" si="641"/>
        <v>22.037509043703295</v>
      </c>
      <c r="Q2192" s="3">
        <f t="shared" si="642"/>
        <v>-94.360765277347909</v>
      </c>
      <c r="R2192">
        <f t="shared" si="643"/>
        <v>85.639234722652091</v>
      </c>
      <c r="S2192">
        <f t="shared" si="644"/>
        <v>3.4527649254471382</v>
      </c>
      <c r="T2192">
        <f t="shared" si="627"/>
        <v>22.037509043703295</v>
      </c>
    </row>
    <row r="2193" spans="1:20" x14ac:dyDescent="0.25">
      <c r="A2193">
        <f t="shared" si="628"/>
        <v>21776.800423739594</v>
      </c>
      <c r="B2193">
        <f t="shared" si="645"/>
        <v>3465.8854321638373</v>
      </c>
      <c r="C2193" t="str">
        <f t="shared" si="629"/>
        <v>-0.954458693476758-12.5531686386362i</v>
      </c>
      <c r="D2193" t="str">
        <f t="shared" si="630"/>
        <v>3.47804607409031-4.60861110014995i</v>
      </c>
      <c r="E2193" t="str">
        <f t="shared" si="631"/>
        <v>162.202555378578+2.67523053964338i</v>
      </c>
      <c r="F2193" t="str">
        <f t="shared" si="632"/>
        <v>2.90989719221935-43.0995782722303i</v>
      </c>
      <c r="G2193" t="str">
        <f t="shared" si="633"/>
        <v>0.999995629524299-0.0020905637038812i</v>
      </c>
      <c r="H2193" t="str">
        <f t="shared" si="634"/>
        <v>1020.12493296405+437.475000557496i</v>
      </c>
      <c r="I2193" t="str">
        <f t="shared" si="635"/>
        <v>61.5648524702097-120.44140373984i</v>
      </c>
      <c r="K2193" t="str">
        <f t="shared" si="636"/>
        <v>0.00993596522692747-0.00905188046163685i</v>
      </c>
      <c r="L2193" t="str">
        <f t="shared" si="637"/>
        <v>0.0001875-0.0610643991847814i</v>
      </c>
      <c r="M2193" t="str">
        <f t="shared" si="638"/>
        <v>0.0025-0.0294361719147152i</v>
      </c>
      <c r="N2193">
        <f t="shared" si="639"/>
        <v>85.651979309288592</v>
      </c>
      <c r="O2193">
        <f t="shared" si="640"/>
        <v>22.000101798305913</v>
      </c>
      <c r="P2193" s="3">
        <f t="shared" si="641"/>
        <v>22.000101798305913</v>
      </c>
      <c r="Q2193" s="3">
        <f t="shared" si="642"/>
        <v>-94.348020690711408</v>
      </c>
      <c r="R2193">
        <f t="shared" si="643"/>
        <v>85.651979309288592</v>
      </c>
      <c r="S2193">
        <f t="shared" si="644"/>
        <v>3.4658854321638373</v>
      </c>
      <c r="T2193">
        <f t="shared" si="627"/>
        <v>22.000101798305913</v>
      </c>
    </row>
    <row r="2194" spans="1:20" x14ac:dyDescent="0.25">
      <c r="A2194">
        <f t="shared" si="628"/>
        <v>21859.552265349805</v>
      </c>
      <c r="B2194">
        <f t="shared" si="645"/>
        <v>3479.0557968060598</v>
      </c>
      <c r="C2194" t="str">
        <f t="shared" si="629"/>
        <v>-0.947537048889164-12.499436339159i</v>
      </c>
      <c r="D2194" t="str">
        <f t="shared" si="630"/>
        <v>3.47804547312744-4.59129035211237i</v>
      </c>
      <c r="E2194" t="str">
        <f t="shared" si="631"/>
        <v>162.204659743478+2.68904979564599i</v>
      </c>
      <c r="F2194" t="str">
        <f t="shared" si="632"/>
        <v>2.90989709538169-42.9364660224601i</v>
      </c>
      <c r="G2194" t="str">
        <f t="shared" si="633"/>
        <v>0.999995596245721-0.00209850777612028i</v>
      </c>
      <c r="H2194" t="str">
        <f t="shared" si="634"/>
        <v>1023.97868461048+438.674144564499i</v>
      </c>
      <c r="I2194" t="str">
        <f t="shared" si="635"/>
        <v>61.5404318304501-120.428941112539i</v>
      </c>
      <c r="K2194" t="str">
        <f t="shared" si="636"/>
        <v>0.00990174656813286-0.00905102593562484i</v>
      </c>
      <c r="L2194" t="str">
        <f t="shared" si="637"/>
        <v>0.0001875-0.0608332328997622i</v>
      </c>
      <c r="M2194" t="str">
        <f t="shared" si="638"/>
        <v>0.0025-0.0293247379106547i</v>
      </c>
      <c r="N2194">
        <f t="shared" si="639"/>
        <v>85.664905579253599</v>
      </c>
      <c r="O2194">
        <f t="shared" si="640"/>
        <v>21.962694343242561</v>
      </c>
      <c r="P2194" s="3">
        <f t="shared" si="641"/>
        <v>21.962694343242561</v>
      </c>
      <c r="Q2194" s="3">
        <f t="shared" si="642"/>
        <v>-94.335094420746401</v>
      </c>
      <c r="R2194">
        <f t="shared" si="643"/>
        <v>85.664905579253599</v>
      </c>
      <c r="S2194">
        <f t="shared" si="644"/>
        <v>3.4790557968060596</v>
      </c>
      <c r="T2194">
        <f t="shared" si="627"/>
        <v>21.962694343242561</v>
      </c>
    </row>
    <row r="2195" spans="1:20" x14ac:dyDescent="0.25">
      <c r="A2195">
        <f t="shared" si="628"/>
        <v>21942.618563958131</v>
      </c>
      <c r="B2195">
        <f t="shared" si="645"/>
        <v>3492.2762088339227</v>
      </c>
      <c r="C2195" t="str">
        <f t="shared" si="629"/>
        <v>-0.940617650608011-12.4459363247361i</v>
      </c>
      <c r="D2195" t="str">
        <f t="shared" si="630"/>
        <v>3.4780448675888-4.57403565128416i</v>
      </c>
      <c r="E2195" t="str">
        <f t="shared" si="631"/>
        <v>162.206810261828+2.70293174892597i</v>
      </c>
      <c r="F2195" t="str">
        <f t="shared" si="632"/>
        <v>2.90989699780667-42.7739714281654i</v>
      </c>
      <c r="G2195" t="str">
        <f t="shared" si="633"/>
        <v>0.999995562713746-0.00210648203503473i</v>
      </c>
      <c r="H2195" t="str">
        <f t="shared" si="634"/>
        <v>1027.87571178785+439.864231114863i</v>
      </c>
      <c r="I2195" t="str">
        <f t="shared" si="635"/>
        <v>61.5149363806804-120.420019121813i</v>
      </c>
      <c r="K2195" t="str">
        <f t="shared" si="636"/>
        <v>0.00986753562351902-0.00905004222965779i</v>
      </c>
      <c r="L2195" t="str">
        <f t="shared" si="637"/>
        <v>0.0001875-0.0606029417212218i</v>
      </c>
      <c r="M2195" t="str">
        <f t="shared" si="638"/>
        <v>0.0025-0.0292137257527941i</v>
      </c>
      <c r="N2195">
        <f t="shared" si="639"/>
        <v>85.678013988093213</v>
      </c>
      <c r="O2195">
        <f t="shared" si="640"/>
        <v>21.92528684451468</v>
      </c>
      <c r="P2195" s="3">
        <f t="shared" si="641"/>
        <v>21.92528684451468</v>
      </c>
      <c r="Q2195" s="3">
        <f t="shared" si="642"/>
        <v>-94.321986011906787</v>
      </c>
      <c r="R2195">
        <f t="shared" si="643"/>
        <v>85.678013988093213</v>
      </c>
      <c r="S2195">
        <f t="shared" si="644"/>
        <v>3.4922762088339225</v>
      </c>
      <c r="T2195">
        <f t="shared" si="627"/>
        <v>21.92528684451468</v>
      </c>
    </row>
    <row r="2196" spans="1:20" x14ac:dyDescent="0.25">
      <c r="A2196">
        <f t="shared" si="628"/>
        <v>22026.000514501175</v>
      </c>
      <c r="B2196">
        <f t="shared" si="645"/>
        <v>3505.5468584274918</v>
      </c>
      <c r="C2196" t="str">
        <f t="shared" si="629"/>
        <v>-0.933700696611877-12.3926677994295i</v>
      </c>
      <c r="D2196" t="str">
        <f t="shared" si="630"/>
        <v>3.47804425743952-4.55684674945012i</v>
      </c>
      <c r="E2196" t="str">
        <f t="shared" si="631"/>
        <v>162.209007383657+2.71687652949198i</v>
      </c>
      <c r="F2196" t="str">
        <f t="shared" si="632"/>
        <v>2.90989689948867-42.6120921518066i</v>
      </c>
      <c r="G2196" t="str">
        <f t="shared" si="633"/>
        <v>0.999995528926448-0.00211448659532475i</v>
      </c>
      <c r="H2196" t="str">
        <f t="shared" si="634"/>
        <v>1031.81655962895+441.044842572761i</v>
      </c>
      <c r="I2196" t="str">
        <f t="shared" si="635"/>
        <v>61.4883361600548-120.414660780475i</v>
      </c>
      <c r="K2196" t="str">
        <f t="shared" si="636"/>
        <v>0.009833333373849-0.00904892942337453i</v>
      </c>
      <c r="L2196" t="str">
        <f t="shared" si="637"/>
        <v>0.0001875-0.0603735223363436i</v>
      </c>
      <c r="M2196" t="str">
        <f t="shared" si="638"/>
        <v>0.0025-0.0291031338441862i</v>
      </c>
      <c r="N2196">
        <f t="shared" si="639"/>
        <v>85.691304983620967</v>
      </c>
      <c r="O2196">
        <f t="shared" si="640"/>
        <v>21.887879468801476</v>
      </c>
      <c r="P2196" s="3">
        <f t="shared" si="641"/>
        <v>21.887879468801476</v>
      </c>
      <c r="Q2196" s="3">
        <f t="shared" si="642"/>
        <v>-94.308695016379033</v>
      </c>
      <c r="R2196">
        <f t="shared" si="643"/>
        <v>85.691304983620967</v>
      </c>
      <c r="S2196">
        <f t="shared" si="644"/>
        <v>3.5055468584274916</v>
      </c>
      <c r="T2196">
        <f t="shared" si="627"/>
        <v>21.887879468801476</v>
      </c>
    </row>
    <row r="2197" spans="1:20" x14ac:dyDescent="0.25">
      <c r="A2197">
        <f t="shared" si="628"/>
        <v>22109.699316456281</v>
      </c>
      <c r="B2197">
        <f t="shared" si="645"/>
        <v>3518.8679364895165</v>
      </c>
      <c r="C2197" t="str">
        <f t="shared" si="629"/>
        <v>-0.926786384600719-12.3396299683922i</v>
      </c>
      <c r="D2197" t="str">
        <f t="shared" si="630"/>
        <v>3.47804364264452-4.53972339934167i</v>
      </c>
      <c r="E2197" t="str">
        <f t="shared" si="631"/>
        <v>162.21125156143+2.73088426638951i</v>
      </c>
      <c r="F2197" t="str">
        <f t="shared" si="632"/>
        <v>2.90989680042204-42.4508258646963i</v>
      </c>
      <c r="G2197" t="str">
        <f t="shared" si="633"/>
        <v>0.99999549488188-0.00212252157212633i</v>
      </c>
      <c r="H2197" t="str">
        <f t="shared" si="634"/>
        <v>1035.80177977504+442.215548818569i</v>
      </c>
      <c r="I2197" t="str">
        <f t="shared" si="635"/>
        <v>61.4606004115829-120.412889364452i</v>
      </c>
      <c r="K2197" t="str">
        <f t="shared" si="636"/>
        <v>0.00979914079887927-0.00904768760569516i</v>
      </c>
      <c r="L2197" t="str">
        <f t="shared" si="637"/>
        <v>0.0001875-0.0601449714448533i</v>
      </c>
      <c r="M2197" t="str">
        <f t="shared" si="638"/>
        <v>0.0025-0.0289929605939292i</v>
      </c>
      <c r="N2197">
        <f t="shared" si="639"/>
        <v>85.704779005874272</v>
      </c>
      <c r="O2197">
        <f t="shared" si="640"/>
        <v>21.850472383448341</v>
      </c>
      <c r="P2197" s="3">
        <f t="shared" si="641"/>
        <v>21.850472383448341</v>
      </c>
      <c r="Q2197" s="3">
        <f t="shared" si="642"/>
        <v>-94.295220994125728</v>
      </c>
      <c r="R2197">
        <f t="shared" si="643"/>
        <v>85.704779005874272</v>
      </c>
      <c r="S2197">
        <f t="shared" si="644"/>
        <v>3.5188679364895163</v>
      </c>
      <c r="T2197">
        <f t="shared" si="627"/>
        <v>21.850472383448341</v>
      </c>
    </row>
    <row r="2198" spans="1:20" x14ac:dyDescent="0.25">
      <c r="A2198">
        <f t="shared" si="628"/>
        <v>22193.716173858815</v>
      </c>
      <c r="B2198">
        <f t="shared" si="645"/>
        <v>3532.2396346481769</v>
      </c>
      <c r="C2198" t="str">
        <f t="shared" si="629"/>
        <v>-0.919874911973253-12.2868220378597i</v>
      </c>
      <c r="D2198" t="str">
        <f t="shared" si="630"/>
        <v>3.47804302316843-4.52266535463313i</v>
      </c>
      <c r="E2198" t="str">
        <f t="shared" si="631"/>
        <v>162.213543250051+2.74495508769711i</v>
      </c>
      <c r="F2198" t="str">
        <f t="shared" si="632"/>
        <v>2.9098967006011-42.2901702469647i</v>
      </c>
      <c r="G2198" t="str">
        <f t="shared" si="633"/>
        <v>0.999995460578084-0.00213058708101286i</v>
      </c>
      <c r="H2198" t="str">
        <f t="shared" si="634"/>
        <v>1039.8319303914+443.375906886043i</v>
      </c>
      <c r="I2198" t="str">
        <f t="shared" si="635"/>
        <v>61.4316975607653-120.414728409808i</v>
      </c>
      <c r="K2198" t="str">
        <f t="shared" si="636"/>
        <v>0.00976495887724746-0.00904631687480564i</v>
      </c>
      <c r="L2198" t="str">
        <f t="shared" si="637"/>
        <v>0.0001875-0.0599172857589692i</v>
      </c>
      <c r="M2198" t="str">
        <f t="shared" si="638"/>
        <v>0.0025-0.028883204417144i</v>
      </c>
      <c r="N2198">
        <f t="shared" si="639"/>
        <v>85.718436487071827</v>
      </c>
      <c r="O2198">
        <f t="shared" si="640"/>
        <v>21.813065756452911</v>
      </c>
      <c r="P2198" s="3">
        <f t="shared" si="641"/>
        <v>21.813065756452911</v>
      </c>
      <c r="Q2198" s="3">
        <f t="shared" si="642"/>
        <v>-94.281563512928173</v>
      </c>
      <c r="R2198">
        <f t="shared" si="643"/>
        <v>85.718436487071827</v>
      </c>
      <c r="S2198">
        <f t="shared" si="644"/>
        <v>3.5322396346481768</v>
      </c>
      <c r="T2198">
        <f t="shared" si="627"/>
        <v>21.813065756452911</v>
      </c>
    </row>
    <row r="2199" spans="1:20" x14ac:dyDescent="0.25">
      <c r="A2199">
        <f t="shared" si="628"/>
        <v>22278.052295319478</v>
      </c>
      <c r="B2199">
        <f t="shared" si="645"/>
        <v>3545.6621452598401</v>
      </c>
      <c r="C2199" t="str">
        <f t="shared" si="629"/>
        <v>-0.912966475804732-12.2342432151448i</v>
      </c>
      <c r="D2199" t="str">
        <f t="shared" si="630"/>
        <v>3.47804239897558-4.50567236993827i</v>
      </c>
      <c r="E2199" t="str">
        <f t="shared" si="631"/>
        <v>162.215882906878+2.75908912052391i</v>
      </c>
      <c r="F2199" t="str">
        <f t="shared" si="632"/>
        <v>2.90989660002006-42.1301229875265i</v>
      </c>
      <c r="G2199" t="str">
        <f t="shared" si="633"/>
        <v>0.999995426013086-0.00213868323799678i</v>
      </c>
      <c r="H2199" t="str">
        <f t="shared" si="634"/>
        <v>1043.90757617837+444.525460589073i</v>
      </c>
      <c r="I2199" t="str">
        <f t="shared" si="635"/>
        <v>61.4015951936671-120.42020170939i</v>
      </c>
      <c r="K2199" t="str">
        <f t="shared" si="636"/>
        <v>0.00973078858636054-0.00904481733814095i</v>
      </c>
      <c r="L2199" t="str">
        <f t="shared" si="637"/>
        <v>0.0001875-0.0596904620033565i</v>
      </c>
      <c r="M2199" t="str">
        <f t="shared" si="638"/>
        <v>0.0025-0.0287738637349513i</v>
      </c>
      <c r="N2199">
        <f t="shared" si="639"/>
        <v>85.732277851572263</v>
      </c>
      <c r="O2199">
        <f t="shared" si="640"/>
        <v>21.775659756453123</v>
      </c>
      <c r="P2199" s="3">
        <f t="shared" si="641"/>
        <v>21.775659756453123</v>
      </c>
      <c r="Q2199" s="3">
        <f t="shared" si="642"/>
        <v>-94.267722148427737</v>
      </c>
      <c r="R2199">
        <f t="shared" si="643"/>
        <v>85.732277851572263</v>
      </c>
      <c r="S2199">
        <f t="shared" si="644"/>
        <v>3.5456621452598402</v>
      </c>
      <c r="T2199">
        <f t="shared" si="627"/>
        <v>21.775659756453123</v>
      </c>
    </row>
    <row r="2200" spans="1:20" x14ac:dyDescent="0.25">
      <c r="A2200">
        <f t="shared" si="628"/>
        <v>22362.708894041694</v>
      </c>
      <c r="B2200">
        <f t="shared" si="645"/>
        <v>3559.1356614118276</v>
      </c>
      <c r="C2200" t="str">
        <f t="shared" si="629"/>
        <v>-0.906061272824402-12.1818927086306i</v>
      </c>
      <c r="D2200" t="str">
        <f t="shared" si="630"/>
        <v>3.47804177003008-4.4887442008068i</v>
      </c>
      <c r="E2200" t="str">
        <f t="shared" si="631"/>
        <v>162.21827099172+2.77328649100753i</v>
      </c>
      <c r="F2200" t="str">
        <f t="shared" si="632"/>
        <v>2.90989649867317-41.9706817840485i</v>
      </c>
      <c r="G2200" t="str">
        <f t="shared" si="633"/>
        <v>0.999995391184898-0.00214681015953131i</v>
      </c>
      <c r="H2200" t="str">
        <f t="shared" si="634"/>
        <v>1048.02928837787+445.66374013774i</v>
      </c>
      <c r="I2200" t="str">
        <f t="shared" si="635"/>
        <v>61.370260034419-120.429333309109i</v>
      </c>
      <c r="K2200" t="str">
        <f t="shared" si="636"/>
        <v>0.00969663090228301-0.00904318911236645i</v>
      </c>
      <c r="L2200" t="str">
        <f t="shared" si="637"/>
        <v>0.0001875-0.0594644969150789i</v>
      </c>
      <c r="M2200" t="str">
        <f t="shared" si="638"/>
        <v>0.0025-0.0286649369744484i</v>
      </c>
      <c r="N2200">
        <f t="shared" si="639"/>
        <v>85.746303515834825</v>
      </c>
      <c r="O2200">
        <f t="shared" si="640"/>
        <v>21.73825455271361</v>
      </c>
      <c r="P2200" s="3">
        <f t="shared" si="641"/>
        <v>21.73825455271361</v>
      </c>
      <c r="Q2200" s="3">
        <f t="shared" si="642"/>
        <v>-94.253696484165175</v>
      </c>
      <c r="R2200">
        <f t="shared" si="643"/>
        <v>85.746303515834825</v>
      </c>
      <c r="S2200">
        <f t="shared" si="644"/>
        <v>3.5591356614118275</v>
      </c>
      <c r="T2200">
        <f t="shared" si="627"/>
        <v>21.73825455271361</v>
      </c>
    </row>
    <row r="2201" spans="1:20" x14ac:dyDescent="0.25">
      <c r="A2201">
        <f t="shared" si="628"/>
        <v>22447.687187839056</v>
      </c>
      <c r="B2201">
        <f t="shared" si="645"/>
        <v>3572.6603769251928</v>
      </c>
      <c r="C2201" t="str">
        <f t="shared" si="629"/>
        <v>-0.89915949939333-12.1297697277654i</v>
      </c>
      <c r="D2201" t="str">
        <f t="shared" si="630"/>
        <v>3.47804113629575-4.47188060372078i</v>
      </c>
      <c r="E2201" t="str">
        <f t="shared" si="631"/>
        <v>162.220707966852+2.78754732430947i</v>
      </c>
      <c r="F2201" t="str">
        <f t="shared" si="632"/>
        <v>2.90989639655458-41.8118443429151i</v>
      </c>
      <c r="G2201" t="str">
        <f t="shared" si="633"/>
        <v>0.999995356091515-0.00215496796251207i</v>
      </c>
      <c r="H2201" t="str">
        <f t="shared" si="634"/>
        <v>1052.19764477471+446.790261743368i</v>
      </c>
      <c r="I2201" t="str">
        <f t="shared" si="635"/>
        <v>61.3376579221212-120.44214750378i</v>
      </c>
      <c r="K2201" t="str">
        <f t="shared" si="636"/>
        <v>0.00966248679962605-0.00904143232335794i</v>
      </c>
      <c r="L2201" t="str">
        <f t="shared" si="637"/>
        <v>0.0001875-0.0592393872435534i</v>
      </c>
      <c r="M2201" t="str">
        <f t="shared" si="638"/>
        <v>0.0025-0.0285564225686874i</v>
      </c>
      <c r="N2201">
        <f t="shared" si="639"/>
        <v>85.760513888380714</v>
      </c>
      <c r="O2201">
        <f t="shared" si="640"/>
        <v>21.700850315113126</v>
      </c>
      <c r="P2201" s="3">
        <f t="shared" si="641"/>
        <v>21.700850315113126</v>
      </c>
      <c r="Q2201" s="3">
        <f t="shared" si="642"/>
        <v>-94.239486111619286</v>
      </c>
      <c r="R2201">
        <f t="shared" si="643"/>
        <v>85.760513888380714</v>
      </c>
      <c r="S2201">
        <f t="shared" si="644"/>
        <v>3.5726603769251928</v>
      </c>
      <c r="T2201">
        <f t="shared" si="627"/>
        <v>21.700850315113126</v>
      </c>
    </row>
    <row r="2202" spans="1:20" x14ac:dyDescent="0.25">
      <c r="A2202">
        <f t="shared" si="628"/>
        <v>22532.98839915284</v>
      </c>
      <c r="B2202">
        <f t="shared" si="645"/>
        <v>3586.2364863575085</v>
      </c>
      <c r="C2202" t="str">
        <f t="shared" si="629"/>
        <v>-0.892261351482326-12.0778734830568i</v>
      </c>
      <c r="D2202" t="str">
        <f t="shared" si="630"/>
        <v>3.47804049773613-4.4550813360912i</v>
      </c>
      <c r="E2202" t="str">
        <f t="shared" si="631"/>
        <v>162.223194297021+2.80187174461452i</v>
      </c>
      <c r="F2202" t="str">
        <f t="shared" si="632"/>
        <v>2.90989629365844-41.6536083791967i</v>
      </c>
      <c r="G2202" t="str">
        <f t="shared" si="633"/>
        <v>0.999995320730918-0.00216315676427874i</v>
      </c>
      <c r="H2202" t="str">
        <f t="shared" si="634"/>
        <v>1056.41322969278+447.904527212345i</v>
      </c>
      <c r="I2202" t="str">
        <f t="shared" si="635"/>
        <v>61.3037537871565-120.458668832569i</v>
      </c>
      <c r="K2202" t="str">
        <f t="shared" si="636"/>
        <v>0.00962835725143621-0.00903954710617983i</v>
      </c>
      <c r="L2202" t="str">
        <f t="shared" si="637"/>
        <v>0.0001875-0.0590151297505018i</v>
      </c>
      <c r="M2202" t="str">
        <f t="shared" si="638"/>
        <v>0.0025-0.0284483189566521i</v>
      </c>
      <c r="N2202">
        <f t="shared" si="639"/>
        <v>85.774909369755221</v>
      </c>
      <c r="O2202">
        <f t="shared" si="640"/>
        <v>21.663447214131118</v>
      </c>
      <c r="P2202" s="3">
        <f t="shared" si="641"/>
        <v>21.663447214131118</v>
      </c>
      <c r="Q2202" s="3">
        <f t="shared" si="642"/>
        <v>-94.225090630244779</v>
      </c>
      <c r="R2202">
        <f t="shared" si="643"/>
        <v>85.774909369755221</v>
      </c>
      <c r="S2202">
        <f t="shared" si="644"/>
        <v>3.5862364863575085</v>
      </c>
      <c r="T2202">
        <f t="shared" si="627"/>
        <v>21.663447214131118</v>
      </c>
    </row>
    <row r="2203" spans="1:20" x14ac:dyDescent="0.25">
      <c r="A2203">
        <f t="shared" si="628"/>
        <v>22618.613755069622</v>
      </c>
      <c r="B2203">
        <f t="shared" si="645"/>
        <v>3599.864185005667</v>
      </c>
      <c r="C2203" t="str">
        <f t="shared" si="629"/>
        <v>-0.885367024649756-12.0262031860666i</v>
      </c>
      <c r="D2203" t="str">
        <f t="shared" si="630"/>
        <v>3.47803985431446-4.43834615625436i</v>
      </c>
      <c r="E2203" t="str">
        <f t="shared" si="631"/>
        <v>162.225730449453+2.81625987512661i</v>
      </c>
      <c r="F2203" t="str">
        <f t="shared" si="632"/>
        <v>2.9098961899788-41.4959716166153i</v>
      </c>
      <c r="G2203" t="str">
        <f t="shared" si="633"/>
        <v>0.999995285101072-0.00217137668261682i</v>
      </c>
      <c r="H2203" t="str">
        <f t="shared" si="634"/>
        <v>1060.67663398534+449.006023528349i</v>
      </c>
      <c r="I2203" t="str">
        <f t="shared" si="635"/>
        <v>61.2685116268772-120.478922073947i</v>
      </c>
      <c r="K2203" t="str">
        <f t="shared" si="636"/>
        <v>0.00959424322908503-0.00903753360506189i</v>
      </c>
      <c r="L2203" t="str">
        <f t="shared" si="637"/>
        <v>0.0001875-0.0587917212099038i</v>
      </c>
      <c r="M2203" t="str">
        <f t="shared" si="638"/>
        <v>0.0025-0.0283406245832358i</v>
      </c>
      <c r="N2203">
        <f t="shared" si="639"/>
        <v>85.789490352492223</v>
      </c>
      <c r="O2203">
        <f t="shared" si="640"/>
        <v>21.626045420834465</v>
      </c>
      <c r="P2203" s="3">
        <f t="shared" si="641"/>
        <v>21.626045420834465</v>
      </c>
      <c r="Q2203" s="3">
        <f t="shared" si="642"/>
        <v>-94.210509647507777</v>
      </c>
      <c r="R2203">
        <f t="shared" si="643"/>
        <v>85.789490352492223</v>
      </c>
      <c r="S2203">
        <f t="shared" si="644"/>
        <v>3.599864185005667</v>
      </c>
      <c r="T2203">
        <f t="shared" si="627"/>
        <v>21.626045420834465</v>
      </c>
    </row>
    <row r="2204" spans="1:20" x14ac:dyDescent="0.25">
      <c r="A2204">
        <f t="shared" si="628"/>
        <v>22704.564487338888</v>
      </c>
      <c r="B2204">
        <f t="shared" si="645"/>
        <v>3613.5436689086887</v>
      </c>
      <c r="C2204" t="str">
        <f t="shared" si="629"/>
        <v>-0.87847671401965-11.9747580494069i</v>
      </c>
      <c r="D2204" t="str">
        <f t="shared" si="630"/>
        <v>3.47803920599374-4.42167482346856i</v>
      </c>
      <c r="E2204" t="str">
        <f t="shared" si="631"/>
        <v>162.228316893865+2.83071183806672i</v>
      </c>
      <c r="F2204" t="str">
        <f t="shared" si="632"/>
        <v>2.9098960855097-41.3389317875134i</v>
      </c>
      <c r="G2204" t="str">
        <f t="shared" si="633"/>
        <v>0.999995249199928-0.00217962783575926i</v>
      </c>
      <c r="H2204" t="str">
        <f t="shared" si="634"/>
        <v>1064.98845501934+450.094222422735i</v>
      </c>
      <c r="I2204" t="str">
        <f t="shared" si="635"/>
        <v>61.2318944806714-120.502932240196i</v>
      </c>
      <c r="K2204" t="str">
        <f t="shared" si="636"/>
        <v>0.00956014570215899-0.00903539197337432i</v>
      </c>
      <c r="L2204" t="str">
        <f t="shared" si="637"/>
        <v>0.0001875-0.0585691584079539i</v>
      </c>
      <c r="M2204" t="str">
        <f t="shared" si="638"/>
        <v>0.0025-0.0282333378992187i</v>
      </c>
      <c r="N2204">
        <f t="shared" si="639"/>
        <v>85.804257221079453</v>
      </c>
      <c r="O2204">
        <f t="shared" si="640"/>
        <v>21.588645106864789</v>
      </c>
      <c r="P2204" s="3">
        <f t="shared" si="641"/>
        <v>21.588645106864789</v>
      </c>
      <c r="Q2204" s="3">
        <f t="shared" si="642"/>
        <v>-94.195742778920547</v>
      </c>
      <c r="R2204">
        <f t="shared" si="643"/>
        <v>85.804257221079453</v>
      </c>
      <c r="S2204">
        <f t="shared" si="644"/>
        <v>3.6135436689086888</v>
      </c>
      <c r="T2204">
        <f t="shared" si="627"/>
        <v>21.588645106864789</v>
      </c>
    </row>
    <row r="2205" spans="1:20" x14ac:dyDescent="0.25">
      <c r="A2205">
        <f t="shared" si="628"/>
        <v>22790.841832390775</v>
      </c>
      <c r="B2205">
        <f t="shared" si="645"/>
        <v>3627.2751348505417</v>
      </c>
      <c r="C2205" t="str">
        <f t="shared" si="629"/>
        <v>-0.871590614259771-11.9235372867346i</v>
      </c>
      <c r="D2205" t="str">
        <f t="shared" si="630"/>
        <v>3.47803855273666-4.40506709791052i</v>
      </c>
      <c r="E2205" t="str">
        <f t="shared" si="631"/>
        <v>162.230954102467+2.84522775467178i</v>
      </c>
      <c r="F2205" t="str">
        <f t="shared" si="632"/>
        <v>2.90989598024513-41.1824866328204i</v>
      </c>
      <c r="G2205" t="str">
        <f t="shared" si="633"/>
        <v>0.999995213025419-0.00218791034238818i</v>
      </c>
      <c r="H2205" t="str">
        <f t="shared" si="634"/>
        <v>1069.34929665322+451.16857993278i</v>
      </c>
      <c r="I2205" t="str">
        <f t="shared" si="635"/>
        <v>61.1938644043846-120.530724571386i</v>
      </c>
      <c r="K2205" t="str">
        <f t="shared" si="636"/>
        <v>0.00952606563834965-0.00903312237360137i</v>
      </c>
      <c r="L2205" t="str">
        <f t="shared" si="637"/>
        <v>0.0001875-0.0583474381430102i</v>
      </c>
      <c r="M2205" t="str">
        <f t="shared" si="638"/>
        <v>0.0025-0.028126457361246i</v>
      </c>
      <c r="N2205">
        <f t="shared" si="639"/>
        <v>85.819210351925037</v>
      </c>
      <c r="O2205">
        <f t="shared" si="640"/>
        <v>21.55124644442429</v>
      </c>
      <c r="P2205" s="3">
        <f t="shared" si="641"/>
        <v>21.55124644442429</v>
      </c>
      <c r="Q2205" s="3">
        <f t="shared" si="642"/>
        <v>-94.180789648074963</v>
      </c>
      <c r="R2205">
        <f t="shared" si="643"/>
        <v>85.819210351925037</v>
      </c>
      <c r="S2205">
        <f t="shared" si="644"/>
        <v>3.6272751348505419</v>
      </c>
      <c r="T2205">
        <f t="shared" si="627"/>
        <v>21.55124644442429</v>
      </c>
    </row>
    <row r="2206" spans="1:20" x14ac:dyDescent="0.25">
      <c r="A2206">
        <f t="shared" si="628"/>
        <v>22877.447031353862</v>
      </c>
      <c r="B2206">
        <f t="shared" si="645"/>
        <v>3641.0587803629737</v>
      </c>
      <c r="C2206" t="str">
        <f t="shared" si="629"/>
        <v>-0.864708919559997-11.8725401127485i</v>
      </c>
      <c r="D2206" t="str">
        <f t="shared" si="630"/>
        <v>3.47803789450564-4.38852274067198i</v>
      </c>
      <c r="E2206" t="str">
        <f t="shared" si="631"/>
        <v>162.233642549979+2.85980774518967i</v>
      </c>
      <c r="F2206" t="str">
        <f t="shared" si="632"/>
        <v>2.90989587417905-41.02663390202i</v>
      </c>
      <c r="G2206" t="str">
        <f t="shared" si="633"/>
        <v>0.999995176575464-0.00219622432163659i</v>
      </c>
      <c r="H2206" t="str">
        <f t="shared" si="634"/>
        <v>1073.75976920777+452.228535947451i</v>
      </c>
      <c r="I2206" t="str">
        <f t="shared" si="635"/>
        <v>61.154382444085-120.562324528821i</v>
      </c>
      <c r="K2206" t="str">
        <f t="shared" si="636"/>
        <v>0.0094920040033446-0.00903072497731329i</v>
      </c>
      <c r="L2206" t="str">
        <f t="shared" si="637"/>
        <v>0.0001875-0.0581265572255532i</v>
      </c>
      <c r="M2206" t="str">
        <f t="shared" si="638"/>
        <v>0.0025-0.0280199814318052i</v>
      </c>
      <c r="N2206">
        <f t="shared" si="639"/>
        <v>85.834350113325101</v>
      </c>
      <c r="O2206">
        <f t="shared" si="640"/>
        <v>21.513849606263157</v>
      </c>
      <c r="P2206" s="3">
        <f t="shared" si="641"/>
        <v>21.513849606263157</v>
      </c>
      <c r="Q2206" s="3">
        <f t="shared" si="642"/>
        <v>-94.165649886674899</v>
      </c>
      <c r="R2206">
        <f t="shared" si="643"/>
        <v>85.834350113325101</v>
      </c>
      <c r="S2206">
        <f t="shared" si="644"/>
        <v>3.6410587803629739</v>
      </c>
      <c r="T2206">
        <f t="shared" si="627"/>
        <v>21.513849606263157</v>
      </c>
    </row>
    <row r="2207" spans="1:20" x14ac:dyDescent="0.25">
      <c r="A2207">
        <f t="shared" si="628"/>
        <v>22964.381330073007</v>
      </c>
      <c r="B2207">
        <f t="shared" si="645"/>
        <v>3654.8948037283531</v>
      </c>
      <c r="C2207" t="str">
        <f t="shared" si="629"/>
        <v>-0.857831823610503-11.8217657431849i</v>
      </c>
      <c r="D2207" t="str">
        <f t="shared" si="630"/>
        <v>3.47803723126282-4.37204151375624i</v>
      </c>
      <c r="E2207" t="str">
        <f t="shared" si="631"/>
        <v>162.236382713632+2.87445192887966i</v>
      </c>
      <c r="F2207" t="str">
        <f t="shared" si="632"/>
        <v>2.90989576730534-40.8713713531184i</v>
      </c>
      <c r="G2207" t="str">
        <f t="shared" si="633"/>
        <v>0.999995139847966-0.00220456989309008i</v>
      </c>
      <c r="H2207" t="str">
        <f t="shared" si="634"/>
        <v>1078.22048942976+453.27351374044i</v>
      </c>
      <c r="I2207" t="str">
        <f t="shared" si="635"/>
        <v>61.1134086091656-120.597757787938i</v>
      </c>
      <c r="K2207" t="str">
        <f t="shared" si="636"/>
        <v>0.00945796176071849-0.00902819996513671i</v>
      </c>
      <c r="L2207" t="str">
        <f t="shared" si="637"/>
        <v>0.0001875-0.0579065124781363i</v>
      </c>
      <c r="M2207" t="str">
        <f t="shared" si="638"/>
        <v>0.0025-0.0279139085792042i</v>
      </c>
      <c r="N2207">
        <f t="shared" si="639"/>
        <v>85.849676865433779</v>
      </c>
      <c r="O2207">
        <f t="shared" si="640"/>
        <v>21.47645476566554</v>
      </c>
      <c r="P2207" s="3">
        <f t="shared" si="641"/>
        <v>21.47645476566554</v>
      </c>
      <c r="Q2207" s="3">
        <f t="shared" si="642"/>
        <v>-94.150323134566221</v>
      </c>
      <c r="R2207">
        <f t="shared" si="643"/>
        <v>85.849676865433779</v>
      </c>
      <c r="S2207">
        <f t="shared" si="644"/>
        <v>3.6548948037283528</v>
      </c>
      <c r="T2207">
        <f t="shared" si="627"/>
        <v>21.47645476566554</v>
      </c>
    </row>
    <row r="2208" spans="1:20" x14ac:dyDescent="0.25">
      <c r="A2208">
        <f t="shared" si="628"/>
        <v>23051.645979127283</v>
      </c>
      <c r="B2208">
        <f t="shared" si="645"/>
        <v>3668.7834039825207</v>
      </c>
      <c r="C2208" t="str">
        <f t="shared" si="629"/>
        <v>-0.850959519580368-11.7712133948145i</v>
      </c>
      <c r="D2208" t="str">
        <f t="shared" si="630"/>
        <v>3.47803656297003-4.35562318007473i</v>
      </c>
      <c r="E2208" t="str">
        <f t="shared" si="631"/>
        <v>162.239175073183+2.88916042400909i</v>
      </c>
      <c r="F2208" t="str">
        <f t="shared" si="632"/>
        <v>2.90989565961785-40.7166967526116i</v>
      </c>
      <c r="G2208" t="str">
        <f t="shared" si="633"/>
        <v>0.999995102840811-0.00221294717678855i</v>
      </c>
      <c r="H2208" t="str">
        <f t="shared" si="634"/>
        <v>1082.7320804476+454.302919490107i</v>
      </c>
      <c r="I2208" t="str">
        <f t="shared" si="635"/>
        <v>61.0709018447594-120.637050230584i</v>
      </c>
      <c r="K2208" t="str">
        <f t="shared" si="636"/>
        <v>0.00942393987182497-0.00902554752672363i</v>
      </c>
      <c r="L2208" t="str">
        <f t="shared" si="637"/>
        <v>0.0001875-0.0576873007353421i</v>
      </c>
      <c r="M2208" t="str">
        <f t="shared" si="638"/>
        <v>0.0025-0.0278082372775495i</v>
      </c>
      <c r="N2208">
        <f t="shared" si="639"/>
        <v>85.865190960233122</v>
      </c>
      <c r="O2208">
        <f t="shared" si="640"/>
        <v>21.439062096436203</v>
      </c>
      <c r="P2208" s="3">
        <f t="shared" si="641"/>
        <v>21.439062096436203</v>
      </c>
      <c r="Q2208" s="3">
        <f t="shared" si="642"/>
        <v>-94.134809039766878</v>
      </c>
      <c r="R2208">
        <f t="shared" si="643"/>
        <v>85.865190960233122</v>
      </c>
      <c r="S2208">
        <f t="shared" si="644"/>
        <v>3.6687834039825207</v>
      </c>
      <c r="T2208">
        <f t="shared" si="627"/>
        <v>21.439062096436203</v>
      </c>
    </row>
    <row r="2209" spans="1:20" x14ac:dyDescent="0.25">
      <c r="A2209">
        <f t="shared" si="628"/>
        <v>23139.242233847966</v>
      </c>
      <c r="B2209">
        <f t="shared" si="645"/>
        <v>3682.7247809176542</v>
      </c>
      <c r="C2209" t="str">
        <f t="shared" si="629"/>
        <v>-0.84409220009625-11.7208822854398i</v>
      </c>
      <c r="D2209" t="str">
        <f t="shared" si="630"/>
        <v>3.47803588958882-4.33926750344363i</v>
      </c>
      <c r="E2209" t="str">
        <f t="shared" si="631"/>
        <v>162.242020110921+2.9039333478494i</v>
      </c>
      <c r="F2209" t="str">
        <f t="shared" si="632"/>
        <v>2.90989555111039-40.5626078754535i</v>
      </c>
      <c r="G2209" t="str">
        <f t="shared" si="633"/>
        <v>0.99999506555187-0.0022213562932279i</v>
      </c>
      <c r="H2209" t="str">
        <f t="shared" si="634"/>
        <v>1087.29517171883+455.316141786046i</v>
      </c>
      <c r="I2209" t="str">
        <f t="shared" si="635"/>
        <v>61.0268200034639-120.68022793669i</v>
      </c>
      <c r="K2209" t="str">
        <f t="shared" si="636"/>
        <v>0.00938993929568892-0.00902276786071865i</v>
      </c>
      <c r="L2209" t="str">
        <f t="shared" si="637"/>
        <v>0.0001875-0.0574689188437357i</v>
      </c>
      <c r="M2209" t="str">
        <f t="shared" si="638"/>
        <v>0.0025-0.027702966006724i</v>
      </c>
      <c r="N2209">
        <f t="shared" si="639"/>
        <v>85.880892741505008</v>
      </c>
      <c r="O2209">
        <f t="shared" si="640"/>
        <v>21.401671772887187</v>
      </c>
      <c r="P2209" s="3">
        <f t="shared" si="641"/>
        <v>21.401671772887187</v>
      </c>
      <c r="Q2209" s="3">
        <f t="shared" si="642"/>
        <v>-94.119107258494992</v>
      </c>
      <c r="R2209">
        <f t="shared" si="643"/>
        <v>85.880892741505008</v>
      </c>
      <c r="S2209">
        <f t="shared" si="644"/>
        <v>3.6827247809176544</v>
      </c>
      <c r="T2209">
        <f t="shared" si="627"/>
        <v>21.401671772887187</v>
      </c>
    </row>
    <row r="2210" spans="1:20" x14ac:dyDescent="0.25">
      <c r="A2210">
        <f t="shared" si="628"/>
        <v>23227.171354336588</v>
      </c>
      <c r="B2210">
        <f t="shared" si="645"/>
        <v>3696.7191350851413</v>
      </c>
      <c r="C2210" t="str">
        <f t="shared" si="629"/>
        <v>-0.837230057220922-11.6707716338921i</v>
      </c>
      <c r="D2210" t="str">
        <f t="shared" si="630"/>
        <v>3.47803521108047-4.32297424858047i</v>
      </c>
      <c r="E2210" t="str">
        <f t="shared" si="631"/>
        <v>162.24491831168+2.91877081667819i</v>
      </c>
      <c r="F2210" t="str">
        <f t="shared" si="632"/>
        <v>2.90989544177672-40.409102505024i</v>
      </c>
      <c r="G2210" t="str">
        <f t="shared" si="633"/>
        <v>0.999995027978997-0.00222979736336186i</v>
      </c>
      <c r="H2210" t="str">
        <f t="shared" si="634"/>
        <v>1091.91039896875+456.312551121963i</v>
      </c>
      <c r="I2210" t="str">
        <f t="shared" si="635"/>
        <v>60.9811198163579-120.727317175277i</v>
      </c>
      <c r="K2210" t="str">
        <f t="shared" si="636"/>
        <v>0.00935596098889928-0.00901986117472491i</v>
      </c>
      <c r="L2210" t="str">
        <f t="shared" si="637"/>
        <v>0.0001875-0.057251363661821i</v>
      </c>
      <c r="M2210" t="str">
        <f t="shared" si="638"/>
        <v>0.0025-0.0275980932523649i</v>
      </c>
      <c r="N2210">
        <f t="shared" si="639"/>
        <v>85.896782544805234</v>
      </c>
      <c r="O2210">
        <f t="shared" si="640"/>
        <v>21.364283969823955</v>
      </c>
      <c r="P2210" s="3">
        <f t="shared" si="641"/>
        <v>21.364283969823955</v>
      </c>
      <c r="Q2210" s="3">
        <f t="shared" si="642"/>
        <v>-94.103217455194766</v>
      </c>
      <c r="R2210">
        <f t="shared" si="643"/>
        <v>85.896782544805234</v>
      </c>
      <c r="S2210">
        <f t="shared" si="644"/>
        <v>3.6967191350851412</v>
      </c>
      <c r="T2210">
        <f t="shared" si="627"/>
        <v>21.364283969823955</v>
      </c>
    </row>
    <row r="2211" spans="1:20" x14ac:dyDescent="0.25">
      <c r="A2211">
        <f t="shared" si="628"/>
        <v>23315.434605483068</v>
      </c>
      <c r="B2211">
        <f t="shared" si="645"/>
        <v>3710.7666677984648</v>
      </c>
      <c r="C2211" t="str">
        <f t="shared" si="629"/>
        <v>-0.83037328243232-11.6208806600293i</v>
      </c>
      <c r="D2211" t="str">
        <f t="shared" si="630"/>
        <v>3.4780345274059-4.30674318110069i</v>
      </c>
      <c r="E2211" t="str">
        <f t="shared" si="631"/>
        <v>162.247870162843+2.93367294577379i</v>
      </c>
      <c r="F2211" t="str">
        <f t="shared" si="632"/>
        <v>2.90989533161054-40.2561784330965i</v>
      </c>
      <c r="G2211" t="str">
        <f t="shared" si="633"/>
        <v>0.999994990120031-0.00223827050860361i</v>
      </c>
      <c r="H2211" t="str">
        <f t="shared" si="634"/>
        <v>1096.57840411967+457.291499374521i</v>
      </c>
      <c r="I2211" t="str">
        <f t="shared" si="635"/>
        <v>60.9337568632954-120.778344394762i</v>
      </c>
      <c r="K2211" t="str">
        <f t="shared" si="636"/>
        <v>0.00932200590550258-0.00901682768526832i</v>
      </c>
      <c r="L2211" t="str">
        <f t="shared" si="637"/>
        <v>0.0001875-0.0570346320599928i</v>
      </c>
      <c r="M2211" t="str">
        <f t="shared" si="638"/>
        <v>0.0025-0.0274936175058427i</v>
      </c>
      <c r="N2211">
        <f t="shared" si="639"/>
        <v>85.912860697437296</v>
      </c>
      <c r="O2211">
        <f t="shared" si="640"/>
        <v>21.326898862531728</v>
      </c>
      <c r="P2211" s="3">
        <f t="shared" si="641"/>
        <v>21.326898862531728</v>
      </c>
      <c r="Q2211" s="3">
        <f t="shared" si="642"/>
        <v>-94.087139302562704</v>
      </c>
      <c r="R2211">
        <f t="shared" si="643"/>
        <v>85.912860697437296</v>
      </c>
      <c r="S2211">
        <f t="shared" si="644"/>
        <v>3.710766667798465</v>
      </c>
      <c r="T2211">
        <f t="shared" si="627"/>
        <v>21.326898862531728</v>
      </c>
    </row>
    <row r="2212" spans="1:20" x14ac:dyDescent="0.25">
      <c r="A2212">
        <f t="shared" si="628"/>
        <v>23404.033256983901</v>
      </c>
      <c r="B2212">
        <f t="shared" si="645"/>
        <v>3724.867581136099</v>
      </c>
      <c r="C2212" t="str">
        <f t="shared" si="629"/>
        <v>-0.823522066602584-11.5712085847343i</v>
      </c>
      <c r="D2212" t="str">
        <f t="shared" si="630"/>
        <v>3.47803383852583-4.29057406751437i</v>
      </c>
      <c r="E2212" t="str">
        <f t="shared" si="631"/>
        <v>162.25087615436+2.94863984941356i</v>
      </c>
      <c r="F2212" t="str">
        <f t="shared" si="632"/>
        <v>2.90989522060552-40.1038334598072i</v>
      </c>
      <c r="G2212" t="str">
        <f t="shared" si="633"/>
        <v>0.999994951972794-0.00224677585082757i</v>
      </c>
      <c r="H2212" t="str">
        <f t="shared" si="634"/>
        <v>1101.29983521029+458.252319267871i</v>
      </c>
      <c r="I2212" t="str">
        <f t="shared" si="635"/>
        <v>60.8846855424717-120.833336212544i</v>
      </c>
      <c r="K2212" t="str">
        <f t="shared" si="636"/>
        <v>0.00928807499689687-0.00901366761776041i</v>
      </c>
      <c r="L2212" t="str">
        <f t="shared" si="637"/>
        <v>0.0001875-0.056818720920495i</v>
      </c>
      <c r="M2212" t="str">
        <f t="shared" si="638"/>
        <v>0.0025-0.0273895372642386i</v>
      </c>
      <c r="N2212">
        <f t="shared" si="639"/>
        <v>85.929127518428558</v>
      </c>
      <c r="O2212">
        <f t="shared" si="640"/>
        <v>21.289516626762079</v>
      </c>
      <c r="P2212" s="3">
        <f t="shared" si="641"/>
        <v>21.289516626762079</v>
      </c>
      <c r="Q2212" s="3">
        <f t="shared" si="642"/>
        <v>-94.070872481571442</v>
      </c>
      <c r="R2212">
        <f t="shared" si="643"/>
        <v>85.929127518428558</v>
      </c>
      <c r="S2212">
        <f t="shared" si="644"/>
        <v>3.7248675811360989</v>
      </c>
      <c r="T2212">
        <f t="shared" si="627"/>
        <v>21.289516626762079</v>
      </c>
    </row>
    <row r="2213" spans="1:20" x14ac:dyDescent="0.25">
      <c r="A2213">
        <f t="shared" si="628"/>
        <v>23492.968583360442</v>
      </c>
      <c r="B2213">
        <f t="shared" si="645"/>
        <v>3739.0220779444162</v>
      </c>
      <c r="C2213" t="str">
        <f t="shared" si="629"/>
        <v>-0.816676599977002-11.5217546299128i</v>
      </c>
      <c r="D2213" t="str">
        <f t="shared" si="630"/>
        <v>3.47803314440059-4.27446667522274i</v>
      </c>
      <c r="E2213" t="str">
        <f t="shared" si="631"/>
        <v>162.253936778753+2.96367164087506i</v>
      </c>
      <c r="F2213" t="str">
        <f t="shared" si="632"/>
        <v>2.90989510875526-39.9520653936221i</v>
      </c>
      <c r="G2213" t="str">
        <f t="shared" si="633"/>
        <v>0.999994913535089-0.00225531351237121i</v>
      </c>
      <c r="H2213" t="str">
        <f t="shared" si="634"/>
        <v>1106.07534630454+459.19432382351i</v>
      </c>
      <c r="I2213" t="str">
        <f t="shared" si="635"/>
        <v>60.8338590392385-120.892319403813i</v>
      </c>
      <c r="K2213" t="str">
        <f t="shared" si="636"/>
        <v>0.00925416921172648-0.00901038120645961i</v>
      </c>
      <c r="L2213" t="str">
        <f t="shared" si="637"/>
        <v>0.0001875-0.0566036271373729i</v>
      </c>
      <c r="M2213" t="str">
        <f t="shared" si="638"/>
        <v>0.0025-0.0272858510303234i</v>
      </c>
      <c r="N2213">
        <f t="shared" si="639"/>
        <v>85.945583318508355</v>
      </c>
      <c r="O2213">
        <f t="shared" si="640"/>
        <v>21.252137438718712</v>
      </c>
      <c r="P2213" s="3">
        <f t="shared" si="641"/>
        <v>21.252137438718712</v>
      </c>
      <c r="Q2213" s="3">
        <f t="shared" si="642"/>
        <v>-94.054416681491645</v>
      </c>
      <c r="R2213">
        <f t="shared" si="643"/>
        <v>85.945583318508355</v>
      </c>
      <c r="S2213">
        <f t="shared" si="644"/>
        <v>3.7390220779444161</v>
      </c>
      <c r="T2213">
        <f t="shared" si="627"/>
        <v>21.252137438718712</v>
      </c>
    </row>
    <row r="2214" spans="1:20" x14ac:dyDescent="0.25">
      <c r="A2214">
        <f t="shared" si="628"/>
        <v>23582.241863977211</v>
      </c>
      <c r="B2214">
        <f t="shared" si="645"/>
        <v>3753.2303618406049</v>
      </c>
      <c r="C2214" t="str">
        <f t="shared" si="629"/>
        <v>-0.809837072153608-11.4725180184925i</v>
      </c>
      <c r="D2214" t="str">
        <f t="shared" si="630"/>
        <v>3.47803244499024-4.25842077251495i</v>
      </c>
      <c r="E2214" t="str">
        <f t="shared" si="631"/>
        <v>162.257052531126+2.97876843243025i</v>
      </c>
      <c r="F2214" t="str">
        <f t="shared" si="632"/>
        <v>2.90989499605334-39.8008720513067i</v>
      </c>
      <c r="G2214" t="str">
        <f t="shared" si="633"/>
        <v>0.999994874804706-0.00226388361603669i</v>
      </c>
      <c r="H2214" t="str">
        <f t="shared" si="634"/>
        <v>1110.90559738926+460.116805795172i</v>
      </c>
      <c r="I2214" t="str">
        <f t="shared" si="635"/>
        <v>60.7812292941666-120.955320889553i</v>
      </c>
      <c r="K2214" t="str">
        <f t="shared" si="636"/>
        <v>0.00922028949577741-0.00900696869443114i</v>
      </c>
      <c r="L2214" t="str">
        <f t="shared" si="637"/>
        <v>0.0001875-0.0563893476164305i</v>
      </c>
      <c r="M2214" t="str">
        <f t="shared" si="638"/>
        <v>0.0025-0.0271825573125358i</v>
      </c>
      <c r="N2214">
        <f t="shared" si="639"/>
        <v>85.962228400085564</v>
      </c>
      <c r="O2214">
        <f t="shared" si="640"/>
        <v>21.214761475044067</v>
      </c>
      <c r="P2214" s="3">
        <f t="shared" si="641"/>
        <v>21.214761475044067</v>
      </c>
      <c r="Q2214" s="3">
        <f t="shared" si="642"/>
        <v>-94.037771599914436</v>
      </c>
      <c r="R2214">
        <f t="shared" si="643"/>
        <v>85.962228400085564</v>
      </c>
      <c r="S2214">
        <f t="shared" si="644"/>
        <v>3.7532303618406049</v>
      </c>
      <c r="T2214">
        <f t="shared" si="627"/>
        <v>21.214761475044067</v>
      </c>
    </row>
    <row r="2215" spans="1:20" x14ac:dyDescent="0.25">
      <c r="A2215">
        <f t="shared" si="628"/>
        <v>23671.854383060323</v>
      </c>
      <c r="B2215">
        <f t="shared" si="645"/>
        <v>3767.4926372155992</v>
      </c>
      <c r="C2215" t="str">
        <f t="shared" si="629"/>
        <v>-0.803003672062488-11.4234979744223i</v>
      </c>
      <c r="D2215" t="str">
        <f t="shared" si="630"/>
        <v>3.47803174025457-4.24243612856468i</v>
      </c>
      <c r="E2215" t="str">
        <f t="shared" si="631"/>
        <v>162.26022390918+2.99393033534577i</v>
      </c>
      <c r="F2215" t="str">
        <f t="shared" si="632"/>
        <v>2.90989488249325-39.650251257894i</v>
      </c>
      <c r="G2215" t="str">
        <f t="shared" si="633"/>
        <v>0.999994835779415-0.00227248628509273i</v>
      </c>
      <c r="H2215" t="str">
        <f t="shared" si="634"/>
        <v>1115.7912542601+461.019037088432i</v>
      </c>
      <c r="I2215" t="str">
        <f t="shared" si="635"/>
        <v>60.7267469703375-121.022367723694i</v>
      </c>
      <c r="K2215" t="str">
        <f t="shared" si="636"/>
        <v>0.00918643679187323-0.00900343033350535i</v>
      </c>
      <c r="L2215" t="str">
        <f t="shared" si="637"/>
        <v>0.0001875-0.0561758792751848i</v>
      </c>
      <c r="M2215" t="str">
        <f t="shared" si="638"/>
        <v>0.0025-0.0270796546249609i</v>
      </c>
      <c r="N2215">
        <f t="shared" si="639"/>
        <v>85.979063057229681</v>
      </c>
      <c r="O2215">
        <f t="shared" si="640"/>
        <v>21.177388912805576</v>
      </c>
      <c r="P2215" s="3">
        <f t="shared" si="641"/>
        <v>21.177388912805576</v>
      </c>
      <c r="Q2215" s="3">
        <f t="shared" si="642"/>
        <v>-94.020936942770319</v>
      </c>
      <c r="R2215">
        <f t="shared" si="643"/>
        <v>85.979063057229681</v>
      </c>
      <c r="S2215">
        <f t="shared" si="644"/>
        <v>3.7674926372155992</v>
      </c>
      <c r="T2215">
        <f t="shared" si="627"/>
        <v>21.177388912805576</v>
      </c>
    </row>
    <row r="2216" spans="1:20" x14ac:dyDescent="0.25">
      <c r="A2216">
        <f t="shared" si="628"/>
        <v>23761.807429715955</v>
      </c>
      <c r="B2216">
        <f t="shared" si="645"/>
        <v>3781.8091092370187</v>
      </c>
      <c r="C2216" t="str">
        <f t="shared" si="629"/>
        <v>-0.796176587945361-11.3746937226711i</v>
      </c>
      <c r="D2216" t="str">
        <f t="shared" si="630"/>
        <v>3.47803103015302-4.22651251342683i</v>
      </c>
      <c r="E2216" t="str">
        <f t="shared" si="631"/>
        <v>162.263451413221+3.00915745988236i</v>
      </c>
      <c r="F2216" t="str">
        <f t="shared" si="632"/>
        <v>2.90989476806848-39.5002008466532i</v>
      </c>
      <c r="G2216" t="str">
        <f t="shared" si="633"/>
        <v>0.999994796456972-0.00228112164327634i</v>
      </c>
      <c r="H2216" t="str">
        <f t="shared" si="634"/>
        <v>1120.73298839486+461.900268164664i</v>
      </c>
      <c r="I2216" t="str">
        <f t="shared" si="635"/>
        <v>60.6703614198521-121.09348707936i</v>
      </c>
      <c r="K2216" t="str">
        <f t="shared" si="636"/>
        <v>0.00915261203977204-0.0089997663842347i</v>
      </c>
      <c r="L2216" t="str">
        <f t="shared" si="637"/>
        <v>0.0001875-0.0559632190428222i</v>
      </c>
      <c r="M2216" t="str">
        <f t="shared" si="638"/>
        <v>0.0025-0.0269771414873091i</v>
      </c>
      <c r="N2216">
        <f t="shared" si="639"/>
        <v>85.996087575652197</v>
      </c>
      <c r="O2216">
        <f t="shared" si="640"/>
        <v>21.14001992948144</v>
      </c>
      <c r="P2216" s="3">
        <f t="shared" si="641"/>
        <v>21.14001992948144</v>
      </c>
      <c r="Q2216" s="3">
        <f t="shared" si="642"/>
        <v>-94.003912424347803</v>
      </c>
      <c r="R2216">
        <f t="shared" si="643"/>
        <v>85.996087575652197</v>
      </c>
      <c r="S2216">
        <f t="shared" si="644"/>
        <v>3.7818091092370185</v>
      </c>
      <c r="T2216">
        <f t="shared" si="627"/>
        <v>21.14001992948144</v>
      </c>
    </row>
    <row r="2217" spans="1:20" x14ac:dyDescent="0.25">
      <c r="A2217">
        <f t="shared" si="628"/>
        <v>23852.102297948873</v>
      </c>
      <c r="B2217">
        <f t="shared" si="645"/>
        <v>3796.1799838521192</v>
      </c>
      <c r="C2217" t="str">
        <f t="shared" si="629"/>
        <v>-0.789356007335709-11.3261044892281i</v>
      </c>
      <c r="D2217" t="str">
        <f t="shared" si="630"/>
        <v>3.47803031464474-4.21064969803423i</v>
      </c>
      <c r="E2217" t="str">
        <f t="shared" si="631"/>
        <v>162.266735546174+3.0244499152886i</v>
      </c>
      <c r="F2217" t="str">
        <f t="shared" si="632"/>
        <v>2.90989465277244-39.3507186590589i</v>
      </c>
      <c r="G2217" t="str">
        <f t="shared" si="633"/>
        <v>0.999994756835113-0.00228978981479459i</v>
      </c>
      <c r="H2217" t="str">
        <f t="shared" si="634"/>
        <v>1125.73147681376+462.759727429109i</v>
      </c>
      <c r="I2217" t="str">
        <f t="shared" si="635"/>
        <v>60.6120206495542-121.168706234198i</v>
      </c>
      <c r="K2217" t="str">
        <f t="shared" si="636"/>
        <v>0.00911881617606369-0.00899597711584912i</v>
      </c>
      <c r="L2217" t="str">
        <f t="shared" si="637"/>
        <v>0.0001875-0.0557513638601534i</v>
      </c>
      <c r="M2217" t="str">
        <f t="shared" si="638"/>
        <v>0.0025-0.0268750164248946i</v>
      </c>
      <c r="N2217">
        <f t="shared" si="639"/>
        <v>86.013302232688162</v>
      </c>
      <c r="O2217">
        <f t="shared" si="640"/>
        <v>21.102654702947202</v>
      </c>
      <c r="P2217" s="3">
        <f t="shared" si="641"/>
        <v>21.102654702947202</v>
      </c>
      <c r="Q2217" s="3">
        <f t="shared" si="642"/>
        <v>-93.986697767311838</v>
      </c>
      <c r="R2217">
        <f t="shared" si="643"/>
        <v>86.013302232688162</v>
      </c>
      <c r="S2217">
        <f t="shared" si="644"/>
        <v>3.7961799838521193</v>
      </c>
      <c r="T2217">
        <f t="shared" si="627"/>
        <v>21.102654702947202</v>
      </c>
    </row>
    <row r="2218" spans="1:20" x14ac:dyDescent="0.25">
      <c r="A2218">
        <f t="shared" si="628"/>
        <v>23942.740286681081</v>
      </c>
      <c r="B2218">
        <f t="shared" si="645"/>
        <v>3810.6054677907573</v>
      </c>
      <c r="C2218" t="str">
        <f t="shared" si="629"/>
        <v>-0.782542117038275-11.2777295011023i</v>
      </c>
      <c r="D2218" t="str">
        <f t="shared" si="630"/>
        <v>3.47802959368856-4.1948474541943i</v>
      </c>
      <c r="E2218" t="str">
        <f t="shared" si="631"/>
        <v>162.27007681359+3.03980780980531i</v>
      </c>
      <c r="F2218" t="str">
        <f t="shared" si="632"/>
        <v>2.9098945365985-39.2018025447594i</v>
      </c>
      <c r="G2218" t="str">
        <f t="shared" si="633"/>
        <v>0.99999471691156-0.00229849092432639i</v>
      </c>
      <c r="H2218" t="str">
        <f t="shared" si="634"/>
        <v>1130.78740192551+463.596620602662i</v>
      </c>
      <c r="I2218" t="str">
        <f t="shared" si="635"/>
        <v>60.5516712859463-121.24805255469i</v>
      </c>
      <c r="K2218" t="str">
        <f t="shared" si="636"/>
        <v>0.00908505013406819-0.00899206280621025i</v>
      </c>
      <c r="L2218" t="str">
        <f t="shared" si="637"/>
        <v>0.0001875-0.0555403106795711i</v>
      </c>
      <c r="M2218" t="str">
        <f t="shared" si="638"/>
        <v>0.0025-0.0267732779686138i</v>
      </c>
      <c r="N2218">
        <f t="shared" si="639"/>
        <v>86.030707297282575</v>
      </c>
      <c r="O2218">
        <f t="shared" si="640"/>
        <v>21.065293411461443</v>
      </c>
      <c r="P2218" s="3">
        <f t="shared" si="641"/>
        <v>21.065293411461443</v>
      </c>
      <c r="Q2218" s="3">
        <f t="shared" si="642"/>
        <v>-93.969292702717425</v>
      </c>
      <c r="R2218">
        <f t="shared" si="643"/>
        <v>86.030707297282575</v>
      </c>
      <c r="S2218">
        <f t="shared" si="644"/>
        <v>3.8106054677907575</v>
      </c>
      <c r="T2218">
        <f t="shared" si="627"/>
        <v>21.065293411461443</v>
      </c>
    </row>
    <row r="2219" spans="1:20" x14ac:dyDescent="0.25">
      <c r="A2219">
        <f t="shared" si="628"/>
        <v>24033.722699770467</v>
      </c>
      <c r="B2219">
        <f t="shared" si="645"/>
        <v>3825.0857685683623</v>
      </c>
      <c r="C2219" t="str">
        <f t="shared" si="629"/>
        <v>-0.775735103109358-11.2295679863234i</v>
      </c>
      <c r="D2219" t="str">
        <f t="shared" si="630"/>
        <v>3.478028867243-4.1791055545858i</v>
      </c>
      <c r="E2219" t="str">
        <f t="shared" si="631"/>
        <v>162.273475723662+3.05523125066119i</v>
      </c>
      <c r="F2219" t="str">
        <f t="shared" si="632"/>
        <v>2.90989441953996-39.0534503615465i</v>
      </c>
      <c r="G2219" t="str">
        <f t="shared" si="633"/>
        <v>0.999994676684014-0.00230722509702434i</v>
      </c>
      <c r="H2219" t="str">
        <f t="shared" si="634"/>
        <v>1135.90145135879+464.410130077101i</v>
      </c>
      <c r="I2219" t="str">
        <f t="shared" si="635"/>
        <v>60.4892585392964-121.331553479453i</v>
      </c>
      <c r="K2219" t="str">
        <f t="shared" si="636"/>
        <v>0.0090513148437347-0.00898802374176393i</v>
      </c>
      <c r="L2219" t="str">
        <f t="shared" si="637"/>
        <v>0.0001875-0.0553300564650042i</v>
      </c>
      <c r="M2219" t="str">
        <f t="shared" si="638"/>
        <v>0.0025-0.0266719246549251i</v>
      </c>
      <c r="N2219">
        <f t="shared" si="639"/>
        <v>86.048303029975386</v>
      </c>
      <c r="O2219">
        <f t="shared" si="640"/>
        <v>21.027936233652351</v>
      </c>
      <c r="P2219" s="3">
        <f t="shared" si="641"/>
        <v>21.027936233652351</v>
      </c>
      <c r="Q2219" s="3">
        <f t="shared" si="642"/>
        <v>-93.951696970024614</v>
      </c>
      <c r="R2219">
        <f t="shared" si="643"/>
        <v>86.048303029975386</v>
      </c>
      <c r="S2219">
        <f t="shared" si="644"/>
        <v>3.8250857685683624</v>
      </c>
      <c r="T2219">
        <f t="shared" si="627"/>
        <v>21.027936233652351</v>
      </c>
    </row>
    <row r="2220" spans="1:20" x14ac:dyDescent="0.25">
      <c r="A2220">
        <f t="shared" si="628"/>
        <v>24125.050846029597</v>
      </c>
      <c r="B2220">
        <f t="shared" si="645"/>
        <v>3839.6210944889222</v>
      </c>
      <c r="C2220" t="str">
        <f t="shared" si="629"/>
        <v>-0.768935150837358-11.1816191739421i</v>
      </c>
      <c r="D2220" t="str">
        <f t="shared" si="630"/>
        <v>3.47802813526628-4.16342377275558i</v>
      </c>
      <c r="E2220" t="str">
        <f t="shared" si="631"/>
        <v>162.276932787237+3.07072034406981i</v>
      </c>
      <c r="F2220" t="str">
        <f t="shared" si="632"/>
        <v>2.90989430159011-38.9056599753241i</v>
      </c>
      <c r="G2220" t="str">
        <f t="shared" si="633"/>
        <v>0.999994636150161-0.00231599245851643i</v>
      </c>
      <c r="H2220" t="str">
        <f t="shared" si="634"/>
        <v>1141.07431777795+465.199414253471i</v>
      </c>
      <c r="I2220" t="str">
        <f t="shared" si="635"/>
        <v>60.4247261669252-121.419236501422i</v>
      </c>
      <c r="K2220" t="str">
        <f t="shared" si="636"/>
        <v>0.00901761123154123-0.00898386021749157i</v>
      </c>
      <c r="L2220" t="str">
        <f t="shared" si="637"/>
        <v>0.0001875-0.0551205981918749i</v>
      </c>
      <c r="M2220" t="str">
        <f t="shared" si="638"/>
        <v>0.0025-0.0265709550258269i</v>
      </c>
      <c r="N2220">
        <f t="shared" si="639"/>
        <v>86.066089682887409</v>
      </c>
      <c r="O2220">
        <f t="shared" si="640"/>
        <v>20.990583348503531</v>
      </c>
      <c r="P2220" s="3">
        <f t="shared" si="641"/>
        <v>20.990583348503531</v>
      </c>
      <c r="Q2220" s="3">
        <f t="shared" si="642"/>
        <v>-93.933910317112591</v>
      </c>
      <c r="R2220">
        <f t="shared" si="643"/>
        <v>86.066089682887409</v>
      </c>
      <c r="S2220">
        <f t="shared" si="644"/>
        <v>3.8396210944889222</v>
      </c>
      <c r="T2220">
        <f t="shared" ref="T2220:T2283" si="646">P2220</f>
        <v>20.990583348503531</v>
      </c>
    </row>
    <row r="2221" spans="1:20" x14ac:dyDescent="0.25">
      <c r="A2221">
        <f t="shared" ref="A2221:A2284" si="647">2*PI()*B2221</f>
        <v>24216.72603924451</v>
      </c>
      <c r="B2221">
        <f t="shared" si="645"/>
        <v>3854.2116546479801</v>
      </c>
      <c r="C2221" t="str">
        <f t="shared" ref="C2221:C2284" si="648">IMPRODUCT(D2221,E2221,$C$40,,K2221,$C$41)</f>
        <v>-0.762142444722961-11.1338822940309i</v>
      </c>
      <c r="D2221" t="str">
        <f t="shared" ref="D2221:D2284" si="649">IMDIV(IMPRODUCT($C$37,$C$38,COMPLEX(1,A2221/$C$38)),IMSUM(-1*A2221*A2221/$C$39,COMPLEX(0,1*A2221)))</f>
        <v>3.47802739771628-4.14780188311527i</v>
      </c>
      <c r="E2221" t="str">
        <f t="shared" ref="E2221:E2284" si="650">IMDIV(IMPRODUCT(IMSUM(F2221,G2221),$C$29,H2221),IMSUM(1,I2221))</f>
        <v>162.280448517825+3.08627519523017i</v>
      </c>
      <c r="F2221" t="str">
        <f t="shared" ref="F2221:F2284" si="651">IMDIV(IMPRODUCT($C$14,$C$15,COMPLEX(1,A2221/$C$15)),IMSUM(-1*A2221*A2221/$C$16,COMPLEX(0,A2221)))</f>
        <v>2.90989418274214-38.7584292600779i</v>
      </c>
      <c r="G2221" t="str">
        <f t="shared" ref="G2221:G2284" si="652">IMDIV(1,COMPLEX(1,A2221*$C$9*$C$10))</f>
        <v>0.999994595307669-0.00232479313490793i</v>
      </c>
      <c r="H2221" t="str">
        <f t="shared" ref="H2221:H2284" si="653">IMDIV($C$3,IMSUM(K2221,COMPLEX(0,$C$28*A2221)))</f>
        <v>1146.30669868233+465.963606863272i</v>
      </c>
      <c r="I2221" t="str">
        <f t="shared" ref="I2221:I2284" si="654">IMPRODUCT(F2221,$C$29,H2221,$C$31)</f>
        <v>60.3580164356626-121.511129148914i</v>
      </c>
      <c r="K2221" t="str">
        <f t="shared" ref="K2221:K2284" si="655">IF($C$26&lt;=0,IMDIV(1,IMSUM(IMDIV(1,L2221),1/$C$18)),IMDIV(1,IMSUM(IMDIV(1,L2221),1/$C$18,IMDIV(1,M2221))))</f>
        <v>0.00898394022039546-0.00897957253685998i</v>
      </c>
      <c r="L2221" t="str">
        <f t="shared" ref="L2221:L2284" si="656">IMSUM($C$21/$C$22,IMDIV(1,COMPLEX(0,$C$20*$C$22*A2221)))</f>
        <v>0.0001875-0.0549119328470562i</v>
      </c>
      <c r="M2221" t="str">
        <f t="shared" ref="M2221:M2284" si="657">IMSUM($C$25/$C$26,IMDIV(1,COMPLEX(0,$C$24*$C$26*A2221)))</f>
        <v>0.0025-0.0264703676288374i</v>
      </c>
      <c r="N2221">
        <f t="shared" ref="N2221:N2284" si="658">ABS(R2221)</f>
        <v>86.084067499710201</v>
      </c>
      <c r="O2221">
        <f t="shared" ref="O2221:O2284" si="659">ABS(P2221)</f>
        <v>20.953234935339978</v>
      </c>
      <c r="P2221" s="3">
        <f t="shared" ref="P2221:P2284" si="660">20*LOG10(IMABS(C2221))</f>
        <v>20.953234935339978</v>
      </c>
      <c r="Q2221" s="3">
        <f t="shared" ref="Q2221:Q2284" si="661">IMARGUMENT(C2221)*180/PI()</f>
        <v>-93.915932500289799</v>
      </c>
      <c r="R2221">
        <f t="shared" ref="R2221:R2284" si="662">IF(Q2221&lt;0,Q2221+180,Q2221-180)</f>
        <v>86.084067499710201</v>
      </c>
      <c r="S2221">
        <f t="shared" ref="S2221:S2284" si="663">B2221/1000</f>
        <v>3.8542116546479801</v>
      </c>
      <c r="T2221">
        <f t="shared" si="646"/>
        <v>20.953234935339978</v>
      </c>
    </row>
    <row r="2222" spans="1:20" x14ac:dyDescent="0.25">
      <c r="A2222">
        <f t="shared" si="647"/>
        <v>24308.749598193641</v>
      </c>
      <c r="B2222">
        <f t="shared" ref="B2222:B2285" si="664">B2221*(1+B$42)</f>
        <v>3868.8576589356426</v>
      </c>
      <c r="C2222" t="str">
        <f t="shared" si="648"/>
        <v>-0.755357168460042-11.0863565776858i</v>
      </c>
      <c r="D2222" t="str">
        <f t="shared" si="649"/>
        <v>3.47802665455056-4.13223966093806i</v>
      </c>
      <c r="E2222" t="str">
        <f t="shared" si="650"/>
        <v>162.284023431615+3.1018959083245i</v>
      </c>
      <c r="F2222" t="str">
        <f t="shared" si="651"/>
        <v>2.90989406298922-38.6117560978446i</v>
      </c>
      <c r="G2222" t="str">
        <f t="shared" si="652"/>
        <v>0.999994554154188-0.00233362725278318i</v>
      </c>
      <c r="H2222" t="str">
        <f t="shared" si="653"/>
        <v>1151.59929618807+466.701816272219i</v>
      </c>
      <c r="I2222" t="str">
        <f t="shared" si="654"/>
        <v>60.2890700834713-121.607258965467i</v>
      </c>
      <c r="K2222" t="str">
        <f t="shared" si="655"/>
        <v>0.00895030272953595-0.0089751610117699i</v>
      </c>
      <c r="L2222" t="str">
        <f t="shared" si="656"/>
        <v>0.0001875-0.0547040574288268i</v>
      </c>
      <c r="M2222" t="str">
        <f t="shared" si="657"/>
        <v>0.0025-0.0263701610169729i</v>
      </c>
      <c r="N2222">
        <f t="shared" si="658"/>
        <v>86.102236715695</v>
      </c>
      <c r="O2222">
        <f t="shared" si="659"/>
        <v>20.915891173814462</v>
      </c>
      <c r="P2222" s="3">
        <f t="shared" si="660"/>
        <v>20.915891173814462</v>
      </c>
      <c r="Q2222" s="3">
        <f t="shared" si="661"/>
        <v>-93.897763284305</v>
      </c>
      <c r="R2222">
        <f t="shared" si="662"/>
        <v>86.102236715695</v>
      </c>
      <c r="S2222">
        <f t="shared" si="663"/>
        <v>3.8688576589356427</v>
      </c>
      <c r="T2222">
        <f t="shared" si="646"/>
        <v>20.915891173814462</v>
      </c>
    </row>
    <row r="2223" spans="1:20" x14ac:dyDescent="0.25">
      <c r="A2223">
        <f t="shared" si="647"/>
        <v>24401.122846666778</v>
      </c>
      <c r="B2223">
        <f t="shared" si="664"/>
        <v>3883.5593180395981</v>
      </c>
      <c r="C2223" t="str">
        <f t="shared" si="648"/>
        <v>-0.748579504916465-11.0390412570277i</v>
      </c>
      <c r="D2223" t="str">
        <f t="shared" si="649"/>
        <v>3.47802590572636-4.11673688235548i</v>
      </c>
      <c r="E2223" t="str">
        <f t="shared" si="650"/>
        <v>162.287658047489+3.11758258651654i</v>
      </c>
      <c r="F2223" t="str">
        <f t="shared" si="651"/>
        <v>2.90989394232445-38.4656383786812i</v>
      </c>
      <c r="G2223" t="str">
        <f t="shared" si="652"/>
        <v>0.999994512687349-0.00234249493920736i</v>
      </c>
      <c r="H2223" t="str">
        <f t="shared" si="653"/>
        <v>1156.95281679157+467.413124766216i</v>
      </c>
      <c r="I2223" t="str">
        <f t="shared" si="654"/>
        <v>60.2178262802223-121.707653488429i</v>
      </c>
      <c r="K2223" t="str">
        <f t="shared" si="655"/>
        <v>0.00891669967443471-0.00897062596250319i</v>
      </c>
      <c r="L2223" t="str">
        <f t="shared" si="656"/>
        <v>0.0001875-0.0544969689468288i</v>
      </c>
      <c r="M2223" t="str">
        <f t="shared" si="657"/>
        <v>0.0025-0.0262703337487277i</v>
      </c>
      <c r="N2223">
        <f t="shared" si="658"/>
        <v>86.120597557644217</v>
      </c>
      <c r="O2223">
        <f t="shared" si="659"/>
        <v>20.878552243893527</v>
      </c>
      <c r="P2223" s="3">
        <f t="shared" si="660"/>
        <v>20.878552243893527</v>
      </c>
      <c r="Q2223" s="3">
        <f t="shared" si="661"/>
        <v>-93.879402442355783</v>
      </c>
      <c r="R2223">
        <f t="shared" si="662"/>
        <v>86.120597557644217</v>
      </c>
      <c r="S2223">
        <f t="shared" si="663"/>
        <v>3.8835593180395982</v>
      </c>
      <c r="T2223">
        <f t="shared" si="646"/>
        <v>20.878552243893527</v>
      </c>
    </row>
    <row r="2224" spans="1:20" x14ac:dyDescent="0.25">
      <c r="A2224">
        <f t="shared" si="647"/>
        <v>24493.847113484109</v>
      </c>
      <c r="B2224">
        <f t="shared" si="664"/>
        <v>3898.3168434481486</v>
      </c>
      <c r="C2224" t="str">
        <f t="shared" si="648"/>
        <v>-0.741809636115034-10.9919355652043i</v>
      </c>
      <c r="D2224" t="str">
        <f t="shared" si="649"/>
        <v>3.47802515120063-4.10129332435418i</v>
      </c>
      <c r="E2224" t="str">
        <f t="shared" si="650"/>
        <v>162.291352887031+3.13333533195045i</v>
      </c>
      <c r="F2224" t="str">
        <f t="shared" si="651"/>
        <v>2.9098938207409-38.3200740006356i</v>
      </c>
      <c r="G2224" t="str">
        <f t="shared" si="652"/>
        <v>0.999994470904767-0.00235139632172839i</v>
      </c>
      <c r="H2224" t="str">
        <f t="shared" si="653"/>
        <v>1162.36797111349+468.096587819336i</v>
      </c>
      <c r="I2224" t="str">
        <f t="shared" si="654"/>
        <v>60.1442225876285-121.812340226221i</v>
      </c>
      <c r="K2224" t="str">
        <f t="shared" si="655"/>
        <v>0.00888313196670039-0.00896596771766862i</v>
      </c>
      <c r="L2224" t="str">
        <f t="shared" si="656"/>
        <v>0.0001875-0.0542906644220249i</v>
      </c>
      <c r="M2224" t="str">
        <f t="shared" si="657"/>
        <v>0.0025-0.0261708843880531i</v>
      </c>
      <c r="N2224">
        <f t="shared" si="658"/>
        <v>86.139150243904794</v>
      </c>
      <c r="O2224">
        <f t="shared" si="659"/>
        <v>20.841218325843556</v>
      </c>
      <c r="P2224" s="3">
        <f t="shared" si="660"/>
        <v>20.841218325843556</v>
      </c>
      <c r="Q2224" s="3">
        <f t="shared" si="661"/>
        <v>-93.860849756095206</v>
      </c>
      <c r="R2224">
        <f t="shared" si="662"/>
        <v>86.139150243904794</v>
      </c>
      <c r="S2224">
        <f t="shared" si="663"/>
        <v>3.8983168434481485</v>
      </c>
      <c r="T2224">
        <f t="shared" si="646"/>
        <v>20.841218325843556</v>
      </c>
    </row>
    <row r="2225" spans="1:20" x14ac:dyDescent="0.25">
      <c r="A2225">
        <f t="shared" si="647"/>
        <v>24586.923732515352</v>
      </c>
      <c r="B2225">
        <f t="shared" si="664"/>
        <v>3913.1304474532517</v>
      </c>
      <c r="C2225" t="str">
        <f t="shared" si="648"/>
        <v>-0.735047743214849-10.9450387363919i</v>
      </c>
      <c r="D2225" t="str">
        <f t="shared" si="649"/>
        <v>3.47802439092992-4.08590876477267i</v>
      </c>
      <c r="E2225" t="str">
        <f t="shared" si="650"/>
        <v>162.295108474545+3.14915424575061i</v>
      </c>
      <c r="F2225" t="str">
        <f t="shared" si="651"/>
        <v>2.90989369823157-38.1750608697149i</v>
      </c>
      <c r="G2225" t="str">
        <f t="shared" si="652"/>
        <v>0.999994428804038-0.00236033152837873i</v>
      </c>
      <c r="H2225" t="str">
        <f t="shared" si="653"/>
        <v>1167.84547362233+468.751233343503i</v>
      </c>
      <c r="I2225" t="str">
        <f t="shared" si="654"/>
        <v>60.0681949183205-121.921346634205i</v>
      </c>
      <c r="K2225" t="str">
        <f t="shared" si="655"/>
        <v>0.00884960051398239-0.00896118661414646i</v>
      </c>
      <c r="L2225" t="str">
        <f t="shared" si="656"/>
        <v>0.0001875-0.0540851408866559i</v>
      </c>
      <c r="M2225" t="str">
        <f t="shared" si="657"/>
        <v>0.0025-0.0260718115043367i</v>
      </c>
      <c r="N2225">
        <f t="shared" si="658"/>
        <v>86.157894984361647</v>
      </c>
      <c r="O2225">
        <f t="shared" si="659"/>
        <v>20.8038896002166</v>
      </c>
      <c r="P2225" s="3">
        <f t="shared" si="660"/>
        <v>20.8038896002166</v>
      </c>
      <c r="Q2225" s="3">
        <f t="shared" si="661"/>
        <v>-93.842105015638353</v>
      </c>
      <c r="R2225">
        <f t="shared" si="662"/>
        <v>86.157894984361647</v>
      </c>
      <c r="S2225">
        <f t="shared" si="663"/>
        <v>3.9131304474532516</v>
      </c>
      <c r="T2225">
        <f t="shared" si="646"/>
        <v>20.8038896002166</v>
      </c>
    </row>
    <row r="2226" spans="1:20" x14ac:dyDescent="0.25">
      <c r="A2226">
        <f t="shared" si="647"/>
        <v>24680.354042698909</v>
      </c>
      <c r="B2226">
        <f t="shared" si="664"/>
        <v>3928.0003431535742</v>
      </c>
      <c r="C2226" t="str">
        <f t="shared" si="648"/>
        <v>-0.72829400649294-10.8983500057982i</v>
      </c>
      <c r="D2226" t="str">
        <f t="shared" si="649"/>
        <v>3.47802362487053-4.07058298229824i</v>
      </c>
      <c r="E2226" t="str">
        <f t="shared" si="650"/>
        <v>162.298925337061+3.16503942801665i</v>
      </c>
      <c r="F2226" t="str">
        <f t="shared" si="651"/>
        <v>2.90989357478941-38.030596899857i</v>
      </c>
      <c r="G2226" t="str">
        <f t="shared" si="652"/>
        <v>0.999994386382739-0.0023693006876772i</v>
      </c>
      <c r="H2226" t="str">
        <f t="shared" si="653"/>
        <v>1173.38604233644+469.376060919669i</v>
      </c>
      <c r="I2226" t="str">
        <f t="shared" si="654"/>
        <v>59.9896774940753-122.034700089107i</v>
      </c>
      <c r="K2226" t="str">
        <f t="shared" si="655"/>
        <v>0.0088161062198758-0.00895628299703165i</v>
      </c>
      <c r="L2226" t="str">
        <f t="shared" si="656"/>
        <v>0.0001875-0.0538803953841958i</v>
      </c>
      <c r="M2226" t="str">
        <f t="shared" si="657"/>
        <v>0.0025-0.0259731136723816i</v>
      </c>
      <c r="N2226">
        <f t="shared" si="658"/>
        <v>86.17683198043234</v>
      </c>
      <c r="O2226">
        <f t="shared" si="659"/>
        <v>20.766566247836753</v>
      </c>
      <c r="P2226" s="3">
        <f t="shared" si="660"/>
        <v>20.766566247836753</v>
      </c>
      <c r="Q2226" s="3">
        <f t="shared" si="661"/>
        <v>-93.82316801956766</v>
      </c>
      <c r="R2226">
        <f t="shared" si="662"/>
        <v>86.17683198043234</v>
      </c>
      <c r="S2226">
        <f t="shared" si="663"/>
        <v>3.9280003431535744</v>
      </c>
      <c r="T2226">
        <f t="shared" si="646"/>
        <v>20.766566247836753</v>
      </c>
    </row>
    <row r="2227" spans="1:20" x14ac:dyDescent="0.25">
      <c r="A2227">
        <f t="shared" si="647"/>
        <v>24774.139388061169</v>
      </c>
      <c r="B2227">
        <f t="shared" si="664"/>
        <v>3942.926744457558</v>
      </c>
      <c r="C2227" t="str">
        <f t="shared" si="648"/>
        <v>-0.721548605325607-10.8518686096652i</v>
      </c>
      <c r="D2227" t="str">
        <f t="shared" si="649"/>
        <v>3.47802285297835-4.0553157564636i</v>
      </c>
      <c r="E2227" t="str">
        <f t="shared" si="650"/>
        <v>162.302804004364+3.18099097782608i</v>
      </c>
      <c r="F2227" t="str">
        <f t="shared" si="651"/>
        <v>2.90989345040731-37.8866800128986i</v>
      </c>
      <c r="G2227" t="str">
        <f t="shared" si="652"/>
        <v>0.999994343638429-0.00237830392863083i</v>
      </c>
      <c r="H2227" t="str">
        <f t="shared" si="653"/>
        <v>1178.9903985032+469.970041010166i</v>
      </c>
      <c r="I2227" t="str">
        <f t="shared" si="654"/>
        <v>59.9086028031776-122.152427861895i</v>
      </c>
      <c r="K2227" t="str">
        <f t="shared" si="655"/>
        <v>0.0087826499838277-0.00895125721957582i</v>
      </c>
      <c r="L2227" t="str">
        <f t="shared" si="656"/>
        <v>0.0001875-0.0536764249693124i</v>
      </c>
      <c r="M2227" t="str">
        <f t="shared" si="657"/>
        <v>0.0025-0.0258747894723865i</v>
      </c>
      <c r="N2227">
        <f t="shared" si="658"/>
        <v>86.195961425065732</v>
      </c>
      <c r="O2227">
        <f t="shared" si="659"/>
        <v>20.729248449786386</v>
      </c>
      <c r="P2227" s="3">
        <f t="shared" si="660"/>
        <v>20.729248449786386</v>
      </c>
      <c r="Q2227" s="3">
        <f t="shared" si="661"/>
        <v>-93.804038574934268</v>
      </c>
      <c r="R2227">
        <f t="shared" si="662"/>
        <v>86.195961425065732</v>
      </c>
      <c r="S2227">
        <f t="shared" si="663"/>
        <v>3.9429267444575582</v>
      </c>
      <c r="T2227">
        <f t="shared" si="646"/>
        <v>20.729248449786386</v>
      </c>
    </row>
    <row r="2228" spans="1:20" x14ac:dyDescent="0.25">
      <c r="A2228">
        <f t="shared" si="647"/>
        <v>24868.281117735802</v>
      </c>
      <c r="B2228">
        <f t="shared" si="664"/>
        <v>3957.909866086497</v>
      </c>
      <c r="C2228" t="str">
        <f t="shared" si="648"/>
        <v>-0.714811718170484-10.8055937852715i</v>
      </c>
      <c r="D2228" t="str">
        <f t="shared" si="649"/>
        <v>3.478022075209-4.04010686764389i</v>
      </c>
      <c r="E2228" t="str">
        <f t="shared" si="650"/>
        <v>162.306745008988+3.19700899323091i</v>
      </c>
      <c r="F2228" t="str">
        <f t="shared" si="651"/>
        <v>2.90989332507814-37.7433081385473i</v>
      </c>
      <c r="G2228" t="str">
        <f t="shared" si="652"/>
        <v>0.999994300568648-0.00238734138073678i</v>
      </c>
      <c r="H2228" t="str">
        <f t="shared" si="653"/>
        <v>1184.65926625432+470.532114152131i</v>
      </c>
      <c r="I2228" t="str">
        <f t="shared" si="654"/>
        <v>59.8249015569364-122.274557089077i</v>
      </c>
      <c r="K2228" t="str">
        <f t="shared" si="655"/>
        <v>0.00874923270104387-0.0089461096431279i</v>
      </c>
      <c r="L2228" t="str">
        <f t="shared" si="656"/>
        <v>0.0001875-0.0534732267078228i</v>
      </c>
      <c r="M2228" t="str">
        <f t="shared" si="657"/>
        <v>0.0025-0.0257768374899248i</v>
      </c>
      <c r="N2228">
        <f t="shared" si="658"/>
        <v>86.215283502739084</v>
      </c>
      <c r="O2228">
        <f t="shared" si="659"/>
        <v>20.691936387391721</v>
      </c>
      <c r="P2228" s="3">
        <f t="shared" si="660"/>
        <v>20.691936387391721</v>
      </c>
      <c r="Q2228" s="3">
        <f t="shared" si="661"/>
        <v>-93.784716497260916</v>
      </c>
      <c r="R2228">
        <f t="shared" si="662"/>
        <v>86.215283502739084</v>
      </c>
      <c r="S2228">
        <f t="shared" si="663"/>
        <v>3.9579098660864971</v>
      </c>
      <c r="T2228">
        <f t="shared" si="646"/>
        <v>20.691936387391721</v>
      </c>
    </row>
    <row r="2229" spans="1:20" x14ac:dyDescent="0.25">
      <c r="A2229">
        <f t="shared" si="647"/>
        <v>24962.780585983197</v>
      </c>
      <c r="B2229">
        <f t="shared" si="664"/>
        <v>3972.9499235776257</v>
      </c>
      <c r="C2229" t="str">
        <f t="shared" si="648"/>
        <v>-0.708083522548622-10.7595247709367i</v>
      </c>
      <c r="D2229" t="str">
        <f t="shared" si="649"/>
        <v>3.47802129151773-4.0249560970534i</v>
      </c>
      <c r="E2229" t="str">
        <f t="shared" si="650"/>
        <v>162.310748886253+3.21309357125736i</v>
      </c>
      <c r="F2229" t="str">
        <f t="shared" si="651"/>
        <v>2.90989319879466-37.6004792143504i</v>
      </c>
      <c r="G2229" t="str">
        <f t="shared" si="652"/>
        <v>0.999994257170919-0.00239641317398409i</v>
      </c>
      <c r="H2229" t="str">
        <f t="shared" si="653"/>
        <v>1190.39337223589+471.061190131724i</v>
      </c>
      <c r="I2229" t="str">
        <f t="shared" si="654"/>
        <v>59.7385026453399-122.401114742306i</v>
      </c>
      <c r="K2229" t="str">
        <f t="shared" si="655"/>
        <v>0.00871585526239695-0.00894084063707369i</v>
      </c>
      <c r="L2229" t="str">
        <f t="shared" si="656"/>
        <v>0.0001875-0.0532707976766513i</v>
      </c>
      <c r="M2229" t="str">
        <f t="shared" si="657"/>
        <v>0.0025-0.0256792563159243i</v>
      </c>
      <c r="N2229">
        <f t="shared" si="658"/>
        <v>86.234798389458092</v>
      </c>
      <c r="O2229">
        <f t="shared" si="659"/>
        <v>20.654630242209841</v>
      </c>
      <c r="P2229" s="3">
        <f t="shared" si="660"/>
        <v>20.654630242209841</v>
      </c>
      <c r="Q2229" s="3">
        <f t="shared" si="661"/>
        <v>-93.765201610541908</v>
      </c>
      <c r="R2229">
        <f t="shared" si="662"/>
        <v>86.234798389458092</v>
      </c>
      <c r="S2229">
        <f t="shared" si="663"/>
        <v>3.9729499235776258</v>
      </c>
      <c r="T2229">
        <f t="shared" si="646"/>
        <v>20.654630242209841</v>
      </c>
    </row>
    <row r="2230" spans="1:20" x14ac:dyDescent="0.25">
      <c r="A2230">
        <f t="shared" si="647"/>
        <v>25057.639152209933</v>
      </c>
      <c r="B2230">
        <f t="shared" si="664"/>
        <v>3988.0471332872207</v>
      </c>
      <c r="C2230" t="str">
        <f t="shared" si="648"/>
        <v>-0.701364195026925-10.7136608060237i</v>
      </c>
      <c r="D2230" t="str">
        <f t="shared" si="649"/>
        <v>3.47802050185944-4.00986322674247i</v>
      </c>
      <c r="E2230" t="str">
        <f t="shared" si="650"/>
        <v>162.314816174262+3.22924480790123i</v>
      </c>
      <c r="F2230" t="str">
        <f t="shared" si="651"/>
        <v>2.90989307154961-37.4581911856657i</v>
      </c>
      <c r="G2230" t="str">
        <f t="shared" si="652"/>
        <v>0.999994213442745-0.00240551943885564i</v>
      </c>
      <c r="H2230" t="str">
        <f t="shared" si="653"/>
        <v>1196.19344521181+471.556147138983i</v>
      </c>
      <c r="I2230" t="str">
        <f t="shared" si="654"/>
        <v>59.6493330918628-122.532127596232i</v>
      </c>
      <c r="K2230" t="str">
        <f t="shared" si="655"/>
        <v>0.00868251855433533-0.00893545057877396i</v>
      </c>
      <c r="L2230" t="str">
        <f t="shared" si="656"/>
        <v>0.0001875-0.0530691349637889i</v>
      </c>
      <c r="M2230" t="str">
        <f t="shared" si="657"/>
        <v>0.0025-0.025582044546647i</v>
      </c>
      <c r="N2230">
        <f t="shared" si="658"/>
        <v>86.254506252756897</v>
      </c>
      <c r="O2230">
        <f t="shared" si="659"/>
        <v>20.617330196013892</v>
      </c>
      <c r="P2230" s="3">
        <f t="shared" si="660"/>
        <v>20.617330196013892</v>
      </c>
      <c r="Q2230" s="3">
        <f t="shared" si="661"/>
        <v>-93.745493747243103</v>
      </c>
      <c r="R2230">
        <f t="shared" si="662"/>
        <v>86.254506252756897</v>
      </c>
      <c r="S2230">
        <f t="shared" si="663"/>
        <v>3.9880471332872207</v>
      </c>
      <c r="T2230">
        <f t="shared" si="646"/>
        <v>20.617330196013892</v>
      </c>
    </row>
    <row r="2231" spans="1:20" x14ac:dyDescent="0.25">
      <c r="A2231">
        <f t="shared" si="647"/>
        <v>25152.858180988333</v>
      </c>
      <c r="B2231">
        <f t="shared" si="664"/>
        <v>4003.2017123937121</v>
      </c>
      <c r="C2231" t="str">
        <f t="shared" si="648"/>
        <v>-0.694653911200333-10.6680011309434i</v>
      </c>
      <c r="D2231" t="str">
        <f t="shared" si="649"/>
        <v>3.47801970618871-3.99482803959435i</v>
      </c>
      <c r="E2231" t="str">
        <f t="shared" si="650"/>
        <v>162.318947413923+3.24546279813194i</v>
      </c>
      <c r="F2231" t="str">
        <f t="shared" si="651"/>
        <v>2.90989294333568-37.3164420056322i</v>
      </c>
      <c r="G2231" t="str">
        <f t="shared" si="652"/>
        <v>0.999994169381609-0.00241466030633i</v>
      </c>
      <c r="H2231" t="str">
        <f t="shared" si="653"/>
        <v>1202.06021563931+472.015830903202i</v>
      </c>
      <c r="I2231" t="str">
        <f t="shared" si="654"/>
        <v>59.5573180074309-122.667622194522i</v>
      </c>
      <c r="K2231" t="str">
        <f t="shared" si="655"/>
        <v>0.00864922345879321-0.00892993985350158i</v>
      </c>
      <c r="L2231" t="str">
        <f t="shared" si="656"/>
        <v>0.0001875-0.0528682356682498i</v>
      </c>
      <c r="M2231" t="str">
        <f t="shared" si="657"/>
        <v>0.0025-0.0254852007836691i</v>
      </c>
      <c r="N2231">
        <f t="shared" si="658"/>
        <v>86.274407251702598</v>
      </c>
      <c r="O2231">
        <f t="shared" si="659"/>
        <v>20.580036430779934</v>
      </c>
      <c r="P2231" s="3">
        <f t="shared" si="660"/>
        <v>20.580036430779934</v>
      </c>
      <c r="Q2231" s="3">
        <f t="shared" si="661"/>
        <v>-93.725592748297402</v>
      </c>
      <c r="R2231">
        <f t="shared" si="662"/>
        <v>86.274407251702598</v>
      </c>
      <c r="S2231">
        <f t="shared" si="663"/>
        <v>4.0032017123937118</v>
      </c>
      <c r="T2231">
        <f t="shared" si="646"/>
        <v>20.580036430779934</v>
      </c>
    </row>
    <row r="2232" spans="1:20" x14ac:dyDescent="0.25">
      <c r="A2232">
        <f t="shared" si="647"/>
        <v>25248.43904207609</v>
      </c>
      <c r="B2232">
        <f t="shared" si="664"/>
        <v>4018.4138789008084</v>
      </c>
      <c r="C2232" t="str">
        <f t="shared" si="648"/>
        <v>-0.687952845674906-10.6225449871585i</v>
      </c>
      <c r="D2232" t="str">
        <f t="shared" si="649"/>
        <v>3.47801890445975-3.97985031932207i</v>
      </c>
      <c r="E2232" t="str">
        <f t="shared" si="650"/>
        <v>162.323143148968+3.26174763588746i</v>
      </c>
      <c r="F2232" t="str">
        <f t="shared" si="651"/>
        <v>2.90989281414547-37.1752296351402i</v>
      </c>
      <c r="G2232" t="str">
        <f t="shared" si="652"/>
        <v>0.999994124984976-0.00242383590788326i</v>
      </c>
      <c r="H2232" t="str">
        <f t="shared" si="653"/>
        <v>1207.99441521504+472.439053808662i</v>
      </c>
      <c r="I2232" t="str">
        <f t="shared" si="654"/>
        <v>59.462380543547-122.807624813943i</v>
      </c>
      <c r="K2232" t="str">
        <f t="shared" si="655"/>
        <v>0.00861597085310156-0.00892430885437727i</v>
      </c>
      <c r="L2232" t="str">
        <f t="shared" si="656"/>
        <v>0.0001875-0.0526680969000296i</v>
      </c>
      <c r="M2232" t="str">
        <f t="shared" si="657"/>
        <v>0.0025-0.0253887236338604i</v>
      </c>
      <c r="N2232">
        <f t="shared" si="658"/>
        <v>86.294501536897286</v>
      </c>
      <c r="O2232">
        <f t="shared" si="659"/>
        <v>20.542749128672956</v>
      </c>
      <c r="P2232" s="3">
        <f t="shared" si="660"/>
        <v>20.542749128672956</v>
      </c>
      <c r="Q2232" s="3">
        <f t="shared" si="661"/>
        <v>-93.705498463102714</v>
      </c>
      <c r="R2232">
        <f t="shared" si="662"/>
        <v>86.294501536897286</v>
      </c>
      <c r="S2232">
        <f t="shared" si="663"/>
        <v>4.0184138789008088</v>
      </c>
      <c r="T2232">
        <f t="shared" si="646"/>
        <v>20.542749128672956</v>
      </c>
    </row>
    <row r="2233" spans="1:20" x14ac:dyDescent="0.25">
      <c r="A2233">
        <f t="shared" si="647"/>
        <v>25344.383110435978</v>
      </c>
      <c r="B2233">
        <f t="shared" si="664"/>
        <v>4033.6838516406315</v>
      </c>
      <c r="C2233" t="str">
        <f t="shared" si="648"/>
        <v>-0.681261172050715-10.577291617188i</v>
      </c>
      <c r="D2233" t="str">
        <f t="shared" si="649"/>
        <v>3.47801809662645-3.96492985046533i</v>
      </c>
      <c r="E2233" t="str">
        <f t="shared" si="650"/>
        <v>162.327403925965+3.27809941407199i</v>
      </c>
      <c r="F2233" t="str">
        <f t="shared" si="651"/>
        <v>2.90989268397156-37.0345520428024i</v>
      </c>
      <c r="G2233" t="str">
        <f t="shared" si="652"/>
        <v>0.999994080250291-0.00243304637549101i</v>
      </c>
      <c r="H2233" t="str">
        <f t="shared" si="653"/>
        <v>1213.9967763902+472.824593990652i</v>
      </c>
      <c r="I2233" t="str">
        <f t="shared" si="654"/>
        <v>59.3644418445938-122.952161426434i</v>
      </c>
      <c r="K2233" t="str">
        <f t="shared" si="655"/>
        <v>0.0085827616099004-0.00891855798230434i</v>
      </c>
      <c r="L2233" t="str">
        <f t="shared" si="656"/>
        <v>0.0001875-0.0524687157800652i</v>
      </c>
      <c r="M2233" t="str">
        <f t="shared" si="657"/>
        <v>0.0025-0.0252926117093648i</v>
      </c>
      <c r="N2233">
        <f t="shared" si="658"/>
        <v>86.31478925048377</v>
      </c>
      <c r="O2233">
        <f t="shared" si="659"/>
        <v>20.505468472033279</v>
      </c>
      <c r="P2233" s="3">
        <f t="shared" si="660"/>
        <v>20.505468472033279</v>
      </c>
      <c r="Q2233" s="3">
        <f t="shared" si="661"/>
        <v>-93.68521074951623</v>
      </c>
      <c r="R2233">
        <f t="shared" si="662"/>
        <v>86.31478925048377</v>
      </c>
      <c r="S2233">
        <f t="shared" si="663"/>
        <v>4.0336838516406317</v>
      </c>
      <c r="T2233">
        <f t="shared" si="646"/>
        <v>20.505468472033279</v>
      </c>
    </row>
    <row r="2234" spans="1:20" x14ac:dyDescent="0.25">
      <c r="A2234">
        <f t="shared" si="647"/>
        <v>25440.691766255633</v>
      </c>
      <c r="B2234">
        <f t="shared" si="664"/>
        <v>4049.011850276866</v>
      </c>
      <c r="C2234" t="str">
        <f t="shared" si="648"/>
        <v>-0.674579062904978-10.5322402646115i</v>
      </c>
      <c r="D2234" t="str">
        <f t="shared" si="649"/>
        <v>3.47801728264235-3.95006641838742i</v>
      </c>
      <c r="E2234" t="str">
        <f t="shared" si="650"/>
        <v>162.331730294334+3.29451822455813i</v>
      </c>
      <c r="F2234" t="str">
        <f t="shared" si="651"/>
        <v>2.90989255280648-36.8944072049243i</v>
      </c>
      <c r="G2234" t="str">
        <f t="shared" si="652"/>
        <v>0.999994035174981-0.00244229184163016i</v>
      </c>
      <c r="H2234" t="str">
        <f t="shared" si="653"/>
        <v>1220.06803185319+473.171194411736i</v>
      </c>
      <c r="I2234" t="str">
        <f t="shared" si="654"/>
        <v>59.2634209993258-123.101257659072i</v>
      </c>
      <c r="K2234" t="str">
        <f t="shared" si="655"/>
        <v>0.00854959659705183-0.00891268764590222i</v>
      </c>
      <c r="L2234" t="str">
        <f t="shared" si="656"/>
        <v>0.0001875-0.0522700894401927i</v>
      </c>
      <c r="M2234" t="str">
        <f t="shared" si="657"/>
        <v>0.0025-0.02519686362758i</v>
      </c>
      <c r="N2234">
        <f t="shared" si="658"/>
        <v>86.33527052615247</v>
      </c>
      <c r="O2234">
        <f t="shared" si="659"/>
        <v>20.468194643362573</v>
      </c>
      <c r="P2234" s="3">
        <f t="shared" si="660"/>
        <v>20.468194643362573</v>
      </c>
      <c r="Q2234" s="3">
        <f t="shared" si="661"/>
        <v>-93.66472947384753</v>
      </c>
      <c r="R2234">
        <f t="shared" si="662"/>
        <v>86.33527052615247</v>
      </c>
      <c r="S2234">
        <f t="shared" si="663"/>
        <v>4.0490118502768659</v>
      </c>
      <c r="T2234">
        <f t="shared" si="646"/>
        <v>20.468194643362573</v>
      </c>
    </row>
    <row r="2235" spans="1:20" x14ac:dyDescent="0.25">
      <c r="A2235">
        <f t="shared" si="647"/>
        <v>25537.366394967408</v>
      </c>
      <c r="B2235">
        <f t="shared" si="664"/>
        <v>4064.3980953079181</v>
      </c>
      <c r="C2235" t="str">
        <f t="shared" si="648"/>
        <v>-0.667906689775519-10.4873901740743i</v>
      </c>
      <c r="D2235" t="str">
        <f t="shared" si="649"/>
        <v>3.47801646246058-3.93525980927208i</v>
      </c>
      <c r="E2235" t="str">
        <f t="shared" si="650"/>
        <v>162.336122806364+3.31100415818392i</v>
      </c>
      <c r="F2235" t="str">
        <f t="shared" si="651"/>
        <v>2.90989242064265-36.7547931054753i</v>
      </c>
      <c r="G2235" t="str">
        <f t="shared" si="652"/>
        <v>0.999993989756452-0.00245157243928088i</v>
      </c>
      <c r="H2235" t="str">
        <f t="shared" si="653"/>
        <v>1226.20891397801+473.477561918211i</v>
      </c>
      <c r="I2235" t="str">
        <f t="shared" si="654"/>
        <v>59.1592349915636-123.254938751824i</v>
      </c>
      <c r="K2235" t="str">
        <f t="shared" si="655"/>
        <v>0.00851647667755443-0.00890669826143881i</v>
      </c>
      <c r="L2235" t="str">
        <f t="shared" si="656"/>
        <v>0.0001875-0.0520722150231048i</v>
      </c>
      <c r="M2235" t="str">
        <f t="shared" si="657"/>
        <v>0.0025-0.0251014780111377i</v>
      </c>
      <c r="N2235">
        <f t="shared" si="658"/>
        <v>86.35594548914942</v>
      </c>
      <c r="O2235">
        <f t="shared" si="659"/>
        <v>20.430927825310413</v>
      </c>
      <c r="P2235" s="3">
        <f t="shared" si="660"/>
        <v>20.430927825310413</v>
      </c>
      <c r="Q2235" s="3">
        <f t="shared" si="661"/>
        <v>-93.64405451085058</v>
      </c>
      <c r="R2235">
        <f t="shared" si="662"/>
        <v>86.35594548914942</v>
      </c>
      <c r="S2235">
        <f t="shared" si="663"/>
        <v>4.0643980953079177</v>
      </c>
      <c r="T2235">
        <f t="shared" si="646"/>
        <v>20.430927825310413</v>
      </c>
    </row>
    <row r="2236" spans="1:20" x14ac:dyDescent="0.25">
      <c r="A2236">
        <f t="shared" si="647"/>
        <v>25634.408387268282</v>
      </c>
      <c r="B2236">
        <f t="shared" si="664"/>
        <v>4079.8428080700883</v>
      </c>
      <c r="C2236" t="str">
        <f t="shared" si="648"/>
        <v>-0.661244223144594-10.4427405912925i</v>
      </c>
      <c r="D2236" t="str">
        <f t="shared" si="649"/>
        <v>3.47801563603398-3.92050981012048i</v>
      </c>
      <c r="E2236" t="str">
        <f t="shared" si="650"/>
        <v>162.340582017232+3.32755730474925i</v>
      </c>
      <c r="F2236" t="str">
        <f t="shared" si="651"/>
        <v>2.90989228747248-36.6157077360597i</v>
      </c>
      <c r="G2236" t="str">
        <f t="shared" si="652"/>
        <v>0.99999394399209-0.00246088830192847i</v>
      </c>
      <c r="H2236" t="str">
        <f t="shared" si="653"/>
        <v>1232.42015423684+473.742366276817i</v>
      </c>
      <c r="I2236" t="str">
        <f t="shared" si="654"/>
        <v>59.0517986501162-123.413229513002i</v>
      </c>
      <c r="K2236" t="str">
        <f t="shared" si="655"/>
        <v>0.00848340270945858-0.00890059025276184i</v>
      </c>
      <c r="L2236" t="str">
        <f t="shared" si="656"/>
        <v>0.0001875-0.0518750896823121i</v>
      </c>
      <c r="M2236" t="str">
        <f t="shared" si="657"/>
        <v>0.0025-0.0250064534878837i</v>
      </c>
      <c r="N2236">
        <f t="shared" si="658"/>
        <v>86.376814256284746</v>
      </c>
      <c r="O2236">
        <f t="shared" si="659"/>
        <v>20.393668200660695</v>
      </c>
      <c r="P2236" s="3">
        <f t="shared" si="660"/>
        <v>20.393668200660695</v>
      </c>
      <c r="Q2236" s="3">
        <f t="shared" si="661"/>
        <v>-93.623185743715254</v>
      </c>
      <c r="R2236">
        <f t="shared" si="662"/>
        <v>86.376814256284746</v>
      </c>
      <c r="S2236">
        <f t="shared" si="663"/>
        <v>4.0798428080700884</v>
      </c>
      <c r="T2236">
        <f t="shared" si="646"/>
        <v>20.393668200660695</v>
      </c>
    </row>
    <row r="2237" spans="1:20" x14ac:dyDescent="0.25">
      <c r="A2237">
        <f t="shared" si="647"/>
        <v>25731.819139139901</v>
      </c>
      <c r="B2237">
        <f t="shared" si="664"/>
        <v>4095.3462107407545</v>
      </c>
      <c r="C2237" t="str">
        <f t="shared" si="648"/>
        <v>-0.654591832422502-10.3982907630582i</v>
      </c>
      <c r="D2237" t="str">
        <f t="shared" si="649"/>
        <v>3.47801480331501-3.90581620874814i</v>
      </c>
      <c r="E2237" t="str">
        <f t="shared" si="650"/>
        <v>162.345108485017+3.34417775301923i</v>
      </c>
      <c r="F2237" t="str">
        <f t="shared" si="651"/>
        <v>2.9098921532883-36.4771490958877i</v>
      </c>
      <c r="G2237" t="str">
        <f t="shared" si="652"/>
        <v>0.999993897879263-0.00247023956356538i</v>
      </c>
      <c r="H2237" t="str">
        <f t="shared" si="653"/>
        <v>1238.70248257484+473.964239191743i</v>
      </c>
      <c r="I2237" t="str">
        <f t="shared" si="654"/>
        <v>58.9410245979485-123.576154272297i</v>
      </c>
      <c r="K2237" t="str">
        <f t="shared" si="655"/>
        <v>0.00845037554578311-0.00889436405122907i</v>
      </c>
      <c r="L2237" t="str">
        <f t="shared" si="656"/>
        <v>0.0001875-0.0516787105821i</v>
      </c>
      <c r="M2237" t="str">
        <f t="shared" si="657"/>
        <v>0.0025-0.0249117886908585i</v>
      </c>
      <c r="N2237">
        <f t="shared" si="658"/>
        <v>86.397876935945064</v>
      </c>
      <c r="O2237">
        <f t="shared" si="659"/>
        <v>20.356415952317903</v>
      </c>
      <c r="P2237" s="3">
        <f t="shared" si="660"/>
        <v>20.356415952317903</v>
      </c>
      <c r="Q2237" s="3">
        <f t="shared" si="661"/>
        <v>-93.602123064054936</v>
      </c>
      <c r="R2237">
        <f t="shared" si="662"/>
        <v>86.397876935945064</v>
      </c>
      <c r="S2237">
        <f t="shared" si="663"/>
        <v>4.0953462107407548</v>
      </c>
      <c r="T2237">
        <f t="shared" si="646"/>
        <v>20.356415952317903</v>
      </c>
    </row>
    <row r="2238" spans="1:20" x14ac:dyDescent="0.25">
      <c r="A2238">
        <f t="shared" si="647"/>
        <v>25829.600051868631</v>
      </c>
      <c r="B2238">
        <f t="shared" si="664"/>
        <v>4110.9085263415691</v>
      </c>
      <c r="C2238" t="str">
        <f t="shared" si="648"/>
        <v>-0.64794968593224-10.3540399372454i</v>
      </c>
      <c r="D2238" t="str">
        <f t="shared" si="649"/>
        <v>3.47801396425576-3.89117879378187i</v>
      </c>
      <c r="E2238" t="str">
        <f t="shared" si="650"/>
        <v>162.349702770721+3.36086559071571i</v>
      </c>
      <c r="F2238" t="str">
        <f t="shared" si="651"/>
        <v>2.90989201808241-36.3391151917466i</v>
      </c>
      <c r="G2238" t="str">
        <f t="shared" si="652"/>
        <v>0.999993851415316-0.002479626358693i</v>
      </c>
      <c r="H2238" t="str">
        <f t="shared" si="653"/>
        <v>1245.05662674537+474.141773302071i</v>
      </c>
      <c r="I2238" t="str">
        <f t="shared" si="654"/>
        <v>58.826823200625-123.743736831295i</v>
      </c>
      <c r="K2238" t="str">
        <f t="shared" si="655"/>
        <v>0.00841739603443285-0.0088880200956374i</v>
      </c>
      <c r="L2238" t="str">
        <f t="shared" si="656"/>
        <v>0.0001875-0.0514830748974896i</v>
      </c>
      <c r="M2238" t="str">
        <f t="shared" si="657"/>
        <v>0.0025-0.024817482258277i</v>
      </c>
      <c r="N2238">
        <f t="shared" si="658"/>
        <v>86.419133628103012</v>
      </c>
      <c r="O2238">
        <f t="shared" si="659"/>
        <v>20.31917126329391</v>
      </c>
      <c r="P2238" s="3">
        <f t="shared" si="660"/>
        <v>20.31917126329391</v>
      </c>
      <c r="Q2238" s="3">
        <f t="shared" si="661"/>
        <v>-93.580866371896988</v>
      </c>
      <c r="R2238">
        <f t="shared" si="662"/>
        <v>86.419133628103012</v>
      </c>
      <c r="S2238">
        <f t="shared" si="663"/>
        <v>4.1109085263415688</v>
      </c>
      <c r="T2238">
        <f t="shared" si="646"/>
        <v>20.31917126329391</v>
      </c>
    </row>
    <row r="2239" spans="1:20" x14ac:dyDescent="0.25">
      <c r="A2239">
        <f t="shared" si="647"/>
        <v>25927.752532065733</v>
      </c>
      <c r="B2239">
        <f t="shared" si="664"/>
        <v>4126.529978741667</v>
      </c>
      <c r="C2239" t="str">
        <f t="shared" si="648"/>
        <v>-0.641317950893407-10.3099873628153i</v>
      </c>
      <c r="D2239" t="str">
        <f t="shared" si="649"/>
        <v>3.47801311880794-3.87659735465671i</v>
      </c>
      <c r="E2239" t="str">
        <f t="shared" si="650"/>
        <v>162.354365438282+3.37762090452298i</v>
      </c>
      <c r="F2239" t="str">
        <f t="shared" si="651"/>
        <v>2.909891881847-36.2016040379724i</v>
      </c>
      <c r="G2239" t="str">
        <f t="shared" si="652"/>
        <v>0.999993804597577-0.00248904882232367i</v>
      </c>
      <c r="H2239" t="str">
        <f t="shared" si="653"/>
        <v>1251.4833116037+474.27352115982i</v>
      </c>
      <c r="I2239" t="str">
        <f t="shared" si="654"/>
        <v>58.7091025140597-123.916000411371i</v>
      </c>
      <c r="K2239" t="str">
        <f t="shared" si="655"/>
        <v>0.00838446501811757-0.0088815588321511i</v>
      </c>
      <c r="L2239" t="str">
        <f t="shared" si="656"/>
        <v>0.0001875-0.0512881798141957i</v>
      </c>
      <c r="M2239" t="str">
        <f t="shared" si="657"/>
        <v>0.0025-0.0247235328335097i</v>
      </c>
      <c r="N2239">
        <f t="shared" si="658"/>
        <v>86.440584424333082</v>
      </c>
      <c r="O2239">
        <f t="shared" si="659"/>
        <v>20.281934316694077</v>
      </c>
      <c r="P2239" s="3">
        <f t="shared" si="660"/>
        <v>20.281934316694077</v>
      </c>
      <c r="Q2239" s="3">
        <f t="shared" si="661"/>
        <v>-93.559415575666918</v>
      </c>
      <c r="R2239">
        <f t="shared" si="662"/>
        <v>86.440584424333082</v>
      </c>
      <c r="S2239">
        <f t="shared" si="663"/>
        <v>4.1265299787416669</v>
      </c>
      <c r="T2239">
        <f t="shared" si="646"/>
        <v>20.281934316694077</v>
      </c>
    </row>
    <row r="2240" spans="1:20" x14ac:dyDescent="0.25">
      <c r="A2240">
        <f t="shared" si="647"/>
        <v>26026.277991687581</v>
      </c>
      <c r="B2240">
        <f t="shared" si="664"/>
        <v>4142.2107926608851</v>
      </c>
      <c r="C2240" t="str">
        <f t="shared" si="648"/>
        <v>-0.634696793407048-10.2661322898229i</v>
      </c>
      <c r="D2240" t="str">
        <f t="shared" si="649"/>
        <v>3.47801226692292-3.86207168161293i</v>
      </c>
      <c r="E2240" t="str">
        <f t="shared" si="650"/>
        <v>162.359097054599+3.39444378008287i</v>
      </c>
      <c r="F2240" t="str">
        <f t="shared" si="651"/>
        <v>2.90989174457426-36.0646136564208i</v>
      </c>
      <c r="G2240" t="str">
        <f t="shared" si="652"/>
        <v>0.999993757423352-0.00249850708998263i</v>
      </c>
      <c r="H2240" t="str">
        <f t="shared" si="653"/>
        <v>1257.98325835711+474.35799418881i</v>
      </c>
      <c r="I2240" t="str">
        <f t="shared" si="654"/>
        <v>58.5877682316037-124.092967598817i</v>
      </c>
      <c r="K2240" t="str">
        <f t="shared" si="655"/>
        <v>0.00835158333427191-0.00887498071422873i</v>
      </c>
      <c r="L2240" t="str">
        <f t="shared" si="656"/>
        <v>0.0001875-0.0510940225285869i</v>
      </c>
      <c r="M2240" t="str">
        <f t="shared" si="657"/>
        <v>0.0025-0.0246299390650625i</v>
      </c>
      <c r="N2240">
        <f t="shared" si="658"/>
        <v>86.462229407825788</v>
      </c>
      <c r="O2240">
        <f t="shared" si="659"/>
        <v>20.244705295704335</v>
      </c>
      <c r="P2240" s="3">
        <f t="shared" si="660"/>
        <v>20.244705295704335</v>
      </c>
      <c r="Q2240" s="3">
        <f t="shared" si="661"/>
        <v>-93.537770592174212</v>
      </c>
      <c r="R2240">
        <f t="shared" si="662"/>
        <v>86.462229407825788</v>
      </c>
      <c r="S2240">
        <f t="shared" si="663"/>
        <v>4.1422107926608849</v>
      </c>
      <c r="T2240">
        <f t="shared" si="646"/>
        <v>20.244705295704335</v>
      </c>
    </row>
    <row r="2241" spans="1:20" x14ac:dyDescent="0.25">
      <c r="A2241">
        <f t="shared" si="647"/>
        <v>26125.177848055995</v>
      </c>
      <c r="B2241">
        <f t="shared" si="664"/>
        <v>4157.9511936729969</v>
      </c>
      <c r="C2241" t="str">
        <f t="shared" si="648"/>
        <v>-0.62808637844075-10.2224739694229i</v>
      </c>
      <c r="D2241" t="str">
        <f t="shared" si="649"/>
        <v>3.47801140855171-3.84760156569303i</v>
      </c>
      <c r="E2241" t="str">
        <f t="shared" si="650"/>
        <v>162.363898189543+3.41133430199108i</v>
      </c>
      <c r="F2241" t="str">
        <f t="shared" si="651"/>
        <v>2.90989160625627-35.9281420764393i</v>
      </c>
      <c r="G2241" t="str">
        <f t="shared" si="652"/>
        <v>0.999993709889925-0.00250800129770992i</v>
      </c>
      <c r="H2241" t="str">
        <f t="shared" si="653"/>
        <v>1264.5571837693+474.393661624697i</v>
      </c>
      <c r="I2241" t="str">
        <f t="shared" si="654"/>
        <v>58.4627236305187-124.274660287117i</v>
      </c>
      <c r="K2241" t="str">
        <f t="shared" si="655"/>
        <v>0.00831875181497666-0.00886828620254941i</v>
      </c>
      <c r="L2241" t="str">
        <f t="shared" si="656"/>
        <v>0.0001875-0.050900600247646i</v>
      </c>
      <c r="M2241" t="str">
        <f t="shared" si="657"/>
        <v>0.0025-0.0245366996065575i</v>
      </c>
      <c r="N2241">
        <f t="shared" si="658"/>
        <v>86.484068653402346</v>
      </c>
      <c r="O2241">
        <f t="shared" si="659"/>
        <v>20.207484383577569</v>
      </c>
      <c r="P2241" s="3">
        <f t="shared" si="660"/>
        <v>20.207484383577569</v>
      </c>
      <c r="Q2241" s="3">
        <f t="shared" si="661"/>
        <v>-93.515931346597654</v>
      </c>
      <c r="R2241">
        <f t="shared" si="662"/>
        <v>86.484068653402346</v>
      </c>
      <c r="S2241">
        <f t="shared" si="663"/>
        <v>4.1579511936729965</v>
      </c>
      <c r="T2241">
        <f t="shared" si="646"/>
        <v>20.207484383577569</v>
      </c>
    </row>
    <row r="2242" spans="1:20" x14ac:dyDescent="0.25">
      <c r="A2242">
        <f t="shared" si="647"/>
        <v>26224.453523878612</v>
      </c>
      <c r="B2242">
        <f t="shared" si="664"/>
        <v>4173.7514082089547</v>
      </c>
      <c r="C2242" t="str">
        <f t="shared" si="648"/>
        <v>-0.62148686981349-10.1790116538763i</v>
      </c>
      <c r="D2242" t="str">
        <f t="shared" si="649"/>
        <v>3.4780105436449-3.83318679873869i</v>
      </c>
      <c r="E2242" t="str">
        <f t="shared" si="650"/>
        <v>162.368769415982+3.42829255380059i</v>
      </c>
      <c r="F2242" t="str">
        <f t="shared" si="651"/>
        <v>2.90989146688508-35.7921873348381i</v>
      </c>
      <c r="G2242" t="str">
        <f t="shared" si="652"/>
        <v>0.999993661994563-0.00251753158206236i</v>
      </c>
      <c r="H2242" t="str">
        <f t="shared" si="653"/>
        <v>1271.2057993169+474.378949436486i</v>
      </c>
      <c r="I2242" t="str">
        <f t="shared" si="654"/>
        <v>58.3338695178718-124.461099616215i</v>
      </c>
      <c r="K2242" t="str">
        <f t="shared" si="655"/>
        <v>0.00828597128688116-0.00886147576493787i</v>
      </c>
      <c r="L2242" t="str">
        <f t="shared" si="656"/>
        <v>0.0001875-0.050707910188928i</v>
      </c>
      <c r="M2242" t="str">
        <f t="shared" si="657"/>
        <v>0.0025-0.024443813116714i</v>
      </c>
      <c r="N2242">
        <f t="shared" si="658"/>
        <v>86.506102227534058</v>
      </c>
      <c r="O2242">
        <f t="shared" si="659"/>
        <v>20.170271763620416</v>
      </c>
      <c r="P2242" s="3">
        <f t="shared" si="660"/>
        <v>20.170271763620416</v>
      </c>
      <c r="Q2242" s="3">
        <f t="shared" si="661"/>
        <v>-93.493897772465942</v>
      </c>
      <c r="R2242">
        <f t="shared" si="662"/>
        <v>86.506102227534058</v>
      </c>
      <c r="S2242">
        <f t="shared" si="663"/>
        <v>4.1737514082089548</v>
      </c>
      <c r="T2242">
        <f t="shared" si="646"/>
        <v>20.170271763620416</v>
      </c>
    </row>
    <row r="2243" spans="1:20" x14ac:dyDescent="0.25">
      <c r="A2243">
        <f t="shared" si="647"/>
        <v>26324.106447269347</v>
      </c>
      <c r="B2243">
        <f t="shared" si="664"/>
        <v>4189.6116635601484</v>
      </c>
      <c r="C2243" t="str">
        <f t="shared" si="648"/>
        <v>-0.614898430181288-10.1357445965572i</v>
      </c>
      <c r="D2243" t="str">
        <f t="shared" si="649"/>
        <v>3.47800967215276-3.81882717338778i</v>
      </c>
      <c r="E2243" t="str">
        <f t="shared" si="650"/>
        <v>162.373711309798+3.44531861801432i</v>
      </c>
      <c r="F2243" t="str">
        <f t="shared" si="651"/>
        <v>2.90989132645267-35.6567474758628i</v>
      </c>
      <c r="G2243" t="str">
        <f t="shared" si="652"/>
        <v>0.999993613734509-0.00252709808011553i</v>
      </c>
      <c r="H2243" t="str">
        <f t="shared" si="653"/>
        <v>1277.92981029577+474.312239230018i</v>
      </c>
      <c r="I2243" t="str">
        <f t="shared" si="654"/>
        <v>58.2011041759092-124.652305908668i</v>
      </c>
      <c r="K2243" t="str">
        <f t="shared" si="655"/>
        <v>0.00825324257112684-0.00885454987628857i</v>
      </c>
      <c r="L2243" t="str">
        <f t="shared" si="656"/>
        <v>0.0001875-0.0505159495805221i</v>
      </c>
      <c r="M2243" t="str">
        <f t="shared" si="657"/>
        <v>0.0025-0.0243512782593286i</v>
      </c>
      <c r="N2243">
        <f t="shared" si="658"/>
        <v>86.528330188359689</v>
      </c>
      <c r="O2243">
        <f t="shared" si="659"/>
        <v>20.133067619180217</v>
      </c>
      <c r="P2243" s="3">
        <f t="shared" si="660"/>
        <v>20.133067619180217</v>
      </c>
      <c r="Q2243" s="3">
        <f t="shared" si="661"/>
        <v>-93.471669811640311</v>
      </c>
      <c r="R2243">
        <f t="shared" si="662"/>
        <v>86.528330188359689</v>
      </c>
      <c r="S2243">
        <f t="shared" si="663"/>
        <v>4.1896116635601484</v>
      </c>
      <c r="T2243">
        <f t="shared" si="646"/>
        <v>20.133067619180217</v>
      </c>
    </row>
    <row r="2244" spans="1:20" x14ac:dyDescent="0.25">
      <c r="A2244">
        <f t="shared" si="647"/>
        <v>26424.138051768969</v>
      </c>
      <c r="B2244">
        <f t="shared" si="664"/>
        <v>4205.5321878816767</v>
      </c>
      <c r="C2244" t="str">
        <f t="shared" si="648"/>
        <v>-0.608321221022686-10.0926720519595i</v>
      </c>
      <c r="D2244" t="str">
        <f t="shared" si="649"/>
        <v>3.47800879402512-3.8045224830714i</v>
      </c>
      <c r="E2244" t="str">
        <f t="shared" si="650"/>
        <v>162.378724449903+3.46241257608921i</v>
      </c>
      <c r="F2244" t="str">
        <f t="shared" si="651"/>
        <v>2.90989118495095-35.5218205511652i</v>
      </c>
      <c r="G2244" t="str">
        <f t="shared" si="652"/>
        <v>0.999993565106987-0.00253670092946569i</v>
      </c>
      <c r="H2244" t="str">
        <f t="shared" si="653"/>
        <v>1284.72991487475+474.191867133957i</v>
      </c>
      <c r="I2244" t="str">
        <f t="shared" si="654"/>
        <v>58.0643233069618-124.848298602538i</v>
      </c>
      <c r="K2244" t="str">
        <f t="shared" si="655"/>
        <v>0.00822056648327214-0.00884750901848901i</v>
      </c>
      <c r="L2244" t="str">
        <f t="shared" si="656"/>
        <v>0.0001875-0.0503247156610101i</v>
      </c>
      <c r="M2244" t="str">
        <f t="shared" si="657"/>
        <v>0.0025-0.0242590937032562i</v>
      </c>
      <c r="N2244">
        <f t="shared" si="658"/>
        <v>86.550752585706505</v>
      </c>
      <c r="O2244">
        <f t="shared" si="659"/>
        <v>20.095872133631673</v>
      </c>
      <c r="P2244" s="3">
        <f t="shared" si="660"/>
        <v>20.095872133631673</v>
      </c>
      <c r="Q2244" s="3">
        <f t="shared" si="661"/>
        <v>-93.449247414293495</v>
      </c>
      <c r="R2244">
        <f t="shared" si="662"/>
        <v>86.550752585706505</v>
      </c>
      <c r="S2244">
        <f t="shared" si="663"/>
        <v>4.2055321878816763</v>
      </c>
      <c r="T2244">
        <f t="shared" si="646"/>
        <v>20.095872133631673</v>
      </c>
    </row>
    <row r="2245" spans="1:20" x14ac:dyDescent="0.25">
      <c r="A2245">
        <f t="shared" si="647"/>
        <v>26524.549776365693</v>
      </c>
      <c r="B2245">
        <f t="shared" si="664"/>
        <v>4221.5132101956269</v>
      </c>
      <c r="C2245" t="str">
        <f t="shared" si="648"/>
        <v>-0.601755402624935-10.0497932757044i</v>
      </c>
      <c r="D2245" t="str">
        <f t="shared" si="649"/>
        <v>3.47800790921148-3.79027252201093i</v>
      </c>
      <c r="E2245" t="str">
        <f t="shared" si="650"/>
        <v>162.383809418266+3.47957450842786i</v>
      </c>
      <c r="F2245" t="str">
        <f t="shared" si="651"/>
        <v>2.90989104237181-35.3874046197765i</v>
      </c>
      <c r="G2245" t="str">
        <f t="shared" si="652"/>
        <v>0.999993516109198-0.00254634026823181i</v>
      </c>
      <c r="H2245" t="str">
        <f t="shared" si="653"/>
        <v>1291.60680309433+474.016122668865i</v>
      </c>
      <c r="I2245" t="str">
        <f t="shared" si="654"/>
        <v>57.923419977946-125.049096180888i</v>
      </c>
      <c r="K2245" t="str">
        <f t="shared" si="655"/>
        <v>0.00818794383321866-0.00884035368034201i</v>
      </c>
      <c r="L2245" t="str">
        <f t="shared" si="656"/>
        <v>0.0001875-0.0501342056794284i</v>
      </c>
      <c r="M2245" t="str">
        <f t="shared" si="657"/>
        <v>0.0025-0.0241672581223911i</v>
      </c>
      <c r="N2245">
        <f t="shared" si="658"/>
        <v>86.573369461110502</v>
      </c>
      <c r="O2245">
        <f t="shared" si="659"/>
        <v>20.058685490364208</v>
      </c>
      <c r="P2245" s="3">
        <f t="shared" si="660"/>
        <v>20.058685490364208</v>
      </c>
      <c r="Q2245" s="3">
        <f t="shared" si="661"/>
        <v>-93.426630538889498</v>
      </c>
      <c r="R2245">
        <f t="shared" si="662"/>
        <v>86.573369461110502</v>
      </c>
      <c r="S2245">
        <f t="shared" si="663"/>
        <v>4.221513210195627</v>
      </c>
      <c r="T2245">
        <f t="shared" si="646"/>
        <v>20.058685490364208</v>
      </c>
    </row>
    <row r="2246" spans="1:20" x14ac:dyDescent="0.25">
      <c r="A2246">
        <f t="shared" si="647"/>
        <v>26625.343065515881</v>
      </c>
      <c r="B2246">
        <f t="shared" si="664"/>
        <v>4237.55496039437</v>
      </c>
      <c r="C2246" t="str">
        <f t="shared" si="648"/>
        <v>-0.595201134069834-10.0071075245471i</v>
      </c>
      <c r="D2246" t="str">
        <f t="shared" si="649"/>
        <v>3.47800701766094-3.77607708521498i</v>
      </c>
      <c r="E2246" t="str">
        <f t="shared" si="650"/>
        <v>162.388966799927+3.49680449438345i</v>
      </c>
      <c r="F2246" t="str">
        <f t="shared" si="651"/>
        <v>2.90989089870701-35.253497748078i</v>
      </c>
      <c r="G2246" t="str">
        <f t="shared" si="652"/>
        <v>0.999993466738323-0.0025560162350575i</v>
      </c>
      <c r="H2246" t="str">
        <f t="shared" si="653"/>
        <v>1298.5611558078+473.783247600159i</v>
      </c>
      <c r="I2246" t="str">
        <f t="shared" si="654"/>
        <v>57.7782845645297-125.254716097752i</v>
      </c>
      <c r="K2246" t="str">
        <f t="shared" si="655"/>
        <v>0.00815537542513838-0.00883308435748722i</v>
      </c>
      <c r="L2246" t="str">
        <f t="shared" si="656"/>
        <v>0.0001875-0.0499444168952266i</v>
      </c>
      <c r="M2246" t="str">
        <f t="shared" si="657"/>
        <v>0.0025-0.0240757701956476i</v>
      </c>
      <c r="N2246">
        <f t="shared" si="658"/>
        <v>86.596180847840685</v>
      </c>
      <c r="O2246">
        <f t="shared" si="659"/>
        <v>20.021507872768431</v>
      </c>
      <c r="P2246" s="3">
        <f t="shared" si="660"/>
        <v>20.021507872768431</v>
      </c>
      <c r="Q2246" s="3">
        <f t="shared" si="661"/>
        <v>-93.403819152159315</v>
      </c>
      <c r="R2246">
        <f t="shared" si="662"/>
        <v>86.596180847840685</v>
      </c>
      <c r="S2246">
        <f t="shared" si="663"/>
        <v>4.2375549603943696</v>
      </c>
      <c r="T2246">
        <f t="shared" si="646"/>
        <v>20.021507872768431</v>
      </c>
    </row>
    <row r="2247" spans="1:20" x14ac:dyDescent="0.25">
      <c r="A2247">
        <f t="shared" si="647"/>
        <v>26726.519369164838</v>
      </c>
      <c r="B2247">
        <f t="shared" si="664"/>
        <v>4253.6576692438684</v>
      </c>
      <c r="C2247" t="str">
        <f t="shared" si="648"/>
        <v>-0.588658573220537-9.9646140563849i</v>
      </c>
      <c r="D2247" t="str">
        <f t="shared" si="649"/>
        <v>3.47800611932221-3.76193596847656i</v>
      </c>
      <c r="E2247" t="str">
        <f t="shared" si="650"/>
        <v>162.394197183019+3.51410261225239i</v>
      </c>
      <c r="F2247" t="str">
        <f t="shared" si="651"/>
        <v>2.9098907539483-35.1200980097746i</v>
      </c>
      <c r="G2247" t="str">
        <f t="shared" si="652"/>
        <v>0.999993416991521-0.00256572896911307i</v>
      </c>
      <c r="H2247" t="str">
        <f t="shared" si="653"/>
        <v>1305.59364356203+473.491434775685i</v>
      </c>
      <c r="I2247" t="str">
        <f t="shared" si="654"/>
        <v>57.6288046950378-125.465174700405i</v>
      </c>
      <c r="K2247" t="str">
        <f t="shared" si="655"/>
        <v>0.00812286205740238-0.00882570155232159i</v>
      </c>
      <c r="L2247" t="str">
        <f t="shared" si="656"/>
        <v>0.0001875-0.0497553465782291i</v>
      </c>
      <c r="M2247" t="str">
        <f t="shared" si="657"/>
        <v>0.0025-0.0239846286069413i</v>
      </c>
      <c r="N2247">
        <f t="shared" si="658"/>
        <v>86.619186770921374</v>
      </c>
      <c r="O2247">
        <f t="shared" si="659"/>
        <v>19.984339464223812</v>
      </c>
      <c r="P2247" s="3">
        <f t="shared" si="660"/>
        <v>19.984339464223812</v>
      </c>
      <c r="Q2247" s="3">
        <f t="shared" si="661"/>
        <v>-93.380813229078626</v>
      </c>
      <c r="R2247">
        <f t="shared" si="662"/>
        <v>86.619186770921374</v>
      </c>
      <c r="S2247">
        <f t="shared" si="663"/>
        <v>4.2536576692438688</v>
      </c>
      <c r="T2247">
        <f t="shared" si="646"/>
        <v>19.984339464223812</v>
      </c>
    </row>
    <row r="2248" spans="1:20" x14ac:dyDescent="0.25">
      <c r="A2248">
        <f t="shared" si="647"/>
        <v>26828.080142767663</v>
      </c>
      <c r="B2248">
        <f t="shared" si="664"/>
        <v>4269.8215683869948</v>
      </c>
      <c r="C2248" t="str">
        <f t="shared" si="648"/>
        <v>-0.582127876708137-9.92231213026465i</v>
      </c>
      <c r="D2248" t="str">
        <f t="shared" si="649"/>
        <v>3.47800521414359-3.74784896837002i</v>
      </c>
      <c r="E2248" t="str">
        <f t="shared" si="650"/>
        <v>162.399501158794+3.53146893927422i</v>
      </c>
      <c r="F2248" t="str">
        <f t="shared" si="651"/>
        <v>2.90989060808734-34.9872034858659i</v>
      </c>
      <c r="G2248" t="str">
        <f t="shared" si="652"/>
        <v>0.99999336686593-0.00257547861009747i</v>
      </c>
      <c r="H2248" t="str">
        <f t="shared" si="653"/>
        <v>1312.70492541537+473.138826948944i</v>
      </c>
      <c r="I2248" t="str">
        <f t="shared" si="654"/>
        <v>57.4748651941842-125.680487147817i</v>
      </c>
      <c r="K2248" t="str">
        <f t="shared" si="655"/>
        <v>0.00809040452251066-0.0088182057739192i</v>
      </c>
      <c r="L2248" t="str">
        <f t="shared" si="656"/>
        <v>0.0001875-0.0495669920085965i</v>
      </c>
      <c r="M2248" t="str">
        <f t="shared" si="657"/>
        <v>0.0025-0.0238938320451696i</v>
      </c>
      <c r="N2248">
        <f t="shared" si="658"/>
        <v>86.642387247158126</v>
      </c>
      <c r="O2248">
        <f t="shared" si="659"/>
        <v>19.947180448085696</v>
      </c>
      <c r="P2248" s="3">
        <f t="shared" si="660"/>
        <v>19.947180448085696</v>
      </c>
      <c r="Q2248" s="3">
        <f t="shared" si="661"/>
        <v>-93.357612752841874</v>
      </c>
      <c r="R2248">
        <f t="shared" si="662"/>
        <v>86.642387247158126</v>
      </c>
      <c r="S2248">
        <f t="shared" si="663"/>
        <v>4.2698215683869947</v>
      </c>
      <c r="T2248">
        <f t="shared" si="646"/>
        <v>19.947180448085696</v>
      </c>
    </row>
    <row r="2249" spans="1:20" x14ac:dyDescent="0.25">
      <c r="A2249">
        <f t="shared" si="647"/>
        <v>26930.026847310179</v>
      </c>
      <c r="B2249">
        <f t="shared" si="664"/>
        <v>4286.0468903468654</v>
      </c>
      <c r="C2249" t="str">
        <f t="shared" si="648"/>
        <v>-0.575609199918475-9.88020100639057i</v>
      </c>
      <c r="D2249" t="str">
        <f t="shared" si="649"/>
        <v>3.47800430207303-3.73381588224825i</v>
      </c>
      <c r="E2249" t="str">
        <f t="shared" si="650"/>
        <v>162.404879321634+3.54890355163214i</v>
      </c>
      <c r="F2249" t="str">
        <f t="shared" si="651"/>
        <v>2.90989046111576-34.8548122646198i</v>
      </c>
      <c r="G2249" t="str">
        <f t="shared" si="652"/>
        <v>0.999993316358667-0.00258526529824029i</v>
      </c>
      <c r="H2249" t="str">
        <f t="shared" si="653"/>
        <v>1319.89564768958+472.723515588973i</v>
      </c>
      <c r="I2249" t="str">
        <f t="shared" si="654"/>
        <v>57.3163480267211-125.900667325109i</v>
      </c>
      <c r="K2249" t="str">
        <f t="shared" si="655"/>
        <v>0.00805800360702342-0.00881059753795017i</v>
      </c>
      <c r="L2249" t="str">
        <f t="shared" si="656"/>
        <v>0.0001875-0.0493793504767847i</v>
      </c>
      <c r="M2249" t="str">
        <f t="shared" si="657"/>
        <v>0.0025-0.0238033792041937i</v>
      </c>
      <c r="N2249">
        <f t="shared" si="658"/>
        <v>86.665782285165264</v>
      </c>
      <c r="O2249">
        <f t="shared" si="659"/>
        <v>19.910031007672544</v>
      </c>
      <c r="P2249" s="3">
        <f t="shared" si="660"/>
        <v>19.910031007672544</v>
      </c>
      <c r="Q2249" s="3">
        <f t="shared" si="661"/>
        <v>-93.334217714834736</v>
      </c>
      <c r="R2249">
        <f t="shared" si="662"/>
        <v>86.665782285165264</v>
      </c>
      <c r="S2249">
        <f t="shared" si="663"/>
        <v>4.2860468903468654</v>
      </c>
      <c r="T2249">
        <f t="shared" si="646"/>
        <v>19.910031007672544</v>
      </c>
    </row>
    <row r="2250" spans="1:20" x14ac:dyDescent="0.25">
      <c r="A2250">
        <f t="shared" si="647"/>
        <v>27032.360949329955</v>
      </c>
      <c r="B2250">
        <f t="shared" si="664"/>
        <v>4302.3338685301833</v>
      </c>
      <c r="C2250" t="str">
        <f t="shared" si="648"/>
        <v>-0.569102696979805-9.83827994613265i</v>
      </c>
      <c r="D2250" t="str">
        <f t="shared" si="649"/>
        <v>3.47800338305804-3.71983650823965i</v>
      </c>
      <c r="E2250" t="str">
        <f t="shared" si="650"/>
        <v>162.410332269086+3.5664065244447i</v>
      </c>
      <c r="F2250" t="str">
        <f t="shared" si="651"/>
        <v>2.90989031302507-34.7229224415439i</v>
      </c>
      <c r="G2250" t="str">
        <f t="shared" si="652"/>
        <v>0.999993265466823-0.00259508917430384i</v>
      </c>
      <c r="H2250" t="str">
        <f t="shared" si="653"/>
        <v>1327.16644265307+472.243539678099i</v>
      </c>
      <c r="I2250" t="str">
        <f t="shared" si="654"/>
        <v>57.1531322411051-126.125727753859i</v>
      </c>
      <c r="K2250" t="str">
        <f t="shared" si="655"/>
        <v>0.00802566009149345-0.00880287736659872i</v>
      </c>
      <c r="L2250" t="str">
        <f t="shared" si="656"/>
        <v>0.0001875-0.0491924192835075i</v>
      </c>
      <c r="M2250" t="str">
        <f t="shared" si="657"/>
        <v>0.0025-0.023713268782819i</v>
      </c>
      <c r="N2250">
        <f t="shared" si="658"/>
        <v>86.689371885391424</v>
      </c>
      <c r="O2250">
        <f t="shared" si="659"/>
        <v>19.872891326253669</v>
      </c>
      <c r="P2250" s="3">
        <f t="shared" si="660"/>
        <v>19.872891326253669</v>
      </c>
      <c r="Q2250" s="3">
        <f t="shared" si="661"/>
        <v>-93.310628114608576</v>
      </c>
      <c r="R2250">
        <f t="shared" si="662"/>
        <v>86.689371885391424</v>
      </c>
      <c r="S2250">
        <f t="shared" si="663"/>
        <v>4.3023338685301828</v>
      </c>
      <c r="T2250">
        <f t="shared" si="646"/>
        <v>19.872891326253669</v>
      </c>
    </row>
    <row r="2251" spans="1:20" x14ac:dyDescent="0.25">
      <c r="A2251">
        <f t="shared" si="647"/>
        <v>27135.08392093741</v>
      </c>
      <c r="B2251">
        <f t="shared" si="664"/>
        <v>4318.6827372305979</v>
      </c>
      <c r="C2251" t="str">
        <f t="shared" si="648"/>
        <v>-0.562608520750014-9.79654821203447i</v>
      </c>
      <c r="D2251" t="str">
        <f t="shared" si="649"/>
        <v>3.47800245704576-3.70591064524532i</v>
      </c>
      <c r="E2251" t="str">
        <f t="shared" si="650"/>
        <v>162.415860601872+3.58397793176964i</v>
      </c>
      <c r="F2251" t="str">
        <f t="shared" si="651"/>
        <v>2.90989016380679-34.5915321193589i</v>
      </c>
      <c r="G2251" t="str">
        <f t="shared" si="652"/>
        <v>0.999993214187473-0.00260495037958512i</v>
      </c>
      <c r="H2251" t="str">
        <f t="shared" si="653"/>
        <v>1334.5179271323+471.696884498944i</v>
      </c>
      <c r="I2251" t="str">
        <f t="shared" si="654"/>
        <v>56.9850939132973-126.355679498113i</v>
      </c>
      <c r="K2251" t="str">
        <f t="shared" si="655"/>
        <v>0.00799337475039987-0.00879504578848062i</v>
      </c>
      <c r="L2251" t="str">
        <f t="shared" si="656"/>
        <v>0.0001875-0.0490061957396967i</v>
      </c>
      <c r="M2251" t="str">
        <f t="shared" si="657"/>
        <v>0.0025-0.0236234994847768i</v>
      </c>
      <c r="N2251">
        <f t="shared" si="658"/>
        <v>86.713156040150182</v>
      </c>
      <c r="O2251">
        <f t="shared" si="659"/>
        <v>19.835761587036341</v>
      </c>
      <c r="P2251" s="3">
        <f t="shared" si="660"/>
        <v>19.835761587036341</v>
      </c>
      <c r="Q2251" s="3">
        <f t="shared" si="661"/>
        <v>-93.286843959849818</v>
      </c>
      <c r="R2251">
        <f t="shared" si="662"/>
        <v>86.713156040150182</v>
      </c>
      <c r="S2251">
        <f t="shared" si="663"/>
        <v>4.3186827372305983</v>
      </c>
      <c r="T2251">
        <f t="shared" si="646"/>
        <v>19.835761587036341</v>
      </c>
    </row>
    <row r="2252" spans="1:20" x14ac:dyDescent="0.25">
      <c r="A2252">
        <f t="shared" si="647"/>
        <v>27238.197239836973</v>
      </c>
      <c r="B2252">
        <f t="shared" si="664"/>
        <v>4335.0937316320742</v>
      </c>
      <c r="C2252" t="str">
        <f t="shared" si="648"/>
        <v>-0.556126822804361-9.75500506782168i</v>
      </c>
      <c r="D2252" t="str">
        <f t="shared" si="649"/>
        <v>3.47800152398291-3.69203809293606i</v>
      </c>
      <c r="E2252" t="str">
        <f t="shared" si="650"/>
        <v>162.421464923915+3.60161784659871i</v>
      </c>
      <c r="F2252" t="str">
        <f t="shared" si="651"/>
        <v>2.9098900134523-34.4606394079706i</v>
      </c>
      <c r="G2252" t="str">
        <f t="shared" si="652"/>
        <v>0.999993162517664-0.00261484905591787i</v>
      </c>
      <c r="H2252" t="str">
        <f t="shared" si="653"/>
        <v>1341.95070104819+471.081480412091i</v>
      </c>
      <c r="I2252" t="str">
        <f t="shared" si="654"/>
        <v>56.8121060908054-126.590532065901i</v>
      </c>
      <c r="K2252" t="str">
        <f t="shared" si="655"/>
        <v>0.00796114835208346-0.00878710333855975i</v>
      </c>
      <c r="L2252" t="str">
        <f t="shared" si="656"/>
        <v>0.0001875-0.0488206771664641i</v>
      </c>
      <c r="M2252" t="str">
        <f t="shared" si="657"/>
        <v>0.0025-0.0235340700187057i</v>
      </c>
      <c r="N2252">
        <f t="shared" si="658"/>
        <v>86.737134733650777</v>
      </c>
      <c r="O2252">
        <f t="shared" si="659"/>
        <v>19.798641973153497</v>
      </c>
      <c r="P2252" s="3">
        <f t="shared" si="660"/>
        <v>19.798641973153497</v>
      </c>
      <c r="Q2252" s="3">
        <f t="shared" si="661"/>
        <v>-93.262865266349223</v>
      </c>
      <c r="R2252">
        <f t="shared" si="662"/>
        <v>86.737134733650777</v>
      </c>
      <c r="S2252">
        <f t="shared" si="663"/>
        <v>4.3350937316320746</v>
      </c>
      <c r="T2252">
        <f t="shared" si="646"/>
        <v>19.798641973153497</v>
      </c>
    </row>
    <row r="2253" spans="1:20" x14ac:dyDescent="0.25">
      <c r="A2253">
        <f t="shared" si="647"/>
        <v>27341.702389348357</v>
      </c>
      <c r="B2253">
        <f t="shared" si="664"/>
        <v>4351.5670878122764</v>
      </c>
      <c r="C2253" t="str">
        <f t="shared" si="648"/>
        <v>-0.549657753423882-9.71364977841092i</v>
      </c>
      <c r="D2253" t="str">
        <f t="shared" si="649"/>
        <v>3.47800058381582-3.67821865174961i</v>
      </c>
      <c r="E2253" t="str">
        <f t="shared" si="650"/>
        <v>162.427145842366+3.61932634085521i</v>
      </c>
      <c r="F2253" t="str">
        <f t="shared" si="651"/>
        <v>2.90988986195295-34.3302424244435i</v>
      </c>
      <c r="G2253" t="str">
        <f t="shared" si="652"/>
        <v>0.999993110454423-0.00262478534567458i</v>
      </c>
      <c r="H2253" t="str">
        <f t="shared" si="653"/>
        <v>1349.46534587437+470.395201626192i</v>
      </c>
      <c r="I2253" t="str">
        <f t="shared" si="654"/>
        <v>56.6340387371157-126.830293306113i</v>
      </c>
      <c r="K2253" t="str">
        <f t="shared" si="655"/>
        <v>0.0079289816586828-0.00877905055806399i</v>
      </c>
      <c r="L2253" t="str">
        <f t="shared" si="656"/>
        <v>0.0001875-0.0486358608950627i</v>
      </c>
      <c r="M2253" t="str">
        <f t="shared" si="657"/>
        <v>0.0025-0.0234449790981329i</v>
      </c>
      <c r="N2253">
        <f t="shared" si="658"/>
        <v>86.761307942027727</v>
      </c>
      <c r="O2253">
        <f t="shared" si="659"/>
        <v>19.761532667651739</v>
      </c>
      <c r="P2253" s="3">
        <f t="shared" si="660"/>
        <v>19.761532667651739</v>
      </c>
      <c r="Q2253" s="3">
        <f t="shared" si="661"/>
        <v>-93.238692057972273</v>
      </c>
      <c r="R2253">
        <f t="shared" si="662"/>
        <v>86.761307942027727</v>
      </c>
      <c r="S2253">
        <f t="shared" si="663"/>
        <v>4.3515670878122767</v>
      </c>
      <c r="T2253">
        <f t="shared" si="646"/>
        <v>19.761532667651739</v>
      </c>
    </row>
    <row r="2254" spans="1:20" x14ac:dyDescent="0.25">
      <c r="A2254">
        <f t="shared" si="647"/>
        <v>27445.600858427882</v>
      </c>
      <c r="B2254">
        <f t="shared" si="664"/>
        <v>4368.1030427459636</v>
      </c>
      <c r="C2254" t="str">
        <f t="shared" si="648"/>
        <v>-0.543201461583577-9.67248160991838i</v>
      </c>
      <c r="D2254" t="str">
        <f t="shared" si="649"/>
        <v>3.4779996364904-3.66445212288772i</v>
      </c>
      <c r="E2254" t="str">
        <f t="shared" si="650"/>
        <v>162.432903967624+3.63710348539083i</v>
      </c>
      <c r="F2254" t="str">
        <f t="shared" si="651"/>
        <v>2.90988970930006-34.2003392929732i</v>
      </c>
      <c r="G2254" t="str">
        <f t="shared" si="652"/>
        <v>0.999993057994756-0.00263475939176859i</v>
      </c>
      <c r="H2254" t="str">
        <f t="shared" si="653"/>
        <v>1357.06242301398+469.635864962236i</v>
      </c>
      <c r="I2254" t="str">
        <f t="shared" si="654"/>
        <v>56.4507586766422-127.074969300552i</v>
      </c>
      <c r="K2254" t="str">
        <f t="shared" si="655"/>
        <v>0.00789687542607227-0.00877088799440042i</v>
      </c>
      <c r="L2254" t="str">
        <f t="shared" si="656"/>
        <v>0.0001875-0.0484517442668487i</v>
      </c>
      <c r="M2254" t="str">
        <f t="shared" si="657"/>
        <v>0.0025-0.0233562254414553i</v>
      </c>
      <c r="N2254">
        <f t="shared" si="658"/>
        <v>86.785675633374382</v>
      </c>
      <c r="O2254">
        <f t="shared" si="659"/>
        <v>19.724433853479034</v>
      </c>
      <c r="P2254" s="3">
        <f t="shared" si="660"/>
        <v>19.724433853479034</v>
      </c>
      <c r="Q2254" s="3">
        <f t="shared" si="661"/>
        <v>-93.214324366625618</v>
      </c>
      <c r="R2254">
        <f t="shared" si="662"/>
        <v>86.785675633374382</v>
      </c>
      <c r="S2254">
        <f t="shared" si="663"/>
        <v>4.3681030427459637</v>
      </c>
      <c r="T2254">
        <f t="shared" si="646"/>
        <v>19.724433853479034</v>
      </c>
    </row>
    <row r="2255" spans="1:20" x14ac:dyDescent="0.25">
      <c r="A2255">
        <f t="shared" si="647"/>
        <v>27549.894141689907</v>
      </c>
      <c r="B2255">
        <f t="shared" si="664"/>
        <v>4384.7018343083982</v>
      </c>
      <c r="C2255" t="str">
        <f t="shared" si="648"/>
        <v>-0.53675809494092-9.63149982966844i</v>
      </c>
      <c r="D2255" t="str">
        <f t="shared" si="649"/>
        <v>3.47799868195215-3.65073830831324i</v>
      </c>
      <c r="E2255" t="str">
        <f t="shared" si="650"/>
        <v>162.438739913357+3.65494934998539i</v>
      </c>
      <c r="F2255" t="str">
        <f t="shared" si="651"/>
        <v>2.9098895554848-34.0709281448594i</v>
      </c>
      <c r="G2255" t="str">
        <f t="shared" si="652"/>
        <v>0.999993005135643-0.00264477133765606i</v>
      </c>
      <c r="H2255" t="str">
        <f t="shared" si="653"/>
        <v>1364.74247209146+468.801228614098i</v>
      </c>
      <c r="I2255" t="str">
        <f t="shared" si="654"/>
        <v>56.2621295403557-127.324564250986i</v>
      </c>
      <c r="K2255" t="str">
        <f t="shared" si="655"/>
        <v>0.00786483040380099-0.00876261620106987i</v>
      </c>
      <c r="L2255" t="str">
        <f t="shared" si="656"/>
        <v>0.0001875-0.0482683246332425i</v>
      </c>
      <c r="M2255" t="str">
        <f t="shared" si="657"/>
        <v>0.0025-0.023267807771922i</v>
      </c>
      <c r="N2255">
        <f t="shared" si="658"/>
        <v>86.810237767777494</v>
      </c>
      <c r="O2255">
        <f t="shared" si="659"/>
        <v>19.687345713472403</v>
      </c>
      <c r="P2255" s="3">
        <f t="shared" si="660"/>
        <v>19.687345713472403</v>
      </c>
      <c r="Q2255" s="3">
        <f t="shared" si="661"/>
        <v>-93.189762232222506</v>
      </c>
      <c r="R2255">
        <f t="shared" si="662"/>
        <v>86.810237767777494</v>
      </c>
      <c r="S2255">
        <f t="shared" si="663"/>
        <v>4.3847018343083981</v>
      </c>
      <c r="T2255">
        <f t="shared" si="646"/>
        <v>19.687345713472403</v>
      </c>
    </row>
    <row r="2256" spans="1:20" x14ac:dyDescent="0.25">
      <c r="A2256">
        <f t="shared" si="647"/>
        <v>27654.58373942833</v>
      </c>
      <c r="B2256">
        <f t="shared" si="664"/>
        <v>4401.3637012787703</v>
      </c>
      <c r="C2256" t="str">
        <f t="shared" si="648"/>
        <v>-0.530327799824972-9.59070370620294i</v>
      </c>
      <c r="D2256" t="str">
        <f t="shared" si="649"/>
        <v>3.47799772014615-3.63707701074737i</v>
      </c>
      <c r="E2256" t="str">
        <f t="shared" si="650"/>
        <v>162.444654296528+3.67286400334169i</v>
      </c>
      <c r="F2256" t="str">
        <f t="shared" si="651"/>
        <v>2.90988940049835-33.9420071184791i</v>
      </c>
      <c r="G2256" t="str">
        <f t="shared" si="652"/>
        <v>0.999992951874044-0.00265482132733813i</v>
      </c>
      <c r="H2256" t="str">
        <f t="shared" si="653"/>
        <v>1372.50600915597+467.888990907539i</v>
      </c>
      <c r="I2256" t="str">
        <f t="shared" si="654"/>
        <v>56.068011712259-127.579080361009i</v>
      </c>
      <c r="K2256" t="str">
        <f t="shared" si="655"/>
        <v>0.00783284733503337-0.00875423573758071i</v>
      </c>
      <c r="L2256" t="str">
        <f t="shared" si="656"/>
        <v>0.0001875-0.0480855993556909i</v>
      </c>
      <c r="M2256" t="str">
        <f t="shared" si="657"/>
        <v>0.0025-0.0231797248176151i</v>
      </c>
      <c r="N2256">
        <f t="shared" si="658"/>
        <v>86.834994297351074</v>
      </c>
      <c r="O2256">
        <f t="shared" si="659"/>
        <v>19.650268430346202</v>
      </c>
      <c r="P2256" s="3">
        <f t="shared" si="660"/>
        <v>19.650268430346202</v>
      </c>
      <c r="Q2256" s="3">
        <f t="shared" si="661"/>
        <v>-93.165005702648926</v>
      </c>
      <c r="R2256">
        <f t="shared" si="662"/>
        <v>86.834994297351074</v>
      </c>
      <c r="S2256">
        <f t="shared" si="663"/>
        <v>4.4013637012787701</v>
      </c>
      <c r="T2256">
        <f t="shared" si="646"/>
        <v>19.650268430346202</v>
      </c>
    </row>
    <row r="2257" spans="1:20" x14ac:dyDescent="0.25">
      <c r="A2257">
        <f t="shared" si="647"/>
        <v>27759.67115763816</v>
      </c>
      <c r="B2257">
        <f t="shared" si="664"/>
        <v>4418.0888833436302</v>
      </c>
      <c r="C2257" t="str">
        <f t="shared" si="648"/>
        <v>-0.523910721225436-9.55009250929066i</v>
      </c>
      <c r="D2257" t="str">
        <f t="shared" si="649"/>
        <v>3.47799675101707-3.62346803366673i</v>
      </c>
      <c r="E2257" t="str">
        <f t="shared" si="650"/>
        <v>162.450647737424+3.69084751308353i</v>
      </c>
      <c r="F2257" t="str">
        <f t="shared" si="651"/>
        <v>2.90988924433177-33.81357435926i</v>
      </c>
      <c r="G2257" t="str">
        <f t="shared" si="652"/>
        <v>0.999992898206893-0.0026649095053629i</v>
      </c>
      <c r="H2257" t="str">
        <f t="shared" si="653"/>
        <v>1380.35352479284+466.896789060122i</v>
      </c>
      <c r="I2257" t="str">
        <f t="shared" si="654"/>
        <v>55.8682622768874-127.838517712553i</v>
      </c>
      <c r="K2257" t="str">
        <f t="shared" si="655"/>
        <v>0.00780092695649091-0.00874574716936216i</v>
      </c>
      <c r="L2257" t="str">
        <f t="shared" si="656"/>
        <v>0.0001875-0.0479035658056294i</v>
      </c>
      <c r="M2257" t="str">
        <f t="shared" si="657"/>
        <v>0.0025-0.0230919753114316i</v>
      </c>
      <c r="N2257">
        <f t="shared" si="658"/>
        <v>86.859945166273477</v>
      </c>
      <c r="O2257">
        <f t="shared" si="659"/>
        <v>19.613202186680535</v>
      </c>
      <c r="P2257" s="3">
        <f t="shared" si="660"/>
        <v>19.613202186680535</v>
      </c>
      <c r="Q2257" s="3">
        <f t="shared" si="661"/>
        <v>-93.140054833726523</v>
      </c>
      <c r="R2257">
        <f t="shared" si="662"/>
        <v>86.859945166273477</v>
      </c>
      <c r="S2257">
        <f t="shared" si="663"/>
        <v>4.4180888833436303</v>
      </c>
      <c r="T2257">
        <f t="shared" si="646"/>
        <v>19.613202186680535</v>
      </c>
    </row>
    <row r="2258" spans="1:20" x14ac:dyDescent="0.25">
      <c r="A2258">
        <f t="shared" si="647"/>
        <v>27865.157908037188</v>
      </c>
      <c r="B2258">
        <f t="shared" si="664"/>
        <v>4434.877621100336</v>
      </c>
      <c r="C2258" t="str">
        <f t="shared" si="648"/>
        <v>-0.517507002782224-9.50966550993605i</v>
      </c>
      <c r="D2258" t="str">
        <f t="shared" si="649"/>
        <v>3.47799577450917-3.60991118130064i</v>
      </c>
      <c r="E2258" t="str">
        <f t="shared" si="650"/>
        <v>162.45672085967+3.70889994575221i</v>
      </c>
      <c r="F2258" t="str">
        <f t="shared" si="651"/>
        <v>2.90988908697609-33.6856280196539i</v>
      </c>
      <c r="G2258" t="str">
        <f t="shared" si="652"/>
        <v>0.999992844131102-0.00267503601682756i</v>
      </c>
      <c r="H2258" t="str">
        <f t="shared" si="653"/>
        <v>1388.28548213918+465.822197944732i</v>
      </c>
      <c r="I2258" t="str">
        <f t="shared" si="654"/>
        <v>55.662734968031-128.102874136824i</v>
      </c>
      <c r="K2258" t="str">
        <f t="shared" si="655"/>
        <v>0.00776906999839538-0.00873715106767688i</v>
      </c>
      <c r="L2258" t="str">
        <f t="shared" si="656"/>
        <v>0.0001875-0.0477222213644445i</v>
      </c>
      <c r="M2258" t="str">
        <f t="shared" si="657"/>
        <v>0.0025-0.0230045579910656i</v>
      </c>
      <c r="N2258">
        <f t="shared" si="658"/>
        <v>86.885090310823998</v>
      </c>
      <c r="O2258">
        <f t="shared" si="659"/>
        <v>19.576147164909042</v>
      </c>
      <c r="P2258" s="3">
        <f t="shared" si="660"/>
        <v>19.576147164909042</v>
      </c>
      <c r="Q2258" s="3">
        <f t="shared" si="661"/>
        <v>-93.114909689176002</v>
      </c>
      <c r="R2258">
        <f t="shared" si="662"/>
        <v>86.885090310823998</v>
      </c>
      <c r="S2258">
        <f t="shared" si="663"/>
        <v>4.4348776211003358</v>
      </c>
      <c r="T2258">
        <f t="shared" si="646"/>
        <v>19.576147164909042</v>
      </c>
    </row>
    <row r="2259" spans="1:20" x14ac:dyDescent="0.25">
      <c r="A2259">
        <f t="shared" si="647"/>
        <v>27971.045508087729</v>
      </c>
      <c r="B2259">
        <f t="shared" si="664"/>
        <v>4451.7301560605174</v>
      </c>
      <c r="C2259" t="str">
        <f t="shared" si="648"/>
        <v>-0.511116786775139-9.46942198038907i</v>
      </c>
      <c r="D2259" t="str">
        <f t="shared" si="649"/>
        <v>3.47799479056627-3.59640625862819i</v>
      </c>
      <c r="E2259" t="str">
        <f t="shared" si="650"/>
        <v>162.462874290263+3.72702136680412i</v>
      </c>
      <c r="F2259" t="str">
        <f t="shared" si="651"/>
        <v>2.90988892842226-33.5581662591096i</v>
      </c>
      <c r="G2259" t="str">
        <f t="shared" si="652"/>
        <v>0.999992789643561-0.00268520100738044i</v>
      </c>
      <c r="H2259" t="str">
        <f t="shared" si="653"/>
        <v>1396.30231480018+464.662728859615i</v>
      </c>
      <c r="I2259" t="str">
        <f t="shared" si="654"/>
        <v>55.4512801188901-128.372145079513i</v>
      </c>
      <c r="K2259" t="str">
        <f t="shared" si="655"/>
        <v>0.00773727718441327-0.00872844800953303i</v>
      </c>
      <c r="L2259" t="str">
        <f t="shared" si="656"/>
        <v>0.0001875-0.0475415634234354i</v>
      </c>
      <c r="M2259" t="str">
        <f t="shared" si="657"/>
        <v>0.0025-0.0229174715989894i</v>
      </c>
      <c r="N2259">
        <f t="shared" si="658"/>
        <v>86.910429659421908</v>
      </c>
      <c r="O2259">
        <f t="shared" si="659"/>
        <v>19.539103547307629</v>
      </c>
      <c r="P2259" s="3">
        <f t="shared" si="660"/>
        <v>19.539103547307629</v>
      </c>
      <c r="Q2259" s="3">
        <f t="shared" si="661"/>
        <v>-93.089570340578092</v>
      </c>
      <c r="R2259">
        <f t="shared" si="662"/>
        <v>86.910429659421908</v>
      </c>
      <c r="S2259">
        <f t="shared" si="663"/>
        <v>4.4517301560605178</v>
      </c>
      <c r="T2259">
        <f t="shared" si="646"/>
        <v>19.539103547307629</v>
      </c>
    </row>
    <row r="2260" spans="1:20" x14ac:dyDescent="0.25">
      <c r="A2260">
        <f t="shared" si="647"/>
        <v>28077.335481018465</v>
      </c>
      <c r="B2260">
        <f t="shared" si="664"/>
        <v>4468.6467306535478</v>
      </c>
      <c r="C2260" t="str">
        <f t="shared" si="648"/>
        <v>-0.504740214113919-9.42936119415486i</v>
      </c>
      <c r="D2260" t="str">
        <f t="shared" si="649"/>
        <v>3.47799379913174-3.58295307137547i</v>
      </c>
      <c r="E2260" t="str">
        <f t="shared" si="650"/>
        <v>162.469108659596+3.7452118406066i</v>
      </c>
      <c r="F2260" t="str">
        <f t="shared" si="651"/>
        <v>2.90988876866113-33.4311872440466i</v>
      </c>
      <c r="G2260" t="str">
        <f t="shared" si="652"/>
        <v>0.999992734741133-0.00269540462322316i</v>
      </c>
      <c r="H2260" t="str">
        <f t="shared" si="653"/>
        <v>1404.40442466202+463.41582830808i</v>
      </c>
      <c r="I2260" t="str">
        <f t="shared" si="654"/>
        <v>55.2337446138853-128.646323460064i</v>
      </c>
      <c r="K2260" t="str">
        <f t="shared" si="655"/>
        <v>0.0077055492316019-0.00871963857759579i</v>
      </c>
      <c r="L2260" t="str">
        <f t="shared" si="656"/>
        <v>0.0001875-0.0473615893837771i</v>
      </c>
      <c r="M2260" t="str">
        <f t="shared" si="657"/>
        <v>0.0025-0.0228307148824362i</v>
      </c>
      <c r="N2260">
        <f t="shared" si="658"/>
        <v>86.935963132665961</v>
      </c>
      <c r="O2260">
        <f t="shared" si="659"/>
        <v>19.502071515983101</v>
      </c>
      <c r="P2260" s="3">
        <f t="shared" si="660"/>
        <v>19.502071515983101</v>
      </c>
      <c r="Q2260" s="3">
        <f t="shared" si="661"/>
        <v>-93.064036867334039</v>
      </c>
      <c r="R2260">
        <f t="shared" si="662"/>
        <v>86.935963132665961</v>
      </c>
      <c r="S2260">
        <f t="shared" si="663"/>
        <v>4.468646730653548</v>
      </c>
      <c r="T2260">
        <f t="shared" si="646"/>
        <v>19.502071515983101</v>
      </c>
    </row>
    <row r="2261" spans="1:20" x14ac:dyDescent="0.25">
      <c r="A2261">
        <f t="shared" si="647"/>
        <v>28184.029355846338</v>
      </c>
      <c r="B2261">
        <f t="shared" si="664"/>
        <v>4485.6275882300315</v>
      </c>
      <c r="C2261" t="str">
        <f t="shared" si="648"/>
        <v>-0.498377424328564-9.38948242600308i</v>
      </c>
      <c r="D2261" t="str">
        <f t="shared" si="649"/>
        <v>3.47799280014858-3.56955142601285i</v>
      </c>
      <c r="E2261" t="str">
        <f t="shared" si="650"/>
        <v>162.475424601477+3.76347143043601i</v>
      </c>
      <c r="F2261" t="str">
        <f t="shared" si="651"/>
        <v>2.90988860768355-33.3046891478293i</v>
      </c>
      <c r="G2261" t="str">
        <f t="shared" si="652"/>
        <v>0.99999267942066-0.00270564701111264i</v>
      </c>
      <c r="H2261" t="str">
        <f t="shared" si="653"/>
        <v>1412.59217959759+462.078876791412i</v>
      </c>
      <c r="I2261" t="str">
        <f t="shared" si="654"/>
        <v>55.0099718423771-128.925399524826i</v>
      </c>
      <c r="K2261" t="str">
        <f t="shared" si="655"/>
        <v>0.00767388685035644-0.00871072336009831i</v>
      </c>
      <c r="L2261" t="str">
        <f t="shared" si="656"/>
        <v>0.0001875-0.0471822966564826i</v>
      </c>
      <c r="M2261" t="str">
        <f t="shared" si="657"/>
        <v>0.0025-0.0227442865933813i</v>
      </c>
      <c r="N2261">
        <f t="shared" si="658"/>
        <v>86.961690643375007</v>
      </c>
      <c r="O2261">
        <f t="shared" si="659"/>
        <v>19.465051252861489</v>
      </c>
      <c r="P2261" s="3">
        <f t="shared" si="660"/>
        <v>19.465051252861489</v>
      </c>
      <c r="Q2261" s="3">
        <f t="shared" si="661"/>
        <v>-93.038309356624993</v>
      </c>
      <c r="R2261">
        <f t="shared" si="662"/>
        <v>86.961690643375007</v>
      </c>
      <c r="S2261">
        <f t="shared" si="663"/>
        <v>4.4856275882300318</v>
      </c>
      <c r="T2261">
        <f t="shared" si="646"/>
        <v>19.465051252861489</v>
      </c>
    </row>
    <row r="2262" spans="1:20" x14ac:dyDescent="0.25">
      <c r="A2262">
        <f t="shared" si="647"/>
        <v>28291.128667398556</v>
      </c>
      <c r="B2262">
        <f t="shared" si="664"/>
        <v>4502.672973065306</v>
      </c>
      <c r="C2262" t="str">
        <f t="shared" si="648"/>
        <v>-0.49202855555996-9.34978495197828i</v>
      </c>
      <c r="D2262" t="str">
        <f t="shared" si="649"/>
        <v>3.47799179355929-3.55620112975207i</v>
      </c>
      <c r="E2262" t="str">
        <f t="shared" si="650"/>
        <v>162.481822753166+3.78180019847139i</v>
      </c>
      <c r="F2262" t="str">
        <f t="shared" si="651"/>
        <v>2.90988844548021-33.1786701507398i</v>
      </c>
      <c r="G2262" t="str">
        <f t="shared" si="652"/>
        <v>0.999992623678959-0.00271592831836329i</v>
      </c>
      <c r="H2262" t="str">
        <f t="shared" si="653"/>
        <v>1420.86591106101+460.649187618632i</v>
      </c>
      <c r="I2262" t="str">
        <f t="shared" si="654"/>
        <v>54.7798016545388-129.209360693869i</v>
      </c>
      <c r="K2262" t="str">
        <f t="shared" si="655"/>
        <v>0.00764229074435893-0.00870170295075219i</v>
      </c>
      <c r="L2262" t="str">
        <f t="shared" si="656"/>
        <v>0.0001875-0.0470036826623655i</v>
      </c>
      <c r="M2262" t="str">
        <f t="shared" si="657"/>
        <v>0.0025-0.0226581854885249i</v>
      </c>
      <c r="N2262">
        <f t="shared" si="658"/>
        <v>86.987612096629675</v>
      </c>
      <c r="O2262">
        <f t="shared" si="659"/>
        <v>19.428042939677351</v>
      </c>
      <c r="P2262" s="3">
        <f t="shared" si="660"/>
        <v>19.428042939677351</v>
      </c>
      <c r="Q2262" s="3">
        <f t="shared" si="661"/>
        <v>-93.012387903370325</v>
      </c>
      <c r="R2262">
        <f t="shared" si="662"/>
        <v>86.987612096629675</v>
      </c>
      <c r="S2262">
        <f t="shared" si="663"/>
        <v>4.5026729730653061</v>
      </c>
      <c r="T2262">
        <f t="shared" si="646"/>
        <v>19.428042939677351</v>
      </c>
    </row>
    <row r="2263" spans="1:20" x14ac:dyDescent="0.25">
      <c r="A2263">
        <f t="shared" si="647"/>
        <v>28398.634956334674</v>
      </c>
      <c r="B2263">
        <f t="shared" si="664"/>
        <v>4519.7831303629546</v>
      </c>
      <c r="C2263" t="str">
        <f t="shared" si="648"/>
        <v>-0.48569374455073-9.31026804940931i</v>
      </c>
      <c r="D2263" t="str">
        <f t="shared" si="649"/>
        <v>3.47799077930598-3.5429019905436i</v>
      </c>
      <c r="E2263" t="str">
        <f t="shared" si="650"/>
        <v>162.48830375539+3.80019820579396i</v>
      </c>
      <c r="F2263" t="str">
        <f t="shared" si="651"/>
        <v>2.90988828204181-33.0531284399528i</v>
      </c>
      <c r="G2263" t="str">
        <f t="shared" si="652"/>
        <v>0.999992567512823-0.00272624869284908i</v>
      </c>
      <c r="H2263" t="str">
        <f t="shared" si="653"/>
        <v>1429.22591156697+459.124005737311i</v>
      </c>
      <c r="I2263" t="str">
        <f t="shared" si="654"/>
        <v>54.5430703196844-129.498191401316i</v>
      </c>
      <c r="K2263" t="str">
        <f t="shared" si="655"/>
        <v>0.00761076161052804-0.00869257794865745i</v>
      </c>
      <c r="L2263" t="str">
        <f t="shared" si="656"/>
        <v>0.0001875-0.0468257448320038i</v>
      </c>
      <c r="M2263" t="str">
        <f t="shared" si="657"/>
        <v>0.0025-0.0225724103292737i</v>
      </c>
      <c r="N2263">
        <f t="shared" si="658"/>
        <v>87.013727389815458</v>
      </c>
      <c r="O2263">
        <f t="shared" si="659"/>
        <v>19.391046757962197</v>
      </c>
      <c r="P2263" s="3">
        <f t="shared" si="660"/>
        <v>19.391046757962197</v>
      </c>
      <c r="Q2263" s="3">
        <f t="shared" si="661"/>
        <v>-92.986272610184542</v>
      </c>
      <c r="R2263">
        <f t="shared" si="662"/>
        <v>87.013727389815458</v>
      </c>
      <c r="S2263">
        <f t="shared" si="663"/>
        <v>4.5197831303629545</v>
      </c>
      <c r="T2263">
        <f t="shared" si="646"/>
        <v>19.391046757962197</v>
      </c>
    </row>
    <row r="2264" spans="1:20" x14ac:dyDescent="0.25">
      <c r="A2264">
        <f t="shared" si="647"/>
        <v>28506.549769168749</v>
      </c>
      <c r="B2264">
        <f t="shared" si="664"/>
        <v>4536.9583062583342</v>
      </c>
      <c r="C2264" t="str">
        <f t="shared" si="648"/>
        <v>-0.479373126636368-9.27093099691976i</v>
      </c>
      <c r="D2264" t="str">
        <f t="shared" si="649"/>
        <v>3.4779897573303-3.52965381707375i</v>
      </c>
      <c r="E2264" t="str">
        <f t="shared" si="650"/>
        <v>162.494868252378+3.81866551238109i</v>
      </c>
      <c r="F2264" t="str">
        <f t="shared" si="651"/>
        <v>2.90988811735895-32.9280622095083i</v>
      </c>
      <c r="G2264" t="str">
        <f t="shared" si="652"/>
        <v>0.999992510919019-0.00273660828300567i</v>
      </c>
      <c r="H2264" t="str">
        <f t="shared" si="653"/>
        <v>1437.6724320508+457.50050658971i</v>
      </c>
      <c r="I2264" t="str">
        <f t="shared" si="654"/>
        <v>54.2996104873314-129.791872928952i</v>
      </c>
      <c r="K2264" t="str">
        <f t="shared" si="655"/>
        <v>0.00757930013897073-0.00868334895821206i</v>
      </c>
      <c r="L2264" t="str">
        <f t="shared" si="656"/>
        <v>0.0001875-0.0466484806057022i</v>
      </c>
      <c r="M2264" t="str">
        <f t="shared" si="657"/>
        <v>0.0025-0.0224869598817231i</v>
      </c>
      <c r="N2264">
        <f t="shared" si="658"/>
        <v>87.040036412666751</v>
      </c>
      <c r="O2264">
        <f t="shared" si="659"/>
        <v>19.354062889033944</v>
      </c>
      <c r="P2264" s="3">
        <f t="shared" si="660"/>
        <v>19.354062889033944</v>
      </c>
      <c r="Q2264" s="3">
        <f t="shared" si="661"/>
        <v>-92.959963587333249</v>
      </c>
      <c r="R2264">
        <f t="shared" si="662"/>
        <v>87.040036412666751</v>
      </c>
      <c r="S2264">
        <f t="shared" si="663"/>
        <v>4.5369583062583345</v>
      </c>
      <c r="T2264">
        <f t="shared" si="646"/>
        <v>19.354062889033944</v>
      </c>
    </row>
    <row r="2265" spans="1:20" x14ac:dyDescent="0.25">
      <c r="A2265">
        <f t="shared" si="647"/>
        <v>28614.874658291592</v>
      </c>
      <c r="B2265">
        <f t="shared" si="664"/>
        <v>4554.1987478221163</v>
      </c>
      <c r="C2265" t="str">
        <f t="shared" si="648"/>
        <v>-0.47306683573671-9.23177307443801i</v>
      </c>
      <c r="D2265" t="str">
        <f t="shared" si="649"/>
        <v>3.47798872757347-3.51645641876199i</v>
      </c>
      <c r="E2265" t="str">
        <f t="shared" si="650"/>
        <v>162.501516891885+3.83720217710277i</v>
      </c>
      <c r="F2265" t="str">
        <f t="shared" si="651"/>
        <v>2.90988795142213-32.8034696602865i</v>
      </c>
      <c r="G2265" t="str">
        <f t="shared" si="652"/>
        <v>0.999992453894292-0.00274700723783257i</v>
      </c>
      <c r="H2265" t="str">
        <f t="shared" si="653"/>
        <v>1446.20567910509+455.775794999075i</v>
      </c>
      <c r="I2265" t="str">
        <f t="shared" si="654"/>
        <v>54.049251151333-130.090383232952i</v>
      </c>
      <c r="K2265" t="str">
        <f t="shared" si="655"/>
        <v>0.00754790701293503-0.00867401658902099i</v>
      </c>
      <c r="L2265" t="str">
        <f t="shared" si="656"/>
        <v>0.0001875-0.046471887433455i</v>
      </c>
      <c r="M2265" t="str">
        <f t="shared" si="657"/>
        <v>0.0025-0.0224018329166399i</v>
      </c>
      <c r="N2265">
        <f t="shared" si="658"/>
        <v>87.066539047311977</v>
      </c>
      <c r="O2265">
        <f t="shared" si="659"/>
        <v>19.317091513986014</v>
      </c>
      <c r="P2265" s="3">
        <f t="shared" si="660"/>
        <v>19.317091513986014</v>
      </c>
      <c r="Q2265" s="3">
        <f t="shared" si="661"/>
        <v>-92.933460952688023</v>
      </c>
      <c r="R2265">
        <f t="shared" si="662"/>
        <v>87.066539047311977</v>
      </c>
      <c r="S2265">
        <f t="shared" si="663"/>
        <v>4.5541987478221166</v>
      </c>
      <c r="T2265">
        <f t="shared" si="646"/>
        <v>19.317091513986014</v>
      </c>
    </row>
    <row r="2266" spans="1:20" x14ac:dyDescent="0.25">
      <c r="A2266">
        <f t="shared" si="647"/>
        <v>28723.611181993099</v>
      </c>
      <c r="B2266">
        <f t="shared" si="664"/>
        <v>4571.5047030638407</v>
      </c>
      <c r="C2266" t="str">
        <f t="shared" si="648"/>
        <v>-0.466775004347835-9.19279356320762i</v>
      </c>
      <c r="D2266" t="str">
        <f t="shared" si="649"/>
        <v>3.47798768997621-3.50330960575821i</v>
      </c>
      <c r="E2266" t="str">
        <f t="shared" si="650"/>
        <v>162.508250325223+3.85580825771779i</v>
      </c>
      <c r="F2266" t="str">
        <f t="shared" si="651"/>
        <v>2.90988778422181-32.6793489999818i</v>
      </c>
      <c r="G2266" t="str">
        <f t="shared" si="652"/>
        <v>0.999992396435359-0.00275744570689524i</v>
      </c>
      <c r="H2266" t="str">
        <f t="shared" si="653"/>
        <v>1454.82581208883+453.946904091225i</v>
      </c>
      <c r="I2266" t="str">
        <f t="shared" si="654"/>
        <v>53.791817617421-130.39369676353i</v>
      </c>
      <c r="K2266" t="str">
        <f t="shared" si="655"/>
        <v>0.00751658290876426-0.00866458145580496i</v>
      </c>
      <c r="L2266" t="str">
        <f t="shared" si="656"/>
        <v>0.0001875-0.0462959627749104i</v>
      </c>
      <c r="M2266" t="str">
        <f t="shared" si="657"/>
        <v>0.0025-0.022317028209444i</v>
      </c>
      <c r="N2266">
        <f t="shared" si="658"/>
        <v>87.093235168318216</v>
      </c>
      <c r="O2266">
        <f t="shared" si="659"/>
        <v>19.280132813676829</v>
      </c>
      <c r="P2266" s="3">
        <f t="shared" si="660"/>
        <v>19.280132813676829</v>
      </c>
      <c r="Q2266" s="3">
        <f t="shared" si="661"/>
        <v>-92.906764831681784</v>
      </c>
      <c r="R2266">
        <f t="shared" si="662"/>
        <v>87.093235168318216</v>
      </c>
      <c r="S2266">
        <f t="shared" si="663"/>
        <v>4.5715047030638409</v>
      </c>
      <c r="T2266">
        <f t="shared" si="646"/>
        <v>19.280132813676829</v>
      </c>
    </row>
    <row r="2267" spans="1:20" x14ac:dyDescent="0.25">
      <c r="A2267">
        <f t="shared" si="647"/>
        <v>28832.760904484672</v>
      </c>
      <c r="B2267">
        <f t="shared" si="664"/>
        <v>4588.8764209354831</v>
      </c>
      <c r="C2267" t="str">
        <f t="shared" si="648"/>
        <v>-0.460497763533763-9.15399174579733i</v>
      </c>
      <c r="D2267" t="str">
        <f t="shared" si="649"/>
        <v>3.47798664447884-3.49021318893998i</v>
      </c>
      <c r="E2267" t="str">
        <f t="shared" si="650"/>
        <v>162.51506920728+3.87448381086963i</v>
      </c>
      <c r="F2267" t="str">
        <f t="shared" si="651"/>
        <v>2.90988761574837-32.5556984430766i</v>
      </c>
      <c r="G2267" t="str">
        <f t="shared" si="652"/>
        <v>0.999992338538916-0.00276792384032727i</v>
      </c>
      <c r="H2267" t="str">
        <f t="shared" si="653"/>
        <v>1463.53294010491+452.010794256846i</v>
      </c>
      <c r="I2267" t="str">
        <f t="shared" si="654"/>
        <v>53.527131474516-130.701784277325i</v>
      </c>
      <c r="K2267" t="str">
        <f t="shared" si="655"/>
        <v>0.00748532849585279-0.00865504417830866i</v>
      </c>
      <c r="L2267" t="str">
        <f t="shared" si="656"/>
        <v>0.0001875-0.0461207040993329i</v>
      </c>
      <c r="M2267" t="str">
        <f t="shared" si="657"/>
        <v>0.0025-0.0222325445401913i</v>
      </c>
      <c r="N2267">
        <f t="shared" si="658"/>
        <v>87.120124642740507</v>
      </c>
      <c r="O2267">
        <f t="shared" si="659"/>
        <v>19.243186968718963</v>
      </c>
      <c r="P2267" s="3">
        <f t="shared" si="660"/>
        <v>19.243186968718963</v>
      </c>
      <c r="Q2267" s="3">
        <f t="shared" si="661"/>
        <v>-92.879875357259493</v>
      </c>
      <c r="R2267">
        <f t="shared" si="662"/>
        <v>87.120124642740507</v>
      </c>
      <c r="S2267">
        <f t="shared" si="663"/>
        <v>4.5888764209354829</v>
      </c>
      <c r="T2267">
        <f t="shared" si="646"/>
        <v>19.243186968718963</v>
      </c>
    </row>
    <row r="2268" spans="1:20" x14ac:dyDescent="0.25">
      <c r="A2268">
        <f t="shared" si="647"/>
        <v>28942.325395921718</v>
      </c>
      <c r="B2268">
        <f t="shared" si="664"/>
        <v>4606.3141513350383</v>
      </c>
      <c r="C2268" t="str">
        <f t="shared" si="648"/>
        <v>-0.454235242919043-9.1153669061122i</v>
      </c>
      <c r="D2268" t="str">
        <f t="shared" si="649"/>
        <v>3.47798559102127-3.47716697990981i</v>
      </c>
      <c r="E2268" t="str">
        <f t="shared" si="650"/>
        <v>162.521974196562+3.89322889207973i</v>
      </c>
      <c r="F2268" t="str">
        <f t="shared" si="651"/>
        <v>2.90988744599214-32.4325162108163i</v>
      </c>
      <c r="G2268" t="str">
        <f t="shared" si="652"/>
        <v>0.999992280201631-0.00277844178883251i</v>
      </c>
      <c r="H2268" t="str">
        <f t="shared" si="653"/>
        <v>1472.32711884178+449.964352160565i</v>
      </c>
      <c r="I2268" t="str">
        <f t="shared" si="654"/>
        <v>53.2550105702103-131.014612642344i</v>
      </c>
      <c r="K2268" t="str">
        <f t="shared" si="655"/>
        <v>0.00745414443660294-0.0086454053812087i</v>
      </c>
      <c r="L2268" t="str">
        <f t="shared" si="656"/>
        <v>0.0001875-0.0459461088855679i</v>
      </c>
      <c r="M2268" t="str">
        <f t="shared" si="657"/>
        <v>0.0025-0.0221483806935557i</v>
      </c>
      <c r="N2268">
        <f t="shared" si="658"/>
        <v>87.14720733016803</v>
      </c>
      <c r="O2268">
        <f t="shared" si="659"/>
        <v>19.20625415946947</v>
      </c>
      <c r="P2268" s="3">
        <f t="shared" si="660"/>
        <v>19.20625415946947</v>
      </c>
      <c r="Q2268" s="3">
        <f t="shared" si="661"/>
        <v>-92.85279266983197</v>
      </c>
      <c r="R2268">
        <f t="shared" si="662"/>
        <v>87.14720733016803</v>
      </c>
      <c r="S2268">
        <f t="shared" si="663"/>
        <v>4.6063141513350381</v>
      </c>
      <c r="T2268">
        <f t="shared" si="646"/>
        <v>19.20625415946947</v>
      </c>
    </row>
    <row r="2269" spans="1:20" x14ac:dyDescent="0.25">
      <c r="A2269">
        <f t="shared" si="647"/>
        <v>29052.306232426221</v>
      </c>
      <c r="B2269">
        <f t="shared" si="664"/>
        <v>4623.8181451101118</v>
      </c>
      <c r="C2269" t="str">
        <f t="shared" si="648"/>
        <v>-0.447987570681235-9.0769183294035i</v>
      </c>
      <c r="D2269" t="str">
        <f t="shared" si="649"/>
        <v>3.47798452954284-3.46417079099245i</v>
      </c>
      <c r="E2269" t="str">
        <f t="shared" si="650"/>
        <v>162.528965955211+3.91204355574625i</v>
      </c>
      <c r="F2269" t="str">
        <f t="shared" si="651"/>
        <v>2.90988727494331-32.3098005311828i</v>
      </c>
      <c r="G2269" t="str">
        <f t="shared" si="652"/>
        <v>0.999992221420147-0.00278899970368726i</v>
      </c>
      <c r="H2269" t="str">
        <f t="shared" si="653"/>
        <v>1481.2083472753+447.804389803037i</v>
      </c>
      <c r="I2269" t="str">
        <f t="shared" si="654"/>
        <v>52.9752689908229-131.3321446353i</v>
      </c>
      <c r="K2269" t="str">
        <f t="shared" si="655"/>
        <v>0.00742303138638363-0.00863566569402128i</v>
      </c>
      <c r="L2269" t="str">
        <f t="shared" si="656"/>
        <v>0.0001875-0.0457721746220042i</v>
      </c>
      <c r="M2269" t="str">
        <f t="shared" si="657"/>
        <v>0.0025-0.0220645354588123i</v>
      </c>
      <c r="N2269">
        <f t="shared" si="658"/>
        <v>87.174483082773648</v>
      </c>
      <c r="O2269">
        <f t="shared" si="659"/>
        <v>19.169334566019074</v>
      </c>
      <c r="P2269" s="3">
        <f t="shared" si="660"/>
        <v>19.169334566019074</v>
      </c>
      <c r="Q2269" s="3">
        <f t="shared" si="661"/>
        <v>-92.825516917226352</v>
      </c>
      <c r="R2269">
        <f t="shared" si="662"/>
        <v>87.174483082773648</v>
      </c>
      <c r="S2269">
        <f t="shared" si="663"/>
        <v>4.6238181451101115</v>
      </c>
      <c r="T2269">
        <f t="shared" si="646"/>
        <v>19.169334566019074</v>
      </c>
    </row>
    <row r="2270" spans="1:20" x14ac:dyDescent="0.25">
      <c r="A2270">
        <f t="shared" si="647"/>
        <v>29162.704996109442</v>
      </c>
      <c r="B2270">
        <f t="shared" si="664"/>
        <v>4641.3886540615304</v>
      </c>
      <c r="C2270" t="str">
        <f t="shared" si="648"/>
        <v>-0.441754873543753-9.03864530227943i</v>
      </c>
      <c r="D2270" t="str">
        <f t="shared" si="649"/>
        <v>3.47798345998249-3.45122443523219i</v>
      </c>
      <c r="E2270" t="str">
        <f t="shared" si="650"/>
        <v>162.536045149036+3.9309278551366i</v>
      </c>
      <c r="F2270" t="str">
        <f t="shared" si="651"/>
        <v>2.90988710259207-32.1875496388698i</v>
      </c>
      <c r="G2270" t="str">
        <f t="shared" si="652"/>
        <v>0.999992162191081-0.00279959773674242i</v>
      </c>
      <c r="H2270" t="str">
        <f t="shared" si="653"/>
        <v>1490.17656422652+445.52764364294i</v>
      </c>
      <c r="I2270" t="str">
        <f t="shared" si="654"/>
        <v>52.6877170464804-131.654338731164i</v>
      </c>
      <c r="K2270" t="str">
        <f t="shared" si="655"/>
        <v>0.00739198999349003-0.00862582575100929i</v>
      </c>
      <c r="L2270" t="str">
        <f t="shared" si="656"/>
        <v>0.0001875-0.0455988988065393i</v>
      </c>
      <c r="M2270" t="str">
        <f t="shared" si="657"/>
        <v>0.0025-0.021981007629819i</v>
      </c>
      <c r="N2270">
        <f t="shared" si="658"/>
        <v>87.201951745364198</v>
      </c>
      <c r="O2270">
        <f t="shared" si="659"/>
        <v>19.132428368182243</v>
      </c>
      <c r="P2270" s="3">
        <f t="shared" si="660"/>
        <v>19.132428368182243</v>
      </c>
      <c r="Q2270" s="3">
        <f t="shared" si="661"/>
        <v>-92.798048254635802</v>
      </c>
      <c r="R2270">
        <f t="shared" si="662"/>
        <v>87.201951745364198</v>
      </c>
      <c r="S2270">
        <f t="shared" si="663"/>
        <v>4.6413886540615303</v>
      </c>
      <c r="T2270">
        <f t="shared" si="646"/>
        <v>19.132428368182243</v>
      </c>
    </row>
    <row r="2271" spans="1:20" x14ac:dyDescent="0.25">
      <c r="A2271">
        <f t="shared" si="647"/>
        <v>29273.523275094656</v>
      </c>
      <c r="B2271">
        <f t="shared" si="664"/>
        <v>4659.0259309469639</v>
      </c>
      <c r="C2271" t="str">
        <f t="shared" si="648"/>
        <v>-0.435537276769053-9.00054711271624i</v>
      </c>
      <c r="D2271" t="str">
        <f t="shared" si="649"/>
        <v>3.4779823822787-3.43832772639018i</v>
      </c>
      <c r="E2271" t="str">
        <f t="shared" si="650"/>
        <v>162.543212447547+3.94988184238383i</v>
      </c>
      <c r="F2271" t="str">
        <f t="shared" si="651"/>
        <v>2.90988692892848-32.0657617752571i</v>
      </c>
      <c r="G2271" t="str">
        <f t="shared" si="652"/>
        <v>0.999992102511027-0.00281023604042567i</v>
      </c>
      <c r="H2271" t="str">
        <f t="shared" si="653"/>
        <v>1499.23164477167+443.130773786174i</v>
      </c>
      <c r="I2271" t="str">
        <f t="shared" si="654"/>
        <v>52.3921612616874-131.98114888479i</v>
      </c>
      <c r="K2271" t="str">
        <f t="shared" si="655"/>
        <v>0.00736102089910498-0.00861588619108949i</v>
      </c>
      <c r="L2271" t="str">
        <f t="shared" si="656"/>
        <v>0.0001875-0.0454262789465424i</v>
      </c>
      <c r="M2271" t="str">
        <f t="shared" si="657"/>
        <v>0.0025-0.0218977960049999i</v>
      </c>
      <c r="N2271">
        <f t="shared" si="658"/>
        <v>87.229613155431082</v>
      </c>
      <c r="O2271">
        <f t="shared" si="659"/>
        <v>19.095535745487698</v>
      </c>
      <c r="P2271" s="3">
        <f t="shared" si="660"/>
        <v>19.095535745487698</v>
      </c>
      <c r="Q2271" s="3">
        <f t="shared" si="661"/>
        <v>-92.770386844568918</v>
      </c>
      <c r="R2271">
        <f t="shared" si="662"/>
        <v>87.229613155431082</v>
      </c>
      <c r="S2271">
        <f t="shared" si="663"/>
        <v>4.6590259309469637</v>
      </c>
      <c r="T2271">
        <f t="shared" si="646"/>
        <v>19.095535745487698</v>
      </c>
    </row>
    <row r="2272" spans="1:20" x14ac:dyDescent="0.25">
      <c r="A2272">
        <f t="shared" si="647"/>
        <v>29384.762663540016</v>
      </c>
      <c r="B2272">
        <f t="shared" si="664"/>
        <v>4676.7302294845622</v>
      </c>
      <c r="C2272" t="str">
        <f t="shared" si="648"/>
        <v>-0.429334904152145-8.96262305006885i</v>
      </c>
      <c r="D2272" t="str">
        <f t="shared" si="649"/>
        <v>3.4779812963695-3.42548047894176i</v>
      </c>
      <c r="E2272" t="str">
        <f t="shared" si="650"/>
        <v>162.550468523983+3.96890556847909i</v>
      </c>
      <c r="F2272" t="str">
        <f t="shared" si="651"/>
        <v>2.90988675394257-31.9444351883856i</v>
      </c>
      <c r="G2272" t="str">
        <f t="shared" si="652"/>
        <v>0.999992042376549-0.0028209147677437i</v>
      </c>
      <c r="H2272" t="str">
        <f t="shared" si="653"/>
        <v>1508.3733965001+440.610363250007i</v>
      </c>
      <c r="I2272" t="str">
        <f t="shared" si="654"/>
        <v>52.08840437188-132.312524304445i</v>
      </c>
      <c r="K2272" t="str">
        <f t="shared" si="655"/>
        <v>0.00733012473726167-0.00860584765773914i</v>
      </c>
      <c r="L2272" t="str">
        <f t="shared" si="656"/>
        <v>0.0001875-0.0452543125588189i</v>
      </c>
      <c r="M2272" t="str">
        <f t="shared" si="657"/>
        <v>0.0025-0.0218148993873281i</v>
      </c>
      <c r="N2272">
        <f t="shared" si="658"/>
        <v>87.257467143201822</v>
      </c>
      <c r="O2272">
        <f t="shared" si="659"/>
        <v>19.058656877168591</v>
      </c>
      <c r="P2272" s="3">
        <f t="shared" si="660"/>
        <v>19.058656877168591</v>
      </c>
      <c r="Q2272" s="3">
        <f t="shared" si="661"/>
        <v>-92.742532856798178</v>
      </c>
      <c r="R2272">
        <f t="shared" si="662"/>
        <v>87.257467143201822</v>
      </c>
      <c r="S2272">
        <f t="shared" si="663"/>
        <v>4.6767302294845621</v>
      </c>
      <c r="T2272">
        <f t="shared" si="646"/>
        <v>19.058656877168591</v>
      </c>
    </row>
    <row r="2273" spans="1:20" x14ac:dyDescent="0.25">
      <c r="A2273">
        <f t="shared" si="647"/>
        <v>29496.424761661467</v>
      </c>
      <c r="B2273">
        <f t="shared" si="664"/>
        <v>4694.5018043566033</v>
      </c>
      <c r="C2273" t="str">
        <f t="shared" si="648"/>
        <v>-0.423147878014207-8.92487240508111i</v>
      </c>
      <c r="D2273" t="str">
        <f t="shared" si="649"/>
        <v>3.47798020219237-3.41268250807374i</v>
      </c>
      <c r="E2273" t="str">
        <f t="shared" si="650"/>
        <v>162.557814055338+3.98799908326974i</v>
      </c>
      <c r="F2273" t="str">
        <f t="shared" si="651"/>
        <v>2.90988657762426-31.8235681329311i</v>
      </c>
      <c r="G2273" t="str">
        <f t="shared" si="652"/>
        <v>0.999991981784189-0.00283163407228436i</v>
      </c>
      <c r="H2273" t="str">
        <f t="shared" si="653"/>
        <v>1517.60155561687+437.962917310584i</v>
      </c>
      <c r="I2273" t="str">
        <f t="shared" si="654"/>
        <v>51.7762453264968-132.648409217156i</v>
      </c>
      <c r="K2273" t="str">
        <f t="shared" si="655"/>
        <v>0.00729930213480754-0.00859571079890241i</v>
      </c>
      <c r="L2273" t="str">
        <f t="shared" si="656"/>
        <v>0.0001875-0.0450829971695746i</v>
      </c>
      <c r="M2273" t="str">
        <f t="shared" si="657"/>
        <v>0.0025-0.0217323165843077i</v>
      </c>
      <c r="N2273">
        <f t="shared" si="658"/>
        <v>87.285513531693113</v>
      </c>
      <c r="O2273">
        <f t="shared" si="659"/>
        <v>19.021791942152365</v>
      </c>
      <c r="P2273" s="3">
        <f t="shared" si="660"/>
        <v>19.021791942152365</v>
      </c>
      <c r="Q2273" s="3">
        <f t="shared" si="661"/>
        <v>-92.714486468306887</v>
      </c>
      <c r="R2273">
        <f t="shared" si="662"/>
        <v>87.285513531693113</v>
      </c>
      <c r="S2273">
        <f t="shared" si="663"/>
        <v>4.6945018043566034</v>
      </c>
      <c r="T2273">
        <f t="shared" si="646"/>
        <v>19.021791942152365</v>
      </c>
    </row>
    <row r="2274" spans="1:20" x14ac:dyDescent="0.25">
      <c r="A2274">
        <f t="shared" si="647"/>
        <v>29608.511175755779</v>
      </c>
      <c r="B2274">
        <f t="shared" si="664"/>
        <v>4712.3409112131585</v>
      </c>
      <c r="C2274" t="str">
        <f t="shared" si="648"/>
        <v>-0.416976319196673-8.88729446989765i</v>
      </c>
      <c r="D2274" t="str">
        <f t="shared" si="649"/>
        <v>3.4779790996844-3.39993362968182i</v>
      </c>
      <c r="E2274" t="str">
        <f t="shared" si="650"/>
        <v>162.565249722399+4.00716243545054i</v>
      </c>
      <c r="F2274" t="str">
        <f t="shared" si="651"/>
        <v>2.9098863999634-31.7031588701806i</v>
      </c>
      <c r="G2274" t="str">
        <f t="shared" si="652"/>
        <v>0.999991920730459-0.00284239410821888i</v>
      </c>
      <c r="H2274" t="str">
        <f t="shared" si="653"/>
        <v>1526.91578288578+435.1848629426i</v>
      </c>
      <c r="I2274" t="str">
        <f t="shared" si="654"/>
        <v>51.4554792991193-132.988742625693i</v>
      </c>
      <c r="K2274" t="str">
        <f t="shared" si="655"/>
        <v>0.00726855371136996-0.00858547626689678i</v>
      </c>
      <c r="L2274" t="str">
        <f t="shared" si="656"/>
        <v>0.0001875-0.04491233031438i</v>
      </c>
      <c r="M2274" t="str">
        <f t="shared" si="657"/>
        <v>0.0025-0.0216500464079575i</v>
      </c>
      <c r="N2274">
        <f t="shared" si="658"/>
        <v>87.313752136764336</v>
      </c>
      <c r="O2274">
        <f t="shared" si="659"/>
        <v>18.984941119052301</v>
      </c>
      <c r="P2274" s="3">
        <f t="shared" si="660"/>
        <v>18.984941119052301</v>
      </c>
      <c r="Q2274" s="3">
        <f t="shared" si="661"/>
        <v>-92.686247863235664</v>
      </c>
      <c r="R2274">
        <f t="shared" si="662"/>
        <v>87.313752136764336</v>
      </c>
      <c r="S2274">
        <f t="shared" si="663"/>
        <v>4.7123409112131585</v>
      </c>
      <c r="T2274">
        <f t="shared" si="646"/>
        <v>18.984941119052301</v>
      </c>
    </row>
    <row r="2275" spans="1:20" x14ac:dyDescent="0.25">
      <c r="A2275">
        <f t="shared" si="647"/>
        <v>29721.023518223654</v>
      </c>
      <c r="B2275">
        <f t="shared" si="664"/>
        <v>4730.2478066757685</v>
      </c>
      <c r="C2275" t="str">
        <f t="shared" si="648"/>
        <v>-0.410820347055539-8.84988853807414i</v>
      </c>
      <c r="D2275" t="str">
        <f t="shared" si="649"/>
        <v>3.47797798878217-3.38723366036785i</v>
      </c>
      <c r="E2275" t="str">
        <f t="shared" si="650"/>
        <v>162.572776209773+4.02639567255852i</v>
      </c>
      <c r="F2275" t="str">
        <f t="shared" si="651"/>
        <v>2.90988622094978-31.5832056680062i</v>
      </c>
      <c r="G2275" t="str">
        <f t="shared" si="652"/>
        <v>0.999991859211847-0.00285319503030408i</v>
      </c>
      <c r="H2275" t="str">
        <f t="shared" si="653"/>
        <v>1536.31565940993+432.272548360625i</v>
      </c>
      <c r="I2275" t="str">
        <f t="shared" si="654"/>
        <v>51.1258977052706-133.33345805714i</v>
      </c>
      <c r="K2275" t="str">
        <f t="shared" si="655"/>
        <v>0.00723788007932293-0.00857514471831901i</v>
      </c>
      <c r="L2275" t="str">
        <f t="shared" si="656"/>
        <v>0.0001875-0.044742309538135i</v>
      </c>
      <c r="M2275" t="str">
        <f t="shared" si="657"/>
        <v>0.0025-0.0215680876747933i</v>
      </c>
      <c r="N2275">
        <f t="shared" si="658"/>
        <v>87.342182767171579</v>
      </c>
      <c r="O2275">
        <f t="shared" si="659"/>
        <v>18.94810458615764</v>
      </c>
      <c r="P2275" s="3">
        <f t="shared" si="660"/>
        <v>18.94810458615764</v>
      </c>
      <c r="Q2275" s="3">
        <f t="shared" si="661"/>
        <v>-92.657817232828421</v>
      </c>
      <c r="R2275">
        <f t="shared" si="662"/>
        <v>87.342182767171579</v>
      </c>
      <c r="S2275">
        <f t="shared" si="663"/>
        <v>4.7302478066757683</v>
      </c>
      <c r="T2275">
        <f t="shared" si="646"/>
        <v>18.94810458615764</v>
      </c>
    </row>
    <row r="2276" spans="1:20" x14ac:dyDescent="0.25">
      <c r="A2276">
        <f t="shared" si="647"/>
        <v>29833.963407592899</v>
      </c>
      <c r="B2276">
        <f t="shared" si="664"/>
        <v>4748.2227483411361</v>
      </c>
      <c r="C2276" t="str">
        <f t="shared" si="648"/>
        <v>-0.404680079455902-8.8126539045885i</v>
      </c>
      <c r="D2276" t="str">
        <f t="shared" si="649"/>
        <v>3.47797686942174-3.37458241743728i</v>
      </c>
      <c r="E2276" t="str">
        <f t="shared" si="650"/>
        <v>162.580394205918+4.04569884096833i</v>
      </c>
      <c r="F2276" t="str">
        <f t="shared" si="651"/>
        <v>2.9098860405731-31.4637068008409i</v>
      </c>
      <c r="G2276" t="str">
        <f t="shared" si="652"/>
        <v>0.999991797224812-0.00286403699388462i</v>
      </c>
      <c r="H2276" t="str">
        <f t="shared" si="653"/>
        <v>1545.80068224615+429.222242672081i</v>
      </c>
      <c r="I2276" t="str">
        <f t="shared" si="654"/>
        <v>50.7872882284926-133.682483302945i</v>
      </c>
      <c r="K2276" t="str">
        <f t="shared" si="655"/>
        <v>0.00720728184375549-0.00856471681395101i</v>
      </c>
      <c r="L2276" t="str">
        <f t="shared" si="656"/>
        <v>0.0001875-0.0445729323950338i</v>
      </c>
      <c r="M2276" t="str">
        <f t="shared" si="657"/>
        <v>0.0025-0.0214864392058112i</v>
      </c>
      <c r="N2276">
        <f t="shared" si="658"/>
        <v>87.370805224623354</v>
      </c>
      <c r="O2276">
        <f t="shared" si="659"/>
        <v>18.911282521424702</v>
      </c>
      <c r="P2276" s="3">
        <f t="shared" si="660"/>
        <v>18.911282521424702</v>
      </c>
      <c r="Q2276" s="3">
        <f t="shared" si="661"/>
        <v>-92.629194775376646</v>
      </c>
      <c r="R2276">
        <f t="shared" si="662"/>
        <v>87.370805224623354</v>
      </c>
      <c r="S2276">
        <f t="shared" si="663"/>
        <v>4.7482227483411359</v>
      </c>
      <c r="T2276">
        <f t="shared" si="646"/>
        <v>18.911282521424702</v>
      </c>
    </row>
    <row r="2277" spans="1:20" x14ac:dyDescent="0.25">
      <c r="A2277">
        <f t="shared" si="647"/>
        <v>29947.332468541754</v>
      </c>
      <c r="B2277">
        <f t="shared" si="664"/>
        <v>4766.2659947848324</v>
      </c>
      <c r="C2277" t="str">
        <f t="shared" si="648"/>
        <v>-0.398555632766766-8.7755898658521i</v>
      </c>
      <c r="D2277" t="str">
        <f t="shared" si="649"/>
        <v>3.47797574153874-3.36197971889646i</v>
      </c>
      <c r="E2277" t="str">
        <f t="shared" si="650"/>
        <v>162.588104403178+4.06507198588396i</v>
      </c>
      <c r="F2277" t="str">
        <f t="shared" si="651"/>
        <v>2.90988585882297-31.3446605496531i</v>
      </c>
      <c r="G2277" t="str">
        <f t="shared" si="652"/>
        <v>0.999991734765789-0.00287492015489519i</v>
      </c>
      <c r="H2277" t="str">
        <f t="shared" si="653"/>
        <v>1555.37025985063+426.030135652588i</v>
      </c>
      <c r="I2277" t="str">
        <f t="shared" si="654"/>
        <v>50.4394348553598-134.035740150387i</v>
      </c>
      <c r="K2277" t="str">
        <f t="shared" si="655"/>
        <v>0.00717675960244138-0.00855419321866566i</v>
      </c>
      <c r="L2277" t="str">
        <f t="shared" si="656"/>
        <v>0.0001875-0.0444041964485295i</v>
      </c>
      <c r="M2277" t="str">
        <f t="shared" si="657"/>
        <v>0.0025-0.0214050998264706i</v>
      </c>
      <c r="N2277">
        <f t="shared" si="658"/>
        <v>87.399619303836957</v>
      </c>
      <c r="O2277">
        <f t="shared" si="659"/>
        <v>18.874475102468157</v>
      </c>
      <c r="P2277" s="3">
        <f t="shared" si="660"/>
        <v>18.874475102468157</v>
      </c>
      <c r="Q2277" s="3">
        <f t="shared" si="661"/>
        <v>-92.600380696163043</v>
      </c>
      <c r="R2277">
        <f t="shared" si="662"/>
        <v>87.399619303836957</v>
      </c>
      <c r="S2277">
        <f t="shared" si="663"/>
        <v>4.766265994784832</v>
      </c>
      <c r="T2277">
        <f t="shared" si="646"/>
        <v>18.874475102468157</v>
      </c>
    </row>
    <row r="2278" spans="1:20" x14ac:dyDescent="0.25">
      <c r="A2278">
        <f t="shared" si="647"/>
        <v>30061.13233192221</v>
      </c>
      <c r="B2278">
        <f t="shared" si="664"/>
        <v>4784.3778055650146</v>
      </c>
      <c r="C2278" t="str">
        <f t="shared" si="648"/>
        <v>-0.392447121856344-8.73869571972079i</v>
      </c>
      <c r="D2278" t="str">
        <f t="shared" si="649"/>
        <v>3.4779746050683-3.34942538345009i</v>
      </c>
      <c r="E2278" t="str">
        <f t="shared" si="650"/>
        <v>162.595907497814+4.08451515133292i</v>
      </c>
      <c r="F2278" t="str">
        <f t="shared" si="651"/>
        <v>2.90988567568894-31.2260652019227i</v>
      </c>
      <c r="G2278" t="str">
        <f t="shared" si="652"/>
        <v>0.999991671831183-0.00288584466986278i</v>
      </c>
      <c r="H2278" t="str">
        <f t="shared" si="653"/>
        <v>1565.02370735287+422.692337654917i</v>
      </c>
      <c r="I2278" t="str">
        <f t="shared" si="654"/>
        <v>50.0821179201145-134.393144105439i</v>
      </c>
      <c r="K2278" t="str">
        <f t="shared" si="655"/>
        <v>0.00714631394581004-0.00854357460133238i</v>
      </c>
      <c r="L2278" t="str">
        <f t="shared" si="656"/>
        <v>0.0001875-0.0442360992712985i</v>
      </c>
      <c r="M2278" t="str">
        <f t="shared" si="657"/>
        <v>0.0025-0.0213240683666773i</v>
      </c>
      <c r="N2278">
        <f t="shared" si="658"/>
        <v>87.428624792594334</v>
      </c>
      <c r="O2278">
        <f t="shared" si="659"/>
        <v>18.837682506552259</v>
      </c>
      <c r="P2278" s="3">
        <f t="shared" si="660"/>
        <v>18.837682506552259</v>
      </c>
      <c r="Q2278" s="3">
        <f t="shared" si="661"/>
        <v>-92.571375207405666</v>
      </c>
      <c r="R2278">
        <f t="shared" si="662"/>
        <v>87.428624792594334</v>
      </c>
      <c r="S2278">
        <f t="shared" si="663"/>
        <v>4.7843778055650148</v>
      </c>
      <c r="T2278">
        <f t="shared" si="646"/>
        <v>18.837682506552259</v>
      </c>
    </row>
    <row r="2279" spans="1:20" x14ac:dyDescent="0.25">
      <c r="A2279">
        <f t="shared" si="647"/>
        <v>30175.364634783513</v>
      </c>
      <c r="B2279">
        <f t="shared" si="664"/>
        <v>4802.5584412261614</v>
      </c>
      <c r="C2279" t="str">
        <f t="shared" si="648"/>
        <v>-0.386354660087355-8.70197076550576i</v>
      </c>
      <c r="D2279" t="str">
        <f t="shared" si="649"/>
        <v>3.477973459945-3.33691923049854i</v>
      </c>
      <c r="E2279" t="str">
        <f t="shared" si="650"/>
        <v>162.603804190035+4.10402838016047i</v>
      </c>
      <c r="F2279" t="str">
        <f t="shared" si="651"/>
        <v>2.90988549116047-31.1079190516154i</v>
      </c>
      <c r="G2279" t="str">
        <f t="shared" si="652"/>
        <v>0.999991608417373-0.00289681069590892i</v>
      </c>
      <c r="H2279" t="str">
        <f t="shared" si="653"/>
        <v>1574.7602416557+419.204879663518i</v>
      </c>
      <c r="I2279" t="str">
        <f t="shared" si="654"/>
        <v>49.7151141596451-134.754604106995i</v>
      </c>
      <c r="K2279" t="str">
        <f t="shared" si="655"/>
        <v>0.00711594545691906-0.00853286163472261i</v>
      </c>
      <c r="L2279" t="str">
        <f t="shared" si="656"/>
        <v>0.0001875-0.0440686384452068i</v>
      </c>
      <c r="M2279" t="str">
        <f t="shared" si="657"/>
        <v>0.0025-0.0212433436607663i</v>
      </c>
      <c r="N2279">
        <f t="shared" si="658"/>
        <v>87.457821471800486</v>
      </c>
      <c r="O2279">
        <f t="shared" si="659"/>
        <v>18.800904910582041</v>
      </c>
      <c r="P2279" s="3">
        <f t="shared" si="660"/>
        <v>18.800904910582041</v>
      </c>
      <c r="Q2279" s="3">
        <f t="shared" si="661"/>
        <v>-92.542178528199514</v>
      </c>
      <c r="R2279">
        <f t="shared" si="662"/>
        <v>87.457821471800486</v>
      </c>
      <c r="S2279">
        <f t="shared" si="663"/>
        <v>4.8025584412261617</v>
      </c>
      <c r="T2279">
        <f t="shared" si="646"/>
        <v>18.800904910582041</v>
      </c>
    </row>
    <row r="2280" spans="1:20" x14ac:dyDescent="0.25">
      <c r="A2280">
        <f t="shared" si="647"/>
        <v>30290.031020395694</v>
      </c>
      <c r="B2280">
        <f t="shared" si="664"/>
        <v>4820.8081633028214</v>
      </c>
      <c r="C2280" t="str">
        <f t="shared" si="648"/>
        <v>-0.380278359312604-8.66541430398523i</v>
      </c>
      <c r="D2280" t="str">
        <f t="shared" si="649"/>
        <v>3.47797230610301-3.32446108013528i</v>
      </c>
      <c r="E2280" t="str">
        <f t="shared" si="650"/>
        <v>162.611795184035+4.12361171402114i</v>
      </c>
      <c r="F2280" t="str">
        <f t="shared" si="651"/>
        <v>2.90988530522693-30.9902203991592i</v>
      </c>
      <c r="G2280" t="str">
        <f t="shared" si="652"/>
        <v>0.999991544520711-0.00290781839075192i</v>
      </c>
      <c r="H2280" t="str">
        <f t="shared" si="653"/>
        <v>1584.57897635939+415.563713507239i</v>
      </c>
      <c r="I2280" t="str">
        <f t="shared" si="654"/>
        <v>49.3381967795685-135.120022232501i</v>
      </c>
      <c r="K2280" t="str">
        <f t="shared" si="655"/>
        <v>0.00708565471142821-0.00852205499541528i</v>
      </c>
      <c r="L2280" t="str">
        <f t="shared" si="656"/>
        <v>0.0001875-0.0439018115612738i</v>
      </c>
      <c r="M2280" t="str">
        <f t="shared" si="657"/>
        <v>0.0025-0.0211629245474859i</v>
      </c>
      <c r="N2280">
        <f t="shared" si="658"/>
        <v>87.487209115542768</v>
      </c>
      <c r="O2280">
        <f t="shared" si="659"/>
        <v>18.764142491095445</v>
      </c>
      <c r="P2280" s="3">
        <f t="shared" si="660"/>
        <v>18.764142491095445</v>
      </c>
      <c r="Q2280" s="3">
        <f t="shared" si="661"/>
        <v>-92.512790884457232</v>
      </c>
      <c r="R2280">
        <f t="shared" si="662"/>
        <v>87.487209115542768</v>
      </c>
      <c r="S2280">
        <f t="shared" si="663"/>
        <v>4.8208081633028215</v>
      </c>
      <c r="T2280">
        <f t="shared" si="646"/>
        <v>18.764142491095445</v>
      </c>
    </row>
    <row r="2281" spans="1:20" x14ac:dyDescent="0.25">
      <c r="A2281">
        <f t="shared" si="647"/>
        <v>30405.133138273199</v>
      </c>
      <c r="B2281">
        <f t="shared" si="664"/>
        <v>4839.1272343233722</v>
      </c>
      <c r="C2281" t="str">
        <f t="shared" si="648"/>
        <v>-0.374218329871328-8.62902563741511i</v>
      </c>
      <c r="D2281" t="str">
        <f t="shared" si="649"/>
        <v>3.47797114347592-3.31205075314435i</v>
      </c>
      <c r="E2281" t="str">
        <f t="shared" si="650"/>
        <v>162.619881188022+4.14326519337185i</v>
      </c>
      <c r="F2281" t="str">
        <f t="shared" si="651"/>
        <v>2.90988511787765-30.8729675514193i</v>
      </c>
      <c r="G2281" t="str">
        <f t="shared" si="652"/>
        <v>0.99999148013752-0.00291886791270914i</v>
      </c>
      <c r="H2281" t="str">
        <f t="shared" si="653"/>
        <v>1594.47891650843+411.764712243616i</v>
      </c>
      <c r="I2281" t="str">
        <f t="shared" si="654"/>
        <v>48.9511355322136-135.489293395028i</v>
      </c>
      <c r="K2281" t="str">
        <f t="shared" si="655"/>
        <v>0.00705544227757442-0.00851115536370215i</v>
      </c>
      <c r="L2281" t="str">
        <f t="shared" si="656"/>
        <v>0.0001875-0.0437356162196394i</v>
      </c>
      <c r="M2281" t="str">
        <f t="shared" si="657"/>
        <v>0.0025-0.02108280986998i</v>
      </c>
      <c r="N2281">
        <f t="shared" si="658"/>
        <v>87.51678749114761</v>
      </c>
      <c r="O2281">
        <f t="shared" si="659"/>
        <v>18.727395424254645</v>
      </c>
      <c r="P2281" s="3">
        <f t="shared" si="660"/>
        <v>18.727395424254645</v>
      </c>
      <c r="Q2281" s="3">
        <f t="shared" si="661"/>
        <v>-92.48321250885239</v>
      </c>
      <c r="R2281">
        <f t="shared" si="662"/>
        <v>87.51678749114761</v>
      </c>
      <c r="S2281">
        <f t="shared" si="663"/>
        <v>4.8391272343233727</v>
      </c>
      <c r="T2281">
        <f t="shared" si="646"/>
        <v>18.727395424254645</v>
      </c>
    </row>
    <row r="2282" spans="1:20" x14ac:dyDescent="0.25">
      <c r="A2282">
        <f t="shared" si="647"/>
        <v>30520.672644198636</v>
      </c>
      <c r="B2282">
        <f t="shared" si="664"/>
        <v>4857.515917813801</v>
      </c>
      <c r="C2282" t="str">
        <f t="shared" si="648"/>
        <v>-0.368174680585116-8.59280406954071i</v>
      </c>
      <c r="D2282" t="str">
        <f t="shared" si="649"/>
        <v>3.47796997199687-3.29968807099768i</v>
      </c>
      <c r="E2282" t="str">
        <f t="shared" si="650"/>
        <v>162.628062914258+4.16298885746431i</v>
      </c>
      <c r="F2282" t="str">
        <f t="shared" si="651"/>
        <v>2.90988492910183-30.7561588216743i</v>
      </c>
      <c r="G2282" t="str">
        <f t="shared" si="652"/>
        <v>0.999991415264095-0.0029299594206993i</v>
      </c>
      <c r="H2282" t="str">
        <f t="shared" si="653"/>
        <v>1604.45895315987+407.803670728676i</v>
      </c>
      <c r="I2282" t="str">
        <f t="shared" si="654"/>
        <v>48.5536968073282-135.86230503189i</v>
      </c>
      <c r="K2282" t="str">
        <f t="shared" si="655"/>
        <v>0.00702530871614855-0.00850016342349317i</v>
      </c>
      <c r="L2282" t="str">
        <f t="shared" si="656"/>
        <v>0.0001875-0.043570050029527i</v>
      </c>
      <c r="M2282" t="str">
        <f t="shared" si="657"/>
        <v>0.0025-0.021002998475772i</v>
      </c>
      <c r="N2282">
        <f t="shared" si="658"/>
        <v>87.546556359242558</v>
      </c>
      <c r="O2282">
        <f t="shared" si="659"/>
        <v>18.690663885838514</v>
      </c>
      <c r="P2282" s="3">
        <f t="shared" si="660"/>
        <v>18.690663885838514</v>
      </c>
      <c r="Q2282" s="3">
        <f t="shared" si="661"/>
        <v>-92.453443640757442</v>
      </c>
      <c r="R2282">
        <f t="shared" si="662"/>
        <v>87.546556359242558</v>
      </c>
      <c r="S2282">
        <f t="shared" si="663"/>
        <v>4.8575159178138012</v>
      </c>
      <c r="T2282">
        <f t="shared" si="646"/>
        <v>18.690663885838514</v>
      </c>
    </row>
    <row r="2283" spans="1:20" x14ac:dyDescent="0.25">
      <c r="A2283">
        <f t="shared" si="647"/>
        <v>30636.651200246593</v>
      </c>
      <c r="B2283">
        <f t="shared" si="664"/>
        <v>4875.9744783014939</v>
      </c>
      <c r="C2283" t="str">
        <f t="shared" si="648"/>
        <v>-0.362147518754475-8.55674890560756i</v>
      </c>
      <c r="D2283" t="str">
        <f t="shared" si="649"/>
        <v>3.47796879159845-3.28737285585259i</v>
      </c>
      <c r="E2283" t="str">
        <f t="shared" si="650"/>
        <v>162.636341079086+4.18278274433889i</v>
      </c>
      <c r="F2283" t="str">
        <f t="shared" si="651"/>
        <v>2.90988473888861-30.6397925295909i</v>
      </c>
      <c r="G2283" t="str">
        <f t="shared" si="652"/>
        <v>0.999991349896704-0.00294109307424471i</v>
      </c>
      <c r="H2283" t="str">
        <f t="shared" si="653"/>
        <v>1614.5178577729+403.676306387066i</v>
      </c>
      <c r="I2283" t="str">
        <f t="shared" si="654"/>
        <v>48.145643736381-136.238936784926i</v>
      </c>
      <c r="K2283" t="str">
        <f t="shared" si="655"/>
        <v>0.00699525458047344-0.0084890798622218i</v>
      </c>
      <c r="L2283" t="str">
        <f t="shared" si="656"/>
        <v>0.0001875-0.0434051106092121i</v>
      </c>
      <c r="M2283" t="str">
        <f t="shared" si="657"/>
        <v>0.0025-0.0209234892167484i</v>
      </c>
      <c r="N2283">
        <f t="shared" si="658"/>
        <v>87.576515473816642</v>
      </c>
      <c r="O2283">
        <f t="shared" si="659"/>
        <v>18.653948051234387</v>
      </c>
      <c r="P2283" s="3">
        <f t="shared" si="660"/>
        <v>18.653948051234387</v>
      </c>
      <c r="Q2283" s="3">
        <f t="shared" si="661"/>
        <v>-92.423484526183358</v>
      </c>
      <c r="R2283">
        <f t="shared" si="662"/>
        <v>87.576515473816642</v>
      </c>
      <c r="S2283">
        <f t="shared" si="663"/>
        <v>4.8759744783014938</v>
      </c>
      <c r="T2283">
        <f t="shared" si="646"/>
        <v>18.653948051234387</v>
      </c>
    </row>
    <row r="2284" spans="1:20" x14ac:dyDescent="0.25">
      <c r="A2284">
        <f t="shared" si="647"/>
        <v>30753.070474807533</v>
      </c>
      <c r="B2284">
        <f t="shared" si="664"/>
        <v>4894.5031813190399</v>
      </c>
      <c r="C2284" t="str">
        <f t="shared" si="648"/>
        <v>-0.35613695015587-8.52085945237306i</v>
      </c>
      <c r="D2284" t="str">
        <f t="shared" si="649"/>
        <v>3.47796760221277-3.27510493054921i</v>
      </c>
      <c r="E2284" t="str">
        <f t="shared" si="650"/>
        <v>162.644716402974+4.2026468908129i</v>
      </c>
      <c r="F2284" t="str">
        <f t="shared" si="651"/>
        <v>2.90988454722705-30.5238670012012i</v>
      </c>
      <c r="G2284" t="str">
        <f t="shared" si="652"/>
        <v>0.999991284031586-0.00295226903347359i</v>
      </c>
      <c r="H2284" t="str">
        <f t="shared" si="653"/>
        <v>1624.65427641997+399.378260198003i</v>
      </c>
      <c r="I2284" t="str">
        <f t="shared" si="654"/>
        <v>47.7267363113654-136.619060172643i</v>
      </c>
      <c r="K2284" t="str">
        <f t="shared" si="655"/>
        <v>0.00696528041638305-0.00847790537075027i</v>
      </c>
      <c r="L2284" t="str">
        <f t="shared" si="656"/>
        <v>0.0001875-0.0432407955859853i</v>
      </c>
      <c r="M2284" t="str">
        <f t="shared" si="657"/>
        <v>0.0025-0.0208442809491416i</v>
      </c>
      <c r="N2284">
        <f t="shared" si="658"/>
        <v>87.606664582280132</v>
      </c>
      <c r="O2284">
        <f t="shared" si="659"/>
        <v>18.617248095430831</v>
      </c>
      <c r="P2284" s="3">
        <f t="shared" si="660"/>
        <v>18.617248095430831</v>
      </c>
      <c r="Q2284" s="3">
        <f t="shared" si="661"/>
        <v>-92.393335417719868</v>
      </c>
      <c r="R2284">
        <f t="shared" si="662"/>
        <v>87.606664582280132</v>
      </c>
      <c r="S2284">
        <f t="shared" si="663"/>
        <v>4.8945031813190401</v>
      </c>
      <c r="T2284">
        <f t="shared" ref="T2284:T2347" si="665">P2284</f>
        <v>18.617248095430831</v>
      </c>
    </row>
    <row r="2285" spans="1:20" x14ac:dyDescent="0.25">
      <c r="A2285">
        <f t="shared" ref="A2285:A2348" si="666">2*PI()*B2285</f>
        <v>30869.9321426118</v>
      </c>
      <c r="B2285">
        <f t="shared" si="664"/>
        <v>4913.102293408052</v>
      </c>
      <c r="C2285" t="str">
        <f t="shared" ref="C2285:C2348" si="667">IMPRODUCT(D2285,E2285,$C$40,,K2285,$C$41)</f>
        <v>-0.350143079038466-8.4851350181174i</v>
      </c>
      <c r="D2285" t="str">
        <f t="shared" ref="D2285:D2348" si="668">IMDIV(IMPRODUCT($C$37,$C$38,COMPLEX(1,A2285/$C$38)),IMSUM(-1*A2285*A2285/$C$39,COMPLEX(0,1*A2285)))</f>
        <v>3.47796640377141-3.26288411860795i</v>
      </c>
      <c r="E2285" t="str">
        <f t="shared" ref="E2285:E2348" si="669">IMDIV(IMPRODUCT(IMSUM(F2285,G2285),$C$29,H2285),IMSUM(1,I2285))</f>
        <v>162.65318961054+4.22258133247704i</v>
      </c>
      <c r="F2285" t="str">
        <f t="shared" ref="F2285:F2348" si="670">IMDIV(IMPRODUCT($C$14,$C$15,COMPLEX(1,A2285/$C$15)),IMSUM(-1*A2285*A2285/$C$16,COMPLEX(0,A2285)))</f>
        <v>2.90988435410612-30.4083805688772i</v>
      </c>
      <c r="G2285" t="str">
        <f t="shared" ref="G2285:G2348" si="671">IMDIV(1,COMPLEX(1,A2285*$C$9*$C$10))</f>
        <v>0.99999121766495-0.00296348745912237i</v>
      </c>
      <c r="H2285" t="str">
        <f t="shared" ref="H2285:H2348" si="672">IMDIV($C$3,IMSUM(K2285,COMPLEX(0,$C$28*A2285)))</f>
        <v>1634.86672382011+394.905097913258i</v>
      </c>
      <c r="I2285" t="str">
        <f t="shared" ref="I2285:I2348" si="673">IMPRODUCT(F2285,$C$29,H2285,$C$31)</f>
        <v>47.2967315190338-137.00253825442i</v>
      </c>
      <c r="K2285" t="str">
        <f t="shared" ref="K2285:K2348" si="674">IF($C$26&lt;=0,IMDIV(1,IMSUM(IMDIV(1,L2285),1/$C$18)),IMDIV(1,IMSUM(IMDIV(1,L2285),1/$C$18,IMDIV(1,M2285))))</f>
        <v>0.00693538676220346-0.00846664064327505i</v>
      </c>
      <c r="L2285" t="str">
        <f t="shared" ref="L2285:L2348" si="675">IMSUM($C$21/$C$22,IMDIV(1,COMPLEX(0,$C$20*$C$22*A2285)))</f>
        <v>0.0001875-0.04307710259612i</v>
      </c>
      <c r="M2285" t="str">
        <f t="shared" ref="M2285:M2348" si="676">IMSUM($C$25/$C$26,IMDIV(1,COMPLEX(0,$C$24*$C$26*A2285)))</f>
        <v>0.0025-0.0207653725335143i</v>
      </c>
      <c r="N2285">
        <f t="shared" ref="N2285:N2348" si="677">ABS(R2285)</f>
        <v>87.637003425528562</v>
      </c>
      <c r="O2285">
        <f t="shared" ref="O2285:O2348" si="678">ABS(P2285)</f>
        <v>18.580564193009835</v>
      </c>
      <c r="P2285" s="3">
        <f t="shared" ref="P2285:P2348" si="679">20*LOG10(IMABS(C2285))</f>
        <v>18.580564193009835</v>
      </c>
      <c r="Q2285" s="3">
        <f t="shared" ref="Q2285:Q2348" si="680">IMARGUMENT(C2285)*180/PI()</f>
        <v>-92.362996574471438</v>
      </c>
      <c r="R2285">
        <f t="shared" ref="R2285:R2348" si="681">IF(Q2285&lt;0,Q2285+180,Q2285-180)</f>
        <v>87.637003425528562</v>
      </c>
      <c r="S2285">
        <f t="shared" ref="S2285:S2348" si="682">B2285/1000</f>
        <v>4.9131022934080519</v>
      </c>
      <c r="T2285">
        <f t="shared" si="665"/>
        <v>18.580564193009835</v>
      </c>
    </row>
    <row r="2286" spans="1:20" x14ac:dyDescent="0.25">
      <c r="A2286">
        <f t="shared" si="666"/>
        <v>30987.237884753722</v>
      </c>
      <c r="B2286">
        <f t="shared" ref="B2286:B2349" si="683">B2285*(1+B$42)</f>
        <v>4931.7720821230023</v>
      </c>
      <c r="C2286" t="str">
        <f t="shared" si="667"/>
        <v>-0.344166008121777-8.44957491265516i</v>
      </c>
      <c r="D2286" t="str">
        <f t="shared" si="668"/>
        <v>3.47796519620544-3.25071024422692i</v>
      </c>
      <c r="E2286" t="str">
        <f t="shared" si="669"/>
        <v>162.661761430598+4.24258610368223i</v>
      </c>
      <c r="F2286" t="str">
        <f t="shared" si="670"/>
        <v>2.9098841595147-30.2933315713078i</v>
      </c>
      <c r="G2286" t="str">
        <f t="shared" si="671"/>
        <v>0.999991150792979-0.00297474851253799i</v>
      </c>
      <c r="H2286" t="str">
        <f t="shared" si="672"/>
        <v>1645.15357719651+390.252311524165i</v>
      </c>
      <c r="I2286" t="str">
        <f t="shared" si="673"/>
        <v>46.855383491547-137.389225287071i</v>
      </c>
      <c r="K2286" t="str">
        <f t="shared" si="674"/>
        <v>0.00690557414873475-0.00845528637723219i</v>
      </c>
      <c r="L2286" t="str">
        <f t="shared" si="675"/>
        <v>0.0001875-0.0429140292848377i</v>
      </c>
      <c r="M2286" t="str">
        <f t="shared" si="676"/>
        <v>0.0025-0.0206867628347423i</v>
      </c>
      <c r="N2286">
        <f t="shared" si="677"/>
        <v>87.667531738003404</v>
      </c>
      <c r="O2286">
        <f t="shared" si="678"/>
        <v>18.543896518139874</v>
      </c>
      <c r="P2286" s="3">
        <f t="shared" si="679"/>
        <v>18.543896518139874</v>
      </c>
      <c r="Q2286" s="3">
        <f t="shared" si="680"/>
        <v>-92.332468261996596</v>
      </c>
      <c r="R2286">
        <f t="shared" si="681"/>
        <v>87.667531738003404</v>
      </c>
      <c r="S2286">
        <f t="shared" si="682"/>
        <v>4.9317720821230022</v>
      </c>
      <c r="T2286">
        <f t="shared" si="665"/>
        <v>18.543896518139874</v>
      </c>
    </row>
    <row r="2287" spans="1:20" x14ac:dyDescent="0.25">
      <c r="A2287">
        <f t="shared" si="666"/>
        <v>31104.989388715789</v>
      </c>
      <c r="B2287">
        <f t="shared" si="683"/>
        <v>4950.5128160350696</v>
      </c>
      <c r="C2287" t="str">
        <f t="shared" si="667"/>
        <v>-0.338205838593099-8.41417844734618i</v>
      </c>
      <c r="D2287" t="str">
        <f t="shared" si="668"/>
        <v>3.47796397944536-3.23858313227944i</v>
      </c>
      <c r="E2287" t="str">
        <f t="shared" si="669"/>
        <v>162.670432596185+4.26266123753501i</v>
      </c>
      <c r="F2287" t="str">
        <f t="shared" si="670"/>
        <v>2.90988396344161-30.1787183534745i</v>
      </c>
      <c r="G2287" t="str">
        <f t="shared" si="671"/>
        <v>0.999991083411824-0.00298605235568018i</v>
      </c>
      <c r="H2287" t="str">
        <f t="shared" si="672"/>
        <v>1655.51306996073+385.415320995372i</v>
      </c>
      <c r="I2287" t="str">
        <f t="shared" si="673"/>
        <v>46.4024436745384-137.778966374114i</v>
      </c>
      <c r="K2287" t="str">
        <f t="shared" si="674"/>
        <v>0.00687584309923451-0.00844384327320279i</v>
      </c>
      <c r="L2287" t="str">
        <f t="shared" si="675"/>
        <v>0.0001875-0.0427515733062738i</v>
      </c>
      <c r="M2287" t="str">
        <f t="shared" si="676"/>
        <v>0.0025-0.0206084507219987i</v>
      </c>
      <c r="N2287">
        <f t="shared" si="677"/>
        <v>87.698249247756337</v>
      </c>
      <c r="O2287">
        <f t="shared" si="678"/>
        <v>18.507245244568434</v>
      </c>
      <c r="P2287" s="3">
        <f t="shared" si="679"/>
        <v>18.507245244568434</v>
      </c>
      <c r="Q2287" s="3">
        <f t="shared" si="680"/>
        <v>-92.301750752243663</v>
      </c>
      <c r="R2287">
        <f t="shared" si="681"/>
        <v>87.698249247756337</v>
      </c>
      <c r="S2287">
        <f t="shared" si="682"/>
        <v>4.9505128160350695</v>
      </c>
      <c r="T2287">
        <f t="shared" si="665"/>
        <v>18.507245244568434</v>
      </c>
    </row>
    <row r="2288" spans="1:20" x14ac:dyDescent="0.25">
      <c r="A2288">
        <f t="shared" si="666"/>
        <v>31223.188348392909</v>
      </c>
      <c r="B2288">
        <f t="shared" si="683"/>
        <v>4969.3247647360031</v>
      </c>
      <c r="C2288" t="str">
        <f t="shared" si="667"/>
        <v>-0.332262670105508-8.37894493510736i</v>
      </c>
      <c r="D2288" t="str">
        <f t="shared" si="668"/>
        <v>3.47796275342121-3.22650260831153i</v>
      </c>
      <c r="E2288" t="str">
        <f t="shared" si="669"/>
        <v>162.679203844604+4.28280676588435i</v>
      </c>
      <c r="F2288" t="str">
        <f t="shared" si="670"/>
        <v>2.90988376587556-30.0645392666275i</v>
      </c>
      <c r="G2288" t="str">
        <f t="shared" si="671"/>
        <v>0.999991015517608-0.00299739915112387i</v>
      </c>
      <c r="H2288" t="str">
        <f t="shared" si="672"/>
        <v>1665.94328522715+380.389476283828i</v>
      </c>
      <c r="I2288" t="str">
        <f t="shared" si="673"/>
        <v>45.9376610136412-138.171597108111i</v>
      </c>
      <c r="K2288" t="str">
        <f t="shared" si="674"/>
        <v>0.00684619412940269-0.00843231203481865i</v>
      </c>
      <c r="L2288" t="str">
        <f t="shared" si="675"/>
        <v>0.0001875-0.0425897323234447i</v>
      </c>
      <c r="M2288" t="str">
        <f t="shared" si="676"/>
        <v>0.0025-0.0205304350687375i</v>
      </c>
      <c r="N2288">
        <f t="shared" si="677"/>
        <v>87.729155676512406</v>
      </c>
      <c r="O2288">
        <f t="shared" si="678"/>
        <v>18.470610545615664</v>
      </c>
      <c r="P2288" s="3">
        <f t="shared" si="679"/>
        <v>18.470610545615664</v>
      </c>
      <c r="Q2288" s="3">
        <f t="shared" si="680"/>
        <v>-92.270844323487594</v>
      </c>
      <c r="R2288">
        <f t="shared" si="681"/>
        <v>87.729155676512406</v>
      </c>
      <c r="S2288">
        <f t="shared" si="682"/>
        <v>4.9693247647360028</v>
      </c>
      <c r="T2288">
        <f t="shared" si="665"/>
        <v>18.470610545615664</v>
      </c>
    </row>
    <row r="2289" spans="1:20" x14ac:dyDescent="0.25">
      <c r="A2289">
        <f t="shared" si="666"/>
        <v>31341.836464116805</v>
      </c>
      <c r="B2289">
        <f t="shared" si="683"/>
        <v>4988.2081988420005</v>
      </c>
      <c r="C2289" t="str">
        <f t="shared" si="667"/>
        <v>-0.326336600775873-8.34387369042356i</v>
      </c>
      <c r="D2289" t="str">
        <f t="shared" si="668"/>
        <v>3.47796151806245-3.21446849853932i</v>
      </c>
      <c r="E2289" t="str">
        <f t="shared" si="669"/>
        <v>162.68807591746+4.30302271931542i</v>
      </c>
      <c r="F2289" t="str">
        <f t="shared" si="670"/>
        <v>2.9098835668052-29.9507926682622i</v>
      </c>
      <c r="G2289" t="str">
        <f t="shared" si="671"/>
        <v>0.999990947106425-0.00300878906206145i</v>
      </c>
      <c r="H2289" t="str">
        <f t="shared" si="672"/>
        <v>1676.44214916227+375.170059662186i</v>
      </c>
      <c r="I2289" t="str">
        <f t="shared" si="673"/>
        <v>45.4607821605483-138.566943206602i</v>
      </c>
      <c r="K2289" t="str">
        <f t="shared" si="674"/>
        <v>0.00681662774736768-0.00842069336866788i</v>
      </c>
      <c r="L2289" t="str">
        <f t="shared" si="675"/>
        <v>0.0001875-0.0424285040082136i</v>
      </c>
      <c r="M2289" t="str">
        <f t="shared" si="676"/>
        <v>0.0025-0.0204527147526773i</v>
      </c>
      <c r="N2289">
        <f t="shared" si="677"/>
        <v>87.760250739735113</v>
      </c>
      <c r="O2289">
        <f t="shared" si="678"/>
        <v>18.43399259416729</v>
      </c>
      <c r="P2289" s="3">
        <f t="shared" si="679"/>
        <v>18.43399259416729</v>
      </c>
      <c r="Q2289" s="3">
        <f t="shared" si="680"/>
        <v>-92.239749260264887</v>
      </c>
      <c r="R2289">
        <f t="shared" si="681"/>
        <v>87.760250739735113</v>
      </c>
      <c r="S2289">
        <f t="shared" si="682"/>
        <v>4.9882081988420008</v>
      </c>
      <c r="T2289">
        <f t="shared" si="665"/>
        <v>18.43399259416729</v>
      </c>
    </row>
    <row r="2290" spans="1:20" x14ac:dyDescent="0.25">
      <c r="A2290">
        <f t="shared" si="666"/>
        <v>31460.935442680453</v>
      </c>
      <c r="B2290">
        <f t="shared" si="683"/>
        <v>5007.1633899976005</v>
      </c>
      <c r="C2290" t="str">
        <f t="shared" si="667"/>
        <v>-0.320427727183471-8.30896402935887i</v>
      </c>
      <c r="D2290" t="str">
        <f t="shared" si="668"/>
        <v>3.477960273298-3.20248062984666i</v>
      </c>
      <c r="E2290" t="str">
        <f t="shared" si="669"/>
        <v>162.697049560693+4.32330912713853i</v>
      </c>
      <c r="F2290" t="str">
        <f t="shared" si="670"/>
        <v>2.90988336621902-29.8374769220955i</v>
      </c>
      <c r="G2290" t="str">
        <f t="shared" si="671"/>
        <v>0.999990878174339-0.00302022225230517i</v>
      </c>
      <c r="H2290" t="str">
        <f t="shared" si="672"/>
        <v>1687.00742417463+369.752288366555i</v>
      </c>
      <c r="I2290" t="str">
        <f t="shared" si="673"/>
        <v>44.9715516997093-138.96482014214i</v>
      </c>
      <c r="K2290" t="str">
        <f t="shared" si="674"/>
        <v>0.00678714445367373-0.00840898798420078i</v>
      </c>
      <c r="L2290" t="str">
        <f t="shared" si="675"/>
        <v>0.0001875-0.0422678860412568i</v>
      </c>
      <c r="M2290" t="str">
        <f t="shared" si="676"/>
        <v>0.0025-0.0203752886557853i</v>
      </c>
      <c r="N2290">
        <f t="shared" si="677"/>
        <v>87.791534146690097</v>
      </c>
      <c r="O2290">
        <f t="shared" si="678"/>
        <v>18.39739156266814</v>
      </c>
      <c r="P2290" s="3">
        <f t="shared" si="679"/>
        <v>18.39739156266814</v>
      </c>
      <c r="Q2290" s="3">
        <f t="shared" si="680"/>
        <v>-92.208465853309903</v>
      </c>
      <c r="R2290">
        <f t="shared" si="681"/>
        <v>87.791534146690097</v>
      </c>
      <c r="S2290">
        <f t="shared" si="682"/>
        <v>5.0071633899976007</v>
      </c>
      <c r="T2290">
        <f t="shared" si="665"/>
        <v>18.39739156266814</v>
      </c>
    </row>
    <row r="2291" spans="1:20" x14ac:dyDescent="0.25">
      <c r="A2291">
        <f t="shared" si="666"/>
        <v>31580.486997362637</v>
      </c>
      <c r="B2291">
        <f t="shared" si="683"/>
        <v>5026.1906108795911</v>
      </c>
      <c r="C2291" t="str">
        <f t="shared" si="667"/>
        <v>-0.31453614436855-8.27421526956807i</v>
      </c>
      <c r="D2291" t="str">
        <f t="shared" si="668"/>
        <v>3.47795901905626-3.19053882978257i</v>
      </c>
      <c r="E2291" t="str">
        <f t="shared" si="669"/>
        <v>162.706125524621+4.34366601737895i</v>
      </c>
      <c r="F2291" t="str">
        <f t="shared" si="670"/>
        <v>2.90988316410554-29.7245903980424i</v>
      </c>
      <c r="G2291" t="str">
        <f t="shared" si="671"/>
        <v>0.999990808717383-0.00303169888628942i</v>
      </c>
      <c r="H2291" t="str">
        <f t="shared" si="672"/>
        <v>1697.63670195228+364.131317589186i</v>
      </c>
      <c r="I2291" t="str">
        <f t="shared" si="673"/>
        <v>44.4697123967953-139.365032767068i</v>
      </c>
      <c r="K2291" t="str">
        <f t="shared" si="674"/>
        <v>0.00675774474126983-0.00839719659363585i</v>
      </c>
      <c r="L2291" t="str">
        <f t="shared" si="675"/>
        <v>0.0001875-0.042107876112031i</v>
      </c>
      <c r="M2291" t="str">
        <f t="shared" si="676"/>
        <v>0.0025-0.0202981556642611i</v>
      </c>
      <c r="N2291">
        <f t="shared" si="677"/>
        <v>87.823005600511308</v>
      </c>
      <c r="O2291">
        <f t="shared" si="678"/>
        <v>18.360807623116056</v>
      </c>
      <c r="P2291" s="3">
        <f t="shared" si="679"/>
        <v>18.360807623116056</v>
      </c>
      <c r="Q2291" s="3">
        <f t="shared" si="680"/>
        <v>-92.176994399488692</v>
      </c>
      <c r="R2291">
        <f t="shared" si="681"/>
        <v>87.823005600511308</v>
      </c>
      <c r="S2291">
        <f t="shared" si="682"/>
        <v>5.0261906108795911</v>
      </c>
      <c r="T2291">
        <f t="shared" si="665"/>
        <v>18.360807623116056</v>
      </c>
    </row>
    <row r="2292" spans="1:20" x14ac:dyDescent="0.25">
      <c r="A2292">
        <f t="shared" si="666"/>
        <v>31700.492847952617</v>
      </c>
      <c r="B2292">
        <f t="shared" si="683"/>
        <v>5045.2901352009339</v>
      </c>
      <c r="C2292" t="str">
        <f t="shared" si="667"/>
        <v>-0.308661945831172-8.23962673030762i</v>
      </c>
      <c r="D2292" t="str">
        <f t="shared" si="668"/>
        <v>3.47795775526509-3.17864292655873i</v>
      </c>
      <c r="E2292" t="str">
        <f t="shared" si="669"/>
        <v>162.715304563974+4.36409341676784i</v>
      </c>
      <c r="F2292" t="str">
        <f t="shared" si="670"/>
        <v>2.90988296045311-29.612131472192i</v>
      </c>
      <c r="G2292" t="str">
        <f t="shared" si="671"/>
        <v>0.999990738731561-0.00304321912907316i</v>
      </c>
      <c r="H2292" t="str">
        <f t="shared" si="672"/>
        <v>1708.32739635614+358.302243837388i</v>
      </c>
      <c r="I2292" t="str">
        <f t="shared" si="673"/>
        <v>43.9550054700829-139.767374933748i</v>
      </c>
      <c r="K2292" t="str">
        <f t="shared" si="674"/>
        <v>0.0067284290954998-0.00838531991186591i</v>
      </c>
      <c r="L2292" t="str">
        <f t="shared" si="675"/>
        <v>0.0001875-0.0419484719187398i</v>
      </c>
      <c r="M2292" t="str">
        <f t="shared" si="676"/>
        <v>0.0025-0.0202213146685207i</v>
      </c>
      <c r="N2292">
        <f t="shared" si="677"/>
        <v>87.854664798267464</v>
      </c>
      <c r="O2292">
        <f t="shared" si="678"/>
        <v>18.324240947055536</v>
      </c>
      <c r="P2292" s="3">
        <f t="shared" si="679"/>
        <v>18.324240947055536</v>
      </c>
      <c r="Q2292" s="3">
        <f t="shared" si="680"/>
        <v>-92.145335201732536</v>
      </c>
      <c r="R2292">
        <f t="shared" si="681"/>
        <v>87.854664798267464</v>
      </c>
      <c r="S2292">
        <f t="shared" si="682"/>
        <v>5.0452901352009336</v>
      </c>
      <c r="T2292">
        <f t="shared" si="665"/>
        <v>18.324240947055536</v>
      </c>
    </row>
    <row r="2293" spans="1:20" x14ac:dyDescent="0.25">
      <c r="A2293">
        <f t="shared" si="666"/>
        <v>31820.95472077484</v>
      </c>
      <c r="B2293">
        <f t="shared" si="683"/>
        <v>5064.4622377146979</v>
      </c>
      <c r="C2293" t="str">
        <f t="shared" si="667"/>
        <v>-0.302805223530689-8.20519773244715i</v>
      </c>
      <c r="D2293" t="str">
        <f t="shared" si="668"/>
        <v>3.4779564818518-3.16679274904709i</v>
      </c>
      <c r="E2293" t="str">
        <f t="shared" si="669"/>
        <v>162.724587437938+4.38459135072962i</v>
      </c>
      <c r="F2293" t="str">
        <f t="shared" si="670"/>
        <v>2.90988275525-29.5000985267849i</v>
      </c>
      <c r="G2293" t="str">
        <f t="shared" si="671"/>
        <v>0.999990668212847-0.00305478314634225i</v>
      </c>
      <c r="H2293" t="str">
        <f t="shared" si="672"/>
        <v>1719.07673617921+352.260108680533i</v>
      </c>
      <c r="I2293" t="str">
        <f t="shared" si="673"/>
        <v>43.4271708859373-140.171629111054i</v>
      </c>
      <c r="K2293" t="str">
        <f t="shared" si="674"/>
        <v>0.00669919799409364-0.00837335865636446i</v>
      </c>
      <c r="L2293" t="str">
        <f t="shared" si="675"/>
        <v>0.0001875-0.0417896711683003i</v>
      </c>
      <c r="M2293" t="str">
        <f t="shared" si="676"/>
        <v>0.0025-0.0201447645631806i</v>
      </c>
      <c r="N2293">
        <f t="shared" si="677"/>
        <v>87.88651143102679</v>
      </c>
      <c r="O2293">
        <f t="shared" si="678"/>
        <v>18.287691705572119</v>
      </c>
      <c r="P2293" s="3">
        <f t="shared" si="679"/>
        <v>18.287691705572119</v>
      </c>
      <c r="Q2293" s="3">
        <f t="shared" si="680"/>
        <v>-92.11348856897321</v>
      </c>
      <c r="R2293">
        <f t="shared" si="681"/>
        <v>87.88651143102679</v>
      </c>
      <c r="S2293">
        <f t="shared" si="682"/>
        <v>5.0644622377146984</v>
      </c>
      <c r="T2293">
        <f t="shared" si="665"/>
        <v>18.287691705572119</v>
      </c>
    </row>
    <row r="2294" spans="1:20" x14ac:dyDescent="0.25">
      <c r="A2294">
        <f t="shared" si="666"/>
        <v>31941.874348713784</v>
      </c>
      <c r="B2294">
        <f t="shared" si="683"/>
        <v>5083.7071942180137</v>
      </c>
      <c r="C2294" t="str">
        <f t="shared" si="667"/>
        <v>-0.296966067885035-8.17092759848042i</v>
      </c>
      <c r="D2294" t="str">
        <f t="shared" si="668"/>
        <v>3.4779551987431-3.15498812677731i</v>
      </c>
      <c r="E2294" t="str">
        <f t="shared" si="669"/>
        <v>162.733974910191+4.40515984337254i</v>
      </c>
      <c r="F2294" t="str">
        <f t="shared" si="670"/>
        <v>2.9098825484844-29.3884899501895i</v>
      </c>
      <c r="G2294" t="str">
        <f t="shared" si="671"/>
        <v>0.999990597157181-0.00306639110441183i</v>
      </c>
      <c r="H2294" t="str">
        <f t="shared" si="672"/>
        <v>1729.88175778282+345.999902907669i</v>
      </c>
      <c r="I2294" t="str">
        <f t="shared" si="673"/>
        <v>42.8859476795854-140.577565998025i</v>
      </c>
      <c r="K2294" t="str">
        <f t="shared" si="674"/>
        <v>0.00667005190716033-0.00836131354709234i</v>
      </c>
      <c r="L2294" t="str">
        <f t="shared" si="675"/>
        <v>0.0001875-0.0416314715763102i</v>
      </c>
      <c r="M2294" t="str">
        <f t="shared" si="676"/>
        <v>0.0025-0.0200685042470419i</v>
      </c>
      <c r="N2294">
        <f t="shared" si="677"/>
        <v>87.91854518392482</v>
      </c>
      <c r="O2294">
        <f t="shared" si="678"/>
        <v>18.251160069286449</v>
      </c>
      <c r="P2294" s="3">
        <f t="shared" si="679"/>
        <v>18.251160069286449</v>
      </c>
      <c r="Q2294" s="3">
        <f t="shared" si="680"/>
        <v>-92.08145481607518</v>
      </c>
      <c r="R2294">
        <f t="shared" si="681"/>
        <v>87.91854518392482</v>
      </c>
      <c r="S2294">
        <f t="shared" si="682"/>
        <v>5.0837071942180136</v>
      </c>
      <c r="T2294">
        <f t="shared" si="665"/>
        <v>18.251160069286449</v>
      </c>
    </row>
    <row r="2295" spans="1:20" x14ac:dyDescent="0.25">
      <c r="A2295">
        <f t="shared" si="666"/>
        <v>32063.253471238899</v>
      </c>
      <c r="B2295">
        <f t="shared" si="683"/>
        <v>5103.0252815560425</v>
      </c>
      <c r="C2295" t="str">
        <f t="shared" si="667"/>
        <v>-0.291144567770428-8.13681565253649i</v>
      </c>
      <c r="D2295" t="str">
        <f t="shared" si="668"/>
        <v>3.47795390586523-3.14322888993443i</v>
      </c>
      <c r="E2295" t="str">
        <f t="shared" si="669"/>
        <v>162.74346774894+4.42579891747746i</v>
      </c>
      <c r="F2295" t="str">
        <f t="shared" si="670"/>
        <v>2.90988234014446-29.2773041368787i</v>
      </c>
      <c r="G2295" t="str">
        <f t="shared" si="671"/>
        <v>0.999990525560477-0.00307804317022876i</v>
      </c>
      <c r="H2295" t="str">
        <f t="shared" si="672"/>
        <v>1740.7392976231+339.516571118605i</v>
      </c>
      <c r="I2295" t="str">
        <f t="shared" si="673"/>
        <v>42.3310743023765-140.984944135678i</v>
      </c>
      <c r="K2295" t="str">
        <f t="shared" si="674"/>
        <v>0.00664099129718177-0.00834918530640442i</v>
      </c>
      <c r="L2295" t="str">
        <f t="shared" si="675"/>
        <v>0.0001875-0.0414738708670157i</v>
      </c>
      <c r="M2295" t="str">
        <f t="shared" si="676"/>
        <v>0.0025-0.0199925326230742i</v>
      </c>
      <c r="N2295">
        <f t="shared" si="677"/>
        <v>87.950765736231787</v>
      </c>
      <c r="O2295">
        <f t="shared" si="678"/>
        <v>18.214646208348768</v>
      </c>
      <c r="P2295" s="3">
        <f t="shared" si="679"/>
        <v>18.214646208348768</v>
      </c>
      <c r="Q2295" s="3">
        <f t="shared" si="680"/>
        <v>-92.049234263768213</v>
      </c>
      <c r="R2295">
        <f t="shared" si="681"/>
        <v>87.950765736231787</v>
      </c>
      <c r="S2295">
        <f t="shared" si="682"/>
        <v>5.1030252815560422</v>
      </c>
      <c r="T2295">
        <f t="shared" si="665"/>
        <v>18.214646208348768</v>
      </c>
    </row>
    <row r="2296" spans="1:20" x14ac:dyDescent="0.25">
      <c r="A2296">
        <f t="shared" si="666"/>
        <v>32185.093834429605</v>
      </c>
      <c r="B2296">
        <f t="shared" si="683"/>
        <v>5122.4167776259555</v>
      </c>
      <c r="C2296" t="str">
        <f t="shared" si="667"/>
        <v>-0.285340810521368-8.1028612203907i</v>
      </c>
      <c r="D2296" t="str">
        <f t="shared" si="668"/>
        <v>3.47795260314379-3.13151486935629i</v>
      </c>
      <c r="E2296" t="str">
        <f t="shared" si="669"/>
        <v>162.753066726961+4.44650859448626i</v>
      </c>
      <c r="F2296" t="str">
        <f t="shared" si="670"/>
        <v>2.90988213021814-29.1665394874074i</v>
      </c>
      <c r="G2296" t="str">
        <f t="shared" si="671"/>
        <v>0.999990453418615-0.00308973951137394i</v>
      </c>
      <c r="H2296" t="str">
        <f t="shared" si="672"/>
        <v>1751.64598468267+332.805016772021i</v>
      </c>
      <c r="I2296" t="str">
        <f t="shared" si="673"/>
        <v>41.7622889967525-141.393509518125i</v>
      </c>
      <c r="K2296" t="str">
        <f t="shared" si="674"/>
        <v>0.00661201661900817-0.00833697465895681i</v>
      </c>
      <c r="L2296" t="str">
        <f t="shared" si="675"/>
        <v>0.0001875-0.0413168667732771i</v>
      </c>
      <c r="M2296" t="str">
        <f t="shared" si="676"/>
        <v>0.0025-0.0199168485984003i</v>
      </c>
      <c r="N2296">
        <f t="shared" si="677"/>
        <v>87.983172761420121</v>
      </c>
      <c r="O2296">
        <f t="shared" si="678"/>
        <v>18.178150292433447</v>
      </c>
      <c r="P2296" s="3">
        <f t="shared" si="679"/>
        <v>18.178150292433447</v>
      </c>
      <c r="Q2296" s="3">
        <f t="shared" si="680"/>
        <v>-92.016827238579879</v>
      </c>
      <c r="R2296">
        <f t="shared" si="681"/>
        <v>87.983172761420121</v>
      </c>
      <c r="S2296">
        <f t="shared" si="682"/>
        <v>5.1224167776259559</v>
      </c>
      <c r="T2296">
        <f t="shared" si="665"/>
        <v>18.178150292433447</v>
      </c>
    </row>
    <row r="2297" spans="1:20" x14ac:dyDescent="0.25">
      <c r="A2297">
        <f t="shared" si="666"/>
        <v>32307.39719100044</v>
      </c>
      <c r="B2297">
        <f t="shared" si="683"/>
        <v>5141.8819613809346</v>
      </c>
      <c r="C2297" t="str">
        <f t="shared" si="667"/>
        <v>-0.279554881931007-8.06906362947634i</v>
      </c>
      <c r="D2297" t="str">
        <f t="shared" si="668"/>
        <v>3.47795129050384-3.11984589653121i</v>
      </c>
      <c r="E2297" t="str">
        <f t="shared" si="669"/>
        <v>162.76277262165+4.46728889448823i</v>
      </c>
      <c r="F2297" t="str">
        <f t="shared" si="670"/>
        <v>2.90988191869337-29.0561944083886i</v>
      </c>
      <c r="G2297" t="str">
        <f t="shared" si="671"/>
        <v>0.999990380727443-0.00310148029606476i</v>
      </c>
      <c r="H2297" t="str">
        <f t="shared" si="672"/>
        <v>1762.59823282428+325.860107714245i</v>
      </c>
      <c r="I2297" t="str">
        <f t="shared" si="673"/>
        <v>41.1793302001264-141.802995204196i</v>
      </c>
      <c r="K2297" t="str">
        <f t="shared" si="674"/>
        <v>0.00658312831985456-0.00832468233161414i</v>
      </c>
      <c r="L2297" t="str">
        <f t="shared" si="675"/>
        <v>0.0001875-0.0411604570365384i</v>
      </c>
      <c r="M2297" t="str">
        <f t="shared" si="676"/>
        <v>0.0025-0.01984145108428i</v>
      </c>
      <c r="N2297">
        <f t="shared" si="677"/>
        <v>88.015765927231584</v>
      </c>
      <c r="O2297">
        <f t="shared" si="678"/>
        <v>18.141672490734532</v>
      </c>
      <c r="P2297" s="3">
        <f t="shared" si="679"/>
        <v>18.141672490734532</v>
      </c>
      <c r="Q2297" s="3">
        <f t="shared" si="680"/>
        <v>-91.984234072768416</v>
      </c>
      <c r="R2297">
        <f t="shared" si="681"/>
        <v>88.015765927231584</v>
      </c>
      <c r="S2297">
        <f t="shared" si="682"/>
        <v>5.1418819613809346</v>
      </c>
      <c r="T2297">
        <f t="shared" si="665"/>
        <v>18.141672490734532</v>
      </c>
    </row>
    <row r="2298" spans="1:20" x14ac:dyDescent="0.25">
      <c r="A2298">
        <f t="shared" si="666"/>
        <v>32430.165300326244</v>
      </c>
      <c r="B2298">
        <f t="shared" si="683"/>
        <v>5161.4211128341822</v>
      </c>
      <c r="C2298" t="str">
        <f t="shared" si="667"/>
        <v>-0.273786866251389-8.03542220889483i</v>
      </c>
      <c r="D2298" t="str">
        <f t="shared" si="668"/>
        <v>3.47794996786986-3.10822180359549i</v>
      </c>
      <c r="E2298" t="str">
        <f t="shared" si="669"/>
        <v>162.772586215047+4.48813983621069i</v>
      </c>
      <c r="F2298" t="str">
        <f t="shared" si="670"/>
        <v>2.909881705558-28.9462673124712i</v>
      </c>
      <c r="G2298" t="str">
        <f t="shared" si="671"/>
        <v>0.999990307482779-0.0031132656931575i</v>
      </c>
      <c r="H2298" t="str">
        <f t="shared" si="672"/>
        <v>1773.5922330854+318.676682212847i</v>
      </c>
      <c r="I2298" t="str">
        <f t="shared" si="673"/>
        <v>40.5819369788844-142.213120930968i</v>
      </c>
      <c r="K2298" t="str">
        <f t="shared" si="674"/>
        <v>0.00655432683929862-0.00831230905335723i</v>
      </c>
      <c r="L2298" t="str">
        <f t="shared" si="675"/>
        <v>0.0001875-0.0410046394067926i</v>
      </c>
      <c r="M2298" t="str">
        <f t="shared" si="676"/>
        <v>0.0025-0.0197663389960949i</v>
      </c>
      <c r="N2298">
        <f t="shared" si="677"/>
        <v>88.048544895747185</v>
      </c>
      <c r="O2298">
        <f t="shared" si="678"/>
        <v>18.105212971959876</v>
      </c>
      <c r="P2298" s="3">
        <f t="shared" si="679"/>
        <v>18.105212971959876</v>
      </c>
      <c r="Q2298" s="3">
        <f t="shared" si="680"/>
        <v>-91.951455104252815</v>
      </c>
      <c r="R2298">
        <f t="shared" si="681"/>
        <v>88.048544895747185</v>
      </c>
      <c r="S2298">
        <f t="shared" si="682"/>
        <v>5.1614211128341818</v>
      </c>
      <c r="T2298">
        <f t="shared" si="665"/>
        <v>18.105212971959876</v>
      </c>
    </row>
    <row r="2299" spans="1:20" x14ac:dyDescent="0.25">
      <c r="A2299">
        <f t="shared" si="666"/>
        <v>32553.399928467483</v>
      </c>
      <c r="B2299">
        <f t="shared" si="683"/>
        <v>5181.0345130629521</v>
      </c>
      <c r="C2299" t="str">
        <f t="shared" si="667"/>
        <v>-0.268036846194358-8.00193628942738i</v>
      </c>
      <c r="D2299" t="str">
        <f t="shared" si="668"/>
        <v>3.47794863516577-3.09664242333103i</v>
      </c>
      <c r="E2299" t="str">
        <f t="shared" si="669"/>
        <v>162.782508293891+4.5090614370035i</v>
      </c>
      <c r="F2299" t="str">
        <f t="shared" si="670"/>
        <v>2.90988149079975-28.836756618317i</v>
      </c>
      <c r="G2299" t="str">
        <f t="shared" si="671"/>
        <v>0.999990233680409-0.00312509587214976i</v>
      </c>
      <c r="H2299" t="str">
        <f t="shared" si="672"/>
        <v>1784.62394593495+311.249555519109i</v>
      </c>
      <c r="I2299" t="str">
        <f t="shared" si="673"/>
        <v>39.9698494936889-142.623592730656i</v>
      </c>
      <c r="K2299" t="str">
        <f t="shared" si="674"/>
        <v>0.00652561260927975-0.00829985555519099i</v>
      </c>
      <c r="L2299" t="str">
        <f t="shared" si="675"/>
        <v>0.0001875-0.0408494116425509i</v>
      </c>
      <c r="M2299" t="str">
        <f t="shared" si="676"/>
        <v>0.0025-0.0196915112533322i</v>
      </c>
      <c r="N2299">
        <f t="shared" si="677"/>
        <v>88.081509323454611</v>
      </c>
      <c r="O2299">
        <f t="shared" si="678"/>
        <v>18.068771904327164</v>
      </c>
      <c r="P2299" s="3">
        <f t="shared" si="679"/>
        <v>18.068771904327164</v>
      </c>
      <c r="Q2299" s="3">
        <f t="shared" si="680"/>
        <v>-91.918490676545389</v>
      </c>
      <c r="R2299">
        <f t="shared" si="681"/>
        <v>88.081509323454611</v>
      </c>
      <c r="S2299">
        <f t="shared" si="682"/>
        <v>5.1810345130629525</v>
      </c>
      <c r="T2299">
        <f t="shared" si="665"/>
        <v>18.068771904327164</v>
      </c>
    </row>
    <row r="2300" spans="1:20" x14ac:dyDescent="0.25">
      <c r="A2300">
        <f t="shared" si="666"/>
        <v>32677.10284819566</v>
      </c>
      <c r="B2300">
        <f t="shared" si="683"/>
        <v>5200.7224442125917</v>
      </c>
      <c r="C2300" t="str">
        <f t="shared" si="667"/>
        <v>-0.262304902932335-7.96860520354558i</v>
      </c>
      <c r="D2300" t="str">
        <f t="shared" si="668"/>
        <v>3.47794729231495-3.08510758916292i</v>
      </c>
      <c r="E2300" t="str">
        <f t="shared" si="669"/>
        <v>162.792539649652+4.53005371282922i</v>
      </c>
      <c r="F2300" t="str">
        <f t="shared" si="670"/>
        <v>2.90988127440627-28.7276607505777i</v>
      </c>
      <c r="G2300" t="str">
        <f t="shared" si="671"/>
        <v>0.999990159316086-0.00313697100318291i</v>
      </c>
      <c r="H2300" t="str">
        <f t="shared" si="672"/>
        <v>1795.68909351558+303.573526983745i</v>
      </c>
      <c r="I2300" t="str">
        <f t="shared" si="673"/>
        <v>39.3428094972639-143.03410255252i</v>
      </c>
      <c r="K2300" t="str">
        <f t="shared" si="674"/>
        <v>0.00649698605409948-0.00828732257005283i</v>
      </c>
      <c r="L2300" t="str">
        <f t="shared" si="675"/>
        <v>0.0001875-0.0406947715108098i</v>
      </c>
      <c r="M2300" t="str">
        <f t="shared" si="676"/>
        <v>0.0025-0.0196169667795698i</v>
      </c>
      <c r="N2300">
        <f t="shared" si="677"/>
        <v>88.114658861318802</v>
      </c>
      <c r="O2300">
        <f t="shared" si="678"/>
        <v>18.032349455559014</v>
      </c>
      <c r="P2300" s="3">
        <f t="shared" si="679"/>
        <v>18.032349455559014</v>
      </c>
      <c r="Q2300" s="3">
        <f t="shared" si="680"/>
        <v>-91.885341138681198</v>
      </c>
      <c r="R2300">
        <f t="shared" si="681"/>
        <v>88.114658861318802</v>
      </c>
      <c r="S2300">
        <f t="shared" si="682"/>
        <v>5.2007224442125919</v>
      </c>
      <c r="T2300">
        <f t="shared" si="665"/>
        <v>18.032349455559014</v>
      </c>
    </row>
    <row r="2301" spans="1:20" x14ac:dyDescent="0.25">
      <c r="A2301">
        <f t="shared" si="666"/>
        <v>32801.275839018803</v>
      </c>
      <c r="B2301">
        <f t="shared" si="683"/>
        <v>5220.4851895005995</v>
      </c>
      <c r="C2301" t="str">
        <f t="shared" si="667"/>
        <v>-0.256591116099849-7.93542828542256i</v>
      </c>
      <c r="D2301" t="str">
        <f t="shared" si="668"/>
        <v>3.47794593924011-3.07361713515707i</v>
      </c>
      <c r="E2301" t="str">
        <f t="shared" si="669"/>
        <v>162.802681078582+4.5511166782466i</v>
      </c>
      <c r="F2301" t="str">
        <f t="shared" si="670"/>
        <v>2.9098810563651-28.6189781398725i</v>
      </c>
      <c r="G2301" t="str">
        <f t="shared" si="671"/>
        <v>0.999990084385532-0.0031488912570445i</v>
      </c>
      <c r="H2301" t="str">
        <f t="shared" si="672"/>
        <v>1806.7831518975+295.643387749763i</v>
      </c>
      <c r="I2301" t="str">
        <f t="shared" si="673"/>
        <v>38.7005608657788-143.44432789154i</v>
      </c>
      <c r="K2301" t="str">
        <f t="shared" si="674"/>
        <v>0.00646844759042301-0.00827471083272122i</v>
      </c>
      <c r="L2301" t="str">
        <f t="shared" si="675"/>
        <v>0.0001875-0.0405407167870191i</v>
      </c>
      <c r="M2301" t="str">
        <f t="shared" si="676"/>
        <v>0.0025-0.0195427045024605i</v>
      </c>
      <c r="N2301">
        <f t="shared" si="677"/>
        <v>88.147993154848891</v>
      </c>
      <c r="O2301">
        <f t="shared" si="678"/>
        <v>17.99594579287897</v>
      </c>
      <c r="P2301" s="3">
        <f t="shared" si="679"/>
        <v>17.99594579287897</v>
      </c>
      <c r="Q2301" s="3">
        <f t="shared" si="680"/>
        <v>-91.852006845151109</v>
      </c>
      <c r="R2301">
        <f t="shared" si="681"/>
        <v>88.147993154848891</v>
      </c>
      <c r="S2301">
        <f t="shared" si="682"/>
        <v>5.2204851895005993</v>
      </c>
      <c r="T2301">
        <f t="shared" si="665"/>
        <v>17.99594579287897</v>
      </c>
    </row>
    <row r="2302" spans="1:20" x14ac:dyDescent="0.25">
      <c r="A2302">
        <f t="shared" si="666"/>
        <v>32925.920687207079</v>
      </c>
      <c r="B2302">
        <f t="shared" si="683"/>
        <v>5240.3230332207022</v>
      </c>
      <c r="C2302" t="str">
        <f t="shared" si="667"/>
        <v>-0.250895563794676-7.90240487094354i</v>
      </c>
      <c r="D2302" t="str">
        <f t="shared" si="668"/>
        <v>3.47794457586342-3.06217089601774i</v>
      </c>
      <c r="E2302" t="str">
        <f t="shared" si="669"/>
        <v>162.812933381751+4.57225034639904i</v>
      </c>
      <c r="F2302" t="str">
        <f t="shared" si="670"/>
        <v>2.90988083666372-28.5107072227655i</v>
      </c>
      <c r="G2302" t="str">
        <f t="shared" si="671"/>
        <v>0.999990008884435-0.00316085680517073i</v>
      </c>
      <c r="H2302" t="str">
        <f t="shared" si="672"/>
        <v>1817.90134337235+287.453929046495i</v>
      </c>
      <c r="I2302" t="str">
        <f t="shared" si="673"/>
        <v>38.0428501649381-143.853931425791i</v>
      </c>
      <c r="K2302" t="str">
        <f t="shared" si="674"/>
        <v>0.00643999762728193-0.00826202107972472i</v>
      </c>
      <c r="L2302" t="str">
        <f t="shared" si="675"/>
        <v>0.0001875-0.0403872452550499i</v>
      </c>
      <c r="M2302" t="str">
        <f t="shared" si="676"/>
        <v>0.0025-0.0194687233537164i</v>
      </c>
      <c r="N2302">
        <f t="shared" si="677"/>
        <v>88.181511844170132</v>
      </c>
      <c r="O2302">
        <f t="shared" si="678"/>
        <v>17.959561083007081</v>
      </c>
      <c r="P2302" s="3">
        <f t="shared" si="679"/>
        <v>17.959561083007081</v>
      </c>
      <c r="Q2302" s="3">
        <f t="shared" si="680"/>
        <v>-91.818488155829868</v>
      </c>
      <c r="R2302">
        <f t="shared" si="681"/>
        <v>88.181511844170132</v>
      </c>
      <c r="S2302">
        <f t="shared" si="682"/>
        <v>5.2403230332207018</v>
      </c>
      <c r="T2302">
        <f t="shared" si="665"/>
        <v>17.959561083007081</v>
      </c>
    </row>
    <row r="2303" spans="1:20" x14ac:dyDescent="0.25">
      <c r="A2303">
        <f t="shared" si="666"/>
        <v>33051.039185818467</v>
      </c>
      <c r="B2303">
        <f t="shared" si="683"/>
        <v>5260.2362607469413</v>
      </c>
      <c r="C2303" t="str">
        <f t="shared" si="667"/>
        <v>-0.245218322579675-7.86953429771668i</v>
      </c>
      <c r="D2303" t="str">
        <f t="shared" si="668"/>
        <v>3.47794320210647-3.05076870708526i</v>
      </c>
      <c r="E2303" t="str">
        <f t="shared" si="669"/>
        <v>162.82329736509+4.59345472900035i</v>
      </c>
      <c r="F2303" t="str">
        <f t="shared" si="670"/>
        <v>2.90988061528944-28.4028464417431i</v>
      </c>
      <c r="G2303" t="str">
        <f t="shared" si="671"/>
        <v>0.999989932808451-0.0031728678196489i</v>
      </c>
      <c r="H2303" t="str">
        <f t="shared" si="672"/>
        <v>1829.03862881847+278.999951107957i</v>
      </c>
      <c r="I2303" t="str">
        <f t="shared" si="673"/>
        <v>37.3694272517956-144.262560664593i</v>
      </c>
      <c r="K2303" t="str">
        <f t="shared" si="674"/>
        <v>0.00641163656607823-0.00824925404925135i</v>
      </c>
      <c r="L2303" t="str">
        <f t="shared" si="675"/>
        <v>0.0001875-0.0402343547071627i</v>
      </c>
      <c r="M2303" t="str">
        <f t="shared" si="676"/>
        <v>0.0025-0.0193950222690938i</v>
      </c>
      <c r="N2303">
        <f t="shared" si="677"/>
        <v>88.215214564092605</v>
      </c>
      <c r="O2303">
        <f t="shared" si="678"/>
        <v>17.923195492156079</v>
      </c>
      <c r="P2303" s="3">
        <f t="shared" si="679"/>
        <v>17.923195492156079</v>
      </c>
      <c r="Q2303" s="3">
        <f t="shared" si="680"/>
        <v>-91.784785435907395</v>
      </c>
      <c r="R2303">
        <f t="shared" si="681"/>
        <v>88.215214564092605</v>
      </c>
      <c r="S2303">
        <f t="shared" si="682"/>
        <v>5.2602362607469413</v>
      </c>
      <c r="T2303">
        <f t="shared" si="665"/>
        <v>17.923195492156079</v>
      </c>
    </row>
    <row r="2304" spans="1:20" x14ac:dyDescent="0.25">
      <c r="A2304">
        <f t="shared" si="666"/>
        <v>33176.63313472458</v>
      </c>
      <c r="B2304">
        <f t="shared" si="683"/>
        <v>5280.2251585377799</v>
      </c>
      <c r="C2304" t="str">
        <f t="shared" si="667"/>
        <v>-0.239559467484716-7.83681590508394i</v>
      </c>
      <c r="D2304" t="str">
        <f t="shared" si="668"/>
        <v>3.47794181789021-3.0394104043336i</v>
      </c>
      <c r="E2304" t="str">
        <f t="shared" si="669"/>
        <v>162.833773839438+4.61472983631932i</v>
      </c>
      <c r="F2304" t="str">
        <f t="shared" si="670"/>
        <v>2.9098803922296-28.2953942451916i</v>
      </c>
      <c r="G2304" t="str">
        <f t="shared" si="671"/>
        <v>0.999989856153202-0.00318492447321992i</v>
      </c>
      <c r="H2304" t="str">
        <f t="shared" si="672"/>
        <v>1840.18970017141+270.276272738386i</v>
      </c>
      <c r="I2304" t="str">
        <f t="shared" si="673"/>
        <v>36.6800459132708-144.669847609641i</v>
      </c>
      <c r="K2304" t="str">
        <f t="shared" si="674"/>
        <v>0.00638336480058967-0.00823641048105847i</v>
      </c>
      <c r="L2304" t="str">
        <f t="shared" si="675"/>
        <v>0.0001875-0.0400820429439755i</v>
      </c>
      <c r="M2304" t="str">
        <f t="shared" si="676"/>
        <v>0.0025-0.019321600188378i</v>
      </c>
      <c r="N2304">
        <f t="shared" si="677"/>
        <v>88.249100944181507</v>
      </c>
      <c r="O2304">
        <f t="shared" si="678"/>
        <v>17.886849186027874</v>
      </c>
      <c r="P2304" s="3">
        <f t="shared" si="679"/>
        <v>17.886849186027874</v>
      </c>
      <c r="Q2304" s="3">
        <f t="shared" si="680"/>
        <v>-91.750899055818493</v>
      </c>
      <c r="R2304">
        <f t="shared" si="681"/>
        <v>88.249100944181507</v>
      </c>
      <c r="S2304">
        <f t="shared" si="682"/>
        <v>5.28022515853778</v>
      </c>
      <c r="T2304">
        <f t="shared" si="665"/>
        <v>17.886849186027874</v>
      </c>
    </row>
    <row r="2305" spans="1:20" x14ac:dyDescent="0.25">
      <c r="A2305">
        <f t="shared" si="666"/>
        <v>33302.704340636534</v>
      </c>
      <c r="B2305">
        <f t="shared" si="683"/>
        <v>5300.2900141402233</v>
      </c>
      <c r="C2305" t="str">
        <f t="shared" si="667"/>
        <v>-0.233919072008764-7.80424903413168i</v>
      </c>
      <c r="D2305" t="str">
        <f t="shared" si="668"/>
        <v>3.47794042313506-3.02809582436803i</v>
      </c>
      <c r="E2305" t="str">
        <f t="shared" si="669"/>
        <v>162.844363620585+4.63607567716611i</v>
      </c>
      <c r="F2305" t="str">
        <f t="shared" si="670"/>
        <v>2.90988016747129-28.1883490873749i</v>
      </c>
      <c r="G2305" t="str">
        <f t="shared" si="671"/>
        <v>0.999989778914279-0.00319702693928071i</v>
      </c>
      <c r="H2305" t="str">
        <f t="shared" si="672"/>
        <v>1851.34897303708+261.277741546705i</v>
      </c>
      <c r="I2305" t="str">
        <f t="shared" si="673"/>
        <v>35.9744645422454-145.075408431558i</v>
      </c>
      <c r="K2305" t="str">
        <f t="shared" si="674"/>
        <v>0.0063551827169759-0.00822349111638289i</v>
      </c>
      <c r="L2305" t="str">
        <f t="shared" si="675"/>
        <v>0.0001875-0.0399303077744327i</v>
      </c>
      <c r="M2305" t="str">
        <f t="shared" si="676"/>
        <v>0.0025-0.0192484560553676i</v>
      </c>
      <c r="N2305">
        <f t="shared" si="677"/>
        <v>88.283170608827817</v>
      </c>
      <c r="O2305">
        <f t="shared" si="678"/>
        <v>17.850522329809969</v>
      </c>
      <c r="P2305" s="3">
        <f t="shared" si="679"/>
        <v>17.850522329809969</v>
      </c>
      <c r="Q2305" s="3">
        <f t="shared" si="680"/>
        <v>-91.716829391172183</v>
      </c>
      <c r="R2305">
        <f t="shared" si="681"/>
        <v>88.283170608827817</v>
      </c>
      <c r="S2305">
        <f t="shared" si="682"/>
        <v>5.3002900141402236</v>
      </c>
      <c r="T2305">
        <f t="shared" si="665"/>
        <v>17.850522329809969</v>
      </c>
    </row>
    <row r="2306" spans="1:20" x14ac:dyDescent="0.25">
      <c r="A2306">
        <f t="shared" si="666"/>
        <v>33429.254617130951</v>
      </c>
      <c r="B2306">
        <f t="shared" si="683"/>
        <v>5320.4311161939559</v>
      </c>
      <c r="C2306" t="str">
        <f t="shared" si="667"/>
        <v>-0.228297208122423-7.77183302770092i</v>
      </c>
      <c r="D2306" t="str">
        <f t="shared" si="668"/>
        <v>3.47793901776073-3.01682480442277i</v>
      </c>
      <c r="E2306" t="str">
        <f t="shared" si="669"/>
        <v>162.855067529312+4.65749225887688i</v>
      </c>
      <c r="F2306" t="str">
        <f t="shared" si="670"/>
        <v>2.9098799410016-28.0817094284124i</v>
      </c>
      <c r="G2306" t="str">
        <f t="shared" si="671"/>
        <v>0.999989701087237-0.00320917539188677i</v>
      </c>
      <c r="H2306" t="str">
        <f t="shared" si="672"/>
        <v>1862.51057948718+251.999244870648i</v>
      </c>
      <c r="I2306" t="str">
        <f t="shared" si="673"/>
        <v>35.2524468520294-145.478843164374i</v>
      </c>
      <c r="K2306" t="str">
        <f t="shared" si="674"/>
        <v>0.0063270906937862-0.00821049669785161i</v>
      </c>
      <c r="L2306" t="str">
        <f t="shared" si="675"/>
        <v>0.0001875-0.0397791470157727i</v>
      </c>
      <c r="M2306" t="str">
        <f t="shared" si="676"/>
        <v>0.0025-0.0191755888178597i</v>
      </c>
      <c r="N2306">
        <f t="shared" si="677"/>
        <v>88.317423177317735</v>
      </c>
      <c r="O2306">
        <f t="shared" si="678"/>
        <v>17.814215088171863</v>
      </c>
      <c r="P2306" s="3">
        <f t="shared" si="679"/>
        <v>17.814215088171863</v>
      </c>
      <c r="Q2306" s="3">
        <f t="shared" si="680"/>
        <v>-91.682576822682265</v>
      </c>
      <c r="R2306">
        <f t="shared" si="681"/>
        <v>88.317423177317735</v>
      </c>
      <c r="S2306">
        <f t="shared" si="682"/>
        <v>5.3204311161939559</v>
      </c>
      <c r="T2306">
        <f t="shared" si="665"/>
        <v>17.814215088171863</v>
      </c>
    </row>
    <row r="2307" spans="1:20" x14ac:dyDescent="0.25">
      <c r="A2307">
        <f t="shared" si="666"/>
        <v>33556.285784676045</v>
      </c>
      <c r="B2307">
        <f t="shared" si="683"/>
        <v>5340.6487544354932</v>
      </c>
      <c r="C2307" t="str">
        <f t="shared" si="667"/>
        <v>-0.222693946270328-7.73956723039841i</v>
      </c>
      <c r="D2307" t="str">
        <f t="shared" si="668"/>
        <v>3.47793760168644-3.00559718235865i</v>
      </c>
      <c r="E2307" t="str">
        <f t="shared" si="669"/>
        <v>162.865886391441+4.67897958729746i</v>
      </c>
      <c r="F2307" t="str">
        <f t="shared" si="670"/>
        <v>2.90987971280751-27.9754737342567i</v>
      </c>
      <c r="G2307" t="str">
        <f t="shared" si="671"/>
        <v>0.999989622667597-0.00322137000575465i</v>
      </c>
      <c r="H2307" t="str">
        <f t="shared" si="672"/>
        <v>1873.66836108043+242.435721409875i</v>
      </c>
      <c r="I2307" t="str">
        <f t="shared" si="673"/>
        <v>34.5137626298673-145.879735420705i</v>
      </c>
      <c r="K2307" t="str">
        <f t="shared" si="674"/>
        <v>0.00629908910196822-0.00819742796939289i</v>
      </c>
      <c r="L2307" t="str">
        <f t="shared" si="675"/>
        <v>0.0001875-0.0396285584934975i</v>
      </c>
      <c r="M2307" t="str">
        <f t="shared" si="676"/>
        <v>0.0025-0.0191029974276347i</v>
      </c>
      <c r="N2307">
        <f t="shared" si="677"/>
        <v>88.351858263904973</v>
      </c>
      <c r="O2307">
        <f t="shared" si="678"/>
        <v>17.777927625262596</v>
      </c>
      <c r="P2307" s="3">
        <f t="shared" si="679"/>
        <v>17.777927625262596</v>
      </c>
      <c r="Q2307" s="3">
        <f t="shared" si="680"/>
        <v>-91.648141736095027</v>
      </c>
      <c r="R2307">
        <f t="shared" si="681"/>
        <v>88.351858263904973</v>
      </c>
      <c r="S2307">
        <f t="shared" si="682"/>
        <v>5.3406487544354935</v>
      </c>
      <c r="T2307">
        <f t="shared" si="665"/>
        <v>17.777927625262596</v>
      </c>
    </row>
    <row r="2308" spans="1:20" x14ac:dyDescent="0.25">
      <c r="A2308">
        <f t="shared" si="666"/>
        <v>33683.79967065782</v>
      </c>
      <c r="B2308">
        <f t="shared" si="683"/>
        <v>5360.943219702348</v>
      </c>
      <c r="C2308" t="str">
        <f t="shared" si="667"/>
        <v>-0.217109355374267-7.70745098860657i</v>
      </c>
      <c r="D2308" t="str">
        <f t="shared" si="668"/>
        <v>3.47793617483068-2.99441279666075i</v>
      </c>
      <c r="E2308" t="str">
        <f t="shared" si="669"/>
        <v>162.876821037879+4.70053766676806i</v>
      </c>
      <c r="F2308" t="str">
        <f t="shared" si="670"/>
        <v>2.90987948287591-27.8696404766715i</v>
      </c>
      <c r="G2308" t="str">
        <f t="shared" si="671"/>
        <v>0.999989543650848-0.00323361095626442i</v>
      </c>
      <c r="H2308" t="str">
        <f t="shared" si="672"/>
        <v>1884.81586215584+232.582173585781i</v>
      </c>
      <c r="I2308" t="str">
        <f t="shared" si="673"/>
        <v>33.7581885300307-146.277652130503i</v>
      </c>
      <c r="K2308" t="str">
        <f t="shared" si="674"/>
        <v>0.00627117830487771-0.00818428567614783i</v>
      </c>
      <c r="L2308" t="str">
        <f t="shared" si="675"/>
        <v>0.0001875-0.0394785400413404i</v>
      </c>
      <c r="M2308" t="str">
        <f t="shared" si="676"/>
        <v>0.0025-0.019030680840441i</v>
      </c>
      <c r="N2308">
        <f t="shared" si="677"/>
        <v>88.386475477879415</v>
      </c>
      <c r="O2308">
        <f t="shared" si="678"/>
        <v>17.741660104707307</v>
      </c>
      <c r="P2308" s="3">
        <f t="shared" si="679"/>
        <v>17.741660104707307</v>
      </c>
      <c r="Q2308" s="3">
        <f t="shared" si="680"/>
        <v>-91.613524522120585</v>
      </c>
      <c r="R2308">
        <f t="shared" si="681"/>
        <v>88.386475477879415</v>
      </c>
      <c r="S2308">
        <f t="shared" si="682"/>
        <v>5.3609432197023477</v>
      </c>
      <c r="T2308">
        <f t="shared" si="665"/>
        <v>17.741660104707307</v>
      </c>
    </row>
    <row r="2309" spans="1:20" x14ac:dyDescent="0.25">
      <c r="A2309">
        <f t="shared" si="666"/>
        <v>33811.798109406322</v>
      </c>
      <c r="B2309">
        <f t="shared" si="683"/>
        <v>5381.3148039372172</v>
      </c>
      <c r="C2309" t="str">
        <f t="shared" si="667"/>
        <v>-0.211543502835951-7.67548365049392i</v>
      </c>
      <c r="D2309" t="str">
        <f t="shared" si="668"/>
        <v>3.47793473711142-2.98327148643612i</v>
      </c>
      <c r="E2309" t="str">
        <f t="shared" si="669"/>
        <v>162.887872304657+4.72216650010747i</v>
      </c>
      <c r="F2309" t="str">
        <f t="shared" si="670"/>
        <v>2.90987925119351-27.7642081332098i</v>
      </c>
      <c r="G2309" t="str">
        <f t="shared" si="671"/>
        <v>0.999989464032444-0.00324589841946225i</v>
      </c>
      <c r="H2309" t="str">
        <f t="shared" si="672"/>
        <v>1895.94632344768+222.433680643671i</v>
      </c>
      <c r="I2309" t="str">
        <f t="shared" si="673"/>
        <v>32.985508906886-146.672143306461i</v>
      </c>
      <c r="K2309" t="str">
        <f t="shared" si="674"/>
        <v>0.00624335865828968-0.00817107056438242i</v>
      </c>
      <c r="L2309" t="str">
        <f t="shared" si="675"/>
        <v>0.0001875-0.0393290895012356i</v>
      </c>
      <c r="M2309" t="str">
        <f t="shared" si="676"/>
        <v>0.0025-0.0189586380159803i</v>
      </c>
      <c r="N2309">
        <f t="shared" si="677"/>
        <v>88.421274423640313</v>
      </c>
      <c r="O2309">
        <f t="shared" si="678"/>
        <v>17.705412689604682</v>
      </c>
      <c r="P2309" s="3">
        <f t="shared" si="679"/>
        <v>17.705412689604682</v>
      </c>
      <c r="Q2309" s="3">
        <f t="shared" si="680"/>
        <v>-91.578725576359687</v>
      </c>
      <c r="R2309">
        <f t="shared" si="681"/>
        <v>88.421274423640313</v>
      </c>
      <c r="S2309">
        <f t="shared" si="682"/>
        <v>5.381314803937217</v>
      </c>
      <c r="T2309">
        <f t="shared" si="665"/>
        <v>17.705412689604682</v>
      </c>
    </row>
    <row r="2310" spans="1:20" x14ac:dyDescent="0.25">
      <c r="A2310">
        <f t="shared" si="666"/>
        <v>33940.28294222206</v>
      </c>
      <c r="B2310">
        <f t="shared" si="683"/>
        <v>5401.7638001921787</v>
      </c>
      <c r="C2310" t="str">
        <f t="shared" si="667"/>
        <v>-0.205996454540621-7.64366456602566i</v>
      </c>
      <c r="D2310" t="str">
        <f t="shared" si="668"/>
        <v>3.47793328844592-2.97217309141145i</v>
      </c>
      <c r="E2310" t="str">
        <f t="shared" si="669"/>
        <v>162.899041032988+4.7438660885947i</v>
      </c>
      <c r="F2310" t="str">
        <f t="shared" si="670"/>
        <v>2.90987901774702-27.6591751871916i</v>
      </c>
      <c r="G2310" t="str">
        <f t="shared" si="671"/>
        <v>0.999989383807803-0.00325823257206289i</v>
      </c>
      <c r="H2310" t="str">
        <f t="shared" si="672"/>
        <v>1907.0526760752+211.985412510756i</v>
      </c>
      <c r="I2310" t="str">
        <f t="shared" si="673"/>
        <v>32.1955166881662-147.06274183929i</v>
      </c>
      <c r="K2310" t="str">
        <f t="shared" si="674"/>
        <v>0.0062156305104105-0.00815778338140012i</v>
      </c>
      <c r="L2310" t="str">
        <f t="shared" si="675"/>
        <v>0.0001875-0.0391802047232872i</v>
      </c>
      <c r="M2310" t="str">
        <f t="shared" si="676"/>
        <v>0.0025-0.0188868679178923i</v>
      </c>
      <c r="N2310">
        <f t="shared" si="677"/>
        <v>88.456254700764646</v>
      </c>
      <c r="O2310">
        <f t="shared" si="678"/>
        <v>17.669185542524847</v>
      </c>
      <c r="P2310" s="3">
        <f t="shared" si="679"/>
        <v>17.669185542524847</v>
      </c>
      <c r="Q2310" s="3">
        <f t="shared" si="680"/>
        <v>-91.543745299235354</v>
      </c>
      <c r="R2310">
        <f t="shared" si="681"/>
        <v>88.456254700764646</v>
      </c>
      <c r="S2310">
        <f t="shared" si="682"/>
        <v>5.4017638001921791</v>
      </c>
      <c r="T2310">
        <f t="shared" si="665"/>
        <v>17.669185542524847</v>
      </c>
    </row>
    <row r="2311" spans="1:20" x14ac:dyDescent="0.25">
      <c r="A2311">
        <f t="shared" si="666"/>
        <v>34069.256017402506</v>
      </c>
      <c r="B2311">
        <f t="shared" si="683"/>
        <v>5422.290502632909</v>
      </c>
      <c r="C2311" t="str">
        <f t="shared" si="667"/>
        <v>-0.200468274860272-7.61199308697348i</v>
      </c>
      <c r="D2311" t="str">
        <f t="shared" si="668"/>
        <v>3.47793182875088-2.96111745193075i</v>
      </c>
      <c r="E2311" t="str">
        <f t="shared" si="669"/>
        <v>162.910328069302+4.76563643195383i</v>
      </c>
      <c r="F2311" t="str">
        <f t="shared" si="670"/>
        <v>2.90987878252301-27.5545401276829i</v>
      </c>
      <c r="G2311" t="str">
        <f t="shared" si="671"/>
        <v>0.999989302972309-0.00327061359145224i</v>
      </c>
      <c r="H2311" t="str">
        <f t="shared" si="672"/>
        <v>1918.1275359633+201.232644420727i</v>
      </c>
      <c r="I2311" t="str">
        <f t="shared" si="673"/>
        <v>31.3880142884774-147.448963326304i</v>
      </c>
      <c r="K2311" t="str">
        <f t="shared" si="674"/>
        <v>0.0061879942018911-0.00814442487545492i</v>
      </c>
      <c r="L2311" t="str">
        <f t="shared" si="675"/>
        <v>0.0001875-0.0390318835657374i</v>
      </c>
      <c r="M2311" t="str">
        <f t="shared" si="676"/>
        <v>0.0025-0.0188153695137401i</v>
      </c>
      <c r="N2311">
        <f t="shared" si="677"/>
        <v>88.491415904080512</v>
      </c>
      <c r="O2311">
        <f t="shared" si="678"/>
        <v>17.632978825506676</v>
      </c>
      <c r="P2311" s="3">
        <f t="shared" si="679"/>
        <v>17.632978825506676</v>
      </c>
      <c r="Q2311" s="3">
        <f t="shared" si="680"/>
        <v>-91.508584095919488</v>
      </c>
      <c r="R2311">
        <f t="shared" si="681"/>
        <v>88.491415904080512</v>
      </c>
      <c r="S2311">
        <f t="shared" si="682"/>
        <v>5.4222905026329089</v>
      </c>
      <c r="T2311">
        <f t="shared" si="665"/>
        <v>17.632978825506676</v>
      </c>
    </row>
    <row r="2312" spans="1:20" x14ac:dyDescent="0.25">
      <c r="A2312">
        <f t="shared" si="666"/>
        <v>34198.719190268639</v>
      </c>
      <c r="B2312">
        <f t="shared" si="683"/>
        <v>5442.8952065429139</v>
      </c>
      <c r="C2312" t="str">
        <f t="shared" si="667"/>
        <v>-0.194959026657546-7.58046856692573i</v>
      </c>
      <c r="D2312" t="str">
        <f t="shared" si="668"/>
        <v>3.4779303579423-2.95010440895305i</v>
      </c>
      <c r="E2312" t="str">
        <f t="shared" si="669"/>
        <v>162.921734265298+4.78747752833463i</v>
      </c>
      <c r="F2312" t="str">
        <f t="shared" si="670"/>
        <v>2.90987854550797-27.4503014494729i</v>
      </c>
      <c r="G2312" t="str">
        <f t="shared" si="671"/>
        <v>0.999989221521311-0.00328304165568986i</v>
      </c>
      <c r="H2312" t="str">
        <f t="shared" si="672"/>
        <v>1929.16319875371+190.170772312661i</v>
      </c>
      <c r="I2312" t="str">
        <f t="shared" si="673"/>
        <v>30.5628145628642-147.830305936824i</v>
      </c>
      <c r="K2312" t="str">
        <f t="shared" si="674"/>
        <v>0.00616045006584144-0.00813099579566493i</v>
      </c>
      <c r="L2312" t="str">
        <f t="shared" si="675"/>
        <v>0.0001875-0.0388841238949367i</v>
      </c>
      <c r="M2312" t="str">
        <f t="shared" si="676"/>
        <v>0.0025-0.0187441417749951i</v>
      </c>
      <c r="N2312">
        <f t="shared" si="677"/>
        <v>88.526757623736685</v>
      </c>
      <c r="O2312">
        <f t="shared" si="678"/>
        <v>17.596792700055836</v>
      </c>
      <c r="P2312" s="3">
        <f t="shared" si="679"/>
        <v>17.596792700055836</v>
      </c>
      <c r="Q2312" s="3">
        <f t="shared" si="680"/>
        <v>-91.473242376263315</v>
      </c>
      <c r="R2312">
        <f t="shared" si="681"/>
        <v>88.526757623736685</v>
      </c>
      <c r="S2312">
        <f t="shared" si="682"/>
        <v>5.4428952065429135</v>
      </c>
      <c r="T2312">
        <f t="shared" si="665"/>
        <v>17.596792700055836</v>
      </c>
    </row>
    <row r="2313" spans="1:20" x14ac:dyDescent="0.25">
      <c r="A2313">
        <f t="shared" si="666"/>
        <v>34328.674323191655</v>
      </c>
      <c r="B2313">
        <f t="shared" si="683"/>
        <v>5463.5782083277772</v>
      </c>
      <c r="C2313" t="str">
        <f t="shared" si="667"/>
        <v>-0.189468771289558-7.54909036129765i</v>
      </c>
      <c r="D2313" t="str">
        <f t="shared" si="668"/>
        <v>3.47792887593561-2.93913380405013i</v>
      </c>
      <c r="E2313" t="str">
        <f t="shared" si="669"/>
        <v>162.933260477992+4.809389374296i</v>
      </c>
      <c r="F2313" t="str">
        <f t="shared" si="670"/>
        <v>2.90987830668819-27.3464576530531i</v>
      </c>
      <c r="G2313" t="str">
        <f t="shared" si="671"/>
        <v>0.999989139450124-0.00329551694351155i</v>
      </c>
      <c r="H2313" t="str">
        <f t="shared" si="672"/>
        <v>1940.15163526966+178.795329008637i</v>
      </c>
      <c r="I2313" t="str">
        <f t="shared" si="673"/>
        <v>29.7197418000274-148.206250318183i</v>
      </c>
      <c r="K2313" t="str">
        <f t="shared" si="674"/>
        <v>0.00613299842784585-0.00811749689192657i</v>
      </c>
      <c r="L2313" t="str">
        <f t="shared" si="675"/>
        <v>0.0001875-0.0387369235853125i</v>
      </c>
      <c r="M2313" t="str">
        <f t="shared" si="676"/>
        <v>0.0025-0.0186731836770224i</v>
      </c>
      <c r="N2313">
        <f t="shared" si="677"/>
        <v>88.562279445274527</v>
      </c>
      <c r="O2313">
        <f t="shared" si="678"/>
        <v>17.560627327143198</v>
      </c>
      <c r="P2313" s="3">
        <f t="shared" si="679"/>
        <v>17.560627327143198</v>
      </c>
      <c r="Q2313" s="3">
        <f t="shared" si="680"/>
        <v>-91.437720554725473</v>
      </c>
      <c r="R2313">
        <f t="shared" si="681"/>
        <v>88.562279445274527</v>
      </c>
      <c r="S2313">
        <f t="shared" si="682"/>
        <v>5.4635782083277773</v>
      </c>
      <c r="T2313">
        <f t="shared" si="665"/>
        <v>17.560627327143198</v>
      </c>
    </row>
    <row r="2314" spans="1:20" x14ac:dyDescent="0.25">
      <c r="A2314">
        <f t="shared" si="666"/>
        <v>34459.123285619789</v>
      </c>
      <c r="B2314">
        <f t="shared" si="683"/>
        <v>5484.339805519423</v>
      </c>
      <c r="C2314" t="str">
        <f t="shared" si="667"/>
        <v>-0.183997568612194-7.51785782734106i</v>
      </c>
      <c r="D2314" t="str">
        <f t="shared" si="668"/>
        <v>3.47792738264552-2.92820547940426i</v>
      </c>
      <c r="E2314" t="str">
        <f t="shared" si="669"/>
        <v>162.944907569764+4.83137196478624i</v>
      </c>
      <c r="F2314" t="str">
        <f t="shared" si="670"/>
        <v>2.90987806604998-27.2430072445955i</v>
      </c>
      <c r="G2314" t="str">
        <f t="shared" si="671"/>
        <v>0.999989056754023-0.00330803963433192i</v>
      </c>
      <c r="H2314" t="str">
        <f t="shared" si="672"/>
        <v>1951.08448759988+167.102001170523i</v>
      </c>
      <c r="I2314" t="str">
        <f t="shared" si="673"/>
        <v>28.8586327545202-148.576259546138i</v>
      </c>
      <c r="K2314" t="str">
        <f t="shared" si="674"/>
        <v>0.00610563960597963-0.00810392891482921i</v>
      </c>
      <c r="L2314" t="str">
        <f t="shared" si="675"/>
        <v>0.0001875-0.0385902805193389i</v>
      </c>
      <c r="M2314" t="str">
        <f t="shared" si="676"/>
        <v>0.0025-0.018602494199066i</v>
      </c>
      <c r="N2314">
        <f t="shared" si="677"/>
        <v>88.59798094969797</v>
      </c>
      <c r="O2314">
        <f t="shared" si="678"/>
        <v>17.524482867202956</v>
      </c>
      <c r="P2314" s="3">
        <f t="shared" si="679"/>
        <v>17.524482867202956</v>
      </c>
      <c r="Q2314" s="3">
        <f t="shared" si="680"/>
        <v>-91.40201905030203</v>
      </c>
      <c r="R2314">
        <f t="shared" si="681"/>
        <v>88.59798094969797</v>
      </c>
      <c r="S2314">
        <f t="shared" si="682"/>
        <v>5.484339805519423</v>
      </c>
      <c r="T2314">
        <f t="shared" si="665"/>
        <v>17.524482867202956</v>
      </c>
    </row>
    <row r="2315" spans="1:20" x14ac:dyDescent="0.25">
      <c r="A2315">
        <f t="shared" si="666"/>
        <v>34590.067954105143</v>
      </c>
      <c r="B2315">
        <f t="shared" si="683"/>
        <v>5505.1802967803969</v>
      </c>
      <c r="C2315" t="str">
        <f t="shared" si="667"/>
        <v>-0.178545476984215-7.48677032415426i</v>
      </c>
      <c r="D2315" t="str">
        <f t="shared" si="668"/>
        <v>3.4779258779862-2.91731927780587i</v>
      </c>
      <c r="E2315" t="str">
        <f t="shared" si="669"/>
        <v>162.956676408403+4.85342529312533i</v>
      </c>
      <c r="F2315" t="str">
        <f t="shared" si="670"/>
        <v>2.9098778235795-27.1399487359313i</v>
      </c>
      <c r="G2315" t="str">
        <f t="shared" si="671"/>
        <v>0.999988973428252-0.00332060990824695i</v>
      </c>
      <c r="H2315" t="str">
        <f t="shared" si="672"/>
        <v>1961.95306587121+155.086647032316i</v>
      </c>
      <c r="I2315" t="str">
        <f t="shared" si="673"/>
        <v>27.9793377169825-148.939779123728i</v>
      </c>
      <c r="K2315" t="str">
        <f t="shared" si="674"/>
        <v>0.00607837391082655-0.00809029261557053i</v>
      </c>
      <c r="L2315" t="str">
        <f t="shared" si="675"/>
        <v>0.0001875-0.0384441925875064i</v>
      </c>
      <c r="M2315" t="str">
        <f t="shared" si="676"/>
        <v>0.0025-0.0185320723242339i</v>
      </c>
      <c r="N2315">
        <f t="shared" si="677"/>
        <v>88.633861713546281</v>
      </c>
      <c r="O2315">
        <f t="shared" si="678"/>
        <v>17.488359480131287</v>
      </c>
      <c r="P2315" s="3">
        <f t="shared" si="679"/>
        <v>17.488359480131287</v>
      </c>
      <c r="Q2315" s="3">
        <f t="shared" si="680"/>
        <v>-91.366138286453719</v>
      </c>
      <c r="R2315">
        <f t="shared" si="681"/>
        <v>88.633861713546281</v>
      </c>
      <c r="S2315">
        <f t="shared" si="682"/>
        <v>5.5051802967803969</v>
      </c>
      <c r="T2315">
        <f t="shared" si="665"/>
        <v>17.488359480131287</v>
      </c>
    </row>
    <row r="2316" spans="1:20" x14ac:dyDescent="0.25">
      <c r="A2316">
        <f t="shared" si="666"/>
        <v>34721.510212330744</v>
      </c>
      <c r="B2316">
        <f t="shared" si="683"/>
        <v>5526.0999819081626</v>
      </c>
      <c r="C2316" t="str">
        <f t="shared" si="667"/>
        <v>-0.173112553272063-7.45582721269149i</v>
      </c>
      <c r="D2316" t="str">
        <f t="shared" si="668"/>
        <v>3.47792436187104-2.90647504265132i</v>
      </c>
      <c r="E2316" t="str">
        <f t="shared" si="669"/>
        <v>162.968567867158+4.87554935098504i</v>
      </c>
      <c r="F2316" t="str">
        <f t="shared" si="670"/>
        <v>2.90987757926278-27.0372806445288i</v>
      </c>
      <c r="G2316" t="str">
        <f t="shared" si="671"/>
        <v>0.999988889468016-0.00333322794603657i</v>
      </c>
      <c r="H2316" t="str">
        <f t="shared" si="672"/>
        <v>1972.7483457817+142.745314899469i</v>
      </c>
      <c r="I2316" t="str">
        <f t="shared" si="673"/>
        <v>27.08172162115-149.296237032667i</v>
      </c>
      <c r="K2316" t="str">
        <f t="shared" si="674"/>
        <v>0.00605120164549751-0.00807658874587229i</v>
      </c>
      <c r="L2316" t="str">
        <f t="shared" si="675"/>
        <v>0.0001875-0.038298657688291i</v>
      </c>
      <c r="M2316" t="str">
        <f t="shared" si="676"/>
        <v>0.0025-0.0184619170394838i</v>
      </c>
      <c r="N2316">
        <f t="shared" si="677"/>
        <v>88.669921308963069</v>
      </c>
      <c r="O2316">
        <f t="shared" si="678"/>
        <v>17.452257325284837</v>
      </c>
      <c r="P2316" s="3">
        <f t="shared" si="679"/>
        <v>17.452257325284837</v>
      </c>
      <c r="Q2316" s="3">
        <f t="shared" si="680"/>
        <v>-91.330078691036931</v>
      </c>
      <c r="R2316">
        <f t="shared" si="681"/>
        <v>88.669921308963069</v>
      </c>
      <c r="S2316">
        <f t="shared" si="682"/>
        <v>5.5260999819081622</v>
      </c>
      <c r="T2316">
        <f t="shared" si="665"/>
        <v>17.452257325284837</v>
      </c>
    </row>
    <row r="2317" spans="1:20" x14ac:dyDescent="0.25">
      <c r="A2317">
        <f t="shared" si="666"/>
        <v>34853.451951137598</v>
      </c>
      <c r="B2317">
        <f t="shared" si="683"/>
        <v>5547.0991618394137</v>
      </c>
      <c r="C2317" t="str">
        <f t="shared" si="667"/>
        <v>-0.167698852854453-7.42502785577298i</v>
      </c>
      <c r="D2317" t="str">
        <f t="shared" si="668"/>
        <v>3.47792283421284-2.89567261794068i</v>
      </c>
      <c r="E2317" t="str">
        <f t="shared" si="669"/>
        <v>162.980582824787+4.89774412836908i</v>
      </c>
      <c r="F2317" t="str">
        <f t="shared" si="670"/>
        <v>2.90987733308577-26.935001493473i</v>
      </c>
      <c r="G2317" t="str">
        <f t="shared" si="671"/>
        <v>0.999988804868484-0.00334589392916728i</v>
      </c>
      <c r="H2317" t="str">
        <f t="shared" si="672"/>
        <v>1983.460966969+130.074262401756i</v>
      </c>
      <c r="I2317" t="str">
        <f t="shared" si="673"/>
        <v>26.1656651860643-149.645043841523i</v>
      </c>
      <c r="K2317" t="str">
        <f t="shared" si="674"/>
        <v>0.00602412310565025-0.00806281805789687i</v>
      </c>
      <c r="L2317" t="str">
        <f t="shared" si="675"/>
        <v>0.0001875-0.038153673728124i</v>
      </c>
      <c r="M2317" t="str">
        <f t="shared" si="676"/>
        <v>0.0025-0.0183920273356085i</v>
      </c>
      <c r="N2317">
        <f t="shared" si="677"/>
        <v>88.706159303768658</v>
      </c>
      <c r="O2317">
        <f t="shared" si="678"/>
        <v>17.416176561480182</v>
      </c>
      <c r="P2317" s="3">
        <f t="shared" si="679"/>
        <v>17.416176561480182</v>
      </c>
      <c r="Q2317" s="3">
        <f t="shared" si="680"/>
        <v>-91.293840696231342</v>
      </c>
      <c r="R2317">
        <f t="shared" si="681"/>
        <v>88.706159303768658</v>
      </c>
      <c r="S2317">
        <f t="shared" si="682"/>
        <v>5.5470991618394141</v>
      </c>
      <c r="T2317">
        <f t="shared" si="665"/>
        <v>17.416176561480182</v>
      </c>
    </row>
    <row r="2318" spans="1:20" x14ac:dyDescent="0.25">
      <c r="A2318">
        <f t="shared" si="666"/>
        <v>34985.895068551923</v>
      </c>
      <c r="B2318">
        <f t="shared" si="683"/>
        <v>5568.1781386544035</v>
      </c>
      <c r="C2318" t="str">
        <f t="shared" si="667"/>
        <v>-0.162304429627348-7.3943716180943i</v>
      </c>
      <c r="D2318" t="str">
        <f t="shared" si="668"/>
        <v>3.47792129492374-2.88491184827543i</v>
      </c>
      <c r="E2318" t="str">
        <f t="shared" si="669"/>
        <v>162.992722165609+4.92000961359334i</v>
      </c>
      <c r="F2318" t="str">
        <f t="shared" si="670"/>
        <v>2.9098770850343-26.833109811444i</v>
      </c>
      <c r="G2318" t="str">
        <f t="shared" si="671"/>
        <v>0.999988719624788-0.00335860803979472i</v>
      </c>
      <c r="H2318" t="str">
        <f t="shared" si="672"/>
        <v>1994.08123229131+117.069976480406i</v>
      </c>
      <c r="I2318" t="str">
        <f t="shared" si="673"/>
        <v>25.2310660915408-149.985592874971i</v>
      </c>
      <c r="K2318" t="str">
        <f t="shared" si="674"/>
        <v>0.00599713857950994-0.00804898130416432i</v>
      </c>
      <c r="L2318" t="str">
        <f t="shared" si="675"/>
        <v>0.0001875-0.038009238621363i</v>
      </c>
      <c r="M2318" t="str">
        <f t="shared" si="676"/>
        <v>0.0025-0.0183224022072211i</v>
      </c>
      <c r="N2318">
        <f t="shared" si="677"/>
        <v>88.742575261530405</v>
      </c>
      <c r="O2318">
        <f t="shared" si="678"/>
        <v>17.380117346992851</v>
      </c>
      <c r="P2318" s="3">
        <f t="shared" si="679"/>
        <v>17.380117346992851</v>
      </c>
      <c r="Q2318" s="3">
        <f t="shared" si="680"/>
        <v>-91.257424738469595</v>
      </c>
      <c r="R2318">
        <f t="shared" si="681"/>
        <v>88.742575261530405</v>
      </c>
      <c r="S2318">
        <f t="shared" si="682"/>
        <v>5.5681781386544031</v>
      </c>
      <c r="T2318">
        <f t="shared" si="665"/>
        <v>17.380117346992851</v>
      </c>
    </row>
    <row r="2319" spans="1:20" x14ac:dyDescent="0.25">
      <c r="A2319">
        <f t="shared" si="666"/>
        <v>35118.841469812425</v>
      </c>
      <c r="B2319">
        <f t="shared" si="683"/>
        <v>5589.3372155812904</v>
      </c>
      <c r="C2319" t="str">
        <f t="shared" si="667"/>
        <v>-0.156929336009206-7.36385786623551i</v>
      </c>
      <c r="D2319" t="str">
        <f t="shared" si="668"/>
        <v>3.47791974391518-2.87419257885627i</v>
      </c>
      <c r="E2319" t="str">
        <f t="shared" si="669"/>
        <v>163.004986779548+4.94234579326445i</v>
      </c>
      <c r="F2319" t="str">
        <f t="shared" si="670"/>
        <v>2.90987683509408-26.7316041326954i</v>
      </c>
      <c r="G2319" t="str">
        <f t="shared" si="671"/>
        <v>0.999988633732024-0.00337137046076633i</v>
      </c>
      <c r="H2319" t="str">
        <f t="shared" si="672"/>
        <v>2004.59910810012+103.729194084185i</v>
      </c>
      <c r="I2319" t="str">
        <f t="shared" si="673"/>
        <v>24.2778401845743-150.317260448498i</v>
      </c>
      <c r="K2319" t="str">
        <f t="shared" si="674"/>
        <v>0.00597024834789082-0.00803507923747i</v>
      </c>
      <c r="L2319" t="str">
        <f t="shared" si="675"/>
        <v>0.0001875-0.03786535029026i</v>
      </c>
      <c r="M2319" t="str">
        <f t="shared" si="676"/>
        <v>0.0025-0.0182530406527407i</v>
      </c>
      <c r="N2319">
        <f t="shared" si="677"/>
        <v>88.779168741632773</v>
      </c>
      <c r="O2319">
        <f t="shared" si="678"/>
        <v>17.344079839556404</v>
      </c>
      <c r="P2319" s="3">
        <f t="shared" si="679"/>
        <v>17.344079839556404</v>
      </c>
      <c r="Q2319" s="3">
        <f t="shared" si="680"/>
        <v>-91.220831258367227</v>
      </c>
      <c r="R2319">
        <f t="shared" si="681"/>
        <v>88.779168741632773</v>
      </c>
      <c r="S2319">
        <f t="shared" si="682"/>
        <v>5.5893372155812902</v>
      </c>
      <c r="T2319">
        <f t="shared" si="665"/>
        <v>17.344079839556404</v>
      </c>
    </row>
    <row r="2320" spans="1:20" x14ac:dyDescent="0.25">
      <c r="A2320">
        <f t="shared" si="666"/>
        <v>35252.29306739771</v>
      </c>
      <c r="B2320">
        <f t="shared" si="683"/>
        <v>5610.5766970004997</v>
      </c>
      <c r="C2320" t="str">
        <f t="shared" si="667"/>
        <v>-0.151573622946098-7.3334859686708i</v>
      </c>
      <c r="D2320" t="str">
        <f t="shared" si="668"/>
        <v>3.47791818109798-2.86351465548083i</v>
      </c>
      <c r="E2320" t="str">
        <f t="shared" si="669"/>
        <v>163.017377562188+4.96475265225959i</v>
      </c>
      <c r="F2320" t="str">
        <f t="shared" si="670"/>
        <v>2.90987658325077-26.6304829970338i</v>
      </c>
      <c r="G2320" t="str">
        <f t="shared" si="671"/>
        <v>0.99998854718525-0.00338418137562391i</v>
      </c>
      <c r="H2320" t="str">
        <f t="shared" si="672"/>
        <v>2015.00422558593+90.048923542657i</v>
      </c>
      <c r="I2320" t="str">
        <f t="shared" si="673"/>
        <v>23.3059227139714-150.639406172962i</v>
      </c>
      <c r="K2320" t="str">
        <f t="shared" si="674"/>
        <v>0.00594345268421897-0.008021112610803i</v>
      </c>
      <c r="L2320" t="str">
        <f t="shared" si="675"/>
        <v>0.0001875-0.0377220066649331i</v>
      </c>
      <c r="M2320" t="str">
        <f t="shared" si="676"/>
        <v>0.0025-0.018183941674378i</v>
      </c>
      <c r="N2320">
        <f t="shared" si="677"/>
        <v>88.815939299349537</v>
      </c>
      <c r="O2320">
        <f t="shared" si="678"/>
        <v>17.30806419636242</v>
      </c>
      <c r="P2320" s="3">
        <f t="shared" si="679"/>
        <v>17.30806419636242</v>
      </c>
      <c r="Q2320" s="3">
        <f t="shared" si="680"/>
        <v>-91.184060700650463</v>
      </c>
      <c r="R2320">
        <f t="shared" si="681"/>
        <v>88.815939299349537</v>
      </c>
      <c r="S2320">
        <f t="shared" si="682"/>
        <v>5.6105766970005</v>
      </c>
      <c r="T2320">
        <f t="shared" si="665"/>
        <v>17.30806419636242</v>
      </c>
    </row>
    <row r="2321" spans="1:20" x14ac:dyDescent="0.25">
      <c r="A2321">
        <f t="shared" si="666"/>
        <v>35386.251781053827</v>
      </c>
      <c r="B2321">
        <f t="shared" si="683"/>
        <v>5631.8968884491014</v>
      </c>
      <c r="C2321" t="str">
        <f t="shared" si="667"/>
        <v>-0.146237339917482-7.30325529577749i</v>
      </c>
      <c r="D2321" t="str">
        <f t="shared" si="668"/>
        <v>3.47791660638221-2.85287792454155i</v>
      </c>
      <c r="E2321" t="str">
        <f t="shared" si="669"/>
        <v>163.029895414821+4.9872301737041i</v>
      </c>
      <c r="F2321" t="str">
        <f t="shared" si="670"/>
        <v>2.90987632948987-26.5297449497978i</v>
      </c>
      <c r="G2321" t="str">
        <f t="shared" si="671"/>
        <v>0.999988459979486-0.00339704096860631i</v>
      </c>
      <c r="H2321" t="str">
        <f t="shared" si="672"/>
        <v>2025.2858832796+76.0264665776436i</v>
      </c>
      <c r="I2321" t="str">
        <f t="shared" si="673"/>
        <v>22.3152695900559-150.951373333424i</v>
      </c>
      <c r="K2321" t="str">
        <f t="shared" si="674"/>
        <v>0.00591675185455597-0.00800708217726511i</v>
      </c>
      <c r="L2321" t="str">
        <f t="shared" si="675"/>
        <v>0.0001875-0.0375792056833364i</v>
      </c>
      <c r="M2321" t="str">
        <f t="shared" si="676"/>
        <v>0.0025-0.0181151042781212i</v>
      </c>
      <c r="N2321">
        <f t="shared" si="677"/>
        <v>88.852886485912165</v>
      </c>
      <c r="O2321">
        <f t="shared" si="678"/>
        <v>17.272070574060081</v>
      </c>
      <c r="P2321" s="3">
        <f t="shared" si="679"/>
        <v>17.272070574060081</v>
      </c>
      <c r="Q2321" s="3">
        <f t="shared" si="680"/>
        <v>-91.147113514087835</v>
      </c>
      <c r="R2321">
        <f t="shared" si="681"/>
        <v>88.852886485912165</v>
      </c>
      <c r="S2321">
        <f t="shared" si="682"/>
        <v>5.6318968884491012</v>
      </c>
      <c r="T2321">
        <f t="shared" si="665"/>
        <v>17.272070574060081</v>
      </c>
    </row>
    <row r="2322" spans="1:20" x14ac:dyDescent="0.25">
      <c r="A2322">
        <f t="shared" si="666"/>
        <v>35520.719537821831</v>
      </c>
      <c r="B2322">
        <f t="shared" si="683"/>
        <v>5653.298096625208</v>
      </c>
      <c r="C2322" t="str">
        <f t="shared" si="667"/>
        <v>-0.140920534941722-7.27316521984506i</v>
      </c>
      <c r="D2322" t="str">
        <f t="shared" si="668"/>
        <v>3.47791501967731-2.84228223302337i</v>
      </c>
      <c r="E2322" t="str">
        <f t="shared" si="669"/>
        <v>163.042541244499+5.00977833894955i</v>
      </c>
      <c r="F2322" t="str">
        <f t="shared" si="670"/>
        <v>2.90987607379675-26.4293885418363i</v>
      </c>
      <c r="G2322" t="str">
        <f t="shared" si="671"/>
        <v>0.999988372109714-0.00340994942465205i</v>
      </c>
      <c r="H2322" t="str">
        <f t="shared" si="672"/>
        <v>2035.43305079272+61.6594409064774i</v>
      </c>
      <c r="I2322" t="str">
        <f t="shared" si="673"/>
        <v>21.3058586658554-151.252489346629i</v>
      </c>
      <c r="K2322" t="str">
        <f t="shared" si="674"/>
        <v>0.00589014611762332-0.00799298868999036i</v>
      </c>
      <c r="L2322" t="str">
        <f t="shared" si="675"/>
        <v>0.0001875-0.0374369452912298i</v>
      </c>
      <c r="M2322" t="str">
        <f t="shared" si="676"/>
        <v>0.0025-0.018046527473721i</v>
      </c>
      <c r="N2322">
        <f t="shared" si="677"/>
        <v>88.890009848581585</v>
      </c>
      <c r="O2322">
        <f t="shared" si="678"/>
        <v>17.236099128756109</v>
      </c>
      <c r="P2322" s="3">
        <f t="shared" si="679"/>
        <v>17.236099128756109</v>
      </c>
      <c r="Q2322" s="3">
        <f t="shared" si="680"/>
        <v>-91.109990151418415</v>
      </c>
      <c r="R2322">
        <f t="shared" si="681"/>
        <v>88.890009848581585</v>
      </c>
      <c r="S2322">
        <f t="shared" si="682"/>
        <v>5.6532980966252078</v>
      </c>
      <c r="T2322">
        <f t="shared" si="665"/>
        <v>17.236099128756109</v>
      </c>
    </row>
    <row r="2323" spans="1:20" x14ac:dyDescent="0.25">
      <c r="A2323">
        <f t="shared" si="666"/>
        <v>35655.698272065551</v>
      </c>
      <c r="B2323">
        <f t="shared" si="683"/>
        <v>5674.7806293923841</v>
      </c>
      <c r="C2323" t="str">
        <f t="shared" si="667"/>
        <v>-0.13562325458209-7.24321511508422i</v>
      </c>
      <c r="D2323" t="str">
        <f t="shared" si="668"/>
        <v>3.47791342089199-2.83172742850158i</v>
      </c>
      <c r="E2323" t="str">
        <f t="shared" si="669"/>
        <v>163.055315964086+5.03239712755186i</v>
      </c>
      <c r="F2323" t="str">
        <f t="shared" si="670"/>
        <v>2.90987581615668-26.3294123294887i</v>
      </c>
      <c r="G2323" t="str">
        <f t="shared" si="671"/>
        <v>0.999988283570878-0.00342290692940198i</v>
      </c>
      <c r="H2323" t="str">
        <f t="shared" si="672"/>
        <v>2045.43437388064+46.945803382896i</v>
      </c>
      <c r="I2323" t="str">
        <f t="shared" si="673"/>
        <v>20.2776910357205-151.542066301464i</v>
      </c>
      <c r="K2323" t="str">
        <f t="shared" si="674"/>
        <v>0.00586363572482811-0.00797883290206549i</v>
      </c>
      <c r="L2323" t="str">
        <f t="shared" si="675"/>
        <v>0.0001875-0.0372952234421496i</v>
      </c>
      <c r="M2323" t="str">
        <f t="shared" si="676"/>
        <v>0.0025-0.0179782102746772i</v>
      </c>
      <c r="N2323">
        <f t="shared" si="677"/>
        <v>88.927308930717231</v>
      </c>
      <c r="O2323">
        <f t="shared" si="678"/>
        <v>17.200150016015108</v>
      </c>
      <c r="P2323" s="3">
        <f t="shared" si="679"/>
        <v>17.200150016015108</v>
      </c>
      <c r="Q2323" s="3">
        <f t="shared" si="680"/>
        <v>-91.072691069282769</v>
      </c>
      <c r="R2323">
        <f t="shared" si="681"/>
        <v>88.927308930717231</v>
      </c>
      <c r="S2323">
        <f t="shared" si="682"/>
        <v>5.6747806293923837</v>
      </c>
      <c r="T2323">
        <f t="shared" si="665"/>
        <v>17.200150016015108</v>
      </c>
    </row>
    <row r="2324" spans="1:20" x14ac:dyDescent="0.25">
      <c r="A2324">
        <f t="shared" si="666"/>
        <v>35791.189925499406</v>
      </c>
      <c r="B2324">
        <f t="shared" si="683"/>
        <v>5696.3447957840754</v>
      </c>
      <c r="C2324" t="str">
        <f t="shared" si="667"/>
        <v>-0.130345543952746-7.2134043576359i</v>
      </c>
      <c r="D2324" t="str">
        <f t="shared" si="668"/>
        <v>3.47791180993434-2.82121335913965i</v>
      </c>
      <c r="E2324" t="str">
        <f t="shared" si="669"/>
        <v>163.068220492311+5.05508651724696i</v>
      </c>
      <c r="F2324" t="str">
        <f t="shared" si="670"/>
        <v>2.90987555655495-26.2298148745635i</v>
      </c>
      <c r="G2324" t="str">
        <f t="shared" si="671"/>
        <v>0.999988194357885-0.00343591366920194i</v>
      </c>
      <c r="H2324" t="str">
        <f t="shared" si="672"/>
        <v>2055.27818091176+31.8838736127257i</v>
      </c>
      <c r="I2324" t="str">
        <f t="shared" si="673"/>
        <v>19.2307923468189-151.819401586598i</v>
      </c>
      <c r="K2324" t="str">
        <f t="shared" si="674"/>
        <v>0.00583722092028953-0.00796461556645084i</v>
      </c>
      <c r="L2324" t="str">
        <f t="shared" si="675"/>
        <v>0.0001875-0.0371540380973795i</v>
      </c>
      <c r="M2324" t="str">
        <f t="shared" si="676"/>
        <v>0.0025-0.017910151698224i</v>
      </c>
      <c r="N2324">
        <f t="shared" si="677"/>
        <v>88.964783271847622</v>
      </c>
      <c r="O2324">
        <f t="shared" si="678"/>
        <v>17.16422339086014</v>
      </c>
      <c r="P2324" s="3">
        <f t="shared" si="679"/>
        <v>17.16422339086014</v>
      </c>
      <c r="Q2324" s="3">
        <f t="shared" si="680"/>
        <v>-91.035216728152378</v>
      </c>
      <c r="R2324">
        <f t="shared" si="681"/>
        <v>88.964783271847622</v>
      </c>
      <c r="S2324">
        <f t="shared" si="682"/>
        <v>5.6963447957840749</v>
      </c>
      <c r="T2324">
        <f t="shared" si="665"/>
        <v>17.16422339086014</v>
      </c>
    </row>
    <row r="2325" spans="1:20" x14ac:dyDescent="0.25">
      <c r="A2325">
        <f t="shared" si="666"/>
        <v>35927.196447216302</v>
      </c>
      <c r="B2325">
        <f t="shared" si="683"/>
        <v>5717.9909060080554</v>
      </c>
      <c r="C2325" t="str">
        <f t="shared" si="667"/>
        <v>-0.125087446725109-7.18373232557946i</v>
      </c>
      <c r="D2325" t="str">
        <f t="shared" si="668"/>
        <v>3.47791018671163-2.81073987368696i</v>
      </c>
      <c r="E2325" t="str">
        <f t="shared" si="669"/>
        <v>163.081255753818+5.07784648392799i</v>
      </c>
      <c r="F2325" t="str">
        <f t="shared" si="670"/>
        <v>2.90987529497648-26.1305947443177i</v>
      </c>
      <c r="G2325" t="str">
        <f t="shared" si="671"/>
        <v>0.9999881044656-0.00344896983110545i</v>
      </c>
      <c r="H2325" t="str">
        <f t="shared" si="672"/>
        <v>2064.95249082574+16.4723579731328i</v>
      </c>
      <c r="I2325" t="str">
        <f t="shared" si="673"/>
        <v>18.1652141184706-152.083778609393i</v>
      </c>
      <c r="K2325" t="str">
        <f t="shared" si="674"/>
        <v>0.00581090194086609-0.00795033743590203i</v>
      </c>
      <c r="L2325" t="str">
        <f t="shared" si="675"/>
        <v>0.0001875-0.037013387225921i</v>
      </c>
      <c r="M2325" t="str">
        <f t="shared" si="676"/>
        <v>0.0025-0.0178423507653158i</v>
      </c>
      <c r="N2325">
        <f t="shared" si="677"/>
        <v>89.002432407738794</v>
      </c>
      <c r="O2325">
        <f t="shared" si="678"/>
        <v>17.1283194077727</v>
      </c>
      <c r="P2325" s="3">
        <f t="shared" si="679"/>
        <v>17.1283194077727</v>
      </c>
      <c r="Q2325" s="3">
        <f t="shared" si="680"/>
        <v>-90.997567592261206</v>
      </c>
      <c r="R2325">
        <f t="shared" si="681"/>
        <v>89.002432407738794</v>
      </c>
      <c r="S2325">
        <f t="shared" si="682"/>
        <v>5.7179909060080556</v>
      </c>
      <c r="T2325">
        <f t="shared" si="665"/>
        <v>17.1283194077727</v>
      </c>
    </row>
    <row r="2326" spans="1:20" x14ac:dyDescent="0.25">
      <c r="A2326">
        <f t="shared" si="666"/>
        <v>36063.719793715733</v>
      </c>
      <c r="B2326">
        <f t="shared" si="683"/>
        <v>5739.7192714508865</v>
      </c>
      <c r="C2326" t="str">
        <f t="shared" si="667"/>
        <v>-0.119849005134119-7.15419839894184i</v>
      </c>
      <c r="D2326" t="str">
        <f t="shared" si="668"/>
        <v>3.47790855113053-2.80030682147673i</v>
      </c>
      <c r="E2326" t="str">
        <f t="shared" si="669"/>
        <v>163.094422679219+5.10067700162146i</v>
      </c>
      <c r="F2326" t="str">
        <f t="shared" si="670"/>
        <v>2.9098750314063-26.0317505114362i</v>
      </c>
      <c r="G2326" t="str">
        <f t="shared" si="671"/>
        <v>0.999988013888853-0.00346207560287634i</v>
      </c>
      <c r="H2326" t="str">
        <f t="shared" si="672"/>
        <v>2074.44502266095+0.710373955046567i</v>
      </c>
      <c r="I2326" t="str">
        <f t="shared" si="673"/>
        <v>17.0810350637771-152.334467609922i</v>
      </c>
      <c r="K2326" t="str">
        <f t="shared" si="674"/>
        <v>0.0057846790161841-0.00793599926289245i</v>
      </c>
      <c r="L2326" t="str">
        <f t="shared" si="675"/>
        <v>0.0001875-0.0368732688044641i</v>
      </c>
      <c r="M2326" t="str">
        <f t="shared" si="676"/>
        <v>0.0025-0.0177748065006135i</v>
      </c>
      <c r="N2326">
        <f t="shared" si="677"/>
        <v>89.040255870464875</v>
      </c>
      <c r="O2326">
        <f t="shared" si="678"/>
        <v>17.092438220694188</v>
      </c>
      <c r="P2326" s="3">
        <f t="shared" si="679"/>
        <v>17.092438220694188</v>
      </c>
      <c r="Q2326" s="3">
        <f t="shared" si="680"/>
        <v>-90.959744129535125</v>
      </c>
      <c r="R2326">
        <f t="shared" si="681"/>
        <v>89.040255870464875</v>
      </c>
      <c r="S2326">
        <f t="shared" si="682"/>
        <v>5.7397192714508867</v>
      </c>
      <c r="T2326">
        <f t="shared" si="665"/>
        <v>17.092438220694188</v>
      </c>
    </row>
    <row r="2327" spans="1:20" x14ac:dyDescent="0.25">
      <c r="A2327">
        <f t="shared" si="666"/>
        <v>36200.761928931846</v>
      </c>
      <c r="B2327">
        <f t="shared" si="683"/>
        <v>5761.5302046823999</v>
      </c>
      <c r="C2327" t="str">
        <f t="shared" si="667"/>
        <v>-0.114630259984983-7.12480195970572i</v>
      </c>
      <c r="D2327" t="str">
        <f t="shared" si="668"/>
        <v>3.47790690309693-2.78991405242377i</v>
      </c>
      <c r="E2327" t="str">
        <f t="shared" si="669"/>
        <v>163.107722205151+5.12357804246193i</v>
      </c>
      <c r="F2327" t="str">
        <f t="shared" si="670"/>
        <v>2.90987476582923-25.9332807540114i</v>
      </c>
      <c r="G2327" t="str">
        <f t="shared" si="671"/>
        <v>0.999987922622431-0.00347523117299153i</v>
      </c>
      <c r="H2327" t="str">
        <f t="shared" si="672"/>
        <v>2083.74320672996-15.4025252611093i</v>
      </c>
      <c r="I2327" t="str">
        <f t="shared" si="673"/>
        <v>15.9783624074608-152.57072657375i</v>
      </c>
      <c r="K2327" t="str">
        <f t="shared" si="674"/>
        <v>0.00575855236866663-0.00792160179953624i</v>
      </c>
      <c r="L2327" t="str">
        <f t="shared" si="675"/>
        <v>0.0001875-0.0367336808173582i</v>
      </c>
      <c r="M2327" t="str">
        <f t="shared" si="676"/>
        <v>0.0025-0.0177075179324701i</v>
      </c>
      <c r="N2327">
        <f t="shared" si="677"/>
        <v>89.078253188475784</v>
      </c>
      <c r="O2327">
        <f t="shared" si="678"/>
        <v>17.056579983026523</v>
      </c>
      <c r="P2327" s="3">
        <f t="shared" si="679"/>
        <v>17.056579983026523</v>
      </c>
      <c r="Q2327" s="3">
        <f t="shared" si="680"/>
        <v>-90.921746811524216</v>
      </c>
      <c r="R2327">
        <f t="shared" si="681"/>
        <v>89.078253188475784</v>
      </c>
      <c r="S2327">
        <f t="shared" si="682"/>
        <v>5.7615302046823995</v>
      </c>
      <c r="T2327">
        <f t="shared" si="665"/>
        <v>17.056579983026523</v>
      </c>
    </row>
    <row r="2328" spans="1:20" x14ac:dyDescent="0.25">
      <c r="A2328">
        <f t="shared" si="666"/>
        <v>36338.324824261792</v>
      </c>
      <c r="B2328">
        <f t="shared" si="683"/>
        <v>5783.4240194601934</v>
      </c>
      <c r="C2328" t="str">
        <f t="shared" si="667"/>
        <v>-0.109431250659773-7.09554239181814i</v>
      </c>
      <c r="D2328" t="str">
        <f t="shared" si="668"/>
        <v>3.47790524251608-2.77956141702236i</v>
      </c>
      <c r="E2328" t="str">
        <f t="shared" si="669"/>
        <v>163.121155274327+5.14654957666732i</v>
      </c>
      <c r="F2328" t="str">
        <f t="shared" si="670"/>
        <v>2.90987449822999-25.8351840555226i</v>
      </c>
      <c r="G2328" t="str">
        <f t="shared" si="671"/>
        <v>0.999987830661083-0.00348843673064365i</v>
      </c>
      <c r="H2328" t="str">
        <f t="shared" si="672"/>
        <v>2092.83419751719-31.8663260954237i</v>
      </c>
      <c r="I2328" t="str">
        <f t="shared" si="673"/>
        <v>14.8573331933419-152.791802246768i</v>
      </c>
      <c r="K2328" t="str">
        <f t="shared" si="674"/>
        <v>0.00573252221356372-0.00790714579751224i</v>
      </c>
      <c r="L2328" t="str">
        <f t="shared" si="675"/>
        <v>0.0001875-0.0365946212565831i</v>
      </c>
      <c r="M2328" t="str">
        <f t="shared" si="676"/>
        <v>0.0025-0.017640484092917i</v>
      </c>
      <c r="N2328">
        <f t="shared" si="677"/>
        <v>89.116423886667093</v>
      </c>
      <c r="O2328">
        <f t="shared" si="678"/>
        <v>17.020744847633665</v>
      </c>
      <c r="P2328" s="3">
        <f t="shared" si="679"/>
        <v>17.020744847633665</v>
      </c>
      <c r="Q2328" s="3">
        <f t="shared" si="680"/>
        <v>-90.883576113332907</v>
      </c>
      <c r="R2328">
        <f t="shared" si="681"/>
        <v>89.116423886667093</v>
      </c>
      <c r="S2328">
        <f t="shared" si="682"/>
        <v>5.7834240194601936</v>
      </c>
      <c r="T2328">
        <f t="shared" si="665"/>
        <v>17.020744847633665</v>
      </c>
    </row>
    <row r="2329" spans="1:20" x14ac:dyDescent="0.25">
      <c r="A2329">
        <f t="shared" si="666"/>
        <v>36476.410458593986</v>
      </c>
      <c r="B2329">
        <f t="shared" si="683"/>
        <v>5805.4010307341423</v>
      </c>
      <c r="C2329" t="str">
        <f t="shared" si="667"/>
        <v>-0.10425201512447-7.06641908119823i</v>
      </c>
      <c r="D2329" t="str">
        <f t="shared" si="668"/>
        <v>3.47790356929244-2.76924876634409i</v>
      </c>
      <c r="E2329" t="str">
        <f t="shared" si="669"/>
        <v>163.134722835586+5.16959157251341i</v>
      </c>
      <c r="F2329" t="str">
        <f t="shared" si="670"/>
        <v>2.90987422859319-25.7374590048157i</v>
      </c>
      <c r="G2329" t="str">
        <f t="shared" si="671"/>
        <v>0.999987737999519-0.00350169246574381i</v>
      </c>
      <c r="H2329" t="str">
        <f t="shared" si="672"/>
        <v>2101.70488836944-48.6805298334521i</v>
      </c>
      <c r="I2329" t="str">
        <f t="shared" si="673"/>
        <v>13.718115574326-152.996931255047i</v>
      </c>
      <c r="K2329" t="str">
        <f t="shared" si="674"/>
        <v>0.00570658875898318-0.00789263200798846i</v>
      </c>
      <c r="L2329" t="str">
        <f t="shared" si="675"/>
        <v>0.0001875-0.0364560881217206i</v>
      </c>
      <c r="M2329" t="str">
        <f t="shared" si="676"/>
        <v>0.0025-0.0175737040176499i</v>
      </c>
      <c r="N2329">
        <f t="shared" si="677"/>
        <v>89.154767486447341</v>
      </c>
      <c r="O2329">
        <f t="shared" si="678"/>
        <v>16.984932966842386</v>
      </c>
      <c r="P2329" s="3">
        <f t="shared" si="679"/>
        <v>16.984932966842386</v>
      </c>
      <c r="Q2329" s="3">
        <f t="shared" si="680"/>
        <v>-90.845232513552659</v>
      </c>
      <c r="R2329">
        <f t="shared" si="681"/>
        <v>89.154767486447341</v>
      </c>
      <c r="S2329">
        <f t="shared" si="682"/>
        <v>5.8054010307341422</v>
      </c>
      <c r="T2329">
        <f t="shared" si="665"/>
        <v>16.984932966842386</v>
      </c>
    </row>
    <row r="2330" spans="1:20" x14ac:dyDescent="0.25">
      <c r="A2330">
        <f t="shared" si="666"/>
        <v>36615.020818336649</v>
      </c>
      <c r="B2330">
        <f t="shared" si="683"/>
        <v>5827.4615546509322</v>
      </c>
      <c r="C2330" t="str">
        <f t="shared" si="667"/>
        <v>-0.0990925899360038-7.03743141574596i</v>
      </c>
      <c r="D2330" t="str">
        <f t="shared" si="668"/>
        <v>3.47790188332976-2.75897595203572i</v>
      </c>
      <c r="E2330" t="str">
        <f t="shared" si="669"/>
        <v>163.148425843959+5.192703996307i</v>
      </c>
      <c r="F2330" t="str">
        <f t="shared" si="670"/>
        <v>2.90987395690331-25.640104196083i</v>
      </c>
      <c r="G2330" t="str">
        <f t="shared" si="671"/>
        <v>0.999987644632405-0.00351499856892432i</v>
      </c>
      <c r="H2330" t="str">
        <f t="shared" si="672"/>
        <v>2110.34192804387-65.8441279845636i</v>
      </c>
      <c r="I2330" t="str">
        <f t="shared" si="673"/>
        <v>12.5609100772988-153.185341332239i</v>
      </c>
      <c r="K2330" t="str">
        <f t="shared" si="674"/>
        <v>0.00568075220592235-0.00787806118154742i</v>
      </c>
      <c r="L2330" t="str">
        <f t="shared" si="675"/>
        <v>0.0001875-0.0363180794199248i</v>
      </c>
      <c r="M2330" t="str">
        <f t="shared" si="676"/>
        <v>0.0025-0.0175071767460151i</v>
      </c>
      <c r="N2330">
        <f t="shared" si="677"/>
        <v>89.193283505806406</v>
      </c>
      <c r="O2330">
        <f t="shared" si="678"/>
        <v>16.949144492444692</v>
      </c>
      <c r="P2330" s="3">
        <f t="shared" si="679"/>
        <v>16.949144492444692</v>
      </c>
      <c r="Q2330" s="3">
        <f t="shared" si="680"/>
        <v>-90.806716494193594</v>
      </c>
      <c r="R2330">
        <f t="shared" si="681"/>
        <v>89.193283505806406</v>
      </c>
      <c r="S2330">
        <f t="shared" si="682"/>
        <v>5.8274615546509319</v>
      </c>
      <c r="T2330">
        <f t="shared" si="665"/>
        <v>16.949144492444692</v>
      </c>
    </row>
    <row r="2331" spans="1:20" x14ac:dyDescent="0.25">
      <c r="A2331">
        <f t="shared" si="666"/>
        <v>36754.157897446326</v>
      </c>
      <c r="B2331">
        <f t="shared" si="683"/>
        <v>5849.6059085586057</v>
      </c>
      <c r="C2331" t="str">
        <f t="shared" si="667"/>
        <v>-0.0939530102494608-7.00857878534953i</v>
      </c>
      <c r="D2331" t="str">
        <f t="shared" si="668"/>
        <v>3.47790018453108-2.74874282631704i</v>
      </c>
      <c r="E2331" t="str">
        <f t="shared" si="669"/>
        <v>163.162265260711+5.21588681236027i</v>
      </c>
      <c r="F2331" t="str">
        <f t="shared" si="670"/>
        <v>2.9098736831447-25.5431182288425i</v>
      </c>
      <c r="G2331" t="str">
        <f t="shared" si="671"/>
        <v>0.999987550554371-0.00352835523154137i</v>
      </c>
      <c r="H2331" t="str">
        <f t="shared" si="672"/>
        <v>2118.73173917173-83.3555778622863i</v>
      </c>
      <c r="I2331" t="str">
        <f t="shared" si="673"/>
        <v>11.3859508347956-153.356252656574i</v>
      </c>
      <c r="K2331" t="str">
        <f t="shared" si="674"/>
        <v>0.00565501274830055-0.00786343406811218i</v>
      </c>
      <c r="L2331" t="str">
        <f t="shared" si="675"/>
        <v>0.0001875-0.0361805931658945i</v>
      </c>
      <c r="M2331" t="str">
        <f t="shared" si="676"/>
        <v>0.0025-0.0174409013209953i</v>
      </c>
      <c r="N2331">
        <f t="shared" si="677"/>
        <v>89.231971459383175</v>
      </c>
      <c r="O2331">
        <f t="shared" si="678"/>
        <v>16.913379575698858</v>
      </c>
      <c r="P2331" s="3">
        <f t="shared" si="679"/>
        <v>16.913379575698858</v>
      </c>
      <c r="Q2331" s="3">
        <f t="shared" si="680"/>
        <v>-90.768028540616825</v>
      </c>
      <c r="R2331">
        <f t="shared" si="681"/>
        <v>89.231971459383175</v>
      </c>
      <c r="S2331">
        <f t="shared" si="682"/>
        <v>5.8496059085586056</v>
      </c>
      <c r="T2331">
        <f t="shared" si="665"/>
        <v>16.913379575698858</v>
      </c>
    </row>
    <row r="2332" spans="1:20" x14ac:dyDescent="0.25">
      <c r="A2332">
        <f t="shared" si="666"/>
        <v>36893.823697456624</v>
      </c>
      <c r="B2332">
        <f t="shared" si="683"/>
        <v>5871.8344110111284</v>
      </c>
      <c r="C2332" t="str">
        <f t="shared" si="667"/>
        <v>-0.0888333098255196-6.97986058189358i</v>
      </c>
      <c r="D2332" t="str">
        <f t="shared" si="668"/>
        <v>3.47789847279867-2.73854924197874i</v>
      </c>
      <c r="E2332" t="str">
        <f t="shared" si="669"/>
        <v>163.176242053406+5.23913998296222i</v>
      </c>
      <c r="F2332" t="str">
        <f t="shared" si="670"/>
        <v>2.90987340730164-25.4464997079186i</v>
      </c>
      <c r="G2332" t="str">
        <f t="shared" si="671"/>
        <v>0.999987455760004-0.00354176264567787i</v>
      </c>
      <c r="H2332" t="str">
        <f t="shared" si="672"/>
        <v>2126.8605386883-101.212778524417i</v>
      </c>
      <c r="I2332" t="str">
        <f t="shared" si="673"/>
        <v>10.1935067748631-153.508879298943i</v>
      </c>
      <c r="K2332" t="str">
        <f t="shared" si="674"/>
        <v>0.00562937057299258-0.00784875141687319i</v>
      </c>
      <c r="L2332" t="str">
        <f t="shared" si="675"/>
        <v>0.0001875-0.0360436273818434i</v>
      </c>
      <c r="M2332" t="str">
        <f t="shared" si="676"/>
        <v>0.0025-0.0173748767891964i</v>
      </c>
      <c r="N2332">
        <f t="shared" si="677"/>
        <v>89.270830858532449</v>
      </c>
      <c r="O2332">
        <f t="shared" si="678"/>
        <v>16.877638367331894</v>
      </c>
      <c r="P2332" s="3">
        <f t="shared" si="679"/>
        <v>16.877638367331894</v>
      </c>
      <c r="Q2332" s="3">
        <f t="shared" si="680"/>
        <v>-90.729169141467551</v>
      </c>
      <c r="R2332">
        <f t="shared" si="681"/>
        <v>89.270830858532449</v>
      </c>
      <c r="S2332">
        <f t="shared" si="682"/>
        <v>5.871834411011128</v>
      </c>
      <c r="T2332">
        <f t="shared" si="665"/>
        <v>16.877638367331894</v>
      </c>
    </row>
    <row r="2333" spans="1:20" x14ac:dyDescent="0.25">
      <c r="A2333">
        <f t="shared" si="666"/>
        <v>37034.020227506961</v>
      </c>
      <c r="B2333">
        <f t="shared" si="683"/>
        <v>5894.1473817729711</v>
      </c>
      <c r="C2333" t="str">
        <f t="shared" si="667"/>
        <v>-0.0837335210379666-6.95127619926669i</v>
      </c>
      <c r="D2333" t="str">
        <f t="shared" si="668"/>
        <v>3.47789674803407-2.72839505238032i</v>
      </c>
      <c r="E2333" t="str">
        <f t="shared" si="669"/>
        <v>163.190357195958+5.26246346835224i</v>
      </c>
      <c r="F2333" t="str">
        <f t="shared" si="670"/>
        <v>2.90987312935823-25.350247243421i</v>
      </c>
      <c r="G2333" t="str">
        <f t="shared" si="671"/>
        <v>0.999987360243848-0.00355522100414611i</v>
      </c>
      <c r="H2333" t="str">
        <f t="shared" si="672"/>
        <v>2134.71436027077-119.413047220272i</v>
      </c>
      <c r="I2333" t="str">
        <f t="shared" si="673"/>
        <v>8.98388276006053-153.642430782936i</v>
      </c>
      <c r="K2333" t="str">
        <f t="shared" si="674"/>
        <v>0.00560382585986275-0.00783401397621582i</v>
      </c>
      <c r="L2333" t="str">
        <f t="shared" si="675"/>
        <v>0.0001875-0.0359071800974731i</v>
      </c>
      <c r="M2333" t="str">
        <f t="shared" si="676"/>
        <v>0.0025-0.0173091022008332i</v>
      </c>
      <c r="N2333">
        <f t="shared" si="677"/>
        <v>89.309861211391976</v>
      </c>
      <c r="O2333">
        <f t="shared" si="678"/>
        <v>16.841921017541452</v>
      </c>
      <c r="P2333" s="3">
        <f t="shared" si="679"/>
        <v>16.841921017541452</v>
      </c>
      <c r="Q2333" s="3">
        <f t="shared" si="680"/>
        <v>-90.690138788608024</v>
      </c>
      <c r="R2333">
        <f t="shared" si="681"/>
        <v>89.309861211391976</v>
      </c>
      <c r="S2333">
        <f t="shared" si="682"/>
        <v>5.8941473817729708</v>
      </c>
      <c r="T2333">
        <f t="shared" si="665"/>
        <v>16.841921017541452</v>
      </c>
    </row>
    <row r="2334" spans="1:20" x14ac:dyDescent="0.25">
      <c r="A2334">
        <f t="shared" si="666"/>
        <v>37174.749504371488</v>
      </c>
      <c r="B2334">
        <f t="shared" si="683"/>
        <v>5916.5451418237089</v>
      </c>
      <c r="C2334" t="str">
        <f t="shared" si="667"/>
        <v>-0.0786536748813407-6.92282503336909i</v>
      </c>
      <c r="D2334" t="str">
        <f t="shared" si="668"/>
        <v>3.4778950101381-2.71828011144794i</v>
      </c>
      <c r="E2334" t="str">
        <f t="shared" si="669"/>
        <v>163.204611668689+5.28585722669061i</v>
      </c>
      <c r="F2334" t="str">
        <f t="shared" si="670"/>
        <v>2.9098728492985-25.2543594507256i</v>
      </c>
      <c r="G2334" t="str">
        <f t="shared" si="671"/>
        <v>0.999987264000409-0.00356873050049059i</v>
      </c>
      <c r="H2334" t="str">
        <f t="shared" si="672"/>
        <v>2142.2790788155-137.953096501143i</v>
      </c>
      <c r="I2334" t="str">
        <f t="shared" si="673"/>
        <v>7.75742066614886-153.756113757053i</v>
      </c>
      <c r="K2334" t="str">
        <f t="shared" si="674"/>
        <v>0.00557837878179986-0.00781922249364874i</v>
      </c>
      <c r="L2334" t="str">
        <f t="shared" si="675"/>
        <v>0.0001875-0.0357712493499432i</v>
      </c>
      <c r="M2334" t="str">
        <f t="shared" si="676"/>
        <v>0.0025-0.0172435766097163i</v>
      </c>
      <c r="N2334">
        <f t="shared" si="677"/>
        <v>89.349062022948985</v>
      </c>
      <c r="O2334">
        <f t="shared" si="678"/>
        <v>16.806227675998361</v>
      </c>
      <c r="P2334" s="3">
        <f t="shared" si="679"/>
        <v>16.806227675998361</v>
      </c>
      <c r="Q2334" s="3">
        <f t="shared" si="680"/>
        <v>-90.650937977051015</v>
      </c>
      <c r="R2334">
        <f t="shared" si="681"/>
        <v>89.349062022948985</v>
      </c>
      <c r="S2334">
        <f t="shared" si="682"/>
        <v>5.9165451418237094</v>
      </c>
      <c r="T2334">
        <f t="shared" si="665"/>
        <v>16.806227675998361</v>
      </c>
    </row>
    <row r="2335" spans="1:20" x14ac:dyDescent="0.25">
      <c r="A2335">
        <f t="shared" si="666"/>
        <v>37316.013552488104</v>
      </c>
      <c r="B2335">
        <f t="shared" si="683"/>
        <v>5939.0280133626393</v>
      </c>
      <c r="C2335" t="str">
        <f t="shared" si="667"/>
        <v>-0.0735938009788937-6.89450648212007i</v>
      </c>
      <c r="D2335" t="str">
        <f t="shared" si="668"/>
        <v>3.47789325901078-2.70820427367235i</v>
      </c>
      <c r="E2335" t="str">
        <f t="shared" si="669"/>
        <v>163.219006458388+5.30932121403006i</v>
      </c>
      <c r="F2335" t="str">
        <f t="shared" si="670"/>
        <v>2.9098725671063-25.1588349504543i</v>
      </c>
      <c r="G2335" t="str">
        <f t="shared" si="671"/>
        <v>0.999987167024149-0.00358229132899079i</v>
      </c>
      <c r="H2335" t="str">
        <f t="shared" si="672"/>
        <v>2149.54043697504-156.829012158413i</v>
      </c>
      <c r="I2335" t="str">
        <f t="shared" si="673"/>
        <v>6.51450039064426-153.849133778499i</v>
      </c>
      <c r="K2335" t="str">
        <f t="shared" si="674"/>
        <v>0.00555302950475283-0.00780437771573305i</v>
      </c>
      <c r="L2335" t="str">
        <f t="shared" si="675"/>
        <v>0.0001875-0.0356358331838446i</v>
      </c>
      <c r="M2335" t="str">
        <f t="shared" si="676"/>
        <v>0.0025-0.017178299073238i</v>
      </c>
      <c r="N2335">
        <f t="shared" si="677"/>
        <v>89.388432795105203</v>
      </c>
      <c r="O2335">
        <f t="shared" si="678"/>
        <v>16.770558491849155</v>
      </c>
      <c r="P2335" s="3">
        <f t="shared" si="679"/>
        <v>16.770558491849155</v>
      </c>
      <c r="Q2335" s="3">
        <f t="shared" si="680"/>
        <v>-90.611567204894797</v>
      </c>
      <c r="R2335">
        <f t="shared" si="681"/>
        <v>89.388432795105203</v>
      </c>
      <c r="S2335">
        <f t="shared" si="682"/>
        <v>5.9390280133626394</v>
      </c>
      <c r="T2335">
        <f t="shared" si="665"/>
        <v>16.770558491849155</v>
      </c>
    </row>
    <row r="2336" spans="1:20" x14ac:dyDescent="0.25">
      <c r="A2336">
        <f t="shared" si="666"/>
        <v>37457.814403987562</v>
      </c>
      <c r="B2336">
        <f t="shared" si="683"/>
        <v>5961.5963198134177</v>
      </c>
      <c r="C2336" t="str">
        <f t="shared" si="667"/>
        <v>-0.0685539275904539-6.8663199454651i</v>
      </c>
      <c r="D2336" t="str">
        <f t="shared" si="668"/>
        <v>3.47789149455138-2.69816739410677i</v>
      </c>
      <c r="E2336" t="str">
        <f t="shared" si="669"/>
        <v>163.233542558364+5.33285538428654i</v>
      </c>
      <c r="F2336" t="str">
        <f t="shared" si="670"/>
        <v>2.90987228276543-25.0636723684547i</v>
      </c>
      <c r="G2336" t="str">
        <f t="shared" si="671"/>
        <v>0.999987069309488-0.0035959036846639i</v>
      </c>
      <c r="H2336" t="str">
        <f t="shared" si="672"/>
        <v>2156.48407376247-176.036232161589i</v>
      </c>
      <c r="I2336" t="str">
        <f t="shared" si="673"/>
        <v>5.25554078108988-153.920697207217i</v>
      </c>
      <c r="K2336" t="str">
        <f t="shared" si="674"/>
        <v>0.00552777818776711-0.00778948038801218i</v>
      </c>
      <c r="L2336" t="str">
        <f t="shared" si="675"/>
        <v>0.0001875-0.0355009296511703i</v>
      </c>
      <c r="M2336" t="str">
        <f t="shared" si="676"/>
        <v>0.0025-0.017113268652359i</v>
      </c>
      <c r="N2336">
        <f t="shared" si="677"/>
        <v>89.427973026743047</v>
      </c>
      <c r="O2336">
        <f t="shared" si="678"/>
        <v>16.734913613718586</v>
      </c>
      <c r="P2336" s="3">
        <f t="shared" si="679"/>
        <v>16.734913613718586</v>
      </c>
      <c r="Q2336" s="3">
        <f t="shared" si="680"/>
        <v>-90.572026973256953</v>
      </c>
      <c r="R2336">
        <f t="shared" si="681"/>
        <v>89.427973026743047</v>
      </c>
      <c r="S2336">
        <f t="shared" si="682"/>
        <v>5.9615963198134176</v>
      </c>
      <c r="T2336">
        <f t="shared" si="665"/>
        <v>16.734913613718586</v>
      </c>
    </row>
    <row r="2337" spans="1:20" x14ac:dyDescent="0.25">
      <c r="A2337">
        <f t="shared" si="666"/>
        <v>37600.154098722713</v>
      </c>
      <c r="B2337">
        <f t="shared" si="683"/>
        <v>5984.2503858287091</v>
      </c>
      <c r="C2337" t="str">
        <f t="shared" si="667"/>
        <v>-0.0635340816205341-6.83826482538325i</v>
      </c>
      <c r="D2337" t="str">
        <f t="shared" si="668"/>
        <v>3.47788971665846-2.68816932836484i</v>
      </c>
      <c r="E2337" t="str">
        <f t="shared" si="669"/>
        <v>163.248220968505+5.35645968920842i</v>
      </c>
      <c r="F2337" t="str">
        <f t="shared" si="670"/>
        <v>2.90987199625954-24.9688703357812i</v>
      </c>
      <c r="G2337" t="str">
        <f t="shared" si="671"/>
        <v>0.999986970850804-0.00360956776326769i</v>
      </c>
      <c r="H2337" t="str">
        <f t="shared" si="672"/>
        <v>2163.09555521698-195.569526775139i</v>
      </c>
      <c r="I2337" t="str">
        <f t="shared" si="673"/>
        <v>3.98100047265504-153.970013207899i</v>
      </c>
      <c r="K2337" t="str">
        <f t="shared" si="674"/>
        <v>0.0055026249830219-0.00777453125494263i</v>
      </c>
      <c r="L2337" t="str">
        <f t="shared" si="675"/>
        <v>0.0001875-0.0353665368112873i</v>
      </c>
      <c r="M2337" t="str">
        <f t="shared" si="676"/>
        <v>0.0025-0.0170484844115949i</v>
      </c>
      <c r="N2337">
        <f t="shared" si="677"/>
        <v>89.467682213790624</v>
      </c>
      <c r="O2337">
        <f t="shared" si="678"/>
        <v>16.699293189712893</v>
      </c>
      <c r="P2337" s="3">
        <f t="shared" si="679"/>
        <v>16.699293189712893</v>
      </c>
      <c r="Q2337" s="3">
        <f t="shared" si="680"/>
        <v>-90.532317786209376</v>
      </c>
      <c r="R2337">
        <f t="shared" si="681"/>
        <v>89.467682213790624</v>
      </c>
      <c r="S2337">
        <f t="shared" si="682"/>
        <v>5.9842503858287088</v>
      </c>
      <c r="T2337">
        <f t="shared" si="665"/>
        <v>16.699293189712893</v>
      </c>
    </row>
    <row r="2338" spans="1:20" x14ac:dyDescent="0.25">
      <c r="A2338">
        <f t="shared" si="666"/>
        <v>37743.034684297862</v>
      </c>
      <c r="B2338">
        <f t="shared" si="683"/>
        <v>6006.9905372948588</v>
      </c>
      <c r="C2338" t="str">
        <f t="shared" si="667"/>
        <v>-0.0585342886266886-6.81034052589399i</v>
      </c>
      <c r="D2338" t="str">
        <f t="shared" si="668"/>
        <v>3.47788792522968-2.67820993261849i</v>
      </c>
      <c r="E2338" t="str">
        <f t="shared" si="669"/>
        <v>163.26304269534+5.38013407834682i</v>
      </c>
      <c r="F2338" t="str">
        <f t="shared" si="670"/>
        <v>2.9098717075721-24.8744274886742i</v>
      </c>
      <c r="G2338" t="str">
        <f t="shared" si="671"/>
        <v>0.999986871642431-0.0036232837613033i</v>
      </c>
      <c r="H2338" t="str">
        <f t="shared" si="672"/>
        <v>2169.36040710986-215.422980039033i</v>
      </c>
      <c r="I2338" t="str">
        <f t="shared" si="673"/>
        <v>2.69137862448372-153.996295856798i</v>
      </c>
      <c r="K2338" t="str">
        <f t="shared" si="674"/>
        <v>0.00547757003586796-0.00775953105982548i</v>
      </c>
      <c r="L2338" t="str">
        <f t="shared" si="675"/>
        <v>0.0001875-0.0352326527309099i</v>
      </c>
      <c r="M2338" t="str">
        <f t="shared" si="676"/>
        <v>0.0025-0.0169839454190027i</v>
      </c>
      <c r="N2338">
        <f t="shared" si="677"/>
        <v>89.507559849285201</v>
      </c>
      <c r="O2338">
        <f t="shared" si="678"/>
        <v>16.663697367422625</v>
      </c>
      <c r="P2338" s="3">
        <f t="shared" si="679"/>
        <v>16.663697367422625</v>
      </c>
      <c r="Q2338" s="3">
        <f t="shared" si="680"/>
        <v>-90.492440150714799</v>
      </c>
      <c r="R2338">
        <f t="shared" si="681"/>
        <v>89.507559849285201</v>
      </c>
      <c r="S2338">
        <f t="shared" si="682"/>
        <v>6.0069905372948584</v>
      </c>
      <c r="T2338">
        <f t="shared" si="665"/>
        <v>16.663697367422625</v>
      </c>
    </row>
    <row r="2339" spans="1:20" x14ac:dyDescent="0.25">
      <c r="A2339">
        <f t="shared" si="666"/>
        <v>37886.458216098195</v>
      </c>
      <c r="B2339">
        <f t="shared" si="683"/>
        <v>6029.8171013365791</v>
      </c>
      <c r="C2339" t="str">
        <f t="shared" si="667"/>
        <v>-0.0535545728277738-6.78254645306426i</v>
      </c>
      <c r="D2339" t="str">
        <f t="shared" si="668"/>
        <v>3.47788612016205-2.66828906359594i</v>
      </c>
      <c r="E2339" t="str">
        <f t="shared" si="669"/>
        <v>163.278008752092+5.40387849902328i</v>
      </c>
      <c r="F2339" t="str">
        <f t="shared" si="670"/>
        <v>2.90987141668657-24.7803424685417i</v>
      </c>
      <c r="G2339" t="str">
        <f t="shared" si="671"/>
        <v>0.999986771678663-0.00363705187601804i</v>
      </c>
      <c r="H2339" t="str">
        <f t="shared" si="672"/>
        <v>2175.26414965366-235.589972802499i</v>
      </c>
      <c r="I2339" t="str">
        <f t="shared" si="673"/>
        <v>1.38721554410779-153.998766349179i</v>
      </c>
      <c r="K2339" t="str">
        <f t="shared" si="674"/>
        <v>0.00545261348486616-0.00774448054473872i</v>
      </c>
      <c r="L2339" t="str">
        <f t="shared" si="675"/>
        <v>0.0001875-0.0350992754840705i</v>
      </c>
      <c r="M2339" t="str">
        <f t="shared" si="676"/>
        <v>0.0025-0.0169196507461673i</v>
      </c>
      <c r="N2339">
        <f t="shared" si="677"/>
        <v>89.547605423438114</v>
      </c>
      <c r="O2339">
        <f t="shared" si="678"/>
        <v>16.628126293926194</v>
      </c>
      <c r="P2339" s="3">
        <f t="shared" si="679"/>
        <v>16.628126293926194</v>
      </c>
      <c r="Q2339" s="3">
        <f t="shared" si="680"/>
        <v>-90.452394576561886</v>
      </c>
      <c r="R2339">
        <f t="shared" si="681"/>
        <v>89.547605423438114</v>
      </c>
      <c r="S2339">
        <f t="shared" si="682"/>
        <v>6.0298171013365787</v>
      </c>
      <c r="T2339">
        <f t="shared" si="665"/>
        <v>16.628126293926194</v>
      </c>
    </row>
    <row r="2340" spans="1:20" x14ac:dyDescent="0.25">
      <c r="A2340">
        <f t="shared" si="666"/>
        <v>38030.426757319365</v>
      </c>
      <c r="B2340">
        <f t="shared" si="683"/>
        <v>6052.7304063216579</v>
      </c>
      <c r="C2340" t="str">
        <f t="shared" si="667"/>
        <v>-0.0485949571125235-6.75488201501497i</v>
      </c>
      <c r="D2340" t="str">
        <f t="shared" si="668"/>
        <v>3.47788430135172-2.65840657857957i</v>
      </c>
      <c r="E2340" t="str">
        <f t="shared" si="669"/>
        <v>163.29312015874+5.42769289629874i</v>
      </c>
      <c r="F2340" t="str">
        <f t="shared" si="670"/>
        <v>2.90987112358615-24.6866139219389i</v>
      </c>
      <c r="G2340" t="str">
        <f t="shared" si="671"/>
        <v>0.999986670953746-0.0036508723054082i</v>
      </c>
      <c r="H2340" t="str">
        <f t="shared" si="672"/>
        <v>2180.79233416048-256.063167503808i</v>
      </c>
      <c r="I2340" t="str">
        <f t="shared" si="673"/>
        <v>0.06909318923149-153.976655302193i</v>
      </c>
      <c r="K2340" t="str">
        <f t="shared" si="674"/>
        <v>0.00542775546182667-0.00772938045047033i</v>
      </c>
      <c r="L2340" t="str">
        <f t="shared" si="675"/>
        <v>0.0001875-0.0349664031520924i</v>
      </c>
      <c r="M2340" t="str">
        <f t="shared" si="676"/>
        <v>0.0025-0.0168555994681882i</v>
      </c>
      <c r="N2340">
        <f t="shared" si="677"/>
        <v>89.587818423697371</v>
      </c>
      <c r="O2340">
        <f t="shared" si="678"/>
        <v>16.592580115793055</v>
      </c>
      <c r="P2340" s="3">
        <f t="shared" si="679"/>
        <v>16.592580115793055</v>
      </c>
      <c r="Q2340" s="3">
        <f t="shared" si="680"/>
        <v>-90.412181576302629</v>
      </c>
      <c r="R2340">
        <f t="shared" si="681"/>
        <v>89.587818423697371</v>
      </c>
      <c r="S2340">
        <f t="shared" si="682"/>
        <v>6.0527304063216576</v>
      </c>
      <c r="T2340">
        <f t="shared" si="665"/>
        <v>16.592580115793055</v>
      </c>
    </row>
    <row r="2341" spans="1:20" x14ac:dyDescent="0.25">
      <c r="A2341">
        <f t="shared" si="666"/>
        <v>38174.942378997177</v>
      </c>
      <c r="B2341">
        <f t="shared" si="683"/>
        <v>6075.73078186568</v>
      </c>
      <c r="C2341" t="str">
        <f t="shared" si="667"/>
        <v>-0.0436554630481467-6.72734662192784i</v>
      </c>
      <c r="D2341" t="str">
        <f t="shared" si="668"/>
        <v>3.4778824686941-2.64856233540391i</v>
      </c>
      <c r="E2341" t="str">
        <f t="shared" si="669"/>
        <v>163.308377942078+5.4515772129406i</v>
      </c>
      <c r="F2341" t="str">
        <f t="shared" si="670"/>
        <v>2.90987082825394-24.593240500549i</v>
      </c>
      <c r="G2341" t="str">
        <f t="shared" si="671"/>
        <v>0.999986569461886-0.00366474524822194i</v>
      </c>
      <c r="H2341" t="str">
        <f t="shared" si="672"/>
        <v>2185.93058157694-276.834494890699i</v>
      </c>
      <c r="I2341" t="str">
        <f t="shared" si="673"/>
        <v>-1.26236446371825-153.929205146893i</v>
      </c>
      <c r="K2341" t="str">
        <f t="shared" si="674"/>
        <v>0.00540299609184895-0.00771423151645234i</v>
      </c>
      <c r="L2341" t="str">
        <f t="shared" si="675"/>
        <v>0.0001875-0.0348340338235629i</v>
      </c>
      <c r="M2341" t="str">
        <f t="shared" si="676"/>
        <v>0.0025-0.0167917906636662i</v>
      </c>
      <c r="N2341">
        <f t="shared" si="677"/>
        <v>89.628198334810847</v>
      </c>
      <c r="O2341">
        <f t="shared" si="678"/>
        <v>16.557058979087675</v>
      </c>
      <c r="P2341" s="3">
        <f t="shared" si="679"/>
        <v>16.557058979087675</v>
      </c>
      <c r="Q2341" s="3">
        <f t="shared" si="680"/>
        <v>-90.371801665189153</v>
      </c>
      <c r="R2341">
        <f t="shared" si="681"/>
        <v>89.628198334810847</v>
      </c>
      <c r="S2341">
        <f t="shared" si="682"/>
        <v>6.0757307818656798</v>
      </c>
      <c r="T2341">
        <f t="shared" si="665"/>
        <v>16.557058979087675</v>
      </c>
    </row>
    <row r="2342" spans="1:20" x14ac:dyDescent="0.25">
      <c r="A2342">
        <f t="shared" si="666"/>
        <v>38320.00716003737</v>
      </c>
      <c r="B2342">
        <f t="shared" si="683"/>
        <v>6098.8185588367696</v>
      </c>
      <c r="C2342" t="str">
        <f t="shared" si="667"/>
        <v>-0.0387361108891087-6.69993968605189i</v>
      </c>
      <c r="D2342" t="str">
        <f t="shared" si="668"/>
        <v>3.47788062208379-2.63875619245358i</v>
      </c>
      <c r="E2342" t="str">
        <f t="shared" si="669"/>
        <v>163.323783135778+5.47553138938988i</v>
      </c>
      <c r="F2342" t="str">
        <f t="shared" si="670"/>
        <v>2.90987053067306-24.5002208611637i</v>
      </c>
      <c r="G2342" t="str">
        <f t="shared" si="671"/>
        <v>0.999986467197244-0.00367867090396213i</v>
      </c>
      <c r="H2342" t="str">
        <f t="shared" si="672"/>
        <v>2190.66462280497-297.895142876412i</v>
      </c>
      <c r="I2342" t="str">
        <f t="shared" si="673"/>
        <v>-2.6064911947048-153.855672602026i</v>
      </c>
      <c r="K2342" t="str">
        <f t="shared" si="674"/>
        <v>0.00537833549336228-0.00769903448069561i</v>
      </c>
      <c r="L2342" t="str">
        <f t="shared" si="675"/>
        <v>0.0001875-0.0347021655943046i</v>
      </c>
      <c r="M2342" t="str">
        <f t="shared" si="676"/>
        <v>0.0025-0.0167282234146904i</v>
      </c>
      <c r="N2342">
        <f t="shared" si="677"/>
        <v>89.668744638888114</v>
      </c>
      <c r="O2342">
        <f t="shared" si="678"/>
        <v>16.521563029373439</v>
      </c>
      <c r="P2342" s="3">
        <f t="shared" si="679"/>
        <v>16.521563029373439</v>
      </c>
      <c r="Q2342" s="3">
        <f t="shared" si="680"/>
        <v>-90.331255361111886</v>
      </c>
      <c r="R2342">
        <f t="shared" si="681"/>
        <v>89.668744638888114</v>
      </c>
      <c r="S2342">
        <f t="shared" si="682"/>
        <v>6.0988185588367694</v>
      </c>
      <c r="T2342">
        <f t="shared" si="665"/>
        <v>16.521563029373439</v>
      </c>
    </row>
    <row r="2343" spans="1:20" x14ac:dyDescent="0.25">
      <c r="A2343">
        <f t="shared" si="666"/>
        <v>38465.62318724551</v>
      </c>
      <c r="B2343">
        <f t="shared" si="683"/>
        <v>6121.9940693603494</v>
      </c>
      <c r="C2343" t="str">
        <f t="shared" si="667"/>
        <v>-0.0338369195860411-6.67266062170929i</v>
      </c>
      <c r="D2343" t="str">
        <f t="shared" si="668"/>
        <v>3.47787876141454-2.62898800866126i</v>
      </c>
      <c r="E2343" t="str">
        <f t="shared" si="669"/>
        <v>163.339336780443+5.49955536372781i</v>
      </c>
      <c r="F2343" t="str">
        <f t="shared" si="670"/>
        <v>2.9098702308263-24.4075536656641i</v>
      </c>
      <c r="G2343" t="str">
        <f t="shared" si="671"/>
        <v>0.999986364153934-0.00369264947288918i</v>
      </c>
      <c r="H2343" t="str">
        <f t="shared" si="672"/>
        <v>2194.98034069738-319.235547724534i</v>
      </c>
      <c r="I2343" t="str">
        <f t="shared" si="673"/>
        <v>-3.9625784689821-153.755331221063i</v>
      </c>
      <c r="K2343" t="str">
        <f t="shared" si="674"/>
        <v>0.00535377377816685-0.00768379007972532i</v>
      </c>
      <c r="L2343" t="str">
        <f t="shared" si="675"/>
        <v>0.0001875-0.0345707965673487i</v>
      </c>
      <c r="M2343" t="str">
        <f t="shared" si="676"/>
        <v>0.0025-0.0166648968068245i</v>
      </c>
      <c r="N2343">
        <f t="shared" si="677"/>
        <v>89.709456815461721</v>
      </c>
      <c r="O2343">
        <f t="shared" si="678"/>
        <v>16.48609241171609</v>
      </c>
      <c r="P2343" s="3">
        <f t="shared" si="679"/>
        <v>16.48609241171609</v>
      </c>
      <c r="Q2343" s="3">
        <f t="shared" si="680"/>
        <v>-90.290543184538279</v>
      </c>
      <c r="R2343">
        <f t="shared" si="681"/>
        <v>89.709456815461721</v>
      </c>
      <c r="S2343">
        <f t="shared" si="682"/>
        <v>6.1219940693603494</v>
      </c>
      <c r="T2343">
        <f t="shared" si="665"/>
        <v>16.48609241171609</v>
      </c>
    </row>
    <row r="2344" spans="1:20" x14ac:dyDescent="0.25">
      <c r="A2344">
        <f t="shared" si="666"/>
        <v>38611.792555357046</v>
      </c>
      <c r="B2344">
        <f t="shared" si="683"/>
        <v>6145.2576468239185</v>
      </c>
      <c r="C2344" t="str">
        <f t="shared" si="667"/>
        <v>-0.0289579067946124-6.64550884530207i</v>
      </c>
      <c r="D2344" t="str">
        <f t="shared" si="668"/>
        <v>3.47787688657937-2.61925764350564i</v>
      </c>
      <c r="E2344" t="str">
        <f t="shared" si="669"/>
        <v>163.355039923675+5.52364907164084i</v>
      </c>
      <c r="F2344" t="str">
        <f t="shared" si="670"/>
        <v>2.90986992869646-24.3152375810014i</v>
      </c>
      <c r="G2344" t="str">
        <f t="shared" si="671"/>
        <v>0.999986260326029-0.00370668115602393i</v>
      </c>
      <c r="H2344" t="str">
        <f t="shared" si="672"/>
        <v>2198.86381359751-340.845387752097i</v>
      </c>
      <c r="I2344" t="str">
        <f t="shared" si="673"/>
        <v>-5.32987552945699-153.627474002831i</v>
      </c>
      <c r="K2344" t="str">
        <f t="shared" si="674"/>
        <v>0.00532931105147562-0.00766849904851751i</v>
      </c>
      <c r="L2344" t="str">
        <f t="shared" si="675"/>
        <v>0.0001875-0.0344399248529076i</v>
      </c>
      <c r="M2344" t="str">
        <f t="shared" si="676"/>
        <v>0.0025-0.0166018099290939i</v>
      </c>
      <c r="N2344">
        <f t="shared" si="677"/>
        <v>89.750334341549106</v>
      </c>
      <c r="O2344">
        <f t="shared" si="678"/>
        <v>16.450647270688631</v>
      </c>
      <c r="P2344" s="3">
        <f t="shared" si="679"/>
        <v>16.450647270688631</v>
      </c>
      <c r="Q2344" s="3">
        <f t="shared" si="680"/>
        <v>-90.249665658450894</v>
      </c>
      <c r="R2344">
        <f t="shared" si="681"/>
        <v>89.750334341549106</v>
      </c>
      <c r="S2344">
        <f t="shared" si="682"/>
        <v>6.1452576468239188</v>
      </c>
      <c r="T2344">
        <f t="shared" si="665"/>
        <v>16.450647270688631</v>
      </c>
    </row>
    <row r="2345" spans="1:20" x14ac:dyDescent="0.25">
      <c r="A2345">
        <f t="shared" si="666"/>
        <v>38758.517367067405</v>
      </c>
      <c r="B2345">
        <f t="shared" si="683"/>
        <v>6168.6096258818498</v>
      </c>
      <c r="C2345" t="str">
        <f t="shared" si="667"/>
        <v>-0.0240990888848276-6.61848377531783i</v>
      </c>
      <c r="D2345" t="str">
        <f t="shared" si="668"/>
        <v>3.4778749974704-2.60956495700944i</v>
      </c>
      <c r="E2345" t="str">
        <f t="shared" si="669"/>
        <v>163.370893620133+5.54781244638606i</v>
      </c>
      <c r="F2345" t="str">
        <f t="shared" si="670"/>
        <v>2.90986962426612-24.2232712791774i</v>
      </c>
      <c r="G2345" t="str">
        <f t="shared" si="671"/>
        <v>0.999986155707554-0.00372076615515055i</v>
      </c>
      <c r="H2345" t="str">
        <f t="shared" si="672"/>
        <v>2202.30136027151-362.713579734925i</v>
      </c>
      <c r="I2345" t="str">
        <f t="shared" si="673"/>
        <v>-6.70758966167481-153.471416054943i</v>
      </c>
      <c r="K2345" t="str">
        <f t="shared" si="674"/>
        <v>0.00530494741195677-0.00765316212043642i</v>
      </c>
      <c r="L2345" t="str">
        <f t="shared" si="675"/>
        <v>0.0001875-0.0343095485683479i</v>
      </c>
      <c r="M2345" t="str">
        <f t="shared" si="676"/>
        <v>0.0025-0.0165389618739728i</v>
      </c>
      <c r="N2345">
        <f t="shared" si="677"/>
        <v>89.791376691711179</v>
      </c>
      <c r="O2345">
        <f t="shared" si="678"/>
        <v>16.415227750375301</v>
      </c>
      <c r="P2345" s="3">
        <f t="shared" si="679"/>
        <v>16.415227750375301</v>
      </c>
      <c r="Q2345" s="3">
        <f t="shared" si="680"/>
        <v>-90.208623308288821</v>
      </c>
      <c r="R2345">
        <f t="shared" si="681"/>
        <v>89.791376691711179</v>
      </c>
      <c r="S2345">
        <f t="shared" si="682"/>
        <v>6.1686096258818495</v>
      </c>
      <c r="T2345">
        <f t="shared" si="665"/>
        <v>16.415227750375301</v>
      </c>
    </row>
    <row r="2346" spans="1:20" x14ac:dyDescent="0.25">
      <c r="A2346">
        <f t="shared" si="666"/>
        <v>38905.79973306226</v>
      </c>
      <c r="B2346">
        <f t="shared" si="683"/>
        <v>6192.0503424602011</v>
      </c>
      <c r="C2346" t="str">
        <f t="shared" si="667"/>
        <v>-0.0192604809499857-6.59158483233554i</v>
      </c>
      <c r="D2346" t="str">
        <f t="shared" si="668"/>
        <v>3.47787309397901-2.59990980973733i</v>
      </c>
      <c r="E2346" t="str">
        <f t="shared" si="669"/>
        <v>163.386898931591+5.57204541875591i</v>
      </c>
      <c r="F2346" t="str">
        <f t="shared" si="670"/>
        <v>2.90986931751777-24.1316534372259i</v>
      </c>
      <c r="G2346" t="str">
        <f t="shared" si="671"/>
        <v>0.999986050292491-0.00373490467281942i</v>
      </c>
      <c r="H2346" t="str">
        <f t="shared" si="672"/>
        <v>2205.27958606155-384.828278191337i</v>
      </c>
      <c r="I2346" t="str">
        <f t="shared" si="673"/>
        <v>-8.09488663989657-153.286497298156i</v>
      </c>
      <c r="K2346" t="str">
        <f t="shared" si="674"/>
        <v>0.00528068295177656-0.00763778002717249i</v>
      </c>
      <c r="L2346" t="str">
        <f t="shared" si="675"/>
        <v>0.0001875-0.0341796658381629i</v>
      </c>
      <c r="M2346" t="str">
        <f t="shared" si="676"/>
        <v>0.0025-0.0164763517373708i</v>
      </c>
      <c r="N2346">
        <f t="shared" si="677"/>
        <v>89.832583338114176</v>
      </c>
      <c r="O2346">
        <f t="shared" si="678"/>
        <v>16.379833994376042</v>
      </c>
      <c r="P2346" s="3">
        <f t="shared" si="679"/>
        <v>16.379833994376042</v>
      </c>
      <c r="Q2346" s="3">
        <f t="shared" si="680"/>
        <v>-90.167416661885824</v>
      </c>
      <c r="R2346">
        <f t="shared" si="681"/>
        <v>89.832583338114176</v>
      </c>
      <c r="S2346">
        <f t="shared" si="682"/>
        <v>6.1920503424602007</v>
      </c>
      <c r="T2346">
        <f t="shared" si="665"/>
        <v>16.379833994376042</v>
      </c>
    </row>
    <row r="2347" spans="1:20" x14ac:dyDescent="0.25">
      <c r="A2347">
        <f t="shared" si="666"/>
        <v>39053.6417720479</v>
      </c>
      <c r="B2347">
        <f t="shared" si="683"/>
        <v>6215.5801337615503</v>
      </c>
      <c r="C2347" t="str">
        <f t="shared" si="667"/>
        <v>-0.0144420968162597-6.56481143903179i</v>
      </c>
      <c r="D2347" t="str">
        <f t="shared" si="668"/>
        <v>3.47787117599572-2.590292062794i</v>
      </c>
      <c r="E2347" t="str">
        <f t="shared" si="669"/>
        <v>163.403056927013+5.59634791704142i</v>
      </c>
      <c r="F2347" t="str">
        <f t="shared" si="670"/>
        <v>2.90986900843381-24.0403827371932i</v>
      </c>
      <c r="G2347" t="str">
        <f t="shared" si="671"/>
        <v>0.999985944074773-0.00374909691235001i</v>
      </c>
      <c r="H2347" t="str">
        <f t="shared" si="672"/>
        <v>2207.7854300674-407.176877709718i</v>
      </c>
      <c r="I2347" t="str">
        <f t="shared" si="673"/>
        <v>-9.49089136190646-153.072085198618i</v>
      </c>
      <c r="K2347" t="str">
        <f t="shared" si="674"/>
        <v>0.00525651775664296-0.00762235349868146i</v>
      </c>
      <c r="L2347" t="str">
        <f t="shared" si="675"/>
        <v>0.0001875-0.0340502747939459i</v>
      </c>
      <c r="M2347" t="str">
        <f t="shared" si="676"/>
        <v>0.0025-0.0164139786186201i</v>
      </c>
      <c r="N2347">
        <f t="shared" si="677"/>
        <v>89.873953750586267</v>
      </c>
      <c r="O2347">
        <f t="shared" si="678"/>
        <v>16.344466145811921</v>
      </c>
      <c r="P2347" s="3">
        <f t="shared" si="679"/>
        <v>16.344466145811921</v>
      </c>
      <c r="Q2347" s="3">
        <f t="shared" si="680"/>
        <v>-90.126046249413733</v>
      </c>
      <c r="R2347">
        <f t="shared" si="681"/>
        <v>89.873953750586267</v>
      </c>
      <c r="S2347">
        <f t="shared" si="682"/>
        <v>6.2155801337615504</v>
      </c>
      <c r="T2347">
        <f t="shared" si="665"/>
        <v>16.344466145811921</v>
      </c>
    </row>
    <row r="2348" spans="1:20" x14ac:dyDescent="0.25">
      <c r="A2348">
        <f t="shared" si="666"/>
        <v>39202.045610781686</v>
      </c>
      <c r="B2348">
        <f t="shared" si="683"/>
        <v>6239.1993382698447</v>
      </c>
      <c r="C2348" t="str">
        <f t="shared" si="667"/>
        <v>-0.00964394905196153-6.53816302018561i</v>
      </c>
      <c r="D2348" t="str">
        <f t="shared" si="668"/>
        <v>3.47786924341018-2.5807115778221i</v>
      </c>
      <c r="E2348" t="str">
        <f t="shared" si="669"/>
        <v>163.419368682601+5.62071986699602i</v>
      </c>
      <c r="F2348" t="str">
        <f t="shared" si="670"/>
        <v>2.90986869699637-23.9494578661195i</v>
      </c>
      <c r="G2348" t="str">
        <f t="shared" si="671"/>
        <v>0.999985837048289-0.00376334307783386i</v>
      </c>
      <c r="H2348" t="str">
        <f t="shared" si="672"/>
        <v>2209.80621314428-429.746018473459i</v>
      </c>
      <c r="I2348" t="str">
        <f t="shared" si="673"/>
        <v>-10.8946886792769-152.827577514031i</v>
      </c>
      <c r="K2348" t="str">
        <f t="shared" si="674"/>
        <v>0.00523245190584971-0.00760688326312407i</v>
      </c>
      <c r="L2348" t="str">
        <f t="shared" si="675"/>
        <v>0.0001875-0.0339213735743633i</v>
      </c>
      <c r="M2348" t="str">
        <f t="shared" si="676"/>
        <v>0.0025-0.0163518416204623i</v>
      </c>
      <c r="N2348">
        <f t="shared" si="677"/>
        <v>89.915487396677221</v>
      </c>
      <c r="O2348">
        <f t="shared" si="678"/>
        <v>16.309124347329021</v>
      </c>
      <c r="P2348" s="3">
        <f t="shared" si="679"/>
        <v>16.309124347329021</v>
      </c>
      <c r="Q2348" s="3">
        <f t="shared" si="680"/>
        <v>-90.084512603322779</v>
      </c>
      <c r="R2348">
        <f t="shared" si="681"/>
        <v>89.915487396677221</v>
      </c>
      <c r="S2348">
        <f t="shared" si="682"/>
        <v>6.2391993382698443</v>
      </c>
      <c r="T2348">
        <f t="shared" ref="T2348:T2411" si="684">P2348</f>
        <v>16.309124347329021</v>
      </c>
    </row>
    <row r="2349" spans="1:20" x14ac:dyDescent="0.25">
      <c r="A2349">
        <f t="shared" ref="A2349:A2412" si="685">2*PI()*B2349</f>
        <v>39351.013384102655</v>
      </c>
      <c r="B2349">
        <f t="shared" si="683"/>
        <v>6262.90829575527</v>
      </c>
      <c r="C2349" t="str">
        <f t="shared" ref="C2349:C2412" si="686">IMPRODUCT(D2349,E2349,$C$40,,K2349,$C$41)</f>
        <v>-0.00486604897712173-6.51163900268435i</v>
      </c>
      <c r="D2349" t="str">
        <f t="shared" ref="D2349:D2412" si="687">IMDIV(IMPRODUCT($C$37,$C$38,COMPLEX(1,A2349/$C$38)),IMSUM(-1*A2349*A2349/$C$39,COMPLEX(0,1*A2349)))</f>
        <v>3.47786729611125-2.57116821700029i</v>
      </c>
      <c r="E2349" t="str">
        <f t="shared" ref="E2349:E2412" si="688">IMDIV(IMPRODUCT(IMSUM(F2349,G2349),$C$29,H2349),IMSUM(1,I2349))</f>
        <v>163.435835281862+5.64516119179665i</v>
      </c>
      <c r="F2349" t="str">
        <f t="shared" ref="F2349:F2412" si="689">IMDIV(IMPRODUCT($C$14,$C$15,COMPLEX(1,A2349/$C$15)),IMSUM(-1*A2349*A2349/$C$16,COMPLEX(0,A2349)))</f>
        <v>2.90986838318759-23.8588775160197i</v>
      </c>
      <c r="G2349" t="str">
        <f t="shared" ref="G2349:G2412" si="690">IMDIV(1,COMPLEX(1,A2349*$C$9*$C$10))</f>
        <v>0.999985729206882-0.00377764337413744i</v>
      </c>
      <c r="H2349" t="str">
        <f t="shared" ref="H2349:H2412" si="691">IMDIV($C$3,IMSUM(K2349,COMPLEX(0,$C$28*A2349)))</f>
        <v>2211.32968648514-452.521595121273i</v>
      </c>
      <c r="I2349" t="str">
        <f t="shared" ref="I2349:I2412" si="692">IMPRODUCT(F2349,$C$29,H2349,$C$31)</f>
        <v>-12.3053244286988-152.552405038688i</v>
      </c>
      <c r="K2349" t="str">
        <f t="shared" ref="K2349:K2412" si="693">IF($C$26&lt;=0,IMDIV(1,IMSUM(IMDIV(1,L2349),1/$C$18)),IMDIV(1,IMSUM(IMDIV(1,L2349),1/$C$18,IMDIV(1,M2349))))</f>
        <v>0.00520848547232104-0.00759137004680689i</v>
      </c>
      <c r="L2349" t="str">
        <f t="shared" ref="L2349:L2412" si="694">IMSUM($C$21/$C$22,IMDIV(1,COMPLEX(0,$C$20*$C$22*A2349)))</f>
        <v>0.0001875-0.0337929603251278i</v>
      </c>
      <c r="M2349" t="str">
        <f t="shared" ref="M2349:M2412" si="695">IMSUM($C$25/$C$26,IMDIV(1,COMPLEX(0,$C$24*$C$26*A2349)))</f>
        <v>0.0025-0.016289939849036i</v>
      </c>
      <c r="N2349">
        <f t="shared" ref="N2349:N2412" si="696">ABS(R2349)</f>
        <v>89.957183741715383</v>
      </c>
      <c r="O2349">
        <f t="shared" ref="O2349:O2412" si="697">ABS(P2349)</f>
        <v>16.273808741104112</v>
      </c>
      <c r="P2349" s="3">
        <f t="shared" ref="P2349:P2412" si="698">20*LOG10(IMABS(C2349))</f>
        <v>16.273808741104112</v>
      </c>
      <c r="Q2349" s="3">
        <f t="shared" ref="Q2349:Q2412" si="699">IMARGUMENT(C2349)*180/PI()</f>
        <v>-90.042816258284617</v>
      </c>
      <c r="R2349">
        <f t="shared" ref="R2349:R2412" si="700">IF(Q2349&lt;0,Q2349+180,Q2349-180)</f>
        <v>89.957183741715383</v>
      </c>
      <c r="S2349">
        <f t="shared" ref="S2349:S2412" si="701">B2349/1000</f>
        <v>6.2629082957552704</v>
      </c>
      <c r="T2349">
        <f t="shared" si="684"/>
        <v>16.273808741104112</v>
      </c>
    </row>
    <row r="2350" spans="1:20" x14ac:dyDescent="0.25">
      <c r="A2350">
        <f t="shared" si="685"/>
        <v>39500.547234962243</v>
      </c>
      <c r="B2350">
        <f t="shared" ref="B2350:B2413" si="702">B2349*(1+B$42)</f>
        <v>6286.7073472791399</v>
      </c>
      <c r="C2350" t="str">
        <f t="shared" si="686"/>
        <v>-0.000108406673038353-6.4852388155291i</v>
      </c>
      <c r="D2350" t="str">
        <f t="shared" si="687"/>
        <v>3.47786533398697-2.56166184304123i</v>
      </c>
      <c r="E2350" t="str">
        <f t="shared" si="688"/>
        <v>163.45245781568+5.66967181200735i</v>
      </c>
      <c r="F2350" t="str">
        <f t="shared" si="689"/>
        <v>2.90986806698939-23.768640383865i</v>
      </c>
      <c r="G2350" t="str">
        <f t="shared" si="690"/>
        <v>0.999985620544347-0.00379199800690512i</v>
      </c>
      <c r="H2350" t="str">
        <f t="shared" si="691"/>
        <v>2212.34408053731-475.488769064061i</v>
      </c>
      <c r="I2350" t="str">
        <f t="shared" si="692"/>
        <v>-13.7218066688232-152.24603433151i</v>
      </c>
      <c r="K2350" t="str">
        <f t="shared" si="693"/>
        <v>0.00518461852265673-0.00757581457412372i</v>
      </c>
      <c r="L2350" t="str">
        <f t="shared" si="694"/>
        <v>0.0001875-0.0336650331989717i</v>
      </c>
      <c r="M2350" t="str">
        <f t="shared" si="695"/>
        <v>0.0025-0.0162282724138633i</v>
      </c>
      <c r="N2350">
        <f t="shared" si="696"/>
        <v>89.999042248865109</v>
      </c>
      <c r="O2350">
        <f t="shared" si="697"/>
        <v>16.238519468850058</v>
      </c>
      <c r="P2350" s="3">
        <f t="shared" si="698"/>
        <v>16.238519468850058</v>
      </c>
      <c r="Q2350" s="3">
        <f t="shared" si="699"/>
        <v>-90.000957751134891</v>
      </c>
      <c r="R2350">
        <f t="shared" si="700"/>
        <v>89.999042248865109</v>
      </c>
      <c r="S2350">
        <f t="shared" si="701"/>
        <v>6.2867073472791395</v>
      </c>
      <c r="T2350">
        <f t="shared" si="684"/>
        <v>16.238519468850058</v>
      </c>
    </row>
    <row r="2351" spans="1:20" x14ac:dyDescent="0.25">
      <c r="A2351">
        <f t="shared" si="685"/>
        <v>39650.649314455099</v>
      </c>
      <c r="B2351">
        <f t="shared" si="702"/>
        <v>6310.5968351988004</v>
      </c>
      <c r="C2351" t="str">
        <f t="shared" si="686"/>
        <v>0.00462896900784626-6.4589618898393i</v>
      </c>
      <c r="D2351" t="str">
        <f t="shared" si="687"/>
        <v>3.47786335692442-2.55219231918962i</v>
      </c>
      <c r="E2351" t="str">
        <f t="shared" si="688"/>
        <v>163.469237382369+5.69425164553903i</v>
      </c>
      <c r="F2351" t="str">
        <f t="shared" si="689"/>
        <v>2.90986774838361-23.6787451715636i</v>
      </c>
      <c r="G2351" t="str">
        <f t="shared" si="690"/>
        <v>0.999985511054431-0.00380640718256212i</v>
      </c>
      <c r="H2351" t="str">
        <f t="shared" si="691"/>
        <v>2212.83815398617-498.631984359278i</v>
      </c>
      <c r="I2351" t="str">
        <f t="shared" si="692"/>
        <v>-15.1431071256779-151.907970410391i</v>
      </c>
      <c r="K2351" t="str">
        <f t="shared" si="693"/>
        <v>0.00516085111717786-0.00756021756749805i</v>
      </c>
      <c r="L2351" t="str">
        <f t="shared" si="694"/>
        <v>0.0001875-0.0335375903556204i</v>
      </c>
      <c r="M2351" t="str">
        <f t="shared" si="695"/>
        <v>0.0025-0.0161668384278375i</v>
      </c>
      <c r="N2351">
        <f t="shared" si="696"/>
        <v>90.041062379181398</v>
      </c>
      <c r="O2351">
        <f t="shared" si="697"/>
        <v>16.203256671820544</v>
      </c>
      <c r="P2351" s="3">
        <f t="shared" si="698"/>
        <v>16.203256671820544</v>
      </c>
      <c r="Q2351" s="3">
        <f t="shared" si="699"/>
        <v>-89.958937620818602</v>
      </c>
      <c r="R2351">
        <f t="shared" si="700"/>
        <v>90.041062379181398</v>
      </c>
      <c r="S2351">
        <f t="shared" si="701"/>
        <v>6.3105968351988002</v>
      </c>
      <c r="T2351">
        <f t="shared" si="684"/>
        <v>16.203256671820544</v>
      </c>
    </row>
    <row r="2352" spans="1:20" x14ac:dyDescent="0.25">
      <c r="A2352">
        <f t="shared" si="685"/>
        <v>39801.321781850034</v>
      </c>
      <c r="B2352">
        <f t="shared" si="702"/>
        <v>6334.5771031725562</v>
      </c>
      <c r="C2352" t="str">
        <f t="shared" si="686"/>
        <v>0.0093460704323296-6.43280765885814i</v>
      </c>
      <c r="D2352" t="str">
        <f t="shared" si="687"/>
        <v>3.47786136480993-2.54275950922022i</v>
      </c>
      <c r="E2352" t="str">
        <f t="shared" si="688"/>
        <v>163.486175087741+5.71890060761053i</v>
      </c>
      <c r="F2352" t="str">
        <f t="shared" si="689"/>
        <v>2.90986742735189-23.5891905859426i</v>
      </c>
      <c r="G2352" t="str">
        <f t="shared" si="690"/>
        <v>0.999985400730835-0.00382087110831746i</v>
      </c>
      <c r="H2352" t="str">
        <f t="shared" si="691"/>
        <v>2212.80124252322-521.934987222138i</v>
      </c>
      <c r="I2352" t="str">
        <f t="shared" si="692"/>
        <v>-16.5681628483115-151.537759395499i</v>
      </c>
      <c r="K2352" t="str">
        <f t="shared" si="693"/>
        <v>0.00513718330997293-0.00754457974732634i</v>
      </c>
      <c r="L2352" t="str">
        <f t="shared" si="694"/>
        <v>0.0001875-0.0334106299617656i</v>
      </c>
      <c r="M2352" t="str">
        <f t="shared" si="695"/>
        <v>0.0025-0.0161056370072101i</v>
      </c>
      <c r="N2352">
        <f t="shared" si="696"/>
        <v>90.083243591666843</v>
      </c>
      <c r="O2352">
        <f t="shared" si="697"/>
        <v>16.168020490816165</v>
      </c>
      <c r="P2352" s="3">
        <f t="shared" si="698"/>
        <v>16.168020490816165</v>
      </c>
      <c r="Q2352" s="3">
        <f t="shared" si="699"/>
        <v>-89.916756408333157</v>
      </c>
      <c r="R2352">
        <f t="shared" si="700"/>
        <v>90.083243591666843</v>
      </c>
      <c r="S2352">
        <f t="shared" si="701"/>
        <v>6.3345771031725562</v>
      </c>
      <c r="T2352">
        <f t="shared" si="684"/>
        <v>16.168020490816165</v>
      </c>
    </row>
    <row r="2353" spans="1:20" x14ac:dyDescent="0.25">
      <c r="A2353">
        <f t="shared" si="685"/>
        <v>39952.566804621063</v>
      </c>
      <c r="B2353">
        <f t="shared" si="702"/>
        <v>6358.648496164612</v>
      </c>
      <c r="C2353" t="str">
        <f t="shared" si="686"/>
        <v>0.0140428911763966-6.40677555795725i</v>
      </c>
      <c r="D2353" t="str">
        <f t="shared" si="687"/>
        <v>3.47785935752891-2.53336327743591i</v>
      </c>
      <c r="E2353" t="str">
        <f t="shared" si="688"/>
        <v>163.503272045173+5.74361861070773i</v>
      </c>
      <c r="F2353" t="str">
        <f t="shared" si="689"/>
        <v>2.90986710387578-23.4999753387289i</v>
      </c>
      <c r="G2353" t="str">
        <f t="shared" si="690"/>
        <v>0.999985289567211-0.00383538999216694i</v>
      </c>
      <c r="H2353" t="str">
        <f t="shared" si="691"/>
        <v>2212.22330710176-545.380849228645i</v>
      </c>
      <c r="I2353" t="str">
        <f t="shared" si="692"/>
        <v>-17.9958780747388-151.134991083607i</v>
      </c>
      <c r="K2353" t="str">
        <f t="shared" si="693"/>
        <v>0.00511361514894452-0.00752890183192209i</v>
      </c>
      <c r="L2353" t="str">
        <f t="shared" si="694"/>
        <v>0.0001875-0.0332841501910397i</v>
      </c>
      <c r="M2353" t="str">
        <f t="shared" si="695"/>
        <v>0.0025-0.0160446672715781i</v>
      </c>
      <c r="N2353">
        <f t="shared" si="696"/>
        <v>90.125585343324715</v>
      </c>
      <c r="O2353">
        <f t="shared" si="697"/>
        <v>16.132811066189998</v>
      </c>
      <c r="P2353" s="3">
        <f t="shared" si="698"/>
        <v>16.132811066189998</v>
      </c>
      <c r="Q2353" s="3">
        <f t="shared" si="699"/>
        <v>-89.874414656675285</v>
      </c>
      <c r="R2353">
        <f t="shared" si="700"/>
        <v>90.125585343324715</v>
      </c>
      <c r="S2353">
        <f t="shared" si="701"/>
        <v>6.3586484961646121</v>
      </c>
      <c r="T2353">
        <f t="shared" si="684"/>
        <v>16.132811066189998</v>
      </c>
    </row>
    <row r="2354" spans="1:20" x14ac:dyDescent="0.25">
      <c r="A2354">
        <f t="shared" si="685"/>
        <v>40104.386558478625</v>
      </c>
      <c r="B2354">
        <f t="shared" si="702"/>
        <v>6382.8113604500377</v>
      </c>
      <c r="C2354" t="str">
        <f t="shared" si="686"/>
        <v>0.0187194260153554-6.38086502464148i</v>
      </c>
      <c r="D2354" t="str">
        <f t="shared" si="687"/>
        <v>3.47785733496591-2.52400348866572i</v>
      </c>
      <c r="E2354" t="str">
        <f t="shared" si="688"/>
        <v>163.520529375673+5.76840556454374i</v>
      </c>
      <c r="F2354" t="str">
        <f t="shared" si="689"/>
        <v>2.90986677793659-23.4110981465311i</v>
      </c>
      <c r="G2354" t="str">
        <f t="shared" si="690"/>
        <v>0.999985177557164-0.00384996404289613i</v>
      </c>
      <c r="H2354" t="str">
        <f t="shared" si="691"/>
        <v>2211.09498137219-568.951994239277i</v>
      </c>
      <c r="I2354" t="str">
        <f t="shared" si="692"/>
        <v>-19.4251263066199-150.699301435151i</v>
      </c>
      <c r="K2354" t="str">
        <f t="shared" si="693"/>
        <v>0.0050901466758564-0.00751318453746084i</v>
      </c>
      <c r="L2354" t="str">
        <f t="shared" si="694"/>
        <v>0.0001875-0.0331581492239885i</v>
      </c>
      <c r="M2354" t="str">
        <f t="shared" si="695"/>
        <v>0.0025-0.0159839283438714i</v>
      </c>
      <c r="N2354">
        <f t="shared" si="696"/>
        <v>90.168087089213685</v>
      </c>
      <c r="O2354">
        <f t="shared" si="697"/>
        <v>16.097628537853591</v>
      </c>
      <c r="P2354" s="3">
        <f t="shared" si="698"/>
        <v>16.097628537853591</v>
      </c>
      <c r="Q2354" s="3">
        <f t="shared" si="699"/>
        <v>-89.831912910786315</v>
      </c>
      <c r="R2354">
        <f t="shared" si="700"/>
        <v>90.168087089213685</v>
      </c>
      <c r="S2354">
        <f t="shared" si="701"/>
        <v>6.3828113604500381</v>
      </c>
      <c r="T2354">
        <f t="shared" si="684"/>
        <v>16.097628537853591</v>
      </c>
    </row>
    <row r="2355" spans="1:20" x14ac:dyDescent="0.25">
      <c r="A2355">
        <f t="shared" si="685"/>
        <v>40256.78322740084</v>
      </c>
      <c r="B2355">
        <f t="shared" si="702"/>
        <v>6407.0660436197477</v>
      </c>
      <c r="C2355" t="str">
        <f t="shared" si="686"/>
        <v>0.0233756709137203-6.35507549855322i</v>
      </c>
      <c r="D2355" t="str">
        <f t="shared" si="687"/>
        <v>3.47785529700462-2.51468000826288i</v>
      </c>
      <c r="E2355" t="str">
        <f t="shared" si="688"/>
        <v>163.53794820794+5.79326137601583i</v>
      </c>
      <c r="F2355" t="str">
        <f t="shared" si="689"/>
        <v>2.90986644951568-23.3225577308208i</v>
      </c>
      <c r="G2355" t="str">
        <f t="shared" si="690"/>
        <v>0.999985064694248-0.00386459347008333i</v>
      </c>
      <c r="H2355" t="str">
        <f t="shared" si="691"/>
        <v>2209.40761797992-592.630229044086i</v>
      </c>
      <c r="I2355" t="str">
        <f t="shared" si="692"/>
        <v>-20.854752589357-150.230374955495i</v>
      </c>
      <c r="K2355" t="str">
        <f t="shared" si="693"/>
        <v>0.00506677792638104-0.00749742857792603i</v>
      </c>
      <c r="L2355" t="str">
        <f t="shared" si="694"/>
        <v>0.0001875-0.033032625248046i</v>
      </c>
      <c r="M2355" t="str">
        <f t="shared" si="695"/>
        <v>0.0025-0.0159234193503401i</v>
      </c>
      <c r="N2355">
        <f t="shared" si="696"/>
        <v>90.210748282500276</v>
      </c>
      <c r="O2355">
        <f t="shared" si="697"/>
        <v>16.062473045282715</v>
      </c>
      <c r="P2355" s="3">
        <f t="shared" si="698"/>
        <v>16.062473045282715</v>
      </c>
      <c r="Q2355" s="3">
        <f t="shared" si="699"/>
        <v>-89.789251717499724</v>
      </c>
      <c r="R2355">
        <f t="shared" si="700"/>
        <v>90.210748282500276</v>
      </c>
      <c r="S2355">
        <f t="shared" si="701"/>
        <v>6.4070660436197473</v>
      </c>
      <c r="T2355">
        <f t="shared" si="684"/>
        <v>16.062473045282715</v>
      </c>
    </row>
    <row r="2356" spans="1:20" x14ac:dyDescent="0.25">
      <c r="A2356">
        <f t="shared" si="685"/>
        <v>40409.759003664964</v>
      </c>
      <c r="B2356">
        <f t="shared" si="702"/>
        <v>6431.4128945855027</v>
      </c>
      <c r="C2356" t="str">
        <f t="shared" si="686"/>
        <v>0.028011623014975-6.32940642147678i</v>
      </c>
      <c r="D2356" t="str">
        <f t="shared" si="687"/>
        <v>3.47785324352778-2.50539270210291i</v>
      </c>
      <c r="E2356" t="str">
        <f t="shared" si="688"/>
        <v>163.555529678433+5.81818594916347i</v>
      </c>
      <c r="F2356" t="str">
        <f t="shared" si="689"/>
        <v>2.90986611859411-23.2343528179139i</v>
      </c>
      <c r="G2356" t="str">
        <f t="shared" si="690"/>
        <v>0.99998495097197-0.00387927848410263i</v>
      </c>
      <c r="H2356" t="str">
        <f t="shared" si="691"/>
        <v>2207.15333340235-616.396777700609i</v>
      </c>
      <c r="I2356" t="str">
        <f t="shared" si="692"/>
        <v>-22.2835759925277-149.727946951786i</v>
      </c>
      <c r="K2356" t="str">
        <f t="shared" si="693"/>
        <v>0.00504350893014756-0.00748163466505569i</v>
      </c>
      <c r="L2356" t="str">
        <f t="shared" si="694"/>
        <v>0.0001875-0.0329075764575074i</v>
      </c>
      <c r="M2356" t="str">
        <f t="shared" si="695"/>
        <v>0.0025-0.015863139420542i</v>
      </c>
      <c r="N2356">
        <f t="shared" si="696"/>
        <v>90.25356837451001</v>
      </c>
      <c r="O2356">
        <f t="shared" si="697"/>
        <v>16.027344727523595</v>
      </c>
      <c r="P2356" s="3">
        <f t="shared" si="698"/>
        <v>16.027344727523595</v>
      </c>
      <c r="Q2356" s="3">
        <f t="shared" si="699"/>
        <v>-89.74643162548999</v>
      </c>
      <c r="R2356">
        <f t="shared" si="700"/>
        <v>90.25356837451001</v>
      </c>
      <c r="S2356">
        <f t="shared" si="701"/>
        <v>6.4314128945855025</v>
      </c>
      <c r="T2356">
        <f t="shared" si="684"/>
        <v>16.027344727523595</v>
      </c>
    </row>
    <row r="2357" spans="1:20" x14ac:dyDescent="0.25">
      <c r="A2357">
        <f t="shared" si="685"/>
        <v>40563.316087878891</v>
      </c>
      <c r="B2357">
        <f t="shared" si="702"/>
        <v>6455.8522635849276</v>
      </c>
      <c r="C2357" t="str">
        <f t="shared" si="686"/>
        <v>0.0326272806316203-6.30385723734317i</v>
      </c>
      <c r="D2357" t="str">
        <f t="shared" si="687"/>
        <v>3.47785117441735-2.49614143658168i</v>
      </c>
      <c r="E2357" t="str">
        <f t="shared" si="688"/>
        <v>163.573274931444+5.84317918512655i</v>
      </c>
      <c r="F2357" t="str">
        <f t="shared" si="689"/>
        <v>2.9098657851528-23.1464821389532i</v>
      </c>
      <c r="G2357" t="str">
        <f t="shared" si="690"/>
        <v>0.999984836383786-0.00389401929612685i</v>
      </c>
      <c r="H2357" t="str">
        <f t="shared" si="691"/>
        <v>2204.32505099798-640.232319504706i</v>
      </c>
      <c r="I2357" t="str">
        <f t="shared" si="692"/>
        <v>-23.7103922836954-149.191805646934i</v>
      </c>
      <c r="K2357" t="str">
        <f t="shared" si="693"/>
        <v>0.00502033971079029-0.00746580350829012i</v>
      </c>
      <c r="L2357" t="str">
        <f t="shared" si="694"/>
        <v>0.0001875-0.0327830010535041i</v>
      </c>
      <c r="M2357" t="str">
        <f t="shared" si="695"/>
        <v>0.0025-0.0158030876873302i</v>
      </c>
      <c r="N2357">
        <f t="shared" si="696"/>
        <v>90.296546814781095</v>
      </c>
      <c r="O2357">
        <f t="shared" si="697"/>
        <v>15.992243723199955</v>
      </c>
      <c r="P2357" s="3">
        <f t="shared" si="698"/>
        <v>15.992243723199955</v>
      </c>
      <c r="Q2357" s="3">
        <f t="shared" si="699"/>
        <v>-89.703453185218905</v>
      </c>
      <c r="R2357">
        <f t="shared" si="700"/>
        <v>90.296546814781095</v>
      </c>
      <c r="S2357">
        <f t="shared" si="701"/>
        <v>6.4558522635849274</v>
      </c>
      <c r="T2357">
        <f t="shared" si="684"/>
        <v>15.992243723199955</v>
      </c>
    </row>
    <row r="2358" spans="1:20" x14ac:dyDescent="0.25">
      <c r="A2358">
        <f t="shared" si="685"/>
        <v>40717.456689012834</v>
      </c>
      <c r="B2358">
        <f t="shared" si="702"/>
        <v>6480.3845021865509</v>
      </c>
      <c r="C2358" t="str">
        <f t="shared" si="686"/>
        <v>0.0372226432346019-6.2784273922333i</v>
      </c>
      <c r="D2358" t="str">
        <f t="shared" si="687"/>
        <v>3.47784908955429-2.48692607861344i</v>
      </c>
      <c r="E2358" t="str">
        <f t="shared" si="688"/>
        <v>163.591185119154+5.86824098209926i</v>
      </c>
      <c r="F2358" t="str">
        <f t="shared" si="689"/>
        <v>2.90986544917263-23.0589444298891i</v>
      </c>
      <c r="G2358" t="str">
        <f t="shared" si="690"/>
        <v>0.999984720923104-0.00390881611813066i</v>
      </c>
      <c r="H2358" t="str">
        <f t="shared" si="691"/>
        <v>2200.91654194111-664.117030503307i</v>
      </c>
      <c r="I2358" t="str">
        <f t="shared" si="692"/>
        <v>-25.1339767868198-148.621794132609i</v>
      </c>
      <c r="K2358" t="str">
        <f t="shared" si="693"/>
        <v>0.00499727028599732-0.00744993581472021i</v>
      </c>
      <c r="L2358" t="str">
        <f t="shared" si="694"/>
        <v>0.0001875-0.032658897243977i</v>
      </c>
      <c r="M2358" t="str">
        <f t="shared" si="695"/>
        <v>0.0025-0.0157432632868402i</v>
      </c>
      <c r="N2358">
        <f t="shared" si="696"/>
        <v>90.339683051112189</v>
      </c>
      <c r="O2358">
        <f t="shared" si="697"/>
        <v>15.95717017051836</v>
      </c>
      <c r="P2358" s="3">
        <f t="shared" si="698"/>
        <v>15.95717017051836</v>
      </c>
      <c r="Q2358" s="3">
        <f t="shared" si="699"/>
        <v>-89.660316948887811</v>
      </c>
      <c r="R2358">
        <f t="shared" si="700"/>
        <v>90.339683051112189</v>
      </c>
      <c r="S2358">
        <f t="shared" si="701"/>
        <v>6.4803845021865509</v>
      </c>
      <c r="T2358">
        <f t="shared" si="684"/>
        <v>15.95717017051836</v>
      </c>
    </row>
    <row r="2359" spans="1:20" x14ac:dyDescent="0.25">
      <c r="A2359">
        <f t="shared" si="685"/>
        <v>40872.183024431084</v>
      </c>
      <c r="B2359">
        <f t="shared" si="702"/>
        <v>6505.0099632948595</v>
      </c>
      <c r="C2359" t="str">
        <f t="shared" si="686"/>
        <v>0.0417977114430572-6.25311633438253i</v>
      </c>
      <c r="D2359" t="str">
        <f t="shared" si="687"/>
        <v>3.47784698881868-2.47774649562899i</v>
      </c>
      <c r="E2359" t="str">
        <f t="shared" si="688"/>
        <v>163.609261401708+5.89337123528726i</v>
      </c>
      <c r="F2359" t="str">
        <f t="shared" si="689"/>
        <v>2.90986511063423-22.971738431462i</v>
      </c>
      <c r="G2359" t="str">
        <f t="shared" si="690"/>
        <v>0.999984604583281-0.00392366916289355i</v>
      </c>
      <c r="H2359" t="str">
        <f t="shared" si="691"/>
        <v>2196.92246371808-688.030628424705i</v>
      </c>
      <c r="I2359" t="str">
        <f t="shared" si="692"/>
        <v>-26.5530874145875-148.017812143614i</v>
      </c>
      <c r="K2359" t="str">
        <f t="shared" si="693"/>
        <v>0.00497430066755983-0.00743403228903688i</v>
      </c>
      <c r="L2359" t="str">
        <f t="shared" si="694"/>
        <v>0.0001875-0.0325352632436511i</v>
      </c>
      <c r="M2359" t="str">
        <f t="shared" si="695"/>
        <v>0.0025-0.015683665358478i</v>
      </c>
      <c r="N2359">
        <f t="shared" si="696"/>
        <v>90.382976529612861</v>
      </c>
      <c r="O2359">
        <f t="shared" si="697"/>
        <v>15.922124207275703</v>
      </c>
      <c r="P2359" s="3">
        <f t="shared" si="698"/>
        <v>15.922124207275703</v>
      </c>
      <c r="Q2359" s="3">
        <f t="shared" si="699"/>
        <v>-89.617023470387139</v>
      </c>
      <c r="R2359">
        <f t="shared" si="700"/>
        <v>90.382976529612861</v>
      </c>
      <c r="S2359">
        <f t="shared" si="701"/>
        <v>6.5050099632948593</v>
      </c>
      <c r="T2359">
        <f t="shared" si="684"/>
        <v>15.922124207275703</v>
      </c>
    </row>
    <row r="2360" spans="1:20" x14ac:dyDescent="0.25">
      <c r="A2360">
        <f t="shared" si="685"/>
        <v>41027.497319923925</v>
      </c>
      <c r="B2360">
        <f t="shared" si="702"/>
        <v>6529.7290011553805</v>
      </c>
      <c r="C2360" t="str">
        <f t="shared" si="686"/>
        <v>0.0463524870139334-6.22792351418423i</v>
      </c>
      <c r="D2360" t="str">
        <f t="shared" si="687"/>
        <v>3.47784487208972-2.46860255557371i</v>
      </c>
      <c r="E2360" t="str">
        <f t="shared" si="688"/>
        <v>163.627504947279+5.91856983686119i</v>
      </c>
      <c r="F2360" t="str">
        <f t="shared" si="689"/>
        <v>2.90986476951813-22.8848628891843i</v>
      </c>
      <c r="G2360" t="str">
        <f t="shared" si="690"/>
        <v>0.999984487357623-0.00393857864400292i</v>
      </c>
      <c r="H2360" t="str">
        <f t="shared" si="691"/>
        <v>2192.33839586839-711.95242087023i</v>
      </c>
      <c r="I2360" t="str">
        <f t="shared" si="692"/>
        <v>-27.9664678621805-147.379817636806i</v>
      </c>
      <c r="K2360" t="str">
        <f t="shared" si="693"/>
        <v>0.00495143086142162-0.00741809363348124i</v>
      </c>
      <c r="L2360" t="str">
        <f t="shared" si="694"/>
        <v>0.0001875-0.0324120972740099i</v>
      </c>
      <c r="M2360" t="str">
        <f t="shared" si="695"/>
        <v>0.0025-0.0156242930449073i</v>
      </c>
      <c r="N2360">
        <f t="shared" si="696"/>
        <v>90.426426694752735</v>
      </c>
      <c r="O2360">
        <f t="shared" si="697"/>
        <v>15.887105970865701</v>
      </c>
      <c r="P2360" s="3">
        <f t="shared" si="698"/>
        <v>15.887105970865701</v>
      </c>
      <c r="Q2360" s="3">
        <f t="shared" si="699"/>
        <v>-89.573573305247265</v>
      </c>
      <c r="R2360">
        <f t="shared" si="700"/>
        <v>90.426426694752735</v>
      </c>
      <c r="S2360">
        <f t="shared" si="701"/>
        <v>6.5297290011553804</v>
      </c>
      <c r="T2360">
        <f t="shared" si="684"/>
        <v>15.887105970865701</v>
      </c>
    </row>
    <row r="2361" spans="1:20" x14ac:dyDescent="0.25">
      <c r="A2361">
        <f t="shared" si="685"/>
        <v>41183.401809739633</v>
      </c>
      <c r="B2361">
        <f t="shared" si="702"/>
        <v>6554.5419713597712</v>
      </c>
      <c r="C2361" t="str">
        <f t="shared" si="686"/>
        <v>0.0508869728314409-6.20284838419344i</v>
      </c>
      <c r="D2361" t="str">
        <f t="shared" si="687"/>
        <v>3.47784273924565-2.45949412690568i</v>
      </c>
      <c r="E2361" t="str">
        <f t="shared" si="688"/>
        <v>163.64591693214+5.94383667591179i</v>
      </c>
      <c r="F2361" t="str">
        <f t="shared" si="689"/>
        <v>2.9098644258047-22.7983165533217i</v>
      </c>
      <c r="G2361" t="str">
        <f t="shared" si="690"/>
        <v>0.999984369239384-0.00395354477585708i</v>
      </c>
      <c r="H2361" t="str">
        <f t="shared" si="691"/>
        <v>2187.16087266415-735.861356578232i</v>
      </c>
      <c r="I2361" t="str">
        <f t="shared" si="692"/>
        <v>-29.3728509481965-146.707828158626i</v>
      </c>
      <c r="K2361" t="str">
        <f t="shared" si="693"/>
        <v>0.00492866086772899-0.00740212054779565i</v>
      </c>
      <c r="L2361" t="str">
        <f t="shared" si="694"/>
        <v>0.0001875-0.0322893975632694i</v>
      </c>
      <c r="M2361" t="str">
        <f t="shared" si="695"/>
        <v>0.0025-0.0155651454920376i</v>
      </c>
      <c r="N2361">
        <f t="shared" si="696"/>
        <v>90.470032989408637</v>
      </c>
      <c r="O2361">
        <f t="shared" si="697"/>
        <v>15.852115598285874</v>
      </c>
      <c r="P2361" s="3">
        <f t="shared" si="698"/>
        <v>15.852115598285874</v>
      </c>
      <c r="Q2361" s="3">
        <f t="shared" si="699"/>
        <v>-89.529967010591363</v>
      </c>
      <c r="R2361">
        <f t="shared" si="700"/>
        <v>90.470032989408637</v>
      </c>
      <c r="S2361">
        <f t="shared" si="701"/>
        <v>6.5545419713597708</v>
      </c>
      <c r="T2361">
        <f t="shared" si="684"/>
        <v>15.852115598285874</v>
      </c>
    </row>
    <row r="2362" spans="1:20" x14ac:dyDescent="0.25">
      <c r="A2362">
        <f t="shared" si="685"/>
        <v>41339.898736616648</v>
      </c>
      <c r="B2362">
        <f t="shared" si="702"/>
        <v>6579.4492308509389</v>
      </c>
      <c r="C2362" t="str">
        <f t="shared" si="686"/>
        <v>0.0554011728965254-6.17789039913033i</v>
      </c>
      <c r="D2362" t="str">
        <f t="shared" si="687"/>
        <v>3.47784059016381-2.45042107859378i</v>
      </c>
      <c r="E2362" t="str">
        <f t="shared" si="688"/>
        <v>163.66449854073+5.96917163840225i</v>
      </c>
      <c r="F2362" t="str">
        <f t="shared" si="689"/>
        <v>2.90986407947416-22.712098178876i</v>
      </c>
      <c r="G2362" t="str">
        <f t="shared" si="690"/>
        <v>0.99998425022177-0.00396856777366843i</v>
      </c>
      <c r="H2362" t="str">
        <f t="shared" si="691"/>
        <v>2181.38741243537-759.736079539529i</v>
      </c>
      <c r="I2362" t="str">
        <f t="shared" si="692"/>
        <v>-30.7709620867273-146.001921986511i</v>
      </c>
      <c r="K2362" t="str">
        <f t="shared" si="693"/>
        <v>0.00490599068088097-0.00738611372917567i</v>
      </c>
      <c r="L2362" t="str">
        <f t="shared" si="694"/>
        <v>0.0001875-0.0321671623463533i</v>
      </c>
      <c r="M2362" t="str">
        <f t="shared" si="695"/>
        <v>0.0025-0.0155062218490113i</v>
      </c>
      <c r="N2362">
        <f t="shared" si="696"/>
        <v>90.513794854911694</v>
      </c>
      <c r="O2362">
        <f t="shared" si="697"/>
        <v>15.817153226144626</v>
      </c>
      <c r="P2362" s="3">
        <f t="shared" si="698"/>
        <v>15.817153226144626</v>
      </c>
      <c r="Q2362" s="3">
        <f t="shared" si="699"/>
        <v>-89.486205145088306</v>
      </c>
      <c r="R2362">
        <f t="shared" si="700"/>
        <v>90.513794854911694</v>
      </c>
      <c r="S2362">
        <f t="shared" si="701"/>
        <v>6.5794492308509387</v>
      </c>
      <c r="T2362">
        <f t="shared" si="684"/>
        <v>15.817153226144626</v>
      </c>
    </row>
    <row r="2363" spans="1:20" x14ac:dyDescent="0.25">
      <c r="A2363">
        <f t="shared" si="685"/>
        <v>41496.990351815795</v>
      </c>
      <c r="B2363">
        <f t="shared" si="702"/>
        <v>6604.451137928173</v>
      </c>
      <c r="C2363" t="str">
        <f t="shared" si="686"/>
        <v>0.0598950923162191-6.15304901588368i</v>
      </c>
      <c r="D2363" t="str">
        <f t="shared" si="687"/>
        <v>3.47783842472061-2.44138328011582i</v>
      </c>
      <c r="E2363" t="str">
        <f t="shared" si="688"/>
        <v>163.683250965727+5.99457460712029i</v>
      </c>
      <c r="F2363" t="str">
        <f t="shared" si="689"/>
        <v>2.90986373050661-22.6262065255667i</v>
      </c>
      <c r="G2363" t="str">
        <f t="shared" si="690"/>
        <v>0.999984130297932-0.00398364785346646i</v>
      </c>
      <c r="H2363" t="str">
        <f t="shared" si="691"/>
        <v>2175.01654326629-783.554985712909i</v>
      </c>
      <c r="I2363" t="str">
        <f t="shared" si="692"/>
        <v>-32.1595228729958-145.262239030761i</v>
      </c>
      <c r="K2363" t="str">
        <f t="shared" si="693"/>
        <v>0.00488342028957995-0.0073700738722229i</v>
      </c>
      <c r="L2363" t="str">
        <f t="shared" si="694"/>
        <v>0.0001875-0.0320453898648668i</v>
      </c>
      <c r="M2363" t="str">
        <f t="shared" si="695"/>
        <v>0.0025-0.0154475212681922i</v>
      </c>
      <c r="N2363">
        <f t="shared" si="696"/>
        <v>90.557711731092894</v>
      </c>
      <c r="O2363">
        <f t="shared" si="697"/>
        <v>15.782218990668675</v>
      </c>
      <c r="P2363" s="3">
        <f t="shared" si="698"/>
        <v>15.782218990668675</v>
      </c>
      <c r="Q2363" s="3">
        <f t="shared" si="699"/>
        <v>-89.442288268907106</v>
      </c>
      <c r="R2363">
        <f t="shared" si="700"/>
        <v>90.557711731092894</v>
      </c>
      <c r="S2363">
        <f t="shared" si="701"/>
        <v>6.604451137928173</v>
      </c>
      <c r="T2363">
        <f t="shared" si="684"/>
        <v>15.782218990668675</v>
      </c>
    </row>
    <row r="2364" spans="1:20" x14ac:dyDescent="0.25">
      <c r="A2364">
        <f t="shared" si="685"/>
        <v>41654.678915152697</v>
      </c>
      <c r="B2364">
        <f t="shared" si="702"/>
        <v>6629.5480522523003</v>
      </c>
      <c r="C2364" t="str">
        <f t="shared" si="686"/>
        <v>0.0643687372929715-6.12832369351362i</v>
      </c>
      <c r="D2364" t="str">
        <f t="shared" si="687"/>
        <v>3.47783624279149-2.43238060145664i</v>
      </c>
      <c r="E2364" t="str">
        <f t="shared" si="688"/>
        <v>163.70217540811+6.02004546163053i</v>
      </c>
      <c r="F2364" t="str">
        <f t="shared" si="689"/>
        <v>2.90986337888192-22.5406403578132i</v>
      </c>
      <c r="G2364" t="str">
        <f t="shared" si="690"/>
        <v>0.99998400946097-0.00399878523210084i</v>
      </c>
      <c r="H2364" t="str">
        <f t="shared" si="691"/>
        <v>2168.04782480912-807.296282059992i</v>
      </c>
      <c r="I2364" t="str">
        <f t="shared" si="692"/>
        <v>-33.5372547634735-144.488981485031i</v>
      </c>
      <c r="K2364" t="str">
        <f t="shared" si="693"/>
        <v>0.00486094967688246-0.00735400166889861i</v>
      </c>
      <c r="L2364" t="str">
        <f t="shared" si="694"/>
        <v>0.0001875-0.031924078367072i</v>
      </c>
      <c r="M2364" t="str">
        <f t="shared" si="695"/>
        <v>0.0025-0.0153890429051526i</v>
      </c>
      <c r="N2364">
        <f t="shared" si="696"/>
        <v>90.601783056328046</v>
      </c>
      <c r="O2364">
        <f t="shared" si="697"/>
        <v>15.747313027709794</v>
      </c>
      <c r="P2364" s="3">
        <f t="shared" si="698"/>
        <v>15.747313027709794</v>
      </c>
      <c r="Q2364" s="3">
        <f t="shared" si="699"/>
        <v>-89.398216943671954</v>
      </c>
      <c r="R2364">
        <f t="shared" si="700"/>
        <v>90.601783056328046</v>
      </c>
      <c r="S2364">
        <f t="shared" si="701"/>
        <v>6.6295480522523</v>
      </c>
      <c r="T2364">
        <f t="shared" si="684"/>
        <v>15.747313027709794</v>
      </c>
    </row>
    <row r="2365" spans="1:20" x14ac:dyDescent="0.25">
      <c r="A2365">
        <f t="shared" si="685"/>
        <v>41812.966695030278</v>
      </c>
      <c r="B2365">
        <f t="shared" si="702"/>
        <v>6654.7403348508597</v>
      </c>
      <c r="C2365" t="str">
        <f t="shared" si="686"/>
        <v>0.0688221151139579-6.10371389325525i</v>
      </c>
      <c r="D2365" t="str">
        <f t="shared" si="687"/>
        <v>3.47783404425099-2.42341291310628i</v>
      </c>
      <c r="E2365" t="str">
        <f t="shared" si="688"/>
        <v>163.721273077239+6.04558407822447i</v>
      </c>
      <c r="F2365" t="str">
        <f t="shared" si="689"/>
        <v>2.90986302457991-22.4553984447173i</v>
      </c>
      <c r="G2365" t="str">
        <f t="shared" si="690"/>
        <v>0.999983887703932-0.00401398012724462i</v>
      </c>
      <c r="H2365" t="str">
        <f t="shared" si="691"/>
        <v>2160.48186598621-830.938047591449i</v>
      </c>
      <c r="I2365" t="str">
        <f t="shared" si="692"/>
        <v>-34.902882830055-143.682414215305i</v>
      </c>
      <c r="K2365" t="str">
        <f t="shared" si="693"/>
        <v>0.00483857882025047-0.00733789780847832i</v>
      </c>
      <c r="L2365" t="str">
        <f t="shared" si="694"/>
        <v>0.0001875-0.031803226107862i</v>
      </c>
      <c r="M2365" t="str">
        <f t="shared" si="695"/>
        <v>0.0025-0.0153307859186617i</v>
      </c>
      <c r="N2365">
        <f t="shared" si="696"/>
        <v>90.646008267582062</v>
      </c>
      <c r="O2365">
        <f t="shared" si="697"/>
        <v>15.71243547275316</v>
      </c>
      <c r="P2365" s="3">
        <f t="shared" si="698"/>
        <v>15.71243547275316</v>
      </c>
      <c r="Q2365" s="3">
        <f t="shared" si="699"/>
        <v>-89.353991732417938</v>
      </c>
      <c r="R2365">
        <f t="shared" si="700"/>
        <v>90.646008267582062</v>
      </c>
      <c r="S2365">
        <f t="shared" si="701"/>
        <v>6.6547403348508594</v>
      </c>
      <c r="T2365">
        <f t="shared" si="684"/>
        <v>15.71243547275316</v>
      </c>
    </row>
    <row r="2366" spans="1:20" x14ac:dyDescent="0.25">
      <c r="A2366">
        <f t="shared" si="685"/>
        <v>41971.855968471398</v>
      </c>
      <c r="B2366">
        <f t="shared" si="702"/>
        <v>6680.0283481232927</v>
      </c>
      <c r="C2366" t="str">
        <f t="shared" si="686"/>
        <v>0.0732552341403068-6.07921907852111i</v>
      </c>
      <c r="D2366" t="str">
        <f t="shared" si="687"/>
        <v>3.47783182897265-2.41448008605806i</v>
      </c>
      <c r="E2366" t="str">
        <f t="shared" si="688"/>
        <v>163.740545190921+6.07119032987193i</v>
      </c>
      <c r="F2366" t="str">
        <f t="shared" si="689"/>
        <v>2.90986266758017-22.3704795600453i</v>
      </c>
      <c r="G2366" t="str">
        <f t="shared" si="690"/>
        <v>0.999983765019812-0.00402923275739724i</v>
      </c>
      <c r="H2366" t="str">
        <f t="shared" si="691"/>
        <v>2152.32033837939-854.458296092004i</v>
      </c>
      <c r="I2366" t="str">
        <f t="shared" si="692"/>
        <v>-36.2551395667359-142.842864879125i</v>
      </c>
      <c r="K2366" t="str">
        <f t="shared" si="693"/>
        <v>0.00481630769160277-0.0073217629775072i</v>
      </c>
      <c r="L2366" t="str">
        <f t="shared" si="694"/>
        <v>0.0001875-0.0316828313487368i</v>
      </c>
      <c r="M2366" t="str">
        <f t="shared" si="695"/>
        <v>0.0025-0.0152727494706731i</v>
      </c>
      <c r="N2366">
        <f t="shared" si="696"/>
        <v>90.690386800451961</v>
      </c>
      <c r="O2366">
        <f t="shared" si="697"/>
        <v>15.677586460924427</v>
      </c>
      <c r="P2366" s="3">
        <f t="shared" si="698"/>
        <v>15.677586460924427</v>
      </c>
      <c r="Q2366" s="3">
        <f t="shared" si="699"/>
        <v>-89.309613199548039</v>
      </c>
      <c r="R2366">
        <f t="shared" si="700"/>
        <v>90.690386800451961</v>
      </c>
      <c r="S2366">
        <f t="shared" si="701"/>
        <v>6.6800283481232929</v>
      </c>
      <c r="T2366">
        <f t="shared" si="684"/>
        <v>15.677586460924427</v>
      </c>
    </row>
    <row r="2367" spans="1:20" x14ac:dyDescent="0.25">
      <c r="A2367">
        <f t="shared" si="685"/>
        <v>42131.349021151589</v>
      </c>
      <c r="B2367">
        <f t="shared" si="702"/>
        <v>6705.4124558461617</v>
      </c>
      <c r="C2367" t="str">
        <f t="shared" si="686"/>
        <v>0.0776681037962415-6.0548387149038i</v>
      </c>
      <c r="D2367" t="str">
        <f t="shared" si="687"/>
        <v>3.47782959682905-2.40558199180675i</v>
      </c>
      <c r="E2367" t="str">
        <f t="shared" si="688"/>
        <v>163.759992975475+6.09686408616784i</v>
      </c>
      <c r="F2367" t="str">
        <f t="shared" si="689"/>
        <v>2.90986230786215-22.28588248221i</v>
      </c>
      <c r="G2367" t="str">
        <f t="shared" si="690"/>
        <v>0.999983641401552-0.00404454334188776i</v>
      </c>
      <c r="H2367" t="str">
        <f t="shared" si="691"/>
        <v>2143.56598513597-877.835040169397i</v>
      </c>
      <c r="I2367" t="str">
        <f t="shared" si="692"/>
        <v>-37.5927687262518-141.970723768853i</v>
      </c>
      <c r="K2367" t="str">
        <f t="shared" si="693"/>
        <v>0.0047941362573668-0.00730559785975639i</v>
      </c>
      <c r="L2367" t="str">
        <f t="shared" si="694"/>
        <v>0.0001875-0.0315628923577773i</v>
      </c>
      <c r="M2367" t="str">
        <f t="shared" si="695"/>
        <v>0.0025-0.0152149327263132i</v>
      </c>
      <c r="N2367">
        <f t="shared" si="696"/>
        <v>90.73491808920879</v>
      </c>
      <c r="O2367">
        <f t="shared" si="697"/>
        <v>15.642766126997302</v>
      </c>
      <c r="P2367" s="3">
        <f t="shared" si="698"/>
        <v>15.642766126997302</v>
      </c>
      <c r="Q2367" s="3">
        <f t="shared" si="699"/>
        <v>-89.26508191079121</v>
      </c>
      <c r="R2367">
        <f t="shared" si="700"/>
        <v>90.73491808920879</v>
      </c>
      <c r="S2367">
        <f t="shared" si="701"/>
        <v>6.7054124558461616</v>
      </c>
      <c r="T2367">
        <f t="shared" si="684"/>
        <v>15.642766126997302</v>
      </c>
    </row>
    <row r="2368" spans="1:20" x14ac:dyDescent="0.25">
      <c r="A2368">
        <f t="shared" si="685"/>
        <v>42291.448147431962</v>
      </c>
      <c r="B2368">
        <f t="shared" si="702"/>
        <v>6730.893023178377</v>
      </c>
      <c r="C2368" t="str">
        <f t="shared" si="686"/>
        <v>0.0820607345582238-6.03057227017909i</v>
      </c>
      <c r="D2368" t="str">
        <f t="shared" si="687"/>
        <v>3.47782734769182-2.39671850234674i</v>
      </c>
      <c r="E2368" t="str">
        <f t="shared" si="688"/>
        <v>163.779617665819+6.12260521328383i</v>
      </c>
      <c r="F2368" t="str">
        <f t="shared" si="689"/>
        <v>2.90986194540519-22.2016059942541i</v>
      </c>
      <c r="G2368" t="str">
        <f t="shared" si="690"/>
        <v>0.999983516842039-0.00405991210087793i</v>
      </c>
      <c r="H2368" t="str">
        <f t="shared" si="691"/>
        <v>2134.22262525446-901.046356254056i</v>
      </c>
      <c r="I2368" t="str">
        <f t="shared" si="692"/>
        <v>-38.9145291634271-141.066443374913i</v>
      </c>
      <c r="K2368" t="str">
        <f t="shared" si="693"/>
        <v>0.00477206447853041-0.00728940313618005i</v>
      </c>
      <c r="L2368" t="str">
        <f t="shared" si="694"/>
        <v>0.0001875-0.0314434074096208i</v>
      </c>
      <c r="M2368" t="str">
        <f t="shared" si="695"/>
        <v>0.0025-0.0151573348538684i</v>
      </c>
      <c r="N2368">
        <f t="shared" si="696"/>
        <v>90.779601566838494</v>
      </c>
      <c r="O2368">
        <f t="shared" si="697"/>
        <v>15.607974605402218</v>
      </c>
      <c r="P2368" s="3">
        <f t="shared" si="698"/>
        <v>15.607974605402218</v>
      </c>
      <c r="Q2368" s="3">
        <f t="shared" si="699"/>
        <v>-89.220398433161506</v>
      </c>
      <c r="R2368">
        <f t="shared" si="700"/>
        <v>90.779601566838494</v>
      </c>
      <c r="S2368">
        <f t="shared" si="701"/>
        <v>6.7308930231783766</v>
      </c>
      <c r="T2368">
        <f t="shared" si="684"/>
        <v>15.607974605402218</v>
      </c>
    </row>
    <row r="2369" spans="1:20" x14ac:dyDescent="0.25">
      <c r="A2369">
        <f t="shared" si="685"/>
        <v>42452.155650392211</v>
      </c>
      <c r="B2369">
        <f t="shared" si="702"/>
        <v>6756.4704166664551</v>
      </c>
      <c r="C2369" t="str">
        <f t="shared" si="686"/>
        <v>0.0864331379440682-6.00641921430779i</v>
      </c>
      <c r="D2369" t="str">
        <f t="shared" si="687"/>
        <v>3.47782508143162-2.38788949017018i</v>
      </c>
      <c r="E2369" t="str">
        <f t="shared" si="688"/>
        <v>163.799420505523+6.14841357391192i</v>
      </c>
      <c r="F2369" t="str">
        <f t="shared" si="689"/>
        <v>2.90986158018844-22.1176488838316i</v>
      </c>
      <c r="G2369" t="str">
        <f t="shared" si="690"/>
        <v>0.999983391334106-0.00407533925536536i</v>
      </c>
      <c r="H2369" t="str">
        <f t="shared" si="691"/>
        <v>2124.29515314811-924.070450160363i</v>
      </c>
      <c r="I2369" t="str">
        <f t="shared" si="692"/>
        <v>-40.2191986614153-140.130537667171i</v>
      </c>
      <c r="K2369" t="str">
        <f t="shared" si="693"/>
        <v>0.00475009231069446-0.00727317948487353i</v>
      </c>
      <c r="L2369" t="str">
        <f t="shared" si="694"/>
        <v>0.0001875-0.0313243747854361i</v>
      </c>
      <c r="M2369" t="str">
        <f t="shared" si="695"/>
        <v>0.0025-0.0150999550247743i</v>
      </c>
      <c r="N2369">
        <f t="shared" si="696"/>
        <v>90.824436665082459</v>
      </c>
      <c r="O2369">
        <f t="shared" si="697"/>
        <v>15.573212030233567</v>
      </c>
      <c r="P2369" s="3">
        <f t="shared" si="698"/>
        <v>15.573212030233567</v>
      </c>
      <c r="Q2369" s="3">
        <f t="shared" si="699"/>
        <v>-89.175563334917541</v>
      </c>
      <c r="R2369">
        <f t="shared" si="700"/>
        <v>90.824436665082459</v>
      </c>
      <c r="S2369">
        <f t="shared" si="701"/>
        <v>6.7564704166664553</v>
      </c>
      <c r="T2369">
        <f t="shared" si="684"/>
        <v>15.573212030233567</v>
      </c>
    </row>
    <row r="2370" spans="1:20" x14ac:dyDescent="0.25">
      <c r="A2370">
        <f t="shared" si="685"/>
        <v>42613.473841863699</v>
      </c>
      <c r="B2370">
        <f t="shared" si="702"/>
        <v>6782.1450042497881</v>
      </c>
      <c r="C2370" t="str">
        <f t="shared" si="686"/>
        <v>0.090785326501972-5.98237901943827i</v>
      </c>
      <c r="D2370" t="str">
        <f t="shared" si="687"/>
        <v>3.47782279791809-2.37909482826513i</v>
      </c>
      <c r="E2370" t="str">
        <f t="shared" si="688"/>
        <v>163.819402746896+6.17428902721481i</v>
      </c>
      <c r="F2370" t="str">
        <f t="shared" si="689"/>
        <v>2.90986121219083-22.034009943191i</v>
      </c>
      <c r="G2370" t="str">
        <f t="shared" si="690"/>
        <v>0.999983264870532-0.00409082502718674i</v>
      </c>
      <c r="H2370" t="str">
        <f t="shared" si="691"/>
        <v>2113.78953342261-946.88572280997i</v>
      </c>
      <c r="I2370" t="str">
        <f t="shared" si="692"/>
        <v>-41.5055777168149-139.163581094959i</v>
      </c>
      <c r="K2370" t="str">
        <f t="shared" si="693"/>
        <v>0.00472821970412494-0.00725692758103206i</v>
      </c>
      <c r="L2370" t="str">
        <f t="shared" si="694"/>
        <v>0.0001875-0.0312057927728991i</v>
      </c>
      <c r="M2370" t="str">
        <f t="shared" si="695"/>
        <v>0.0025-0.0150427924136026i</v>
      </c>
      <c r="N2370">
        <f t="shared" si="696"/>
        <v>90.869422814476337</v>
      </c>
      <c r="O2370">
        <f t="shared" si="697"/>
        <v>15.538478535258164</v>
      </c>
      <c r="P2370" s="3">
        <f t="shared" si="698"/>
        <v>15.538478535258164</v>
      </c>
      <c r="Q2370" s="3">
        <f t="shared" si="699"/>
        <v>-89.130577185523663</v>
      </c>
      <c r="R2370">
        <f t="shared" si="700"/>
        <v>90.869422814476337</v>
      </c>
      <c r="S2370">
        <f t="shared" si="701"/>
        <v>6.7821450042497879</v>
      </c>
      <c r="T2370">
        <f t="shared" si="684"/>
        <v>15.538478535258164</v>
      </c>
    </row>
    <row r="2371" spans="1:20" x14ac:dyDescent="0.25">
      <c r="A2371">
        <f t="shared" si="685"/>
        <v>42775.405042462786</v>
      </c>
      <c r="B2371">
        <f t="shared" si="702"/>
        <v>6807.9171552659373</v>
      </c>
      <c r="C2371" t="str">
        <f t="shared" si="686"/>
        <v>0.0951173137995469-5.95845115990888i</v>
      </c>
      <c r="D2371" t="str">
        <f t="shared" si="687"/>
        <v>3.47782049701993-2.37033439011377i</v>
      </c>
      <c r="E2371" t="str">
        <f t="shared" si="688"/>
        <v>163.839565651058+6.20023142877023i</v>
      </c>
      <c r="F2371" t="str">
        <f t="shared" si="689"/>
        <v>2.90986084139121-21.9506879691579i</v>
      </c>
      <c r="G2371" t="str">
        <f t="shared" si="690"/>
        <v>0.999983137444042-0.00410636963902096i</v>
      </c>
      <c r="H2371" t="str">
        <f t="shared" si="691"/>
        <v>2102.71279084228-969.470835709196i</v>
      </c>
      <c r="I2371" t="str">
        <f t="shared" si="692"/>
        <v>-42.7724932595492-138.166207308557i</v>
      </c>
      <c r="K2371" t="str">
        <f t="shared" si="693"/>
        <v>0.00470644660380581-0.00724064809691061i</v>
      </c>
      <c r="L2371" t="str">
        <f t="shared" si="694"/>
        <v>0.0001875-0.0310876596661676i</v>
      </c>
      <c r="M2371" t="str">
        <f t="shared" si="695"/>
        <v>0.0025-0.01498584619805i</v>
      </c>
      <c r="N2371">
        <f t="shared" si="696"/>
        <v>90.91455944438809</v>
      </c>
      <c r="O2371">
        <f t="shared" si="697"/>
        <v>15.503774253923943</v>
      </c>
      <c r="P2371" s="3">
        <f t="shared" si="698"/>
        <v>15.503774253923943</v>
      </c>
      <c r="Q2371" s="3">
        <f t="shared" si="699"/>
        <v>-89.08544055561191</v>
      </c>
      <c r="R2371">
        <f t="shared" si="700"/>
        <v>90.91455944438809</v>
      </c>
      <c r="S2371">
        <f t="shared" si="701"/>
        <v>6.8079171552659377</v>
      </c>
      <c r="T2371">
        <f t="shared" si="684"/>
        <v>15.503774253923943</v>
      </c>
    </row>
    <row r="2372" spans="1:20" x14ac:dyDescent="0.25">
      <c r="A2372">
        <f t="shared" si="685"/>
        <v>42937.95158162414</v>
      </c>
      <c r="B2372">
        <f t="shared" si="702"/>
        <v>6833.7872404559475</v>
      </c>
      <c r="C2372" t="str">
        <f t="shared" si="686"/>
        <v>0.0994291144127493-5.93463511224926i</v>
      </c>
      <c r="D2372" t="str">
        <f t="shared" si="687"/>
        <v>3.47781817860478-2.36160804969055i</v>
      </c>
      <c r="E2372" t="str">
        <f t="shared" si="688"/>
        <v>163.859910488001+6.22624063051509i</v>
      </c>
      <c r="F2372" t="str">
        <f t="shared" si="689"/>
        <v>2.90986046776827-21.8676817631175i</v>
      </c>
      <c r="G2372" t="str">
        <f t="shared" si="690"/>
        <v>0.999983009047303-0.00412197331439231i</v>
      </c>
      <c r="H2372" t="str">
        <f t="shared" si="691"/>
        <v>2091.07299549925-991.80477577017i</v>
      </c>
      <c r="I2372" t="str">
        <f t="shared" si="692"/>
        <v>-44.0188022836881-137.139107607315i</v>
      </c>
      <c r="K2372" t="str">
        <f t="shared" si="693"/>
        <v>0.0046847729494919-0.00722434170178443i</v>
      </c>
      <c r="L2372" t="str">
        <f t="shared" si="694"/>
        <v>0.0001875-0.0309699737658574i</v>
      </c>
      <c r="M2372" t="str">
        <f t="shared" si="695"/>
        <v>0.0025-0.0149291155589261i</v>
      </c>
      <c r="N2372">
        <f t="shared" si="696"/>
        <v>90.959845983054848</v>
      </c>
      <c r="O2372">
        <f t="shared" si="697"/>
        <v>15.469099319367356</v>
      </c>
      <c r="P2372" s="3">
        <f t="shared" si="698"/>
        <v>15.469099319367356</v>
      </c>
      <c r="Q2372" s="3">
        <f t="shared" si="699"/>
        <v>-89.040154016945152</v>
      </c>
      <c r="R2372">
        <f t="shared" si="700"/>
        <v>90.959845983054848</v>
      </c>
      <c r="S2372">
        <f t="shared" si="701"/>
        <v>6.8337872404559477</v>
      </c>
      <c r="T2372">
        <f t="shared" si="684"/>
        <v>15.469099319367356</v>
      </c>
    </row>
    <row r="2373" spans="1:20" x14ac:dyDescent="0.25">
      <c r="A2373">
        <f t="shared" si="685"/>
        <v>43101.115797634317</v>
      </c>
      <c r="B2373">
        <f t="shared" si="702"/>
        <v>6859.7556319696805</v>
      </c>
      <c r="C2373" t="str">
        <f t="shared" si="686"/>
        <v>0.103720743914923-5.91093035518287i</v>
      </c>
      <c r="D2373" t="str">
        <f t="shared" si="687"/>
        <v>3.47781584253935-2.35291568146037i</v>
      </c>
      <c r="E2373" t="str">
        <f t="shared" si="688"/>
        <v>163.880438536678+6.25231648069135i</v>
      </c>
      <c r="F2373" t="str">
        <f t="shared" si="689"/>
        <v>2.9098600913005-21.7849901309972i</v>
      </c>
      <c r="G2373" t="str">
        <f t="shared" si="690"/>
        <v>0.999982879672928-0.00413763627767373i</v>
      </c>
      <c r="H2373" t="str">
        <f t="shared" si="691"/>
        <v>2078.87924324008-1013.86691906648i</v>
      </c>
      <c r="I2373" t="str">
        <f t="shared" si="692"/>
        <v>-45.2433953658734-136.083029121923i</v>
      </c>
      <c r="K2373" t="str">
        <f t="shared" si="693"/>
        <v>0.00466319867576184-0.00720800906191046i</v>
      </c>
      <c r="L2373" t="str">
        <f t="shared" si="694"/>
        <v>0.0001875-0.0308527333790171i</v>
      </c>
      <c r="M2373" t="str">
        <f t="shared" si="695"/>
        <v>0.0025-0.0148725996801416i</v>
      </c>
      <c r="N2373">
        <f t="shared" si="696"/>
        <v>91.005281857619465</v>
      </c>
      <c r="O2373">
        <f t="shared" si="697"/>
        <v>15.434453864422901</v>
      </c>
      <c r="P2373" s="3">
        <f t="shared" si="698"/>
        <v>15.434453864422901</v>
      </c>
      <c r="Q2373" s="3">
        <f t="shared" si="699"/>
        <v>-88.994718142380535</v>
      </c>
      <c r="R2373">
        <f t="shared" si="700"/>
        <v>91.005281857619465</v>
      </c>
      <c r="S2373">
        <f t="shared" si="701"/>
        <v>6.8597556319696809</v>
      </c>
      <c r="T2373">
        <f t="shared" si="684"/>
        <v>15.434453864422901</v>
      </c>
    </row>
    <row r="2374" spans="1:20" x14ac:dyDescent="0.25">
      <c r="A2374">
        <f t="shared" si="685"/>
        <v>43264.900037665328</v>
      </c>
      <c r="B2374">
        <f t="shared" si="702"/>
        <v>6885.8227033711655</v>
      </c>
      <c r="C2374" t="str">
        <f t="shared" si="686"/>
        <v>0.107992218865614-5.88733636962814i</v>
      </c>
      <c r="D2374" t="str">
        <f t="shared" si="687"/>
        <v>3.47781348868926-2.3442571603768i</v>
      </c>
      <c r="E2374" t="str">
        <f t="shared" si="688"/>
        <v>163.901151085066+6.27845882378818i</v>
      </c>
      <c r="F2374" t="str">
        <f t="shared" si="689"/>
        <v>2.90985971196624-21.7026118832501i</v>
      </c>
      <c r="G2374" t="str">
        <f t="shared" si="690"/>
        <v>0.999982749313474-0.00415335875408997i</v>
      </c>
      <c r="H2374" t="str">
        <f t="shared" si="691"/>
        <v>2066.14163144375-1035.63709311938i</v>
      </c>
      <c r="I2374" t="str">
        <f t="shared" si="692"/>
        <v>-46.4452000487433-134.998772740595i</v>
      </c>
      <c r="K2374" t="str">
        <f t="shared" si="693"/>
        <v>0.00464172371207143-0.00719165084048962i</v>
      </c>
      <c r="L2374" t="str">
        <f t="shared" si="694"/>
        <v>0.0001875-0.0307359368191045i</v>
      </c>
      <c r="M2374" t="str">
        <f t="shared" si="695"/>
        <v>0.0025-0.0148162977486965i</v>
      </c>
      <c r="N2374">
        <f t="shared" si="696"/>
        <v>91.050866494164751</v>
      </c>
      <c r="O2374">
        <f t="shared" si="697"/>
        <v>15.399838021630911</v>
      </c>
      <c r="P2374" s="3">
        <f t="shared" si="698"/>
        <v>15.399838021630911</v>
      </c>
      <c r="Q2374" s="3">
        <f t="shared" si="699"/>
        <v>-88.949133505835249</v>
      </c>
      <c r="R2374">
        <f t="shared" si="700"/>
        <v>91.050866494164751</v>
      </c>
      <c r="S2374">
        <f t="shared" si="701"/>
        <v>6.8858227033711659</v>
      </c>
      <c r="T2374">
        <f t="shared" si="684"/>
        <v>15.399838021630911</v>
      </c>
    </row>
    <row r="2375" spans="1:20" x14ac:dyDescent="0.25">
      <c r="A2375">
        <f t="shared" si="685"/>
        <v>43429.306657808454</v>
      </c>
      <c r="B2375">
        <f t="shared" si="702"/>
        <v>6911.9888296439758</v>
      </c>
      <c r="C2375" t="str">
        <f t="shared" si="686"/>
        <v>0.112243556799474-5.86385263870042i</v>
      </c>
      <c r="D2375" t="str">
        <f t="shared" si="687"/>
        <v>3.47781111691913-2.33563236188028i</v>
      </c>
      <c r="E2375" t="str">
        <f t="shared" si="688"/>
        <v>163.922049430247+6.30466750048449i</v>
      </c>
      <c r="F2375" t="str">
        <f t="shared" si="689"/>
        <v>2.90985932974364-21.6205458348369i</v>
      </c>
      <c r="G2375" t="str">
        <f t="shared" si="690"/>
        <v>0.999982617961439-0.00416914096972084i</v>
      </c>
      <c r="H2375" t="str">
        <f t="shared" si="691"/>
        <v>2052.87123028482-1057.09563732103i</v>
      </c>
      <c r="I2375" t="str">
        <f t="shared" si="692"/>
        <v>-47.6231840677631-133.88719079113i</v>
      </c>
      <c r="K2375" t="str">
        <f t="shared" si="693"/>
        <v>0.00462034798280701-0.00717526769763006i</v>
      </c>
      <c r="L2375" t="str">
        <f t="shared" si="694"/>
        <v>0.0001875-0.0306195824059618i</v>
      </c>
      <c r="M2375" t="str">
        <f t="shared" si="695"/>
        <v>0.0025-0.0147602089546688i</v>
      </c>
      <c r="N2375">
        <f t="shared" si="696"/>
        <v>91.09659931774722</v>
      </c>
      <c r="O2375">
        <f t="shared" si="697"/>
        <v>15.365251923246912</v>
      </c>
      <c r="P2375" s="3">
        <f t="shared" si="698"/>
        <v>15.365251923246912</v>
      </c>
      <c r="Q2375" s="3">
        <f t="shared" si="699"/>
        <v>-88.90340068225278</v>
      </c>
      <c r="R2375">
        <f t="shared" si="700"/>
        <v>91.09659931774722</v>
      </c>
      <c r="S2375">
        <f t="shared" si="701"/>
        <v>6.9119888296439758</v>
      </c>
      <c r="T2375">
        <f t="shared" si="684"/>
        <v>15.365251923246912</v>
      </c>
    </row>
    <row r="2376" spans="1:20" x14ac:dyDescent="0.25">
      <c r="A2376">
        <f t="shared" si="685"/>
        <v>43594.338023108125</v>
      </c>
      <c r="B2376">
        <f t="shared" si="702"/>
        <v>6938.2543871966227</v>
      </c>
      <c r="C2376" t="str">
        <f t="shared" si="686"/>
        <v>0.1164747762152-5.84047864771325i</v>
      </c>
      <c r="D2376" t="str">
        <f t="shared" si="687"/>
        <v>3.47780872709256-2.3270411618963i</v>
      </c>
      <c r="E2376" t="str">
        <f t="shared" si="688"/>
        <v>163.943134878484+6.33094234759116i</v>
      </c>
      <c r="F2376" t="str">
        <f t="shared" si="689"/>
        <v>2.90985894461075-21.5387908052099i</v>
      </c>
      <c r="G2376" t="str">
        <f t="shared" si="690"/>
        <v>0.999982485609268-0.00418498315150447i</v>
      </c>
      <c r="H2376" t="str">
        <f t="shared" si="691"/>
        <v>2039.08004965259-1078.22346111537i</v>
      </c>
      <c r="I2376" t="str">
        <f t="shared" si="692"/>
        <v>-48.7763584011172-132.749184492865i</v>
      </c>
      <c r="K2376" t="str">
        <f t="shared" si="693"/>
        <v>0.00459907140733892-0.00715886029031093i</v>
      </c>
      <c r="L2376" t="str">
        <f t="shared" si="694"/>
        <v>0.0001875-0.0305036684657918i</v>
      </c>
      <c r="M2376" t="str">
        <f t="shared" si="695"/>
        <v>0.0025-0.0147043324912022i</v>
      </c>
      <c r="N2376">
        <f t="shared" si="696"/>
        <v>91.142479752430731</v>
      </c>
      <c r="O2376">
        <f t="shared" si="697"/>
        <v>15.330695701250246</v>
      </c>
      <c r="P2376" s="3">
        <f t="shared" si="698"/>
        <v>15.330695701250246</v>
      </c>
      <c r="Q2376" s="3">
        <f t="shared" si="699"/>
        <v>-88.857520247569269</v>
      </c>
      <c r="R2376">
        <f t="shared" si="700"/>
        <v>91.142479752430731</v>
      </c>
      <c r="S2376">
        <f t="shared" si="701"/>
        <v>6.9382543871966229</v>
      </c>
      <c r="T2376">
        <f t="shared" si="684"/>
        <v>15.330695701250246</v>
      </c>
    </row>
    <row r="2377" spans="1:20" x14ac:dyDescent="0.25">
      <c r="A2377">
        <f t="shared" si="685"/>
        <v>43759.996507595934</v>
      </c>
      <c r="B2377">
        <f t="shared" si="702"/>
        <v>6964.6197538679698</v>
      </c>
      <c r="C2377" t="str">
        <f t="shared" si="686"/>
        <v>0.120685896564365-5.81721388417952i</v>
      </c>
      <c r="D2377" t="str">
        <f t="shared" si="687"/>
        <v>3.47780631907215-2.31848343683364i</v>
      </c>
      <c r="E2377" t="str">
        <f t="shared" si="688"/>
        <v>163.964408745289+6.35728319799092i</v>
      </c>
      <c r="F2377" t="str">
        <f t="shared" si="689"/>
        <v>2.90985855654539-21.4573456182951i</v>
      </c>
      <c r="G2377" t="str">
        <f t="shared" si="690"/>
        <v>0.999982352249344-0.00420088552724053i</v>
      </c>
      <c r="H2377" t="str">
        <f t="shared" si="691"/>
        <v>2024.78100193399-1099.00209957512i</v>
      </c>
      <c r="I2377" t="str">
        <f t="shared" si="692"/>
        <v>-49.9037801237181-131.585701194453i</v>
      </c>
      <c r="K2377" t="str">
        <f t="shared" si="693"/>
        <v>0.00457789390007534-0.0071424292723474i</v>
      </c>
      <c r="L2377" t="str">
        <f t="shared" si="694"/>
        <v>0.0001875-0.0303881933311336i</v>
      </c>
      <c r="M2377" t="str">
        <f t="shared" si="695"/>
        <v>0.0025-0.0146486675544951i</v>
      </c>
      <c r="N2377">
        <f t="shared" si="696"/>
        <v>91.188507221317948</v>
      </c>
      <c r="O2377">
        <f t="shared" si="697"/>
        <v>15.296169487352891</v>
      </c>
      <c r="P2377" s="3">
        <f t="shared" si="698"/>
        <v>15.296169487352891</v>
      </c>
      <c r="Q2377" s="3">
        <f t="shared" si="699"/>
        <v>-88.811492778682052</v>
      </c>
      <c r="R2377">
        <f t="shared" si="700"/>
        <v>91.188507221317948</v>
      </c>
      <c r="S2377">
        <f t="shared" si="701"/>
        <v>6.9646197538679697</v>
      </c>
      <c r="T2377">
        <f t="shared" si="684"/>
        <v>15.296169487352891</v>
      </c>
    </row>
    <row r="2378" spans="1:20" x14ac:dyDescent="0.25">
      <c r="A2378">
        <f t="shared" si="685"/>
        <v>43926.284494324798</v>
      </c>
      <c r="B2378">
        <f t="shared" si="702"/>
        <v>6991.0853089326683</v>
      </c>
      <c r="C2378" t="str">
        <f t="shared" si="686"/>
        <v>0.124876938240091-5.79405783781274i</v>
      </c>
      <c r="D2378" t="str">
        <f t="shared" si="687"/>
        <v>3.47780389271937-2.30995906358259i</v>
      </c>
      <c r="E2378" t="str">
        <f t="shared" si="688"/>
        <v>163.985872355508+6.38368988057802i</v>
      </c>
      <c r="F2378" t="str">
        <f t="shared" si="689"/>
        <v>2.90985816552524-21.376209102476i</v>
      </c>
      <c r="G2378" t="str">
        <f t="shared" si="690"/>
        <v>0.999982217873995-0.0042168483255935i</v>
      </c>
      <c r="H2378" t="str">
        <f t="shared" si="691"/>
        <v>2009.9878609015-1119.41376603638i</v>
      </c>
      <c r="I2378" t="str">
        <f t="shared" si="692"/>
        <v>-51.0045550481153-130.397731415175i</v>
      </c>
      <c r="K2378" t="str">
        <f t="shared" si="693"/>
        <v>0.00455681537051595-0.00712597529435622i</v>
      </c>
      <c r="L2378" t="str">
        <f t="shared" si="694"/>
        <v>0.0001875-0.0302731553408384i</v>
      </c>
      <c r="M2378" t="str">
        <f t="shared" si="695"/>
        <v>0.0025-0.0145932133437887i</v>
      </c>
      <c r="N2378">
        <f t="shared" si="696"/>
        <v>91.234681146579561</v>
      </c>
      <c r="O2378">
        <f t="shared" si="697"/>
        <v>15.261673413008721</v>
      </c>
      <c r="P2378" s="3">
        <f t="shared" si="698"/>
        <v>15.261673413008721</v>
      </c>
      <c r="Q2378" s="3">
        <f t="shared" si="699"/>
        <v>-88.765318853420439</v>
      </c>
      <c r="R2378">
        <f t="shared" si="700"/>
        <v>91.234681146579561</v>
      </c>
      <c r="S2378">
        <f t="shared" si="701"/>
        <v>6.9910853089326688</v>
      </c>
      <c r="T2378">
        <f t="shared" si="684"/>
        <v>15.261673413008721</v>
      </c>
    </row>
    <row r="2379" spans="1:20" x14ac:dyDescent="0.25">
      <c r="A2379">
        <f t="shared" si="685"/>
        <v>44093.204375403235</v>
      </c>
      <c r="B2379">
        <f t="shared" si="702"/>
        <v>7017.6514331066128</v>
      </c>
      <c r="C2379" t="str">
        <f t="shared" si="686"/>
        <v>0.1290479225661-5.77101000052797i</v>
      </c>
      <c r="D2379" t="str">
        <f t="shared" si="687"/>
        <v>3.47780144789469-2.30146791951315i</v>
      </c>
      <c r="E2379" t="str">
        <f t="shared" si="688"/>
        <v>164.007527043394+6.41016222019819i</v>
      </c>
      <c r="F2379" t="str">
        <f t="shared" si="689"/>
        <v>2.90985777152778-21.2953800905762i</v>
      </c>
      <c r="G2379" t="str">
        <f t="shared" si="690"/>
        <v>0.999982082475489-0.00423287177609598i</v>
      </c>
      <c r="H2379" t="str">
        <f t="shared" si="691"/>
        <v>1994.71521697866-1139.44140147704i</v>
      </c>
      <c r="I2379" t="str">
        <f t="shared" si="692"/>
        <v>-52.0778401368421-129.186305708993i</v>
      </c>
      <c r="K2379" t="str">
        <f t="shared" si="693"/>
        <v>0.00453583572330596-0.00710949900372221i</v>
      </c>
      <c r="L2379" t="str">
        <f t="shared" si="694"/>
        <v>0.0001875-0.0301585528400462i</v>
      </c>
      <c r="M2379" t="str">
        <f t="shared" si="695"/>
        <v>0.0025-0.0145379690613556i</v>
      </c>
      <c r="N2379">
        <f t="shared" si="696"/>
        <v>91.281000949486199</v>
      </c>
      <c r="O2379">
        <f t="shared" si="697"/>
        <v>15.227207609422631</v>
      </c>
      <c r="P2379" s="3">
        <f t="shared" si="698"/>
        <v>15.227207609422631</v>
      </c>
      <c r="Q2379" s="3">
        <f t="shared" si="699"/>
        <v>-88.718999050513801</v>
      </c>
      <c r="R2379">
        <f t="shared" si="700"/>
        <v>91.281000949486199</v>
      </c>
      <c r="S2379">
        <f t="shared" si="701"/>
        <v>7.0176514331066127</v>
      </c>
      <c r="T2379">
        <f t="shared" si="684"/>
        <v>15.227207609422631</v>
      </c>
    </row>
    <row r="2380" spans="1:20" x14ac:dyDescent="0.25">
      <c r="A2380">
        <f t="shared" si="685"/>
        <v>44260.758552029773</v>
      </c>
      <c r="B2380">
        <f t="shared" si="702"/>
        <v>7044.3185085524183</v>
      </c>
      <c r="C2380" t="str">
        <f t="shared" si="686"/>
        <v>0.133198871785305-5.74806986644259i</v>
      </c>
      <c r="D2380" t="str">
        <f t="shared" si="687"/>
        <v>3.47779898445752-2.2930098824733i</v>
      </c>
      <c r="E2380" t="str">
        <f t="shared" si="688"/>
        <v>164.029374152681+6.43670003758453i</v>
      </c>
      <c r="F2380" t="str">
        <f t="shared" si="689"/>
        <v>2.90985737453037-21.214857419843i</v>
      </c>
      <c r="G2380" t="str">
        <f t="shared" si="690"/>
        <v>0.999981946046037-0.00424895610915192i</v>
      </c>
      <c r="H2380" t="str">
        <f t="shared" si="691"/>
        <v>1978.9784291841-1159.06872035499i</v>
      </c>
      <c r="I2380" t="str">
        <f t="shared" si="692"/>
        <v>-53.1228456727917-127.952491371973i</v>
      </c>
      <c r="K2380" t="str">
        <f t="shared" si="693"/>
        <v>0.00451495485829004-0.0070930010445656i</v>
      </c>
      <c r="L2380" t="str">
        <f t="shared" si="694"/>
        <v>0.0001875-0.0300443841801615i</v>
      </c>
      <c r="M2380" t="str">
        <f t="shared" si="695"/>
        <v>0.0025-0.0144829339124881i</v>
      </c>
      <c r="N2380">
        <f t="shared" si="696"/>
        <v>91.327466050434694</v>
      </c>
      <c r="O2380">
        <f t="shared" si="697"/>
        <v>15.192772207559671</v>
      </c>
      <c r="P2380" s="3">
        <f t="shared" si="698"/>
        <v>15.192772207559671</v>
      </c>
      <c r="Q2380" s="3">
        <f t="shared" si="699"/>
        <v>-88.672533949565306</v>
      </c>
      <c r="R2380">
        <f t="shared" si="700"/>
        <v>91.327466050434694</v>
      </c>
      <c r="S2380">
        <f t="shared" si="701"/>
        <v>7.0443185085524185</v>
      </c>
      <c r="T2380">
        <f t="shared" si="684"/>
        <v>15.192772207559671</v>
      </c>
    </row>
    <row r="2381" spans="1:20" x14ac:dyDescent="0.25">
      <c r="A2381">
        <f t="shared" si="685"/>
        <v>44428.949434527487</v>
      </c>
      <c r="B2381">
        <f t="shared" si="702"/>
        <v>7071.0869188849174</v>
      </c>
      <c r="C2381" t="str">
        <f t="shared" si="686"/>
        <v>0.137329809048699-5.72523693187707i</v>
      </c>
      <c r="D2381" t="str">
        <f t="shared" si="687"/>
        <v>3.4777965022662-2.28458483078724i</v>
      </c>
      <c r="E2381" t="str">
        <f t="shared" si="688"/>
        <v>164.051415036664+6.46330314929595i</v>
      </c>
      <c r="F2381" t="str">
        <f t="shared" si="689"/>
        <v>2.90985697451013-21.1346399319305i</v>
      </c>
      <c r="G2381" t="str">
        <f t="shared" si="690"/>
        <v>0.999981808577789-0.00426510155603999i</v>
      </c>
      <c r="H2381" t="str">
        <f t="shared" si="691"/>
        <v>1962.79357407971-1178.28025265286i</v>
      </c>
      <c r="I2381" t="str">
        <f t="shared" si="692"/>
        <v>-54.1388371762629-126.697389014737i</v>
      </c>
      <c r="K2381" t="str">
        <f t="shared" si="693"/>
        <v>0.00449417267056654-0.00707648205771019i</v>
      </c>
      <c r="L2381" t="str">
        <f t="shared" si="694"/>
        <v>0.0001875-0.02993064771883i</v>
      </c>
      <c r="M2381" t="str">
        <f t="shared" si="695"/>
        <v>0.0025-0.0144281071054873i</v>
      </c>
      <c r="N2381">
        <f t="shared" si="696"/>
        <v>91.374075868976618</v>
      </c>
      <c r="O2381">
        <f t="shared" si="697"/>
        <v>15.158367338154534</v>
      </c>
      <c r="P2381" s="3">
        <f t="shared" si="698"/>
        <v>15.158367338154534</v>
      </c>
      <c r="Q2381" s="3">
        <f t="shared" si="699"/>
        <v>-88.625924131023382</v>
      </c>
      <c r="R2381">
        <f t="shared" si="700"/>
        <v>91.374075868976618</v>
      </c>
      <c r="S2381">
        <f t="shared" si="701"/>
        <v>7.0710869188849177</v>
      </c>
      <c r="T2381">
        <f t="shared" si="684"/>
        <v>15.158367338154534</v>
      </c>
    </row>
    <row r="2382" spans="1:20" x14ac:dyDescent="0.25">
      <c r="A2382">
        <f t="shared" si="685"/>
        <v>44597.779442378684</v>
      </c>
      <c r="B2382">
        <f t="shared" si="702"/>
        <v>7097.9570491766799</v>
      </c>
      <c r="C2382" t="str">
        <f t="shared" si="686"/>
        <v>0.141440758404017-5.70251069535566i</v>
      </c>
      <c r="D2382" t="str">
        <f t="shared" si="687"/>
        <v>3.47779400117795-2.27619264325362i</v>
      </c>
      <c r="E2382" t="str">
        <f t="shared" si="688"/>
        <v>164.073651058283+6.48997136765267i</v>
      </c>
      <c r="F2382" t="str">
        <f t="shared" si="689"/>
        <v>2.9098565714441-21.0547264728828i</v>
      </c>
      <c r="G2382" t="str">
        <f t="shared" si="690"/>
        <v>0.999981670062835-0.00428130834891684i</v>
      </c>
      <c r="H2382" t="str">
        <f t="shared" si="691"/>
        <v>1946.17739206941-1197.06138191093i</v>
      </c>
      <c r="I2382" t="str">
        <f t="shared" si="692"/>
        <v>-55.1251370595798-125.422129022533i</v>
      </c>
      <c r="K2382" t="str">
        <f t="shared" si="693"/>
        <v>0.00447348905054155-0.00705994268065233i</v>
      </c>
      <c r="L2382" t="str">
        <f t="shared" si="694"/>
        <v>0.0001875-0.0298173418199143i</v>
      </c>
      <c r="M2382" t="str">
        <f t="shared" si="695"/>
        <v>0.0025-0.014373487851651i</v>
      </c>
      <c r="N2382">
        <f t="shared" si="696"/>
        <v>91.420829823843277</v>
      </c>
      <c r="O2382">
        <f t="shared" si="697"/>
        <v>15.123993131721228</v>
      </c>
      <c r="P2382" s="3">
        <f t="shared" si="698"/>
        <v>15.123993131721228</v>
      </c>
      <c r="Q2382" s="3">
        <f t="shared" si="699"/>
        <v>-88.579170176156723</v>
      </c>
      <c r="R2382">
        <f t="shared" si="700"/>
        <v>91.420829823843277</v>
      </c>
      <c r="S2382">
        <f t="shared" si="701"/>
        <v>7.0979570491766797</v>
      </c>
      <c r="T2382">
        <f t="shared" si="684"/>
        <v>15.123993131721228</v>
      </c>
    </row>
    <row r="2383" spans="1:20" x14ac:dyDescent="0.25">
      <c r="A2383">
        <f t="shared" si="685"/>
        <v>44767.251004259728</v>
      </c>
      <c r="B2383">
        <f t="shared" si="702"/>
        <v>7124.9292859635516</v>
      </c>
      <c r="C2383" t="str">
        <f t="shared" si="686"/>
        <v>0.145531744784684-5.67989065760652i</v>
      </c>
      <c r="D2383" t="str">
        <f t="shared" si="687"/>
        <v>3.47779148104897-2.26783319914379i</v>
      </c>
      <c r="E2383" t="str">
        <f t="shared" si="688"/>
        <v>164.096083590189+6.51670450067113i</v>
      </c>
      <c r="F2383" t="str">
        <f t="shared" si="689"/>
        <v>2.90985616530908-20.9751158931177i</v>
      </c>
      <c r="G2383" t="str">
        <f t="shared" si="690"/>
        <v>0.999981530493206-0.00429757672082046i</v>
      </c>
      <c r="H2383" t="str">
        <f t="shared" si="691"/>
        <v>1929.14723141252-1215.39837906477i</v>
      </c>
      <c r="I2383" t="str">
        <f t="shared" si="692"/>
        <v>-56.0811260124177-124.127867926113i</v>
      </c>
      <c r="K2383" t="str">
        <f t="shared" si="693"/>
        <v>0.00445290388398327-0.00704338354753066i</v>
      </c>
      <c r="L2383" t="str">
        <f t="shared" si="694"/>
        <v>0.0001875-0.0297044648534711i</v>
      </c>
      <c r="M2383" t="str">
        <f t="shared" si="695"/>
        <v>0.0025-0.014319075365263i</v>
      </c>
      <c r="N2383">
        <f t="shared" si="696"/>
        <v>91.467727332972601</v>
      </c>
      <c r="O2383">
        <f t="shared" si="697"/>
        <v>15.089649718562173</v>
      </c>
      <c r="P2383" s="3">
        <f t="shared" si="698"/>
        <v>15.089649718562173</v>
      </c>
      <c r="Q2383" s="3">
        <f t="shared" si="699"/>
        <v>-88.532272667027399</v>
      </c>
      <c r="R2383">
        <f t="shared" si="700"/>
        <v>91.467727332972601</v>
      </c>
      <c r="S2383">
        <f t="shared" si="701"/>
        <v>7.1249292859635514</v>
      </c>
      <c r="T2383">
        <f t="shared" si="684"/>
        <v>15.089649718562173</v>
      </c>
    </row>
    <row r="2384" spans="1:20" x14ac:dyDescent="0.25">
      <c r="A2384">
        <f t="shared" si="685"/>
        <v>44937.366558075912</v>
      </c>
      <c r="B2384">
        <f t="shared" si="702"/>
        <v>7152.0040172502131</v>
      </c>
      <c r="C2384" t="str">
        <f t="shared" si="686"/>
        <v>0.149602793998319-5.65737632156217i</v>
      </c>
      <c r="D2384" t="str">
        <f t="shared" si="687"/>
        <v>3.47778894173431-2.25950637820009i</v>
      </c>
      <c r="E2384" t="str">
        <f t="shared" si="688"/>
        <v>164.118714014833+6.54350235199886i</v>
      </c>
      <c r="F2384" t="str">
        <f t="shared" si="689"/>
        <v>2.90985575608164-20.89580704741i</v>
      </c>
      <c r="G2384" t="str">
        <f t="shared" si="690"/>
        <v>0.999981389860872-0.0043139069056735i</v>
      </c>
      <c r="H2384" t="str">
        <f t="shared" si="691"/>
        <v>1911.7209903283-1233.27843194193i</v>
      </c>
      <c r="I2384" t="str">
        <f t="shared" si="692"/>
        <v>-57.0062441132987-122.815784706965i</v>
      </c>
      <c r="K2384" t="str">
        <f t="shared" si="693"/>
        <v>0.00443241705207606-0.00702680528909672i</v>
      </c>
      <c r="L2384" t="str">
        <f t="shared" si="694"/>
        <v>0.0001875-0.0295920151957274i</v>
      </c>
      <c r="M2384" t="str">
        <f t="shared" si="695"/>
        <v>0.0025-0.0142648688635814i</v>
      </c>
      <c r="N2384">
        <f t="shared" si="696"/>
        <v>91.514767813530483</v>
      </c>
      <c r="O2384">
        <f t="shared" si="697"/>
        <v>15.055337228778123</v>
      </c>
      <c r="P2384" s="3">
        <f t="shared" si="698"/>
        <v>15.055337228778123</v>
      </c>
      <c r="Q2384" s="3">
        <f t="shared" si="699"/>
        <v>-88.485232186469517</v>
      </c>
      <c r="R2384">
        <f t="shared" si="700"/>
        <v>91.514767813530483</v>
      </c>
      <c r="S2384">
        <f t="shared" si="701"/>
        <v>7.1520040172502135</v>
      </c>
      <c r="T2384">
        <f t="shared" si="684"/>
        <v>15.055337228778123</v>
      </c>
    </row>
    <row r="2385" spans="1:20" x14ac:dyDescent="0.25">
      <c r="A2385">
        <f t="shared" si="685"/>
        <v>45108.128550996604</v>
      </c>
      <c r="B2385">
        <f t="shared" si="702"/>
        <v>7179.1816325157642</v>
      </c>
      <c r="C2385" t="str">
        <f t="shared" si="686"/>
        <v>0.153653932715721-5.63496719235971i</v>
      </c>
      <c r="D2385" t="str">
        <f t="shared" si="687"/>
        <v>3.47778638308792-2.2512120606341i</v>
      </c>
      <c r="E2385" t="str">
        <f t="shared" si="688"/>
        <v>164.141543724542+6.57036472084647i</v>
      </c>
      <c r="F2385" t="str">
        <f t="shared" si="689"/>
        <v>2.9098553437383-20.816798794875i</v>
      </c>
      <c r="G2385" t="str">
        <f t="shared" si="690"/>
        <v>0.999981248157741-0.0043302991382866i</v>
      </c>
      <c r="H2385" t="str">
        <f t="shared" si="691"/>
        <v>1893.91705757729-1250.68967030958i</v>
      </c>
      <c r="I2385" t="str">
        <f t="shared" si="692"/>
        <v>-57.8999916650213-121.487077060577i</v>
      </c>
      <c r="K2385" t="str">
        <f t="shared" si="693"/>
        <v>0.00441202843147515-0.00701020853268639i</v>
      </c>
      <c r="L2385" t="str">
        <f t="shared" si="694"/>
        <v>0.0001875-0.029479991229057i</v>
      </c>
      <c r="M2385" t="str">
        <f t="shared" si="695"/>
        <v>0.0025-0.0142108675668275i</v>
      </c>
      <c r="N2385">
        <f t="shared" si="696"/>
        <v>91.56195068193594</v>
      </c>
      <c r="O2385">
        <f t="shared" si="697"/>
        <v>15.021055792278</v>
      </c>
      <c r="P2385" s="3">
        <f t="shared" si="698"/>
        <v>15.021055792278</v>
      </c>
      <c r="Q2385" s="3">
        <f t="shared" si="699"/>
        <v>-88.43804931806406</v>
      </c>
      <c r="R2385">
        <f t="shared" si="700"/>
        <v>91.56195068193594</v>
      </c>
      <c r="S2385">
        <f t="shared" si="701"/>
        <v>7.179181632515764</v>
      </c>
      <c r="T2385">
        <f t="shared" si="684"/>
        <v>15.021055792278</v>
      </c>
    </row>
    <row r="2386" spans="1:20" x14ac:dyDescent="0.25">
      <c r="A2386">
        <f t="shared" si="685"/>
        <v>45279.539439490392</v>
      </c>
      <c r="B2386">
        <f t="shared" si="702"/>
        <v>7206.4625227193246</v>
      </c>
      <c r="C2386" t="str">
        <f t="shared" si="686"/>
        <v>0.157685188459365-5.61266277734059i</v>
      </c>
      <c r="D2386" t="str">
        <f t="shared" si="687"/>
        <v>3.47778380496269-2.24295012712495i</v>
      </c>
      <c r="E2386" t="str">
        <f t="shared" si="688"/>
        <v>164.164574121595+6.59729140191882i</v>
      </c>
      <c r="F2386" t="str">
        <f t="shared" si="689"/>
        <v>2.9098549282553-20.7380899989522i</v>
      </c>
      <c r="G2386" t="str">
        <f t="shared" si="690"/>
        <v>0.999981105375661-0.00434675365436184i</v>
      </c>
      <c r="H2386" t="str">
        <f t="shared" si="691"/>
        <v>1875.75425190976-1267.6211864038i</v>
      </c>
      <c r="I2386" t="str">
        <f t="shared" si="692"/>
        <v>-58.7619297540995-120.142957641276i</v>
      </c>
      <c r="K2386" t="str">
        <f t="shared" si="693"/>
        <v>0.00439173789436058-0.00699359390219205i</v>
      </c>
      <c r="L2386" t="str">
        <f t="shared" si="694"/>
        <v>0.0001875-0.0293683913419575i</v>
      </c>
      <c r="M2386" t="str">
        <f t="shared" si="695"/>
        <v>0.0025-0.0141570706981744i</v>
      </c>
      <c r="N2386">
        <f t="shared" si="696"/>
        <v>91.609275353880037</v>
      </c>
      <c r="O2386">
        <f t="shared" si="697"/>
        <v>14.98680553878836</v>
      </c>
      <c r="P2386" s="3">
        <f t="shared" si="698"/>
        <v>14.98680553878836</v>
      </c>
      <c r="Q2386" s="3">
        <f t="shared" si="699"/>
        <v>-88.390724646119963</v>
      </c>
      <c r="R2386">
        <f t="shared" si="700"/>
        <v>91.609275353880037</v>
      </c>
      <c r="S2386">
        <f t="shared" si="701"/>
        <v>7.2064625227193249</v>
      </c>
      <c r="T2386">
        <f t="shared" si="684"/>
        <v>14.98680553878836</v>
      </c>
    </row>
    <row r="2387" spans="1:20" x14ac:dyDescent="0.25">
      <c r="A2387">
        <f t="shared" si="685"/>
        <v>45451.601689360461</v>
      </c>
      <c r="B2387">
        <f t="shared" si="702"/>
        <v>7233.847080305658</v>
      </c>
      <c r="C2387" t="str">
        <f t="shared" si="686"/>
        <v>0.161696589592538-5.59046258605099i</v>
      </c>
      <c r="D2387" t="str">
        <f t="shared" si="687"/>
        <v>3.47778120721036-2.23472045881753i</v>
      </c>
      <c r="E2387" t="str">
        <f t="shared" si="688"/>
        <v>164.187806618312+6.62428218534901i</v>
      </c>
      <c r="F2387" t="str">
        <f t="shared" si="689"/>
        <v>2.90985450960878-20.6596795273888i</v>
      </c>
      <c r="G2387" t="str">
        <f t="shared" si="690"/>
        <v>0.999980961506417-0.004363270690496i</v>
      </c>
      <c r="H2387" t="str">
        <f t="shared" si="691"/>
        <v>1857.25176077166-1284.06305090837i</v>
      </c>
      <c r="I2387" t="str">
        <f t="shared" si="692"/>
        <v>-59.5916805364594-118.784650311775i</v>
      </c>
      <c r="K2387" t="str">
        <f t="shared" si="693"/>
        <v>0.00437154530849216-0.00697696201803576i</v>
      </c>
      <c r="L2387" t="str">
        <f t="shared" si="694"/>
        <v>0.0001875-0.0292572139290272i</v>
      </c>
      <c r="M2387" t="str">
        <f t="shared" si="695"/>
        <v>0.0025-0.0141034774837362i</v>
      </c>
      <c r="N2387">
        <f t="shared" si="696"/>
        <v>91.656741244350101</v>
      </c>
      <c r="O2387">
        <f t="shared" si="697"/>
        <v>14.952586597864075</v>
      </c>
      <c r="P2387" s="3">
        <f t="shared" si="698"/>
        <v>14.952586597864075</v>
      </c>
      <c r="Q2387" s="3">
        <f t="shared" si="699"/>
        <v>-88.343258755649899</v>
      </c>
      <c r="R2387">
        <f t="shared" si="700"/>
        <v>91.656741244350101</v>
      </c>
      <c r="S2387">
        <f t="shared" si="701"/>
        <v>7.233847080305658</v>
      </c>
      <c r="T2387">
        <f t="shared" si="684"/>
        <v>14.952586597864075</v>
      </c>
    </row>
    <row r="2388" spans="1:20" x14ac:dyDescent="0.25">
      <c r="A2388">
        <f t="shared" si="685"/>
        <v>45624.317775780029</v>
      </c>
      <c r="B2388">
        <f t="shared" si="702"/>
        <v>7261.3356992108193</v>
      </c>
      <c r="C2388" t="str">
        <f t="shared" si="686"/>
        <v>0.165688165307575-5.56836613024084i</v>
      </c>
      <c r="D2388" t="str">
        <f t="shared" si="687"/>
        <v>3.47777858968151-2.22652293732088i</v>
      </c>
      <c r="E2388" t="str">
        <f t="shared" si="688"/>
        <v>164.211242637126+6.65133685662629i</v>
      </c>
      <c r="F2388" t="str">
        <f t="shared" si="689"/>
        <v>2.90985408777459-20.5815662522236i</v>
      </c>
      <c r="G2388" t="str">
        <f t="shared" si="690"/>
        <v>0.999980816541731-0.00437985048418405i</v>
      </c>
      <c r="H2388" t="str">
        <f t="shared" si="691"/>
        <v>1838.42907865518-1300.00632439i</v>
      </c>
      <c r="I2388" t="str">
        <f t="shared" si="692"/>
        <v>-60.3889272538956-117.413386420007i</v>
      </c>
      <c r="K2388" t="str">
        <f t="shared" si="693"/>
        <v>0.00435145053726309-0.00696031349714274i</v>
      </c>
      <c r="L2388" t="str">
        <f t="shared" si="694"/>
        <v>0.0001875-0.0291464573909416i</v>
      </c>
      <c r="M2388" t="str">
        <f t="shared" si="695"/>
        <v>0.0025-0.0140500871525565i</v>
      </c>
      <c r="N2388">
        <f t="shared" si="696"/>
        <v>91.704347767643924</v>
      </c>
      <c r="O2388">
        <f t="shared" si="697"/>
        <v>14.918399098897206</v>
      </c>
      <c r="P2388" s="3">
        <f t="shared" si="698"/>
        <v>14.918399098897206</v>
      </c>
      <c r="Q2388" s="3">
        <f t="shared" si="699"/>
        <v>-88.295652232356076</v>
      </c>
      <c r="R2388">
        <f t="shared" si="700"/>
        <v>91.704347767643924</v>
      </c>
      <c r="S2388">
        <f t="shared" si="701"/>
        <v>7.2613356992108189</v>
      </c>
      <c r="T2388">
        <f t="shared" si="684"/>
        <v>14.918399098897206</v>
      </c>
    </row>
    <row r="2389" spans="1:20" x14ac:dyDescent="0.25">
      <c r="A2389">
        <f t="shared" si="685"/>
        <v>45797.690183327992</v>
      </c>
      <c r="B2389">
        <f t="shared" si="702"/>
        <v>7288.9287748678207</v>
      </c>
      <c r="C2389" t="str">
        <f t="shared" si="686"/>
        <v>0.169659945615077-5.54637292386398i</v>
      </c>
      <c r="D2389" t="str">
        <f t="shared" si="687"/>
        <v>3.47777595222563-2.21835744470636i</v>
      </c>
      <c r="E2389" t="str">
        <f t="shared" si="688"/>
        <v>164.234883610668+6.67845519652508i</v>
      </c>
      <c r="F2389" t="str">
        <f t="shared" si="689"/>
        <v>2.9098536627285-20.5037490497705i</v>
      </c>
      <c r="G2389" t="str">
        <f t="shared" si="690"/>
        <v>0.999980670473263-0.00439649327382251i</v>
      </c>
      <c r="H2389" t="str">
        <f t="shared" si="691"/>
        <v>1819.30594547349-1315.4430642309i</v>
      </c>
      <c r="I2389" t="str">
        <f t="shared" si="692"/>
        <v>-61.1534139876803-116.030401124955i</v>
      </c>
      <c r="K2389" t="str">
        <f t="shared" si="693"/>
        <v>0.00433145343975495-0.00694364895291623i</v>
      </c>
      <c r="L2389" t="str">
        <f t="shared" si="694"/>
        <v>0.0001875-0.0290361201344308i</v>
      </c>
      <c r="M2389" t="str">
        <f t="shared" si="695"/>
        <v>0.0025-0.0139968989365974i</v>
      </c>
      <c r="N2389">
        <f t="shared" si="696"/>
        <v>91.752094337392307</v>
      </c>
      <c r="O2389">
        <f t="shared" si="697"/>
        <v>14.884243171127927</v>
      </c>
      <c r="P2389" s="3">
        <f t="shared" si="698"/>
        <v>14.884243171127927</v>
      </c>
      <c r="Q2389" s="3">
        <f t="shared" si="699"/>
        <v>-88.247905662607693</v>
      </c>
      <c r="R2389">
        <f t="shared" si="700"/>
        <v>91.752094337392307</v>
      </c>
      <c r="S2389">
        <f t="shared" si="701"/>
        <v>7.2889287748678209</v>
      </c>
      <c r="T2389">
        <f t="shared" si="684"/>
        <v>14.884243171127927</v>
      </c>
    </row>
    <row r="2390" spans="1:20" x14ac:dyDescent="0.25">
      <c r="A2390">
        <f t="shared" si="685"/>
        <v>45971.721406024641</v>
      </c>
      <c r="B2390">
        <f t="shared" si="702"/>
        <v>7316.6267042123191</v>
      </c>
      <c r="C2390" t="str">
        <f t="shared" si="686"/>
        <v>0.173611961332346-5.52448248307756i</v>
      </c>
      <c r="D2390" t="str">
        <f t="shared" si="687"/>
        <v>3.47777329469105-2.21022386350611i</v>
      </c>
      <c r="E2390" t="str">
        <f t="shared" si="688"/>
        <v>164.258730981849+6.70563698103237i</v>
      </c>
      <c r="F2390" t="str">
        <f t="shared" si="689"/>
        <v>2.90985323444606-20.4262268006026i</v>
      </c>
      <c r="G2390" t="str">
        <f t="shared" si="690"/>
        <v>0.999980523292608-0.00441319929871282i</v>
      </c>
      <c r="H2390" t="str">
        <f t="shared" si="691"/>
        <v>1799.90228532799-1330.36632713651i</v>
      </c>
      <c r="I2390" t="str">
        <f t="shared" si="692"/>
        <v>-61.8849451577751-114.636929792204i</v>
      </c>
      <c r="K2390" t="str">
        <f t="shared" si="693"/>
        <v>0.00431155387079191-0.00692696899521282i</v>
      </c>
      <c r="L2390" t="str">
        <f t="shared" si="694"/>
        <v>0.0001875-0.0289262005722562i</v>
      </c>
      <c r="M2390" t="str">
        <f t="shared" si="695"/>
        <v>0.0025-0.0139439120707286i</v>
      </c>
      <c r="N2390">
        <f t="shared" si="696"/>
        <v>91.799980366572612</v>
      </c>
      <c r="O2390">
        <f t="shared" si="697"/>
        <v>14.850118943654536</v>
      </c>
      <c r="P2390" s="3">
        <f t="shared" si="698"/>
        <v>14.850118943654536</v>
      </c>
      <c r="Q2390" s="3">
        <f t="shared" si="699"/>
        <v>-88.200019633427388</v>
      </c>
      <c r="R2390">
        <f t="shared" si="700"/>
        <v>91.799980366572612</v>
      </c>
      <c r="S2390">
        <f t="shared" si="701"/>
        <v>7.316626704212319</v>
      </c>
      <c r="T2390">
        <f t="shared" si="684"/>
        <v>14.850118943654536</v>
      </c>
    </row>
    <row r="2391" spans="1:20" x14ac:dyDescent="0.25">
      <c r="A2391">
        <f t="shared" si="685"/>
        <v>46146.413947367539</v>
      </c>
      <c r="B2391">
        <f t="shared" si="702"/>
        <v>7344.4298856883261</v>
      </c>
      <c r="C2391" t="str">
        <f t="shared" si="686"/>
        <v>0.177544244072454-5.50269432624133i</v>
      </c>
      <c r="D2391" t="str">
        <f t="shared" si="687"/>
        <v>3.47777061692494-2.20212207671119i</v>
      </c>
      <c r="E2391" t="str">
        <f t="shared" si="688"/>
        <v>164.282786203944+6.73288198127781i</v>
      </c>
      <c r="F2391" t="str">
        <f t="shared" si="689"/>
        <v>2.90985280290262-20.348998389536i</v>
      </c>
      <c r="G2391" t="str">
        <f t="shared" si="690"/>
        <v>0.999980374991298-0.00442996879906485i</v>
      </c>
      <c r="H2391" t="str">
        <f t="shared" si="691"/>
        <v>1780.23814602133-1344.77016732794i</v>
      </c>
      <c r="I2391" t="str">
        <f t="shared" si="692"/>
        <v>-62.5833847777837-113.234204478687i</v>
      </c>
      <c r="K2391" t="str">
        <f t="shared" si="693"/>
        <v>0.004291751680995-0.00691027423031854i</v>
      </c>
      <c r="L2391" t="str">
        <f t="shared" si="694"/>
        <v>0.0001875-0.0288166971231881i</v>
      </c>
      <c r="M2391" t="str">
        <f t="shared" si="695"/>
        <v>0.0025-0.0138911257927163i</v>
      </c>
      <c r="N2391">
        <f t="shared" si="696"/>
        <v>91.848005267527384</v>
      </c>
      <c r="O2391">
        <f t="shared" si="697"/>
        <v>14.816026545443606</v>
      </c>
      <c r="P2391" s="3">
        <f t="shared" si="698"/>
        <v>14.816026545443606</v>
      </c>
      <c r="Q2391" s="3">
        <f t="shared" si="699"/>
        <v>-88.151994732472616</v>
      </c>
      <c r="R2391">
        <f t="shared" si="700"/>
        <v>91.848005267527384</v>
      </c>
      <c r="S2391">
        <f t="shared" si="701"/>
        <v>7.3444298856883261</v>
      </c>
      <c r="T2391">
        <f t="shared" si="684"/>
        <v>14.816026545443606</v>
      </c>
    </row>
    <row r="2392" spans="1:20" x14ac:dyDescent="0.25">
      <c r="A2392">
        <f t="shared" si="685"/>
        <v>46321.770320367541</v>
      </c>
      <c r="B2392">
        <f t="shared" si="702"/>
        <v>7372.3387192539421</v>
      </c>
      <c r="C2392" t="str">
        <f t="shared" si="686"/>
        <v>0.181456826232714-5.48100797391669i</v>
      </c>
      <c r="D2392" t="str">
        <f t="shared" si="687"/>
        <v>3.47776791877331-2.19405196777005i</v>
      </c>
      <c r="E2392" t="str">
        <f t="shared" si="688"/>
        <v>164.307050740666+6.76018996345656i</v>
      </c>
      <c r="F2392" t="str">
        <f t="shared" si="689"/>
        <v>2.90985236807334-20.2720627056138i</v>
      </c>
      <c r="G2392" t="str">
        <f t="shared" si="690"/>
        <v>0.999980225560802-0.00444680201600033i</v>
      </c>
      <c r="H2392" t="str">
        <f t="shared" si="691"/>
        <v>1760.3336396535-1358.64963055882i</v>
      </c>
      <c r="I2392" t="str">
        <f t="shared" si="692"/>
        <v>-63.2486554773558-111.82345052486i</v>
      </c>
      <c r="K2392" t="str">
        <f t="shared" si="693"/>
        <v>0.00427204671683637-0.00689356526092579i</v>
      </c>
      <c r="L2392" t="str">
        <f t="shared" si="694"/>
        <v>0.0001875-0.0287076082119826i</v>
      </c>
      <c r="M2392" t="str">
        <f t="shared" si="695"/>
        <v>0.0025-0.0138385393432121i</v>
      </c>
      <c r="N2392">
        <f t="shared" si="696"/>
        <v>91.896168451975825</v>
      </c>
      <c r="O2392">
        <f t="shared" si="697"/>
        <v>14.78196610534</v>
      </c>
      <c r="P2392" s="3">
        <f t="shared" si="698"/>
        <v>14.78196610534</v>
      </c>
      <c r="Q2392" s="3">
        <f t="shared" si="699"/>
        <v>-88.103831548024175</v>
      </c>
      <c r="R2392">
        <f t="shared" si="700"/>
        <v>91.896168451975825</v>
      </c>
      <c r="S2392">
        <f t="shared" si="701"/>
        <v>7.3723387192539418</v>
      </c>
      <c r="T2392">
        <f t="shared" si="684"/>
        <v>14.78196610534</v>
      </c>
    </row>
    <row r="2393" spans="1:20" x14ac:dyDescent="0.25">
      <c r="A2393">
        <f t="shared" si="685"/>
        <v>46497.793047584935</v>
      </c>
      <c r="B2393">
        <f t="shared" si="702"/>
        <v>7400.353606387107</v>
      </c>
      <c r="C2393" t="str">
        <f t="shared" si="686"/>
        <v>0.18534974098365-5.45942294886608i</v>
      </c>
      <c r="D2393" t="str">
        <f t="shared" si="687"/>
        <v>3.477765200081-2.18601342058674i</v>
      </c>
      <c r="E2393" t="str">
        <f t="shared" si="688"/>
        <v>164.331526066261+6.78756068875393i</v>
      </c>
      <c r="F2393" t="str">
        <f t="shared" si="689"/>
        <v>2.9098519299332-20.19541864209i</v>
      </c>
      <c r="G2393" t="str">
        <f t="shared" si="690"/>
        <v>0.999980074992522-0.00446369919155623i</v>
      </c>
      <c r="H2393" t="str">
        <f t="shared" si="691"/>
        <v>1740.20888461527-1372.00074412511i</v>
      </c>
      <c r="I2393" t="str">
        <f t="shared" si="692"/>
        <v>-63.8807373052407-110.40588327089i</v>
      </c>
      <c r="K2393" t="str">
        <f t="shared" si="693"/>
        <v>0.00425243882069364-0.00687684268611101i</v>
      </c>
      <c r="L2393" t="str">
        <f t="shared" si="694"/>
        <v>0.0001875-0.028598932269359i</v>
      </c>
      <c r="M2393" t="str">
        <f t="shared" si="695"/>
        <v>0.0025-0.0137861519657423i</v>
      </c>
      <c r="N2393">
        <f t="shared" si="696"/>
        <v>91.944469331028557</v>
      </c>
      <c r="O2393">
        <f t="shared" si="697"/>
        <v>14.747937752077689</v>
      </c>
      <c r="P2393" s="3">
        <f t="shared" si="698"/>
        <v>14.747937752077689</v>
      </c>
      <c r="Q2393" s="3">
        <f t="shared" si="699"/>
        <v>-88.055530668971443</v>
      </c>
      <c r="R2393">
        <f t="shared" si="700"/>
        <v>91.944469331028557</v>
      </c>
      <c r="S2393">
        <f t="shared" si="701"/>
        <v>7.4003536063871067</v>
      </c>
      <c r="T2393">
        <f t="shared" si="684"/>
        <v>14.747937752077689</v>
      </c>
    </row>
    <row r="2394" spans="1:20" x14ac:dyDescent="0.25">
      <c r="A2394">
        <f t="shared" si="685"/>
        <v>46674.484661165763</v>
      </c>
      <c r="B2394">
        <f t="shared" si="702"/>
        <v>7428.4749500913786</v>
      </c>
      <c r="C2394" t="str">
        <f t="shared" si="686"/>
        <v>0.189223022257798-5.43793877605169i</v>
      </c>
      <c r="D2394" t="str">
        <f t="shared" si="687"/>
        <v>3.47776246069167-2.1780063195193i</v>
      </c>
      <c r="E2394" t="str">
        <f t="shared" si="688"/>
        <v>164.35621366558+6.81499391327078i</v>
      </c>
      <c r="F2394" t="str">
        <f t="shared" si="689"/>
        <v>2.90985148845702-20.1190650964137i</v>
      </c>
      <c r="G2394" t="str">
        <f t="shared" si="690"/>
        <v>0.999979923277794-0.00448066056868829i</v>
      </c>
      <c r="H2394" t="str">
        <f t="shared" si="691"/>
        <v>1719.88394927347-1384.82050306053i</v>
      </c>
      <c r="I2394" t="str">
        <f t="shared" si="692"/>
        <v>-64.4796663273367-108.982704912018i</v>
      </c>
      <c r="K2394" t="str">
        <f t="shared" si="693"/>
        <v>0.0042329278309041-0.00686010710131316i</v>
      </c>
      <c r="L2394" t="str">
        <f t="shared" si="694"/>
        <v>0.0001875-0.0284906677319774i</v>
      </c>
      <c r="M2394" t="str">
        <f t="shared" si="695"/>
        <v>0.0025-0.0137339629066968i</v>
      </c>
      <c r="N2394">
        <f t="shared" si="696"/>
        <v>91.992907315199815</v>
      </c>
      <c r="O2394">
        <f t="shared" si="697"/>
        <v>14.713941614289798</v>
      </c>
      <c r="P2394" s="3">
        <f t="shared" si="698"/>
        <v>14.713941614289798</v>
      </c>
      <c r="Q2394" s="3">
        <f t="shared" si="699"/>
        <v>-88.007092684800185</v>
      </c>
      <c r="R2394">
        <f t="shared" si="700"/>
        <v>91.992907315199815</v>
      </c>
      <c r="S2394">
        <f t="shared" si="701"/>
        <v>7.4284749500913785</v>
      </c>
      <c r="T2394">
        <f t="shared" si="684"/>
        <v>14.713941614289798</v>
      </c>
    </row>
    <row r="2395" spans="1:20" x14ac:dyDescent="0.25">
      <c r="A2395">
        <f t="shared" si="685"/>
        <v>46851.847702878185</v>
      </c>
      <c r="B2395">
        <f t="shared" si="702"/>
        <v>7456.7031549017256</v>
      </c>
      <c r="C2395" t="str">
        <f t="shared" si="686"/>
        <v>0.193076704738511-5.41655498263473i</v>
      </c>
      <c r="D2395" t="str">
        <f t="shared" si="687"/>
        <v>3.47775970044781-2.17003054937808i</v>
      </c>
      <c r="E2395" t="str">
        <f t="shared" si="688"/>
        <v>164.381115034173+6.84248938794548i</v>
      </c>
      <c r="F2395" t="str">
        <f t="shared" si="689"/>
        <v>2.90985104361936-20.0430009702131i</v>
      </c>
      <c r="G2395" t="str">
        <f t="shared" si="690"/>
        <v>0.999979770407889-0.00449768639127452i</v>
      </c>
      <c r="H2395" t="str">
        <f t="shared" si="691"/>
        <v>1699.37879761581-1397.10685273298i</v>
      </c>
      <c r="I2395" t="str">
        <f t="shared" si="692"/>
        <v>-65.0455330351636-107.555101506471i</v>
      </c>
      <c r="K2395" t="str">
        <f t="shared" si="693"/>
        <v>0.00421351358181892-0.00684335909831306i</v>
      </c>
      <c r="L2395" t="str">
        <f t="shared" si="694"/>
        <v>0.0001875-0.0283828130424163i</v>
      </c>
      <c r="M2395" t="str">
        <f t="shared" si="695"/>
        <v>0.0025-0.0136819714153186i</v>
      </c>
      <c r="N2395">
        <f t="shared" si="696"/>
        <v>92.041481814417864</v>
      </c>
      <c r="O2395">
        <f t="shared" si="697"/>
        <v>14.679977820519772</v>
      </c>
      <c r="P2395" s="3">
        <f t="shared" si="698"/>
        <v>14.679977820519772</v>
      </c>
      <c r="Q2395" s="3">
        <f t="shared" si="699"/>
        <v>-87.958518185582136</v>
      </c>
      <c r="R2395">
        <f t="shared" si="700"/>
        <v>92.041481814417864</v>
      </c>
      <c r="S2395">
        <f t="shared" si="701"/>
        <v>7.4567031549017253</v>
      </c>
      <c r="T2395">
        <f t="shared" si="684"/>
        <v>14.679977820519772</v>
      </c>
    </row>
    <row r="2396" spans="1:20" x14ac:dyDescent="0.25">
      <c r="A2396">
        <f t="shared" si="685"/>
        <v>47029.884724149124</v>
      </c>
      <c r="B2396">
        <f t="shared" si="702"/>
        <v>7485.0386268903521</v>
      </c>
      <c r="C2396" t="str">
        <f t="shared" si="686"/>
        <v>0.196910823848762-5.39527109797361i</v>
      </c>
      <c r="D2396" t="str">
        <f t="shared" si="687"/>
        <v>3.47775691919065-2.16208599542408i</v>
      </c>
      <c r="E2396" t="str">
        <f t="shared" si="688"/>
        <v>164.406231678368+6.87004685847569i</v>
      </c>
      <c r="F2396" t="str">
        <f t="shared" si="689"/>
        <v>2.90985059539465-19.96722516928i</v>
      </c>
      <c r="G2396" t="str">
        <f t="shared" si="690"/>
        <v>0.999979616374014-0.0045147769041186i</v>
      </c>
      <c r="H2396" t="str">
        <f t="shared" si="691"/>
        <v>1678.71323709751-1408.85866807616i</v>
      </c>
      <c r="I2396" t="str">
        <f t="shared" si="692"/>
        <v>-65.5784805810063-106.124240147606i</v>
      </c>
      <c r="K2396" t="str">
        <f t="shared" si="693"/>
        <v>0.00419419590385702-0.00682659926521305i</v>
      </c>
      <c r="L2396" t="str">
        <f t="shared" si="694"/>
        <v>0.0001875-0.0282753666491496i</v>
      </c>
      <c r="M2396" t="str">
        <f t="shared" si="695"/>
        <v>0.0025-0.0136301767436926i</v>
      </c>
      <c r="N2396">
        <f t="shared" si="696"/>
        <v>92.09019223803439</v>
      </c>
      <c r="O2396">
        <f t="shared" si="697"/>
        <v>14.646046499231078</v>
      </c>
      <c r="P2396" s="3">
        <f t="shared" si="698"/>
        <v>14.646046499231078</v>
      </c>
      <c r="Q2396" s="3">
        <f t="shared" si="699"/>
        <v>-87.90980776196561</v>
      </c>
      <c r="R2396">
        <f t="shared" si="700"/>
        <v>92.09019223803439</v>
      </c>
      <c r="S2396">
        <f t="shared" si="701"/>
        <v>7.4850386268903524</v>
      </c>
      <c r="T2396">
        <f t="shared" si="684"/>
        <v>14.646046499231078</v>
      </c>
    </row>
    <row r="2397" spans="1:20" x14ac:dyDescent="0.25">
      <c r="A2397">
        <f t="shared" si="685"/>
        <v>47208.598286100889</v>
      </c>
      <c r="B2397">
        <f t="shared" si="702"/>
        <v>7513.4817736725354</v>
      </c>
      <c r="C2397" t="str">
        <f t="shared" si="686"/>
        <v>0.200725415740002-5.37408665362288i</v>
      </c>
      <c r="D2397" t="str">
        <f t="shared" si="687"/>
        <v>3.47775411676026-2.15417254336728i</v>
      </c>
      <c r="E2397" t="str">
        <f t="shared" si="688"/>
        <v>164.431565115355+6.89766606523643i</v>
      </c>
      <c r="F2397" t="str">
        <f t="shared" si="689"/>
        <v>2.9098501437571-19.8917366035535i</v>
      </c>
      <c r="G2397" t="str">
        <f t="shared" si="690"/>
        <v>0.999979461167305-0.0045319323529535i</v>
      </c>
      <c r="H2397" t="str">
        <f t="shared" si="691"/>
        <v>1657.90686890514-1420.07572970584i</v>
      </c>
      <c r="I2397" t="str">
        <f t="shared" si="692"/>
        <v>-66.0787028565697-104.691266310225i</v>
      </c>
      <c r="K2397" t="str">
        <f t="shared" si="693"/>
        <v>0.00417497462355916-0.00680982818641791i</v>
      </c>
      <c r="L2397" t="str">
        <f t="shared" si="694"/>
        <v>0.0001875-0.0281683270065247i</v>
      </c>
      <c r="M2397" t="str">
        <f t="shared" si="695"/>
        <v>0.0025-0.013578578146735i</v>
      </c>
      <c r="N2397">
        <f t="shared" si="696"/>
        <v>92.139037994832606</v>
      </c>
      <c r="O2397">
        <f t="shared" si="697"/>
        <v>14.612147778818386</v>
      </c>
      <c r="P2397" s="3">
        <f t="shared" si="698"/>
        <v>14.612147778818386</v>
      </c>
      <c r="Q2397" s="3">
        <f t="shared" si="699"/>
        <v>-87.860962005167394</v>
      </c>
      <c r="R2397">
        <f t="shared" si="700"/>
        <v>92.139037994832606</v>
      </c>
      <c r="S2397">
        <f t="shared" si="701"/>
        <v>7.5134817736725354</v>
      </c>
      <c r="T2397">
        <f t="shared" si="684"/>
        <v>14.612147778818386</v>
      </c>
    </row>
    <row r="2398" spans="1:20" x14ac:dyDescent="0.25">
      <c r="A2398">
        <f t="shared" si="685"/>
        <v>47387.990959588074</v>
      </c>
      <c r="B2398">
        <f t="shared" si="702"/>
        <v>7542.0330044124912</v>
      </c>
      <c r="C2398" t="str">
        <f t="shared" si="686"/>
        <v>0.204520517281213-5.35300118333165i</v>
      </c>
      <c r="D2398" t="str">
        <f t="shared" si="687"/>
        <v>3.47775129299552-2.14629007936504i</v>
      </c>
      <c r="E2398" t="str">
        <f t="shared" si="688"/>
        <v>164.457116873273+6.92534674320403i</v>
      </c>
      <c r="F2398" t="str">
        <f t="shared" si="689"/>
        <v>2.90984968868074-19.8165341871051i</v>
      </c>
      <c r="G2398" t="str">
        <f t="shared" si="690"/>
        <v>0.999979304778832-0.00454915298444491i</v>
      </c>
      <c r="H2398" t="str">
        <f t="shared" si="691"/>
        <v>1636.97904082395-1430.75869718322i</v>
      </c>
      <c r="I2398" t="str">
        <f t="shared" si="692"/>
        <v>-66.5464424324658-103.25730137917i</v>
      </c>
      <c r="K2398" t="str">
        <f t="shared" si="693"/>
        <v>0.00415584956364189-0.0067930464426162i</v>
      </c>
      <c r="L2398" t="str">
        <f t="shared" si="694"/>
        <v>0.0001875-0.0280616925747407i</v>
      </c>
      <c r="M2398" t="str">
        <f t="shared" si="695"/>
        <v>0.0025-0.0135271748821827i</v>
      </c>
      <c r="N2398">
        <f t="shared" si="696"/>
        <v>92.188018493036353</v>
      </c>
      <c r="O2398">
        <f t="shared" si="697"/>
        <v>14.578281787618135</v>
      </c>
      <c r="P2398" s="3">
        <f t="shared" si="698"/>
        <v>14.578281787618135</v>
      </c>
      <c r="Q2398" s="3">
        <f t="shared" si="699"/>
        <v>-87.811981506963647</v>
      </c>
      <c r="R2398">
        <f t="shared" si="700"/>
        <v>92.188018493036353</v>
      </c>
      <c r="S2398">
        <f t="shared" si="701"/>
        <v>7.5420330044124908</v>
      </c>
      <c r="T2398">
        <f t="shared" si="684"/>
        <v>14.578281787618135</v>
      </c>
    </row>
    <row r="2399" spans="1:20" x14ac:dyDescent="0.25">
      <c r="A2399">
        <f t="shared" si="685"/>
        <v>47568.065325234507</v>
      </c>
      <c r="B2399">
        <f t="shared" si="702"/>
        <v>7570.6927298292585</v>
      </c>
      <c r="C2399" t="str">
        <f t="shared" si="686"/>
        <v>0.20829616604742-5.3320142230419i</v>
      </c>
      <c r="D2399" t="str">
        <f t="shared" si="687"/>
        <v>3.47774844773404-2.13843849002043i</v>
      </c>
      <c r="E2399" t="str">
        <f t="shared" si="688"/>
        <v>164.482888491298+6.9530886218679i</v>
      </c>
      <c r="F2399" t="str">
        <f t="shared" si="689"/>
        <v>2.90984923013938-19.7416168381223i</v>
      </c>
      <c r="G2399" t="str">
        <f t="shared" si="690"/>
        <v>0.999979147199598-0.00456643904619482i</v>
      </c>
      <c r="H2399" t="str">
        <f t="shared" si="691"/>
        <v>1615.94880286732-1440.90907969723i</v>
      </c>
      <c r="I2399" t="str">
        <f t="shared" si="692"/>
        <v>-66.9819883760793-101.823440366614i</v>
      </c>
      <c r="K2399" t="str">
        <f t="shared" si="693"/>
        <v>0.00413682054305105-0.00677625461076242i</v>
      </c>
      <c r="L2399" t="str">
        <f t="shared" si="694"/>
        <v>0.0001875-0.0279554618198254i</v>
      </c>
      <c r="M2399" t="str">
        <f t="shared" si="695"/>
        <v>0.0025-0.0134759662105825i</v>
      </c>
      <c r="N2399">
        <f t="shared" si="696"/>
        <v>92.237133140311769</v>
      </c>
      <c r="O2399">
        <f t="shared" si="697"/>
        <v>14.544448653919215</v>
      </c>
      <c r="P2399" s="3">
        <f t="shared" si="698"/>
        <v>14.544448653919215</v>
      </c>
      <c r="Q2399" s="3">
        <f t="shared" si="699"/>
        <v>-87.762866859688231</v>
      </c>
      <c r="R2399">
        <f t="shared" si="700"/>
        <v>92.237133140311769</v>
      </c>
      <c r="S2399">
        <f t="shared" si="701"/>
        <v>7.5706927298292586</v>
      </c>
      <c r="T2399">
        <f t="shared" si="684"/>
        <v>14.544448653919215</v>
      </c>
    </row>
    <row r="2400" spans="1:20" x14ac:dyDescent="0.25">
      <c r="A2400">
        <f t="shared" si="685"/>
        <v>47748.823973470404</v>
      </c>
      <c r="B2400">
        <f t="shared" si="702"/>
        <v>7599.46136220261</v>
      </c>
      <c r="C2400" t="str">
        <f t="shared" si="686"/>
        <v>0.212052400309108-5.31112531088671i</v>
      </c>
      <c r="D2400" t="str">
        <f t="shared" si="687"/>
        <v>3.47774558081217-2.13061766238059i</v>
      </c>
      <c r="E2400" t="str">
        <f t="shared" si="688"/>
        <v>164.508881519724+6.98089142515488i</v>
      </c>
      <c r="F2400" t="str">
        <f t="shared" si="689"/>
        <v>2.9098487681066-19.6669834788936i</v>
      </c>
      <c r="G2400" t="str">
        <f t="shared" si="690"/>
        <v>0.999978988420537-0.00458379078674508i</v>
      </c>
      <c r="H2400" t="str">
        <f t="shared" si="691"/>
        <v>1594.83486579807-1450.52920444299i</v>
      </c>
      <c r="I2400" t="str">
        <f t="shared" si="692"/>
        <v>-67.3856739653945-100.390749822665i</v>
      </c>
      <c r="K2400" t="str">
        <f t="shared" si="693"/>
        <v>0.00411788737701585-0.00675945326405996i</v>
      </c>
      <c r="L2400" t="str">
        <f t="shared" si="694"/>
        <v>0.0001875-0.0278496332136137i</v>
      </c>
      <c r="M2400" t="str">
        <f t="shared" si="695"/>
        <v>0.0025-0.0134249513952804i</v>
      </c>
      <c r="N2400">
        <f t="shared" si="696"/>
        <v>92.286381343777009</v>
      </c>
      <c r="O2400">
        <f t="shared" si="697"/>
        <v>14.510648505973748</v>
      </c>
      <c r="P2400" s="3">
        <f t="shared" si="698"/>
        <v>14.510648505973748</v>
      </c>
      <c r="Q2400" s="3">
        <f t="shared" si="699"/>
        <v>-87.713618656222991</v>
      </c>
      <c r="R2400">
        <f t="shared" si="700"/>
        <v>92.286381343777009</v>
      </c>
      <c r="S2400">
        <f t="shared" si="701"/>
        <v>7.5994613622026099</v>
      </c>
      <c r="T2400">
        <f t="shared" si="684"/>
        <v>14.510648505973748</v>
      </c>
    </row>
    <row r="2401" spans="1:20" x14ac:dyDescent="0.25">
      <c r="A2401">
        <f t="shared" si="685"/>
        <v>47930.269504569595</v>
      </c>
      <c r="B2401">
        <f t="shared" si="702"/>
        <v>7628.3393153789802</v>
      </c>
      <c r="C2401" t="str">
        <f t="shared" si="686"/>
        <v>0.215789259020806-5.29033398718861i</v>
      </c>
      <c r="D2401" t="str">
        <f t="shared" si="687"/>
        <v>3.4777426920651-2.12282748393514i</v>
      </c>
      <c r="E2401" t="str">
        <f t="shared" si="688"/>
        <v>164.535097520058+7.00875487133749i</v>
      </c>
      <c r="F2401" t="str">
        <f t="shared" si="689"/>
        <v>2.90984830255587-19.5926330357926i</v>
      </c>
      <c r="G2401" t="str">
        <f t="shared" si="690"/>
        <v>0.999978828432513-0.00460120845558087i</v>
      </c>
      <c r="H2401" t="str">
        <f t="shared" si="691"/>
        <v>1573.6555626435-1459.62218297796i</v>
      </c>
      <c r="I2401" t="str">
        <f t="shared" si="692"/>
        <v>-67.757874316297-98.9602659422934i</v>
      </c>
      <c r="K2401" t="str">
        <f t="shared" si="693"/>
        <v>0.00409904987710206-0.00674264297194459i</v>
      </c>
      <c r="L2401" t="str">
        <f t="shared" si="694"/>
        <v>0.0001875-0.0277442052337255i</v>
      </c>
      <c r="M2401" t="str">
        <f t="shared" si="695"/>
        <v>0.0025-0.0133741297024113i</v>
      </c>
      <c r="N2401">
        <f t="shared" si="696"/>
        <v>92.335762510001828</v>
      </c>
      <c r="O2401">
        <f t="shared" si="697"/>
        <v>14.47688147200828</v>
      </c>
      <c r="P2401" s="3">
        <f t="shared" si="698"/>
        <v>14.47688147200828</v>
      </c>
      <c r="Q2401" s="3">
        <f t="shared" si="699"/>
        <v>-87.664237489998172</v>
      </c>
      <c r="R2401">
        <f t="shared" si="700"/>
        <v>92.335762510001828</v>
      </c>
      <c r="S2401">
        <f t="shared" si="701"/>
        <v>7.6283393153789802</v>
      </c>
      <c r="T2401">
        <f t="shared" si="684"/>
        <v>14.47688147200828</v>
      </c>
    </row>
    <row r="2402" spans="1:20" x14ac:dyDescent="0.25">
      <c r="A2402">
        <f t="shared" si="685"/>
        <v>48112.404528686959</v>
      </c>
      <c r="B2402">
        <f t="shared" si="702"/>
        <v>7657.3270047774204</v>
      </c>
      <c r="C2402" t="str">
        <f t="shared" si="686"/>
        <v>0.219506781810183-5.26963979445705i</v>
      </c>
      <c r="D2402" t="str">
        <f t="shared" si="687"/>
        <v>3.47773978132666-2.11506784261454i</v>
      </c>
      <c r="E2402" t="str">
        <f t="shared" si="688"/>
        <v>164.561538065094+7.03667867295455i</v>
      </c>
      <c r="F2402" t="str">
        <f t="shared" si="689"/>
        <v>2.90984783346036-19.518564439263i</v>
      </c>
      <c r="G2402" t="str">
        <f t="shared" si="690"/>
        <v>0.999978667226322-0.0046186923031344i</v>
      </c>
      <c r="H2402" t="str">
        <f t="shared" si="691"/>
        <v>1552.42881327805-1468.19187583664i</v>
      </c>
      <c r="I2402" t="str">
        <f t="shared" si="692"/>
        <v>-68.0990039405601-97.5329928699063i</v>
      </c>
      <c r="K2402" t="str">
        <f t="shared" si="693"/>
        <v>0.00408030785126552-0.00672582430006882i</v>
      </c>
      <c r="L2402" t="str">
        <f t="shared" si="694"/>
        <v>0.0001875-0.027639176363544i</v>
      </c>
      <c r="M2402" t="str">
        <f t="shared" si="695"/>
        <v>0.0025-0.0133235004008879i</v>
      </c>
      <c r="N2402">
        <f t="shared" si="696"/>
        <v>92.385276045010869</v>
      </c>
      <c r="O2402">
        <f t="shared" si="697"/>
        <v>14.443147680233803</v>
      </c>
      <c r="P2402" s="3">
        <f t="shared" si="698"/>
        <v>14.443147680233803</v>
      </c>
      <c r="Q2402" s="3">
        <f t="shared" si="699"/>
        <v>-87.614723954989131</v>
      </c>
      <c r="R2402">
        <f t="shared" si="700"/>
        <v>92.385276045010869</v>
      </c>
      <c r="S2402">
        <f t="shared" si="701"/>
        <v>7.6573270047774207</v>
      </c>
      <c r="T2402">
        <f t="shared" si="684"/>
        <v>14.443147680233803</v>
      </c>
    </row>
    <row r="2403" spans="1:20" x14ac:dyDescent="0.25">
      <c r="A2403">
        <f t="shared" si="685"/>
        <v>48295.231665895968</v>
      </c>
      <c r="B2403">
        <f t="shared" si="702"/>
        <v>7686.4248473955749</v>
      </c>
      <c r="C2403" t="str">
        <f t="shared" si="686"/>
        <v>0.223205008967208-5.24904227738705i</v>
      </c>
      <c r="D2403" t="str">
        <f t="shared" si="687"/>
        <v>3.47773684842954-2.10733862678845i</v>
      </c>
      <c r="E2403" t="str">
        <f t="shared" si="688"/>
        <v>164.588204739016+7.06466253672047i</v>
      </c>
      <c r="F2403" t="str">
        <f t="shared" si="689"/>
        <v>2.90984736079314-19.4447766238027i</v>
      </c>
      <c r="G2403" t="str">
        <f t="shared" si="690"/>
        <v>0.999978504792688-0.00463624258078839i</v>
      </c>
      <c r="H2403" t="str">
        <f t="shared" si="691"/>
        <v>1531.17209212174-1476.24285568272i</v>
      </c>
      <c r="I2403" t="str">
        <f t="shared" si="692"/>
        <v>-68.4095142512997-96.1099012014413i</v>
      </c>
      <c r="K2403" t="str">
        <f t="shared" si="693"/>
        <v>0.00406166110390557-0.00670899781028696i</v>
      </c>
      <c r="L2403" t="str">
        <f t="shared" si="694"/>
        <v>0.0001875-0.0275345450921937i</v>
      </c>
      <c r="M2403" t="str">
        <f t="shared" si="695"/>
        <v>0.0025-0.0132730627623908i</v>
      </c>
      <c r="N2403">
        <f t="shared" si="696"/>
        <v>92.434921354286118</v>
      </c>
      <c r="O2403">
        <f t="shared" si="697"/>
        <v>14.409447258857959</v>
      </c>
      <c r="P2403" s="3">
        <f t="shared" si="698"/>
        <v>14.409447258857959</v>
      </c>
      <c r="Q2403" s="3">
        <f t="shared" si="699"/>
        <v>-87.565078645713882</v>
      </c>
      <c r="R2403">
        <f t="shared" si="700"/>
        <v>92.434921354286118</v>
      </c>
      <c r="S2403">
        <f t="shared" si="701"/>
        <v>7.6864248473955747</v>
      </c>
      <c r="T2403">
        <f t="shared" si="684"/>
        <v>14.409447258857959</v>
      </c>
    </row>
    <row r="2404" spans="1:20" x14ac:dyDescent="0.25">
      <c r="A2404">
        <f t="shared" si="685"/>
        <v>48478.753546226377</v>
      </c>
      <c r="B2404">
        <f t="shared" si="702"/>
        <v>7715.6332618156785</v>
      </c>
      <c r="C2404" t="str">
        <f t="shared" si="686"/>
        <v>0.226883981432893-5.22854098285633i</v>
      </c>
      <c r="D2404" t="str">
        <f t="shared" si="687"/>
        <v>3.47773389320503-2.09963972526418i</v>
      </c>
      <c r="E2404" t="str">
        <f t="shared" si="688"/>
        <v>164.615099137476+7.09270616343889i</v>
      </c>
      <c r="F2404" t="str">
        <f t="shared" si="689"/>
        <v>2.90984688452697-19.3712685279488i</v>
      </c>
      <c r="G2404" t="str">
        <f t="shared" si="690"/>
        <v>0.999978341122267-0.00465385954087974i</v>
      </c>
      <c r="H2404" t="str">
        <f t="shared" si="691"/>
        <v>1509.90239897623-1483.78036927298i</v>
      </c>
      <c r="I2404" t="str">
        <f t="shared" si="692"/>
        <v>-68.6898910321773-94.6919266823647i</v>
      </c>
      <c r="K2404" t="str">
        <f t="shared" si="693"/>
        <v>0.00404310943591796-0.00669216406064076i</v>
      </c>
      <c r="L2404" t="str">
        <f t="shared" si="694"/>
        <v>0.0001875-0.0274303099145185i</v>
      </c>
      <c r="M2404" t="str">
        <f t="shared" si="695"/>
        <v>0.0025-0.0132228160613577i</v>
      </c>
      <c r="N2404">
        <f t="shared" si="696"/>
        <v>92.484697842763325</v>
      </c>
      <c r="O2404">
        <f t="shared" si="697"/>
        <v>14.375780336094913</v>
      </c>
      <c r="P2404" s="3">
        <f t="shared" si="698"/>
        <v>14.375780336094913</v>
      </c>
      <c r="Q2404" s="3">
        <f t="shared" si="699"/>
        <v>-87.515302157236675</v>
      </c>
      <c r="R2404">
        <f t="shared" si="700"/>
        <v>92.484697842763325</v>
      </c>
      <c r="S2404">
        <f t="shared" si="701"/>
        <v>7.7156332618156789</v>
      </c>
      <c r="T2404">
        <f t="shared" si="684"/>
        <v>14.375780336094913</v>
      </c>
    </row>
    <row r="2405" spans="1:20" x14ac:dyDescent="0.25">
      <c r="A2405">
        <f t="shared" si="685"/>
        <v>48662.972809702034</v>
      </c>
      <c r="B2405">
        <f t="shared" si="702"/>
        <v>7744.9526682105779</v>
      </c>
      <c r="C2405" t="str">
        <f t="shared" si="686"/>
        <v>0.230543740788647-5.20813545992323i</v>
      </c>
      <c r="D2405" t="str">
        <f t="shared" si="687"/>
        <v>3.47773091548324-2.09197102728504i</v>
      </c>
      <c r="E2405" t="str">
        <f t="shared" si="688"/>
        <v>164.642222867684+7.12080924791469i</v>
      </c>
      <c r="F2405" t="str">
        <f t="shared" si="689"/>
        <v>2.90984640463443-19.2980390942624i</v>
      </c>
      <c r="G2405" t="str">
        <f t="shared" si="690"/>
        <v>0.999978176205641-0.0046715434367031i</v>
      </c>
      <c r="H2405" t="str">
        <f t="shared" si="691"/>
        <v>1488.63623299702-1490.81029849958i</v>
      </c>
      <c r="I2405" t="str">
        <f t="shared" si="692"/>
        <v>-68.9406518859032-93.2799690986578i</v>
      </c>
      <c r="K2405" t="str">
        <f t="shared" si="693"/>
        <v>0.00402465264474784-0.00667532360534575i</v>
      </c>
      <c r="L2405" t="str">
        <f t="shared" si="694"/>
        <v>0.0001875-0.0273264693310605i</v>
      </c>
      <c r="M2405" t="str">
        <f t="shared" si="695"/>
        <v>0.0025-0.0131727595749727i</v>
      </c>
      <c r="N2405">
        <f t="shared" si="696"/>
        <v>92.534604914833352</v>
      </c>
      <c r="O2405">
        <f t="shared" si="697"/>
        <v>14.342147040176821</v>
      </c>
      <c r="P2405" s="3">
        <f t="shared" si="698"/>
        <v>14.342147040176821</v>
      </c>
      <c r="Q2405" s="3">
        <f t="shared" si="699"/>
        <v>-87.465395085166648</v>
      </c>
      <c r="R2405">
        <f t="shared" si="700"/>
        <v>92.534604914833352</v>
      </c>
      <c r="S2405">
        <f t="shared" si="701"/>
        <v>7.744952668210578</v>
      </c>
      <c r="T2405">
        <f t="shared" si="684"/>
        <v>14.342147040176821</v>
      </c>
    </row>
    <row r="2406" spans="1:20" x14ac:dyDescent="0.25">
      <c r="A2406">
        <f t="shared" si="685"/>
        <v>48847.892106378902</v>
      </c>
      <c r="B2406">
        <f t="shared" si="702"/>
        <v>7774.3834883497784</v>
      </c>
      <c r="C2406" t="str">
        <f t="shared" si="686"/>
        <v>0.234184329245186-5.18782525982447i</v>
      </c>
      <c r="D2406" t="str">
        <f t="shared" si="687"/>
        <v>3.47772791509292-2.08433242252879i</v>
      </c>
      <c r="E2406" t="str">
        <f t="shared" si="688"/>
        <v>164.669577548502+7.14897147886113i</v>
      </c>
      <c r="F2406" t="str">
        <f t="shared" si="689"/>
        <v>2.90984592108796-19.225087269313i</v>
      </c>
      <c r="G2406" t="str">
        <f t="shared" si="690"/>
        <v>0.999978010033323-0.00468929452251448i</v>
      </c>
      <c r="H2406" t="str">
        <f t="shared" si="691"/>
        <v>1467.38956977776-1497.33912076875i</v>
      </c>
      <c r="I2406" t="str">
        <f t="shared" si="692"/>
        <v>-69.1623436768626-91.8748913566624i</v>
      </c>
      <c r="K2406" t="str">
        <f t="shared" si="693"/>
        <v>0.00400629052444279-0.00665847699477859i</v>
      </c>
      <c r="L2406" t="str">
        <f t="shared" si="694"/>
        <v>0.0001875-0.027223021848038i</v>
      </c>
      <c r="M2406" t="str">
        <f t="shared" si="695"/>
        <v>0.0025-0.0131228925831568i</v>
      </c>
      <c r="N2406">
        <f t="shared" si="696"/>
        <v>92.584641974337117</v>
      </c>
      <c r="O2406">
        <f t="shared" si="697"/>
        <v>14.308547499365222</v>
      </c>
      <c r="P2406" s="3">
        <f t="shared" si="698"/>
        <v>14.308547499365222</v>
      </c>
      <c r="Q2406" s="3">
        <f t="shared" si="699"/>
        <v>-87.415358025662883</v>
      </c>
      <c r="R2406">
        <f t="shared" si="700"/>
        <v>92.584641974337117</v>
      </c>
      <c r="S2406">
        <f t="shared" si="701"/>
        <v>7.7743834883497787</v>
      </c>
      <c r="T2406">
        <f t="shared" si="684"/>
        <v>14.308547499365222</v>
      </c>
    </row>
    <row r="2407" spans="1:20" x14ac:dyDescent="0.25">
      <c r="A2407">
        <f t="shared" si="685"/>
        <v>49033.514096383144</v>
      </c>
      <c r="B2407">
        <f t="shared" si="702"/>
        <v>7803.9261456055074</v>
      </c>
      <c r="C2407" t="str">
        <f t="shared" si="686"/>
        <v>0.237805789631798-5.16760993597203i</v>
      </c>
      <c r="D2407" t="str">
        <f t="shared" si="687"/>
        <v>3.47772489186154-2.076723801106i</v>
      </c>
      <c r="E2407" t="str">
        <f t="shared" si="688"/>
        <v>164.697164810525+7.17719253881089i</v>
      </c>
      <c r="F2407" t="str">
        <f t="shared" si="689"/>
        <v>2.90984543385972-19.1524120036638i</v>
      </c>
      <c r="G2407" t="str">
        <f t="shared" si="690"/>
        <v>0.999977842595751-0.00470711305353499i</v>
      </c>
      <c r="H2407" t="str">
        <f t="shared" si="691"/>
        <v>1446.17784150179-1503.37386896308i</v>
      </c>
      <c r="I2407" t="str">
        <f t="shared" si="692"/>
        <v>-69.3555399818406-90.4775187465559i</v>
      </c>
      <c r="K2407" t="str">
        <f t="shared" si="693"/>
        <v>0.00398802286570507-0.00664162477546437i</v>
      </c>
      <c r="L2407" t="str">
        <f t="shared" si="694"/>
        <v>0.0001875-0.0271199659773241i</v>
      </c>
      <c r="M2407" t="str">
        <f t="shared" si="695"/>
        <v>0.0025-0.0130732143685562i</v>
      </c>
      <c r="N2407">
        <f t="shared" si="696"/>
        <v>92.634808424562877</v>
      </c>
      <c r="O2407">
        <f t="shared" si="697"/>
        <v>14.274981841961193</v>
      </c>
      <c r="P2407" s="3">
        <f t="shared" si="698"/>
        <v>14.274981841961193</v>
      </c>
      <c r="Q2407" s="3">
        <f t="shared" si="699"/>
        <v>-87.365191575437123</v>
      </c>
      <c r="R2407">
        <f t="shared" si="700"/>
        <v>92.634808424562877</v>
      </c>
      <c r="S2407">
        <f t="shared" si="701"/>
        <v>7.8039261456055078</v>
      </c>
      <c r="T2407">
        <f t="shared" si="684"/>
        <v>14.274981841961193</v>
      </c>
    </row>
    <row r="2408" spans="1:20" x14ac:dyDescent="0.25">
      <c r="A2408">
        <f t="shared" si="685"/>
        <v>49219.841449949403</v>
      </c>
      <c r="B2408">
        <f t="shared" si="702"/>
        <v>7833.5810649588084</v>
      </c>
      <c r="C2408" t="str">
        <f t="shared" si="686"/>
        <v>0.241408165385533-5.14748904395122i</v>
      </c>
      <c r="D2408" t="str">
        <f t="shared" si="687"/>
        <v>3.47772184561526-2.06914505355851i</v>
      </c>
      <c r="E2408" t="str">
        <f t="shared" si="688"/>
        <v>164.724986296181+7.20547210402206i</v>
      </c>
      <c r="F2408" t="str">
        <f t="shared" si="689"/>
        <v>2.90984494292165-19.0800122518562i</v>
      </c>
      <c r="G2408" t="str">
        <f t="shared" si="690"/>
        <v>0.999977673883292-0.00472499928595438i</v>
      </c>
      <c r="H2408" t="str">
        <f t="shared" si="691"/>
        <v>1425.01592009728-1508.92209122167i</v>
      </c>
      <c r="I2408" t="str">
        <f t="shared" si="692"/>
        <v>-69.5208385618551-89.0886383832498i</v>
      </c>
      <c r="K2408" t="str">
        <f t="shared" si="693"/>
        <v>0.00396984945594452-0.00662476749006551i</v>
      </c>
      <c r="L2408" t="str">
        <f t="shared" si="694"/>
        <v>0.0001875-0.0270173002364257i</v>
      </c>
      <c r="M2408" t="str">
        <f t="shared" si="695"/>
        <v>0.0025-0.0130237242165334i</v>
      </c>
      <c r="N2408">
        <f t="shared" si="696"/>
        <v>92.685103668240643</v>
      </c>
      <c r="O2408">
        <f t="shared" si="697"/>
        <v>14.241450196317682</v>
      </c>
      <c r="P2408" s="3">
        <f t="shared" si="698"/>
        <v>14.241450196317682</v>
      </c>
      <c r="Q2408" s="3">
        <f t="shared" si="699"/>
        <v>-87.314896331759357</v>
      </c>
      <c r="R2408">
        <f t="shared" si="700"/>
        <v>92.685103668240643</v>
      </c>
      <c r="S2408">
        <f t="shared" si="701"/>
        <v>7.8335810649588087</v>
      </c>
      <c r="T2408">
        <f t="shared" si="684"/>
        <v>14.241450196317682</v>
      </c>
    </row>
    <row r="2409" spans="1:20" x14ac:dyDescent="0.25">
      <c r="A2409">
        <f t="shared" si="685"/>
        <v>49406.876847459207</v>
      </c>
      <c r="B2409">
        <f t="shared" si="702"/>
        <v>7863.348673005652</v>
      </c>
      <c r="C2409" t="str">
        <f t="shared" si="686"/>
        <v>0.244991500540248-5.12746214151742i</v>
      </c>
      <c r="D2409" t="str">
        <f t="shared" si="687"/>
        <v>3.47771877617892-2.06159607085785i</v>
      </c>
      <c r="E2409" t="str">
        <f t="shared" si="688"/>
        <v>164.753043659814+7.23380984438153i</v>
      </c>
      <c r="F2409" t="str">
        <f t="shared" si="689"/>
        <v>2.90984444824555-19.0078869723952i</v>
      </c>
      <c r="G2409" t="str">
        <f t="shared" si="690"/>
        <v>0.99997750388624-0.00474295347693476i</v>
      </c>
      <c r="H2409" t="str">
        <f t="shared" si="691"/>
        <v>1403.91810331547-1513.99181075982i</v>
      </c>
      <c r="I2409" t="str">
        <f t="shared" si="692"/>
        <v>-69.658858867203-87.7089988176791i</v>
      </c>
      <c r="K2409" t="str">
        <f t="shared" si="693"/>
        <v>0.0039517700793305-0.00660790567737057i</v>
      </c>
      <c r="L2409" t="str">
        <f t="shared" si="694"/>
        <v>0.0001875-0.0269150231484616i</v>
      </c>
      <c r="M2409" t="str">
        <f t="shared" si="695"/>
        <v>0.0025-0.0129744214151558i</v>
      </c>
      <c r="N2409">
        <f t="shared" si="696"/>
        <v>92.735527107533741</v>
      </c>
      <c r="O2409">
        <f t="shared" si="697"/>
        <v>14.207952690849872</v>
      </c>
      <c r="P2409" s="3">
        <f t="shared" si="698"/>
        <v>14.207952690849872</v>
      </c>
      <c r="Q2409" s="3">
        <f t="shared" si="699"/>
        <v>-87.264472892466259</v>
      </c>
      <c r="R2409">
        <f t="shared" si="700"/>
        <v>92.735527107533741</v>
      </c>
      <c r="S2409">
        <f t="shared" si="701"/>
        <v>7.8633486730056523</v>
      </c>
      <c r="T2409">
        <f t="shared" si="684"/>
        <v>14.207952690849872</v>
      </c>
    </row>
    <row r="2410" spans="1:20" x14ac:dyDescent="0.25">
      <c r="A2410">
        <f t="shared" si="685"/>
        <v>49594.622979479558</v>
      </c>
      <c r="B2410">
        <f t="shared" si="702"/>
        <v>7893.229397963074</v>
      </c>
      <c r="C2410" t="str">
        <f t="shared" si="686"/>
        <v>0.248555839716055-5.10752878859319i</v>
      </c>
      <c r="D2410" t="str">
        <f t="shared" si="687"/>
        <v>3.47771568337601-2.05407674440366i</v>
      </c>
      <c r="E2410" t="str">
        <f t="shared" si="688"/>
        <v>164.781338567776+7.26220542331565i</v>
      </c>
      <c r="F2410" t="str">
        <f t="shared" si="689"/>
        <v>2.90984394980291-18.936035127734i</v>
      </c>
      <c r="G2410" t="str">
        <f t="shared" si="690"/>
        <v>0.999977332594815-0.00476097588461429i</v>
      </c>
      <c r="H2410" t="str">
        <f t="shared" si="691"/>
        <v>1382.89810363608-1518.5914859344i</v>
      </c>
      <c r="I2410" t="str">
        <f t="shared" si="692"/>
        <v>-69.7702395867517-86.3393098106839i</v>
      </c>
      <c r="K2410" t="str">
        <f t="shared" si="693"/>
        <v>0.00393378451684396-0.00659103987228397i</v>
      </c>
      <c r="L2410" t="str">
        <f t="shared" si="694"/>
        <v>0.0001875-0.0268131332421414i</v>
      </c>
      <c r="M2410" t="str">
        <f t="shared" si="695"/>
        <v>0.0025-0.0129253052551861i</v>
      </c>
      <c r="N2410">
        <f t="shared" si="696"/>
        <v>92.786078144033041</v>
      </c>
      <c r="O2410">
        <f t="shared" si="697"/>
        <v>14.174489454046304</v>
      </c>
      <c r="P2410" s="3">
        <f t="shared" si="698"/>
        <v>14.174489454046304</v>
      </c>
      <c r="Q2410" s="3">
        <f t="shared" si="699"/>
        <v>-87.213921855966959</v>
      </c>
      <c r="R2410">
        <f t="shared" si="700"/>
        <v>92.786078144033041</v>
      </c>
      <c r="S2410">
        <f t="shared" si="701"/>
        <v>7.8932293979630739</v>
      </c>
      <c r="T2410">
        <f t="shared" si="684"/>
        <v>14.174489454046304</v>
      </c>
    </row>
    <row r="2411" spans="1:20" x14ac:dyDescent="0.25">
      <c r="A2411">
        <f t="shared" si="685"/>
        <v>49783.082546801576</v>
      </c>
      <c r="B2411">
        <f t="shared" si="702"/>
        <v>7923.2236696753334</v>
      </c>
      <c r="C2411" t="str">
        <f t="shared" si="686"/>
        <v>0.252101228108519-5.08768854726574i</v>
      </c>
      <c r="D2411" t="str">
        <f t="shared" si="687"/>
        <v>3.47771256702873-2.04658696602212i</v>
      </c>
      <c r="E2411" t="str">
        <f t="shared" si="688"/>
        <v>164.809872698523+7.29065849768492i</v>
      </c>
      <c r="F2411" t="str">
        <f t="shared" si="689"/>
        <v>2.90984344756511-18.8644556842592i</v>
      </c>
      <c r="G2411" t="str">
        <f t="shared" si="690"/>
        <v>0.99997715999916-0.00477906676811082i</v>
      </c>
      <c r="H2411" t="str">
        <f t="shared" si="691"/>
        <v>1361.96903989172-1522.72997074613i</v>
      </c>
      <c r="I2411" t="str">
        <f t="shared" si="692"/>
        <v>-69.855636251498-84.980242261148i</v>
      </c>
      <c r="K2411" t="str">
        <f t="shared" si="693"/>
        <v>0.0039158925463296-0.00657417060581655i</v>
      </c>
      <c r="L2411" t="str">
        <f t="shared" si="694"/>
        <v>0.0001875-0.0267116290517448i</v>
      </c>
      <c r="M2411" t="str">
        <f t="shared" si="695"/>
        <v>0.0025-0.0128763750300718i</v>
      </c>
      <c r="N2411">
        <f t="shared" si="696"/>
        <v>92.836756178746185</v>
      </c>
      <c r="O2411">
        <f t="shared" si="697"/>
        <v>14.141060614480889</v>
      </c>
      <c r="P2411" s="3">
        <f t="shared" si="698"/>
        <v>14.141060614480889</v>
      </c>
      <c r="Q2411" s="3">
        <f t="shared" si="699"/>
        <v>-87.163243821253815</v>
      </c>
      <c r="R2411">
        <f t="shared" si="700"/>
        <v>92.836756178746185</v>
      </c>
      <c r="S2411">
        <f t="shared" si="701"/>
        <v>7.9232236696753331</v>
      </c>
      <c r="T2411">
        <f t="shared" si="684"/>
        <v>14.141060614480889</v>
      </c>
    </row>
    <row r="2412" spans="1:20" x14ac:dyDescent="0.25">
      <c r="A2412">
        <f t="shared" si="685"/>
        <v>49972.25826047943</v>
      </c>
      <c r="B2412">
        <f t="shared" si="702"/>
        <v>7953.3319196201001</v>
      </c>
      <c r="C2412" t="str">
        <f t="shared" si="686"/>
        <v>0.255627711478085-5.0679409817833i</v>
      </c>
      <c r="D2412" t="str">
        <f t="shared" si="687"/>
        <v>3.47770942695784-2.0391266279644i</v>
      </c>
      <c r="E2412" t="str">
        <f t="shared" si="688"/>
        <v>164.8386477427+7.31916871769619i</v>
      </c>
      <c r="F2412" t="str">
        <f t="shared" si="689"/>
        <v>2.90984294150325-18.7931476122762i</v>
      </c>
      <c r="G2412" t="str">
        <f t="shared" si="690"/>
        <v>0.999976986089347-0.00479722638752569i</v>
      </c>
      <c r="H2412" t="str">
        <f t="shared" si="691"/>
        <v>1341.14343149055-1526.41647595443i</v>
      </c>
      <c r="I2412" t="str">
        <f t="shared" si="692"/>
        <v>-69.9157189013993-83.6324282794856i</v>
      </c>
      <c r="K2412" t="str">
        <f t="shared" si="693"/>
        <v>0.00389809394254727-0.00655729840507651i</v>
      </c>
      <c r="L2412" t="str">
        <f t="shared" si="694"/>
        <v>0.0001875-0.0266105091170998i</v>
      </c>
      <c r="M2412" t="str">
        <f t="shared" si="695"/>
        <v>0.0025-0.0128276300359353i</v>
      </c>
      <c r="N2412">
        <f t="shared" si="696"/>
        <v>92.887560612088507</v>
      </c>
      <c r="O2412">
        <f t="shared" si="697"/>
        <v>14.107666300823183</v>
      </c>
      <c r="P2412" s="3">
        <f t="shared" si="698"/>
        <v>14.107666300823183</v>
      </c>
      <c r="Q2412" s="3">
        <f t="shared" si="699"/>
        <v>-87.112439387911493</v>
      </c>
      <c r="R2412">
        <f t="shared" si="700"/>
        <v>92.887560612088507</v>
      </c>
      <c r="S2412">
        <f t="shared" si="701"/>
        <v>7.9533319196201004</v>
      </c>
      <c r="T2412">
        <f t="shared" ref="T2412:T2475" si="703">P2412</f>
        <v>14.107666300823183</v>
      </c>
    </row>
    <row r="2413" spans="1:20" x14ac:dyDescent="0.25">
      <c r="A2413">
        <f t="shared" ref="A2413:A2476" si="704">2*PI()*B2413</f>
        <v>50162.152841869254</v>
      </c>
      <c r="B2413">
        <f t="shared" si="702"/>
        <v>7983.554580914657</v>
      </c>
      <c r="C2413" t="str">
        <f t="shared" ref="C2413:C2476" si="705">IMPRODUCT(D2413,E2413,$C$40,,K2413,$C$41)</f>
        <v>0.259135336139279-5.04828565855234i</v>
      </c>
      <c r="D2413" t="str">
        <f t="shared" ref="D2413:D2476" si="706">IMDIV(IMPRODUCT($C$37,$C$38,COMPLEX(1,A2413/$C$38)),IMSUM(-1*A2413*A2413/$C$39,COMPLEX(0,1*A2413)))</f>
        <v>3.47770626298279-2.03169562290513i</v>
      </c>
      <c r="E2413" t="str">
        <f t="shared" ref="E2413:E2476" si="707">IMDIV(IMPRODUCT(IMSUM(F2413,G2413),$C$29,H2413),IMSUM(1,I2413))</f>
        <v>164.86766540324+7.34773572679304i</v>
      </c>
      <c r="F2413" t="str">
        <f t="shared" ref="F2413:F2476" si="708">IMDIV(IMPRODUCT($C$14,$C$15,COMPLEX(1,A2413/$C$15)),IMSUM(-1*A2413*A2413/$C$16,COMPLEX(0,A2413)))</f>
        <v>2.90984243158815-18.7221098859938i</v>
      </c>
      <c r="G2413" t="str">
        <f t="shared" ref="G2413:G2476" si="709">IMDIV(1,COMPLEX(1,A2413*$C$9*$C$10))</f>
        <v>0.999976810855368-0.00481545500394739i</v>
      </c>
      <c r="H2413" t="str">
        <f t="shared" ref="H2413:H2476" si="710">IMDIV($C$3,IMSUM(K2413,COMPLEX(0,$C$28*A2413)))</f>
        <v>1320.433195109-1529.66053096375i</v>
      </c>
      <c r="I2413" t="str">
        <f t="shared" ref="I2413:I2476" si="711">IMPRODUCT(F2413,$C$29,H2413,$C$31)</f>
        <v>-69.9511698233815-82.2964613972948i</v>
      </c>
      <c r="K2413" t="str">
        <f t="shared" ref="K2413:K2476" si="712">IF($C$26&lt;=0,IMDIV(1,IMSUM(IMDIV(1,L2413),1/$C$18)),IMDIV(1,IMSUM(IMDIV(1,L2413),1/$C$18,IMDIV(1,M2413))))</f>
        <v>0.00388038847722346-0.00654042379326097i</v>
      </c>
      <c r="L2413" t="str">
        <f t="shared" ref="L2413:L2476" si="713">IMSUM($C$21/$C$22,IMDIV(1,COMPLEX(0,$C$20*$C$22*A2413)))</f>
        <v>0.0001875-0.0265097719835622i</v>
      </c>
      <c r="M2413" t="str">
        <f t="shared" ref="M2413:M2476" si="714">IMSUM($C$25/$C$26,IMDIV(1,COMPLEX(0,$C$24*$C$26*A2413)))</f>
        <v>0.0025-0.0127790695715633i</v>
      </c>
      <c r="N2413">
        <f t="shared" ref="N2413:N2476" si="715">ABS(R2413)</f>
        <v>92.938490843868792</v>
      </c>
      <c r="O2413">
        <f t="shared" ref="O2413:O2476" si="716">ABS(P2413)</f>
        <v>14.074306641850322</v>
      </c>
      <c r="P2413" s="3">
        <f t="shared" ref="P2413:P2476" si="717">20*LOG10(IMABS(C2413))</f>
        <v>14.074306641850322</v>
      </c>
      <c r="Q2413" s="3">
        <f t="shared" ref="Q2413:Q2476" si="718">IMARGUMENT(C2413)*180/PI()</f>
        <v>-87.061509156131208</v>
      </c>
      <c r="R2413">
        <f t="shared" ref="R2413:R2476" si="719">IF(Q2413&lt;0,Q2413+180,Q2413-180)</f>
        <v>92.938490843868792</v>
      </c>
      <c r="S2413">
        <f t="shared" ref="S2413:S2476" si="720">B2413/1000</f>
        <v>7.9835545809146566</v>
      </c>
      <c r="T2413">
        <f t="shared" si="703"/>
        <v>14.074306641850322</v>
      </c>
    </row>
    <row r="2414" spans="1:20" x14ac:dyDescent="0.25">
      <c r="A2414">
        <f t="shared" si="704"/>
        <v>50352.769022668355</v>
      </c>
      <c r="B2414">
        <f t="shared" ref="B2414:B2477" si="721">B2413*(1+B$42)</f>
        <v>8013.8920883221326</v>
      </c>
      <c r="C2414" t="str">
        <f t="shared" si="705"/>
        <v>0.2626241489503-5.02872214613428i</v>
      </c>
      <c r="D2414" t="str">
        <f t="shared" si="706"/>
        <v>3.47770307492169-2.02429384394083i</v>
      </c>
      <c r="E2414" t="str">
        <f t="shared" si="707"/>
        <v>164.896927395453+7.37635916156064i</v>
      </c>
      <c r="F2414" t="str">
        <f t="shared" si="708"/>
        <v>2.90984191779051-18.6513414835103i</v>
      </c>
      <c r="G2414" t="str">
        <f t="shared" si="709"/>
        <v>0.999976634287144-0.00483375287945528i</v>
      </c>
      <c r="H2414" t="str">
        <f t="shared" si="710"/>
        <v>1299.84964371685-1532.47194662418i</v>
      </c>
      <c r="I2414" t="str">
        <f t="shared" si="711"/>
        <v>-69.9626813674445-80.9728969036355i</v>
      </c>
      <c r="K2414" t="str">
        <f t="shared" si="712"/>
        <v>0.00386277591910264-0.00652354728964851i</v>
      </c>
      <c r="L2414" t="str">
        <f t="shared" si="713"/>
        <v>0.0001875-0.0264094162019947i</v>
      </c>
      <c r="M2414" t="str">
        <f t="shared" si="714"/>
        <v>0.0025-0.0127306929383974i</v>
      </c>
      <c r="N2414">
        <f t="shared" si="715"/>
        <v>92.989546273278151</v>
      </c>
      <c r="O2414">
        <f t="shared" si="716"/>
        <v>14.040981766458316</v>
      </c>
      <c r="P2414" s="3">
        <f t="shared" si="717"/>
        <v>14.040981766458316</v>
      </c>
      <c r="Q2414" s="3">
        <f t="shared" si="718"/>
        <v>-87.010453726721849</v>
      </c>
      <c r="R2414">
        <f t="shared" si="719"/>
        <v>92.989546273278151</v>
      </c>
      <c r="S2414">
        <f t="shared" si="720"/>
        <v>8.0138920883221321</v>
      </c>
      <c r="T2414">
        <f t="shared" si="703"/>
        <v>14.040981766458316</v>
      </c>
    </row>
    <row r="2415" spans="1:20" x14ac:dyDescent="0.25">
      <c r="A2415">
        <f t="shared" si="704"/>
        <v>50544.109544954496</v>
      </c>
      <c r="B2415">
        <f t="shared" si="721"/>
        <v>8044.344878257757</v>
      </c>
      <c r="C2415" t="str">
        <f t="shared" si="705"/>
        <v>0.266094197302461-5.00925001524174i</v>
      </c>
      <c r="D2415" t="str">
        <f t="shared" si="706"/>
        <v>3.4776998625912-2.01692118458838i</v>
      </c>
      <c r="E2415" t="str">
        <f t="shared" si="707"/>
        <v>164.926435447117+7.40503865162434i</v>
      </c>
      <c r="F2415" t="str">
        <f t="shared" si="708"/>
        <v>2.9098414000808-18.5808413867979i</v>
      </c>
      <c r="G2415" t="str">
        <f t="shared" si="709"/>
        <v>0.999976456374514-0.00485212027712341i</v>
      </c>
      <c r="H2415" t="str">
        <f t="shared" si="710"/>
        <v>1279.40348779339-1534.8607790735i</v>
      </c>
      <c r="I2415" t="str">
        <f t="shared" si="711"/>
        <v>-69.950953846766-79.6622522983194i</v>
      </c>
      <c r="K2415" t="str">
        <f t="shared" si="712"/>
        <v>0.00384525603399814-0.00650666940959178i</v>
      </c>
      <c r="L2415" t="str">
        <f t="shared" si="713"/>
        <v>0.0001875-0.0263094403287454i</v>
      </c>
      <c r="M2415" t="str">
        <f t="shared" si="714"/>
        <v>0.0025-0.0126824994405234i</v>
      </c>
      <c r="N2415">
        <f t="shared" si="715"/>
        <v>93.040726298875427</v>
      </c>
      <c r="O2415">
        <f t="shared" si="716"/>
        <v>14.007691803672667</v>
      </c>
      <c r="P2415" s="3">
        <f t="shared" si="717"/>
        <v>14.007691803672667</v>
      </c>
      <c r="Q2415" s="3">
        <f t="shared" si="718"/>
        <v>-86.959273701124573</v>
      </c>
      <c r="R2415">
        <f t="shared" si="719"/>
        <v>93.040726298875427</v>
      </c>
      <c r="S2415">
        <f t="shared" si="720"/>
        <v>8.0443448782577569</v>
      </c>
      <c r="T2415">
        <f t="shared" si="703"/>
        <v>14.007691803672667</v>
      </c>
    </row>
    <row r="2416" spans="1:20" x14ac:dyDescent="0.25">
      <c r="A2416">
        <f t="shared" si="704"/>
        <v>50736.177161225321</v>
      </c>
      <c r="B2416">
        <f t="shared" si="721"/>
        <v>8074.9133887951366</v>
      </c>
      <c r="C2416" t="str">
        <f t="shared" si="705"/>
        <v>0.269545529109652-4.98986883873557i</v>
      </c>
      <c r="D2416" t="str">
        <f t="shared" si="706"/>
        <v>3.47769662580662-2.00957753878346i</v>
      </c>
      <c r="E2416" t="str">
        <f t="shared" si="707"/>
        <v>164.956191298578+7.43377381954146i</v>
      </c>
      <c r="F2416" t="str">
        <f t="shared" si="708"/>
        <v>2.90984087842919-18.5106085816887i</v>
      </c>
      <c r="G2416" t="str">
        <f t="shared" si="709"/>
        <v>0.999976277107243-0.00487055746102422i</v>
      </c>
      <c r="H2416" t="str">
        <f t="shared" si="710"/>
        <v>1259.10483858761-1536.8372947308i</v>
      </c>
      <c r="I2416" t="str">
        <f t="shared" si="711"/>
        <v>-69.9166935267146-78.3650078524653i</v>
      </c>
      <c r="K2416" t="str">
        <f t="shared" si="712"/>
        <v>0.00382782858484302-0.00648979066451125i</v>
      </c>
      <c r="L2416" t="str">
        <f t="shared" si="713"/>
        <v>0.0001875-0.0262098429256281i</v>
      </c>
      <c r="M2416" t="str">
        <f t="shared" si="714"/>
        <v>0.0025-0.0126344883846617i</v>
      </c>
      <c r="N2416">
        <f t="shared" si="715"/>
        <v>93.092030318570679</v>
      </c>
      <c r="O2416">
        <f t="shared" si="716"/>
        <v>13.974436882660573</v>
      </c>
      <c r="P2416" s="3">
        <f t="shared" si="717"/>
        <v>13.974436882660573</v>
      </c>
      <c r="Q2416" s="3">
        <f t="shared" si="718"/>
        <v>-86.907969681429321</v>
      </c>
      <c r="R2416">
        <f t="shared" si="719"/>
        <v>93.092030318570679</v>
      </c>
      <c r="S2416">
        <f t="shared" si="720"/>
        <v>8.074913388795137</v>
      </c>
      <c r="T2416">
        <f t="shared" si="703"/>
        <v>13.974436882660573</v>
      </c>
    </row>
    <row r="2417" spans="1:20" x14ac:dyDescent="0.25">
      <c r="A2417">
        <f t="shared" si="704"/>
        <v>50928.974634437982</v>
      </c>
      <c r="B2417">
        <f t="shared" si="721"/>
        <v>8105.5980596725585</v>
      </c>
      <c r="C2417" t="str">
        <f t="shared" si="705"/>
        <v>0.272978192797895-4.97057819162092i</v>
      </c>
      <c r="D2417" t="str">
        <f t="shared" si="706"/>
        <v>3.47769336438181-2.0022628008791i</v>
      </c>
      <c r="E2417" t="str">
        <f t="shared" si="707"/>
        <v>164.986196702839+7.46256428070086i</v>
      </c>
      <c r="F2417" t="str">
        <f t="shared" si="708"/>
        <v>2.90984035280568-18.4406420578596i</v>
      </c>
      <c r="G2417" t="str">
        <f t="shared" si="709"/>
        <v>0.999976096475018-0.00488906469623237i</v>
      </c>
      <c r="H2417" t="str">
        <f t="shared" si="710"/>
        <v>1238.96321327369-1538.41193653728i</v>
      </c>
      <c r="I2417" t="str">
        <f t="shared" si="711"/>
        <v>-69.8606107067686-77.0816072666132i</v>
      </c>
      <c r="K2417" t="str">
        <f t="shared" si="712"/>
        <v>0.00381049333174049-0.00647291156188917i</v>
      </c>
      <c r="L2417" t="str">
        <f t="shared" si="713"/>
        <v>0.0001875-0.0261106225599004i</v>
      </c>
      <c r="M2417" t="str">
        <f t="shared" si="714"/>
        <v>0.0025-0.0125866590801571i</v>
      </c>
      <c r="N2417">
        <f t="shared" si="715"/>
        <v>93.143457729608244</v>
      </c>
      <c r="O2417">
        <f t="shared" si="716"/>
        <v>13.941217132741608</v>
      </c>
      <c r="P2417" s="3">
        <f t="shared" si="717"/>
        <v>13.941217132741608</v>
      </c>
      <c r="Q2417" s="3">
        <f t="shared" si="718"/>
        <v>-86.856542270391756</v>
      </c>
      <c r="R2417">
        <f t="shared" si="719"/>
        <v>93.143457729608244</v>
      </c>
      <c r="S2417">
        <f t="shared" si="720"/>
        <v>8.105598059672559</v>
      </c>
      <c r="T2417">
        <f t="shared" si="703"/>
        <v>13.941217132741608</v>
      </c>
    </row>
    <row r="2418" spans="1:20" x14ac:dyDescent="0.25">
      <c r="A2418">
        <f t="shared" si="704"/>
        <v>51122.504738048847</v>
      </c>
      <c r="B2418">
        <f t="shared" si="721"/>
        <v>8136.3993322993147</v>
      </c>
      <c r="C2418" t="str">
        <f t="shared" si="705"/>
        <v>0.276392237295082-4.95137765104389i</v>
      </c>
      <c r="D2418" t="str">
        <f t="shared" si="706"/>
        <v>3.47769007812928-1.99497686564406i</v>
      </c>
      <c r="E2418" t="str">
        <f t="shared" si="707"/>
        <v>165.016453425658+7.49140964321388i</v>
      </c>
      <c r="F2418" t="str">
        <f t="shared" si="708"/>
        <v>2.90983982318005-18.3709408088184i</v>
      </c>
      <c r="G2418" t="str">
        <f t="shared" si="709"/>
        <v>0.999975914467445-0.00490764224882848i</v>
      </c>
      <c r="H2418" t="str">
        <f t="shared" si="710"/>
        <v>1218.98754185216-1539.59529152398i</v>
      </c>
      <c r="I2418" t="str">
        <f t="shared" si="711"/>
        <v>-69.7834178984255-75.8124584168148i</v>
      </c>
      <c r="K2418" t="str">
        <f t="shared" si="712"/>
        <v>0.0037932500320143-0.00645603260526442i</v>
      </c>
      <c r="L2418" t="str">
        <f t="shared" si="713"/>
        <v>0.0001875-0.0260117778042443i</v>
      </c>
      <c r="M2418" t="str">
        <f t="shared" si="714"/>
        <v>0.0025-0.012539010838969i</v>
      </c>
      <c r="N2418">
        <f t="shared" si="715"/>
        <v>93.195007928549671</v>
      </c>
      <c r="O2418">
        <f t="shared" si="716"/>
        <v>13.908032683399615</v>
      </c>
      <c r="P2418" s="3">
        <f t="shared" si="717"/>
        <v>13.908032683399615</v>
      </c>
      <c r="Q2418" s="3">
        <f t="shared" si="718"/>
        <v>-86.804992071450329</v>
      </c>
      <c r="R2418">
        <f t="shared" si="719"/>
        <v>93.195007928549671</v>
      </c>
      <c r="S2418">
        <f t="shared" si="720"/>
        <v>8.1363993322993142</v>
      </c>
      <c r="T2418">
        <f t="shared" si="703"/>
        <v>13.908032683399615</v>
      </c>
    </row>
    <row r="2419" spans="1:20" x14ac:dyDescent="0.25">
      <c r="A2419">
        <f t="shared" si="704"/>
        <v>51316.770256053438</v>
      </c>
      <c r="B2419">
        <f t="shared" si="721"/>
        <v>8167.3176497620525</v>
      </c>
      <c r="C2419" t="str">
        <f t="shared" si="705"/>
        <v>0.279787712020383-4.93226679628739i</v>
      </c>
      <c r="D2419" t="str">
        <f t="shared" si="706"/>
        <v>3.47768676686005-1.9877196282614i</v>
      </c>
      <c r="E2419" t="str">
        <f t="shared" si="707"/>
        <v>165.046963245638+7.52030950780639i</v>
      </c>
      <c r="F2419" t="str">
        <f t="shared" si="708"/>
        <v>2.90983928952181-18.3015038318887i</v>
      </c>
      <c r="G2419" t="str">
        <f t="shared" si="709"/>
        <v>0.999975731074053-0.004926290385903i</v>
      </c>
      <c r="H2419" t="str">
        <f t="shared" si="710"/>
        <v>1199.18617564653-1540.39805977208i</v>
      </c>
      <c r="I2419" t="str">
        <f t="shared" si="711"/>
        <v>-69.6858281013499-74.5579341792238i</v>
      </c>
      <c r="K2419" t="str">
        <f t="shared" si="712"/>
        <v>0.00377609844025857-0.00643915429422765i</v>
      </c>
      <c r="L2419" t="str">
        <f t="shared" si="713"/>
        <v>0.0001875-0.0259133072367447i</v>
      </c>
      <c r="M2419" t="str">
        <f t="shared" si="714"/>
        <v>0.0025-0.0124915429756615i</v>
      </c>
      <c r="N2419">
        <f t="shared" si="715"/>
        <v>93.246680311251623</v>
      </c>
      <c r="O2419">
        <f t="shared" si="716"/>
        <v>13.874883664293346</v>
      </c>
      <c r="P2419" s="3">
        <f t="shared" si="717"/>
        <v>13.874883664293346</v>
      </c>
      <c r="Q2419" s="3">
        <f t="shared" si="718"/>
        <v>-86.753319688748377</v>
      </c>
      <c r="R2419">
        <f t="shared" si="719"/>
        <v>93.246680311251623</v>
      </c>
      <c r="S2419">
        <f t="shared" si="720"/>
        <v>8.1673176497620528</v>
      </c>
      <c r="T2419">
        <f t="shared" si="703"/>
        <v>13.874883664293346</v>
      </c>
    </row>
    <row r="2420" spans="1:20" x14ac:dyDescent="0.25">
      <c r="A2420">
        <f t="shared" si="704"/>
        <v>51511.77398302644</v>
      </c>
      <c r="B2420">
        <f t="shared" si="721"/>
        <v>8198.3534568311479</v>
      </c>
      <c r="C2420" t="str">
        <f t="shared" si="705"/>
        <v>0.283164666874258-4.9132452087678i</v>
      </c>
      <c r="D2420" t="str">
        <f t="shared" si="706"/>
        <v>3.47768343038375-1.98049098432691i</v>
      </c>
      <c r="E2420" t="str">
        <f t="shared" si="707"/>
        <v>165.077727954331+7.54926346771102i</v>
      </c>
      <c r="F2420" t="str">
        <f t="shared" si="708"/>
        <v>2.90983875180023-18.2323301281959i</v>
      </c>
      <c r="G2420" t="str">
        <f t="shared" si="709"/>
        <v>0.999975546284292-0.00494500937555998i</v>
      </c>
      <c r="H2420" t="str">
        <f t="shared" si="710"/>
        <v>1179.56689724805-1540.83102481768i</v>
      </c>
      <c r="I2420" t="str">
        <f t="shared" si="711"/>
        <v>-69.5685531792259-73.3183733240352i</v>
      </c>
      <c r="K2420" t="str">
        <f t="shared" si="712"/>
        <v>0.00375903830838784-0.00642227712441735i</v>
      </c>
      <c r="L2420" t="str">
        <f t="shared" si="713"/>
        <v>0.0001875-0.0258152094408694i</v>
      </c>
      <c r="M2420" t="str">
        <f t="shared" si="714"/>
        <v>0.0025-0.0124442548073934i</v>
      </c>
      <c r="N2420">
        <f t="shared" si="715"/>
        <v>93.298474272848068</v>
      </c>
      <c r="O2420">
        <f t="shared" si="716"/>
        <v>13.841770205268721</v>
      </c>
      <c r="P2420" s="3">
        <f t="shared" si="717"/>
        <v>13.841770205268721</v>
      </c>
      <c r="Q2420" s="3">
        <f t="shared" si="718"/>
        <v>-86.701525727151932</v>
      </c>
      <c r="R2420">
        <f t="shared" si="719"/>
        <v>93.298474272848068</v>
      </c>
      <c r="S2420">
        <f t="shared" si="720"/>
        <v>8.198353456831148</v>
      </c>
      <c r="T2420">
        <f t="shared" si="703"/>
        <v>13.841770205268721</v>
      </c>
    </row>
    <row r="2421" spans="1:20" x14ac:dyDescent="0.25">
      <c r="A2421">
        <f t="shared" si="704"/>
        <v>51707.518724161942</v>
      </c>
      <c r="B2421">
        <f t="shared" si="721"/>
        <v>8229.5071999671072</v>
      </c>
      <c r="C2421" t="str">
        <f t="shared" si="705"/>
        <v>0.286523152227984-4.89431247203057i</v>
      </c>
      <c r="D2421" t="str">
        <f t="shared" si="706"/>
        <v>3.47768006850851-1.97329082984766i</v>
      </c>
      <c r="E2421" t="str">
        <f t="shared" si="707"/>
        <v>165.108749356324+7.57827110855558i</v>
      </c>
      <c r="F2421" t="str">
        <f t="shared" si="708"/>
        <v>2.90983820998443-18.1634187026524i</v>
      </c>
      <c r="G2421" t="str">
        <f t="shared" si="709"/>
        <v>0.999975360087528-0.00496379948692094i</v>
      </c>
      <c r="H2421" t="str">
        <f t="shared" si="710"/>
        <v>1160.13693176161-1540.90502553963i</v>
      </c>
      <c r="I2421" t="str">
        <f t="shared" si="711"/>
        <v>-69.4323023360327-72.094081469772i</v>
      </c>
      <c r="K2421" t="str">
        <f t="shared" si="712"/>
        <v>0.00374206938568636-0.00640540158751619i</v>
      </c>
      <c r="L2421" t="str">
        <f t="shared" si="713"/>
        <v>0.0001875-0.0257174830054487i</v>
      </c>
      <c r="M2421" t="str">
        <f t="shared" si="714"/>
        <v>0.0025-0.0123971456539086i</v>
      </c>
      <c r="N2421">
        <f t="shared" si="715"/>
        <v>93.350389207725684</v>
      </c>
      <c r="O2421">
        <f t="shared" si="716"/>
        <v>13.808692436369327</v>
      </c>
      <c r="P2421" s="3">
        <f t="shared" si="717"/>
        <v>13.808692436369327</v>
      </c>
      <c r="Q2421" s="3">
        <f t="shared" si="718"/>
        <v>-86.649610792274316</v>
      </c>
      <c r="R2421">
        <f t="shared" si="719"/>
        <v>93.350389207725684</v>
      </c>
      <c r="S2421">
        <f t="shared" si="720"/>
        <v>8.2295071999671077</v>
      </c>
      <c r="T2421">
        <f t="shared" si="703"/>
        <v>13.808692436369327</v>
      </c>
    </row>
    <row r="2422" spans="1:20" x14ac:dyDescent="0.25">
      <c r="A2422">
        <f t="shared" si="704"/>
        <v>51904.007295313757</v>
      </c>
      <c r="B2422">
        <f t="shared" si="721"/>
        <v>8260.7793273269817</v>
      </c>
      <c r="C2422" t="str">
        <f t="shared" si="705"/>
        <v>0.289863218913584-4.87546817174654i</v>
      </c>
      <c r="D2422" t="str">
        <f t="shared" si="706"/>
        <v>3.47767668104104-1.96611906124044i</v>
      </c>
      <c r="E2422" t="str">
        <f t="shared" si="707"/>
        <v>165.140029269346+7.60733200824983i</v>
      </c>
      <c r="F2422" t="str">
        <f t="shared" si="708"/>
        <v>2.9098376640432-18.094768563944i</v>
      </c>
      <c r="G2422" t="str">
        <f t="shared" si="709"/>
        <v>0.999975172473051-0.00498266099012869i</v>
      </c>
      <c r="H2422" t="str">
        <f t="shared" si="710"/>
        <v>1140.90295921173-1540.63092955734i</v>
      </c>
      <c r="I2422" t="str">
        <f t="shared" si="711"/>
        <v>-69.2777806928087-70.8853320893972i</v>
      </c>
      <c r="K2422" t="str">
        <f t="shared" si="712"/>
        <v>0.00372519141885733-0.006388528171248i</v>
      </c>
      <c r="L2422" t="str">
        <f t="shared" si="713"/>
        <v>0.0001875-0.025620126524655i</v>
      </c>
      <c r="M2422" t="str">
        <f t="shared" si="714"/>
        <v>0.0025-0.012350214837526i</v>
      </c>
      <c r="N2422">
        <f t="shared" si="715"/>
        <v>93.402424509501557</v>
      </c>
      <c r="O2422">
        <f t="shared" si="716"/>
        <v>13.775650487848385</v>
      </c>
      <c r="P2422" s="3">
        <f t="shared" si="717"/>
        <v>13.775650487848385</v>
      </c>
      <c r="Q2422" s="3">
        <f t="shared" si="718"/>
        <v>-86.597575490498443</v>
      </c>
      <c r="R2422">
        <f t="shared" si="719"/>
        <v>93.402424509501557</v>
      </c>
      <c r="S2422">
        <f t="shared" si="720"/>
        <v>8.2607793273269809</v>
      </c>
      <c r="T2422">
        <f t="shared" si="703"/>
        <v>13.775650487848385</v>
      </c>
    </row>
    <row r="2423" spans="1:20" x14ac:dyDescent="0.25">
      <c r="A2423">
        <f t="shared" si="704"/>
        <v>52101.242523035959</v>
      </c>
      <c r="B2423">
        <f t="shared" si="721"/>
        <v>8292.1702887708252</v>
      </c>
      <c r="C2423" t="str">
        <f t="shared" si="705"/>
        <v>0.293184918213619-4.85671189570771i</v>
      </c>
      <c r="D2423" t="str">
        <f t="shared" si="706"/>
        <v>3.4776732677866-1.95897557533035i</v>
      </c>
      <c r="E2423" t="str">
        <f t="shared" si="707"/>
        <v>165.171569524354+7.63644573687154i</v>
      </c>
      <c r="F2423" t="str">
        <f t="shared" si="708"/>
        <v>2.90983711394515-18.0263787245148i</v>
      </c>
      <c r="G2423" t="str">
        <f t="shared" si="709"/>
        <v>0.999974983430066-0.00500159415635124i</v>
      </c>
      <c r="H2423" t="str">
        <f t="shared" si="710"/>
        <v>1121.87112796992-1540.01960815361i</v>
      </c>
      <c r="I2423" t="str">
        <f t="shared" si="711"/>
        <v>-69.1056879643186-69.6923675599784i</v>
      </c>
      <c r="K2423" t="str">
        <f t="shared" si="712"/>
        <v>0.00370840415207199-0.00637165735937552i</v>
      </c>
      <c r="L2423" t="str">
        <f t="shared" si="713"/>
        <v>0.0001875-0.0255231385979827i</v>
      </c>
      <c r="M2423" t="str">
        <f t="shared" si="714"/>
        <v>0.0025-0.0123034616831301i</v>
      </c>
      <c r="N2423">
        <f t="shared" si="715"/>
        <v>93.454579570997652</v>
      </c>
      <c r="O2423">
        <f t="shared" si="716"/>
        <v>13.74264449017987</v>
      </c>
      <c r="P2423" s="3">
        <f t="shared" si="717"/>
        <v>13.74264449017987</v>
      </c>
      <c r="Q2423" s="3">
        <f t="shared" si="718"/>
        <v>-86.545420429002348</v>
      </c>
      <c r="R2423">
        <f t="shared" si="719"/>
        <v>93.454579570997652</v>
      </c>
      <c r="S2423">
        <f t="shared" si="720"/>
        <v>8.2921702887708246</v>
      </c>
      <c r="T2423">
        <f t="shared" si="703"/>
        <v>13.74264449017987</v>
      </c>
    </row>
    <row r="2424" spans="1:20" x14ac:dyDescent="0.25">
      <c r="A2424">
        <f t="shared" si="704"/>
        <v>52299.227244623493</v>
      </c>
      <c r="B2424">
        <f t="shared" si="721"/>
        <v>8323.680535868154</v>
      </c>
      <c r="C2424" t="str">
        <f t="shared" si="705"/>
        <v>0.296488301851264-4.838043233823i</v>
      </c>
      <c r="D2424" t="str">
        <f t="shared" si="706"/>
        <v>3.4776698285489-1.95186026934923i</v>
      </c>
      <c r="E2424" t="str">
        <f t="shared" si="707"/>
        <v>165.203371965637+7.66561185655517i</v>
      </c>
      <c r="F2424" t="str">
        <f t="shared" si="708"/>
        <v>2.90983655965861-17.9582482005535i</v>
      </c>
      <c r="G2424" t="str">
        <f t="shared" si="709"/>
        <v>0.999974792947697-0.00502059925778563i</v>
      </c>
      <c r="H2424" t="str">
        <f t="shared" si="710"/>
        <v>1103.0470690703-1539.08191272766i</v>
      </c>
      <c r="I2424" t="str">
        <f t="shared" si="711"/>
        <v>-68.916717234531-68.5154002480842i</v>
      </c>
      <c r="K2424" t="str">
        <f t="shared" si="712"/>
        <v>0.00369170732701825-0.00635478963169841i</v>
      </c>
      <c r="L2424" t="str">
        <f t="shared" si="713"/>
        <v>0.0001875-0.0254265178302278i</v>
      </c>
      <c r="M2424" t="str">
        <f t="shared" si="714"/>
        <v>0.0025-0.0122568855181611i</v>
      </c>
      <c r="N2424">
        <f t="shared" si="715"/>
        <v>93.506853784216545</v>
      </c>
      <c r="O2424">
        <f t="shared" si="716"/>
        <v>13.709674574069787</v>
      </c>
      <c r="P2424" s="3">
        <f t="shared" si="717"/>
        <v>13.709674574069787</v>
      </c>
      <c r="Q2424" s="3">
        <f t="shared" si="718"/>
        <v>-86.493146215783455</v>
      </c>
      <c r="R2424">
        <f t="shared" si="719"/>
        <v>93.506853784216545</v>
      </c>
      <c r="S2424">
        <f t="shared" si="720"/>
        <v>8.3236805358681547</v>
      </c>
      <c r="T2424">
        <f t="shared" si="703"/>
        <v>13.709674574069787</v>
      </c>
    </row>
    <row r="2425" spans="1:20" x14ac:dyDescent="0.25">
      <c r="A2425">
        <f t="shared" si="704"/>
        <v>52497.964308153067</v>
      </c>
      <c r="B2425">
        <f t="shared" si="721"/>
        <v>8355.3105219044537</v>
      </c>
      <c r="C2425" t="str">
        <f t="shared" si="705"/>
        <v>0.299773421980028-4.81946177811416i</v>
      </c>
      <c r="D2425" t="str">
        <f t="shared" si="706"/>
        <v>3.47766636313022-1.94477304093425i</v>
      </c>
      <c r="E2425" t="str">
        <f t="shared" si="707"/>
        <v>165.235438450916+7.69482992136847i</v>
      </c>
      <c r="F2425" t="str">
        <f t="shared" si="708"/>
        <v>2.90983600115171-17.8903760119792i</v>
      </c>
      <c r="G2425" t="str">
        <f t="shared" si="709"/>
        <v>0.999974601014985-0.00503967656766185i</v>
      </c>
      <c r="H2425" t="str">
        <f t="shared" si="710"/>
        <v>1084.43591128617-1537.82865277365i</v>
      </c>
      <c r="I2425" t="str">
        <f t="shared" si="711"/>
        <v>-68.711553829271-67.3546136235138i</v>
      </c>
      <c r="K2425" t="str">
        <f t="shared" si="712"/>
        <v>0.00367510068294892-0.00633792546405189i</v>
      </c>
      <c r="L2425" t="str">
        <f t="shared" si="713"/>
        <v>0.0001875-0.0253302628314682i</v>
      </c>
      <c r="M2425" t="str">
        <f t="shared" si="714"/>
        <v>0.0025-0.0122104856726052i</v>
      </c>
      <c r="N2425">
        <f t="shared" si="715"/>
        <v>93.559246540311065</v>
      </c>
      <c r="O2425">
        <f t="shared" si="716"/>
        <v>13.676740870467812</v>
      </c>
      <c r="P2425" s="3">
        <f t="shared" si="717"/>
        <v>13.676740870467812</v>
      </c>
      <c r="Q2425" s="3">
        <f t="shared" si="718"/>
        <v>-86.440753459688935</v>
      </c>
      <c r="R2425">
        <f t="shared" si="719"/>
        <v>93.559246540311065</v>
      </c>
      <c r="S2425">
        <f t="shared" si="720"/>
        <v>8.3553105219044532</v>
      </c>
      <c r="T2425">
        <f t="shared" si="703"/>
        <v>13.676740870467812</v>
      </c>
    </row>
    <row r="2426" spans="1:20" x14ac:dyDescent="0.25">
      <c r="A2426">
        <f t="shared" si="704"/>
        <v>52697.456572524046</v>
      </c>
      <c r="B2426">
        <f t="shared" si="721"/>
        <v>8387.0607018876908</v>
      </c>
      <c r="C2426" t="str">
        <f t="shared" si="705"/>
        <v>0.303040331173986-4.8009671227113i</v>
      </c>
      <c r="D2426" t="str">
        <f t="shared" si="706"/>
        <v>3.4776628713313-1.93771378812639i</v>
      </c>
      <c r="E2426" t="str">
        <f t="shared" si="707"/>
        <v>165.267770851436+7.72409947719705i</v>
      </c>
      <c r="F2426" t="str">
        <f t="shared" si="708"/>
        <v>2.90983543839231-17.8227611824273i</v>
      </c>
      <c r="G2426" t="str">
        <f t="shared" si="709"/>
        <v>0.999974407620887-0.00505882636024677i</v>
      </c>
      <c r="H2426" t="str">
        <f t="shared" si="710"/>
        <v>1066.04229684561-1536.27057537142i</v>
      </c>
      <c r="I2426" t="str">
        <f t="shared" si="711"/>
        <v>-68.4908742839931-66.2101633943788i</v>
      </c>
      <c r="K2426" t="str">
        <f t="shared" si="712"/>
        <v>0.00365858395673012-0.00632106532830609i</v>
      </c>
      <c r="L2426" t="str">
        <f t="shared" si="713"/>
        <v>0.0001875-0.0252343722170434i</v>
      </c>
      <c r="M2426" t="str">
        <f t="shared" si="714"/>
        <v>0.0025-0.012164261478985i</v>
      </c>
      <c r="N2426">
        <f t="shared" si="715"/>
        <v>93.611757229557924</v>
      </c>
      <c r="O2426">
        <f t="shared" si="716"/>
        <v>13.643843510578426</v>
      </c>
      <c r="P2426" s="3">
        <f t="shared" si="717"/>
        <v>13.643843510578426</v>
      </c>
      <c r="Q2426" s="3">
        <f t="shared" si="718"/>
        <v>-86.388242770442076</v>
      </c>
      <c r="R2426">
        <f t="shared" si="719"/>
        <v>93.611757229557924</v>
      </c>
      <c r="S2426">
        <f t="shared" si="720"/>
        <v>8.387060701887691</v>
      </c>
      <c r="T2426">
        <f t="shared" si="703"/>
        <v>13.643843510578426</v>
      </c>
    </row>
    <row r="2427" spans="1:20" x14ac:dyDescent="0.25">
      <c r="A2427">
        <f t="shared" si="704"/>
        <v>52897.706907499647</v>
      </c>
      <c r="B2427">
        <f t="shared" si="721"/>
        <v>8418.931532554865</v>
      </c>
      <c r="C2427" t="str">
        <f t="shared" si="705"/>
        <v>0.30628908241781-4.78255886384856i</v>
      </c>
      <c r="D2427" t="str">
        <f t="shared" si="706"/>
        <v>3.47765935295139-1.93068240936899i</v>
      </c>
      <c r="E2427" t="str">
        <f t="shared" si="707"/>
        <v>165.30037105207+7.75342006162521i</v>
      </c>
      <c r="F2427" t="str">
        <f t="shared" si="708"/>
        <v>2.90983487134803-17.7554027392351i</v>
      </c>
      <c r="G2427" t="str">
        <f t="shared" si="709"/>
        <v>0.999974212754277-0.00507804891084801i</v>
      </c>
      <c r="H2427" t="str">
        <f t="shared" si="710"/>
        <v>1047.87039767105-1534.4183461688i</v>
      </c>
      <c r="I2427" t="str">
        <f t="shared" si="711"/>
        <v>-68.2553454042438-65.0821786570333i</v>
      </c>
      <c r="K2427" t="str">
        <f t="shared" si="712"/>
        <v>0.00364215688288887-0.00630420969236571i</v>
      </c>
      <c r="L2427" t="str">
        <f t="shared" si="713"/>
        <v>0.0001875-0.0251388446075348i</v>
      </c>
      <c r="M2427" t="str">
        <f t="shared" si="714"/>
        <v>0.0025-0.0121182122723501i</v>
      </c>
      <c r="N2427">
        <f t="shared" si="715"/>
        <v>93.664385241327267</v>
      </c>
      <c r="O2427">
        <f t="shared" si="716"/>
        <v>13.610982625872436</v>
      </c>
      <c r="P2427" s="3">
        <f t="shared" si="717"/>
        <v>13.610982625872436</v>
      </c>
      <c r="Q2427" s="3">
        <f t="shared" si="718"/>
        <v>-86.335614758672733</v>
      </c>
      <c r="R2427">
        <f t="shared" si="719"/>
        <v>93.664385241327267</v>
      </c>
      <c r="S2427">
        <f t="shared" si="720"/>
        <v>8.4189315325548648</v>
      </c>
      <c r="T2427">
        <f t="shared" si="703"/>
        <v>13.610982625872436</v>
      </c>
    </row>
    <row r="2428" spans="1:20" x14ac:dyDescent="0.25">
      <c r="A2428">
        <f t="shared" si="704"/>
        <v>53098.718193748144</v>
      </c>
      <c r="B2428">
        <f t="shared" si="721"/>
        <v>8450.9234723785739</v>
      </c>
      <c r="C2428" t="str">
        <f t="shared" si="705"/>
        <v>0.309519729096857-4.76423659985933i</v>
      </c>
      <c r="D2428" t="str">
        <f t="shared" si="706"/>
        <v>3.47765580778818-1.9236788035063i</v>
      </c>
      <c r="E2428" t="str">
        <f t="shared" si="707"/>
        <v>165.333240951411+7.78279120381455i</v>
      </c>
      <c r="F2428" t="str">
        <f t="shared" si="708"/>
        <v>2.90983429998624-17.6882997134284i</v>
      </c>
      <c r="G2428" t="str">
        <f t="shared" si="709"/>
        <v>0.999974016403944-0.00509734449581793i</v>
      </c>
      <c r="H2428" t="str">
        <f t="shared" si="710"/>
        <v>1029.92393203374-1532.28253182751i</v>
      </c>
      <c r="I2428" t="str">
        <f t="shared" si="711"/>
        <v>-68.0056234160369-63.9707630547776i</v>
      </c>
      <c r="K2428" t="str">
        <f t="shared" si="712"/>
        <v>0.00362581919366054-0.0062873590201702i</v>
      </c>
      <c r="L2428" t="str">
        <f t="shared" si="713"/>
        <v>0.0001875-0.0250436786287456i</v>
      </c>
      <c r="M2428" t="str">
        <f t="shared" si="714"/>
        <v>0.0025-0.0120723373902671i</v>
      </c>
      <c r="N2428">
        <f t="shared" si="715"/>
        <v>93.717129964050827</v>
      </c>
      <c r="O2428">
        <f t="shared" si="716"/>
        <v>13.578158348097787</v>
      </c>
      <c r="P2428" s="3">
        <f t="shared" si="717"/>
        <v>13.578158348097787</v>
      </c>
      <c r="Q2428" s="3">
        <f t="shared" si="718"/>
        <v>-86.282870035949173</v>
      </c>
      <c r="R2428">
        <f t="shared" si="719"/>
        <v>93.717129964050827</v>
      </c>
      <c r="S2428">
        <f t="shared" si="720"/>
        <v>8.4509234723785731</v>
      </c>
      <c r="T2428">
        <f t="shared" si="703"/>
        <v>13.578158348097787</v>
      </c>
    </row>
    <row r="2429" spans="1:20" x14ac:dyDescent="0.25">
      <c r="A2429">
        <f t="shared" si="704"/>
        <v>53300.493322884387</v>
      </c>
      <c r="B2429">
        <f t="shared" si="721"/>
        <v>8483.0369815736121</v>
      </c>
      <c r="C2429" t="str">
        <f t="shared" si="705"/>
        <v>0.312732324987505-4.74599993117215i</v>
      </c>
      <c r="D2429" t="str">
        <f t="shared" si="706"/>
        <v>3.47765223563782-1.916702869782i</v>
      </c>
      <c r="E2429" t="str">
        <f t="shared" si="707"/>
        <v>165.366382461884+7.81221242437861i</v>
      </c>
      <c r="F2429" t="str">
        <f t="shared" si="708"/>
        <v>2.90983372427409-17.6214511397071i</v>
      </c>
      <c r="G2429" t="str">
        <f t="shared" si="709"/>
        <v>0.999973818558591-0.00511671339255757i</v>
      </c>
      <c r="H2429" t="str">
        <f t="shared" si="710"/>
        <v>1012.20618152179-1529.873583899i</v>
      </c>
      <c r="I2429" t="str">
        <f t="shared" si="711"/>
        <v>-67.7423532030881-62.8759959397617i</v>
      </c>
      <c r="K2429" t="str">
        <f t="shared" si="712"/>
        <v>0.0036095706190364-0.00627051377169471i</v>
      </c>
      <c r="L2429" t="str">
        <f t="shared" si="713"/>
        <v>0.0001875-0.0249488729116811i</v>
      </c>
      <c r="M2429" t="str">
        <f t="shared" si="714"/>
        <v>0.0025-0.0120266361728104i</v>
      </c>
      <c r="N2429">
        <f t="shared" si="715"/>
        <v>93.769990785190672</v>
      </c>
      <c r="O2429">
        <f t="shared" si="716"/>
        <v>13.545370809291748</v>
      </c>
      <c r="P2429" s="3">
        <f t="shared" si="717"/>
        <v>13.545370809291748</v>
      </c>
      <c r="Q2429" s="3">
        <f t="shared" si="718"/>
        <v>-86.230009214809328</v>
      </c>
      <c r="R2429">
        <f t="shared" si="719"/>
        <v>93.769990785190672</v>
      </c>
      <c r="S2429">
        <f t="shared" si="720"/>
        <v>8.483036981573612</v>
      </c>
      <c r="T2429">
        <f t="shared" si="703"/>
        <v>13.545370809291748</v>
      </c>
    </row>
    <row r="2430" spans="1:20" x14ac:dyDescent="0.25">
      <c r="A2430">
        <f t="shared" si="704"/>
        <v>53503.035197511352</v>
      </c>
      <c r="B2430">
        <f t="shared" si="721"/>
        <v>8515.2725221035926</v>
      </c>
      <c r="C2430" t="str">
        <f t="shared" si="705"/>
        <v>0.315926924247195-4.72784846030562i</v>
      </c>
      <c r="D2430" t="str">
        <f t="shared" si="706"/>
        <v>3.477648636295-1.90975450783778i</v>
      </c>
      <c r="E2430" t="str">
        <f t="shared" si="707"/>
        <v>165.39979750983+7.841683235257i</v>
      </c>
      <c r="F2430" t="str">
        <f t="shared" si="708"/>
        <v>2.90983314417844-17.5548560564315i</v>
      </c>
      <c r="G2430" t="str">
        <f t="shared" si="709"/>
        <v>0.999973619206835-0.00513615587952059i</v>
      </c>
      <c r="H2430" t="str">
        <f t="shared" si="710"/>
        <v>994.72000822594-1527.2018240913i</v>
      </c>
      <c r="I2430" t="str">
        <f t="shared" si="711"/>
        <v>-67.4661676276379-61.7979335329106i</v>
      </c>
      <c r="K2430" t="str">
        <f t="shared" si="712"/>
        <v>0.00359341088681009-0.00625367440295122i</v>
      </c>
      <c r="L2430" t="str">
        <f t="shared" si="713"/>
        <v>0.0001875-0.0248544260925296i</v>
      </c>
      <c r="M2430" t="str">
        <f t="shared" si="714"/>
        <v>0.0025-0.0119811079625527i</v>
      </c>
      <c r="N2430">
        <f t="shared" si="715"/>
        <v>93.822967091203111</v>
      </c>
      <c r="O2430">
        <f t="shared" si="716"/>
        <v>13.51262014179142</v>
      </c>
      <c r="P2430" s="3">
        <f t="shared" si="717"/>
        <v>13.51262014179142</v>
      </c>
      <c r="Q2430" s="3">
        <f t="shared" si="718"/>
        <v>-86.177032908796889</v>
      </c>
      <c r="R2430">
        <f t="shared" si="719"/>
        <v>93.822967091203111</v>
      </c>
      <c r="S2430">
        <f t="shared" si="720"/>
        <v>8.5152725221035919</v>
      </c>
      <c r="T2430">
        <f t="shared" si="703"/>
        <v>13.51262014179142</v>
      </c>
    </row>
    <row r="2431" spans="1:20" x14ac:dyDescent="0.25">
      <c r="A2431">
        <f t="shared" si="704"/>
        <v>53706.346731261889</v>
      </c>
      <c r="B2431">
        <f t="shared" si="721"/>
        <v>8547.6305576875857</v>
      </c>
      <c r="C2431" t="str">
        <f t="shared" si="705"/>
        <v>0.319103581404911-4.70978179186399i</v>
      </c>
      <c r="D2431" t="str">
        <f t="shared" si="706"/>
        <v>3.47764500955272-1.90283361771186i</v>
      </c>
      <c r="E2431" t="str">
        <f t="shared" si="707"/>
        <v>165.433488035625+7.87120313959164i</v>
      </c>
      <c r="F2431" t="str">
        <f t="shared" si="708"/>
        <v>2.90983255966593-17.4885135056085i</v>
      </c>
      <c r="G2431" t="str">
        <f t="shared" si="709"/>
        <v>0.999973418337208-0.00515567223621727i</v>
      </c>
      <c r="H2431" t="str">
        <f t="shared" si="710"/>
        <v>977.467872055487-1524.27743088346i</v>
      </c>
      <c r="I2431" t="str">
        <f t="shared" si="711"/>
        <v>-67.1776869313902-60.7366100772064i</v>
      </c>
      <c r="K2431" t="str">
        <f t="shared" si="712"/>
        <v>0.00357733972262454-0.00623684136599037i</v>
      </c>
      <c r="L2431" t="str">
        <f t="shared" si="713"/>
        <v>0.0001875-0.0247603368126415i</v>
      </c>
      <c r="M2431" t="str">
        <f t="shared" si="714"/>
        <v>0.0025-0.0119357521045554i</v>
      </c>
      <c r="N2431">
        <f t="shared" si="715"/>
        <v>93.8760582675053</v>
      </c>
      <c r="O2431">
        <f t="shared" si="716"/>
        <v>13.479906478245587</v>
      </c>
      <c r="P2431" s="3">
        <f t="shared" si="717"/>
        <v>13.479906478245587</v>
      </c>
      <c r="Q2431" s="3">
        <f t="shared" si="718"/>
        <v>-86.1239417324947</v>
      </c>
      <c r="R2431">
        <f t="shared" si="719"/>
        <v>93.8760582675053</v>
      </c>
      <c r="S2431">
        <f t="shared" si="720"/>
        <v>8.5476305576875848</v>
      </c>
      <c r="T2431">
        <f t="shared" si="703"/>
        <v>13.479906478245587</v>
      </c>
    </row>
    <row r="2432" spans="1:20" x14ac:dyDescent="0.25">
      <c r="A2432">
        <f t="shared" si="704"/>
        <v>53910.43084884069</v>
      </c>
      <c r="B2432">
        <f t="shared" si="721"/>
        <v>8580.1115538067988</v>
      </c>
      <c r="C2432" t="str">
        <f t="shared" si="705"/>
        <v>0.322262351351545-4.6917995325321i</v>
      </c>
      <c r="D2432" t="str">
        <f t="shared" si="706"/>
        <v>3.47764135520247-1.89594009983757i</v>
      </c>
      <c r="E2432" t="str">
        <f t="shared" si="707"/>
        <v>165.467455993764+7.90077163159727i</v>
      </c>
      <c r="F2432" t="str">
        <f t="shared" si="708"/>
        <v>2.90983197070291-17.4224225328778i</v>
      </c>
      <c r="G2432" t="str">
        <f t="shared" si="709"/>
        <v>0.999973215938153-0.00517526274321856i</v>
      </c>
      <c r="H2432" t="str">
        <f t="shared" si="710"/>
        <v>960.451848102913-1521.11042744069i</v>
      </c>
      <c r="I2432" t="str">
        <f t="shared" si="711"/>
        <v>-66.8775182129641-59.6920389800659i</v>
      </c>
      <c r="K2432" t="str">
        <f t="shared" si="712"/>
        <v>0.00356135685001813-0.00622001510890377i</v>
      </c>
      <c r="L2432" t="str">
        <f t="shared" si="713"/>
        <v>0.0001875-0.0246666037185112i</v>
      </c>
      <c r="M2432" t="str">
        <f t="shared" si="714"/>
        <v>0.0025-0.0118905679463592i</v>
      </c>
      <c r="N2432">
        <f t="shared" si="715"/>
        <v>93.929263698438746</v>
      </c>
      <c r="O2432">
        <f t="shared" si="716"/>
        <v>13.447229951625509</v>
      </c>
      <c r="P2432" s="3">
        <f t="shared" si="717"/>
        <v>13.447229951625509</v>
      </c>
      <c r="Q2432" s="3">
        <f t="shared" si="718"/>
        <v>-86.070736301561254</v>
      </c>
      <c r="R2432">
        <f t="shared" si="719"/>
        <v>93.929263698438746</v>
      </c>
      <c r="S2432">
        <f t="shared" si="720"/>
        <v>8.5801115538067982</v>
      </c>
      <c r="T2432">
        <f t="shared" si="703"/>
        <v>13.447229951625509</v>
      </c>
    </row>
    <row r="2433" spans="1:20" x14ac:dyDescent="0.25">
      <c r="A2433">
        <f t="shared" si="704"/>
        <v>54115.290486066282</v>
      </c>
      <c r="B2433">
        <f t="shared" si="721"/>
        <v>8612.7159777112647</v>
      </c>
      <c r="C2433" t="str">
        <f t="shared" si="705"/>
        <v>0.325403289330263-4.67390129107067i</v>
      </c>
      <c r="D2433" t="str">
        <f t="shared" si="706"/>
        <v>3.47763767303417-1.88907385504192i</v>
      </c>
      <c r="E2433" t="str">
        <f t="shared" si="707"/>
        <v>165.501703352971+7.93038819643034i</v>
      </c>
      <c r="F2433" t="str">
        <f t="shared" si="708"/>
        <v>2.90983137725552-17.3565821874979i</v>
      </c>
      <c r="G2433" t="str">
        <f t="shared" si="709"/>
        <v>0.999973011998025-0.00519492768215997i</v>
      </c>
      <c r="H2433" t="str">
        <f t="shared" si="710"/>
        <v>943.673643982598-1517.71067077997i</v>
      </c>
      <c r="I2433" t="str">
        <f t="shared" si="711"/>
        <v>-66.5662549781402-58.6642139409836i</v>
      </c>
      <c r="K2433" t="str">
        <f t="shared" si="712"/>
        <v>0.0035454619904706-0.00620319607582663i</v>
      </c>
      <c r="L2433" t="str">
        <f t="shared" si="713"/>
        <v>0.0001875-0.0245732254617565i</v>
      </c>
      <c r="M2433" t="str">
        <f t="shared" si="714"/>
        <v>0.0025-0.0118455548379749i</v>
      </c>
      <c r="N2433">
        <f t="shared" si="715"/>
        <v>93.982582767230781</v>
      </c>
      <c r="O2433">
        <f t="shared" si="716"/>
        <v>13.414590695236456</v>
      </c>
      <c r="P2433" s="3">
        <f t="shared" si="717"/>
        <v>13.414590695236456</v>
      </c>
      <c r="Q2433" s="3">
        <f t="shared" si="718"/>
        <v>-86.017417232769219</v>
      </c>
      <c r="R2433">
        <f t="shared" si="719"/>
        <v>93.982582767230781</v>
      </c>
      <c r="S2433">
        <f t="shared" si="720"/>
        <v>8.6127159777112645</v>
      </c>
      <c r="T2433">
        <f t="shared" si="703"/>
        <v>13.414590695236456</v>
      </c>
    </row>
    <row r="2434" spans="1:20" x14ac:dyDescent="0.25">
      <c r="A2434">
        <f t="shared" si="704"/>
        <v>54320.928589913339</v>
      </c>
      <c r="B2434">
        <f t="shared" si="721"/>
        <v>8645.4442984265679</v>
      </c>
      <c r="C2434" t="str">
        <f t="shared" si="705"/>
        <v>0.328526450927032-4.65608667831139i</v>
      </c>
      <c r="D2434" t="str">
        <f t="shared" si="706"/>
        <v>3.47763396283611-1.88223478454418i</v>
      </c>
      <c r="E2434" t="str">
        <f t="shared" si="707"/>
        <v>165.536232096303+7.96005231005937i</v>
      </c>
      <c r="F2434" t="str">
        <f t="shared" si="708"/>
        <v>2.90983077928959-17.2909915223328i</v>
      </c>
      <c r="G2434" t="str">
        <f t="shared" si="709"/>
        <v>0.999972806505091-0.00521466733574576i</v>
      </c>
      <c r="H2434" t="str">
        <f t="shared" si="710"/>
        <v>927.134617075652-1514.08784213379i</v>
      </c>
      <c r="I2434" t="str">
        <f t="shared" si="711"/>
        <v>-66.2444767591267-57.6531100610235i</v>
      </c>
      <c r="K2434" t="str">
        <f t="shared" si="712"/>
        <v>0.00352965486344874-0.00618638470694111i</v>
      </c>
      <c r="L2434" t="str">
        <f t="shared" si="713"/>
        <v>0.0001875-0.0244802006990999i</v>
      </c>
      <c r="M2434" t="str">
        <f t="shared" si="714"/>
        <v>0.0025-0.0118007121318738i</v>
      </c>
      <c r="N2434">
        <f t="shared" si="715"/>
        <v>94.036014855955713</v>
      </c>
      <c r="O2434">
        <f t="shared" si="716"/>
        <v>13.381988842728948</v>
      </c>
      <c r="P2434" s="3">
        <f t="shared" si="717"/>
        <v>13.381988842728948</v>
      </c>
      <c r="Q2434" s="3">
        <f t="shared" si="718"/>
        <v>-85.963985144044287</v>
      </c>
      <c r="R2434">
        <f t="shared" si="719"/>
        <v>94.036014855955713</v>
      </c>
      <c r="S2434">
        <f t="shared" si="720"/>
        <v>8.6454442984265683</v>
      </c>
      <c r="T2434">
        <f t="shared" si="703"/>
        <v>13.381988842728948</v>
      </c>
    </row>
    <row r="2435" spans="1:20" x14ac:dyDescent="0.25">
      <c r="A2435">
        <f t="shared" si="704"/>
        <v>54527.348118555012</v>
      </c>
      <c r="B2435">
        <f t="shared" si="721"/>
        <v>8678.2969867605898</v>
      </c>
      <c r="C2435" t="str">
        <f t="shared" si="705"/>
        <v>0.331631892061217-4.63835530715177i</v>
      </c>
      <c r="D2435" t="str">
        <f t="shared" si="706"/>
        <v>3.47763022439497-1.87542278995441i</v>
      </c>
      <c r="E2435" t="str">
        <f t="shared" si="707"/>
        <v>165.571044221245+7.98976343912869i</v>
      </c>
      <c r="F2435" t="str">
        <f t="shared" si="708"/>
        <v>2.90983017677074-17.2256495938383i</v>
      </c>
      <c r="G2435" t="str">
        <f t="shared" si="709"/>
        <v>0.99997259944753-0.00523448198775281i</v>
      </c>
      <c r="H2435" t="str">
        <f t="shared" si="710"/>
        <v>910.835791619653-1510.25143845794i</v>
      </c>
      <c r="I2435" t="str">
        <f t="shared" si="711"/>
        <v>-65.9127487990299-56.6586849311554i</v>
      </c>
      <c r="K2435" t="str">
        <f t="shared" si="712"/>
        <v>0.00351393518645177-0.00616958143847996i</v>
      </c>
      <c r="L2435" t="str">
        <f t="shared" si="713"/>
        <v>0.0001875-0.024387528092349i</v>
      </c>
      <c r="M2435" t="str">
        <f t="shared" si="714"/>
        <v>0.0025-0.0117560391829785i</v>
      </c>
      <c r="N2435">
        <f t="shared" si="715"/>
        <v>94.089559345495189</v>
      </c>
      <c r="O2435">
        <f t="shared" si="716"/>
        <v>13.34942452810971</v>
      </c>
      <c r="P2435" s="3">
        <f t="shared" si="717"/>
        <v>13.34942452810971</v>
      </c>
      <c r="Q2435" s="3">
        <f t="shared" si="718"/>
        <v>-85.910440654504811</v>
      </c>
      <c r="R2435">
        <f t="shared" si="719"/>
        <v>94.089559345495189</v>
      </c>
      <c r="S2435">
        <f t="shared" si="720"/>
        <v>8.6782969867605892</v>
      </c>
      <c r="T2435">
        <f t="shared" si="703"/>
        <v>13.34942452810971</v>
      </c>
    </row>
    <row r="2436" spans="1:20" x14ac:dyDescent="0.25">
      <c r="A2436">
        <f t="shared" si="704"/>
        <v>54734.552041405528</v>
      </c>
      <c r="B2436">
        <f t="shared" si="721"/>
        <v>8711.2745153102805</v>
      </c>
      <c r="C2436" t="str">
        <f t="shared" si="705"/>
        <v>0.334719668976092-4.62070679255014i</v>
      </c>
      <c r="D2436" t="str">
        <f t="shared" si="706"/>
        <v>3.47762645749581-1.86863777327211i</v>
      </c>
      <c r="E2436" t="str">
        <f t="shared" si="707"/>
        <v>165.606141739818+8.01952104082517i</v>
      </c>
      <c r="F2436" t="str">
        <f t="shared" si="708"/>
        <v>2.90982956966429-17.1605554620482i</v>
      </c>
      <c r="G2436" t="str">
        <f t="shared" si="709"/>
        <v>0.999972390813427-0.00525437192303484i</v>
      </c>
      <c r="H2436" t="str">
        <f t="shared" si="710"/>
        <v>894.777875587866-1506.21076502781i</v>
      </c>
      <c r="I2436" t="str">
        <f t="shared" si="711"/>
        <v>-65.5716217977015-55.6808796967797i</v>
      </c>
      <c r="K2436" t="str">
        <f t="shared" si="712"/>
        <v>0.00349830267505613-0.00615278670273062i</v>
      </c>
      <c r="L2436" t="str">
        <f t="shared" si="713"/>
        <v>0.0001875-0.0242952063083771i</v>
      </c>
      <c r="M2436" t="str">
        <f t="shared" si="714"/>
        <v>0.0025-0.0117115353486536i</v>
      </c>
      <c r="N2436">
        <f t="shared" si="715"/>
        <v>94.143215615495151</v>
      </c>
      <c r="O2436">
        <f t="shared" si="716"/>
        <v>13.31689788575294</v>
      </c>
      <c r="P2436" s="3">
        <f t="shared" si="717"/>
        <v>13.31689788575294</v>
      </c>
      <c r="Q2436" s="3">
        <f t="shared" si="718"/>
        <v>-85.856784384504849</v>
      </c>
      <c r="R2436">
        <f t="shared" si="719"/>
        <v>94.143215615495151</v>
      </c>
      <c r="S2436">
        <f t="shared" si="720"/>
        <v>8.7112745153102811</v>
      </c>
      <c r="T2436">
        <f t="shared" si="703"/>
        <v>13.31689788575294</v>
      </c>
    </row>
    <row r="2437" spans="1:20" x14ac:dyDescent="0.25">
      <c r="A2437">
        <f t="shared" si="704"/>
        <v>54942.543339162876</v>
      </c>
      <c r="B2437">
        <f t="shared" si="721"/>
        <v>8744.3773584684604</v>
      </c>
      <c r="C2437" t="str">
        <f t="shared" si="705"/>
        <v>0.337789838229632-4.60314075152067i</v>
      </c>
      <c r="D2437" t="str">
        <f t="shared" si="706"/>
        <v>3.47762266192209-1.86187963688477i</v>
      </c>
      <c r="E2437" t="str">
        <f t="shared" si="707"/>
        <v>165.641526678683+8.0493245627396i</v>
      </c>
      <c r="F2437" t="str">
        <f t="shared" si="708"/>
        <v>2.90982895793534-17.0957081905611i</v>
      </c>
      <c r="G2437" t="str">
        <f t="shared" si="709"/>
        <v>0.999972180590781-0.00527433742752636i</v>
      </c>
      <c r="H2437" t="str">
        <f t="shared" si="710"/>
        <v>878.961277308654-1501.97492906696i</v>
      </c>
      <c r="I2437" t="str">
        <f t="shared" si="711"/>
        <v>-65.2216317151617-54.7196200961609i</v>
      </c>
      <c r="K2437" t="str">
        <f t="shared" si="712"/>
        <v>0.00348275704296032-0.00613600092803991i</v>
      </c>
      <c r="L2437" t="str">
        <f t="shared" si="713"/>
        <v>0.0001875-0.0242032340191045i</v>
      </c>
      <c r="M2437" t="str">
        <f t="shared" si="714"/>
        <v>0.0025-0.0116671999886966i</v>
      </c>
      <c r="N2437">
        <f t="shared" si="715"/>
        <v>94.196983044324227</v>
      </c>
      <c r="O2437">
        <f t="shared" si="716"/>
        <v>13.284409050411735</v>
      </c>
      <c r="P2437" s="3">
        <f t="shared" si="717"/>
        <v>13.284409050411735</v>
      </c>
      <c r="Q2437" s="3">
        <f t="shared" si="718"/>
        <v>-85.803016955675773</v>
      </c>
      <c r="R2437">
        <f t="shared" si="719"/>
        <v>94.196983044324227</v>
      </c>
      <c r="S2437">
        <f t="shared" si="720"/>
        <v>8.7443773584684603</v>
      </c>
      <c r="T2437">
        <f t="shared" si="703"/>
        <v>13.284409050411735</v>
      </c>
    </row>
    <row r="2438" spans="1:20" x14ac:dyDescent="0.25">
      <c r="A2438">
        <f t="shared" si="704"/>
        <v>55151.325003851693</v>
      </c>
      <c r="B2438">
        <f t="shared" si="721"/>
        <v>8777.605992430641</v>
      </c>
      <c r="C2438" t="str">
        <f t="shared" si="705"/>
        <v>0.340842456685214-4.58565680312782i</v>
      </c>
      <c r="D2438" t="str">
        <f t="shared" si="706"/>
        <v>3.47761883745559-1.85514828356647i</v>
      </c>
      <c r="E2438" t="str">
        <f t="shared" si="707"/>
        <v>165.677201079239+8.07917344272993i</v>
      </c>
      <c r="F2438" t="str">
        <f t="shared" si="708"/>
        <v>2.90982834154866-17.0311068465266i</v>
      </c>
      <c r="G2438" t="str">
        <f t="shared" si="709"/>
        <v>0.999971968767496-0.00529437878824681i</v>
      </c>
      <c r="H2438" t="str">
        <f t="shared" si="710"/>
        <v>863.386121781636-1497.55283435175i</v>
      </c>
      <c r="I2438" t="str">
        <f t="shared" si="711"/>
        <v>-64.8632996288441-53.774817470822i</v>
      </c>
      <c r="K2438" t="str">
        <f t="shared" si="712"/>
        <v>0.00346729800202908-0.00611922453881896i</v>
      </c>
      <c r="L2438" t="str">
        <f t="shared" si="713"/>
        <v>0.0001875-0.0241116099014789i</v>
      </c>
      <c r="M2438" t="str">
        <f t="shared" si="714"/>
        <v>0.0025-0.0116230324653283i</v>
      </c>
      <c r="N2438">
        <f t="shared" si="715"/>
        <v>94.250861009029208</v>
      </c>
      <c r="O2438">
        <f t="shared" si="716"/>
        <v>13.251958157228536</v>
      </c>
      <c r="P2438" s="3">
        <f t="shared" si="717"/>
        <v>13.251958157228536</v>
      </c>
      <c r="Q2438" s="3">
        <f t="shared" si="718"/>
        <v>-85.749138990970792</v>
      </c>
      <c r="R2438">
        <f t="shared" si="719"/>
        <v>94.250861009029208</v>
      </c>
      <c r="S2438">
        <f t="shared" si="720"/>
        <v>8.7776059924306402</v>
      </c>
      <c r="T2438">
        <f t="shared" si="703"/>
        <v>13.251958157228536</v>
      </c>
    </row>
    <row r="2439" spans="1:20" x14ac:dyDescent="0.25">
      <c r="A2439">
        <f t="shared" si="704"/>
        <v>55360.900038866326</v>
      </c>
      <c r="B2439">
        <f t="shared" si="721"/>
        <v>8810.9608952018771</v>
      </c>
      <c r="C2439" t="str">
        <f t="shared" si="705"/>
        <v>0.34387758150237-4.56825456848151i</v>
      </c>
      <c r="D2439" t="str">
        <f t="shared" si="706"/>
        <v>3.47761498387642-1.8484436164765i</v>
      </c>
      <c r="E2439" t="str">
        <f t="shared" si="707"/>
        <v>165.713166997735+8.10906710877738i</v>
      </c>
      <c r="F2439" t="str">
        <f t="shared" si="708"/>
        <v>2.90982772046881-16.9667505006322i</v>
      </c>
      <c r="G2439" t="str">
        <f t="shared" si="709"/>
        <v>0.999971755331387-0.0053144962933047i</v>
      </c>
      <c r="H2439" t="str">
        <f t="shared" si="710"/>
        <v>848.052266652571-1492.95317673538i</v>
      </c>
      <c r="I2439" t="str">
        <f t="shared" si="711"/>
        <v>-64.4971316409554-52.8463697462776i</v>
      </c>
      <c r="K2439" t="str">
        <f t="shared" si="712"/>
        <v>0.00345192526233751-0.00610245795554888i</v>
      </c>
      <c r="L2439" t="str">
        <f t="shared" si="713"/>
        <v>0.0001875-0.0240203326374566i</v>
      </c>
      <c r="M2439" t="str">
        <f t="shared" si="714"/>
        <v>0.0025-0.0115790321431842i</v>
      </c>
      <c r="N2439">
        <f t="shared" si="715"/>
        <v>94.304848885288621</v>
      </c>
      <c r="O2439">
        <f t="shared" si="716"/>
        <v>13.219545341746993</v>
      </c>
      <c r="P2439" s="3">
        <f t="shared" si="717"/>
        <v>13.219545341746993</v>
      </c>
      <c r="Q2439" s="3">
        <f t="shared" si="718"/>
        <v>-85.695151114711379</v>
      </c>
      <c r="R2439">
        <f t="shared" si="719"/>
        <v>94.304848885288621</v>
      </c>
      <c r="S2439">
        <f t="shared" si="720"/>
        <v>8.8109608952018768</v>
      </c>
      <c r="T2439">
        <f t="shared" si="703"/>
        <v>13.219545341746993</v>
      </c>
    </row>
    <row r="2440" spans="1:20" x14ac:dyDescent="0.25">
      <c r="A2440">
        <f t="shared" si="704"/>
        <v>55571.271459014024</v>
      </c>
      <c r="B2440">
        <f t="shared" si="721"/>
        <v>8844.4425466036446</v>
      </c>
      <c r="C2440" t="str">
        <f t="shared" si="705"/>
        <v>0.346895270127724-4.55093367073139i</v>
      </c>
      <c r="D2440" t="str">
        <f t="shared" si="706"/>
        <v>3.47761110096304-1.84176553915792i</v>
      </c>
      <c r="E2440" t="str">
        <f t="shared" si="707"/>
        <v>165.749426505367+8.1390049788469i</v>
      </c>
      <c r="F2440" t="str">
        <f t="shared" si="708"/>
        <v>2.90982709466005-16.9026382270896i</v>
      </c>
      <c r="G2440" t="str">
        <f t="shared" si="709"/>
        <v>0.999971540270174-0.00533469023190165i</v>
      </c>
      <c r="H2440" t="str">
        <f t="shared" si="710"/>
        <v>832.959317813533-1488.18444053563i</v>
      </c>
      <c r="I2440" t="str">
        <f t="shared" si="711"/>
        <v>-64.123618832345-51.9341623817434i</v>
      </c>
      <c r="K2440" t="str">
        <f t="shared" si="712"/>
        <v>0.00343663853221447-0.00608570159478646i</v>
      </c>
      <c r="L2440" t="str">
        <f t="shared" si="713"/>
        <v>0.0001875-0.0239294009139835i</v>
      </c>
      <c r="M2440" t="str">
        <f t="shared" si="714"/>
        <v>0.0025-0.0115351983893048i</v>
      </c>
      <c r="N2440">
        <f t="shared" si="715"/>
        <v>94.35894604736707</v>
      </c>
      <c r="O2440">
        <f t="shared" si="716"/>
        <v>13.187170739922209</v>
      </c>
      <c r="P2440" s="3">
        <f t="shared" si="717"/>
        <v>13.187170739922209</v>
      </c>
      <c r="Q2440" s="3">
        <f t="shared" si="718"/>
        <v>-85.64105395263293</v>
      </c>
      <c r="R2440">
        <f t="shared" si="719"/>
        <v>94.35894604736707</v>
      </c>
      <c r="S2440">
        <f t="shared" si="720"/>
        <v>8.8444425466036449</v>
      </c>
      <c r="T2440">
        <f t="shared" si="703"/>
        <v>13.187170739922209</v>
      </c>
    </row>
    <row r="2441" spans="1:20" x14ac:dyDescent="0.25">
      <c r="A2441">
        <f t="shared" si="704"/>
        <v>55782.442290558276</v>
      </c>
      <c r="B2441">
        <f t="shared" si="721"/>
        <v>8878.051428280738</v>
      </c>
      <c r="C2441" t="str">
        <f t="shared" si="705"/>
        <v>0.349895580285904-4.53369373506169i</v>
      </c>
      <c r="D2441" t="str">
        <f t="shared" si="706"/>
        <v>3.47760718849222-1.83511395553621i</v>
      </c>
      <c r="E2441" t="str">
        <f t="shared" si="707"/>
        <v>165.785981688385+8.16898646074073i</v>
      </c>
      <c r="F2441" t="str">
        <f t="shared" si="708"/>
        <v>2.90982646408639-16.8387691036216i</v>
      </c>
      <c r="G2441" t="str">
        <f t="shared" si="709"/>
        <v>0.999971323571483-0.00535496089433658i</v>
      </c>
      <c r="H2441" t="str">
        <f t="shared" si="710"/>
        <v>818.106644600862-1483.25489573095i</v>
      </c>
      <c r="I2441" t="str">
        <f t="shared" si="711"/>
        <v>-63.7432372593505-51.0380692877945i</v>
      </c>
      <c r="K2441" t="str">
        <f t="shared" si="712"/>
        <v>0.0034214375182861-0.00606895586917067i</v>
      </c>
      <c r="L2441" t="str">
        <f t="shared" si="713"/>
        <v>0.0001875-0.0238388134229762i</v>
      </c>
      <c r="M2441" t="str">
        <f t="shared" si="714"/>
        <v>0.0025-0.011491530573127i</v>
      </c>
      <c r="N2441">
        <f t="shared" si="715"/>
        <v>94.413151868066763</v>
      </c>
      <c r="O2441">
        <f t="shared" si="716"/>
        <v>13.154834488132181</v>
      </c>
      <c r="P2441" s="3">
        <f t="shared" si="717"/>
        <v>13.154834488132181</v>
      </c>
      <c r="Q2441" s="3">
        <f t="shared" si="718"/>
        <v>-85.586848131933237</v>
      </c>
      <c r="R2441">
        <f t="shared" si="719"/>
        <v>94.413151868066763</v>
      </c>
      <c r="S2441">
        <f t="shared" si="720"/>
        <v>8.8780514282807381</v>
      </c>
      <c r="T2441">
        <f t="shared" si="703"/>
        <v>13.154834488132181</v>
      </c>
    </row>
    <row r="2442" spans="1:20" x14ac:dyDescent="0.25">
      <c r="A2442">
        <f t="shared" si="704"/>
        <v>55994.415571262391</v>
      </c>
      <c r="B2442">
        <f t="shared" si="721"/>
        <v>8911.7880237082045</v>
      </c>
      <c r="C2442" t="str">
        <f t="shared" si="705"/>
        <v>0.352878569970487-4.51653438868582i</v>
      </c>
      <c r="D2442" t="str">
        <f t="shared" si="706"/>
        <v>3.47760324623902-1.82848876991791i</v>
      </c>
      <c r="E2442" t="str">
        <f t="shared" si="707"/>
        <v>165.822834648205+8.19901095195217i</v>
      </c>
      <c r="F2442" t="str">
        <f t="shared" si="708"/>
        <v>2.90982582871154-16.775142211449i</v>
      </c>
      <c r="G2442" t="str">
        <f t="shared" si="709"/>
        <v>0.999971105222848-0.00537530857200986i</v>
      </c>
      <c r="H2442" t="str">
        <f t="shared" si="710"/>
        <v>803.493394566607-1478.172595911i</v>
      </c>
      <c r="I2442" t="str">
        <f t="shared" si="711"/>
        <v>-63.3564479902232-50.1579537111299i</v>
      </c>
      <c r="K2442" t="str">
        <f t="shared" si="712"/>
        <v>0.00340632192551863-0.00605222118742926i</v>
      </c>
      <c r="L2442" t="str">
        <f t="shared" si="713"/>
        <v>0.0001875-0.0237485688613032i</v>
      </c>
      <c r="M2442" t="str">
        <f t="shared" si="714"/>
        <v>0.0025-0.0114480280664744i</v>
      </c>
      <c r="N2442">
        <f t="shared" si="715"/>
        <v>94.467465718677502</v>
      </c>
      <c r="O2442">
        <f t="shared" si="716"/>
        <v>13.122536723188787</v>
      </c>
      <c r="P2442" s="3">
        <f t="shared" si="717"/>
        <v>13.122536723188787</v>
      </c>
      <c r="Q2442" s="3">
        <f t="shared" si="718"/>
        <v>-85.532534281322498</v>
      </c>
      <c r="R2442">
        <f t="shared" si="719"/>
        <v>94.467465718677502</v>
      </c>
      <c r="S2442">
        <f t="shared" si="720"/>
        <v>8.9117880237082048</v>
      </c>
      <c r="T2442">
        <f t="shared" si="703"/>
        <v>13.122536723188787</v>
      </c>
    </row>
    <row r="2443" spans="1:20" x14ac:dyDescent="0.25">
      <c r="A2443">
        <f t="shared" si="704"/>
        <v>56207.194350433194</v>
      </c>
      <c r="B2443">
        <f t="shared" si="721"/>
        <v>8945.6528181982958</v>
      </c>
      <c r="C2443" t="str">
        <f t="shared" si="705"/>
        <v>0.355844297435159-4.49945526084073i</v>
      </c>
      <c r="D2443" t="str">
        <f t="shared" si="706"/>
        <v>3.47759927397682-1.82188988698917i</v>
      </c>
      <c r="E2443" t="str">
        <f t="shared" si="707"/>
        <v>165.859987501503+8.2290778395177i</v>
      </c>
      <c r="F2443" t="str">
        <f t="shared" si="708"/>
        <v>2.90982518849894-16.7117566352769i</v>
      </c>
      <c r="G2443" t="str">
        <f t="shared" si="709"/>
        <v>0.999970885211706-0.00539573355742744i</v>
      </c>
      <c r="H2443" t="str">
        <f t="shared" si="710"/>
        <v>789.118507804513-1472.94537692852i</v>
      </c>
      <c r="I2443" t="str">
        <f t="shared" si="711"/>
        <v>-62.9636971778168-49.2936690858895i</v>
      </c>
      <c r="K2443" t="str">
        <f t="shared" si="712"/>
        <v>0.00339129145726108-0.00603549795438613i</v>
      </c>
      <c r="L2443" t="str">
        <f t="shared" si="713"/>
        <v>0.0001875-0.0236586659307663i</v>
      </c>
      <c r="M2443" t="str">
        <f t="shared" si="714"/>
        <v>0.0025-0.0114046902435489i</v>
      </c>
      <c r="N2443">
        <f t="shared" si="715"/>
        <v>94.521886968927348</v>
      </c>
      <c r="O2443">
        <f t="shared" si="716"/>
        <v>13.090277582348431</v>
      </c>
      <c r="P2443" s="3">
        <f t="shared" si="717"/>
        <v>13.090277582348431</v>
      </c>
      <c r="Q2443" s="3">
        <f t="shared" si="718"/>
        <v>-85.478113031072652</v>
      </c>
      <c r="R2443">
        <f t="shared" si="719"/>
        <v>94.521886968927348</v>
      </c>
      <c r="S2443">
        <f t="shared" si="720"/>
        <v>8.9456528181982957</v>
      </c>
      <c r="T2443">
        <f t="shared" si="703"/>
        <v>13.090277582348431</v>
      </c>
    </row>
    <row r="2444" spans="1:20" x14ac:dyDescent="0.25">
      <c r="A2444">
        <f t="shared" si="704"/>
        <v>56420.781688964838</v>
      </c>
      <c r="B2444">
        <f t="shared" si="721"/>
        <v>8979.6462989074498</v>
      </c>
      <c r="C2444" t="str">
        <f t="shared" si="705"/>
        <v>0.358792821184711-4.48245598278148i</v>
      </c>
      <c r="D2444" t="str">
        <f t="shared" si="706"/>
        <v>3.47759527147725-1.81531721181443i</v>
      </c>
      <c r="E2444" t="str">
        <f t="shared" si="707"/>
        <v>165.897442380333+8.25918649986618i</v>
      </c>
      <c r="F2444" t="str">
        <f t="shared" si="708"/>
        <v>2.90982454341176-16.648611463282i</v>
      </c>
      <c r="G2444" t="str">
        <f t="shared" si="709"/>
        <v>0.999970663525402-0.00541623614420505i</v>
      </c>
      <c r="H2444" t="str">
        <f t="shared" si="710"/>
        <v>774.980730814574-1467.5808562014i</v>
      </c>
      <c r="I2444" t="str">
        <f t="shared" si="711"/>
        <v>-62.5654161653976-48.4450598511411i</v>
      </c>
      <c r="K2444" t="str">
        <f t="shared" si="712"/>
        <v>0.00337634581528732-0.00601878657096865i</v>
      </c>
      <c r="L2444" t="str">
        <f t="shared" si="713"/>
        <v>0.0001875-0.0235691033380816i</v>
      </c>
      <c r="M2444" t="str">
        <f t="shared" si="714"/>
        <v>0.0025-0.0113615164809214i</v>
      </c>
      <c r="N2444">
        <f t="shared" si="715"/>
        <v>94.576414986929038</v>
      </c>
      <c r="O2444">
        <f t="shared" si="716"/>
        <v>13.058057203323106</v>
      </c>
      <c r="P2444" s="3">
        <f t="shared" si="717"/>
        <v>13.058057203323106</v>
      </c>
      <c r="Q2444" s="3">
        <f t="shared" si="718"/>
        <v>-85.423585013070962</v>
      </c>
      <c r="R2444">
        <f t="shared" si="719"/>
        <v>94.576414986929038</v>
      </c>
      <c r="S2444">
        <f t="shared" si="720"/>
        <v>8.9796462989074506</v>
      </c>
      <c r="T2444">
        <f t="shared" si="703"/>
        <v>13.058057203323106</v>
      </c>
    </row>
    <row r="2445" spans="1:20" x14ac:dyDescent="0.25">
      <c r="A2445">
        <f t="shared" si="704"/>
        <v>56635.18065938291</v>
      </c>
      <c r="B2445">
        <f t="shared" si="721"/>
        <v>9013.7689548432991</v>
      </c>
      <c r="C2445" t="str">
        <f t="shared" si="705"/>
        <v>0.361724199966312-4.46553618777557i</v>
      </c>
      <c r="D2445" t="str">
        <f t="shared" si="706"/>
        <v>3.4775912385102-1.80877064983504i</v>
      </c>
      <c r="E2445" t="str">
        <f t="shared" si="707"/>
        <v>165.935201432225+8.28933629866684i</v>
      </c>
      <c r="F2445" t="str">
        <f t="shared" si="708"/>
        <v>2.90982389341288-16.5857057870991i</v>
      </c>
      <c r="G2445" t="str">
        <f t="shared" si="709"/>
        <v>0.999970440151179-0.00543681662707245i</v>
      </c>
      <c r="H2445" t="str">
        <f t="shared" si="710"/>
        <v>761.078629894554-1462.08643261489i</v>
      </c>
      <c r="I2445" t="str">
        <f t="shared" si="711"/>
        <v>-62.1620216225148-47.611962234377i</v>
      </c>
      <c r="K2445" t="str">
        <f t="shared" si="712"/>
        <v>0.00336148469983815-0.00600208743421579i</v>
      </c>
      <c r="L2445" t="str">
        <f t="shared" si="713"/>
        <v>0.0001875-0.0234798797948611i</v>
      </c>
      <c r="M2445" t="str">
        <f t="shared" si="714"/>
        <v>0.0025-0.0113185061575228i</v>
      </c>
      <c r="N2445">
        <f t="shared" si="715"/>
        <v>94.631049139127867</v>
      </c>
      <c r="O2445">
        <f t="shared" si="716"/>
        <v>13.025875724291065</v>
      </c>
      <c r="P2445" s="3">
        <f t="shared" si="717"/>
        <v>13.025875724291065</v>
      </c>
      <c r="Q2445" s="3">
        <f t="shared" si="718"/>
        <v>-85.368950860872133</v>
      </c>
      <c r="R2445">
        <f t="shared" si="719"/>
        <v>94.631049139127867</v>
      </c>
      <c r="S2445">
        <f t="shared" si="720"/>
        <v>9.0137689548432984</v>
      </c>
      <c r="T2445">
        <f t="shared" si="703"/>
        <v>13.025875724291065</v>
      </c>
    </row>
    <row r="2446" spans="1:20" x14ac:dyDescent="0.25">
      <c r="A2446">
        <f t="shared" si="704"/>
        <v>56850.394345888577</v>
      </c>
      <c r="B2446">
        <f t="shared" si="721"/>
        <v>9048.0212768717047</v>
      </c>
      <c r="C2446" t="str">
        <f t="shared" si="705"/>
        <v>0.36463849276073-4.44869551109727i</v>
      </c>
      <c r="D2446" t="str">
        <f t="shared" si="706"/>
        <v>3.47758717484382-1.80225010686792i</v>
      </c>
      <c r="E2446" t="str">
        <f t="shared" si="707"/>
        <v>165.973266820295+8.31952659067545i</v>
      </c>
      <c r="F2446" t="str">
        <f t="shared" si="708"/>
        <v>2.90982323846495-16.5230387018083i</v>
      </c>
      <c r="G2446" t="str">
        <f t="shared" si="709"/>
        <v>0.999970215076188-0.00545747530187753i</v>
      </c>
      <c r="H2446" t="str">
        <f t="shared" si="710"/>
        <v>747.410604049433-1456.46928697609i</v>
      </c>
      <c r="I2446" t="str">
        <f t="shared" si="711"/>
        <v>-61.7539157080513-46.7942050010081i</v>
      </c>
      <c r="K2446" t="str">
        <f t="shared" si="712"/>
        <v>0.00334670780966272-0.00598540093728635i</v>
      </c>
      <c r="L2446" t="str">
        <f t="shared" si="713"/>
        <v>0.0001875-0.0233909940175942i</v>
      </c>
      <c r="M2446" t="str">
        <f t="shared" si="714"/>
        <v>0.0025-0.0112756586546352i</v>
      </c>
      <c r="N2446">
        <f t="shared" si="715"/>
        <v>94.685788790246846</v>
      </c>
      <c r="O2446">
        <f t="shared" si="716"/>
        <v>12.99373328390757</v>
      </c>
      <c r="P2446" s="3">
        <f t="shared" si="717"/>
        <v>12.99373328390757</v>
      </c>
      <c r="Q2446" s="3">
        <f t="shared" si="718"/>
        <v>-85.314211209753154</v>
      </c>
      <c r="R2446">
        <f t="shared" si="719"/>
        <v>94.685788790246846</v>
      </c>
      <c r="S2446">
        <f t="shared" si="720"/>
        <v>9.0480212768717045</v>
      </c>
      <c r="T2446">
        <f t="shared" si="703"/>
        <v>12.99373328390757</v>
      </c>
    </row>
    <row r="2447" spans="1:20" x14ac:dyDescent="0.25">
      <c r="A2447">
        <f t="shared" si="704"/>
        <v>57066.425844402955</v>
      </c>
      <c r="B2447">
        <f t="shared" si="721"/>
        <v>9082.4037577238178</v>
      </c>
      <c r="C2447" t="str">
        <f t="shared" si="705"/>
        <v>0.367535758773659-4.43193359002204i</v>
      </c>
      <c r="D2447" t="str">
        <f t="shared" si="706"/>
        <v>3.47758308024451-1.79575548910415i</v>
      </c>
      <c r="E2447" t="str">
        <f t="shared" si="707"/>
        <v>166.011640723355+8.34975671957651i</v>
      </c>
      <c r="F2447" t="str">
        <f t="shared" si="708"/>
        <v>2.90982257853021-16.460609305922i</v>
      </c>
      <c r="G2447" t="str">
        <f t="shared" si="709"/>
        <v>0.999969988287479-0.00547821246559064i</v>
      </c>
      <c r="H2447" t="str">
        <f t="shared" si="710"/>
        <v>733.974897413641-1450.73638297458i</v>
      </c>
      <c r="I2447" t="str">
        <f t="shared" si="711"/>
        <v>-61.3414862576913-45.9916101700361i</v>
      </c>
      <c r="K2447" t="str">
        <f t="shared" si="712"/>
        <v>0.00333201484205972-0.00596872746946773i</v>
      </c>
      <c r="L2447" t="str">
        <f t="shared" si="713"/>
        <v>0.0001875-0.0233024447276293i</v>
      </c>
      <c r="M2447" t="str">
        <f t="shared" si="714"/>
        <v>0.0025-0.0112329733558828i</v>
      </c>
      <c r="N2447">
        <f t="shared" si="715"/>
        <v>94.740633303230865</v>
      </c>
      <c r="O2447">
        <f t="shared" si="716"/>
        <v>12.961630021315802</v>
      </c>
      <c r="P2447" s="3">
        <f t="shared" si="717"/>
        <v>12.961630021315802</v>
      </c>
      <c r="Q2447" s="3">
        <f t="shared" si="718"/>
        <v>-85.259366696769135</v>
      </c>
      <c r="R2447">
        <f t="shared" si="719"/>
        <v>94.740633303230865</v>
      </c>
      <c r="S2447">
        <f t="shared" si="720"/>
        <v>9.0824037577238173</v>
      </c>
      <c r="T2447">
        <f t="shared" si="703"/>
        <v>12.961630021315802</v>
      </c>
    </row>
    <row r="2448" spans="1:20" x14ac:dyDescent="0.25">
      <c r="A2448">
        <f t="shared" si="704"/>
        <v>57283.278262611682</v>
      </c>
      <c r="B2448">
        <f t="shared" si="721"/>
        <v>9116.916892003168</v>
      </c>
      <c r="C2448" t="str">
        <f t="shared" si="705"/>
        <v>0.370416057427073-4.41525006382065i</v>
      </c>
      <c r="D2448" t="str">
        <f t="shared" si="706"/>
        <v>3.47757895447688-1.78928670310767i</v>
      </c>
      <c r="E2448" t="str">
        <f t="shared" si="707"/>
        <v>166.050325336016+8.38002601782618i</v>
      </c>
      <c r="F2448" t="str">
        <f t="shared" si="708"/>
        <v>2.90982191357079-16.3984167013717i</v>
      </c>
      <c r="G2448" t="str">
        <f t="shared" si="709"/>
        <v>0.999969759772005-0.00549902841630881i</v>
      </c>
      <c r="H2448" t="str">
        <f t="shared" si="710"/>
        <v>720.769611182492-1444.89446860478i</v>
      </c>
      <c r="I2448" t="str">
        <f t="shared" si="711"/>
        <v>-60.9251069931846-45.2039936961683i</v>
      </c>
      <c r="K2448" t="str">
        <f t="shared" si="712"/>
        <v>0.00331740549291821-0.00595206741618501i</v>
      </c>
      <c r="L2448" t="str">
        <f t="shared" si="713"/>
        <v>0.0001875-0.0232142306511549i</v>
      </c>
      <c r="M2448" t="str">
        <f t="shared" si="714"/>
        <v>0.0025-0.0111904496472234i</v>
      </c>
      <c r="N2448">
        <f t="shared" si="715"/>
        <v>94.795582039189469</v>
      </c>
      <c r="O2448">
        <f t="shared" si="716"/>
        <v>12.92956607615729</v>
      </c>
      <c r="P2448" s="3">
        <f t="shared" si="717"/>
        <v>12.92956607615729</v>
      </c>
      <c r="Q2448" s="3">
        <f t="shared" si="718"/>
        <v>-85.204417960810531</v>
      </c>
      <c r="R2448">
        <f t="shared" si="719"/>
        <v>94.795582039189469</v>
      </c>
      <c r="S2448">
        <f t="shared" si="720"/>
        <v>9.116916892003168</v>
      </c>
      <c r="T2448">
        <f t="shared" si="703"/>
        <v>12.92956607615729</v>
      </c>
    </row>
    <row r="2449" spans="1:20" x14ac:dyDescent="0.25">
      <c r="A2449">
        <f t="shared" si="704"/>
        <v>57500.954720009606</v>
      </c>
      <c r="B2449">
        <f t="shared" si="721"/>
        <v>9151.5611761927794</v>
      </c>
      <c r="C2449" t="str">
        <f t="shared" si="705"/>
        <v>0.373279448350703-4.39864457375351i</v>
      </c>
      <c r="D2449" t="str">
        <f t="shared" si="706"/>
        <v>3.47757479730374-1.78284365581394i</v>
      </c>
      <c r="E2449" t="str">
        <f t="shared" si="707"/>
        <v>166.089322868802+8.41033380649149i</v>
      </c>
      <c r="F2449" t="str">
        <f t="shared" si="708"/>
        <v>2.90982124354837-16.3364599934954i</v>
      </c>
      <c r="G2449" t="str">
        <f t="shared" si="709"/>
        <v>0.99996952951662-0.00551992345325995i</v>
      </c>
      <c r="H2449" t="str">
        <f t="shared" si="710"/>
        <v>707.792715053115-1438.950078008i</v>
      </c>
      <c r="I2449" t="str">
        <f t="shared" si="711"/>
        <v>-60.5051377509443-44.4311661188314i</v>
      </c>
      <c r="K2449" t="str">
        <f t="shared" si="712"/>
        <v>0.00330287945675812-0.00593542115901037i</v>
      </c>
      <c r="L2449" t="str">
        <f t="shared" si="713"/>
        <v>0.0001875-0.023126350519182i</v>
      </c>
      <c r="M2449" t="str">
        <f t="shared" si="714"/>
        <v>0.0025-0.011148086916939i</v>
      </c>
      <c r="N2449">
        <f t="shared" si="715"/>
        <v>94.850634357338649</v>
      </c>
      <c r="O2449">
        <f t="shared" si="716"/>
        <v>12.897541588582744</v>
      </c>
      <c r="P2449" s="3">
        <f t="shared" si="717"/>
        <v>12.897541588582744</v>
      </c>
      <c r="Q2449" s="3">
        <f t="shared" si="718"/>
        <v>-85.149365642661351</v>
      </c>
      <c r="R2449">
        <f t="shared" si="719"/>
        <v>94.850634357338649</v>
      </c>
      <c r="S2449">
        <f t="shared" si="720"/>
        <v>9.1515611761927786</v>
      </c>
      <c r="T2449">
        <f t="shared" si="703"/>
        <v>12.897541588582744</v>
      </c>
    </row>
    <row r="2450" spans="1:20" x14ac:dyDescent="0.25">
      <c r="A2450">
        <f t="shared" si="704"/>
        <v>57719.458347945641</v>
      </c>
      <c r="B2450">
        <f t="shared" si="721"/>
        <v>9186.3371086623119</v>
      </c>
      <c r="C2450" t="str">
        <f t="shared" si="705"/>
        <v>0.37612599137352-4.38211676306458i</v>
      </c>
      <c r="D2450" t="str">
        <f t="shared" si="706"/>
        <v>3.47757060848609-1.77642625452853i</v>
      </c>
      <c r="E2450" t="str">
        <f t="shared" si="707"/>
        <v>166.128635548251+8.44067939508777i</v>
      </c>
      <c r="F2450" t="str">
        <f t="shared" si="708"/>
        <v>2.9098205684244-16.2747382910243i</v>
      </c>
      <c r="G2450" t="str">
        <f t="shared" si="709"/>
        <v>0.999969297508076-0.00554089787680722i</v>
      </c>
      <c r="H2450" t="str">
        <f t="shared" si="710"/>
        <v>695.042058175913-1432.90953369388i</v>
      </c>
      <c r="I2450" t="str">
        <f t="shared" si="711"/>
        <v>-60.0819247276411-43.6729331785795i</v>
      </c>
      <c r="K2450" t="str">
        <f t="shared" si="712"/>
        <v>0.0032884364267702-0.00591878907567293i</v>
      </c>
      <c r="L2450" t="str">
        <f t="shared" si="713"/>
        <v>0.0001875-0.0230388030675254i</v>
      </c>
      <c r="M2450" t="str">
        <f t="shared" si="714"/>
        <v>0.0025-0.0111058845556276i</v>
      </c>
      <c r="N2450">
        <f t="shared" si="715"/>
        <v>94.905789614941241</v>
      </c>
      <c r="O2450">
        <f t="shared" si="716"/>
        <v>12.86555669926214</v>
      </c>
      <c r="P2450" s="3">
        <f t="shared" si="717"/>
        <v>12.86555669926214</v>
      </c>
      <c r="Q2450" s="3">
        <f t="shared" si="718"/>
        <v>-85.094210385058759</v>
      </c>
      <c r="R2450">
        <f t="shared" si="719"/>
        <v>94.905789614941241</v>
      </c>
      <c r="S2450">
        <f t="shared" si="720"/>
        <v>9.1863371086623111</v>
      </c>
      <c r="T2450">
        <f t="shared" si="703"/>
        <v>12.86555669926214</v>
      </c>
    </row>
    <row r="2451" spans="1:20" x14ac:dyDescent="0.25">
      <c r="A2451">
        <f t="shared" si="704"/>
        <v>57938.792289667828</v>
      </c>
      <c r="B2451">
        <f t="shared" si="721"/>
        <v>9221.2451896752282</v>
      </c>
      <c r="C2451" t="str">
        <f t="shared" si="705"/>
        <v>0.378955746515332-4.36566627697587i</v>
      </c>
      <c r="D2451" t="str">
        <f t="shared" si="706"/>
        <v>3.47756638778315-1.77003440692587i</v>
      </c>
      <c r="E2451" t="str">
        <f t="shared" si="707"/>
        <v>166.168265617033+8.47106208141293i</v>
      </c>
      <c r="F2451" t="str">
        <f t="shared" si="708"/>
        <v>2.90981988816006-16.2132507060703i</v>
      </c>
      <c r="G2451" t="str">
        <f t="shared" si="709"/>
        <v>0.999969063733025-0.00556195198845325i</v>
      </c>
      <c r="H2451" t="str">
        <f t="shared" si="710"/>
        <v>682.515379620968-1426.77894910297i</v>
      </c>
      <c r="I2451" t="str">
        <f t="shared" si="711"/>
        <v>-59.6558007406017-42.9290964015465i</v>
      </c>
      <c r="K2451" t="str">
        <f t="shared" si="712"/>
        <v>0.0032740760948559-0.00590217154006889i</v>
      </c>
      <c r="L2451" t="str">
        <f t="shared" si="713"/>
        <v>0.0001875-0.0229515870367856i</v>
      </c>
      <c r="M2451" t="str">
        <f t="shared" si="714"/>
        <v>0.0025-0.0110638419561941i</v>
      </c>
      <c r="N2451">
        <f t="shared" si="715"/>
        <v>94.961047167245781</v>
      </c>
      <c r="O2451">
        <f t="shared" si="716"/>
        <v>12.833611549395926</v>
      </c>
      <c r="P2451" s="3">
        <f t="shared" si="717"/>
        <v>12.833611549395926</v>
      </c>
      <c r="Q2451" s="3">
        <f t="shared" si="718"/>
        <v>-85.038952832754219</v>
      </c>
      <c r="R2451">
        <f t="shared" si="719"/>
        <v>94.961047167245781</v>
      </c>
      <c r="S2451">
        <f t="shared" si="720"/>
        <v>9.2212451896752281</v>
      </c>
      <c r="T2451">
        <f t="shared" si="703"/>
        <v>12.833611549395926</v>
      </c>
    </row>
    <row r="2452" spans="1:20" x14ac:dyDescent="0.25">
      <c r="A2452">
        <f t="shared" si="704"/>
        <v>58158.95970036857</v>
      </c>
      <c r="B2452">
        <f t="shared" si="721"/>
        <v>9256.2859213959946</v>
      </c>
      <c r="C2452" t="str">
        <f t="shared" si="705"/>
        <v>0.381768773978415-4.34929276268115i</v>
      </c>
      <c r="D2452" t="str">
        <f t="shared" si="706"/>
        <v>3.47756213495229-1.76366802104788i</v>
      </c>
      <c r="E2452" t="str">
        <f t="shared" si="707"/>
        <v>166.208215334052+8.50148115138279i</v>
      </c>
      <c r="F2452" t="str">
        <f t="shared" si="708"/>
        <v>2.90981920271621-16.1519963541134i</v>
      </c>
      <c r="G2452" t="str">
        <f t="shared" si="709"/>
        <v>0.99996882817802-0.0055830860908445i</v>
      </c>
      <c r="H2452" t="str">
        <f t="shared" si="710"/>
        <v>670.21031836446-1420.56423147462i</v>
      </c>
      <c r="I2452" t="str">
        <f t="shared" si="711"/>
        <v>-59.2270855009738-42.1994536526312i</v>
      </c>
      <c r="K2452" t="str">
        <f t="shared" si="712"/>
        <v>0.00325979815166661-0.00588556892227201i</v>
      </c>
      <c r="L2452" t="str">
        <f t="shared" si="713"/>
        <v>0.0001875-0.0228647011723307i</v>
      </c>
      <c r="M2452" t="str">
        <f t="shared" si="714"/>
        <v>0.0025-0.0110219585138415i</v>
      </c>
      <c r="N2452">
        <f t="shared" si="715"/>
        <v>95.016406367424636</v>
      </c>
      <c r="O2452">
        <f t="shared" si="716"/>
        <v>12.80170628072478</v>
      </c>
      <c r="P2452" s="3">
        <f t="shared" si="717"/>
        <v>12.80170628072478</v>
      </c>
      <c r="Q2452" s="3">
        <f t="shared" si="718"/>
        <v>-84.983593632575364</v>
      </c>
      <c r="R2452">
        <f t="shared" si="719"/>
        <v>95.016406367424636</v>
      </c>
      <c r="S2452">
        <f t="shared" si="720"/>
        <v>9.2562859213959943</v>
      </c>
      <c r="T2452">
        <f t="shared" si="703"/>
        <v>12.80170628072478</v>
      </c>
    </row>
    <row r="2453" spans="1:20" x14ac:dyDescent="0.25">
      <c r="A2453">
        <f t="shared" si="704"/>
        <v>58379.963747229973</v>
      </c>
      <c r="B2453">
        <f t="shared" si="721"/>
        <v>9291.4598078972995</v>
      </c>
      <c r="C2453" t="str">
        <f t="shared" si="705"/>
        <v>0.384565134139214-4.33299586934021i</v>
      </c>
      <c r="D2453" t="str">
        <f t="shared" si="706"/>
        <v>3.47755784974903-1.75732700530264i</v>
      </c>
      <c r="E2453" t="str">
        <f t="shared" si="707"/>
        <v>166.248486974562+8.53193587885907i</v>
      </c>
      <c r="F2453" t="str">
        <f t="shared" si="708"/>
        <v>2.90981851205343-16.0909743539883i</v>
      </c>
      <c r="G2453" t="str">
        <f t="shared" si="709"/>
        <v>0.999968590829507-0.00560430048777555i</v>
      </c>
      <c r="H2453" t="str">
        <f t="shared" si="710"/>
        <v>658.124422802359-1414.27108498577i</v>
      </c>
      <c r="I2453" t="str">
        <f t="shared" si="711"/>
        <v>-58.7960858977185-41.4837996581908i</v>
      </c>
      <c r="K2453" t="str">
        <f t="shared" si="712"/>
        <v>0.00324560228664275-0.00586898158854446i</v>
      </c>
      <c r="L2453" t="str">
        <f t="shared" si="713"/>
        <v>0.0001875-0.0227781442242785i</v>
      </c>
      <c r="M2453" t="str">
        <f t="shared" si="714"/>
        <v>0.0025-0.0109802336260624i</v>
      </c>
      <c r="N2453">
        <f t="shared" si="715"/>
        <v>95.071866566510081</v>
      </c>
      <c r="O2453">
        <f t="shared" si="716"/>
        <v>12.769841035540413</v>
      </c>
      <c r="P2453" s="3">
        <f t="shared" si="717"/>
        <v>12.769841035540413</v>
      </c>
      <c r="Q2453" s="3">
        <f t="shared" si="718"/>
        <v>-84.928133433489919</v>
      </c>
      <c r="R2453">
        <f t="shared" si="719"/>
        <v>95.071866566510081</v>
      </c>
      <c r="S2453">
        <f t="shared" si="720"/>
        <v>9.291459807897299</v>
      </c>
      <c r="T2453">
        <f t="shared" si="703"/>
        <v>12.769841035540413</v>
      </c>
    </row>
    <row r="2454" spans="1:20" x14ac:dyDescent="0.25">
      <c r="A2454">
        <f t="shared" si="704"/>
        <v>58601.807609469441</v>
      </c>
      <c r="B2454">
        <f t="shared" si="721"/>
        <v>9326.7673551673088</v>
      </c>
      <c r="C2454" t="str">
        <f t="shared" si="705"/>
        <v>0.387344887540163-4.31677524807269i</v>
      </c>
      <c r="D2454" t="str">
        <f t="shared" si="706"/>
        <v>3.47755353192702-1.75101126846308i</v>
      </c>
      <c r="E2454" t="str">
        <f t="shared" si="707"/>
        <v>166.289082830269+8.56242552548138i</v>
      </c>
      <c r="F2454" t="str">
        <f t="shared" si="708"/>
        <v>2.90981781613196-16.0301838278725i</v>
      </c>
      <c r="G2454" t="str">
        <f t="shared" si="709"/>
        <v>0.999968351673832-0.00562559548419343i</v>
      </c>
      <c r="H2454" t="str">
        <f t="shared" si="710"/>
        <v>646.255159799708-1407.9050141288i</v>
      </c>
      <c r="I2454" t="str">
        <f t="shared" si="711"/>
        <v>-58.3630962906686-40.7819264990742i</v>
      </c>
      <c r="K2454" t="str">
        <f t="shared" si="712"/>
        <v>0.00323148818805241-0.0058524099013481i</v>
      </c>
      <c r="L2454" t="str">
        <f t="shared" si="713"/>
        <v>0.0001875-0.0226919149474781i</v>
      </c>
      <c r="M2454" t="str">
        <f t="shared" si="714"/>
        <v>0.0025-0.0109386666926305i</v>
      </c>
      <c r="N2454">
        <f t="shared" si="715"/>
        <v>95.127427113330555</v>
      </c>
      <c r="O2454">
        <f t="shared" si="716"/>
        <v>12.738015956695559</v>
      </c>
      <c r="P2454" s="3">
        <f t="shared" si="717"/>
        <v>12.738015956695559</v>
      </c>
      <c r="Q2454" s="3">
        <f t="shared" si="718"/>
        <v>-84.872572886669445</v>
      </c>
      <c r="R2454">
        <f t="shared" si="719"/>
        <v>95.127427113330555</v>
      </c>
      <c r="S2454">
        <f t="shared" si="720"/>
        <v>9.3267673551673091</v>
      </c>
      <c r="T2454">
        <f t="shared" si="703"/>
        <v>12.738015956695559</v>
      </c>
    </row>
    <row r="2455" spans="1:20" x14ac:dyDescent="0.25">
      <c r="A2455">
        <f t="shared" si="704"/>
        <v>58824.494478385423</v>
      </c>
      <c r="B2455">
        <f t="shared" si="721"/>
        <v>9362.209071116944</v>
      </c>
      <c r="C2455" t="str">
        <f t="shared" si="705"/>
        <v>0.390108094881399-4.30063055195209i</v>
      </c>
      <c r="D2455" t="str">
        <f t="shared" si="706"/>
        <v>3.47754918123806-1.74472071966568i</v>
      </c>
      <c r="E2455" t="str">
        <f t="shared" si="707"/>
        <v>166.330005209451+8.59294934049068i</v>
      </c>
      <c r="F2455" t="str">
        <f t="shared" si="708"/>
        <v>2.90981711491179-15.9696239012731i</v>
      </c>
      <c r="G2455" t="str">
        <f t="shared" si="709"/>
        <v>0.999968110697236-0.00564697138620202i</v>
      </c>
      <c r="H2455" t="str">
        <f t="shared" si="710"/>
        <v>634.599923285053-1401.47132729828i</v>
      </c>
      <c r="I2455" t="str">
        <f t="shared" si="711"/>
        <v>-57.9283988109789-40.0936240748694i</v>
      </c>
      <c r="K2455" t="str">
        <f t="shared" si="712"/>
        <v>0.00321745554302936-0.00583585421935563i</v>
      </c>
      <c r="L2455" t="str">
        <f t="shared" si="713"/>
        <v>0.0001875-0.0226060121014924i</v>
      </c>
      <c r="M2455" t="str">
        <f t="shared" si="714"/>
        <v>0.0025-0.0108972571155912i</v>
      </c>
      <c r="N2455">
        <f t="shared" si="715"/>
        <v>95.183087354442847</v>
      </c>
      <c r="O2455">
        <f t="shared" si="716"/>
        <v>12.706231187614316</v>
      </c>
      <c r="P2455" s="3">
        <f t="shared" si="717"/>
        <v>12.706231187614316</v>
      </c>
      <c r="Q2455" s="3">
        <f t="shared" si="718"/>
        <v>-84.816912645557153</v>
      </c>
      <c r="R2455">
        <f t="shared" si="719"/>
        <v>95.183087354442847</v>
      </c>
      <c r="S2455">
        <f t="shared" si="720"/>
        <v>9.3622090711169434</v>
      </c>
      <c r="T2455">
        <f t="shared" si="703"/>
        <v>12.706231187614316</v>
      </c>
    </row>
    <row r="2456" spans="1:20" x14ac:dyDescent="0.25">
      <c r="A2456">
        <f t="shared" si="704"/>
        <v>59048.027557403293</v>
      </c>
      <c r="B2456">
        <f t="shared" si="721"/>
        <v>9397.7854655871888</v>
      </c>
      <c r="C2456" t="str">
        <f t="shared" si="705"/>
        <v>0.392854817012833-4.28456143599981i</v>
      </c>
      <c r="D2456" t="str">
        <f t="shared" si="706"/>
        <v>3.47754479743206-1.73845526840913i</v>
      </c>
      <c r="E2456" t="str">
        <f t="shared" si="707"/>
        <v>166.371256437064+8.62350656055572i</v>
      </c>
      <c r="F2456" t="str">
        <f t="shared" si="708"/>
        <v>2.90981640835254-15.9092937030146i</v>
      </c>
      <c r="G2456" t="str">
        <f t="shared" si="709"/>
        <v>0.999967867885856-0.00566842850106642i</v>
      </c>
      <c r="H2456" t="str">
        <f t="shared" si="710"/>
        <v>623.156042400739-1394.97514055847i</v>
      </c>
      <c r="I2456" t="str">
        <f t="shared" si="711"/>
        <v>-57.4922636674446-39.4186805402859i</v>
      </c>
      <c r="K2456" t="str">
        <f t="shared" si="712"/>
        <v>0.0032035040376113-0.00581931489746283i</v>
      </c>
      <c r="L2456" t="str">
        <f t="shared" si="713"/>
        <v>0.0001875-0.0225204344505802i</v>
      </c>
      <c r="M2456" t="str">
        <f t="shared" si="714"/>
        <v>0.0025-0.010856004299254i</v>
      </c>
      <c r="N2456">
        <f t="shared" si="715"/>
        <v>95.238846634067002</v>
      </c>
      <c r="O2456">
        <f t="shared" si="716"/>
        <v>12.674486872302595</v>
      </c>
      <c r="P2456" s="3">
        <f t="shared" si="717"/>
        <v>12.674486872302595</v>
      </c>
      <c r="Q2456" s="3">
        <f t="shared" si="718"/>
        <v>-84.761153365932998</v>
      </c>
      <c r="R2456">
        <f t="shared" si="719"/>
        <v>95.238846634067002</v>
      </c>
      <c r="S2456">
        <f t="shared" si="720"/>
        <v>9.3977854655871891</v>
      </c>
      <c r="T2456">
        <f t="shared" si="703"/>
        <v>12.674486872302595</v>
      </c>
    </row>
    <row r="2457" spans="1:20" x14ac:dyDescent="0.25">
      <c r="A2457">
        <f t="shared" si="704"/>
        <v>59272.410062121424</v>
      </c>
      <c r="B2457">
        <f t="shared" si="721"/>
        <v>9433.49705035642</v>
      </c>
      <c r="C2457" t="str">
        <f t="shared" si="705"/>
        <v>0.395585114925926-4.2685675571787i</v>
      </c>
      <c r="D2457" t="str">
        <f t="shared" si="706"/>
        <v>3.477540380257-1.73221482455308i</v>
      </c>
      <c r="E2457" t="str">
        <f t="shared" si="707"/>
        <v>166.412838854851+8.65409640959332i</v>
      </c>
      <c r="F2457" t="str">
        <f t="shared" si="708"/>
        <v>2.90981569641358-15.8491923652263i</v>
      </c>
      <c r="G2457" t="str">
        <f t="shared" si="709"/>
        <v>0.999967623225722-0.00568996713721728i</v>
      </c>
      <c r="H2457" t="str">
        <f t="shared" si="710"/>
        <v>611.920789220131-1388.42138156525i</v>
      </c>
      <c r="I2457" t="str">
        <f t="shared" si="711"/>
        <v>-57.0549494572664-38.7568827146032i</v>
      </c>
      <c r="K2457" t="str">
        <f t="shared" si="712"/>
        <v>0.00318963335677707-0.0058027922868003i</v>
      </c>
      <c r="L2457" t="str">
        <f t="shared" si="713"/>
        <v>0.0001875-0.0224351807636782i</v>
      </c>
      <c r="M2457" t="str">
        <f t="shared" si="714"/>
        <v>0.0025-0.0108149076501833i</v>
      </c>
      <c r="N2457">
        <f t="shared" si="715"/>
        <v>95.294704294015503</v>
      </c>
      <c r="O2457">
        <f t="shared" si="716"/>
        <v>12.642783155357538</v>
      </c>
      <c r="P2457" s="3">
        <f t="shared" si="717"/>
        <v>12.642783155357538</v>
      </c>
      <c r="Q2457" s="3">
        <f t="shared" si="718"/>
        <v>-84.705295705984497</v>
      </c>
      <c r="R2457">
        <f t="shared" si="719"/>
        <v>95.294704294015503</v>
      </c>
      <c r="S2457">
        <f t="shared" si="720"/>
        <v>9.4334970503564204</v>
      </c>
      <c r="T2457">
        <f t="shared" si="703"/>
        <v>12.642783155357538</v>
      </c>
    </row>
    <row r="2458" spans="1:20" x14ac:dyDescent="0.25">
      <c r="A2458">
        <f t="shared" si="704"/>
        <v>59497.645220357481</v>
      </c>
      <c r="B2458">
        <f t="shared" si="721"/>
        <v>9469.344339147774</v>
      </c>
      <c r="C2458" t="str">
        <f t="shared" si="705"/>
        <v>0.398299049745946-4.25264857438729i</v>
      </c>
      <c r="D2458" t="str">
        <f t="shared" si="706"/>
        <v>3.47753592945897-1.72599929831677i</v>
      </c>
      <c r="E2458" t="str">
        <f t="shared" si="707"/>
        <v>166.45475482146+8.6847180985893i</v>
      </c>
      <c r="F2458" t="str">
        <f t="shared" si="708"/>
        <v>2.90981497905398-15.7893190233293i</v>
      </c>
      <c r="G2458" t="str">
        <f t="shared" si="709"/>
        <v>0.999967376702759-0.00571158760425527i</v>
      </c>
      <c r="H2458" t="str">
        <f t="shared" si="710"/>
        <v>600.891386044216-1381.81479361808i</v>
      </c>
      <c r="I2458" t="str">
        <f t="shared" si="711"/>
        <v>-56.6167034799611-38.1080164651624i</v>
      </c>
      <c r="K2458" t="str">
        <f t="shared" si="712"/>
        <v>0.00317584318448404-0.00578628673474611i</v>
      </c>
      <c r="L2458" t="str">
        <f t="shared" si="713"/>
        <v>0.0001875-0.0223502498143836i</v>
      </c>
      <c r="M2458" t="str">
        <f t="shared" si="714"/>
        <v>0.0025-0.01077396657719i</v>
      </c>
      <c r="N2458">
        <f t="shared" si="715"/>
        <v>95.350659673626126</v>
      </c>
      <c r="O2458">
        <f t="shared" si="716"/>
        <v>12.611120181978341</v>
      </c>
      <c r="P2458" s="3">
        <f t="shared" si="717"/>
        <v>12.611120181978341</v>
      </c>
      <c r="Q2458" s="3">
        <f t="shared" si="718"/>
        <v>-84.649340326373874</v>
      </c>
      <c r="R2458">
        <f t="shared" si="719"/>
        <v>95.350659673626126</v>
      </c>
      <c r="S2458">
        <f t="shared" si="720"/>
        <v>9.4693443391477743</v>
      </c>
      <c r="T2458">
        <f t="shared" si="703"/>
        <v>12.611120181978341</v>
      </c>
    </row>
    <row r="2459" spans="1:20" x14ac:dyDescent="0.25">
      <c r="A2459">
        <f t="shared" si="704"/>
        <v>59723.736272194845</v>
      </c>
      <c r="B2459">
        <f t="shared" si="721"/>
        <v>9505.3278476365358</v>
      </c>
      <c r="C2459" t="str">
        <f t="shared" si="705"/>
        <v>0.400996682723866-4.23680414845329i</v>
      </c>
      <c r="D2459" t="str">
        <f t="shared" si="706"/>
        <v>3.47753144478214-1.7198086002778i</v>
      </c>
      <c r="E2459" t="str">
        <f t="shared" si="707"/>
        <v>166.497006712551+8.71537082541503i</v>
      </c>
      <c r="F2459" t="str">
        <f t="shared" si="708"/>
        <v>2.90981425623242-15.729672816025i</v>
      </c>
      <c r="G2459" t="str">
        <f t="shared" si="709"/>
        <v>0.999967128302785-0.00573329021295549i</v>
      </c>
      <c r="H2459" t="str">
        <f t="shared" si="710"/>
        <v>590.065012289797-1375.15993981918i</v>
      </c>
      <c r="I2459" t="str">
        <f t="shared" si="711"/>
        <v>-56.1777620532303-37.4718670658659i</v>
      </c>
      <c r="K2459" t="str">
        <f t="shared" si="712"/>
        <v>0.00316213320370462-0.00576979858493833i</v>
      </c>
      <c r="L2459" t="str">
        <f t="shared" si="713"/>
        <v>0.0001875-0.022265640380936i</v>
      </c>
      <c r="M2459" t="str">
        <f t="shared" si="714"/>
        <v>0.0025-0.010733180491323i</v>
      </c>
      <c r="N2459">
        <f t="shared" si="715"/>
        <v>95.406712109688513</v>
      </c>
      <c r="O2459">
        <f t="shared" si="716"/>
        <v>12.579498097975579</v>
      </c>
      <c r="P2459" s="3">
        <f t="shared" si="717"/>
        <v>12.579498097975579</v>
      </c>
      <c r="Q2459" s="3">
        <f t="shared" si="718"/>
        <v>-84.593287890311487</v>
      </c>
      <c r="R2459">
        <f t="shared" si="719"/>
        <v>95.406712109688513</v>
      </c>
      <c r="S2459">
        <f t="shared" si="720"/>
        <v>9.5053278476365364</v>
      </c>
      <c r="T2459">
        <f t="shared" si="703"/>
        <v>12.579498097975579</v>
      </c>
    </row>
    <row r="2460" spans="1:20" x14ac:dyDescent="0.25">
      <c r="A2460">
        <f t="shared" si="704"/>
        <v>59950.686470029184</v>
      </c>
      <c r="B2460">
        <f t="shared" si="721"/>
        <v>9541.4480934575549</v>
      </c>
      <c r="C2460" t="str">
        <f t="shared" si="705"/>
        <v>0.403678075228635-4.22103394212746i</v>
      </c>
      <c r="D2460" t="str">
        <f t="shared" si="706"/>
        <v>3.4775269259687-1.7136426413708i</v>
      </c>
      <c r="E2460" t="str">
        <f t="shared" si="707"/>
        <v>166.539596920909+8.74605377464201i</v>
      </c>
      <c r="F2460" t="str">
        <f t="shared" si="708"/>
        <v>2.90981352790736-15.6702528852818i</v>
      </c>
      <c r="G2460" t="str">
        <f t="shared" si="709"/>
        <v>0.99996687801151-0.00575507527527187i</v>
      </c>
      <c r="H2460" t="str">
        <f t="shared" si="710"/>
        <v>579.438810982796-1368.46120731909i</v>
      </c>
      <c r="I2460" t="str">
        <f t="shared" si="711"/>
        <v>-55.7383508296875-36.8482195316855i</v>
      </c>
      <c r="K2460" t="str">
        <f t="shared" si="712"/>
        <v>0.00314850309646287-0.00575332817728813i</v>
      </c>
      <c r="L2460" t="str">
        <f t="shared" si="713"/>
        <v>0.0001875-0.0221813512462005i</v>
      </c>
      <c r="M2460" t="str">
        <f t="shared" si="714"/>
        <v>0.0025-0.0106925488058607i</v>
      </c>
      <c r="N2460">
        <f t="shared" si="715"/>
        <v>95.462860936373247</v>
      </c>
      <c r="O2460">
        <f t="shared" si="716"/>
        <v>12.547917049781272</v>
      </c>
      <c r="P2460" s="3">
        <f t="shared" si="717"/>
        <v>12.547917049781272</v>
      </c>
      <c r="Q2460" s="3">
        <f t="shared" si="718"/>
        <v>-84.537139063626753</v>
      </c>
      <c r="R2460">
        <f t="shared" si="719"/>
        <v>95.462860936373247</v>
      </c>
      <c r="S2460">
        <f t="shared" si="720"/>
        <v>9.5414480934575554</v>
      </c>
      <c r="T2460">
        <f t="shared" si="703"/>
        <v>12.547917049781272</v>
      </c>
    </row>
    <row r="2461" spans="1:20" x14ac:dyDescent="0.25">
      <c r="A2461">
        <f t="shared" si="704"/>
        <v>60178.499078615299</v>
      </c>
      <c r="B2461">
        <f t="shared" si="721"/>
        <v>9577.7055962126942</v>
      </c>
      <c r="C2461" t="str">
        <f t="shared" si="705"/>
        <v>0.406343288739376-4.20533762007745i</v>
      </c>
      <c r="D2461" t="str">
        <f t="shared" si="706"/>
        <v>3.47752237275892-1.70750133288619i</v>
      </c>
      <c r="E2461" t="str">
        <f t="shared" si="707"/>
        <v>166.582527856559+8.77676611735525i</v>
      </c>
      <c r="F2461" t="str">
        <f t="shared" si="708"/>
        <v>2.90981279403689-15.6110583763234i</v>
      </c>
      <c r="G2461" t="str">
        <f t="shared" si="709"/>
        <v>0.999966625814533-0.00577694310434169i</v>
      </c>
      <c r="H2461" t="str">
        <f t="shared" si="710"/>
        <v>569.009894869522-1361.72281162886i</v>
      </c>
      <c r="I2461" t="str">
        <f t="shared" si="711"/>
        <v>-55.2986851134542-36.2368589301454i</v>
      </c>
      <c r="K2461" t="str">
        <f t="shared" si="712"/>
        <v>0.00313495254387042-0.00573687584799304i</v>
      </c>
      <c r="L2461" t="str">
        <f t="shared" si="713"/>
        <v>0.0001875-0.0220973811976494i</v>
      </c>
      <c r="M2461" t="str">
        <f t="shared" si="714"/>
        <v>0.0025-0.0106520709363028i</v>
      </c>
      <c r="N2461">
        <f t="shared" si="715"/>
        <v>95.519105485157723</v>
      </c>
      <c r="O2461">
        <f t="shared" si="716"/>
        <v>12.516377184458891</v>
      </c>
      <c r="P2461" s="3">
        <f t="shared" si="717"/>
        <v>12.516377184458891</v>
      </c>
      <c r="Q2461" s="3">
        <f t="shared" si="718"/>
        <v>-84.480894514842277</v>
      </c>
      <c r="R2461">
        <f t="shared" si="719"/>
        <v>95.519105485157723</v>
      </c>
      <c r="S2461">
        <f t="shared" si="720"/>
        <v>9.5777055962126934</v>
      </c>
      <c r="T2461">
        <f t="shared" si="703"/>
        <v>12.516377184458891</v>
      </c>
    </row>
    <row r="2462" spans="1:20" x14ac:dyDescent="0.25">
      <c r="A2462">
        <f t="shared" si="704"/>
        <v>60407.177375114035</v>
      </c>
      <c r="B2462">
        <f t="shared" si="721"/>
        <v>9614.1008774783022</v>
      </c>
      <c r="C2462" t="str">
        <f t="shared" si="705"/>
        <v>0.40899238483766-4.18971484888134i</v>
      </c>
      <c r="D2462" t="str">
        <f t="shared" si="706"/>
        <v>3.47751778489104-1.70138458646885i</v>
      </c>
      <c r="E2462" t="str">
        <f t="shared" si="707"/>
        <v>166.625801946879+8.80750701096166i</v>
      </c>
      <c r="F2462" t="str">
        <f t="shared" si="708"/>
        <v>2.90981205457876-15.5520884376163i</v>
      </c>
      <c r="G2462" t="str">
        <f t="shared" si="709"/>
        <v>0.999966371697346-0.00579889401449i</v>
      </c>
      <c r="H2462" t="str">
        <f t="shared" si="710"/>
        <v>558.775352160031-1354.94880098146i</v>
      </c>
      <c r="I2462" t="str">
        <f t="shared" si="711"/>
        <v>-54.8589701757312-35.6375706707868i</v>
      </c>
      <c r="K2462" t="str">
        <f t="shared" si="712"/>
        <v>0.00312148122616212-0.0057204419295504i</v>
      </c>
      <c r="L2462" t="str">
        <f t="shared" si="713"/>
        <v>0.0001875-0.0220137290273454i</v>
      </c>
      <c r="M2462" t="str">
        <f t="shared" si="714"/>
        <v>0.0025-0.0106117463003614i</v>
      </c>
      <c r="N2462">
        <f t="shared" si="715"/>
        <v>95.575445084751323</v>
      </c>
      <c r="O2462">
        <f t="shared" si="716"/>
        <v>12.484878649712696</v>
      </c>
      <c r="P2462" s="3">
        <f t="shared" si="717"/>
        <v>12.484878649712696</v>
      </c>
      <c r="Q2462" s="3">
        <f t="shared" si="718"/>
        <v>-84.424554915248677</v>
      </c>
      <c r="R2462">
        <f t="shared" si="719"/>
        <v>95.575445084751323</v>
      </c>
      <c r="S2462">
        <f t="shared" si="720"/>
        <v>9.6141008774783021</v>
      </c>
      <c r="T2462">
        <f t="shared" si="703"/>
        <v>12.484878649712696</v>
      </c>
    </row>
    <row r="2463" spans="1:20" x14ac:dyDescent="0.25">
      <c r="A2463">
        <f t="shared" si="704"/>
        <v>60636.724649139469</v>
      </c>
      <c r="B2463">
        <f t="shared" si="721"/>
        <v>9650.6344608127201</v>
      </c>
      <c r="C2463" t="str">
        <f t="shared" si="705"/>
        <v>0.41162542519993-4.17416529702149i</v>
      </c>
      <c r="D2463" t="str">
        <f t="shared" si="706"/>
        <v>3.47751316210136-1.6952923141169i</v>
      </c>
      <c r="E2463" t="str">
        <f t="shared" si="707"/>
        <v>166.66942163671+8.83827559899957i</v>
      </c>
      <c r="F2463" t="str">
        <f t="shared" si="708"/>
        <v>2.90981130949046-15.4933422208572i</v>
      </c>
      <c r="G2463" t="str">
        <f t="shared" si="709"/>
        <v>0.99996611564533-0.00582092832123412i</v>
      </c>
      <c r="H2463" t="str">
        <f t="shared" si="710"/>
        <v>548.732251916883-1348.14306072558i</v>
      </c>
      <c r="I2463" t="str">
        <f t="shared" si="711"/>
        <v>-54.4194015685191-35.0501407735696i</v>
      </c>
      <c r="K2463" t="str">
        <f t="shared" si="712"/>
        <v>0.0031080888227314-0.00570402675077135i</v>
      </c>
      <c r="L2463" t="str">
        <f t="shared" si="713"/>
        <v>0.0001875-0.0219303935319241i</v>
      </c>
      <c r="M2463" t="str">
        <f t="shared" si="714"/>
        <v>0.0025-0.0105715743179532i</v>
      </c>
      <c r="N2463">
        <f t="shared" si="715"/>
        <v>95.631879061020015</v>
      </c>
      <c r="O2463">
        <f t="shared" si="716"/>
        <v>12.453421593897751</v>
      </c>
      <c r="P2463" s="3">
        <f t="shared" si="717"/>
        <v>12.453421593897751</v>
      </c>
      <c r="Q2463" s="3">
        <f t="shared" si="718"/>
        <v>-84.368120938979985</v>
      </c>
      <c r="R2463">
        <f t="shared" si="719"/>
        <v>95.631879061020015</v>
      </c>
      <c r="S2463">
        <f t="shared" si="720"/>
        <v>9.6506344608127197</v>
      </c>
      <c r="T2463">
        <f t="shared" si="703"/>
        <v>12.453421593897751</v>
      </c>
    </row>
    <row r="2464" spans="1:20" x14ac:dyDescent="0.25">
      <c r="A2464">
        <f t="shared" si="704"/>
        <v>60867.144202806201</v>
      </c>
      <c r="B2464">
        <f t="shared" si="721"/>
        <v>9687.3068717638089</v>
      </c>
      <c r="C2464" t="str">
        <f t="shared" si="705"/>
        <v>0.41424247158983-4.15868863487806i</v>
      </c>
      <c r="D2464" t="str">
        <f t="shared" si="706"/>
        <v>3.47750850412417-1.6892244281804i</v>
      </c>
      <c r="E2464" t="str">
        <f t="shared" si="707"/>
        <v>166.713389388474+8.86907101094202i</v>
      </c>
      <c r="F2464" t="str">
        <f t="shared" si="708"/>
        <v>2.90981055872913-15.4348188809614i</v>
      </c>
      <c r="G2464" t="str">
        <f t="shared" si="709"/>
        <v>0.999965857643753-0.00584304634128817i</v>
      </c>
      <c r="H2464" t="str">
        <f t="shared" si="710"/>
        <v>538.877649103324-1341.30931773719i</v>
      </c>
      <c r="I2464" t="str">
        <f t="shared" si="711"/>
        <v>-53.9801654357758-34.4743561171887i</v>
      </c>
      <c r="K2464" t="str">
        <f t="shared" si="712"/>
        <v>0.00309477501216499-0.00568763063679468i</v>
      </c>
      <c r="L2464" t="str">
        <f t="shared" si="713"/>
        <v>0.0001875-0.0218473735125763i</v>
      </c>
      <c r="M2464" t="str">
        <f t="shared" si="714"/>
        <v>0.0025-0.0105315544111906i</v>
      </c>
      <c r="N2464">
        <f t="shared" si="715"/>
        <v>95.688406736908064</v>
      </c>
      <c r="O2464">
        <f t="shared" si="716"/>
        <v>12.422006166029151</v>
      </c>
      <c r="P2464" s="3">
        <f t="shared" si="717"/>
        <v>12.422006166029151</v>
      </c>
      <c r="Q2464" s="3">
        <f t="shared" si="718"/>
        <v>-84.311593263091936</v>
      </c>
      <c r="R2464">
        <f t="shared" si="719"/>
        <v>95.688406736908064</v>
      </c>
      <c r="S2464">
        <f t="shared" si="720"/>
        <v>9.6873068717638091</v>
      </c>
      <c r="T2464">
        <f t="shared" si="703"/>
        <v>12.422006166029151</v>
      </c>
    </row>
    <row r="2465" spans="1:20" x14ac:dyDescent="0.25">
      <c r="A2465">
        <f t="shared" si="704"/>
        <v>61098.439350776876</v>
      </c>
      <c r="B2465">
        <f t="shared" si="721"/>
        <v>9724.1186378765124</v>
      </c>
      <c r="C2465" t="str">
        <f t="shared" si="705"/>
        <v>0.416843585850777-4.14328453472267i</v>
      </c>
      <c r="D2465" t="str">
        <f t="shared" si="706"/>
        <v>3.4775038106917-1.68318084136008i</v>
      </c>
      <c r="E2465" t="str">
        <f t="shared" si="707"/>
        <v>166.757707682283+8.89989236200006i</v>
      </c>
      <c r="F2465" t="str">
        <f t="shared" si="708"/>
        <v>2.90980980225154-15.3765175760502i</v>
      </c>
      <c r="G2465" t="str">
        <f t="shared" si="709"/>
        <v>0.999965597677774-0.00586524839256757i</v>
      </c>
      <c r="H2465" t="str">
        <f t="shared" si="710"/>
        <v>529.208589304648-1334.45114483487i</v>
      </c>
      <c r="I2465" t="str">
        <f t="shared" si="711"/>
        <v>-53.5414388213368-33.910004668249i</v>
      </c>
      <c r="K2465" t="str">
        <f t="shared" si="712"/>
        <v>0.00308153947227769-0.00567125390910143i</v>
      </c>
      <c r="L2465" t="str">
        <f t="shared" si="713"/>
        <v>0.0001875-0.0217646677750312i</v>
      </c>
      <c r="M2465" t="str">
        <f t="shared" si="714"/>
        <v>0.0025-0.010491686004374i</v>
      </c>
      <c r="N2465">
        <f t="shared" si="715"/>
        <v>95.745027432360402</v>
      </c>
      <c r="O2465">
        <f t="shared" si="716"/>
        <v>12.390632515791589</v>
      </c>
      <c r="P2465" s="3">
        <f t="shared" si="717"/>
        <v>12.390632515791589</v>
      </c>
      <c r="Q2465" s="3">
        <f t="shared" si="718"/>
        <v>-84.254972567639598</v>
      </c>
      <c r="R2465">
        <f t="shared" si="719"/>
        <v>95.745027432360402</v>
      </c>
      <c r="S2465">
        <f t="shared" si="720"/>
        <v>9.7241186378765132</v>
      </c>
      <c r="T2465">
        <f t="shared" si="703"/>
        <v>12.390632515791589</v>
      </c>
    </row>
    <row r="2466" spans="1:20" x14ac:dyDescent="0.25">
      <c r="A2466">
        <f t="shared" si="704"/>
        <v>61330.613420309826</v>
      </c>
      <c r="B2466">
        <f t="shared" si="721"/>
        <v>9761.0702887004427</v>
      </c>
      <c r="C2466" t="str">
        <f t="shared" si="705"/>
        <v>0.419428829898455-4.12795267071203i</v>
      </c>
      <c r="D2466" t="str">
        <f t="shared" si="706"/>
        <v>3.47749908153418-1.67716146670613i</v>
      </c>
      <c r="E2466" t="str">
        <f t="shared" si="707"/>
        <v>166.802379016058+8.93073875292283i</v>
      </c>
      <c r="F2466" t="str">
        <f t="shared" si="708"/>
        <v>2.9098090400142-15.3184374674391i</v>
      </c>
      <c r="G2466" t="str">
        <f t="shared" si="709"/>
        <v>0.999965335732436-0.00588753479419357i</v>
      </c>
      <c r="H2466" t="str">
        <f t="shared" si="710"/>
        <v>519.722113136231-1327.57196518671i</v>
      </c>
      <c r="I2466" t="str">
        <f t="shared" si="711"/>
        <v>-53.103389973035-33.3568756922264i</v>
      </c>
      <c r="K2466" t="str">
        <f t="shared" si="712"/>
        <v>0.0030683818801463-0.0056548968855292i</v>
      </c>
      <c r="L2466" t="str">
        <f t="shared" si="713"/>
        <v>0.0001875-0.021682275129539i</v>
      </c>
      <c r="M2466" t="str">
        <f t="shared" si="714"/>
        <v>0.0025-0.0104519685239829i</v>
      </c>
      <c r="N2466">
        <f t="shared" si="715"/>
        <v>95.801740464242343</v>
      </c>
      <c r="O2466">
        <f t="shared" si="716"/>
        <v>12.359300793548762</v>
      </c>
      <c r="P2466" s="3">
        <f t="shared" si="717"/>
        <v>12.359300793548762</v>
      </c>
      <c r="Q2466" s="3">
        <f t="shared" si="718"/>
        <v>-84.198259535757657</v>
      </c>
      <c r="R2466">
        <f t="shared" si="719"/>
        <v>95.801740464242343</v>
      </c>
      <c r="S2466">
        <f t="shared" si="720"/>
        <v>9.7610702887004432</v>
      </c>
      <c r="T2466">
        <f t="shared" si="703"/>
        <v>12.359300793548762</v>
      </c>
    </row>
    <row r="2467" spans="1:20" x14ac:dyDescent="0.25">
      <c r="A2467">
        <f t="shared" si="704"/>
        <v>61563.66975130701</v>
      </c>
      <c r="B2467">
        <f t="shared" si="721"/>
        <v>9798.1623557975054</v>
      </c>
      <c r="C2467" t="str">
        <f t="shared" si="705"/>
        <v>0.421998265713458-4.11269271888152i</v>
      </c>
      <c r="D2467" t="str">
        <f t="shared" si="706"/>
        <v>3.47749431637981-1.67116621761688i</v>
      </c>
      <c r="E2467" t="str">
        <f t="shared" si="707"/>
        <v>166.847405905642+8.96160926979377i</v>
      </c>
      <c r="F2467" t="str">
        <f t="shared" si="708"/>
        <v>2.90980827197326-15.2605777196254i</v>
      </c>
      <c r="G2467" t="str">
        <f t="shared" si="709"/>
        <v>0.99996507179267-0.00590990586649784i</v>
      </c>
      <c r="H2467" t="str">
        <f t="shared" si="710"/>
        <v>510.415260352125-1320.67505669756i</v>
      </c>
      <c r="I2467" t="str">
        <f t="shared" si="711"/>
        <v>-52.6661786424992-32.8147599471371i</v>
      </c>
      <c r="K2467" t="str">
        <f t="shared" si="712"/>
        <v>0.00305530191214346-0.00563855988028711i</v>
      </c>
      <c r="L2467" t="str">
        <f t="shared" si="713"/>
        <v>0.0001875-0.0216001943908537i</v>
      </c>
      <c r="M2467" t="str">
        <f t="shared" si="714"/>
        <v>0.0025-0.010412401398668i</v>
      </c>
      <c r="N2467">
        <f t="shared" si="715"/>
        <v>95.858545146258621</v>
      </c>
      <c r="O2467">
        <f t="shared" si="716"/>
        <v>12.328011150352665</v>
      </c>
      <c r="P2467" s="3">
        <f t="shared" si="717"/>
        <v>12.328011150352665</v>
      </c>
      <c r="Q2467" s="3">
        <f t="shared" si="718"/>
        <v>-84.141454853741379</v>
      </c>
      <c r="R2467">
        <f t="shared" si="719"/>
        <v>95.858545146258621</v>
      </c>
      <c r="S2467">
        <f t="shared" si="720"/>
        <v>9.7981623557975048</v>
      </c>
      <c r="T2467">
        <f t="shared" si="703"/>
        <v>12.328011150352665</v>
      </c>
    </row>
    <row r="2468" spans="1:20" x14ac:dyDescent="0.25">
      <c r="A2468">
        <f t="shared" si="704"/>
        <v>61797.611696361972</v>
      </c>
      <c r="B2468">
        <f t="shared" si="721"/>
        <v>9835.3953727495355</v>
      </c>
      <c r="C2468" t="str">
        <f t="shared" si="705"/>
        <v>0.424551955333926-4.09750435713864i</v>
      </c>
      <c r="D2468" t="str">
        <f t="shared" si="706"/>
        <v>3.47748951495464-1.66519500783761i</v>
      </c>
      <c r="E2468" t="str">
        <f t="shared" si="707"/>
        <v>166.892790884914+8.99250298382635i</v>
      </c>
      <c r="F2468" t="str">
        <f t="shared" si="708"/>
        <v>2.90980749808453-15.2029375002764i</v>
      </c>
      <c r="G2468" t="str">
        <f t="shared" si="709"/>
        <v>0.999964805843291-0.00593236193102704i</v>
      </c>
      <c r="H2468" t="str">
        <f t="shared" si="710"/>
        <v>501.285073667211-1313.76355636616i</v>
      </c>
      <c r="I2468" t="str">
        <f t="shared" si="711"/>
        <v>-52.229956380174-32.2834498607873i</v>
      </c>
      <c r="K2468" t="str">
        <f t="shared" si="712"/>
        <v>0.00304229924397111-0.00562224320397082i</v>
      </c>
      <c r="L2468" t="str">
        <f t="shared" si="713"/>
        <v>0.0001875-0.0215184243782165i</v>
      </c>
      <c r="M2468" t="str">
        <f t="shared" si="714"/>
        <v>0.0025-0.0103729840592428i</v>
      </c>
      <c r="N2468">
        <f t="shared" si="715"/>
        <v>95.915440788870939</v>
      </c>
      <c r="O2468">
        <f t="shared" si="716"/>
        <v>12.296763737952565</v>
      </c>
      <c r="P2468" s="3">
        <f t="shared" si="717"/>
        <v>12.296763737952565</v>
      </c>
      <c r="Q2468" s="3">
        <f t="shared" si="718"/>
        <v>-84.084559211129061</v>
      </c>
      <c r="R2468">
        <f t="shared" si="719"/>
        <v>95.915440788870939</v>
      </c>
      <c r="S2468">
        <f t="shared" si="720"/>
        <v>9.8353953727495362</v>
      </c>
      <c r="T2468">
        <f t="shared" si="703"/>
        <v>12.296763737952565</v>
      </c>
    </row>
    <row r="2469" spans="1:20" x14ac:dyDescent="0.25">
      <c r="A2469">
        <f t="shared" si="704"/>
        <v>62032.44262080815</v>
      </c>
      <c r="B2469">
        <f t="shared" si="721"/>
        <v>9872.7698751659846</v>
      </c>
      <c r="C2469" t="str">
        <f t="shared" si="705"/>
        <v>0.427089960848362-4.08238726525687i</v>
      </c>
      <c r="D2469" t="str">
        <f t="shared" si="706"/>
        <v>3.47748467698274-1.6592477514593i</v>
      </c>
      <c r="E2469" t="str">
        <f t="shared" si="707"/>
        <v>166.938536505907+9.02341895115526i</v>
      </c>
      <c r="F2469" t="str">
        <f t="shared" si="708"/>
        <v>2.9098067183035-15.1455159802174i</v>
      </c>
      <c r="G2469" t="str">
        <f t="shared" si="709"/>
        <v>0.999964537868999-0.00595490331054736i</v>
      </c>
      <c r="H2469" t="str">
        <f t="shared" si="710"/>
        <v>492.328602306429-1306.84046460365i</v>
      </c>
      <c r="I2469" t="str">
        <f t="shared" si="711"/>
        <v>-51.7948668251875-31.7627396924868i</v>
      </c>
      <c r="K2469" t="str">
        <f t="shared" si="712"/>
        <v>0.00302937355069354-0.00560594716357797i</v>
      </c>
      <c r="L2469" t="str">
        <f t="shared" si="713"/>
        <v>0.0001875-0.0214369639153382i</v>
      </c>
      <c r="M2469" t="str">
        <f t="shared" si="714"/>
        <v>0.0025-0.0103337159386759i</v>
      </c>
      <c r="N2469">
        <f t="shared" si="715"/>
        <v>95.972426699214935</v>
      </c>
      <c r="O2469">
        <f t="shared" si="716"/>
        <v>12.265558708804793</v>
      </c>
      <c r="P2469" s="3">
        <f t="shared" si="717"/>
        <v>12.265558708804793</v>
      </c>
      <c r="Q2469" s="3">
        <f t="shared" si="718"/>
        <v>-84.027573300785065</v>
      </c>
      <c r="R2469">
        <f t="shared" si="719"/>
        <v>95.972426699214935</v>
      </c>
      <c r="S2469">
        <f t="shared" si="720"/>
        <v>9.872769875165984</v>
      </c>
      <c r="T2469">
        <f t="shared" si="703"/>
        <v>12.265558708804793</v>
      </c>
    </row>
    <row r="2470" spans="1:20" x14ac:dyDescent="0.25">
      <c r="A2470">
        <f t="shared" si="704"/>
        <v>62268.165902767221</v>
      </c>
      <c r="B2470">
        <f t="shared" si="721"/>
        <v>9910.2864006916152</v>
      </c>
      <c r="C2470" t="str">
        <f t="shared" si="705"/>
        <v>0.429612344388337-4.06734112486869i</v>
      </c>
      <c r="D2470" t="str">
        <f t="shared" si="706"/>
        <v>3.47747980218598-1.65332436291736i</v>
      </c>
      <c r="E2470" t="str">
        <f t="shared" si="707"/>
        <v>166.984645338921+9.05435621262608i</v>
      </c>
      <c r="F2470" t="str">
        <f t="shared" si="708"/>
        <v>2.90980593258526-15.0883123334198i</v>
      </c>
      <c r="G2470" t="str">
        <f t="shared" si="709"/>
        <v>0.999964267854379-0.00597753032904918i</v>
      </c>
      <c r="H2470" t="str">
        <f t="shared" si="710"/>
        <v>483.542905293583-1299.90864950469i</v>
      </c>
      <c r="I2470" t="str">
        <f t="shared" si="711"/>
        <v>-51.3610459897067-31.2524256800442i</v>
      </c>
      <c r="K2470" t="str">
        <f t="shared" si="712"/>
        <v>0.00301652450676987-0.00558967206252334i</v>
      </c>
      <c r="L2470" t="str">
        <f t="shared" si="713"/>
        <v>0.0001875-0.0213558118303827i</v>
      </c>
      <c r="M2470" t="str">
        <f t="shared" si="714"/>
        <v>0.0025-0.0102945964720819i</v>
      </c>
      <c r="N2470">
        <f t="shared" si="715"/>
        <v>96.029502181014905</v>
      </c>
      <c r="O2470">
        <f t="shared" si="716"/>
        <v>12.234396216080706</v>
      </c>
      <c r="P2470" s="3">
        <f t="shared" si="717"/>
        <v>12.234396216080706</v>
      </c>
      <c r="Q2470" s="3">
        <f t="shared" si="718"/>
        <v>-83.970497818985095</v>
      </c>
      <c r="R2470">
        <f t="shared" si="719"/>
        <v>96.029502181014905</v>
      </c>
      <c r="S2470">
        <f t="shared" si="720"/>
        <v>9.910286400691616</v>
      </c>
      <c r="T2470">
        <f t="shared" si="703"/>
        <v>12.234396216080706</v>
      </c>
    </row>
    <row r="2471" spans="1:20" x14ac:dyDescent="0.25">
      <c r="A2471">
        <f t="shared" si="704"/>
        <v>62504.784933197741</v>
      </c>
      <c r="B2471">
        <f t="shared" si="721"/>
        <v>9947.9454890142442</v>
      </c>
      <c r="C2471" t="str">
        <f t="shared" si="705"/>
        <v>0.432119168121476-4.05236561945947i</v>
      </c>
      <c r="D2471" t="str">
        <f t="shared" si="706"/>
        <v>3.47747489028421-1.64742475699041i</v>
      </c>
      <c r="E2471" t="str">
        <f t="shared" si="707"/>
        <v>167.031119972636+9.08531379358254i</v>
      </c>
      <c r="F2471" t="str">
        <f t="shared" si="708"/>
        <v>2.90980514088469-15.0313257369891i</v>
      </c>
      <c r="G2471" t="str">
        <f t="shared" si="709"/>
        <v>0.999963995783896-0.00600024331175169i</v>
      </c>
      <c r="H2471" t="str">
        <f t="shared" si="710"/>
        <v>474.92505449267-1292.97085106451i</v>
      </c>
      <c r="I2471" t="str">
        <f t="shared" si="711"/>
        <v>-50.9286225375083-30.7523061728743i</v>
      </c>
      <c r="K2471" t="str">
        <f t="shared" si="712"/>
        <v>0.00300375178608652-0.00557341820065502i</v>
      </c>
      <c r="L2471" t="str">
        <f t="shared" si="713"/>
        <v>0.0001875-0.0212749669559502i</v>
      </c>
      <c r="M2471" t="str">
        <f t="shared" si="714"/>
        <v>0.0025-0.0102556250967144i</v>
      </c>
      <c r="N2471">
        <f t="shared" si="715"/>
        <v>96.086666534498747</v>
      </c>
      <c r="O2471">
        <f t="shared" si="716"/>
        <v>12.203276413676425</v>
      </c>
      <c r="P2471" s="3">
        <f t="shared" si="717"/>
        <v>12.203276413676425</v>
      </c>
      <c r="Q2471" s="3">
        <f t="shared" si="718"/>
        <v>-83.913333465501253</v>
      </c>
      <c r="R2471">
        <f t="shared" si="719"/>
        <v>96.086666534498747</v>
      </c>
      <c r="S2471">
        <f t="shared" si="720"/>
        <v>9.9479454890142449</v>
      </c>
      <c r="T2471">
        <f t="shared" si="703"/>
        <v>12.203276413676425</v>
      </c>
    </row>
    <row r="2472" spans="1:20" x14ac:dyDescent="0.25">
      <c r="A2472">
        <f t="shared" si="704"/>
        <v>62742.303115943898</v>
      </c>
      <c r="B2472">
        <f t="shared" si="721"/>
        <v>9985.747681872499</v>
      </c>
      <c r="C2472" t="str">
        <f t="shared" si="705"/>
        <v>0.434610494244262-4.03746043436073i</v>
      </c>
      <c r="D2472" t="str">
        <f t="shared" si="706"/>
        <v>3.4774699409951-1.64154884879909i</v>
      </c>
      <c r="E2472" t="str">
        <f t="shared" si="707"/>
        <v>167.077963014233+9.1162907036481i</v>
      </c>
      <c r="F2472" t="str">
        <f t="shared" si="708"/>
        <v>2.90980434315615-14.9745553711532i</v>
      </c>
      <c r="G2472" t="str">
        <f t="shared" si="709"/>
        <v>0.999963721641899-0.00602304258510752i</v>
      </c>
      <c r="H2472" t="str">
        <f t="shared" si="710"/>
        <v>466.472137413727-1286.02968533517i</v>
      </c>
      <c r="I2472" t="str">
        <f t="shared" si="711"/>
        <v>-50.4977180565156-30.2621817519881i</v>
      </c>
      <c r="K2472" t="str">
        <f t="shared" si="712"/>
        <v>0.00299105506198901-0.00555718587426996i</v>
      </c>
      <c r="L2472" t="str">
        <f t="shared" si="713"/>
        <v>0.0001875-0.0211944281290597i</v>
      </c>
      <c r="M2472" t="str">
        <f t="shared" si="714"/>
        <v>0.0025-0.010216801251957i</v>
      </c>
      <c r="N2472">
        <f t="shared" si="715"/>
        <v>96.143919056309528</v>
      </c>
      <c r="O2472">
        <f t="shared" si="716"/>
        <v>12.172199456221204</v>
      </c>
      <c r="P2472" s="3">
        <f t="shared" si="717"/>
        <v>12.172199456221204</v>
      </c>
      <c r="Q2472" s="3">
        <f t="shared" si="718"/>
        <v>-83.856080943690472</v>
      </c>
      <c r="R2472">
        <f t="shared" si="719"/>
        <v>96.143919056309528</v>
      </c>
      <c r="S2472">
        <f t="shared" si="720"/>
        <v>9.9857476818724997</v>
      </c>
      <c r="T2472">
        <f t="shared" si="703"/>
        <v>12.172199456221204</v>
      </c>
    </row>
    <row r="2473" spans="1:20" x14ac:dyDescent="0.25">
      <c r="A2473">
        <f t="shared" si="704"/>
        <v>62980.723867784494</v>
      </c>
      <c r="B2473">
        <f t="shared" si="721"/>
        <v>10023.693523063615</v>
      </c>
      <c r="C2473" t="str">
        <f t="shared" si="705"/>
        <v>0.437086384975093-4.02262525674375i</v>
      </c>
      <c r="D2473" t="str">
        <f t="shared" si="706"/>
        <v>3.47746495403417-1.63569655380478i</v>
      </c>
      <c r="E2473" t="str">
        <f t="shared" si="707"/>
        <v>167.125177089512+9.14728593650909i</v>
      </c>
      <c r="F2473" t="str">
        <f t="shared" si="708"/>
        <v>2.90980353935382-14.9180004192504i</v>
      </c>
      <c r="G2473" t="str">
        <f t="shared" si="709"/>
        <v>0.999963445412616-0.00604592847680739i</v>
      </c>
      <c r="H2473" t="str">
        <f t="shared" si="710"/>
        <v>458.181259795357-1279.08764851573i</v>
      </c>
      <c r="I2473" t="str">
        <f t="shared" si="711"/>
        <v>-50.0684473251059-29.7818553376335i</v>
      </c>
      <c r="K2473" t="str">
        <f t="shared" si="712"/>
        <v>0.00297843400731347-0.00554097537613031i</v>
      </c>
      <c r="L2473" t="str">
        <f t="shared" si="713"/>
        <v>0.0001875-0.0211141941911334i</v>
      </c>
      <c r="M2473" t="str">
        <f t="shared" si="714"/>
        <v>0.0025-0.0101781243793156i</v>
      </c>
      <c r="N2473">
        <f t="shared" si="715"/>
        <v>96.201259039417735</v>
      </c>
      <c r="O2473">
        <f t="shared" si="716"/>
        <v>12.141165499086458</v>
      </c>
      <c r="P2473" s="3">
        <f t="shared" si="717"/>
        <v>12.141165499086458</v>
      </c>
      <c r="Q2473" s="3">
        <f t="shared" si="718"/>
        <v>-83.798740960582265</v>
      </c>
      <c r="R2473">
        <f t="shared" si="719"/>
        <v>96.201259039417735</v>
      </c>
      <c r="S2473">
        <f t="shared" si="720"/>
        <v>10.023693523063615</v>
      </c>
      <c r="T2473">
        <f t="shared" si="703"/>
        <v>12.141165499086458</v>
      </c>
    </row>
    <row r="2474" spans="1:20" x14ac:dyDescent="0.25">
      <c r="A2474">
        <f t="shared" si="704"/>
        <v>63220.050618482077</v>
      </c>
      <c r="B2474">
        <f t="shared" si="721"/>
        <v>10061.783558451258</v>
      </c>
      <c r="C2474" t="str">
        <f t="shared" si="705"/>
        <v>0.43954690254731-4.00785977561287i</v>
      </c>
      <c r="D2474" t="str">
        <f t="shared" si="706"/>
        <v>3.47745992911478-1.62986778780842i</v>
      </c>
      <c r="E2474" t="str">
        <f t="shared" si="707"/>
        <v>167.172764843002+9.17829846969119i</v>
      </c>
      <c r="F2474" t="str">
        <f t="shared" si="708"/>
        <v>2.90980272943144-14.861660067718i</v>
      </c>
      <c r="G2474" t="str">
        <f t="shared" si="709"/>
        <v>0.999963167080155-0.00606890131578481i</v>
      </c>
      <c r="H2474" t="str">
        <f t="shared" si="710"/>
        <v>450.049547975339-1272.14712097124i</v>
      </c>
      <c r="I2474" t="str">
        <f t="shared" si="711"/>
        <v>-49.6409185720246-29.3111322853044i</v>
      </c>
      <c r="K2474" t="str">
        <f t="shared" si="712"/>
        <v>0.00296588829441789-0.00552478699547977i</v>
      </c>
      <c r="L2474" t="str">
        <f t="shared" si="713"/>
        <v>0.0001875-0.0210342639879791i</v>
      </c>
      <c r="M2474" t="str">
        <f t="shared" si="714"/>
        <v>0.0025-0.0101395939224104i</v>
      </c>
      <c r="N2474">
        <f t="shared" si="715"/>
        <v>96.258685773031473</v>
      </c>
      <c r="O2474">
        <f t="shared" si="716"/>
        <v>12.110174698394049</v>
      </c>
      <c r="P2474" s="3">
        <f t="shared" si="717"/>
        <v>12.110174698394049</v>
      </c>
      <c r="Q2474" s="3">
        <f t="shared" si="718"/>
        <v>-83.741314226968527</v>
      </c>
      <c r="R2474">
        <f t="shared" si="719"/>
        <v>96.258685773031473</v>
      </c>
      <c r="S2474">
        <f t="shared" si="720"/>
        <v>10.061783558451257</v>
      </c>
      <c r="T2474">
        <f t="shared" si="703"/>
        <v>12.110174698394049</v>
      </c>
    </row>
    <row r="2475" spans="1:20" x14ac:dyDescent="0.25">
      <c r="A2475">
        <f t="shared" si="704"/>
        <v>63460.286810832309</v>
      </c>
      <c r="B2475">
        <f t="shared" si="721"/>
        <v>10100.018335973373</v>
      </c>
      <c r="C2475" t="str">
        <f t="shared" si="705"/>
        <v>0.441992109202405-3.9931636817991i</v>
      </c>
      <c r="D2475" t="str">
        <f t="shared" si="706"/>
        <v>3.47745486594815-1.6240624669493i</v>
      </c>
      <c r="E2475" t="str">
        <f t="shared" si="707"/>
        <v>167.220728938079+9.2093272643365i</v>
      </c>
      <c r="F2475" t="str">
        <f t="shared" si="708"/>
        <v>2.90980191334241-14.8055335060802i</v>
      </c>
      <c r="G2475" t="str">
        <f t="shared" si="709"/>
        <v>0.999962886628506-0.00609196143222075i</v>
      </c>
      <c r="H2475" t="str">
        <f t="shared" si="710"/>
        <v>442.074151060728-1265.21037117661i</v>
      </c>
      <c r="I2475" t="str">
        <f t="shared" si="711"/>
        <v>-49.2152337297839-28.8498204708285i</v>
      </c>
      <c r="K2475" t="str">
        <f t="shared" si="712"/>
        <v>0.00295341759521297-0.00550862101806018i</v>
      </c>
      <c r="L2475" t="str">
        <f t="shared" si="713"/>
        <v>0.0001875-0.020954636369774i</v>
      </c>
      <c r="M2475" t="str">
        <f t="shared" si="714"/>
        <v>0.0025-0.010101209326968i</v>
      </c>
      <c r="N2475">
        <f t="shared" si="715"/>
        <v>96.316198542506655</v>
      </c>
      <c r="O2475">
        <f t="shared" si="716"/>
        <v>12.079227211025231</v>
      </c>
      <c r="P2475" s="3">
        <f t="shared" si="717"/>
        <v>12.079227211025231</v>
      </c>
      <c r="Q2475" s="3">
        <f t="shared" si="718"/>
        <v>-83.683801457493345</v>
      </c>
      <c r="R2475">
        <f t="shared" si="719"/>
        <v>96.316198542506655</v>
      </c>
      <c r="S2475">
        <f t="shared" si="720"/>
        <v>10.100018335973372</v>
      </c>
      <c r="T2475">
        <f t="shared" si="703"/>
        <v>12.079227211025231</v>
      </c>
    </row>
    <row r="2476" spans="1:20" x14ac:dyDescent="0.25">
      <c r="A2476">
        <f t="shared" si="704"/>
        <v>63701.435900713477</v>
      </c>
      <c r="B2476">
        <f t="shared" si="721"/>
        <v>10138.398405650072</v>
      </c>
      <c r="C2476" t="str">
        <f t="shared" si="705"/>
        <v>0.444422067182989-3.97853666795322i</v>
      </c>
      <c r="D2476" t="str">
        <f t="shared" si="706"/>
        <v>3.47744976424324-1.61828050770381i</v>
      </c>
      <c r="E2476" t="str">
        <f t="shared" si="707"/>
        <v>167.269072057088+9.24037126497313i</v>
      </c>
      <c r="F2476" t="str">
        <f t="shared" si="708"/>
        <v>2.90980109103979-14.7496199269367i</v>
      </c>
      <c r="G2476" t="str">
        <f t="shared" si="709"/>
        <v>0.999962604041533-0.00611510915754838i</v>
      </c>
      <c r="H2476" t="str">
        <f t="shared" si="710"/>
        <v>434.252242907992-1258.27955958161i</v>
      </c>
      <c r="I2476" t="str">
        <f t="shared" si="711"/>
        <v>-48.791488681452-28.3977303651907i</v>
      </c>
      <c r="K2476" t="str">
        <f t="shared" si="712"/>
        <v>0.00294102158119222-0.00549247772612795i</v>
      </c>
      <c r="L2476" t="str">
        <f t="shared" si="713"/>
        <v>0.0001875-0.020875310191048i</v>
      </c>
      <c r="M2476" t="str">
        <f t="shared" si="714"/>
        <v>0.0025-0.0100629700408129i</v>
      </c>
      <c r="N2476">
        <f t="shared" si="715"/>
        <v>96.373796629252581</v>
      </c>
      <c r="O2476">
        <f t="shared" si="716"/>
        <v>12.048323194628303</v>
      </c>
      <c r="P2476" s="3">
        <f t="shared" si="717"/>
        <v>12.048323194628303</v>
      </c>
      <c r="Q2476" s="3">
        <f t="shared" si="718"/>
        <v>-83.626203370747419</v>
      </c>
      <c r="R2476">
        <f t="shared" si="719"/>
        <v>96.373796629252581</v>
      </c>
      <c r="S2476">
        <f t="shared" si="720"/>
        <v>10.138398405650072</v>
      </c>
      <c r="T2476">
        <f t="shared" ref="T2476:T2539" si="722">P2476</f>
        <v>12.048323194628303</v>
      </c>
    </row>
    <row r="2477" spans="1:20" x14ac:dyDescent="0.25">
      <c r="A2477">
        <f t="shared" ref="A2477:A2540" si="723">2*PI()*B2477</f>
        <v>63943.501357136185</v>
      </c>
      <c r="B2477">
        <f t="shared" si="721"/>
        <v>10176.924319591542</v>
      </c>
      <c r="C2477" t="str">
        <f t="shared" ref="C2477:C2540" si="724">IMPRODUCT(D2477,E2477,$C$40,,K2477,$C$41)</f>
        <v>0.446836838726209-3.9639784285396i</v>
      </c>
      <c r="D2477" t="str">
        <f t="shared" ref="D2477:D2540" si="725">IMDIV(IMPRODUCT($C$37,$C$38,COMPLEX(1,A2477/$C$38)),IMSUM(-1*A2477*A2477/$C$39,COMPLEX(0,1*A2477)))</f>
        <v>3.47744462370686-1.6125218268843i</v>
      </c>
      <c r="E2477" t="str">
        <f t="shared" ref="E2477:E2540" si="726">IMDIV(IMPRODUCT(IMSUM(F2477,G2477),$C$29,H2477),IMSUM(1,I2477))</f>
        <v>167.317796901458+9.27142939928635i</v>
      </c>
      <c r="F2477" t="str">
        <f t="shared" ref="F2477:F2540" si="727">IMDIV(IMPRODUCT($C$14,$C$15,COMPLEX(1,A2477/$C$15)),IMSUM(-1*A2477*A2477/$C$16,COMPLEX(0,A2477)))</f>
        <v>2.90980026247625-14.6939185259512i</v>
      </c>
      <c r="G2477" t="str">
        <f t="shared" ref="G2477:G2540" si="728">IMDIV(1,COMPLEX(1,A2477*$C$9*$C$10))</f>
        <v>0.999962319302981-0.00613834482445778i</v>
      </c>
      <c r="H2477" t="str">
        <f t="shared" ref="H2477:H2540" si="729">IMDIV($C$3,IMSUM(K2477,COMPLEX(0,$C$28*A2477)))</f>
        <v>426.581023924115-1251.35674239425i</v>
      </c>
      <c r="I2477" t="str">
        <f t="shared" ref="I2477:I2540" si="730">IMPRODUCT(F2477,$C$29,H2477,$C$31)</f>
        <v>-48.3697735007732-27.9546750997552i</v>
      </c>
      <c r="K2477" t="str">
        <f t="shared" ref="K2477:K2540" si="731">IF($C$26&lt;=0,IMDIV(1,IMSUM(IMDIV(1,L2477),1/$C$18)),IMDIV(1,IMSUM(IMDIV(1,L2477),1/$C$18,IMDIV(1,M2477))))</f>
        <v>0.00292869992346236-0.00547635739847133i</v>
      </c>
      <c r="L2477" t="str">
        <f t="shared" ref="L2477:L2540" si="732">IMSUM($C$21/$C$22,IMDIV(1,COMPLEX(0,$C$20*$C$22*A2477)))</f>
        <v>0.0001875-0.0207962843106674i</v>
      </c>
      <c r="M2477" t="str">
        <f t="shared" ref="M2477:M2540" si="733">IMSUM($C$25/$C$26,IMDIV(1,COMPLEX(0,$C$24*$C$26*A2477)))</f>
        <v>0.0025-0.0100248755138602i</v>
      </c>
      <c r="N2477">
        <f t="shared" ref="N2477:N2540" si="734">ABS(R2477)</f>
        <v>96.431479310640512</v>
      </c>
      <c r="O2477">
        <f t="shared" ref="O2477:O2540" si="735">ABS(P2477)</f>
        <v>12.017462807627869</v>
      </c>
      <c r="P2477" s="3">
        <f t="shared" ref="P2477:P2540" si="736">20*LOG10(IMABS(C2477))</f>
        <v>12.017462807627869</v>
      </c>
      <c r="Q2477" s="3">
        <f t="shared" ref="Q2477:Q2540" si="737">IMARGUMENT(C2477)*180/PI()</f>
        <v>-83.568520689359488</v>
      </c>
      <c r="R2477">
        <f t="shared" ref="R2477:R2540" si="738">IF(Q2477&lt;0,Q2477+180,Q2477-180)</f>
        <v>96.431479310640512</v>
      </c>
      <c r="S2477">
        <f t="shared" ref="S2477:S2540" si="739">B2477/1000</f>
        <v>10.176924319591542</v>
      </c>
      <c r="T2477">
        <f t="shared" si="722"/>
        <v>12.017462807627869</v>
      </c>
    </row>
    <row r="2478" spans="1:20" x14ac:dyDescent="0.25">
      <c r="A2478">
        <f t="shared" si="723"/>
        <v>64186.486662293304</v>
      </c>
      <c r="B2478">
        <f t="shared" ref="B2478:B2541" si="740">B2477*(1+B$42)</f>
        <v>10215.596632005991</v>
      </c>
      <c r="C2478" t="str">
        <f t="shared" si="724"/>
        <v>0.449236486057026-3.9494886598292i</v>
      </c>
      <c r="D2478" t="str">
        <f t="shared" si="725"/>
        <v>3.47743944404354-1.60678634163782i</v>
      </c>
      <c r="E2478" t="str">
        <f t="shared" si="726"/>
        <v>167.366906191811+9.30250057788594i</v>
      </c>
      <c r="F2478" t="str">
        <f t="shared" si="727"/>
        <v>2.90979942760414-14.6384285018393i</v>
      </c>
      <c r="G2478" t="str">
        <f t="shared" si="728"/>
        <v>0.999962032396468-0.0061616687669007i</v>
      </c>
      <c r="H2478" t="str">
        <f t="shared" si="729"/>
        <v>419.05772269827-1244.44387527991i</v>
      </c>
      <c r="I2478" t="str">
        <f t="shared" si="730"/>
        <v>-47.9501726855768-27.5204705224799i</v>
      </c>
      <c r="K2478" t="str">
        <f t="shared" si="731"/>
        <v>0.00291645229277292-0.0054602603104274i</v>
      </c>
      <c r="L2478" t="str">
        <f t="shared" si="732"/>
        <v>0.0001875-0.0207175575918185i</v>
      </c>
      <c r="M2478" t="str">
        <f t="shared" si="733"/>
        <v>0.0025-0.00998692519810735i</v>
      </c>
      <c r="N2478">
        <f t="shared" si="734"/>
        <v>96.489245859909616</v>
      </c>
      <c r="O2478">
        <f t="shared" si="735"/>
        <v>11.986646209232152</v>
      </c>
      <c r="P2478" s="3">
        <f t="shared" si="736"/>
        <v>11.986646209232152</v>
      </c>
      <c r="Q2478" s="3">
        <f t="shared" si="737"/>
        <v>-83.510754140090384</v>
      </c>
      <c r="R2478">
        <f t="shared" si="738"/>
        <v>96.489245859909616</v>
      </c>
      <c r="S2478">
        <f t="shared" si="739"/>
        <v>10.21559663200599</v>
      </c>
      <c r="T2478">
        <f t="shared" si="722"/>
        <v>11.986646209232152</v>
      </c>
    </row>
    <row r="2479" spans="1:20" x14ac:dyDescent="0.25">
      <c r="A2479">
        <f t="shared" si="723"/>
        <v>64430.395311610024</v>
      </c>
      <c r="B2479">
        <f t="shared" si="740"/>
        <v>10254.415899207614</v>
      </c>
      <c r="C2479" t="str">
        <f t="shared" si="724"/>
        <v>0.451621071381444-3.93506705989324i</v>
      </c>
      <c r="D2479" t="str">
        <f t="shared" si="725"/>
        <v>3.47743422495559-1.60107396944497i</v>
      </c>
      <c r="E2479" t="str">
        <f t="shared" si="726"/>
        <v>167.416402668096+9.33358369406648i</v>
      </c>
      <c r="F2479" t="str">
        <f t="shared" si="727"/>
        <v>2.90979858637543-14.5831490563575i</v>
      </c>
      <c r="G2479" t="str">
        <f t="shared" si="728"/>
        <v>0.999961743305489-0.0061850813200953i</v>
      </c>
      <c r="H2479" t="str">
        <f t="shared" si="729"/>
        <v>411.679597473988-1237.54281697432i</v>
      </c>
      <c r="I2479" t="str">
        <f t="shared" si="730"/>
        <v>-47.5327653844691-27.0949352457216i</v>
      </c>
      <c r="K2479" t="str">
        <f t="shared" si="731"/>
        <v>0.00290427835954537-0.00544418673389918i</v>
      </c>
      <c r="L2479" t="str">
        <f t="shared" si="732"/>
        <v>0.0001875-0.020639128901991i</v>
      </c>
      <c r="M2479" t="str">
        <f t="shared" si="733"/>
        <v>0.0025-0.00994911854762637i</v>
      </c>
      <c r="N2479">
        <f t="shared" si="734"/>
        <v>96.547095546068917</v>
      </c>
      <c r="O2479">
        <f t="shared" si="735"/>
        <v>11.955873559441692</v>
      </c>
      <c r="P2479" s="3">
        <f t="shared" si="736"/>
        <v>11.955873559441692</v>
      </c>
      <c r="Q2479" s="3">
        <f t="shared" si="737"/>
        <v>-83.452904453931083</v>
      </c>
      <c r="R2479">
        <f t="shared" si="738"/>
        <v>96.547095546068917</v>
      </c>
      <c r="S2479">
        <f t="shared" si="739"/>
        <v>10.254415899207613</v>
      </c>
      <c r="T2479">
        <f t="shared" si="722"/>
        <v>11.955873559441692</v>
      </c>
    </row>
    <row r="2480" spans="1:20" x14ac:dyDescent="0.25">
      <c r="A2480">
        <f t="shared" si="723"/>
        <v>64675.230813794144</v>
      </c>
      <c r="B2480">
        <f t="shared" si="740"/>
        <v>10293.382679624603</v>
      </c>
      <c r="C2480" t="str">
        <f t="shared" si="724"/>
        <v>0.453990656880024-3.92071332859636i</v>
      </c>
      <c r="D2480" t="str">
        <f t="shared" si="725"/>
        <v>3.47742896614306-1.59538462811869i</v>
      </c>
      <c r="E2480" t="str">
        <f t="shared" si="726"/>
        <v>167.466289089691+9.3646776235693i</v>
      </c>
      <c r="F2480" t="str">
        <f t="shared" si="727"/>
        <v>2.90979773874173-14.5280793942916i</v>
      </c>
      <c r="G2480" t="str">
        <f t="shared" si="728"/>
        <v>0.999961452013413-0.00620858282053097i</v>
      </c>
      <c r="H2480" t="str">
        <f t="shared" si="729"/>
        <v>404.443937471211-1230.65533280906i</v>
      </c>
      <c r="I2480" t="str">
        <f t="shared" si="730"/>
        <v>-47.1176256168206-26.6778906861949i</v>
      </c>
      <c r="K2480" t="str">
        <f t="shared" si="731"/>
        <v>0.00289217779390224-0.00542813693737319i</v>
      </c>
      <c r="L2480" t="str">
        <f t="shared" si="732"/>
        <v>0.0001875-0.0205609971129617i</v>
      </c>
      <c r="M2480" t="str">
        <f t="shared" si="733"/>
        <v>0.0025-0.00991145501855588i</v>
      </c>
      <c r="N2480">
        <f t="shared" si="734"/>
        <v>96.605027633802308</v>
      </c>
      <c r="O2480">
        <f t="shared" si="735"/>
        <v>11.925145019056858</v>
      </c>
      <c r="P2480" s="3">
        <f t="shared" si="736"/>
        <v>11.925145019056858</v>
      </c>
      <c r="Q2480" s="3">
        <f t="shared" si="737"/>
        <v>-83.394972366197692</v>
      </c>
      <c r="R2480">
        <f t="shared" si="738"/>
        <v>96.605027633802308</v>
      </c>
      <c r="S2480">
        <f t="shared" si="739"/>
        <v>10.293382679624603</v>
      </c>
      <c r="T2480">
        <f t="shared" si="722"/>
        <v>11.925145019056858</v>
      </c>
    </row>
    <row r="2481" spans="1:20" x14ac:dyDescent="0.25">
      <c r="A2481">
        <f t="shared" si="723"/>
        <v>64920.996690886561</v>
      </c>
      <c r="B2481">
        <f t="shared" si="740"/>
        <v>10332.497533807176</v>
      </c>
      <c r="C2481" t="str">
        <f t="shared" si="724"/>
        <v>0.456345304701345-3.90642716759012i</v>
      </c>
      <c r="D2481" t="str">
        <f t="shared" si="725"/>
        <v>3.47742366730368-1.58971823580309i</v>
      </c>
      <c r="E2481" t="str">
        <f t="shared" si="726"/>
        <v>167.51656823553+9.39578122433979i</v>
      </c>
      <c r="F2481" t="str">
        <f t="shared" si="727"/>
        <v>2.90979688465428-14.473218723445i</v>
      </c>
      <c r="G2481" t="str">
        <f t="shared" si="728"/>
        <v>0.999961158503483-0.00623217360597309i</v>
      </c>
      <c r="H2481" t="str">
        <f t="shared" si="729"/>
        <v>397.348064066934-1223.78309814812i</v>
      </c>
      <c r="I2481" t="str">
        <f t="shared" si="730"/>
        <v>-46.7048224860659-26.2691610976059i</v>
      </c>
      <c r="K2481" t="str">
        <f t="shared" si="731"/>
        <v>0.00288015026569571-0.00541211118593703i</v>
      </c>
      <c r="L2481" t="str">
        <f t="shared" si="732"/>
        <v>0.0001875-0.0204831611007787i</v>
      </c>
      <c r="M2481" t="str">
        <f t="shared" si="733"/>
        <v>0.0025-0.00987393406909335i</v>
      </c>
      <c r="N2481">
        <f t="shared" si="734"/>
        <v>96.663041383369972</v>
      </c>
      <c r="O2481">
        <f t="shared" si="735"/>
        <v>11.89446074968599</v>
      </c>
      <c r="P2481" s="3">
        <f t="shared" si="736"/>
        <v>11.89446074968599</v>
      </c>
      <c r="Q2481" s="3">
        <f t="shared" si="737"/>
        <v>-83.336958616630028</v>
      </c>
      <c r="R2481">
        <f t="shared" si="738"/>
        <v>96.663041383369972</v>
      </c>
      <c r="S2481">
        <f t="shared" si="739"/>
        <v>10.332497533807176</v>
      </c>
      <c r="T2481">
        <f t="shared" si="722"/>
        <v>11.89446074968599</v>
      </c>
    </row>
    <row r="2482" spans="1:20" x14ac:dyDescent="0.25">
      <c r="A2482">
        <f t="shared" si="723"/>
        <v>65167.696478311933</v>
      </c>
      <c r="B2482">
        <f t="shared" si="740"/>
        <v>10371.761024435644</v>
      </c>
      <c r="C2482" t="str">
        <f t="shared" si="724"/>
        <v>0.458685076955536-3.89220828030628i</v>
      </c>
      <c r="D2482" t="str">
        <f t="shared" si="725"/>
        <v>3.47741832813297-1.58407471097224i</v>
      </c>
      <c r="E2482" t="str">
        <f t="shared" si="726"/>
        <v>167.567242904218+9.426893336281i</v>
      </c>
      <c r="F2482" t="str">
        <f t="shared" si="727"/>
        <v>2.90979602406394-14.4185662546278i</v>
      </c>
      <c r="G2482" t="str">
        <f t="shared" si="728"/>
        <v>0.999960862758813-0.0062558540154679i</v>
      </c>
      <c r="H2482" t="str">
        <f t="shared" si="729"/>
        <v>390.389331843108-1216.92770173513i</v>
      </c>
      <c r="I2482" t="str">
        <f t="shared" si="730"/>
        <v>-46.2944203863802-25.868573596478i</v>
      </c>
      <c r="K2482" t="str">
        <f t="shared" si="731"/>
        <v>0.00286819544453565-0.00539610974129702i</v>
      </c>
      <c r="L2482" t="str">
        <f t="shared" si="732"/>
        <v>0.0001875-0.0204056197457449i</v>
      </c>
      <c r="M2482" t="str">
        <f t="shared" si="733"/>
        <v>0.0025-0.00983655515948725i</v>
      </c>
      <c r="N2482">
        <f t="shared" si="734"/>
        <v>96.721136050509116</v>
      </c>
      <c r="O2482">
        <f t="shared" si="735"/>
        <v>11.863820913752992</v>
      </c>
      <c r="P2482" s="3">
        <f t="shared" si="736"/>
        <v>11.863820913752992</v>
      </c>
      <c r="Q2482" s="3">
        <f t="shared" si="737"/>
        <v>-83.278863949490884</v>
      </c>
      <c r="R2482">
        <f t="shared" si="738"/>
        <v>96.721136050509116</v>
      </c>
      <c r="S2482">
        <f t="shared" si="739"/>
        <v>10.371761024435644</v>
      </c>
      <c r="T2482">
        <f t="shared" si="722"/>
        <v>11.863820913752992</v>
      </c>
    </row>
    <row r="2483" spans="1:20" x14ac:dyDescent="0.25">
      <c r="A2483">
        <f t="shared" si="723"/>
        <v>65415.333724929522</v>
      </c>
      <c r="B2483">
        <f t="shared" si="740"/>
        <v>10411.1737163285</v>
      </c>
      <c r="C2483" t="str">
        <f t="shared" si="724"/>
        <v>0.461010035707816-3.8780563719502i</v>
      </c>
      <c r="D2483" t="str">
        <f t="shared" si="725"/>
        <v>3.47741294832402-1.57845397242905i</v>
      </c>
      <c r="E2483" t="str">
        <f t="shared" si="726"/>
        <v>167.618315914148+9.45801278100474i</v>
      </c>
      <c r="F2483" t="str">
        <f t="shared" si="727"/>
        <v>2.9097951569212-14.3641212016447i</v>
      </c>
      <c r="G2483" t="str">
        <f t="shared" si="728"/>
        <v>0.999960564762391-0.00627962438934727i</v>
      </c>
      <c r="H2483" t="str">
        <f t="shared" si="729"/>
        <v>383.565129510036-1210.09064895069i</v>
      </c>
      <c r="I2483" t="str">
        <f t="shared" si="730"/>
        <v>-45.8864792027812-25.4759581816492i</v>
      </c>
      <c r="K2483" t="str">
        <f t="shared" si="731"/>
        <v>0.00285631299981774-0.00538013286179632i</v>
      </c>
      <c r="L2483" t="str">
        <f t="shared" si="732"/>
        <v>0.0001875-0.0203283719324018i</v>
      </c>
      <c r="M2483" t="str">
        <f t="shared" si="733"/>
        <v>0.0025-0.00979931775202958i</v>
      </c>
      <c r="N2483">
        <f t="shared" si="734"/>
        <v>96.779310886332951</v>
      </c>
      <c r="O2483">
        <f t="shared" si="735"/>
        <v>11.833225674505023</v>
      </c>
      <c r="P2483" s="3">
        <f t="shared" si="736"/>
        <v>11.833225674505023</v>
      </c>
      <c r="Q2483" s="3">
        <f t="shared" si="737"/>
        <v>-83.220689113667049</v>
      </c>
      <c r="R2483">
        <f t="shared" si="738"/>
        <v>96.779310886332951</v>
      </c>
      <c r="S2483">
        <f t="shared" si="739"/>
        <v>10.4111737163285</v>
      </c>
      <c r="T2483">
        <f t="shared" si="722"/>
        <v>11.833225674505023</v>
      </c>
    </row>
    <row r="2484" spans="1:20" x14ac:dyDescent="0.25">
      <c r="A2484">
        <f t="shared" si="723"/>
        <v>65663.911993084243</v>
      </c>
      <c r="B2484">
        <f t="shared" si="740"/>
        <v>10450.736176450548</v>
      </c>
      <c r="C2484" t="str">
        <f t="shared" si="724"/>
        <v>0.463320242972149-3.86397114949412i</v>
      </c>
      <c r="D2484" t="str">
        <f t="shared" si="725"/>
        <v>3.4774075275677-1.57285593930405i</v>
      </c>
      <c r="E2484" t="str">
        <f t="shared" si="726"/>
        <v>167.669790103623+9.48913836157688i</v>
      </c>
      <c r="F2484" t="str">
        <f t="shared" si="727"/>
        <v>2.90979428317617-14.3098827812847i</v>
      </c>
      <c r="G2484" t="str">
        <f t="shared" si="728"/>
        <v>0.999960264497072-0.00630348506923363i</v>
      </c>
      <c r="H2484" t="str">
        <f t="shared" si="729"/>
        <v>376.872880712856-1203.27336497966i</v>
      </c>
      <c r="I2484" t="str">
        <f t="shared" si="730"/>
        <v>-45.4810545047437-25.0911477478939i</v>
      </c>
      <c r="K2484" t="str">
        <f t="shared" si="731"/>
        <v>0.00284450260075063-0.00536418080243261i</v>
      </c>
      <c r="L2484" t="str">
        <f t="shared" si="732"/>
        <v>0.0001875-0.0202514165495137i</v>
      </c>
      <c r="M2484" t="str">
        <f t="shared" si="733"/>
        <v>0.0025-0.00976222131104764i</v>
      </c>
      <c r="N2484">
        <f t="shared" si="734"/>
        <v>96.837565137228921</v>
      </c>
      <c r="O2484">
        <f t="shared" si="735"/>
        <v>11.802675196019871</v>
      </c>
      <c r="P2484" s="3">
        <f t="shared" si="736"/>
        <v>11.802675196019871</v>
      </c>
      <c r="Q2484" s="3">
        <f t="shared" si="737"/>
        <v>-83.162434862771079</v>
      </c>
      <c r="R2484">
        <f t="shared" si="738"/>
        <v>96.837565137228921</v>
      </c>
      <c r="S2484">
        <f t="shared" si="739"/>
        <v>10.450736176450548</v>
      </c>
      <c r="T2484">
        <f t="shared" si="722"/>
        <v>11.802675196019871</v>
      </c>
    </row>
    <row r="2485" spans="1:20" x14ac:dyDescent="0.25">
      <c r="A2485">
        <f t="shared" si="723"/>
        <v>65913.434858657973</v>
      </c>
      <c r="B2485">
        <f t="shared" si="740"/>
        <v>10490.44897392106</v>
      </c>
      <c r="C2485" t="str">
        <f t="shared" si="724"/>
        <v>0.465615760704971-3.84995232167047i</v>
      </c>
      <c r="D2485" t="str">
        <f t="shared" si="725"/>
        <v>3.47740206555243-1.56728053105424i</v>
      </c>
      <c r="E2485" t="str">
        <f t="shared" si="726"/>
        <v>167.721668330971+9.52026886226496i</v>
      </c>
      <c r="F2485" t="str">
        <f t="shared" si="727"/>
        <v>2.90979340277859-14.2558502133087i</v>
      </c>
      <c r="G2485" t="str">
        <f t="shared" si="728"/>
        <v>0.999959961945583-0.00632743639804477i</v>
      </c>
      <c r="H2485" t="str">
        <f t="shared" si="729"/>
        <v>370.310044728781-1196.47719788865i</v>
      </c>
      <c r="I2485" t="str">
        <f t="shared" si="730"/>
        <v>-45.078197733402-24.7139780941058i</v>
      </c>
      <c r="K2485" t="str">
        <f t="shared" si="731"/>
        <v>0.00283276391638332-0.00534825381487654i</v>
      </c>
      <c r="L2485" t="str">
        <f t="shared" si="732"/>
        <v>0.0001875-0.0201747524900514i</v>
      </c>
      <c r="M2485" t="str">
        <f t="shared" si="733"/>
        <v>0.0025-0.00972526530289663i</v>
      </c>
      <c r="N2485">
        <f t="shared" si="734"/>
        <v>96.895898044756493</v>
      </c>
      <c r="O2485">
        <f t="shared" si="735"/>
        <v>11.77216964321326</v>
      </c>
      <c r="P2485" s="3">
        <f t="shared" si="736"/>
        <v>11.77216964321326</v>
      </c>
      <c r="Q2485" s="3">
        <f t="shared" si="737"/>
        <v>-83.104101955243507</v>
      </c>
      <c r="R2485">
        <f t="shared" si="738"/>
        <v>96.895898044756493</v>
      </c>
      <c r="S2485">
        <f t="shared" si="739"/>
        <v>10.49044897392106</v>
      </c>
      <c r="T2485">
        <f t="shared" si="722"/>
        <v>11.77216964321326</v>
      </c>
    </row>
    <row r="2486" spans="1:20" x14ac:dyDescent="0.25">
      <c r="A2486">
        <f t="shared" si="723"/>
        <v>66163.905911120863</v>
      </c>
      <c r="B2486">
        <f t="shared" si="740"/>
        <v>10530.31268002196</v>
      </c>
      <c r="C2486" t="str">
        <f t="shared" si="724"/>
        <v>0.467896650798969-3.83599959896543i</v>
      </c>
      <c r="D2486" t="str">
        <f t="shared" si="725"/>
        <v>3.47739656196433-1.56172766746195i</v>
      </c>
      <c r="E2486" t="str">
        <f t="shared" si="726"/>
        <v>167.773953474666+9.55140304827708i</v>
      </c>
      <c r="F2486" t="str">
        <f t="shared" si="727"/>
        <v>2.90979251567781-14.2020227204392i</v>
      </c>
      <c r="G2486" t="str">
        <f t="shared" si="728"/>
        <v>0.999959657090519-0.00635147871999876i</v>
      </c>
      <c r="H2486" t="str">
        <f t="shared" si="729"/>
        <v>363.874117062113-1189.70342161422i</v>
      </c>
      <c r="I2486" t="str">
        <f t="shared" si="730"/>
        <v>-44.6779563824594-24.3442879264562i</v>
      </c>
      <c r="K2486" t="str">
        <f t="shared" si="731"/>
        <v>0.0028210966156319-0.00533235214749002i</v>
      </c>
      <c r="L2486" t="str">
        <f t="shared" si="732"/>
        <v>0.0001875-0.020098378651177i</v>
      </c>
      <c r="M2486" t="str">
        <f t="shared" si="733"/>
        <v>0.0025-0.00968844919595193i</v>
      </c>
      <c r="N2486">
        <f t="shared" si="734"/>
        <v>96.954308845542741</v>
      </c>
      <c r="O2486">
        <f t="shared" si="735"/>
        <v>11.741709181846616</v>
      </c>
      <c r="P2486" s="3">
        <f t="shared" si="736"/>
        <v>11.741709181846616</v>
      </c>
      <c r="Q2486" s="3">
        <f t="shared" si="737"/>
        <v>-83.045691154457259</v>
      </c>
      <c r="R2486">
        <f t="shared" si="738"/>
        <v>96.954308845542741</v>
      </c>
      <c r="S2486">
        <f t="shared" si="739"/>
        <v>10.530312680021959</v>
      </c>
      <c r="T2486">
        <f t="shared" si="722"/>
        <v>11.741709181846616</v>
      </c>
    </row>
    <row r="2487" spans="1:20" x14ac:dyDescent="0.25">
      <c r="A2487">
        <f t="shared" si="723"/>
        <v>66415.328753583119</v>
      </c>
      <c r="B2487">
        <f t="shared" si="740"/>
        <v>10570.327868206043</v>
      </c>
      <c r="C2487" t="str">
        <f t="shared" si="724"/>
        <v>0.470162975076818-3.82211269361195i</v>
      </c>
      <c r="D2487" t="str">
        <f t="shared" si="725"/>
        <v>3.47739101648712-1.55619726863365i</v>
      </c>
      <c r="E2487" t="str">
        <f t="shared" si="726"/>
        <v>167.826648433442+9.58253966549949i</v>
      </c>
      <c r="F2487" t="str">
        <f t="shared" si="727"/>
        <v>2.90979162182283-14.1483995283488i</v>
      </c>
      <c r="G2487" t="str">
        <f t="shared" si="728"/>
        <v>0.999959349914343-0.00637561238061891i</v>
      </c>
      <c r="H2487" t="str">
        <f t="shared" si="729"/>
        <v>357.562629943637-1182.95323886213i</v>
      </c>
      <c r="I2487" t="str">
        <f t="shared" si="730"/>
        <v>-44.2803741728907-23.9819188569033i</v>
      </c>
      <c r="K2487" t="str">
        <f t="shared" si="731"/>
        <v>0.00280950036730584-0.00531647604534456i</v>
      </c>
      <c r="L2487" t="str">
        <f t="shared" si="732"/>
        <v>0.0001875-0.0200222939342269i</v>
      </c>
      <c r="M2487" t="str">
        <f t="shared" si="733"/>
        <v>0.0025-0.00965177246060166i</v>
      </c>
      <c r="N2487">
        <f t="shared" si="734"/>
        <v>97.012796771176767</v>
      </c>
      <c r="O2487">
        <f t="shared" si="735"/>
        <v>11.711293978533464</v>
      </c>
      <c r="P2487" s="3">
        <f t="shared" si="736"/>
        <v>11.711293978533464</v>
      </c>
      <c r="Q2487" s="3">
        <f t="shared" si="737"/>
        <v>-82.987203228823233</v>
      </c>
      <c r="R2487">
        <f t="shared" si="738"/>
        <v>97.012796771176767</v>
      </c>
      <c r="S2487">
        <f t="shared" si="739"/>
        <v>10.570327868206043</v>
      </c>
      <c r="T2487">
        <f t="shared" si="722"/>
        <v>11.711293978533464</v>
      </c>
    </row>
    <row r="2488" spans="1:20" x14ac:dyDescent="0.25">
      <c r="A2488">
        <f t="shared" si="723"/>
        <v>66667.707002846742</v>
      </c>
      <c r="B2488">
        <f t="shared" si="740"/>
        <v>10610.495114105226</v>
      </c>
      <c r="C2488" t="str">
        <f t="shared" si="724"/>
        <v>0.472414795285095-3.80829131958325i</v>
      </c>
      <c r="D2488" t="str">
        <f t="shared" si="725"/>
        <v>3.4773854288021-1.55068925499883i</v>
      </c>
      <c r="E2488" t="str">
        <f t="shared" si="726"/>
        <v>167.879756126418+9.61367744023167i</v>
      </c>
      <c r="F2488" t="str">
        <f t="shared" si="727"/>
        <v>2.90979072116217-14.0949798656487i</v>
      </c>
      <c r="G2488" t="str">
        <f t="shared" si="728"/>
        <v>0.999959040399382-0.00639983772673861i</v>
      </c>
      <c r="H2488" t="str">
        <f t="shared" si="729"/>
        <v>351.373152741066-1176.2277839188i</v>
      </c>
      <c r="I2488" t="str">
        <f t="shared" si="730"/>
        <v>-43.8854912215688-23.6267153974311i</v>
      </c>
      <c r="K2488" t="str">
        <f t="shared" si="731"/>
        <v>0.00279797484013411-0.00530062575023982i</v>
      </c>
      <c r="L2488" t="str">
        <f t="shared" si="732"/>
        <v>0.0001875-0.0199464972446971i</v>
      </c>
      <c r="M2488" t="str">
        <f t="shared" si="733"/>
        <v>0.0025-0.00961523456923857i</v>
      </c>
      <c r="N2488">
        <f t="shared" si="734"/>
        <v>97.071361048103341</v>
      </c>
      <c r="O2488">
        <f t="shared" si="735"/>
        <v>11.68092420074683</v>
      </c>
      <c r="P2488" s="3">
        <f t="shared" si="736"/>
        <v>11.68092420074683</v>
      </c>
      <c r="Q2488" s="3">
        <f t="shared" si="737"/>
        <v>-82.928638951896659</v>
      </c>
      <c r="R2488">
        <f t="shared" si="738"/>
        <v>97.071361048103341</v>
      </c>
      <c r="S2488">
        <f t="shared" si="739"/>
        <v>10.610495114105227</v>
      </c>
      <c r="T2488">
        <f t="shared" si="722"/>
        <v>11.68092420074683</v>
      </c>
    </row>
    <row r="2489" spans="1:20" x14ac:dyDescent="0.25">
      <c r="A2489">
        <f t="shared" si="723"/>
        <v>66921.044289457554</v>
      </c>
      <c r="B2489">
        <f t="shared" si="740"/>
        <v>10650.814995538825</v>
      </c>
      <c r="C2489" t="str">
        <f t="shared" si="724"/>
        <v>0.474652173088135-3.79453519258605i</v>
      </c>
      <c r="D2489" t="str">
        <f t="shared" si="725"/>
        <v>3.47737979858812-1.54520354730882i</v>
      </c>
      <c r="E2489" t="str">
        <f t="shared" si="726"/>
        <v>167.933279493211+9.64481507891538i</v>
      </c>
      <c r="F2489" t="str">
        <f t="shared" si="727"/>
        <v>2.90978981364406-14.0417629638782i</v>
      </c>
      <c r="G2489" t="str">
        <f t="shared" si="728"/>
        <v>0.999958728527833-0.00642415510650631i</v>
      </c>
      <c r="H2489" t="str">
        <f t="shared" si="729"/>
        <v>345.303292286446-1169.52812537574i</v>
      </c>
      <c r="I2489" t="str">
        <f t="shared" si="730"/>
        <v>-43.4933442039346-23.2785249503594i</v>
      </c>
      <c r="K2489" t="str">
        <f t="shared" si="731"/>
        <v>0.00278651970279083-0.00528480150072235i</v>
      </c>
      <c r="L2489" t="str">
        <f t="shared" si="732"/>
        <v>0.0001875-0.0198709874922266i</v>
      </c>
      <c r="M2489" t="str">
        <f t="shared" si="733"/>
        <v>0.0025-0.0095788349962528i</v>
      </c>
      <c r="N2489">
        <f t="shared" si="734"/>
        <v>97.130000897514648</v>
      </c>
      <c r="O2489">
        <f t="shared" si="735"/>
        <v>11.650600016825866</v>
      </c>
      <c r="P2489" s="3">
        <f t="shared" si="736"/>
        <v>11.650600016825866</v>
      </c>
      <c r="Q2489" s="3">
        <f t="shared" si="737"/>
        <v>-82.869999102485352</v>
      </c>
      <c r="R2489">
        <f t="shared" si="738"/>
        <v>97.130000897514648</v>
      </c>
      <c r="S2489">
        <f t="shared" si="739"/>
        <v>10.650814995538825</v>
      </c>
      <c r="T2489">
        <f t="shared" si="722"/>
        <v>11.650600016825866</v>
      </c>
    </row>
    <row r="2490" spans="1:20" x14ac:dyDescent="0.25">
      <c r="A2490">
        <f t="shared" si="723"/>
        <v>67175.34425775749</v>
      </c>
      <c r="B2490">
        <f t="shared" si="740"/>
        <v>10691.288092521872</v>
      </c>
      <c r="C2490" t="str">
        <f t="shared" si="724"/>
        <v>0.476875170062171-3.78084403005418i</v>
      </c>
      <c r="D2490" t="str">
        <f t="shared" si="725"/>
        <v>3.47737412552168-1.53974006663569i</v>
      </c>
      <c r="E2490" t="str">
        <f t="shared" si="726"/>
        <v>167.98722149406+9.6759512678637i</v>
      </c>
      <c r="F2490" t="str">
        <f t="shared" si="727"/>
        <v>2.90978889921627-13.9887480574934i</v>
      </c>
      <c r="G2490" t="str">
        <f t="shared" si="728"/>
        <v>0.999958414281753-0.00644856486939053i</v>
      </c>
      <c r="H2490" t="str">
        <f t="shared" si="729"/>
        <v>339.350693126409-1162.85526876821i</v>
      </c>
      <c r="I2490" t="str">
        <f t="shared" si="730"/>
        <v>-43.1039665108345-22.9371977950487i</v>
      </c>
      <c r="K2490" t="str">
        <f t="shared" si="731"/>
        <v>0.00277513462392079-0.00526900353210443i</v>
      </c>
      <c r="L2490" t="str">
        <f t="shared" si="732"/>
        <v>0.0001875-0.0197957635905824i</v>
      </c>
      <c r="M2490" t="str">
        <f t="shared" si="733"/>
        <v>0.0025-0.0095425732180243i</v>
      </c>
      <c r="N2490">
        <f t="shared" si="734"/>
        <v>97.18871553524329</v>
      </c>
      <c r="O2490">
        <f t="shared" si="735"/>
        <v>11.620321595983256</v>
      </c>
      <c r="P2490" s="3">
        <f t="shared" si="736"/>
        <v>11.620321595983256</v>
      </c>
      <c r="Q2490" s="3">
        <f t="shared" si="737"/>
        <v>-82.81128446475671</v>
      </c>
      <c r="R2490">
        <f t="shared" si="738"/>
        <v>97.18871553524329</v>
      </c>
      <c r="S2490">
        <f t="shared" si="739"/>
        <v>10.691288092521873</v>
      </c>
      <c r="T2490">
        <f t="shared" si="722"/>
        <v>11.620321595983256</v>
      </c>
    </row>
    <row r="2491" spans="1:20" x14ac:dyDescent="0.25">
      <c r="A2491">
        <f t="shared" si="723"/>
        <v>67430.610565936979</v>
      </c>
      <c r="B2491">
        <f t="shared" si="740"/>
        <v>10731.914987273456</v>
      </c>
      <c r="C2491" t="str">
        <f t="shared" si="724"/>
        <v>0.479083847689118-3.76721755114138i</v>
      </c>
      <c r="D2491" t="str">
        <f t="shared" si="725"/>
        <v>3.47736840927673-1.53429873437108i</v>
      </c>
      <c r="E2491" t="str">
        <f t="shared" si="726"/>
        <v>168.041585109937+9.70708467298326i</v>
      </c>
      <c r="F2491" t="str">
        <f t="shared" si="727"/>
        <v>2.90978797782622-13.9359343838559i</v>
      </c>
      <c r="G2491" t="str">
        <f t="shared" si="728"/>
        <v>0.999958097643065-0.00647306736618477i</v>
      </c>
      <c r="H2491" t="str">
        <f t="shared" si="729"/>
        <v>333.513037700625-1156.21015912933i</v>
      </c>
      <c r="I2491" t="str">
        <f t="shared" si="730"/>
        <v>-42.7173883996612-22.6025870713067i</v>
      </c>
      <c r="K2491" t="str">
        <f t="shared" si="731"/>
        <v>0.00276381927216415-0.00525323207648282i</v>
      </c>
      <c r="L2491" t="str">
        <f t="shared" si="732"/>
        <v>0.0001875-0.0197208244576433i</v>
      </c>
      <c r="M2491" t="str">
        <f t="shared" si="733"/>
        <v>0.0025-0.00950644871291522i</v>
      </c>
      <c r="N2491">
        <f t="shared" si="734"/>
        <v>97.247504171649609</v>
      </c>
      <c r="O2491">
        <f t="shared" si="735"/>
        <v>11.590089108310567</v>
      </c>
      <c r="P2491" s="3">
        <f t="shared" si="736"/>
        <v>11.590089108310567</v>
      </c>
      <c r="Q2491" s="3">
        <f t="shared" si="737"/>
        <v>-82.752495828350391</v>
      </c>
      <c r="R2491">
        <f t="shared" si="738"/>
        <v>97.247504171649609</v>
      </c>
      <c r="S2491">
        <f t="shared" si="739"/>
        <v>10.731914987273456</v>
      </c>
      <c r="T2491">
        <f t="shared" si="722"/>
        <v>11.590089108310567</v>
      </c>
    </row>
    <row r="2492" spans="1:20" x14ac:dyDescent="0.25">
      <c r="A2492">
        <f t="shared" si="723"/>
        <v>67686.846886087529</v>
      </c>
      <c r="B2492">
        <f t="shared" si="740"/>
        <v>10772.696264225095</v>
      </c>
      <c r="C2492" t="str">
        <f t="shared" si="724"/>
        <v>0.481278267350876-3.75365547671521i</v>
      </c>
      <c r="D2492" t="str">
        <f t="shared" si="725"/>
        <v>3.47736264952479-1.52887947222508i</v>
      </c>
      <c r="E2492" t="str">
        <f t="shared" si="726"/>
        <v>168.096373342676+9.73821393949568i</v>
      </c>
      <c r="F2492" t="str">
        <f t="shared" si="727"/>
        <v>2.90978704942089-13.8833211832223i</v>
      </c>
      <c r="G2492" t="str">
        <f t="shared" si="728"/>
        <v>0.999957778593554-0.00649766294901255i</v>
      </c>
      <c r="H2492" t="str">
        <f t="shared" si="729"/>
        <v>327.788046453869-1149.59368346108i</v>
      </c>
      <c r="I2492" t="str">
        <f t="shared" si="730"/>
        <v>-42.3336371399356-22.2745487597914i</v>
      </c>
      <c r="K2492" t="str">
        <f t="shared" si="731"/>
        <v>0.00275257331618134-0.00523748736275792i</v>
      </c>
      <c r="L2492" t="str">
        <f t="shared" si="732"/>
        <v>0.0001875-0.0196461690153849i</v>
      </c>
      <c r="M2492" t="str">
        <f t="shared" si="733"/>
        <v>0.0025-0.00947046096126241i</v>
      </c>
      <c r="N2492">
        <f t="shared" si="734"/>
        <v>97.306366011512793</v>
      </c>
      <c r="O2492">
        <f t="shared" si="735"/>
        <v>11.559902724786085</v>
      </c>
      <c r="P2492" s="3">
        <f t="shared" si="736"/>
        <v>11.559902724786085</v>
      </c>
      <c r="Q2492" s="3">
        <f t="shared" si="737"/>
        <v>-82.693633988487207</v>
      </c>
      <c r="R2492">
        <f t="shared" si="738"/>
        <v>97.306366011512793</v>
      </c>
      <c r="S2492">
        <f t="shared" si="739"/>
        <v>10.772696264225095</v>
      </c>
      <c r="T2492">
        <f t="shared" si="722"/>
        <v>11.559902724786085</v>
      </c>
    </row>
    <row r="2493" spans="1:20" x14ac:dyDescent="0.25">
      <c r="A2493">
        <f t="shared" si="723"/>
        <v>67944.05690425467</v>
      </c>
      <c r="B2493">
        <f t="shared" si="740"/>
        <v>10813.632510029151</v>
      </c>
      <c r="C2493" t="str">
        <f t="shared" si="724"/>
        <v>0.483458490323278-3.74015752934999i</v>
      </c>
      <c r="D2493" t="str">
        <f t="shared" si="725"/>
        <v>3.47735684593486-1.52348220222511i</v>
      </c>
      <c r="E2493" t="str">
        <f t="shared" si="726"/>
        <v>168.151589215083+9.76933769165239i</v>
      </c>
      <c r="F2493" t="str">
        <f t="shared" si="727"/>
        <v>2.90978611394686-13.8309076987331i</v>
      </c>
      <c r="G2493" t="str">
        <f t="shared" si="728"/>
        <v>0.999957457114865-0.00652235197133244i</v>
      </c>
      <c r="H2493" t="str">
        <f t="shared" si="729"/>
        <v>322.173477886394-1143.00667312371i</v>
      </c>
      <c r="I2493" t="str">
        <f t="shared" si="730"/>
        <v>-41.9527371534679-21.9529416596755i</v>
      </c>
      <c r="K2493" t="str">
        <f t="shared" si="731"/>
        <v>0.00274139642467718-0.00522176961665281i</v>
      </c>
      <c r="L2493" t="str">
        <f t="shared" si="732"/>
        <v>0.0001875-0.0195717961898634i</v>
      </c>
      <c r="M2493" t="str">
        <f t="shared" si="733"/>
        <v>0.0025-0.00943460944537007i</v>
      </c>
      <c r="N2493">
        <f t="shared" si="734"/>
        <v>97.365300253916459</v>
      </c>
      <c r="O2493">
        <f t="shared" si="735"/>
        <v>11.529762617280202</v>
      </c>
      <c r="P2493" s="3">
        <f t="shared" si="736"/>
        <v>11.529762617280202</v>
      </c>
      <c r="Q2493" s="3">
        <f t="shared" si="737"/>
        <v>-82.634699746083541</v>
      </c>
      <c r="R2493">
        <f t="shared" si="738"/>
        <v>97.365300253916459</v>
      </c>
      <c r="S2493">
        <f t="shared" si="739"/>
        <v>10.81363251002915</v>
      </c>
      <c r="T2493">
        <f t="shared" si="722"/>
        <v>11.529762617280202</v>
      </c>
    </row>
    <row r="2494" spans="1:20" x14ac:dyDescent="0.25">
      <c r="A2494">
        <f t="shared" si="723"/>
        <v>68202.244320490834</v>
      </c>
      <c r="B2494">
        <f t="shared" si="740"/>
        <v>10854.724313567262</v>
      </c>
      <c r="C2494" t="str">
        <f t="shared" si="724"/>
        <v>0.485624577770395-3.72672343332022i</v>
      </c>
      <c r="D2494" t="str">
        <f t="shared" si="725"/>
        <v>3.47735099817345-1.51810684671476i</v>
      </c>
      <c r="E2494" t="str">
        <f t="shared" si="726"/>
        <v>168.207235771059+9.80045453244797i</v>
      </c>
      <c r="F2494" t="str">
        <f t="shared" si="727"/>
        <v>2.90978517135033-13.7786931764015i</v>
      </c>
      <c r="G2494" t="str">
        <f t="shared" si="728"/>
        <v>0.999957133188505-0.00654713478794304i</v>
      </c>
      <c r="H2494" t="str">
        <f t="shared" si="729"/>
        <v>316.667128547325-1136.44990614495i</v>
      </c>
      <c r="I2494" t="str">
        <f t="shared" si="730"/>
        <v>-41.5747101492327-21.6376273638258i</v>
      </c>
      <c r="K2494" t="str">
        <f t="shared" si="731"/>
        <v>0.00273028826642486-0.00520607906073236i</v>
      </c>
      <c r="L2494" t="str">
        <f t="shared" si="732"/>
        <v>0.0001875-0.0194977049112008i</v>
      </c>
      <c r="M2494" t="str">
        <f t="shared" si="733"/>
        <v>0.0025-0.00939889364950191i</v>
      </c>
      <c r="N2494">
        <f t="shared" si="734"/>
        <v>97.424306092136675</v>
      </c>
      <c r="O2494">
        <f t="shared" si="735"/>
        <v>11.499668958561839</v>
      </c>
      <c r="P2494" s="3">
        <f t="shared" si="736"/>
        <v>11.499668958561839</v>
      </c>
      <c r="Q2494" s="3">
        <f t="shared" si="737"/>
        <v>-82.575693907863325</v>
      </c>
      <c r="R2494">
        <f t="shared" si="738"/>
        <v>97.424306092136675</v>
      </c>
      <c r="S2494">
        <f t="shared" si="739"/>
        <v>10.854724313567262</v>
      </c>
      <c r="T2494">
        <f t="shared" si="722"/>
        <v>11.499668958561839</v>
      </c>
    </row>
    <row r="2495" spans="1:20" x14ac:dyDescent="0.25">
      <c r="A2495">
        <f t="shared" si="723"/>
        <v>68461.412848908702</v>
      </c>
      <c r="B2495">
        <f t="shared" si="740"/>
        <v>10895.972265958817</v>
      </c>
      <c r="C2495" t="str">
        <f t="shared" si="724"/>
        <v>0.487776590738706-3.71335291459406i</v>
      </c>
      <c r="D2495" t="str">
        <f t="shared" si="725"/>
        <v>3.47734510590448-1.51275332835273i</v>
      </c>
      <c r="E2495" t="str">
        <f t="shared" si="726"/>
        <v>168.263316075717+9.83156304333015i</v>
      </c>
      <c r="F2495" t="str">
        <f t="shared" si="727"/>
        <v>2.90978422157708-13.7266768651032i</v>
      </c>
      <c r="G2495" t="str">
        <f t="shared" si="728"/>
        <v>0.999956806795839-0.00657201175498814i</v>
      </c>
      <c r="H2495" t="str">
        <f t="shared" si="729"/>
        <v>311.266832975615-1129.92410945096i</v>
      </c>
      <c r="I2495" t="str">
        <f t="shared" si="730"/>
        <v>-41.1995752531144-21.3284702317474i</v>
      </c>
      <c r="K2495" t="str">
        <f t="shared" si="731"/>
        <v>0.00271924851028965-0.00519041591442276i</v>
      </c>
      <c r="L2495" t="str">
        <f t="shared" si="732"/>
        <v>0.0001875-0.0194238941135693i</v>
      </c>
      <c r="M2495" t="str">
        <f t="shared" si="733"/>
        <v>0.0025-0.00936331305987438i</v>
      </c>
      <c r="N2495">
        <f t="shared" si="734"/>
        <v>97.483382713526197</v>
      </c>
      <c r="O2495">
        <f t="shared" si="735"/>
        <v>11.469621922304793</v>
      </c>
      <c r="P2495" s="3">
        <f t="shared" si="736"/>
        <v>11.469621922304793</v>
      </c>
      <c r="Q2495" s="3">
        <f t="shared" si="737"/>
        <v>-82.516617286473803</v>
      </c>
      <c r="R2495">
        <f t="shared" si="738"/>
        <v>97.483382713526197</v>
      </c>
      <c r="S2495">
        <f t="shared" si="739"/>
        <v>10.895972265958816</v>
      </c>
      <c r="T2495">
        <f t="shared" si="722"/>
        <v>11.469621922304793</v>
      </c>
    </row>
    <row r="2496" spans="1:20" x14ac:dyDescent="0.25">
      <c r="A2496">
        <f t="shared" si="723"/>
        <v>68721.566217734566</v>
      </c>
      <c r="B2496">
        <f t="shared" si="740"/>
        <v>10937.376960569462</v>
      </c>
      <c r="C2496" t="str">
        <f t="shared" si="724"/>
        <v>0.489914590151443-3.70004570082652i</v>
      </c>
      <c r="D2496" t="str">
        <f t="shared" si="725"/>
        <v>3.4773391687894-1.50742157011165i</v>
      </c>
      <c r="E2496" t="str">
        <f t="shared" si="726"/>
        <v>168.319833215501+9.86266178390427i</v>
      </c>
      <c r="F2496" t="str">
        <f t="shared" si="727"/>
        <v>2.90978326457247-13.6748580165648i</v>
      </c>
      <c r="G2496" t="str">
        <f t="shared" si="728"/>
        <v>0.999956477918092-0.00659698322996168i</v>
      </c>
      <c r="H2496" t="str">
        <f t="shared" si="729"/>
        <v>305.970463592409-1123.4299610205i</v>
      </c>
      <c r="I2496" t="str">
        <f t="shared" si="730"/>
        <v>-40.8273491326518-21.0253373605011i</v>
      </c>
      <c r="K2496" t="str">
        <f t="shared" si="731"/>
        <v>0.002708276825252-0.00517478039403069i</v>
      </c>
      <c r="L2496" t="str">
        <f t="shared" si="732"/>
        <v>0.0001875-0.0193503627351756i</v>
      </c>
      <c r="M2496" t="str">
        <f t="shared" si="733"/>
        <v>0.0025-0.00932786716464874i</v>
      </c>
      <c r="N2496">
        <f t="shared" si="734"/>
        <v>97.542529299399732</v>
      </c>
      <c r="O2496">
        <f t="shared" si="735"/>
        <v>11.43962168309332</v>
      </c>
      <c r="P2496" s="3">
        <f t="shared" si="736"/>
        <v>11.43962168309332</v>
      </c>
      <c r="Q2496" s="3">
        <f t="shared" si="737"/>
        <v>-82.457470700600268</v>
      </c>
      <c r="R2496">
        <f t="shared" si="738"/>
        <v>97.542529299399732</v>
      </c>
      <c r="S2496">
        <f t="shared" si="739"/>
        <v>10.937376960569461</v>
      </c>
      <c r="T2496">
        <f t="shared" si="722"/>
        <v>11.43962168309332</v>
      </c>
    </row>
    <row r="2497" spans="1:20" x14ac:dyDescent="0.25">
      <c r="A2497">
        <f t="shared" si="723"/>
        <v>68982.708169361955</v>
      </c>
      <c r="B2497">
        <f t="shared" si="740"/>
        <v>10978.938993019627</v>
      </c>
      <c r="C2497" t="str">
        <f t="shared" si="724"/>
        <v>0.492038636802783-3.6868015213528i</v>
      </c>
      <c r="D2497" t="str">
        <f t="shared" si="725"/>
        <v>3.47733318648701-1.50211149527704i</v>
      </c>
      <c r="E2497" t="str">
        <f t="shared" si="726"/>
        <v>168.376790298303+9.89374929163365i</v>
      </c>
      <c r="F2497" t="str">
        <f t="shared" si="727"/>
        <v>2.90978230028143-13.6232358853539i</v>
      </c>
      <c r="G2497" t="str">
        <f t="shared" si="728"/>
        <v>0.999956146536343-0.00662204957171293i</v>
      </c>
      <c r="H2497" t="str">
        <f t="shared" si="729"/>
        <v>300.775930548987-1116.96809196412i</v>
      </c>
      <c r="I2497" t="str">
        <f t="shared" si="730"/>
        <v>-40.4580461169364-20.7280985538168i</v>
      </c>
      <c r="K2497" t="str">
        <f t="shared" si="731"/>
        <v>0.0026973728804305-0.0051591727127628i</v>
      </c>
      <c r="L2497" t="str">
        <f t="shared" si="732"/>
        <v>0.0001875-0.0192771097182463i</v>
      </c>
      <c r="M2497" t="str">
        <f t="shared" si="733"/>
        <v>0.0025-0.00929255545392381i</v>
      </c>
      <c r="N2497">
        <f t="shared" si="734"/>
        <v>97.601745024914763</v>
      </c>
      <c r="O2497">
        <f t="shared" si="735"/>
        <v>11.409668416427809</v>
      </c>
      <c r="P2497" s="3">
        <f t="shared" si="736"/>
        <v>11.409668416427809</v>
      </c>
      <c r="Q2497" s="3">
        <f t="shared" si="737"/>
        <v>-82.398254975085237</v>
      </c>
      <c r="R2497">
        <f t="shared" si="738"/>
        <v>97.601745024914763</v>
      </c>
      <c r="S2497">
        <f t="shared" si="739"/>
        <v>10.978938993019627</v>
      </c>
      <c r="T2497">
        <f t="shared" si="722"/>
        <v>11.409668416427809</v>
      </c>
    </row>
    <row r="2498" spans="1:20" x14ac:dyDescent="0.25">
      <c r="A2498">
        <f t="shared" si="723"/>
        <v>69244.842460405533</v>
      </c>
      <c r="B2498">
        <f t="shared" si="740"/>
        <v>11020.658961193101</v>
      </c>
      <c r="C2498" t="str">
        <f t="shared" si="724"/>
        <v>0.49414879135241-3.6736201071819i</v>
      </c>
      <c r="D2498" t="str">
        <f t="shared" si="725"/>
        <v>3.47732715865355-1.49682302744614i</v>
      </c>
      <c r="E2498" t="str">
        <f t="shared" si="726"/>
        <v>168.434190453587+9.92482408153886i</v>
      </c>
      <c r="F2498" t="str">
        <f t="shared" si="727"/>
        <v>2.9097813286485-13.5718097288676i</v>
      </c>
      <c r="G2498" t="str">
        <f t="shared" si="728"/>
        <v>0.999955812631531-0.00664721114045156i</v>
      </c>
      <c r="H2498" t="str">
        <f t="shared" si="729"/>
        <v>295.681181533837-1110.5390885302i</v>
      </c>
      <c r="I2498" t="str">
        <f t="shared" si="730"/>
        <v>-40.0916783117983-20.436626289591i</v>
      </c>
      <c r="K2498" t="str">
        <f t="shared" si="731"/>
        <v>0.00268653634510457-0.00514359308074541i</v>
      </c>
      <c r="L2498" t="str">
        <f t="shared" si="732"/>
        <v>0.0001875-0.019204134009012i</v>
      </c>
      <c r="M2498" t="str">
        <f t="shared" si="733"/>
        <v>0.0025-0.00925737741972884i</v>
      </c>
      <c r="N2498">
        <f t="shared" si="734"/>
        <v>97.661029058955677</v>
      </c>
      <c r="O2498">
        <f t="shared" si="735"/>
        <v>11.37976229873108</v>
      </c>
      <c r="P2498" s="3">
        <f t="shared" si="736"/>
        <v>11.37976229873108</v>
      </c>
      <c r="Q2498" s="3">
        <f t="shared" si="737"/>
        <v>-82.338970941044323</v>
      </c>
      <c r="R2498">
        <f t="shared" si="738"/>
        <v>97.661029058955677</v>
      </c>
      <c r="S2498">
        <f t="shared" si="739"/>
        <v>11.020658961193101</v>
      </c>
      <c r="T2498">
        <f t="shared" si="722"/>
        <v>11.37976229873108</v>
      </c>
    </row>
    <row r="2499" spans="1:20" x14ac:dyDescent="0.25">
      <c r="A2499">
        <f t="shared" si="723"/>
        <v>69507.972861755086</v>
      </c>
      <c r="B2499">
        <f t="shared" si="740"/>
        <v>11062.537465245636</v>
      </c>
      <c r="C2499" t="str">
        <f t="shared" si="724"/>
        <v>0.496245114319792-3.66050119098954i</v>
      </c>
      <c r="D2499" t="str">
        <f t="shared" si="725"/>
        <v>3.47732108494266-1.49155609052683i</v>
      </c>
      <c r="E2499" t="str">
        <f t="shared" si="726"/>
        <v>168.492036832496+9.95588464589108i</v>
      </c>
      <c r="F2499" t="str">
        <f t="shared" si="727"/>
        <v>2.90978034961781-13.5205788073223i</v>
      </c>
      <c r="G2499" t="str">
        <f t="shared" si="728"/>
        <v>0.999955476184445-0.00667246829775282i</v>
      </c>
      <c r="H2499" t="str">
        <f t="shared" si="729"/>
        <v>290.684201542298-1104.14349403969i</v>
      </c>
      <c r="I2499" t="str">
        <f t="shared" si="730"/>
        <v>-39.7282557104343-20.1507956859549i</v>
      </c>
      <c r="K2499" t="str">
        <f t="shared" si="731"/>
        <v>0.00267576688873643-0.00512804170504389i</v>
      </c>
      <c r="L2499" t="str">
        <f t="shared" si="732"/>
        <v>0.0001875-0.0191314345576928i</v>
      </c>
      <c r="M2499" t="str">
        <f t="shared" si="733"/>
        <v>0.0025-0.009222332556016i</v>
      </c>
      <c r="N2499">
        <f t="shared" si="734"/>
        <v>97.720380564012856</v>
      </c>
      <c r="O2499">
        <f t="shared" si="735"/>
        <v>11.349903507352746</v>
      </c>
      <c r="P2499" s="3">
        <f t="shared" si="736"/>
        <v>11.349903507352746</v>
      </c>
      <c r="Q2499" s="3">
        <f t="shared" si="737"/>
        <v>-82.279619435987144</v>
      </c>
      <c r="R2499">
        <f t="shared" si="738"/>
        <v>97.720380564012856</v>
      </c>
      <c r="S2499">
        <f t="shared" si="739"/>
        <v>11.062537465245637</v>
      </c>
      <c r="T2499">
        <f t="shared" si="722"/>
        <v>11.349903507352746</v>
      </c>
    </row>
    <row r="2500" spans="1:20" x14ac:dyDescent="0.25">
      <c r="A2500">
        <f t="shared" si="723"/>
        <v>69772.103158629747</v>
      </c>
      <c r="B2500">
        <f t="shared" si="740"/>
        <v>11104.575107613569</v>
      </c>
      <c r="C2500" t="str">
        <f t="shared" si="724"/>
        <v>0.498327666078701-3.64744450711199i</v>
      </c>
      <c r="D2500" t="str">
        <f t="shared" si="725"/>
        <v>3.47731496500532-1.48631060873657i</v>
      </c>
      <c r="E2500" t="str">
        <f t="shared" si="726"/>
        <v>168.550332607984+9.98692945390087i</v>
      </c>
      <c r="F2500" t="str">
        <f t="shared" si="727"/>
        <v>2.909779363133-13.4695423837428i</v>
      </c>
      <c r="G2500" t="str">
        <f t="shared" si="728"/>
        <v>0.999955137175733-0.00669782140656259i</v>
      </c>
      <c r="H2500" t="str">
        <f t="shared" si="729"/>
        <v>285.783012612124-1097.78181075123i</v>
      </c>
      <c r="I2500" t="str">
        <f t="shared" si="730"/>
        <v>-39.3677862996058-19.8704844660822i</v>
      </c>
      <c r="K2500" t="str">
        <f t="shared" si="731"/>
        <v>0.00266506418099323-0.0051125187896825i</v>
      </c>
      <c r="L2500" t="str">
        <f t="shared" si="732"/>
        <v>0.0001875-0.0190590103184825i</v>
      </c>
      <c r="M2500" t="str">
        <f t="shared" si="733"/>
        <v>0.0025-0.00918742035865316i</v>
      </c>
      <c r="N2500">
        <f t="shared" si="734"/>
        <v>97.779798696062031</v>
      </c>
      <c r="O2500">
        <f t="shared" si="735"/>
        <v>11.320092220575626</v>
      </c>
      <c r="P2500" s="3">
        <f t="shared" si="736"/>
        <v>11.320092220575626</v>
      </c>
      <c r="Q2500" s="3">
        <f t="shared" si="737"/>
        <v>-82.220201303937969</v>
      </c>
      <c r="R2500">
        <f t="shared" si="738"/>
        <v>97.779798696062031</v>
      </c>
      <c r="S2500">
        <f t="shared" si="739"/>
        <v>11.10457510761357</v>
      </c>
      <c r="T2500">
        <f t="shared" si="722"/>
        <v>11.320092220575626</v>
      </c>
    </row>
    <row r="2501" spans="1:20" x14ac:dyDescent="0.25">
      <c r="A2501">
        <f t="shared" si="723"/>
        <v>70037.237150632543</v>
      </c>
      <c r="B2501">
        <f t="shared" si="740"/>
        <v>11146.772493022501</v>
      </c>
      <c r="C2501" t="str">
        <f t="shared" si="724"/>
        <v>0.500396506851813-3.63444979153913i</v>
      </c>
      <c r="D2501" t="str">
        <f t="shared" si="725"/>
        <v>3.47730879848988-1.48108650660125i</v>
      </c>
      <c r="E2501" t="str">
        <f t="shared" si="726"/>
        <v>168.609080974921+10.0179569514047i</v>
      </c>
      <c r="F2501" t="str">
        <f t="shared" si="727"/>
        <v>2.90977836913732-13.418699723952i</v>
      </c>
      <c r="G2501" t="str">
        <f t="shared" si="728"/>
        <v>0.999954795585891-0.00672327083120269i</v>
      </c>
      <c r="H2501" t="str">
        <f t="shared" si="729"/>
        <v>280.975673527941-1091.45450165863i</v>
      </c>
      <c r="I2501" t="str">
        <f t="shared" si="730"/>
        <v>-39.0102761615572-19.5955729218977i</v>
      </c>
      <c r="K2501" t="str">
        <f t="shared" si="731"/>
        <v>0.00265442789176861-0.00509702453566411i</v>
      </c>
      <c r="L2501" t="str">
        <f t="shared" si="732"/>
        <v>0.0001875-0.0189868602495343i</v>
      </c>
      <c r="M2501" t="str">
        <f t="shared" si="733"/>
        <v>0.0025-0.00915264032541652i</v>
      </c>
      <c r="N2501">
        <f t="shared" si="734"/>
        <v>97.839282604444492</v>
      </c>
      <c r="O2501">
        <f t="shared" si="735"/>
        <v>11.290328617620201</v>
      </c>
      <c r="P2501" s="3">
        <f t="shared" si="736"/>
        <v>11.290328617620201</v>
      </c>
      <c r="Q2501" s="3">
        <f t="shared" si="737"/>
        <v>-82.160717395555508</v>
      </c>
      <c r="R2501">
        <f t="shared" si="738"/>
        <v>97.839282604444492</v>
      </c>
      <c r="S2501">
        <f t="shared" si="739"/>
        <v>11.146772493022501</v>
      </c>
      <c r="T2501">
        <f t="shared" si="722"/>
        <v>11.290328617620201</v>
      </c>
    </row>
    <row r="2502" spans="1:20" x14ac:dyDescent="0.25">
      <c r="A2502">
        <f t="shared" si="723"/>
        <v>70303.37865180496</v>
      </c>
      <c r="B2502">
        <f t="shared" si="740"/>
        <v>11189.130228495987</v>
      </c>
      <c r="C2502" t="str">
        <f t="shared" si="724"/>
        <v>0.502451696705068-3.62151678190803i</v>
      </c>
      <c r="D2502" t="str">
        <f t="shared" si="725"/>
        <v>3.47730258504198-1.47588370895415i</v>
      </c>
      <c r="E2502" t="str">
        <f t="shared" si="726"/>
        <v>168.668285150221+10.0489655605451i</v>
      </c>
      <c r="F2502" t="str">
        <f t="shared" si="727"/>
        <v>2.90977736757362-13.3680500965598i</v>
      </c>
      <c r="G2502" t="str">
        <f t="shared" si="728"/>
        <v>0.999954451395271-0.00674881693737597i</v>
      </c>
      <c r="H2502" t="str">
        <f t="shared" si="729"/>
        <v>276.260279497505-1085.1619922226i</v>
      </c>
      <c r="I2502" t="str">
        <f t="shared" si="730"/>
        <v>-38.6557295717904-19.3259438768328i</v>
      </c>
      <c r="K2502" t="str">
        <f t="shared" si="731"/>
        <v>0.00264385769120371-0.00508155914098994i</v>
      </c>
      <c r="L2502" t="str">
        <f t="shared" si="732"/>
        <v>0.0001875-0.0189149833129451i</v>
      </c>
      <c r="M2502" t="str">
        <f t="shared" si="733"/>
        <v>0.0025-0.00911799195598378i</v>
      </c>
      <c r="N2502">
        <f t="shared" si="734"/>
        <v>97.898831431740518</v>
      </c>
      <c r="O2502">
        <f t="shared" si="735"/>
        <v>11.260612878649992</v>
      </c>
      <c r="P2502" s="3">
        <f t="shared" si="736"/>
        <v>11.260612878649992</v>
      </c>
      <c r="Q2502" s="3">
        <f t="shared" si="737"/>
        <v>-82.101168568259482</v>
      </c>
      <c r="R2502">
        <f t="shared" si="738"/>
        <v>97.898831431740518</v>
      </c>
      <c r="S2502">
        <f t="shared" si="739"/>
        <v>11.189130228495987</v>
      </c>
      <c r="T2502">
        <f t="shared" si="722"/>
        <v>11.260612878649992</v>
      </c>
    </row>
    <row r="2503" spans="1:20" x14ac:dyDescent="0.25">
      <c r="A2503">
        <f t="shared" si="723"/>
        <v>70570.531490681824</v>
      </c>
      <c r="B2503">
        <f t="shared" si="740"/>
        <v>11231.648923364273</v>
      </c>
      <c r="C2503" t="str">
        <f t="shared" si="724"/>
        <v>0.504493295542522-3.60864521749628i</v>
      </c>
      <c r="D2503" t="str">
        <f t="shared" si="725"/>
        <v>3.47729632430463-1.47070214093483i</v>
      </c>
      <c r="E2503" t="str">
        <f t="shared" si="726"/>
        <v>168.727948372951+10.0799536794494i</v>
      </c>
      <c r="F2503" t="str">
        <f t="shared" si="727"/>
        <v>2.90977635838429-13.3175927729534i</v>
      </c>
      <c r="G2503" t="str">
        <f t="shared" si="728"/>
        <v>0.99995410458407-0.00677446009217152i</v>
      </c>
      <c r="H2503" t="str">
        <f t="shared" si="729"/>
        <v>271.634961802447-1078.9046720384i</v>
      </c>
      <c r="I2503" t="str">
        <f t="shared" si="730"/>
        <v>-38.3041490928309-19.0614826477672i</v>
      </c>
      <c r="K2503" t="str">
        <f t="shared" si="731"/>
        <v>0.00263335324970837-0.00506612280067953i</v>
      </c>
      <c r="L2503" t="str">
        <f t="shared" si="732"/>
        <v>0.0001875-0.0188433784747411i</v>
      </c>
      <c r="M2503" t="str">
        <f t="shared" si="733"/>
        <v>0.0025-0.00908347475192645i</v>
      </c>
      <c r="N2503">
        <f t="shared" si="734"/>
        <v>97.958444313649409</v>
      </c>
      <c r="O2503">
        <f t="shared" si="735"/>
        <v>11.230945184776349</v>
      </c>
      <c r="P2503" s="3">
        <f t="shared" si="736"/>
        <v>11.230945184776349</v>
      </c>
      <c r="Q2503" s="3">
        <f t="shared" si="737"/>
        <v>-82.041555686350591</v>
      </c>
      <c r="R2503">
        <f t="shared" si="738"/>
        <v>97.958444313649409</v>
      </c>
      <c r="S2503">
        <f t="shared" si="739"/>
        <v>11.231648923364274</v>
      </c>
      <c r="T2503">
        <f t="shared" si="722"/>
        <v>11.230945184776349</v>
      </c>
    </row>
    <row r="2504" spans="1:20" x14ac:dyDescent="0.25">
      <c r="A2504">
        <f t="shared" si="723"/>
        <v>70838.699510346414</v>
      </c>
      <c r="B2504">
        <f t="shared" si="740"/>
        <v>11274.329189273058</v>
      </c>
      <c r="C2504" t="str">
        <f t="shared" si="724"/>
        <v>0.506521363100853-3.59583483921532i</v>
      </c>
      <c r="D2504" t="str">
        <f t="shared" si="725"/>
        <v>3.47729001591807-1.46554172798803i</v>
      </c>
      <c r="E2504" t="str">
        <f t="shared" si="726"/>
        <v>168.788073904453+10.110919681904i</v>
      </c>
      <c r="F2504" t="str">
        <f t="shared" si="727"/>
        <v>2.90977534151122-13.2673270272859i</v>
      </c>
      <c r="G2504" t="str">
        <f t="shared" si="728"/>
        <v>0.999953755132341-0.00680020066406999i</v>
      </c>
      <c r="H2504" t="str">
        <f t="shared" si="729"/>
        <v>267.097887426013-1072.68289644136i</v>
      </c>
      <c r="I2504" t="str">
        <f t="shared" si="730"/>
        <v>-37.9555356641155-18.8020770062813i</v>
      </c>
      <c r="K2504" t="str">
        <f t="shared" si="731"/>
        <v>0.00262291423798143-0.00505071570679052i</v>
      </c>
      <c r="L2504" t="str">
        <f t="shared" si="732"/>
        <v>0.0001875-0.0187720447048626i</v>
      </c>
      <c r="M2504" t="str">
        <f t="shared" si="733"/>
        <v>0.0025-0.00904908821670304i</v>
      </c>
      <c r="N2504">
        <f t="shared" si="734"/>
        <v>98.018120378862179</v>
      </c>
      <c r="O2504">
        <f t="shared" si="735"/>
        <v>11.201325718062911</v>
      </c>
      <c r="P2504" s="3">
        <f t="shared" si="736"/>
        <v>11.201325718062911</v>
      </c>
      <c r="Q2504" s="3">
        <f t="shared" si="737"/>
        <v>-81.981879621137821</v>
      </c>
      <c r="R2504">
        <f t="shared" si="738"/>
        <v>98.018120378862179</v>
      </c>
      <c r="S2504">
        <f t="shared" si="739"/>
        <v>11.274329189273057</v>
      </c>
      <c r="T2504">
        <f t="shared" si="722"/>
        <v>11.201325718062911</v>
      </c>
    </row>
    <row r="2505" spans="1:20" x14ac:dyDescent="0.25">
      <c r="A2505">
        <f t="shared" si="723"/>
        <v>71107.88656848573</v>
      </c>
      <c r="B2505">
        <f t="shared" si="740"/>
        <v>11317.171640192295</v>
      </c>
      <c r="C2505" t="str">
        <f t="shared" si="724"/>
        <v>0.508535958944045-3.58308538960397i</v>
      </c>
      <c r="D2505" t="str">
        <f t="shared" si="725"/>
        <v>3.47728365951983-1.46040239586267i</v>
      </c>
      <c r="E2505" t="str">
        <f t="shared" si="726"/>
        <v>168.848665028459+10.1418619170198i</v>
      </c>
      <c r="F2505" t="str">
        <f t="shared" si="727"/>
        <v>2.90977431689597-13.2172521364665i</v>
      </c>
      <c r="G2505" t="str">
        <f t="shared" si="728"/>
        <v>0.999953403019979-0.00682603902294873i</v>
      </c>
      <c r="H2505" t="str">
        <f t="shared" si="729"/>
        <v>262.647258660214-1066.4969880522i</v>
      </c>
      <c r="I2505" t="str">
        <f t="shared" si="730"/>
        <v>-37.6098886881464-18.5476171393468i</v>
      </c>
      <c r="K2505" t="str">
        <f t="shared" si="731"/>
        <v>0.00261254032703115-0.00503533804843868i</v>
      </c>
      <c r="L2505" t="str">
        <f t="shared" si="732"/>
        <v>0.0001875-0.0187009809771495i</v>
      </c>
      <c r="M2505" t="str">
        <f t="shared" si="733"/>
        <v>0.0025-0.00901483185565151i</v>
      </c>
      <c r="N2505">
        <f t="shared" si="734"/>
        <v>98.077858748934787</v>
      </c>
      <c r="O2505">
        <f t="shared" si="735"/>
        <v>11.171754661530404</v>
      </c>
      <c r="P2505" s="3">
        <f t="shared" si="736"/>
        <v>11.171754661530404</v>
      </c>
      <c r="Q2505" s="3">
        <f t="shared" si="737"/>
        <v>-81.922141251065213</v>
      </c>
      <c r="R2505">
        <f t="shared" si="738"/>
        <v>98.077858748934787</v>
      </c>
      <c r="S2505">
        <f t="shared" si="739"/>
        <v>11.317171640192296</v>
      </c>
      <c r="T2505">
        <f t="shared" si="722"/>
        <v>11.171754661530404</v>
      </c>
    </row>
    <row r="2506" spans="1:20" x14ac:dyDescent="0.25">
      <c r="A2506">
        <f t="shared" si="723"/>
        <v>71378.096537445977</v>
      </c>
      <c r="B2506">
        <f t="shared" si="740"/>
        <v>11360.176892425026</v>
      </c>
      <c r="C2506" t="str">
        <f t="shared" si="724"/>
        <v>0.510537142458211-3.57039661282193i</v>
      </c>
      <c r="D2506" t="str">
        <f t="shared" si="725"/>
        <v>3.47727725474468-1.4552840706107i</v>
      </c>
      <c r="E2506" t="str">
        <f t="shared" si="726"/>
        <v>168.90972505121+10.1727787088998i</v>
      </c>
      <c r="F2506" t="str">
        <f t="shared" si="727"/>
        <v>2.90977328447958-13.16736738015i</v>
      </c>
      <c r="G2506" t="str">
        <f t="shared" si="728"/>
        <v>0.999953048226729-0.00685197554008712i</v>
      </c>
      <c r="H2506" t="str">
        <f t="shared" si="729"/>
        <v>258.281312694536-1060.34723826377i</v>
      </c>
      <c r="I2506" t="str">
        <f t="shared" si="730"/>
        <v>-37.2672061130278-18.2979956095541i</v>
      </c>
      <c r="K2506" t="str">
        <f t="shared" si="731"/>
        <v>0.00260223118819511-0.00501999001181799i</v>
      </c>
      <c r="L2506" t="str">
        <f t="shared" si="732"/>
        <v>0.0001875-0.018630186269326i</v>
      </c>
      <c r="M2506" t="str">
        <f t="shared" si="733"/>
        <v>0.0025-0.00898070517598278i</v>
      </c>
      <c r="N2506">
        <f t="shared" si="734"/>
        <v>98.137658538161915</v>
      </c>
      <c r="O2506">
        <f t="shared" si="735"/>
        <v>11.142232199161198</v>
      </c>
      <c r="P2506" s="3">
        <f t="shared" si="736"/>
        <v>11.142232199161198</v>
      </c>
      <c r="Q2506" s="3">
        <f t="shared" si="737"/>
        <v>-81.862341461838085</v>
      </c>
      <c r="R2506">
        <f t="shared" si="738"/>
        <v>98.137658538161915</v>
      </c>
      <c r="S2506">
        <f t="shared" si="739"/>
        <v>11.360176892425027</v>
      </c>
      <c r="T2506">
        <f t="shared" si="722"/>
        <v>11.142232199161198</v>
      </c>
    </row>
    <row r="2507" spans="1:20" x14ac:dyDescent="0.25">
      <c r="A2507">
        <f t="shared" si="723"/>
        <v>71649.333304288273</v>
      </c>
      <c r="B2507">
        <f t="shared" si="740"/>
        <v>11403.345564616242</v>
      </c>
      <c r="C2507" t="str">
        <f t="shared" si="724"/>
        <v>0.512524972846343-3.55776825464306i</v>
      </c>
      <c r="D2507" t="str">
        <f t="shared" si="725"/>
        <v>3.47727080122462-1.45018667858608i</v>
      </c>
      <c r="E2507" t="str">
        <f t="shared" si="726"/>
        <v>168.97125730157+10.2036683563007i</v>
      </c>
      <c r="F2507" t="str">
        <f t="shared" si="727"/>
        <v>2.90977224420266-13.1176720407261i</v>
      </c>
      <c r="G2507" t="str">
        <f t="shared" si="728"/>
        <v>0.999952690732182-0.00687801058817184i</v>
      </c>
      <c r="H2507" t="str">
        <f t="shared" si="729"/>
        <v>253.99832118829-1054.23390867108i</v>
      </c>
      <c r="I2507" t="str">
        <f t="shared" si="730"/>
        <v>-36.9274845115151-18.0531073149854i</v>
      </c>
      <c r="K2507" t="str">
        <f t="shared" si="731"/>
        <v>0.00259198649315972-0.00500467178022055i</v>
      </c>
      <c r="L2507" t="str">
        <f t="shared" si="732"/>
        <v>0.0001875-0.0185596595629867i</v>
      </c>
      <c r="M2507" t="str">
        <f t="shared" si="733"/>
        <v>0.0025-0.00894670768677304i</v>
      </c>
      <c r="N2507">
        <f t="shared" si="734"/>
        <v>98.197518853448216</v>
      </c>
      <c r="O2507">
        <f t="shared" si="735"/>
        <v>11.112758515903129</v>
      </c>
      <c r="P2507" s="3">
        <f t="shared" si="736"/>
        <v>11.112758515903129</v>
      </c>
      <c r="Q2507" s="3">
        <f t="shared" si="737"/>
        <v>-81.802481146551784</v>
      </c>
      <c r="R2507">
        <f t="shared" si="738"/>
        <v>98.197518853448216</v>
      </c>
      <c r="S2507">
        <f t="shared" si="739"/>
        <v>11.403345564616242</v>
      </c>
      <c r="T2507">
        <f t="shared" si="722"/>
        <v>11.112758515903129</v>
      </c>
    </row>
    <row r="2508" spans="1:20" x14ac:dyDescent="0.25">
      <c r="A2508">
        <f t="shared" si="723"/>
        <v>71921.600770844569</v>
      </c>
      <c r="B2508">
        <f t="shared" si="740"/>
        <v>11446.678277761785</v>
      </c>
      <c r="C2508" t="str">
        <f t="shared" si="724"/>
        <v>0.514499509123063-3.54520006244886i</v>
      </c>
      <c r="D2508" t="str">
        <f t="shared" si="725"/>
        <v>3.47726429858884-1.44511014644369i</v>
      </c>
      <c r="E2508" t="str">
        <f t="shared" si="726"/>
        <v>169.033265131139+10.234529132284i</v>
      </c>
      <c r="F2508" t="str">
        <f t="shared" si="727"/>
        <v>2.90977119600536-13.0681654033095i</v>
      </c>
      <c r="G2508" t="str">
        <f t="shared" si="728"/>
        <v>0.999952330515773-0.00690414454130218i</v>
      </c>
      <c r="H2508" t="str">
        <f t="shared" si="729"/>
        <v>249.796589828555-1048.15723244648i</v>
      </c>
      <c r="I2508" t="str">
        <f t="shared" si="730"/>
        <v>-36.5907191567071-17.812849448827i</v>
      </c>
      <c r="K2508" t="str">
        <f t="shared" si="731"/>
        <v>0.00258180591397958-0.00498938353405673i</v>
      </c>
      <c r="L2508" t="str">
        <f t="shared" si="732"/>
        <v>0.0001875-0.0184893998435811i</v>
      </c>
      <c r="M2508" t="str">
        <f t="shared" si="733"/>
        <v>0.0025-0.00891283889895699i</v>
      </c>
      <c r="N2508">
        <f t="shared" si="734"/>
        <v>98.257438794177517</v>
      </c>
      <c r="O2508">
        <f t="shared" si="735"/>
        <v>11.08333379767358</v>
      </c>
      <c r="P2508" s="3">
        <f t="shared" si="736"/>
        <v>11.08333379767358</v>
      </c>
      <c r="Q2508" s="3">
        <f t="shared" si="737"/>
        <v>-81.742561205822483</v>
      </c>
      <c r="R2508">
        <f t="shared" si="738"/>
        <v>98.257438794177517</v>
      </c>
      <c r="S2508">
        <f t="shared" si="739"/>
        <v>11.446678277761784</v>
      </c>
      <c r="T2508">
        <f t="shared" si="722"/>
        <v>11.08333379767358</v>
      </c>
    </row>
    <row r="2509" spans="1:20" x14ac:dyDescent="0.25">
      <c r="A2509">
        <f t="shared" si="723"/>
        <v>72194.90285377379</v>
      </c>
      <c r="B2509">
        <f t="shared" si="740"/>
        <v>11490.175655217279</v>
      </c>
      <c r="C2509" t="str">
        <f t="shared" si="724"/>
        <v>0.516460810109576-3.53269178522213i</v>
      </c>
      <c r="D2509" t="str">
        <f t="shared" si="725"/>
        <v>3.47725774646374-1.44005440113831i</v>
      </c>
      <c r="E2509" t="str">
        <f t="shared" si="726"/>
        <v>169.095751914377+10.2653592838722i</v>
      </c>
      <c r="F2509" t="str">
        <f t="shared" si="727"/>
        <v>2.90977013982738-13.0188467557293i</v>
      </c>
      <c r="G2509" t="str">
        <f t="shared" si="728"/>
        <v>0.99995196755678-0.00693037777499536i</v>
      </c>
      <c r="H2509" t="str">
        <f t="shared" si="729"/>
        <v>245.674457875531-1042.11741566163i</v>
      </c>
      <c r="I2509" t="str">
        <f t="shared" si="730"/>
        <v>-36.2569040944948-17.5771214588057i</v>
      </c>
      <c r="K2509" t="str">
        <f t="shared" si="731"/>
        <v>0.00257168912309641-0.00497412545087528i</v>
      </c>
      <c r="L2509" t="str">
        <f t="shared" si="732"/>
        <v>0.0001875-0.0184194061003995i</v>
      </c>
      <c r="M2509" t="str">
        <f t="shared" si="733"/>
        <v>0.0025-0.00887909832532081i</v>
      </c>
      <c r="N2509">
        <f t="shared" si="734"/>
        <v>98.317417452082978</v>
      </c>
      <c r="O2509">
        <f t="shared" si="735"/>
        <v>11.053958231363834</v>
      </c>
      <c r="P2509" s="3">
        <f t="shared" si="736"/>
        <v>11.053958231363834</v>
      </c>
      <c r="Q2509" s="3">
        <f t="shared" si="737"/>
        <v>-81.682582547917022</v>
      </c>
      <c r="R2509">
        <f t="shared" si="738"/>
        <v>98.317417452082978</v>
      </c>
      <c r="S2509">
        <f t="shared" si="739"/>
        <v>11.490175655217278</v>
      </c>
      <c r="T2509">
        <f t="shared" si="722"/>
        <v>11.053958231363834</v>
      </c>
    </row>
    <row r="2510" spans="1:20" x14ac:dyDescent="0.25">
      <c r="A2510">
        <f t="shared" si="723"/>
        <v>72469.243484618128</v>
      </c>
      <c r="B2510">
        <f t="shared" si="740"/>
        <v>11533.838322707104</v>
      </c>
      <c r="C2510" t="str">
        <f t="shared" si="724"/>
        <v>0.518408934428559-3.5202431735403i</v>
      </c>
      <c r="D2510" t="str">
        <f t="shared" si="725"/>
        <v>3.47725114447284-1.43501936992351i</v>
      </c>
      <c r="E2510" t="str">
        <f t="shared" si="726"/>
        <v>169.158721048711+10.2961570316928i</v>
      </c>
      <c r="F2510" t="str">
        <f t="shared" si="727"/>
        <v>2.90976907560799-12.969715388519i</v>
      </c>
      <c r="G2510" t="str">
        <f t="shared" si="728"/>
        <v>0.999951601834325-0.0069567106661919i</v>
      </c>
      <c r="H2510" t="str">
        <f t="shared" si="729"/>
        <v>241.630297696876-1036.11463855795i</v>
      </c>
      <c r="I2510" t="str">
        <f t="shared" si="730"/>
        <v>-35.9260322128859-17.3458250065286i</v>
      </c>
      <c r="K2510" t="str">
        <f t="shared" si="731"/>
        <v>0.00256163579335782-0.00495889770538355i</v>
      </c>
      <c r="L2510" t="str">
        <f t="shared" si="732"/>
        <v>0.0001875-0.0183496773265586i</v>
      </c>
      <c r="M2510" t="str">
        <f t="shared" si="733"/>
        <v>0.0025-0.00884548548049495i</v>
      </c>
      <c r="N2510">
        <f t="shared" si="734"/>
        <v>98.377453911115197</v>
      </c>
      <c r="O2510">
        <f t="shared" si="735"/>
        <v>11.024632004842417</v>
      </c>
      <c r="P2510" s="3">
        <f t="shared" si="736"/>
        <v>11.024632004842417</v>
      </c>
      <c r="Q2510" s="3">
        <f t="shared" si="737"/>
        <v>-81.622546088884803</v>
      </c>
      <c r="R2510">
        <f t="shared" si="738"/>
        <v>98.377453911115197</v>
      </c>
      <c r="S2510">
        <f t="shared" si="739"/>
        <v>11.533838322707105</v>
      </c>
      <c r="T2510">
        <f t="shared" si="722"/>
        <v>11.024632004842417</v>
      </c>
    </row>
    <row r="2511" spans="1:20" x14ac:dyDescent="0.25">
      <c r="A2511">
        <f t="shared" si="723"/>
        <v>72744.626609859668</v>
      </c>
      <c r="B2511">
        <f t="shared" si="740"/>
        <v>11577.666908333391</v>
      </c>
      <c r="C2511" t="str">
        <f t="shared" si="724"/>
        <v>0.520343940498999-3.50785397956889i</v>
      </c>
      <c r="D2511" t="str">
        <f t="shared" si="725"/>
        <v>3.47724449223685-1.43000498035068i</v>
      </c>
      <c r="E2511" t="str">
        <f t="shared" si="726"/>
        <v>169.222175954652+10.3269205696226i</v>
      </c>
      <c r="F2511" t="str">
        <f t="shared" si="727"/>
        <v>2.90976800328594-12.920770594906i</v>
      </c>
      <c r="G2511" t="str">
        <f t="shared" si="728"/>
        <v>0.999951233327368-0.00698314359326093i</v>
      </c>
      <c r="H2511" t="str">
        <f t="shared" si="729"/>
        <v>237.66251429272-1030.14905676739i</v>
      </c>
      <c r="I2511" t="str">
        <f t="shared" si="730"/>
        <v>-35.5980953083245-17.1188639268023i</v>
      </c>
      <c r="K2511" t="str">
        <f t="shared" si="731"/>
        <v>0.00255164559803538-0.00494370046946749i</v>
      </c>
      <c r="L2511" t="str">
        <f t="shared" si="732"/>
        <v>0.0001875-0.0182802125189865i</v>
      </c>
      <c r="M2511" t="str">
        <f t="shared" si="733"/>
        <v>0.0025-0.00881199988094733i</v>
      </c>
      <c r="N2511">
        <f t="shared" si="734"/>
        <v>98.437547247307691</v>
      </c>
      <c r="O2511">
        <f t="shared" si="735"/>
        <v>10.995355306958496</v>
      </c>
      <c r="P2511" s="3">
        <f t="shared" si="736"/>
        <v>10.995355306958496</v>
      </c>
      <c r="Q2511" s="3">
        <f t="shared" si="737"/>
        <v>-81.562452752692309</v>
      </c>
      <c r="R2511">
        <f t="shared" si="738"/>
        <v>98.437547247307691</v>
      </c>
      <c r="S2511">
        <f t="shared" si="739"/>
        <v>11.577666908333391</v>
      </c>
      <c r="T2511">
        <f t="shared" si="722"/>
        <v>10.995355306958496</v>
      </c>
    </row>
    <row r="2512" spans="1:20" x14ac:dyDescent="0.25">
      <c r="A2512">
        <f t="shared" si="723"/>
        <v>73021.056190977135</v>
      </c>
      <c r="B2512">
        <f t="shared" si="740"/>
        <v>11621.662042585058</v>
      </c>
      <c r="C2512" t="str">
        <f t="shared" si="724"/>
        <v>0.522265886531282-3.49552395705517i</v>
      </c>
      <c r="D2512" t="str">
        <f t="shared" si="725"/>
        <v>3.47723778937354-1.4250111602679i</v>
      </c>
      <c r="E2512" t="str">
        <f t="shared" si="726"/>
        <v>169.28612007591+10.3576480644245i</v>
      </c>
      <c r="F2512" t="str">
        <f t="shared" si="727"/>
        <v>2.90976692279957-12.8720116708018i</v>
      </c>
      <c r="G2512" t="str">
        <f t="shared" si="728"/>
        <v>0.999950862014711-0.00700967693600565i</v>
      </c>
      <c r="H2512" t="str">
        <f t="shared" si="729"/>
        <v>233.769544812732-1024.22080248498i</v>
      </c>
      <c r="I2512" t="str">
        <f t="shared" si="730"/>
        <v>-35.2730841491121-16.896144186997i</v>
      </c>
      <c r="K2512" t="str">
        <f t="shared" si="731"/>
        <v>0.0025417182108429-0.00492853391221202i</v>
      </c>
      <c r="L2512" t="str">
        <f t="shared" si="732"/>
        <v>0.0001875-0.0182110106784085i</v>
      </c>
      <c r="M2512" t="str">
        <f t="shared" si="733"/>
        <v>0.0025-0.00877864104497644i</v>
      </c>
      <c r="N2512">
        <f t="shared" si="734"/>
        <v>98.497696528644127</v>
      </c>
      <c r="O2512">
        <f t="shared" si="735"/>
        <v>10.966128327545647</v>
      </c>
      <c r="P2512" s="3">
        <f t="shared" si="736"/>
        <v>10.966128327545647</v>
      </c>
      <c r="Q2512" s="3">
        <f t="shared" si="737"/>
        <v>-81.502303471355873</v>
      </c>
      <c r="R2512">
        <f t="shared" si="738"/>
        <v>98.497696528644127</v>
      </c>
      <c r="S2512">
        <f t="shared" si="739"/>
        <v>11.621662042585058</v>
      </c>
      <c r="T2512">
        <f t="shared" si="722"/>
        <v>10.966128327545647</v>
      </c>
    </row>
    <row r="2513" spans="1:20" x14ac:dyDescent="0.25">
      <c r="A2513">
        <f t="shared" si="723"/>
        <v>73298.536204502845</v>
      </c>
      <c r="B2513">
        <f t="shared" si="740"/>
        <v>11665.824358346881</v>
      </c>
      <c r="C2513" t="str">
        <f t="shared" si="724"/>
        <v>0.524174830522196-3.48325286132167i</v>
      </c>
      <c r="D2513" t="str">
        <f t="shared" si="725"/>
        <v>3.47723103549782-1.42003783781897i</v>
      </c>
      <c r="E2513" t="str">
        <f t="shared" si="726"/>
        <v>169.350556879509+10.388337655381i</v>
      </c>
      <c r="F2513" t="str">
        <f t="shared" si="727"/>
        <v>2.90976583408671-12.8234379147916i</v>
      </c>
      <c r="G2513" t="str">
        <f t="shared" si="728"/>
        <v>0.999950487874996-0.0070363110756687i</v>
      </c>
      <c r="H2513" t="str">
        <f t="shared" si="729"/>
        <v>229.949858066618-1018.32998559501i</v>
      </c>
      <c r="I2513" t="str">
        <f t="shared" si="730"/>
        <v>-34.9509885360459-16.6775738465187i</v>
      </c>
      <c r="K2513" t="str">
        <f t="shared" si="731"/>
        <v>0.0025318533059541-0.00491339819992118i</v>
      </c>
      <c r="L2513" t="str">
        <f t="shared" si="732"/>
        <v>0.0001875-0.0181420708093331i</v>
      </c>
      <c r="M2513" t="str">
        <f t="shared" si="733"/>
        <v>0.0025-0.00874540849270417i</v>
      </c>
      <c r="N2513">
        <f t="shared" si="734"/>
        <v>98.557900814922789</v>
      </c>
      <c r="O2513">
        <f t="shared" si="735"/>
        <v>10.936951257424967</v>
      </c>
      <c r="P2513" s="3">
        <f t="shared" si="736"/>
        <v>10.936951257424967</v>
      </c>
      <c r="Q2513" s="3">
        <f t="shared" si="737"/>
        <v>-81.442099185077211</v>
      </c>
      <c r="R2513">
        <f t="shared" si="738"/>
        <v>98.557900814922789</v>
      </c>
      <c r="S2513">
        <f t="shared" si="739"/>
        <v>11.665824358346882</v>
      </c>
      <c r="T2513">
        <f t="shared" si="722"/>
        <v>10.936951257424967</v>
      </c>
    </row>
    <row r="2514" spans="1:20" x14ac:dyDescent="0.25">
      <c r="A2514">
        <f t="shared" si="723"/>
        <v>73577.070642079954</v>
      </c>
      <c r="B2514">
        <f t="shared" si="740"/>
        <v>11710.154490908599</v>
      </c>
      <c r="C2514" t="str">
        <f t="shared" si="724"/>
        <v>0.526070830249885-3.47104044925962i</v>
      </c>
      <c r="D2514" t="str">
        <f t="shared" si="725"/>
        <v>3.47722423022165-1.41508494144232i</v>
      </c>
      <c r="E2514" t="str">
        <f t="shared" si="726"/>
        <v>169.415489855896+10.4189874539219i</v>
      </c>
      <c r="F2514" t="str">
        <f t="shared" si="727"/>
        <v>2.90976473708472-12.7750486281242i</v>
      </c>
      <c r="G2514" t="str">
        <f t="shared" si="728"/>
        <v>0.999950110886699-0.00706304639493758i</v>
      </c>
      <c r="H2514" t="str">
        <f t="shared" si="729"/>
        <v>226.201954029225-1012.47669475206i</v>
      </c>
      <c r="I2514" t="str">
        <f t="shared" si="730"/>
        <v>-34.6317973603675-16.4630630164411i</v>
      </c>
      <c r="K2514" t="str">
        <f t="shared" si="731"/>
        <v>0.00252205055801986-0.0048982934961383i</v>
      </c>
      <c r="L2514" t="str">
        <f t="shared" si="732"/>
        <v>0.0001875-0.0180733919200369i</v>
      </c>
      <c r="M2514" t="str">
        <f t="shared" si="733"/>
        <v>0.0025-0.00871230174606906i</v>
      </c>
      <c r="N2514">
        <f t="shared" si="734"/>
        <v>98.618159157618919</v>
      </c>
      <c r="O2514">
        <f t="shared" si="735"/>
        <v>10.907824288407813</v>
      </c>
      <c r="P2514" s="3">
        <f t="shared" si="736"/>
        <v>10.907824288407813</v>
      </c>
      <c r="Q2514" s="3">
        <f t="shared" si="737"/>
        <v>-81.381840842381081</v>
      </c>
      <c r="R2514">
        <f t="shared" si="738"/>
        <v>98.618159157618919</v>
      </c>
      <c r="S2514">
        <f t="shared" si="739"/>
        <v>11.710154490908598</v>
      </c>
      <c r="T2514">
        <f t="shared" si="722"/>
        <v>10.907824288407813</v>
      </c>
    </row>
    <row r="2515" spans="1:20" x14ac:dyDescent="0.25">
      <c r="A2515">
        <f t="shared" si="723"/>
        <v>73856.663510519866</v>
      </c>
      <c r="B2515">
        <f t="shared" si="740"/>
        <v>11754.653077974051</v>
      </c>
      <c r="C2515" t="str">
        <f t="shared" si="724"/>
        <v>0.52795394326901-3.45888647932273i</v>
      </c>
      <c r="D2515" t="str">
        <f t="shared" si="725"/>
        <v>3.47721737315406-1.41015239987003i</v>
      </c>
      <c r="E2515" t="str">
        <f t="shared" si="726"/>
        <v>169.480922519059+10.4495955432475i</v>
      </c>
      <c r="F2515" t="str">
        <f t="shared" si="727"/>
        <v>2.90976363173053-12.7268431147023i</v>
      </c>
      <c r="G2515" t="str">
        <f t="shared" si="728"/>
        <v>0.999949731028136-0.00708988327795007i</v>
      </c>
      <c r="H2515" t="str">
        <f t="shared" si="729"/>
        <v>222.524363341592-1006.66099841893i</v>
      </c>
      <c r="I2515" t="str">
        <f t="shared" si="730"/>
        <v>-34.3154986591439-16.2525238193589i</v>
      </c>
      <c r="K2515" t="str">
        <f t="shared" si="731"/>
        <v>0.00251230964218555-0.00488321996166639i</v>
      </c>
      <c r="L2515" t="str">
        <f t="shared" si="732"/>
        <v>0.0001875-0.0180049730225512i</v>
      </c>
      <c r="M2515" t="str">
        <f t="shared" si="733"/>
        <v>0.0025-0.00867932032881956i</v>
      </c>
      <c r="N2515">
        <f t="shared" si="734"/>
        <v>98.67847059974774</v>
      </c>
      <c r="O2515">
        <f t="shared" si="735"/>
        <v>10.878747613299161</v>
      </c>
      <c r="P2515" s="3">
        <f t="shared" si="736"/>
        <v>10.878747613299161</v>
      </c>
      <c r="Q2515" s="3">
        <f t="shared" si="737"/>
        <v>-81.32152940025226</v>
      </c>
      <c r="R2515">
        <f t="shared" si="738"/>
        <v>98.67847059974774</v>
      </c>
      <c r="S2515">
        <f t="shared" si="739"/>
        <v>11.754653077974051</v>
      </c>
      <c r="T2515">
        <f t="shared" si="722"/>
        <v>10.878747613299161</v>
      </c>
    </row>
    <row r="2516" spans="1:20" x14ac:dyDescent="0.25">
      <c r="A2516">
        <f t="shared" si="723"/>
        <v>74137.318831859826</v>
      </c>
      <c r="B2516">
        <f t="shared" si="740"/>
        <v>11799.320759670352</v>
      </c>
      <c r="C2516" t="str">
        <f t="shared" si="724"/>
        <v>0.529824226905871-3.44679071152048i</v>
      </c>
      <c r="D2516" t="str">
        <f t="shared" si="725"/>
        <v>3.47721046390108-1.40524014212675i</v>
      </c>
      <c r="E2516" t="str">
        <f t="shared" si="726"/>
        <v>169.54685840663+10.4801599779494i</v>
      </c>
      <c r="F2516" t="str">
        <f t="shared" si="727"/>
        <v>2.90976251796053-12.678820681072i</v>
      </c>
      <c r="G2516" t="str">
        <f t="shared" si="728"/>
        <v>0.999949348277453-0.00711682211029977i</v>
      </c>
      <c r="H2516" t="str">
        <f t="shared" si="729"/>
        <v>218.915646808793-1000.88294586252i</v>
      </c>
      <c r="I2516" t="str">
        <f t="shared" si="730"/>
        <v>-34.0020796681612-16.0458703494962i</v>
      </c>
      <c r="K2516" t="str">
        <f t="shared" si="731"/>
        <v>0.0025026302341077-0.00486817775458825i</v>
      </c>
      <c r="L2516" t="str">
        <f t="shared" si="732"/>
        <v>0.0001875-0.0179368131326472i</v>
      </c>
      <c r="M2516" t="str">
        <f t="shared" si="733"/>
        <v>0.0025-0.00864646376650686i</v>
      </c>
      <c r="N2516">
        <f t="shared" si="734"/>
        <v>98.738834175726666</v>
      </c>
      <c r="O2516">
        <f t="shared" si="735"/>
        <v>10.84972142589957</v>
      </c>
      <c r="P2516" s="3">
        <f t="shared" si="736"/>
        <v>10.84972142589957</v>
      </c>
      <c r="Q2516" s="3">
        <f t="shared" si="737"/>
        <v>-81.261165824273334</v>
      </c>
      <c r="R2516">
        <f t="shared" si="738"/>
        <v>98.738834175726666</v>
      </c>
      <c r="S2516">
        <f t="shared" si="739"/>
        <v>11.799320759670353</v>
      </c>
      <c r="T2516">
        <f t="shared" si="722"/>
        <v>10.84972142589957</v>
      </c>
    </row>
    <row r="2517" spans="1:20" x14ac:dyDescent="0.25">
      <c r="A2517">
        <f t="shared" si="723"/>
        <v>74419.0406434209</v>
      </c>
      <c r="B2517">
        <f t="shared" si="740"/>
        <v>11844.1581785571</v>
      </c>
      <c r="C2517" t="str">
        <f t="shared" si="724"/>
        <v>0.53168173825351-3.43475290741206i</v>
      </c>
      <c r="D2517" t="str">
        <f t="shared" si="725"/>
        <v>3.4772035020658-1.40034809752872i</v>
      </c>
      <c r="E2517" t="str">
        <f t="shared" si="726"/>
        <v>169.61330108001+10.510678783622i</v>
      </c>
      <c r="F2517" t="str">
        <f t="shared" si="727"/>
        <v>2.90976139571065-12.630980636413i</v>
      </c>
      <c r="G2517" t="str">
        <f t="shared" si="728"/>
        <v>0.999948962612635-0.00714386327904157i</v>
      </c>
      <c r="H2517" t="str">
        <f t="shared" si="729"/>
        <v>215.37439489572-995.142568109335i</v>
      </c>
      <c r="I2517" t="str">
        <f t="shared" si="730"/>
        <v>-33.6915268724376-15.8430186331219i</v>
      </c>
      <c r="K2517" t="str">
        <f t="shared" si="731"/>
        <v>0.00249301200997047-0.00485316703028672i</v>
      </c>
      <c r="L2517" t="str">
        <f t="shared" si="732"/>
        <v>0.0001875-0.0178689112698218i</v>
      </c>
      <c r="M2517" t="str">
        <f t="shared" si="733"/>
        <v>0.0025-0.00861373158647819i</v>
      </c>
      <c r="N2517">
        <f t="shared" si="734"/>
        <v>98.799248911233718</v>
      </c>
      <c r="O2517">
        <f t="shared" si="735"/>
        <v>10.820745921008434</v>
      </c>
      <c r="P2517" s="3">
        <f t="shared" si="736"/>
        <v>10.820745921008434</v>
      </c>
      <c r="Q2517" s="3">
        <f t="shared" si="737"/>
        <v>-81.200751088766282</v>
      </c>
      <c r="R2517">
        <f t="shared" si="738"/>
        <v>98.799248911233718</v>
      </c>
      <c r="S2517">
        <f t="shared" si="739"/>
        <v>11.8441581785571</v>
      </c>
      <c r="T2517">
        <f t="shared" si="722"/>
        <v>10.820745921008434</v>
      </c>
    </row>
    <row r="2518" spans="1:20" x14ac:dyDescent="0.25">
      <c r="A2518">
        <f t="shared" si="723"/>
        <v>74701.832997865902</v>
      </c>
      <c r="B2518">
        <f t="shared" si="740"/>
        <v>11889.165979635616</v>
      </c>
      <c r="C2518" t="str">
        <f t="shared" si="724"/>
        <v>0.533526534166919-3.42277283009983i</v>
      </c>
      <c r="D2518" t="str">
        <f t="shared" si="725"/>
        <v>3.47719648724823-1.39547619568272i</v>
      </c>
      <c r="E2518" t="str">
        <f t="shared" si="726"/>
        <v>169.680254124468+10.5411499564701i</v>
      </c>
      <c r="F2518" t="str">
        <f t="shared" si="727"/>
        <v>2.90976026491634-12.5833222925289i</v>
      </c>
      <c r="G2518" t="str">
        <f t="shared" si="728"/>
        <v>0.999948574011497-0.00717100717269706i</v>
      </c>
      <c r="H2518" t="str">
        <f t="shared" si="729"/>
        <v>211.899227221719-989.439878862157i</v>
      </c>
      <c r="I2518" t="str">
        <f t="shared" si="730"/>
        <v>-33.3838260544519-15.6438865893095i</v>
      </c>
      <c r="K2518" t="str">
        <f t="shared" si="731"/>
        <v>0.0024834546465021-0.00483818794146519i</v>
      </c>
      <c r="L2518" t="str">
        <f t="shared" si="732"/>
        <v>0.0001875-0.0178012664572841i</v>
      </c>
      <c r="M2518" t="str">
        <f t="shared" si="733"/>
        <v>0.0025-0.0085811233178703i</v>
      </c>
      <c r="N2518">
        <f t="shared" si="734"/>
        <v>98.859713823067494</v>
      </c>
      <c r="O2518">
        <f t="shared" si="735"/>
        <v>10.791821294425901</v>
      </c>
      <c r="P2518" s="3">
        <f t="shared" si="736"/>
        <v>10.791821294425901</v>
      </c>
      <c r="Q2518" s="3">
        <f t="shared" si="737"/>
        <v>-81.140286176932506</v>
      </c>
      <c r="R2518">
        <f t="shared" si="738"/>
        <v>98.859713823067494</v>
      </c>
      <c r="S2518">
        <f t="shared" si="739"/>
        <v>11.889165979635615</v>
      </c>
      <c r="T2518">
        <f t="shared" si="722"/>
        <v>10.791821294425901</v>
      </c>
    </row>
    <row r="2519" spans="1:20" x14ac:dyDescent="0.25">
      <c r="A2519">
        <f t="shared" si="723"/>
        <v>74985.699963257794</v>
      </c>
      <c r="B2519">
        <f t="shared" si="740"/>
        <v>11934.344810358232</v>
      </c>
      <c r="C2519" t="str">
        <f t="shared" si="724"/>
        <v>0.535358671258263-3.41085024422286i</v>
      </c>
      <c r="D2519" t="str">
        <f t="shared" si="725"/>
        <v>3.47718941904537-1.39062436648506i</v>
      </c>
      <c r="E2519" t="str">
        <f t="shared" si="726"/>
        <v>169.747721149254+10.5715714629166i</v>
      </c>
      <c r="F2519" t="str">
        <f t="shared" si="727"/>
        <v>2.90975912551256-12.535844963837i</v>
      </c>
      <c r="G2519" t="str">
        <f t="shared" si="728"/>
        <v>0.999948182451684-0.00719825418126019i</v>
      </c>
      <c r="H2519" t="str">
        <f t="shared" si="729"/>
        <v>208.488792054789-983.774875378995i</v>
      </c>
      <c r="I2519" t="str">
        <f t="shared" si="730"/>
        <v>-33.0789623401673-15.4483939910689i</v>
      </c>
      <c r="K2519" t="str">
        <f t="shared" si="731"/>
        <v>0.00247395782099051-0.00482324063816749i</v>
      </c>
      <c r="L2519" t="str">
        <f t="shared" si="732"/>
        <v>0.0001875-0.0177338777219408i</v>
      </c>
      <c r="M2519" t="str">
        <f t="shared" si="733"/>
        <v>0.0025-0.00854863849160224i</v>
      </c>
      <c r="N2519">
        <f t="shared" si="734"/>
        <v>98.920227919005498</v>
      </c>
      <c r="O2519">
        <f t="shared" si="735"/>
        <v>10.762947742954712</v>
      </c>
      <c r="P2519" s="3">
        <f t="shared" si="736"/>
        <v>10.762947742954712</v>
      </c>
      <c r="Q2519" s="3">
        <f t="shared" si="737"/>
        <v>-81.079772080994502</v>
      </c>
      <c r="R2519">
        <f t="shared" si="738"/>
        <v>98.920227919005498</v>
      </c>
      <c r="S2519">
        <f t="shared" si="739"/>
        <v>11.934344810358231</v>
      </c>
      <c r="T2519">
        <f t="shared" si="722"/>
        <v>10.762947742954712</v>
      </c>
    </row>
    <row r="2520" spans="1:20" x14ac:dyDescent="0.25">
      <c r="A2520">
        <f t="shared" si="723"/>
        <v>75270.64562311818</v>
      </c>
      <c r="B2520">
        <f t="shared" si="740"/>
        <v>11979.695320637595</v>
      </c>
      <c r="C2520" t="str">
        <f t="shared" si="724"/>
        <v>0.537178205892083-3.39898491595081i</v>
      </c>
      <c r="D2520" t="str">
        <f t="shared" si="725"/>
        <v>3.47718229705119-1.38579254012061i</v>
      </c>
      <c r="E2520" t="str">
        <f t="shared" si="726"/>
        <v>169.815705787709+10.6019412391965i</v>
      </c>
      <c r="F2520" t="str">
        <f t="shared" si="727"/>
        <v>2.90975797743375-12.4885479673586i</v>
      </c>
      <c r="G2520" t="str">
        <f t="shared" si="728"/>
        <v>0.999947787910672-0.00722560469620274i</v>
      </c>
      <c r="H2520" t="str">
        <f t="shared" si="729"/>
        <v>205.141765806298-978.147539315952i</v>
      </c>
      <c r="I2520" t="str">
        <f t="shared" si="730"/>
        <v>-32.7769202429491-15.2564624268908i</v>
      </c>
      <c r="K2520" t="str">
        <f t="shared" si="731"/>
        <v>0.00246452121129915-0.00480832526779843i</v>
      </c>
      <c r="L2520" t="str">
        <f t="shared" si="732"/>
        <v>0.0001875-0.0176667440943821i</v>
      </c>
      <c r="M2520" t="str">
        <f t="shared" si="733"/>
        <v>0.0025-0.00851627664036885i</v>
      </c>
      <c r="N2520">
        <f t="shared" si="734"/>
        <v>98.980790197659672</v>
      </c>
      <c r="O2520">
        <f t="shared" si="735"/>
        <v>10.734125464402648</v>
      </c>
      <c r="P2520" s="3">
        <f t="shared" si="736"/>
        <v>10.734125464402648</v>
      </c>
      <c r="Q2520" s="3">
        <f t="shared" si="737"/>
        <v>-81.019209802340328</v>
      </c>
      <c r="R2520">
        <f t="shared" si="738"/>
        <v>98.980790197659672</v>
      </c>
      <c r="S2520">
        <f t="shared" si="739"/>
        <v>11.979695320637594</v>
      </c>
      <c r="T2520">
        <f t="shared" si="722"/>
        <v>10.734125464402648</v>
      </c>
    </row>
    <row r="2521" spans="1:20" x14ac:dyDescent="0.25">
      <c r="A2521">
        <f t="shared" si="723"/>
        <v>75556.67407648603</v>
      </c>
      <c r="B2521">
        <f t="shared" si="740"/>
        <v>12025.218162856017</v>
      </c>
      <c r="C2521" t="str">
        <f t="shared" si="724"/>
        <v>0.53898519418062-3.38717661297748i</v>
      </c>
      <c r="D2521" t="str">
        <f t="shared" si="725"/>
        <v>3.4771751208565-1.38098064706172i</v>
      </c>
      <c r="E2521" t="str">
        <f t="shared" si="726"/>
        <v>169.884211697376+10.632257190954i</v>
      </c>
      <c r="F2521" t="str">
        <f t="shared" si="727"/>
        <v>2.9097568206139-12.4414306227091i</v>
      </c>
      <c r="G2521" t="str">
        <f t="shared" si="728"/>
        <v>0.999947390365766-0.0072530591104799i</v>
      </c>
      <c r="H2521" t="str">
        <f t="shared" si="729"/>
        <v>201.856852526801-972.557837535177i</v>
      </c>
      <c r="I2521" t="str">
        <f t="shared" si="730"/>
        <v>-32.4776837054543-15.0680152627239i</v>
      </c>
      <c r="K2521" t="str">
        <f t="shared" si="731"/>
        <v>0.00245514449588223-0.00479344197514392i</v>
      </c>
      <c r="L2521" t="str">
        <f t="shared" si="732"/>
        <v>0.0001875-0.0175998646088684i</v>
      </c>
      <c r="M2521" t="str">
        <f t="shared" si="733"/>
        <v>0.0025-0.00848403729863403i</v>
      </c>
      <c r="N2521">
        <f t="shared" si="734"/>
        <v>99.041399648333368</v>
      </c>
      <c r="O2521">
        <f t="shared" si="735"/>
        <v>10.70535465758393</v>
      </c>
      <c r="P2521" s="3">
        <f t="shared" si="736"/>
        <v>10.70535465758393</v>
      </c>
      <c r="Q2521" s="3">
        <f t="shared" si="737"/>
        <v>-80.958600351666632</v>
      </c>
      <c r="R2521">
        <f t="shared" si="738"/>
        <v>99.041399648333368</v>
      </c>
      <c r="S2521">
        <f t="shared" si="739"/>
        <v>12.025218162856017</v>
      </c>
      <c r="T2521">
        <f t="shared" si="722"/>
        <v>10.70535465758393</v>
      </c>
    </row>
    <row r="2522" spans="1:20" x14ac:dyDescent="0.25">
      <c r="A2522">
        <f t="shared" si="723"/>
        <v>75843.78943797668</v>
      </c>
      <c r="B2522">
        <f t="shared" si="740"/>
        <v>12070.913991874871</v>
      </c>
      <c r="C2522" t="str">
        <f t="shared" si="724"/>
        <v>0.540779691979097-3.37542510451459i</v>
      </c>
      <c r="D2522" t="str">
        <f t="shared" si="725"/>
        <v>3.47716789004907-1.37618861806728i</v>
      </c>
      <c r="E2522" t="str">
        <f t="shared" si="726"/>
        <v>169.953242560102+10.6625171928267i</v>
      </c>
      <c r="F2522" t="str">
        <f t="shared" si="727"/>
        <v>2.90975565498643-12.3944922520882i</v>
      </c>
      <c r="G2522" t="str">
        <f t="shared" si="728"/>
        <v>0.999946989794098-0.00728061781853589i</v>
      </c>
      <c r="H2522" t="str">
        <f t="shared" si="729"/>
        <v>198.632783403666-967.005722879174i</v>
      </c>
      <c r="I2522" t="str">
        <f t="shared" si="730"/>
        <v>-32.1812361395756-14.8829776044136i</v>
      </c>
      <c r="K2522" t="str">
        <f t="shared" si="731"/>
        <v>0.00244582735379987-0.00477859090239129i</v>
      </c>
      <c r="L2522" t="str">
        <f t="shared" si="732"/>
        <v>0.0001875-0.0175332383033158i</v>
      </c>
      <c r="M2522" t="str">
        <f t="shared" si="733"/>
        <v>0.0025-0.00845192000262401i</v>
      </c>
      <c r="N2522">
        <f t="shared" si="734"/>
        <v>99.102055250875352</v>
      </c>
      <c r="O2522">
        <f t="shared" si="735"/>
        <v>10.676635522320936</v>
      </c>
      <c r="P2522" s="3">
        <f t="shared" si="736"/>
        <v>10.676635522320936</v>
      </c>
      <c r="Q2522" s="3">
        <f t="shared" si="737"/>
        <v>-80.897944749124648</v>
      </c>
      <c r="R2522">
        <f t="shared" si="738"/>
        <v>99.102055250875352</v>
      </c>
      <c r="S2522">
        <f t="shared" si="739"/>
        <v>12.070913991874871</v>
      </c>
      <c r="T2522">
        <f t="shared" si="722"/>
        <v>10.676635522320936</v>
      </c>
    </row>
    <row r="2523" spans="1:20" x14ac:dyDescent="0.25">
      <c r="A2523">
        <f t="shared" si="723"/>
        <v>76131.995837840994</v>
      </c>
      <c r="B2523">
        <f t="shared" si="740"/>
        <v>12116.783465043996</v>
      </c>
      <c r="C2523" t="str">
        <f t="shared" si="724"/>
        <v>0.542561754881038-3.36373016128549i</v>
      </c>
      <c r="D2523" t="str">
        <f t="shared" si="725"/>
        <v>3.47716060421352-1.37141638418169i</v>
      </c>
      <c r="E2523" t="str">
        <f t="shared" si="726"/>
        <v>170.02280208215+10.6927190880304i</v>
      </c>
      <c r="F2523" t="str">
        <f t="shared" si="727"/>
        <v>2.90975448048431-12.3477321802703i</v>
      </c>
      <c r="G2523" t="str">
        <f t="shared" si="728"/>
        <v>0.999946586172626-0.00730828121630953i</v>
      </c>
      <c r="H2523" t="str">
        <f t="shared" si="729"/>
        <v>195.468316261101-961.491134912831i</v>
      </c>
      <c r="I2523" t="str">
        <f t="shared" si="730"/>
        <v>-31.8875604645239-14.701276260623i</v>
      </c>
      <c r="K2523" t="str">
        <f t="shared" si="731"/>
        <v>0.00243656946473278-0.00476377218914948i</v>
      </c>
      <c r="L2523" t="str">
        <f t="shared" si="732"/>
        <v>0.0001875-0.0174668642192826i</v>
      </c>
      <c r="M2523" t="str">
        <f t="shared" si="733"/>
        <v>0.0025-0.00841992429032082i</v>
      </c>
      <c r="N2523">
        <f t="shared" si="734"/>
        <v>99.162755975533258</v>
      </c>
      <c r="O2523">
        <f t="shared" si="735"/>
        <v>10.647968259445495</v>
      </c>
      <c r="P2523" s="3">
        <f t="shared" si="736"/>
        <v>10.647968259445495</v>
      </c>
      <c r="Q2523" s="3">
        <f t="shared" si="737"/>
        <v>-80.837244024466742</v>
      </c>
      <c r="R2523">
        <f t="shared" si="738"/>
        <v>99.162755975533258</v>
      </c>
      <c r="S2523">
        <f t="shared" si="739"/>
        <v>12.116783465043996</v>
      </c>
      <c r="T2523">
        <f t="shared" si="722"/>
        <v>10.647968259445495</v>
      </c>
    </row>
    <row r="2524" spans="1:20" x14ac:dyDescent="0.25">
      <c r="A2524">
        <f t="shared" si="723"/>
        <v>76421.297422024785</v>
      </c>
      <c r="B2524">
        <f t="shared" si="740"/>
        <v>12162.827242211164</v>
      </c>
      <c r="C2524" t="str">
        <f t="shared" si="724"/>
        <v>0.544331438213636-3.35209155551881i</v>
      </c>
      <c r="D2524" t="str">
        <f t="shared" si="725"/>
        <v>3.47715326293129-1.36666387673387i</v>
      </c>
      <c r="E2524" t="str">
        <f t="shared" si="726"/>
        <v>170.0928939943+10.7228606879375i</v>
      </c>
      <c r="F2524" t="str">
        <f t="shared" si="727"/>
        <v>2.90975329703997-12.3011497345945i</v>
      </c>
      <c r="G2524" t="str">
        <f t="shared" si="728"/>
        <v>0.999946179478132-0.00733604970123991i</v>
      </c>
      <c r="H2524" t="str">
        <f t="shared" si="729"/>
        <v>192.362235063098-956.014000634213i</v>
      </c>
      <c r="I2524" t="str">
        <f t="shared" si="730"/>
        <v>-31.5966391431161-14.5228397062531i</v>
      </c>
      <c r="K2524" t="str">
        <f t="shared" si="731"/>
        <v>0.00242737050899673-0.00474898597246921i</v>
      </c>
      <c r="L2524" t="str">
        <f t="shared" si="732"/>
        <v>0.0001875-0.0174007414019551i</v>
      </c>
      <c r="M2524" t="str">
        <f t="shared" si="733"/>
        <v>0.0025-0.00838804970145527i</v>
      </c>
      <c r="N2524">
        <f t="shared" si="734"/>
        <v>99.223500782806397</v>
      </c>
      <c r="O2524">
        <f t="shared" si="735"/>
        <v>10.619353070799784</v>
      </c>
      <c r="P2524" s="3">
        <f t="shared" si="736"/>
        <v>10.619353070799784</v>
      </c>
      <c r="Q2524" s="3">
        <f t="shared" si="737"/>
        <v>-80.776499217193603</v>
      </c>
      <c r="R2524">
        <f t="shared" si="738"/>
        <v>99.223500782806397</v>
      </c>
      <c r="S2524">
        <f t="shared" si="739"/>
        <v>12.162827242211163</v>
      </c>
      <c r="T2524">
        <f t="shared" si="722"/>
        <v>10.619353070799784</v>
      </c>
    </row>
    <row r="2525" spans="1:20" x14ac:dyDescent="0.25">
      <c r="A2525">
        <f t="shared" si="723"/>
        <v>76711.698352228486</v>
      </c>
      <c r="B2525">
        <f t="shared" si="740"/>
        <v>12209.045985731567</v>
      </c>
      <c r="C2525" t="str">
        <f t="shared" si="724"/>
        <v>0.546088797033114-3.34050906094247i</v>
      </c>
      <c r="D2525" t="str">
        <f t="shared" si="725"/>
        <v>3.47714586578066-1.36193102733629i</v>
      </c>
      <c r="E2525" t="str">
        <f t="shared" si="726"/>
        <v>170.16352205196+10.7529397716448i</v>
      </c>
      <c r="F2525" t="str">
        <f t="shared" si="727"/>
        <v>2.90975210458533-12.2547442449551i</v>
      </c>
      <c r="G2525" t="str">
        <f t="shared" si="728"/>
        <v>0.999945769687222-0.00736392367227197i</v>
      </c>
      <c r="H2525" t="str">
        <f t="shared" si="729"/>
        <v>189.313349419873-950.574235155483i</v>
      </c>
      <c r="I2525" t="str">
        <f t="shared" si="730"/>
        <v>-31.3084542163534-14.3475980463848i</v>
      </c>
      <c r="K2525" t="str">
        <f t="shared" si="731"/>
        <v>0.00241823016755687-0.00473423238686332i</v>
      </c>
      <c r="L2525" t="str">
        <f t="shared" si="732"/>
        <v>0.0001875-0.0173348689001346i</v>
      </c>
      <c r="M2525" t="str">
        <f t="shared" si="733"/>
        <v>0.0025-0.00835629577750082i</v>
      </c>
      <c r="N2525">
        <f t="shared" si="734"/>
        <v>99.28428862329605</v>
      </c>
      <c r="O2525">
        <f t="shared" si="735"/>
        <v>10.590790159237859</v>
      </c>
      <c r="P2525" s="3">
        <f t="shared" si="736"/>
        <v>10.590790159237859</v>
      </c>
      <c r="Q2525" s="3">
        <f t="shared" si="737"/>
        <v>-80.71571137670395</v>
      </c>
      <c r="R2525">
        <f t="shared" si="738"/>
        <v>99.28428862329605</v>
      </c>
      <c r="S2525">
        <f t="shared" si="739"/>
        <v>12.209045985731567</v>
      </c>
      <c r="T2525">
        <f t="shared" si="722"/>
        <v>10.590790159237859</v>
      </c>
    </row>
    <row r="2526" spans="1:20" x14ac:dyDescent="0.25">
      <c r="A2526">
        <f t="shared" si="723"/>
        <v>77003.202805966954</v>
      </c>
      <c r="B2526">
        <f t="shared" si="740"/>
        <v>12255.440360477347</v>
      </c>
      <c r="C2526" t="str">
        <f t="shared" si="724"/>
        <v>0.547833886120163-3.32898245277712i</v>
      </c>
      <c r="D2526" t="str">
        <f t="shared" si="725"/>
        <v>3.47713841233669-1.35721776788394i</v>
      </c>
      <c r="E2526" t="str">
        <f t="shared" si="726"/>
        <v>170.234690035261+10.7829540855438i</v>
      </c>
      <c r="F2526" t="str">
        <f t="shared" si="727"/>
        <v>2.90975090305182-12.2085150437923i</v>
      </c>
      <c r="G2526" t="str">
        <f t="shared" si="728"/>
        <v>0.999945356776323-0.00739190352986229i</v>
      </c>
      <c r="H2526" t="str">
        <f t="shared" si="729"/>
        <v>186.320494098123-945.171742354849i</v>
      </c>
      <c r="I2526" t="str">
        <f t="shared" si="730"/>
        <v>-31.0229873363505-14.1754829807489i</v>
      </c>
      <c r="K2526" t="str">
        <f t="shared" si="731"/>
        <v>0.00240914812204151-0.00471951156432675i</v>
      </c>
      <c r="L2526" t="str">
        <f t="shared" si="732"/>
        <v>0.0001875-0.017269245766223i</v>
      </c>
      <c r="M2526" t="str">
        <f t="shared" si="733"/>
        <v>0.0025-0.00832466206166649i</v>
      </c>
      <c r="N2526">
        <f t="shared" si="734"/>
        <v>99.345118437557275</v>
      </c>
      <c r="O2526">
        <f t="shared" si="735"/>
        <v>10.562279728625526</v>
      </c>
      <c r="P2526" s="3">
        <f t="shared" si="736"/>
        <v>10.562279728625526</v>
      </c>
      <c r="Q2526" s="3">
        <f t="shared" si="737"/>
        <v>-80.654881562442725</v>
      </c>
      <c r="R2526">
        <f t="shared" si="738"/>
        <v>99.345118437557275</v>
      </c>
      <c r="S2526">
        <f t="shared" si="739"/>
        <v>12.255440360477348</v>
      </c>
      <c r="T2526">
        <f t="shared" si="722"/>
        <v>10.562279728625526</v>
      </c>
    </row>
    <row r="2527" spans="1:20" x14ac:dyDescent="0.25">
      <c r="A2527">
        <f t="shared" si="723"/>
        <v>77295.814976629626</v>
      </c>
      <c r="B2527">
        <f t="shared" si="740"/>
        <v>12302.01103384716</v>
      </c>
      <c r="C2527" t="str">
        <f t="shared" si="724"/>
        <v>0.549566759975408-3.31751150773031i</v>
      </c>
      <c r="D2527" t="str">
        <f t="shared" si="725"/>
        <v>3.47713090217127-1.35252403055339i</v>
      </c>
      <c r="E2527" t="str">
        <f t="shared" si="726"/>
        <v>170.30640174917+10.8129013428804i</v>
      </c>
      <c r="F2527" t="str">
        <f t="shared" si="727"/>
        <v>2.90974969237031-12.1624614660818i</v>
      </c>
      <c r="G2527" t="str">
        <f t="shared" si="728"/>
        <v>0.999944940721684-0.00741998967598465i</v>
      </c>
      <c r="H2527" t="str">
        <f t="shared" si="729"/>
        <v>183.382528535621-939.806415500814i</v>
      </c>
      <c r="I2527" t="str">
        <f t="shared" si="730"/>
        <v>-30.7402197976878-14.0064277687421i</v>
      </c>
      <c r="K2527" t="str">
        <f t="shared" si="731"/>
        <v>0.00240012405475586-0.00470482363435681i</v>
      </c>
      <c r="L2527" t="str">
        <f t="shared" si="732"/>
        <v>0.0001875-0.0172038710562094i</v>
      </c>
      <c r="M2527" t="str">
        <f t="shared" si="733"/>
        <v>0.0025-0.00829314809889069i</v>
      </c>
      <c r="N2527">
        <f t="shared" si="734"/>
        <v>99.405989155947552</v>
      </c>
      <c r="O2527">
        <f t="shared" si="735"/>
        <v>10.533821983841767</v>
      </c>
      <c r="P2527" s="3">
        <f t="shared" si="736"/>
        <v>10.533821983841767</v>
      </c>
      <c r="Q2527" s="3">
        <f t="shared" si="737"/>
        <v>-80.594010844052448</v>
      </c>
      <c r="R2527">
        <f t="shared" si="738"/>
        <v>99.405989155947552</v>
      </c>
      <c r="S2527">
        <f t="shared" si="739"/>
        <v>12.30201103384716</v>
      </c>
      <c r="T2527">
        <f t="shared" si="722"/>
        <v>10.533821983841767</v>
      </c>
    </row>
    <row r="2528" spans="1:20" x14ac:dyDescent="0.25">
      <c r="A2528">
        <f t="shared" si="723"/>
        <v>77589.539073540829</v>
      </c>
      <c r="B2528">
        <f t="shared" si="740"/>
        <v>12348.75867577578</v>
      </c>
      <c r="C2528" t="str">
        <f t="shared" si="724"/>
        <v>0.551287472814722-3.30609600399011i</v>
      </c>
      <c r="D2528" t="str">
        <f t="shared" si="725"/>
        <v>3.47712333485293-1.3478497478018i</v>
      </c>
      <c r="E2528" t="str">
        <f t="shared" si="726"/>
        <v>170.378661023583+10.8427792233065i</v>
      </c>
      <c r="F2528" t="str">
        <f t="shared" si="727"/>
        <v>2.90974847247114-12.1165828493259i</v>
      </c>
      <c r="G2528" t="str">
        <f t="shared" si="728"/>
        <v>0.999944521499372-0.00744818251413587i</v>
      </c>
      <c r="H2528" t="str">
        <f t="shared" si="729"/>
        <v>180.498336360503-934.478137849809i</v>
      </c>
      <c r="I2528" t="str">
        <f t="shared" si="730"/>
        <v>-30.4601325672589-13.8403671950009i</v>
      </c>
      <c r="K2528" t="str">
        <f t="shared" si="731"/>
        <v>0.00239115764869546-0.00469016872397341i</v>
      </c>
      <c r="L2528" t="str">
        <f t="shared" si="732"/>
        <v>0.0001875-0.0171387438296567i</v>
      </c>
      <c r="M2528" t="str">
        <f t="shared" si="733"/>
        <v>0.0025-0.00826175343583448i</v>
      </c>
      <c r="N2528">
        <f t="shared" si="734"/>
        <v>99.466899698473128</v>
      </c>
      <c r="O2528">
        <f t="shared" si="735"/>
        <v>10.505417130778484</v>
      </c>
      <c r="P2528" s="3">
        <f t="shared" si="736"/>
        <v>10.505417130778484</v>
      </c>
      <c r="Q2528" s="3">
        <f t="shared" si="737"/>
        <v>-80.533100301526872</v>
      </c>
      <c r="R2528">
        <f t="shared" si="738"/>
        <v>99.466899698473128</v>
      </c>
      <c r="S2528">
        <f t="shared" si="739"/>
        <v>12.34875867577578</v>
      </c>
      <c r="T2528">
        <f t="shared" si="722"/>
        <v>10.505417130778484</v>
      </c>
    </row>
    <row r="2529" spans="1:20" x14ac:dyDescent="0.25">
      <c r="A2529">
        <f t="shared" si="723"/>
        <v>77884.379322020279</v>
      </c>
      <c r="B2529">
        <f t="shared" si="740"/>
        <v>12395.683958743728</v>
      </c>
      <c r="C2529" t="str">
        <f t="shared" si="724"/>
        <v>0.552996078564884-3.29473572121911i</v>
      </c>
      <c r="D2529" t="str">
        <f t="shared" si="725"/>
        <v>3.47711570994702-1.34319485236592i</v>
      </c>
      <c r="E2529" t="str">
        <f t="shared" si="726"/>
        <v>170.451471713432+10.8725853724332i</v>
      </c>
      <c r="F2529" t="str">
        <f t="shared" si="727"/>
        <v>2.90974724328416-12.0708785335437i</v>
      </c>
      <c r="G2529" t="str">
        <f t="shared" si="728"/>
        <v>0.999944099085272-0.00747648244934143i</v>
      </c>
      <c r="H2529" t="str">
        <f t="shared" si="729"/>
        <v>177.666824915491-929.186783218019i</v>
      </c>
      <c r="I2529" t="str">
        <f t="shared" si="730"/>
        <v>-30.1827063126649-13.6772375355338i</v>
      </c>
      <c r="K2529" t="str">
        <f t="shared" si="731"/>
        <v>0.00238224858755919-0.00467554695773897i</v>
      </c>
      <c r="L2529" t="str">
        <f t="shared" si="732"/>
        <v>0.0001875-0.0170738631496879i</v>
      </c>
      <c r="M2529" t="str">
        <f t="shared" si="733"/>
        <v>0.0025-0.00823047762087515i</v>
      </c>
      <c r="N2529">
        <f t="shared" si="734"/>
        <v>99.527848974638687</v>
      </c>
      <c r="O2529">
        <f t="shared" si="735"/>
        <v>10.477065376341024</v>
      </c>
      <c r="P2529" s="3">
        <f t="shared" si="736"/>
        <v>10.477065376341024</v>
      </c>
      <c r="Q2529" s="3">
        <f t="shared" si="737"/>
        <v>-80.472151025361313</v>
      </c>
      <c r="R2529">
        <f t="shared" si="738"/>
        <v>99.527848974638687</v>
      </c>
      <c r="S2529">
        <f t="shared" si="739"/>
        <v>12.395683958743728</v>
      </c>
      <c r="T2529">
        <f t="shared" si="722"/>
        <v>10.477065376341024</v>
      </c>
    </row>
    <row r="2530" spans="1:20" x14ac:dyDescent="0.25">
      <c r="A2530">
        <f t="shared" si="723"/>
        <v>78180.339963443956</v>
      </c>
      <c r="B2530">
        <f t="shared" si="740"/>
        <v>12442.787557786954</v>
      </c>
      <c r="C2530" t="str">
        <f t="shared" si="724"/>
        <v>0.554692630858944-3.2834304405482i</v>
      </c>
      <c r="D2530" t="str">
        <f t="shared" si="725"/>
        <v>3.47710802701555-1.33855927726116i</v>
      </c>
      <c r="E2530" t="str">
        <f t="shared" si="726"/>
        <v>170.524837698783+10.9023174013722i</v>
      </c>
      <c r="F2530" t="str">
        <f t="shared" si="727"/>
        <v>2.90974600473868-12.0253478612618i</v>
      </c>
      <c r="G2530" t="str">
        <f t="shared" si="728"/>
        <v>0.999943673455087-0.00750488988816131i</v>
      </c>
      <c r="H2530" t="str">
        <f t="shared" si="729"/>
        <v>174.886924787446-923.932216528615i</v>
      </c>
      <c r="I2530" t="str">
        <f t="shared" si="730"/>
        <v>-29.9079214292254-13.5169765244267i</v>
      </c>
      <c r="K2530" t="str">
        <f t="shared" si="731"/>
        <v>0.00237339655576214-0.00466095845777857i</v>
      </c>
      <c r="L2530" t="str">
        <f t="shared" si="732"/>
        <v>0.0001875-0.0170092280829726i</v>
      </c>
      <c r="M2530" t="str">
        <f t="shared" si="733"/>
        <v>0.0025-0.00819932020409957i</v>
      </c>
      <c r="N2530">
        <f t="shared" si="734"/>
        <v>99.588835883291267</v>
      </c>
      <c r="O2530">
        <f t="shared" si="735"/>
        <v>10.448766928447771</v>
      </c>
      <c r="P2530" s="3">
        <f t="shared" si="736"/>
        <v>10.448766928447771</v>
      </c>
      <c r="Q2530" s="3">
        <f t="shared" si="737"/>
        <v>-80.411164116708733</v>
      </c>
      <c r="R2530">
        <f t="shared" si="738"/>
        <v>99.588835883291267</v>
      </c>
      <c r="S2530">
        <f t="shared" si="739"/>
        <v>12.442787557786955</v>
      </c>
      <c r="T2530">
        <f t="shared" si="722"/>
        <v>10.448766928447771</v>
      </c>
    </row>
    <row r="2531" spans="1:20" x14ac:dyDescent="0.25">
      <c r="A2531">
        <f t="shared" si="723"/>
        <v>78477.425255305046</v>
      </c>
      <c r="B2531">
        <f t="shared" si="740"/>
        <v>12490.070150506544</v>
      </c>
      <c r="C2531" t="str">
        <f t="shared" si="724"/>
        <v>0.55637718303182-3.27217994457044i</v>
      </c>
      <c r="D2531" t="str">
        <f t="shared" si="725"/>
        <v>3.4771002856172-1.33394295578059i</v>
      </c>
      <c r="E2531" t="str">
        <f t="shared" si="726"/>
        <v>170.598762884927+10.9319728862741i</v>
      </c>
      <c r="F2531" t="str">
        <f t="shared" si="727"/>
        <v>2.90974475676342-11.9799901775045i</v>
      </c>
      <c r="G2531" t="str">
        <f t="shared" si="728"/>
        <v>0.999943244584332-0.00753340523869576i</v>
      </c>
      <c r="H2531" t="str">
        <f t="shared" si="729"/>
        <v>172.157589342479-918.714294335266i</v>
      </c>
      <c r="I2531" t="str">
        <f t="shared" si="730"/>
        <v>-29.635758065662-13.3595233211234i</v>
      </c>
      <c r="K2531" t="str">
        <f t="shared" si="731"/>
        <v>0.00236460123844826-0.00464640334380003i</v>
      </c>
      <c r="L2531" t="str">
        <f t="shared" si="732"/>
        <v>0.0001875-0.0169448376997136i</v>
      </c>
      <c r="M2531" t="str">
        <f t="shared" si="733"/>
        <v>0.0025-0.00816828073729785i</v>
      </c>
      <c r="N2531">
        <f t="shared" si="734"/>
        <v>99.649859312466589</v>
      </c>
      <c r="O2531">
        <f t="shared" si="735"/>
        <v>10.420521996029777</v>
      </c>
      <c r="P2531" s="3">
        <f t="shared" si="736"/>
        <v>10.420521996029777</v>
      </c>
      <c r="Q2531" s="3">
        <f t="shared" si="737"/>
        <v>-80.350140687533411</v>
      </c>
      <c r="R2531">
        <f t="shared" si="738"/>
        <v>99.649859312466589</v>
      </c>
      <c r="S2531">
        <f t="shared" si="739"/>
        <v>12.490070150506545</v>
      </c>
      <c r="T2531">
        <f t="shared" si="722"/>
        <v>10.420521996029777</v>
      </c>
    </row>
    <row r="2532" spans="1:20" x14ac:dyDescent="0.25">
      <c r="A2532">
        <f t="shared" si="723"/>
        <v>78775.639471275208</v>
      </c>
      <c r="B2532">
        <f t="shared" si="740"/>
        <v>12537.53241707847</v>
      </c>
      <c r="C2532" t="str">
        <f t="shared" si="724"/>
        <v>0.558049788115755-3.26098401733519i</v>
      </c>
      <c r="D2532" t="str">
        <f t="shared" si="725"/>
        <v>3.47709248530729-1.32934582149401i</v>
      </c>
      <c r="E2532" t="str">
        <f t="shared" si="726"/>
        <v>170.673251202488+10.9615493678573i</v>
      </c>
      <c r="F2532" t="str">
        <f t="shared" si="727"/>
        <v>2.90974349928661-11.9348048297847i</v>
      </c>
      <c r="G2532" t="str">
        <f t="shared" si="728"/>
        <v>0.999942812448339-0.00756202891059104i</v>
      </c>
      <c r="H2532" t="str">
        <f t="shared" si="729"/>
        <v>169.47779426685-913.532865322855i</v>
      </c>
      <c r="I2532" t="str">
        <f t="shared" si="730"/>
        <v>-29.3661961485121-13.2048184782855i</v>
      </c>
      <c r="K2532" t="str">
        <f t="shared" si="731"/>
        <v>0.00235586232150263-0.00463188173311389i</v>
      </c>
      <c r="L2532" t="str">
        <f t="shared" si="732"/>
        <v>0.0001875-0.0168806910736338i</v>
      </c>
      <c r="M2532" t="str">
        <f t="shared" si="733"/>
        <v>0.0025-0.00813735877395685i</v>
      </c>
      <c r="N2532">
        <f t="shared" si="734"/>
        <v>99.710918139230841</v>
      </c>
      <c r="O2532">
        <f t="shared" si="735"/>
        <v>10.392330789030709</v>
      </c>
      <c r="P2532" s="3">
        <f t="shared" si="736"/>
        <v>10.392330789030709</v>
      </c>
      <c r="Q2532" s="3">
        <f t="shared" si="737"/>
        <v>-80.289081860769159</v>
      </c>
      <c r="R2532">
        <f t="shared" si="738"/>
        <v>99.710918139230841</v>
      </c>
      <c r="S2532">
        <f t="shared" si="739"/>
        <v>12.53753241707847</v>
      </c>
      <c r="T2532">
        <f t="shared" si="722"/>
        <v>10.392330789030709</v>
      </c>
    </row>
    <row r="2533" spans="1:20" x14ac:dyDescent="0.25">
      <c r="A2533">
        <f t="shared" si="723"/>
        <v>79074.986901266049</v>
      </c>
      <c r="B2533">
        <f t="shared" si="740"/>
        <v>12585.175040263368</v>
      </c>
      <c r="C2533" t="str">
        <f t="shared" si="724"/>
        <v>0.559710498835958-3.24984244434185i</v>
      </c>
      <c r="D2533" t="str">
        <f t="shared" si="725"/>
        <v>3.4770846256378-1.32476780824696i</v>
      </c>
      <c r="E2533" t="str">
        <f t="shared" si="726"/>
        <v>170.748306607511+10.9910443509372i</v>
      </c>
      <c r="F2533" t="str">
        <f t="shared" si="727"/>
        <v>2.90974223223592-11.8897911680944i</v>
      </c>
      <c r="G2533" t="str">
        <f t="shared" si="728"/>
        <v>0.99994237702225-0.00759076131504531i</v>
      </c>
      <c r="H2533" t="str">
        <f t="shared" si="729"/>
        <v>166.846537113839-908.387770786252i</v>
      </c>
      <c r="I2533" t="str">
        <f t="shared" si="730"/>
        <v>-29.099215405324-13.0528039102324i</v>
      </c>
      <c r="K2533" t="str">
        <f t="shared" si="731"/>
        <v>0.00234717949156345-0.00461739374065327i</v>
      </c>
      <c r="L2533" t="str">
        <f t="shared" si="732"/>
        <v>0.0001875-0.0168167872819624i</v>
      </c>
      <c r="M2533" t="str">
        <f t="shared" si="733"/>
        <v>0.0025-0.00810655386925367i</v>
      </c>
      <c r="N2533">
        <f t="shared" si="734"/>
        <v>99.772011229525503</v>
      </c>
      <c r="O2533">
        <f t="shared" si="735"/>
        <v>10.364193518405585</v>
      </c>
      <c r="P2533" s="3">
        <f t="shared" si="736"/>
        <v>10.364193518405585</v>
      </c>
      <c r="Q2533" s="3">
        <f t="shared" si="737"/>
        <v>-80.227988770474497</v>
      </c>
      <c r="R2533">
        <f t="shared" si="738"/>
        <v>99.772011229525503</v>
      </c>
      <c r="S2533">
        <f t="shared" si="739"/>
        <v>12.585175040263367</v>
      </c>
      <c r="T2533">
        <f t="shared" si="722"/>
        <v>10.364193518405585</v>
      </c>
    </row>
    <row r="2534" spans="1:20" x14ac:dyDescent="0.25">
      <c r="A2534">
        <f t="shared" si="723"/>
        <v>79375.47185149086</v>
      </c>
      <c r="B2534">
        <f t="shared" si="740"/>
        <v>12632.998705416368</v>
      </c>
      <c r="C2534" t="str">
        <f t="shared" si="724"/>
        <v>0.561359367606128-3.238755012534i</v>
      </c>
      <c r="D2534" t="str">
        <f t="shared" si="725"/>
        <v>3.47707670615726-1.32020885015976i</v>
      </c>
      <c r="E2534" t="str">
        <f t="shared" si="726"/>
        <v>170.823933081562+11.020455303942i</v>
      </c>
      <c r="F2534" t="str">
        <f t="shared" si="727"/>
        <v>2.90974095553847-11.8449485448953i</v>
      </c>
      <c r="G2534" t="str">
        <f t="shared" si="728"/>
        <v>0.999941938281019-0.00761960286481442i</v>
      </c>
      <c r="H2534" t="str">
        <f t="shared" si="729"/>
        <v>164.262836856836-903.278845088133i</v>
      </c>
      <c r="I2534" t="str">
        <f t="shared" si="730"/>
        <v>-28.8347953866908-12.9034228619675i</v>
      </c>
      <c r="K2534" t="str">
        <f t="shared" si="731"/>
        <v>0.00233855243603397-0.00460293947899396i</v>
      </c>
      <c r="L2534" t="str">
        <f t="shared" si="732"/>
        <v>0.0001875-0.0167531254054218i</v>
      </c>
      <c r="M2534" t="str">
        <f t="shared" si="733"/>
        <v>0.0025-0.00807586558004946i</v>
      </c>
      <c r="N2534">
        <f t="shared" si="734"/>
        <v>99.833137438007654</v>
      </c>
      <c r="O2534">
        <f t="shared" si="735"/>
        <v>10.336110396120201</v>
      </c>
      <c r="P2534" s="3">
        <f t="shared" si="736"/>
        <v>10.336110396120201</v>
      </c>
      <c r="Q2534" s="3">
        <f t="shared" si="737"/>
        <v>-80.166862561992346</v>
      </c>
      <c r="R2534">
        <f t="shared" si="738"/>
        <v>99.833137438007654</v>
      </c>
      <c r="S2534">
        <f t="shared" si="739"/>
        <v>12.632998705416368</v>
      </c>
      <c r="T2534">
        <f t="shared" si="722"/>
        <v>10.336110396120201</v>
      </c>
    </row>
    <row r="2535" spans="1:20" x14ac:dyDescent="0.25">
      <c r="A2535">
        <f t="shared" si="723"/>
        <v>79677.09864452653</v>
      </c>
      <c r="B2535">
        <f t="shared" si="740"/>
        <v>12681.004100496952</v>
      </c>
      <c r="C2535" t="str">
        <f t="shared" si="724"/>
        <v>0.56299644652407-3.22772151029337i</v>
      </c>
      <c r="D2535" t="str">
        <f t="shared" si="725"/>
        <v>3.47706872641081-1.31566888162662i</v>
      </c>
      <c r="E2535" t="str">
        <f t="shared" si="726"/>
        <v>170.900134631813+11.049779658428i</v>
      </c>
      <c r="F2535" t="str">
        <f t="shared" si="727"/>
        <v>2.9097396691208-11.8002763151094i</v>
      </c>
      <c r="G2535" t="str">
        <f t="shared" si="728"/>
        <v>0.999941496199409-0.00764855397421783i</v>
      </c>
      <c r="H2535" t="str">
        <f t="shared" si="729"/>
        <v>161.725733448738-898.205916096538i</v>
      </c>
      <c r="I2535" t="str">
        <f t="shared" si="730"/>
        <v>-28.5729154871688-12.756619878786i</v>
      </c>
      <c r="K2535" t="str">
        <f t="shared" si="731"/>
        <v>0.00232998084309404-0.0045885190583743i</v>
      </c>
      <c r="L2535" t="str">
        <f t="shared" si="732"/>
        <v>0.0001875-0.0166897045282146i</v>
      </c>
      <c r="M2535" t="str">
        <f t="shared" si="733"/>
        <v>0.0025-0.00804529346488294i</v>
      </c>
      <c r="N2535">
        <f t="shared" si="734"/>
        <v>99.894295607891181</v>
      </c>
      <c r="O2535">
        <f t="shared" si="735"/>
        <v>10.308081635149877</v>
      </c>
      <c r="P2535" s="3">
        <f t="shared" si="736"/>
        <v>10.308081635149877</v>
      </c>
      <c r="Q2535" s="3">
        <f t="shared" si="737"/>
        <v>-80.105704392108819</v>
      </c>
      <c r="R2535">
        <f t="shared" si="738"/>
        <v>99.894295607891181</v>
      </c>
      <c r="S2535">
        <f t="shared" si="739"/>
        <v>12.681004100496951</v>
      </c>
      <c r="T2535">
        <f t="shared" si="722"/>
        <v>10.308081635149877</v>
      </c>
    </row>
    <row r="2536" spans="1:20" x14ac:dyDescent="0.25">
      <c r="A2536">
        <f t="shared" si="723"/>
        <v>79979.871619375728</v>
      </c>
      <c r="B2536">
        <f t="shared" si="740"/>
        <v>12729.19191607884</v>
      </c>
      <c r="C2536" t="str">
        <f t="shared" si="724"/>
        <v>0.564621787367222-3.21674172743373i</v>
      </c>
      <c r="D2536" t="str">
        <f t="shared" si="725"/>
        <v>3.47706068594009-1.31114783731461i</v>
      </c>
      <c r="E2536" t="str">
        <f t="shared" si="726"/>
        <v>170.976915291141+11.0790148085848i</v>
      </c>
      <c r="F2536" t="str">
        <f t="shared" si="727"/>
        <v>2.90973837290894-11.7557738361102i</v>
      </c>
      <c r="G2536" t="str">
        <f t="shared" si="728"/>
        <v>0.99994105075199-0.00767761505914443i</v>
      </c>
      <c r="H2536" t="str">
        <f t="shared" si="729"/>
        <v>159.234287387781-893.168805603016i</v>
      </c>
      <c r="I2536" t="str">
        <f t="shared" si="730"/>
        <v>-28.3135549651312-12.6123407764648i</v>
      </c>
      <c r="K2536" t="str">
        <f t="shared" si="731"/>
        <v>0.00232146440171118-0.00457413258671476i</v>
      </c>
      <c r="L2536" t="str">
        <f t="shared" si="732"/>
        <v>0.0001875-0.0166265237380101i</v>
      </c>
      <c r="M2536" t="str">
        <f t="shared" si="733"/>
        <v>0.0025-0.00801483708396387i</v>
      </c>
      <c r="N2536">
        <f t="shared" si="734"/>
        <v>99.955484570785302</v>
      </c>
      <c r="O2536">
        <f t="shared" si="735"/>
        <v>10.280107449477626</v>
      </c>
      <c r="P2536" s="3">
        <f t="shared" si="736"/>
        <v>10.280107449477626</v>
      </c>
      <c r="Q2536" s="3">
        <f t="shared" si="737"/>
        <v>-80.044515429214698</v>
      </c>
      <c r="R2536">
        <f t="shared" si="738"/>
        <v>99.955484570785302</v>
      </c>
      <c r="S2536">
        <f t="shared" si="739"/>
        <v>12.72919191607884</v>
      </c>
      <c r="T2536">
        <f t="shared" si="722"/>
        <v>10.280107449477626</v>
      </c>
    </row>
    <row r="2537" spans="1:20" x14ac:dyDescent="0.25">
      <c r="A2537">
        <f t="shared" si="723"/>
        <v>80283.795131529361</v>
      </c>
      <c r="B2537">
        <f t="shared" si="740"/>
        <v>12777.56284535994</v>
      </c>
      <c r="C2537" t="str">
        <f t="shared" si="724"/>
        <v>0.566235441588422-3.20581545519524i</v>
      </c>
      <c r="D2537" t="str">
        <f t="shared" si="725"/>
        <v>3.47705258428331-1.30664565216278i</v>
      </c>
      <c r="E2537" t="str">
        <f t="shared" si="726"/>
        <v>171.054279118213+11.1081581107354i</v>
      </c>
      <c r="F2537" t="str">
        <f t="shared" si="727"/>
        <v>2.90973706682832-11.7114404677127i</v>
      </c>
      <c r="G2537" t="str">
        <f t="shared" si="728"/>
        <v>0.999940601913139-0.0077067865370585i</v>
      </c>
      <c r="H2537" t="str">
        <f t="shared" si="729"/>
        <v>156.787579290019-888.167329722201i</v>
      </c>
      <c r="I2537" t="str">
        <f t="shared" si="730"/>
        <v>-28.0566929616022-12.4705326120362i</v>
      </c>
      <c r="K2537" t="str">
        <f t="shared" si="731"/>
        <v>0.00231300280165202-0.0045597801696381i</v>
      </c>
      <c r="L2537" t="str">
        <f t="shared" si="732"/>
        <v>0.0001875-0.0165635821259316i</v>
      </c>
      <c r="M2537" t="str">
        <f t="shared" si="733"/>
        <v>0.0025-0.00798449599916701i</v>
      </c>
      <c r="N2537">
        <f t="shared" si="734"/>
        <v>100.01670314653475</v>
      </c>
      <c r="O2537">
        <f t="shared" si="735"/>
        <v>10.252188054093367</v>
      </c>
      <c r="P2537" s="3">
        <f t="shared" si="736"/>
        <v>10.252188054093367</v>
      </c>
      <c r="Q2537" s="3">
        <f t="shared" si="737"/>
        <v>-79.983296853465248</v>
      </c>
      <c r="R2537">
        <f t="shared" si="738"/>
        <v>100.01670314653475</v>
      </c>
      <c r="S2537">
        <f t="shared" si="739"/>
        <v>12.77756284535994</v>
      </c>
      <c r="T2537">
        <f t="shared" si="722"/>
        <v>10.252188054093367</v>
      </c>
    </row>
    <row r="2538" spans="1:20" x14ac:dyDescent="0.25">
      <c r="A2538">
        <f t="shared" si="723"/>
        <v>80588.873553029174</v>
      </c>
      <c r="B2538">
        <f t="shared" si="740"/>
        <v>12826.117584172309</v>
      </c>
      <c r="C2538" t="str">
        <f t="shared" si="724"/>
        <v>0.567837460311372-3.19494248623815i</v>
      </c>
      <c r="D2538" t="str">
        <f t="shared" si="725"/>
        <v>3.47704442097513-1.30216226138119i</v>
      </c>
      <c r="E2538" t="str">
        <f t="shared" si="726"/>
        <v>171.132230197573+11.1372068828323i</v>
      </c>
      <c r="F2538" t="str">
        <f t="shared" si="727"/>
        <v>2.90973575080382-11.6672755721649i</v>
      </c>
      <c r="G2538" t="str">
        <f t="shared" si="728"/>
        <v>0.99994014965704-0.00773606882700559i</v>
      </c>
      <c r="H2538" t="str">
        <f t="shared" si="729"/>
        <v>154.384709468393-883.201299273459i</v>
      </c>
      <c r="I2538" t="str">
        <f t="shared" si="730"/>
        <v>-27.802308518118-12.3311436551373i</v>
      </c>
      <c r="K2538" t="str">
        <f t="shared" si="731"/>
        <v>0.0023045957334927-0.00454546191048883i</v>
      </c>
      <c r="L2538" t="str">
        <f t="shared" si="732"/>
        <v>0.0001875-0.0165008787865427i</v>
      </c>
      <c r="M2538" t="str">
        <f t="shared" si="733"/>
        <v>0.0025-0.00795426977402569i</v>
      </c>
      <c r="N2538">
        <f t="shared" si="734"/>
        <v>100.07795014305556</v>
      </c>
      <c r="O2538">
        <f t="shared" si="735"/>
        <v>10.224323664990976</v>
      </c>
      <c r="P2538" s="3">
        <f t="shared" si="736"/>
        <v>10.224323664990976</v>
      </c>
      <c r="Q2538" s="3">
        <f t="shared" si="737"/>
        <v>-79.92204985694444</v>
      </c>
      <c r="R2538">
        <f t="shared" si="738"/>
        <v>100.07795014305556</v>
      </c>
      <c r="S2538">
        <f t="shared" si="739"/>
        <v>12.826117584172309</v>
      </c>
      <c r="T2538">
        <f t="shared" si="722"/>
        <v>10.224323664990976</v>
      </c>
    </row>
    <row r="2539" spans="1:20" x14ac:dyDescent="0.25">
      <c r="A2539">
        <f t="shared" si="723"/>
        <v>80895.111272530703</v>
      </c>
      <c r="B2539">
        <f t="shared" si="740"/>
        <v>12874.856830992165</v>
      </c>
      <c r="C2539" t="str">
        <f t="shared" si="724"/>
        <v>0.569427894326395-3.18412261463735i</v>
      </c>
      <c r="D2539" t="str">
        <f t="shared" si="725"/>
        <v>3.4770361955467-1.29769760044999i</v>
      </c>
      <c r="E2539" t="str">
        <f t="shared" si="726"/>
        <v>171.210772639737+11.1661584039419i</v>
      </c>
      <c r="F2539" t="str">
        <f t="shared" si="727"/>
        <v>2.90973442475973-11.6232785141381i</v>
      </c>
      <c r="G2539" t="str">
        <f t="shared" si="728"/>
        <v>0.999939693957678-0.00776546234961856i</v>
      </c>
      <c r="H2539" t="str">
        <f t="shared" si="729"/>
        <v>152.02479751859-878.270520145375i</v>
      </c>
      <c r="I2539" t="str">
        <f t="shared" si="730"/>
        <v>-27.5503805936533-12.1941233599361i</v>
      </c>
      <c r="K2539" t="str">
        <f t="shared" si="731"/>
        <v>0.0022962428886297-0.00453117791035308i</v>
      </c>
      <c r="L2539" t="str">
        <f t="shared" si="732"/>
        <v>0.0001875-0.0164384128178349i</v>
      </c>
      <c r="M2539" t="str">
        <f t="shared" si="733"/>
        <v>0.0025-0.00792415797372556i</v>
      </c>
      <c r="N2539">
        <f t="shared" si="734"/>
        <v>100.13922435617182</v>
      </c>
      <c r="O2539">
        <f t="shared" si="735"/>
        <v>10.196514499167389</v>
      </c>
      <c r="P2539" s="3">
        <f t="shared" si="736"/>
        <v>10.196514499167389</v>
      </c>
      <c r="Q2539" s="3">
        <f t="shared" si="737"/>
        <v>-79.860775643828177</v>
      </c>
      <c r="R2539">
        <f t="shared" si="738"/>
        <v>100.13922435617182</v>
      </c>
      <c r="S2539">
        <f t="shared" si="739"/>
        <v>12.874856830992165</v>
      </c>
      <c r="T2539">
        <f t="shared" si="722"/>
        <v>10.196514499167389</v>
      </c>
    </row>
    <row r="2540" spans="1:20" x14ac:dyDescent="0.25">
      <c r="A2540">
        <f t="shared" si="723"/>
        <v>81202.512695366328</v>
      </c>
      <c r="B2540">
        <f t="shared" si="740"/>
        <v>12923.781286949936</v>
      </c>
      <c r="C2540" t="str">
        <f t="shared" si="724"/>
        <v>0.571006794086031-3.17335563587608i</v>
      </c>
      <c r="D2540" t="str">
        <f t="shared" si="725"/>
        <v>3.47702790752561-1.29325160511847i</v>
      </c>
      <c r="E2540" t="str">
        <f t="shared" si="726"/>
        <v>171.289910581264+11.1950099137258i</v>
      </c>
      <c r="F2540" t="str">
        <f t="shared" si="727"/>
        <v>2.90973308861978-11.5794486607182i</v>
      </c>
      <c r="G2540" t="str">
        <f t="shared" si="728"/>
        <v>0.99993923478884-0.00779496752712343i</v>
      </c>
      <c r="H2540" t="str">
        <f t="shared" si="729"/>
        <v>149.706981911683-873.374793643798i</v>
      </c>
      <c r="I2540" t="str">
        <f t="shared" si="730"/>
        <v>-27.3008880806615-12.0594223376298i</v>
      </c>
      <c r="K2540" t="str">
        <f t="shared" si="731"/>
        <v>0.00228794395929004-0.0045169282680781i</v>
      </c>
      <c r="L2540" t="str">
        <f t="shared" si="732"/>
        <v>0.0001875-0.0163761833212143i</v>
      </c>
      <c r="M2540" t="str">
        <f t="shared" si="733"/>
        <v>0.0025-0.00789416016509822i</v>
      </c>
      <c r="N2540">
        <f t="shared" si="734"/>
        <v>100.20052456945153</v>
      </c>
      <c r="O2540">
        <f t="shared" si="735"/>
        <v>10.168760774619145</v>
      </c>
      <c r="P2540" s="3">
        <f t="shared" si="736"/>
        <v>10.168760774619145</v>
      </c>
      <c r="Q2540" s="3">
        <f t="shared" si="737"/>
        <v>-79.799475430548469</v>
      </c>
      <c r="R2540">
        <f t="shared" si="738"/>
        <v>100.20052456945153</v>
      </c>
      <c r="S2540">
        <f t="shared" si="739"/>
        <v>12.923781286949936</v>
      </c>
      <c r="T2540">
        <f t="shared" ref="T2540:T2603" si="741">P2540</f>
        <v>10.168760774619145</v>
      </c>
    </row>
    <row r="2541" spans="1:20" x14ac:dyDescent="0.25">
      <c r="A2541">
        <f t="shared" ref="A2541:A2604" si="742">2*PI()*B2541</f>
        <v>81511.082243608704</v>
      </c>
      <c r="B2541">
        <f t="shared" si="740"/>
        <v>12972.891655840345</v>
      </c>
      <c r="C2541" t="str">
        <f t="shared" ref="C2541:C2604" si="743">IMPRODUCT(D2541,E2541,$C$40,,K2541,$C$41)</f>
        <v>0.572574209700741-3.16264134684034i</v>
      </c>
      <c r="D2541" t="str">
        <f t="shared" ref="D2541:D2604" si="744">IMDIV(IMPRODUCT($C$37,$C$38,COMPLEX(1,A2541/$C$38)),IMSUM(-1*A2541*A2541/$C$39,COMPLEX(0,1*A2541)))</f>
        <v>3.47701955643583-1.28882421140417i</v>
      </c>
      <c r="E2541" t="str">
        <f t="shared" ref="E2541:E2604" si="745">IMDIV(IMPRODUCT(IMSUM(F2541,G2541),$C$29,H2541),IMSUM(1,I2541))</f>
        <v>171.369648184851+11.2237586119186i</v>
      </c>
      <c r="F2541" t="str">
        <f t="shared" ref="F2541:F2604" si="746">IMDIV(IMPRODUCT($C$14,$C$15,COMPLEX(1,A2541/$C$15)),IMSUM(-1*A2541*A2541/$C$16,COMPLEX(0,A2541)))</f>
        <v>2.90973174230711-11.5357853813961i</v>
      </c>
      <c r="G2541" t="str">
        <f t="shared" ref="G2541:G2604" si="747">IMDIV(1,COMPLEX(1,A2541*$C$9*$C$10))</f>
        <v>0.999938772124116-0.00782458478334547i</v>
      </c>
      <c r="H2541" t="str">
        <f t="shared" ref="H2541:H2604" si="748">IMDIV($C$3,IMSUM(K2541,COMPLEX(0,$C$28*A2541)))</f>
        <v>147.430419593617-868.513916824051i</v>
      </c>
      <c r="I2541" t="str">
        <f t="shared" ref="I2541:I2604" si="749">IMPRODUCT(F2541,$C$29,H2541,$C$31)</f>
        <v>-27.0538098202584-11.9269923295077i</v>
      </c>
      <c r="K2541" t="str">
        <f t="shared" ref="K2541:K2604" si="750">IF($C$26&lt;=0,IMDIV(1,IMSUM(IMDIV(1,L2541),1/$C$18)),IMDIV(1,IMSUM(IMDIV(1,L2541),1/$C$18,IMDIV(1,M2541))))</f>
        <v>0.00227969863854135-0.00450271308029191i</v>
      </c>
      <c r="L2541" t="str">
        <f t="shared" ref="L2541:L2604" si="751">IMSUM($C$21/$C$22,IMDIV(1,COMPLEX(0,$C$20*$C$22*A2541)))</f>
        <v>0.0001875-0.0163141894014887i</v>
      </c>
      <c r="M2541" t="str">
        <f t="shared" ref="M2541:M2604" si="752">IMSUM($C$25/$C$26,IMDIV(1,COMPLEX(0,$C$24*$C$26*A2541)))</f>
        <v>0.0025-0.00786427591661503i</v>
      </c>
      <c r="N2541">
        <f t="shared" ref="N2541:N2604" si="753">ABS(R2541)</f>
        <v>100.26184955404062</v>
      </c>
      <c r="O2541">
        <f t="shared" ref="O2541:O2604" si="754">ABS(P2541)</f>
        <v>10.141062710340485</v>
      </c>
      <c r="P2541" s="3">
        <f t="shared" ref="P2541:P2604" si="755">20*LOG10(IMABS(C2541))</f>
        <v>10.141062710340485</v>
      </c>
      <c r="Q2541" s="3">
        <f t="shared" ref="Q2541:Q2604" si="756">IMARGUMENT(C2541)*180/PI()</f>
        <v>-79.738150445959377</v>
      </c>
      <c r="R2541">
        <f t="shared" ref="R2541:R2604" si="757">IF(Q2541&lt;0,Q2541+180,Q2541-180)</f>
        <v>100.26184955404062</v>
      </c>
      <c r="S2541">
        <f t="shared" ref="S2541:S2604" si="758">B2541/1000</f>
        <v>12.972891655840344</v>
      </c>
      <c r="T2541">
        <f t="shared" si="741"/>
        <v>10.141062710340485</v>
      </c>
    </row>
    <row r="2542" spans="1:20" x14ac:dyDescent="0.25">
      <c r="A2542">
        <f t="shared" si="742"/>
        <v>81820.824356134428</v>
      </c>
      <c r="B2542">
        <f t="shared" ref="B2542:B2605" si="759">B2541*(1+B$42)</f>
        <v>13022.188644132539</v>
      </c>
      <c r="C2542" t="str">
        <f t="shared" si="743"/>
        <v>0.574130190934541-3.1519795458131i</v>
      </c>
      <c r="D2542" t="str">
        <f t="shared" si="744"/>
        <v>3.47701114179777-1.28441535559189i</v>
      </c>
      <c r="E2542" t="str">
        <f t="shared" si="745"/>
        <v>171.449989639409+11.2524016577871i</v>
      </c>
      <c r="F2542" t="str">
        <f t="shared" si="746"/>
        <v>2.9097303857443-11.4922880480592i</v>
      </c>
      <c r="G2542" t="str">
        <f t="shared" si="747"/>
        <v>0.999938305936891-0.00785431454371517i</v>
      </c>
      <c r="H2542" t="str">
        <f t="shared" si="748"/>
        <v>145.194285591567-863.687682808i</v>
      </c>
      <c r="I2542" t="str">
        <f t="shared" si="749"/>
        <v>-26.8091246165979-11.7967861805789i</v>
      </c>
      <c r="K2542" t="str">
        <f t="shared" si="750"/>
        <v>0.00227150662030179-0.00448853244142291i</v>
      </c>
      <c r="L2542" t="str">
        <f t="shared" si="751"/>
        <v>0.0001875-0.0162524301668546i</v>
      </c>
      <c r="M2542" t="str">
        <f t="shared" si="752"/>
        <v>0.0025-0.00783450479838119i</v>
      </c>
      <c r="N2542">
        <f t="shared" si="753"/>
        <v>100.32319806849556</v>
      </c>
      <c r="O2542">
        <f t="shared" si="754"/>
        <v>10.113420526320581</v>
      </c>
      <c r="P2542" s="3">
        <f t="shared" si="755"/>
        <v>10.113420526320581</v>
      </c>
      <c r="Q2542" s="3">
        <f t="shared" si="756"/>
        <v>-79.676801931504443</v>
      </c>
      <c r="R2542">
        <f t="shared" si="757"/>
        <v>100.32319806849556</v>
      </c>
      <c r="S2542">
        <f t="shared" si="758"/>
        <v>13.022188644132539</v>
      </c>
      <c r="T2542">
        <f t="shared" si="741"/>
        <v>10.113420526320581</v>
      </c>
    </row>
    <row r="2543" spans="1:20" x14ac:dyDescent="0.25">
      <c r="A2543">
        <f t="shared" si="742"/>
        <v>82131.743488687731</v>
      </c>
      <c r="B2543">
        <f t="shared" si="759"/>
        <v>13071.672960980242</v>
      </c>
      <c r="C2543" t="str">
        <f t="shared" si="743"/>
        <v>0.575674787200718-3.14137003246834i</v>
      </c>
      <c r="D2543" t="str">
        <f t="shared" si="744"/>
        <v>3.47700266312814-1.28002497423285i</v>
      </c>
      <c r="E2543" t="str">
        <f t="shared" si="745"/>
        <v>171.530939160142+11.2809361695997i</v>
      </c>
      <c r="F2543" t="str">
        <f t="shared" si="746"/>
        <v>2.90972901885327-11.4489560349818i</v>
      </c>
      <c r="G2543" t="str">
        <f t="shared" si="747"/>
        <v>0.999937836200351-0.00788415723527431i</v>
      </c>
      <c r="H2543" t="str">
        <f t="shared" si="748"/>
        <v>142.997772627182-858.895881086578i</v>
      </c>
      <c r="I2543" t="str">
        <f t="shared" si="749"/>
        <v>-26.5668112504662-11.6687578137529i</v>
      </c>
      <c r="K2543" t="str">
        <f t="shared" si="750"/>
        <v>0.00226336759934957-0.00447438644371921i</v>
      </c>
      <c r="L2543" t="str">
        <f t="shared" si="751"/>
        <v>0.0001875-0.0161909047288849i</v>
      </c>
      <c r="M2543" t="str">
        <f t="shared" si="752"/>
        <v>0.0025-0.00780484638212911i</v>
      </c>
      <c r="N2543">
        <f t="shared" si="753"/>
        <v>100.3845688586166</v>
      </c>
      <c r="O2543">
        <f t="shared" si="754"/>
        <v>10.085834443540056</v>
      </c>
      <c r="P2543" s="3">
        <f t="shared" si="755"/>
        <v>10.085834443540056</v>
      </c>
      <c r="Q2543" s="3">
        <f t="shared" si="756"/>
        <v>-79.615431141383397</v>
      </c>
      <c r="R2543">
        <f t="shared" si="757"/>
        <v>100.3845688586166</v>
      </c>
      <c r="S2543">
        <f t="shared" si="758"/>
        <v>13.071672960980242</v>
      </c>
      <c r="T2543">
        <f t="shared" si="741"/>
        <v>10.085834443540056</v>
      </c>
    </row>
    <row r="2544" spans="1:20" x14ac:dyDescent="0.25">
      <c r="A2544">
        <f t="shared" si="742"/>
        <v>82443.844113944753</v>
      </c>
      <c r="B2544">
        <f t="shared" si="759"/>
        <v>13121.345318231968</v>
      </c>
      <c r="C2544" t="str">
        <f t="shared" si="743"/>
        <v>0.577208047557491-3.13081260786532i</v>
      </c>
      <c r="D2544" t="str">
        <f t="shared" si="744"/>
        <v>3.47699411994001-1.27565300414371i</v>
      </c>
      <c r="E2544" t="str">
        <f t="shared" si="745"/>
        <v>171.61250098862+11.309359224074i</v>
      </c>
      <c r="F2544" t="str">
        <f t="shared" si="746"/>
        <v>2.90972764155546-11.4057887188165i</v>
      </c>
      <c r="G2544" t="str">
        <f t="shared" si="747"/>
        <v>0.999937362887478-0.00791411328668201i</v>
      </c>
      <c r="H2544" t="str">
        <f t="shared" si="748"/>
        <v>140.840090736704-854.138297808338i</v>
      </c>
      <c r="I2544" t="str">
        <f t="shared" si="749"/>
        <v>-26.3268484921363-11.5428622045727i</v>
      </c>
      <c r="K2544" t="str">
        <f t="shared" si="750"/>
        <v>0.00225528127133234-0.00446027517726809i</v>
      </c>
      <c r="L2544" t="str">
        <f t="shared" si="751"/>
        <v>0.0001875-0.0161296122025153i</v>
      </c>
      <c r="M2544" t="str">
        <f t="shared" si="752"/>
        <v>0.0025-0.0077753002412125i</v>
      </c>
      <c r="N2544">
        <f t="shared" si="753"/>
        <v>100.4459606572785</v>
      </c>
      <c r="O2544">
        <f t="shared" si="754"/>
        <v>10.05830468396775</v>
      </c>
      <c r="P2544" s="3">
        <f t="shared" si="755"/>
        <v>10.05830468396775</v>
      </c>
      <c r="Q2544" s="3">
        <f t="shared" si="756"/>
        <v>-79.554039342721495</v>
      </c>
      <c r="R2544">
        <f t="shared" si="757"/>
        <v>100.4459606572785</v>
      </c>
      <c r="S2544">
        <f t="shared" si="758"/>
        <v>13.121345318231969</v>
      </c>
      <c r="T2544">
        <f t="shared" si="741"/>
        <v>10.05830468396775</v>
      </c>
    </row>
    <row r="2545" spans="1:20" x14ac:dyDescent="0.25">
      <c r="A2545">
        <f t="shared" si="742"/>
        <v>82757.130721577749</v>
      </c>
      <c r="B2545">
        <f t="shared" si="759"/>
        <v>13171.206430441251</v>
      </c>
      <c r="C2545" t="str">
        <f t="shared" si="743"/>
        <v>0.578730020703707-3.12030707444303i</v>
      </c>
      <c r="D2545" t="str">
        <f t="shared" si="744"/>
        <v>3.47698551174275-1.27129938240571i</v>
      </c>
      <c r="E2545" t="str">
        <f t="shared" si="745"/>
        <v>171.694679392863+11.3376678558236i</v>
      </c>
      <c r="F2545" t="str">
        <f t="shared" si="746"/>
        <v>2.9097262537716-11.3627854785852i</v>
      </c>
      <c r="G2545" t="str">
        <f t="shared" si="747"/>
        <v>0.999936885971045-0.00794418312822079i</v>
      </c>
      <c r="H2545" t="str">
        <f t="shared" si="748"/>
        <v>138.720466897995-849.414716054645i</v>
      </c>
      <c r="I2545" t="str">
        <f t="shared" si="749"/>
        <v>-26.0892151135122-11.41905535649i</v>
      </c>
      <c r="K2545" t="str">
        <f t="shared" si="750"/>
        <v>0.00224724733277641-0.00444619873001543i</v>
      </c>
      <c r="L2545" t="str">
        <f t="shared" si="751"/>
        <v>0.0001875-0.0160685517060324i</v>
      </c>
      <c r="M2545" t="str">
        <f t="shared" si="752"/>
        <v>0.0025-0.00774586595060024i</v>
      </c>
      <c r="N2545">
        <f t="shared" si="753"/>
        <v>100.50737218426011</v>
      </c>
      <c r="O2545">
        <f t="shared" si="754"/>
        <v>10.030831470557654</v>
      </c>
      <c r="P2545" s="3">
        <f t="shared" si="755"/>
        <v>10.030831470557654</v>
      </c>
      <c r="Q2545" s="3">
        <f t="shared" si="756"/>
        <v>-79.492627815739894</v>
      </c>
      <c r="R2545">
        <f t="shared" si="757"/>
        <v>100.50737218426011</v>
      </c>
      <c r="S2545">
        <f t="shared" si="758"/>
        <v>13.17120643044125</v>
      </c>
      <c r="T2545">
        <f t="shared" si="741"/>
        <v>10.030831470557654</v>
      </c>
    </row>
    <row r="2546" spans="1:20" x14ac:dyDescent="0.25">
      <c r="A2546">
        <f t="shared" si="742"/>
        <v>83071.607818319753</v>
      </c>
      <c r="B2546">
        <f t="shared" si="759"/>
        <v>13221.257014876928</v>
      </c>
      <c r="C2546" t="str">
        <f t="shared" si="743"/>
        <v>0.580240754974543-3.10985323601429i</v>
      </c>
      <c r="D2546" t="str">
        <f t="shared" si="744"/>
        <v>3.476976838042-1.26696404636369i</v>
      </c>
      <c r="E2546" t="str">
        <f t="shared" si="745"/>
        <v>171.77747866741+11.3658590567982i</v>
      </c>
      <c r="F2546" t="str">
        <f t="shared" si="746"/>
        <v>2.90972485542189-11.3199456956698i</v>
      </c>
      <c r="G2546" t="str">
        <f t="shared" si="747"/>
        <v>0.99993640542362-0.00797436719180269i</v>
      </c>
      <c r="H2546" t="str">
        <f t="shared" si="748"/>
        <v>136.63814466441-844.724916102075i</v>
      </c>
      <c r="I2546" t="str">
        <f t="shared" si="749"/>
        <v>-25.853889899597-11.2972942766783i</v>
      </c>
      <c r="K2546" t="str">
        <f t="shared" si="750"/>
        <v>0.00223926548109552-0.00443215718778482i</v>
      </c>
      <c r="L2546" t="str">
        <f t="shared" si="751"/>
        <v>0.0001875-0.0160077223610603i</v>
      </c>
      <c r="M2546" t="str">
        <f t="shared" si="752"/>
        <v>0.0025-0.00771654308687011i</v>
      </c>
      <c r="N2546">
        <f t="shared" si="753"/>
        <v>100.56880214607408</v>
      </c>
      <c r="O2546">
        <f t="shared" si="754"/>
        <v>10.003415027244646</v>
      </c>
      <c r="P2546" s="3">
        <f t="shared" si="755"/>
        <v>10.003415027244646</v>
      </c>
      <c r="Q2546" s="3">
        <f t="shared" si="756"/>
        <v>-79.431197853925923</v>
      </c>
      <c r="R2546">
        <f t="shared" si="757"/>
        <v>100.56880214607408</v>
      </c>
      <c r="S2546">
        <f t="shared" si="758"/>
        <v>13.221257014876928</v>
      </c>
      <c r="T2546">
        <f t="shared" si="741"/>
        <v>10.003415027244646</v>
      </c>
    </row>
    <row r="2547" spans="1:20" x14ac:dyDescent="0.25">
      <c r="A2547">
        <f t="shared" si="742"/>
        <v>83387.279928029369</v>
      </c>
      <c r="B2547">
        <f t="shared" si="759"/>
        <v>13271.49779153346</v>
      </c>
      <c r="C2547" t="str">
        <f t="shared" si="743"/>
        <v>0.581740298337198-3.09945089776009i</v>
      </c>
      <c r="D2547" t="str">
        <f t="shared" si="744"/>
        <v>3.47696809833965-1.26264693362527i</v>
      </c>
      <c r="E2547" t="str">
        <f t="shared" si="745"/>
        <v>171.860903133384+11.3939297757159i</v>
      </c>
      <c r="F2547" t="str">
        <f t="shared" si="746"/>
        <v>2.90972344642588-11.2772687538038i</v>
      </c>
      <c r="G2547" t="str">
        <f t="shared" si="747"/>
        <v>0.999935921217563-0.00800466591097545i</v>
      </c>
      <c r="H2547" t="str">
        <f t="shared" si="748"/>
        <v>134.592383805511-840.068675672433i</v>
      </c>
      <c r="I2547" t="str">
        <f t="shared" si="749"/>
        <v>-25.620851659314-11.1775369523742i</v>
      </c>
      <c r="K2547" t="str">
        <f t="shared" si="750"/>
        <v>0.00223133541459967-0.00441815063429695i</v>
      </c>
      <c r="L2547" t="str">
        <f t="shared" si="751"/>
        <v>0.0001875-0.0159471232925487i</v>
      </c>
      <c r="M2547" t="str">
        <f t="shared" si="752"/>
        <v>0.0025-0.00768733122820294i</v>
      </c>
      <c r="N2547">
        <f t="shared" si="753"/>
        <v>100.63024923579492</v>
      </c>
      <c r="O2547">
        <f t="shared" si="754"/>
        <v>9.9760555789404552</v>
      </c>
      <c r="P2547" s="3">
        <f t="shared" si="755"/>
        <v>9.9760555789404552</v>
      </c>
      <c r="Q2547" s="3">
        <f t="shared" si="756"/>
        <v>-79.369750764205079</v>
      </c>
      <c r="R2547">
        <f t="shared" si="757"/>
        <v>100.63024923579492</v>
      </c>
      <c r="S2547">
        <f t="shared" si="758"/>
        <v>13.271497791533461</v>
      </c>
      <c r="T2547">
        <f t="shared" si="741"/>
        <v>9.9760555789404552</v>
      </c>
    </row>
    <row r="2548" spans="1:20" x14ac:dyDescent="0.25">
      <c r="A2548">
        <f t="shared" si="742"/>
        <v>83704.151591755886</v>
      </c>
      <c r="B2548">
        <f t="shared" si="759"/>
        <v>13321.929483141288</v>
      </c>
      <c r="C2548" t="str">
        <f t="shared" si="743"/>
        <v>0.583228698386665-3.089099866224i</v>
      </c>
      <c r="D2548" t="str">
        <f t="shared" si="744"/>
        <v>3.4769592921338-1.25834798205989i</v>
      </c>
      <c r="E2548" t="str">
        <f t="shared" si="745"/>
        <v>171.944957138566+11.4218769174885i</v>
      </c>
      <c r="F2548" t="str">
        <f t="shared" si="746"/>
        <v>2.90972202670254-11.2347540390632i</v>
      </c>
      <c r="G2548" t="str">
        <f t="shared" si="747"/>
        <v>0.999935433325023-0.00803507972092856i</v>
      </c>
      <c r="H2548" t="str">
        <f t="shared" si="748"/>
        <v>132.582459954597-835.445770171078i</v>
      </c>
      <c r="I2548" t="str">
        <f t="shared" si="749"/>
        <v>-25.3900792357113-11.0597423277421i</v>
      </c>
      <c r="K2548" t="str">
        <f t="shared" si="750"/>
        <v>0.00222345683250359-0.00440417915118872i</v>
      </c>
      <c r="L2548" t="str">
        <f t="shared" si="751"/>
        <v>0.0001875-0.0158867536287594i</v>
      </c>
      <c r="M2548" t="str">
        <f t="shared" si="752"/>
        <v>0.0025-0.00765822995437633i</v>
      </c>
      <c r="N2548">
        <f t="shared" si="753"/>
        <v>100.69171213288693</v>
      </c>
      <c r="O2548">
        <f t="shared" si="754"/>
        <v>9.9487533515295858</v>
      </c>
      <c r="P2548" s="3">
        <f t="shared" si="755"/>
        <v>9.9487533515295858</v>
      </c>
      <c r="Q2548" s="3">
        <f t="shared" si="756"/>
        <v>-79.308287867113066</v>
      </c>
      <c r="R2548">
        <f t="shared" si="757"/>
        <v>100.69171213288693</v>
      </c>
      <c r="S2548">
        <f t="shared" si="758"/>
        <v>13.321929483141288</v>
      </c>
      <c r="T2548">
        <f t="shared" si="741"/>
        <v>9.9487533515295858</v>
      </c>
    </row>
    <row r="2549" spans="1:20" x14ac:dyDescent="0.25">
      <c r="A2549">
        <f t="shared" si="742"/>
        <v>84022.22736780456</v>
      </c>
      <c r="B2549">
        <f t="shared" si="759"/>
        <v>13372.552815177225</v>
      </c>
      <c r="C2549" t="str">
        <f t="shared" si="743"/>
        <v>0.584706002341293-3.07879994930653i</v>
      </c>
      <c r="D2549" t="str">
        <f t="shared" si="744"/>
        <v>3.47695041891873-1.25406712979793i</v>
      </c>
      <c r="E2549" t="str">
        <f t="shared" si="745"/>
        <v>172.029645057464+11.4496973426355i</v>
      </c>
      <c r="F2549" t="str">
        <f t="shared" si="746"/>
        <v>2.90972059617021-11.1924009398574i</v>
      </c>
      <c r="G2549" t="str">
        <f t="shared" si="747"/>
        <v>0.999934941717935-0.00806560905849953i</v>
      </c>
      <c r="H2549" t="str">
        <f t="shared" si="748"/>
        <v>130.607664262973-830.855972913889i</v>
      </c>
      <c r="I2549" t="str">
        <f t="shared" si="749"/>
        <v>-25.1615515155771-10.9438702812528i</v>
      </c>
      <c r="K2549" t="str">
        <f t="shared" si="750"/>
        <v>0.00221562943493484-0.00439024281803224i</v>
      </c>
      <c r="L2549" t="str">
        <f t="shared" si="751"/>
        <v>0.0001875-0.0158266125012546i</v>
      </c>
      <c r="M2549" t="str">
        <f t="shared" si="752"/>
        <v>0.0025-0.00762923884675864i</v>
      </c>
      <c r="N2549">
        <f t="shared" si="753"/>
        <v>100.75318950302793</v>
      </c>
      <c r="O2549">
        <f t="shared" si="754"/>
        <v>9.9215085718646616</v>
      </c>
      <c r="P2549" s="3">
        <f t="shared" si="755"/>
        <v>9.9215085718646616</v>
      </c>
      <c r="Q2549" s="3">
        <f t="shared" si="756"/>
        <v>-79.246810496972074</v>
      </c>
      <c r="R2549">
        <f t="shared" si="757"/>
        <v>100.75318950302793</v>
      </c>
      <c r="S2549">
        <f t="shared" si="758"/>
        <v>13.372552815177226</v>
      </c>
      <c r="T2549">
        <f t="shared" si="741"/>
        <v>9.9215085718646616</v>
      </c>
    </row>
    <row r="2550" spans="1:20" x14ac:dyDescent="0.25">
      <c r="A2550">
        <f t="shared" si="742"/>
        <v>84341.511831802214</v>
      </c>
      <c r="B2550">
        <f t="shared" si="759"/>
        <v>13423.368515874899</v>
      </c>
      <c r="C2550" t="str">
        <f t="shared" si="743"/>
        <v>0.586172257038615-3.06855095625946i</v>
      </c>
      <c r="D2550" t="str">
        <f t="shared" si="744"/>
        <v>3.47694147818492-1.24980431522983i</v>
      </c>
      <c r="E2550" t="str">
        <f t="shared" si="745"/>
        <v>172.114971291366+11.4773878666961i</v>
      </c>
      <c r="F2550" t="str">
        <f t="shared" si="746"/>
        <v>2.90971915474659-11.150208846921i</v>
      </c>
      <c r="G2550" t="str">
        <f t="shared" si="747"/>
        <v>0.999934446368024-0.00809625436218003i</v>
      </c>
      <c r="H2550" t="str">
        <f t="shared" si="748"/>
        <v>128.667303060955-826.299055343421i</v>
      </c>
      <c r="I2550" t="str">
        <f t="shared" si="749"/>
        <v>-24.9352474384941-10.829881603569i</v>
      </c>
      <c r="K2550" t="str">
        <f t="shared" si="750"/>
        <v>0.00220785292294203-0.00437634171235395i</v>
      </c>
      <c r="L2550" t="str">
        <f t="shared" si="751"/>
        <v>0.0001875-0.015766699044884i</v>
      </c>
      <c r="M2550" t="str">
        <f t="shared" si="752"/>
        <v>0.0025-0.00760035748830311i</v>
      </c>
      <c r="N2550">
        <f t="shared" si="753"/>
        <v>100.81467999793658</v>
      </c>
      <c r="O2550">
        <f t="shared" si="754"/>
        <v>9.8943214677614684</v>
      </c>
      <c r="P2550" s="3">
        <f t="shared" si="755"/>
        <v>9.8943214677614684</v>
      </c>
      <c r="Q2550" s="3">
        <f t="shared" si="756"/>
        <v>-79.18532000206342</v>
      </c>
      <c r="R2550">
        <f t="shared" si="757"/>
        <v>100.81467999793658</v>
      </c>
      <c r="S2550">
        <f t="shared" si="758"/>
        <v>13.4233685158749</v>
      </c>
      <c r="T2550">
        <f t="shared" si="741"/>
        <v>9.8943214677614684</v>
      </c>
    </row>
    <row r="2551" spans="1:20" x14ac:dyDescent="0.25">
      <c r="A2551">
        <f t="shared" si="742"/>
        <v>84662.00957676307</v>
      </c>
      <c r="B2551">
        <f t="shared" si="759"/>
        <v>13474.377316235224</v>
      </c>
      <c r="C2551" t="str">
        <f t="shared" si="743"/>
        <v>0.587627508930973-3.05835269768023i</v>
      </c>
      <c r="D2551" t="str">
        <f t="shared" si="744"/>
        <v>3.47693246941892-1.24555947700518i</v>
      </c>
      <c r="E2551" t="str">
        <f t="shared" si="745"/>
        <v>172.200940268409+11.5049452596321i</v>
      </c>
      <c r="F2551" t="str">
        <f t="shared" si="746"/>
        <v>2.90971770234879-11.1081771533046i</v>
      </c>
      <c r="G2551" t="str">
        <f t="shared" si="747"/>
        <v>0.999933947246797-0.00812701607212213i</v>
      </c>
      <c r="H2551" t="str">
        <f t="shared" si="748"/>
        <v>126.760697525503-821.774787234671i</v>
      </c>
      <c r="I2551" t="str">
        <f t="shared" si="749"/>
        <v>-24.7111460053565-10.7177379759288i</v>
      </c>
      <c r="K2551" t="str">
        <f t="shared" si="750"/>
        <v>0.00220012699850247-0.00436247590965344i</v>
      </c>
      <c r="L2551" t="str">
        <f t="shared" si="751"/>
        <v>0.0001875-0.0157070123977725i</v>
      </c>
      <c r="M2551" t="str">
        <f t="shared" si="752"/>
        <v>0.0025-0.00757158546354165i</v>
      </c>
      <c r="N2551">
        <f t="shared" si="753"/>
        <v>100.87618225519537</v>
      </c>
      <c r="O2551">
        <f t="shared" si="754"/>
        <v>9.8671922679937438</v>
      </c>
      <c r="P2551" s="3">
        <f t="shared" si="755"/>
        <v>9.8671922679937438</v>
      </c>
      <c r="Q2551" s="3">
        <f t="shared" si="756"/>
        <v>-79.123817744804626</v>
      </c>
      <c r="R2551">
        <f t="shared" si="757"/>
        <v>100.87618225519537</v>
      </c>
      <c r="S2551">
        <f t="shared" si="758"/>
        <v>13.474377316235225</v>
      </c>
      <c r="T2551">
        <f t="shared" si="741"/>
        <v>9.8671922679937438</v>
      </c>
    </row>
    <row r="2552" spans="1:20" x14ac:dyDescent="0.25">
      <c r="A2552">
        <f t="shared" si="742"/>
        <v>84983.725213154772</v>
      </c>
      <c r="B2552">
        <f t="shared" si="759"/>
        <v>13525.579950036919</v>
      </c>
      <c r="C2552" t="str">
        <f t="shared" si="743"/>
        <v>0.589071804081342-3.0482049855066i</v>
      </c>
      <c r="D2552" t="str">
        <f t="shared" si="744"/>
        <v>3.47692339210344-1.24133255403183i</v>
      </c>
      <c r="E2552" t="str">
        <f t="shared" si="745"/>
        <v>172.287556443636+11.5323662452209i</v>
      </c>
      <c r="F2552" t="str">
        <f t="shared" si="746"/>
        <v>2.90971623889325-11.066305254366i</v>
      </c>
      <c r="G2552" t="str">
        <f t="shared" si="747"/>
        <v>0.999933444325546-0.00815789463014454i</v>
      </c>
      <c r="H2552" t="str">
        <f t="shared" si="748"/>
        <v>124.887183354499-817.282936890973i</v>
      </c>
      <c r="I2552" t="str">
        <f t="shared" si="749"/>
        <v>-24.4892262863777-10.6074019490214i</v>
      </c>
      <c r="K2552" t="str">
        <f t="shared" si="750"/>
        <v>0.00219245136452998-0.00434864548342248i</v>
      </c>
      <c r="L2552" t="str">
        <f t="shared" si="751"/>
        <v>0.0001875-0.0156475517013075i</v>
      </c>
      <c r="M2552" t="str">
        <f t="shared" si="752"/>
        <v>0.0025-0.00754292235857905i</v>
      </c>
      <c r="N2552">
        <f t="shared" si="753"/>
        <v>100.93769489807501</v>
      </c>
      <c r="O2552">
        <f t="shared" si="754"/>
        <v>9.8401212022884561</v>
      </c>
      <c r="P2552" s="3">
        <f t="shared" si="755"/>
        <v>9.8401212022884561</v>
      </c>
      <c r="Q2552" s="3">
        <f t="shared" si="756"/>
        <v>-79.062305101924991</v>
      </c>
      <c r="R2552">
        <f t="shared" si="757"/>
        <v>100.93769489807501</v>
      </c>
      <c r="S2552">
        <f t="shared" si="758"/>
        <v>13.525579950036919</v>
      </c>
      <c r="T2552">
        <f t="shared" si="741"/>
        <v>9.8401212022884561</v>
      </c>
    </row>
    <row r="2553" spans="1:20" x14ac:dyDescent="0.25">
      <c r="A2553">
        <f t="shared" si="742"/>
        <v>85306.663368964757</v>
      </c>
      <c r="B2553">
        <f t="shared" si="759"/>
        <v>13576.97715384706</v>
      </c>
      <c r="C2553" t="str">
        <f t="shared" si="743"/>
        <v>0.590505188158857-3.03810763301091i</v>
      </c>
      <c r="D2553" t="str">
        <f t="shared" si="744"/>
        <v>3.47691424571723-1.23712348547503i</v>
      </c>
      <c r="E2553" t="str">
        <f t="shared" si="745"/>
        <v>172.374824299052+11.5596475004403i</v>
      </c>
      <c r="F2553" t="str">
        <f t="shared" si="746"/>
        <v>2.90971476429582-11.0245925477619i</v>
      </c>
      <c r="G2553" t="str">
        <f t="shared" si="747"/>
        <v>0.999932937575342-0.00818889047973886i</v>
      </c>
      <c r="H2553" t="str">
        <f t="shared" si="748"/>
        <v>123.046110447482-812.823271330234i</v>
      </c>
      <c r="I2553" t="str">
        <f t="shared" si="749"/>
        <v>-24.269467428608-10.4988369223425i</v>
      </c>
      <c r="K2553" t="str">
        <f t="shared" si="750"/>
        <v>0.00218482572488212-0.00433485050516368i</v>
      </c>
      <c r="L2553" t="str">
        <f t="shared" si="751"/>
        <v>0.0001875-0.0155883161001271i</v>
      </c>
      <c r="M2553" t="str">
        <f t="shared" si="752"/>
        <v>0.0025-0.00751436776108689i</v>
      </c>
      <c r="N2553">
        <f t="shared" si="753"/>
        <v>100.99921653535429</v>
      </c>
      <c r="O2553">
        <f t="shared" si="754"/>
        <v>9.8131085013194976</v>
      </c>
      <c r="P2553" s="3">
        <f t="shared" si="755"/>
        <v>9.8131085013194976</v>
      </c>
      <c r="Q2553" s="3">
        <f t="shared" si="756"/>
        <v>-79.000783464645707</v>
      </c>
      <c r="R2553">
        <f t="shared" si="757"/>
        <v>100.99921653535429</v>
      </c>
      <c r="S2553">
        <f t="shared" si="758"/>
        <v>13.576977153847059</v>
      </c>
      <c r="T2553">
        <f t="shared" si="741"/>
        <v>9.8131085013194976</v>
      </c>
    </row>
    <row r="2554" spans="1:20" x14ac:dyDescent="0.25">
      <c r="A2554">
        <f t="shared" si="742"/>
        <v>85630.828689766829</v>
      </c>
      <c r="B2554">
        <f t="shared" si="759"/>
        <v>13628.569667031679</v>
      </c>
      <c r="C2554" t="str">
        <f t="shared" si="743"/>
        <v>0.591927706434617-3.0280604547946i</v>
      </c>
      <c r="D2554" t="str">
        <f t="shared" si="744"/>
        <v>3.47690502973507-1.23293221075654i</v>
      </c>
      <c r="E2554" t="str">
        <f t="shared" si="745"/>
        <v>172.462748343672+11.5867856548524i</v>
      </c>
      <c r="F2554" t="str">
        <f t="shared" si="746"/>
        <v>2.90971327847166-10.983038433439i</v>
      </c>
      <c r="G2554" t="str">
        <f t="shared" si="747"/>
        <v>0.999932426967039-0.0082200040660759i</v>
      </c>
      <c r="H2554" t="str">
        <f t="shared" si="748"/>
        <v>121.23684259291-808.395556462196i</v>
      </c>
      <c r="I2554" t="str">
        <f t="shared" si="749"/>
        <v>-24.0518486629904-10.3920071240256i</v>
      </c>
      <c r="K2554" t="str">
        <f t="shared" si="750"/>
        <v>0.00217724978436741-0.00432109104440927i</v>
      </c>
      <c r="L2554" t="str">
        <f t="shared" si="751"/>
        <v>0.0001875-0.015529304742107i</v>
      </c>
      <c r="M2554" t="str">
        <f t="shared" si="752"/>
        <v>0.0025-0.00748592126029778i</v>
      </c>
      <c r="N2554">
        <f t="shared" si="753"/>
        <v>101.06074576114304</v>
      </c>
      <c r="O2554">
        <f t="shared" si="754"/>
        <v>9.7861543967019031</v>
      </c>
      <c r="P2554" s="3">
        <f t="shared" si="755"/>
        <v>9.7861543967019031</v>
      </c>
      <c r="Q2554" s="3">
        <f t="shared" si="756"/>
        <v>-78.939254238856961</v>
      </c>
      <c r="R2554">
        <f t="shared" si="757"/>
        <v>101.06074576114304</v>
      </c>
      <c r="S2554">
        <f t="shared" si="758"/>
        <v>13.628569667031678</v>
      </c>
      <c r="T2554">
        <f t="shared" si="741"/>
        <v>9.7861543967019031</v>
      </c>
    </row>
    <row r="2555" spans="1:20" x14ac:dyDescent="0.25">
      <c r="A2555">
        <f t="shared" si="742"/>
        <v>85956.225838787956</v>
      </c>
      <c r="B2555">
        <f t="shared" si="759"/>
        <v>13680.3582317664</v>
      </c>
      <c r="C2555" t="str">
        <f t="shared" si="743"/>
        <v>0.593339403777369-3.01806326678283i</v>
      </c>
      <c r="D2555" t="str">
        <f t="shared" si="744"/>
        <v>3.47689574362779-1.22875866955375i</v>
      </c>
      <c r="E2555" t="str">
        <f t="shared" si="745"/>
        <v>172.551333113575+11.6137772899693i</v>
      </c>
      <c r="F2555" t="str">
        <f t="shared" si="746"/>
        <v>2.9097117813353-10.9416423136252i</v>
      </c>
      <c r="G2555" t="str">
        <f t="shared" si="747"/>
        <v>0.999931912471267-0.00825123583601197i</v>
      </c>
      <c r="H2555" t="str">
        <f t="shared" si="748"/>
        <v>119.458757161768-803.999557256872i</v>
      </c>
      <c r="I2555" t="str">
        <f t="shared" si="749"/>
        <v>-23.8363493109703-10.286877591138i</v>
      </c>
      <c r="K2555" t="str">
        <f t="shared" si="750"/>
        <v>0.0021697232487524-0.0043073671687397i</v>
      </c>
      <c r="L2555" t="str">
        <f t="shared" si="751"/>
        <v>0.0001875-0.0154705167783493i</v>
      </c>
      <c r="M2555" t="str">
        <f t="shared" si="752"/>
        <v>0.0025-0.00745758244699918i</v>
      </c>
      <c r="N2555">
        <f t="shared" si="753"/>
        <v>101.12228115470187</v>
      </c>
      <c r="O2555">
        <f t="shared" si="754"/>
        <v>9.7592591209859094</v>
      </c>
      <c r="P2555" s="3">
        <f t="shared" si="755"/>
        <v>9.7592591209859094</v>
      </c>
      <c r="Q2555" s="3">
        <f t="shared" si="756"/>
        <v>-78.877718845298133</v>
      </c>
      <c r="R2555">
        <f t="shared" si="757"/>
        <v>101.12228115470187</v>
      </c>
      <c r="S2555">
        <f t="shared" si="758"/>
        <v>13.6803582317664</v>
      </c>
      <c r="T2555">
        <f t="shared" si="741"/>
        <v>9.7592591209859094</v>
      </c>
    </row>
    <row r="2556" spans="1:20" x14ac:dyDescent="0.25">
      <c r="A2556">
        <f t="shared" si="742"/>
        <v>86282.859496975347</v>
      </c>
      <c r="B2556">
        <f t="shared" si="759"/>
        <v>13732.343593047113</v>
      </c>
      <c r="C2556" t="str">
        <f t="shared" si="743"/>
        <v>0.594740324649124-3.00811588621899i</v>
      </c>
      <c r="D2556" t="str">
        <f t="shared" si="744"/>
        <v>3.47688638686218-1.22460280179883i</v>
      </c>
      <c r="E2556" t="str">
        <f t="shared" si="745"/>
        <v>172.640583171952+11.6406189386174i</v>
      </c>
      <c r="F2556" t="str">
        <f t="shared" si="746"/>
        <v>2.90971027280067-10.9004035928213i</v>
      </c>
      <c r="G2556" t="str">
        <f t="shared" si="747"/>
        <v>0.999931394058433-0.00828258623809521i</v>
      </c>
      <c r="H2556" t="str">
        <f t="shared" si="748"/>
        <v>117.711244807484-799.635037904621i</v>
      </c>
      <c r="I2556" t="str">
        <f t="shared" si="749"/>
        <v>-23.6229487906851-10.1834141504331i</v>
      </c>
      <c r="K2556" t="str">
        <f t="shared" si="750"/>
        <v>0.00216224582476837-0.00429367894380224i</v>
      </c>
      <c r="L2556" t="str">
        <f t="shared" si="751"/>
        <v>0.0001875-0.0154119513631693i</v>
      </c>
      <c r="M2556" t="str">
        <f t="shared" si="752"/>
        <v>0.0025-0.00742935091352773i</v>
      </c>
      <c r="N2556">
        <f t="shared" si="753"/>
        <v>101.18382128026028</v>
      </c>
      <c r="O2556">
        <f t="shared" si="754"/>
        <v>9.7324229076503634</v>
      </c>
      <c r="P2556" s="3">
        <f t="shared" si="755"/>
        <v>9.7324229076503634</v>
      </c>
      <c r="Q2556" s="3">
        <f t="shared" si="756"/>
        <v>-78.816178719739725</v>
      </c>
      <c r="R2556">
        <f t="shared" si="757"/>
        <v>101.18382128026028</v>
      </c>
      <c r="S2556">
        <f t="shared" si="758"/>
        <v>13.732343593047114</v>
      </c>
      <c r="T2556">
        <f t="shared" si="741"/>
        <v>9.7324229076503634</v>
      </c>
    </row>
    <row r="2557" spans="1:20" x14ac:dyDescent="0.25">
      <c r="A2557">
        <f t="shared" si="742"/>
        <v>86610.73436306385</v>
      </c>
      <c r="B2557">
        <f t="shared" si="759"/>
        <v>13784.526498700692</v>
      </c>
      <c r="C2557" t="str">
        <f t="shared" si="743"/>
        <v>0.596130513100935-2.99821813165926i</v>
      </c>
      <c r="D2557" t="str">
        <f t="shared" si="744"/>
        <v>3.47687695890097-1.22046454767782i</v>
      </c>
      <c r="E2557" t="str">
        <f t="shared" si="745"/>
        <v>172.730503109146+11.6673070842934i</v>
      </c>
      <c r="F2557" t="str">
        <f t="shared" si="746"/>
        <v>2.90970875278097-10.8593216777924i</v>
      </c>
      <c r="G2557" t="str">
        <f t="shared" si="747"/>
        <v>0.99993087169872-0.00831405572257197i</v>
      </c>
      <c r="H2557" t="str">
        <f t="shared" si="748"/>
        <v>115.993709172092-795.301761968275i</v>
      </c>
      <c r="I2557" t="str">
        <f t="shared" si="749"/>
        <v>-23.4116266227511-10.0815833995524i</v>
      </c>
      <c r="K2557" t="str">
        <f t="shared" si="750"/>
        <v>0.00215481722011801-0.0042800264333295i</v>
      </c>
      <c r="L2557" t="str">
        <f t="shared" si="751"/>
        <v>0.0001875-0.0153536076540838i</v>
      </c>
      <c r="M2557" t="str">
        <f t="shared" si="752"/>
        <v>0.0025-0.00740122625376344i</v>
      </c>
      <c r="N2557">
        <f t="shared" si="753"/>
        <v>101.24536468683678</v>
      </c>
      <c r="O2557">
        <f t="shared" si="754"/>
        <v>9.7056459910959898</v>
      </c>
      <c r="P2557" s="3">
        <f t="shared" si="755"/>
        <v>9.7056459910959898</v>
      </c>
      <c r="Q2557" s="3">
        <f t="shared" si="756"/>
        <v>-78.75463531316322</v>
      </c>
      <c r="R2557">
        <f t="shared" si="757"/>
        <v>101.24536468683678</v>
      </c>
      <c r="S2557">
        <f t="shared" si="758"/>
        <v>13.784526498700693</v>
      </c>
      <c r="T2557">
        <f t="shared" si="741"/>
        <v>9.7056459910959898</v>
      </c>
    </row>
    <row r="2558" spans="1:20" x14ac:dyDescent="0.25">
      <c r="A2558">
        <f t="shared" si="742"/>
        <v>86939.855153643497</v>
      </c>
      <c r="B2558">
        <f t="shared" si="759"/>
        <v>13836.907699395755</v>
      </c>
      <c r="C2558" t="str">
        <f t="shared" si="743"/>
        <v>0.597510012768422-2.98836982296713i</v>
      </c>
      <c r="D2558" t="str">
        <f t="shared" si="744"/>
        <v>3.47686745920282-1.2163438476298i</v>
      </c>
      <c r="E2558" t="str">
        <f t="shared" si="745"/>
        <v>172.821097542693+11.6938381605084i</v>
      </c>
      <c r="F2558" t="str">
        <f t="shared" si="746"/>
        <v>2.90970722118877-10.818395977559i</v>
      </c>
      <c r="G2558" t="str">
        <f t="shared" si="747"/>
        <v>0.999930345362082-0.00834564474139317i</v>
      </c>
      <c r="H2558" t="str">
        <f t="shared" si="748"/>
        <v>114.30556659849-790.999492527474i</v>
      </c>
      <c r="I2558" t="str">
        <f t="shared" si="749"/>
        <v>-23.2023624356641-9.98135268866517i</v>
      </c>
      <c r="K2558" t="str">
        <f t="shared" si="750"/>
        <v>0.00214743714348163-0.00426640969915768i</v>
      </c>
      <c r="L2558" t="str">
        <f t="shared" si="751"/>
        <v>0.0001875-0.0152954848117989i</v>
      </c>
      <c r="M2558" t="str">
        <f t="shared" si="752"/>
        <v>0.0025-0.00737320806312358i</v>
      </c>
      <c r="N2558">
        <f t="shared" si="753"/>
        <v>101.3069099080539</v>
      </c>
      <c r="O2558">
        <f t="shared" si="754"/>
        <v>9.6789286066380527</v>
      </c>
      <c r="P2558" s="3">
        <f t="shared" si="755"/>
        <v>9.6789286066380527</v>
      </c>
      <c r="Q2558" s="3">
        <f t="shared" si="756"/>
        <v>-78.693090091946104</v>
      </c>
      <c r="R2558">
        <f t="shared" si="757"/>
        <v>101.3069099080539</v>
      </c>
      <c r="S2558">
        <f t="shared" si="758"/>
        <v>13.836907699395756</v>
      </c>
      <c r="T2558">
        <f t="shared" si="741"/>
        <v>9.6789286066380527</v>
      </c>
    </row>
    <row r="2559" spans="1:20" x14ac:dyDescent="0.25">
      <c r="A2559">
        <f t="shared" si="742"/>
        <v>87270.226603227347</v>
      </c>
      <c r="B2559">
        <f t="shared" si="759"/>
        <v>13889.487948653459</v>
      </c>
      <c r="C2559" t="str">
        <f t="shared" si="743"/>
        <v>0.598878866867602-2.97857078130824i</v>
      </c>
      <c r="D2559" t="str">
        <f t="shared" si="744"/>
        <v>3.47685788722231-1.21224064234602i</v>
      </c>
      <c r="E2559" t="str">
        <f t="shared" si="745"/>
        <v>172.912371117362+11.7202085501271i</v>
      </c>
      <c r="F2559" t="str">
        <f t="shared" si="746"/>
        <v>2.90970567793598-10.7776259033892i</v>
      </c>
      <c r="G2559" t="str">
        <f t="shared" si="747"/>
        <v>0.999929815018245-0.00837735374822069i</v>
      </c>
      <c r="H2559" t="str">
        <f t="shared" si="748"/>
        <v>112.646245848808-786.727992315816i</v>
      </c>
      <c r="I2559" t="str">
        <f t="shared" si="749"/>
        <v>-22.9951359708409-9.88269010254253i</v>
      </c>
      <c r="K2559" t="str">
        <f t="shared" si="750"/>
        <v>0.00214010530452361-0.00425282880124507i</v>
      </c>
      <c r="L2559" t="str">
        <f t="shared" si="751"/>
        <v>0.0001875-0.0152375820001982i</v>
      </c>
      <c r="M2559" t="str">
        <f t="shared" si="752"/>
        <v>0.0025-0.00734529593855705i</v>
      </c>
      <c r="N2559">
        <f t="shared" si="753"/>
        <v>101.3684554619568</v>
      </c>
      <c r="O2559">
        <f t="shared" si="754"/>
        <v>9.6522709904997264</v>
      </c>
      <c r="P2559" s="3">
        <f t="shared" si="755"/>
        <v>9.6522709904997264</v>
      </c>
      <c r="Q2559" s="3">
        <f t="shared" si="756"/>
        <v>-78.631544538043201</v>
      </c>
      <c r="R2559">
        <f t="shared" si="757"/>
        <v>101.3684554619568</v>
      </c>
      <c r="S2559">
        <f t="shared" si="758"/>
        <v>13.889487948653459</v>
      </c>
      <c r="T2559">
        <f t="shared" si="741"/>
        <v>9.6522709904997264</v>
      </c>
    </row>
    <row r="2560" spans="1:20" x14ac:dyDescent="0.25">
      <c r="A2560">
        <f t="shared" si="742"/>
        <v>87601.853464319604</v>
      </c>
      <c r="B2560">
        <f t="shared" si="759"/>
        <v>13942.268002858342</v>
      </c>
      <c r="C2560" t="str">
        <f t="shared" si="743"/>
        <v>0.600237118190347-2.96882082914483i</v>
      </c>
      <c r="D2560" t="str">
        <f t="shared" si="744"/>
        <v>3.47684824240983-1.20815487276905i</v>
      </c>
      <c r="E2560" t="str">
        <f t="shared" si="745"/>
        <v>173.004328505188+11.7464145846961i</v>
      </c>
      <c r="F2560" t="str">
        <f t="shared" si="746"/>
        <v>2.90970412293384-10.7370108687894i</v>
      </c>
      <c r="G2560" t="str">
        <f t="shared" si="747"/>
        <v>0.999929280636707-0.00840918319843385i</v>
      </c>
      <c r="H2560" t="str">
        <f t="shared" si="748"/>
        <v>111.015187828689-782.487023850835i</v>
      </c>
      <c r="I2560" t="str">
        <f t="shared" si="749"/>
        <v>-22.7899270873057-9.78556444305117i</v>
      </c>
      <c r="K2560" t="str">
        <f t="shared" si="750"/>
        <v>0.00213282141389817-0.00423928379769018i</v>
      </c>
      <c r="L2560" t="str">
        <f t="shared" si="751"/>
        <v>0.0001875-0.0151798983863301i</v>
      </c>
      <c r="M2560" t="str">
        <f t="shared" si="752"/>
        <v>0.0025-0.0073174894785386i</v>
      </c>
      <c r="N2560">
        <f t="shared" si="753"/>
        <v>101.42999985082599</v>
      </c>
      <c r="O2560">
        <f t="shared" si="754"/>
        <v>9.6256733798038354</v>
      </c>
      <c r="P2560" s="3">
        <f t="shared" si="755"/>
        <v>9.6256733798038354</v>
      </c>
      <c r="Q2560" s="3">
        <f t="shared" si="756"/>
        <v>-78.570000149174007</v>
      </c>
      <c r="R2560">
        <f t="shared" si="757"/>
        <v>101.42999985082599</v>
      </c>
      <c r="S2560">
        <f t="shared" si="758"/>
        <v>13.942268002858341</v>
      </c>
      <c r="T2560">
        <f t="shared" si="741"/>
        <v>9.6256733798038354</v>
      </c>
    </row>
    <row r="2561" spans="1:20" x14ac:dyDescent="0.25">
      <c r="A2561">
        <f t="shared" si="742"/>
        <v>87934.740507484021</v>
      </c>
      <c r="B2561">
        <f t="shared" si="759"/>
        <v>13995.248621269204</v>
      </c>
      <c r="C2561" t="str">
        <f t="shared" si="743"/>
        <v>0.601584809100151-2.95911979023052i</v>
      </c>
      <c r="D2561" t="str">
        <f t="shared" si="744"/>
        <v>3.47683852421162-1.20408648009191i</v>
      </c>
      <c r="E2561" t="str">
        <f t="shared" si="745"/>
        <v>173.096974405501+11.7724525437658i</v>
      </c>
      <c r="F2561" t="str">
        <f t="shared" si="746"/>
        <v>2.90970255609292-10.6965502894964i</v>
      </c>
      <c r="G2561" t="str">
        <f t="shared" si="747"/>
        <v>0.99992874218673-0.00844113354913584i</v>
      </c>
      <c r="H2561" t="str">
        <f t="shared" si="748"/>
        <v>109.411845317476-778.276349557342i</v>
      </c>
      <c r="I2561" t="str">
        <f t="shared" si="749"/>
        <v>-22.5867157660512-9.68994521206364i</v>
      </c>
      <c r="K2561" t="str">
        <f t="shared" si="750"/>
        <v>0.00212558518325531-0.0042257747447499i</v>
      </c>
      <c r="L2561" t="str">
        <f t="shared" si="751"/>
        <v>0.0001875-0.0151224331403966i</v>
      </c>
      <c r="M2561" t="str">
        <f t="shared" si="752"/>
        <v>0.0025-0.00728978828306299i</v>
      </c>
      <c r="N2561">
        <f t="shared" si="753"/>
        <v>101.49154156099375</v>
      </c>
      <c r="O2561">
        <f t="shared" si="754"/>
        <v>9.5991360125653067</v>
      </c>
      <c r="P2561" s="3">
        <f t="shared" si="755"/>
        <v>9.5991360125653067</v>
      </c>
      <c r="Q2561" s="3">
        <f t="shared" si="756"/>
        <v>-78.508458439006247</v>
      </c>
      <c r="R2561">
        <f t="shared" si="757"/>
        <v>101.49154156099375</v>
      </c>
      <c r="S2561">
        <f t="shared" si="758"/>
        <v>13.995248621269203</v>
      </c>
      <c r="T2561">
        <f t="shared" si="741"/>
        <v>9.5991360125653067</v>
      </c>
    </row>
    <row r="2562" spans="1:20" x14ac:dyDescent="0.25">
      <c r="A2562">
        <f t="shared" si="742"/>
        <v>88268.892521412461</v>
      </c>
      <c r="B2562">
        <f t="shared" si="759"/>
        <v>14048.430566030027</v>
      </c>
      <c r="C2562" t="str">
        <f t="shared" si="743"/>
        <v>0.60292198152768-2.949467489605i</v>
      </c>
      <c r="D2562" t="str">
        <f t="shared" si="744"/>
        <v>3.47682873206973-1.20003540575724i</v>
      </c>
      <c r="E2562" t="str">
        <f t="shared" si="745"/>
        <v>173.190313544954+11.7983186542008i</v>
      </c>
      <c r="F2562" t="str">
        <f t="shared" si="746"/>
        <v>2.90970097732308-10.6562435834691i</v>
      </c>
      <c r="G2562" t="str">
        <f t="shared" si="747"/>
        <v>0.999928199637344-0.00847320525916015i</v>
      </c>
      <c r="H2562" t="str">
        <f t="shared" si="748"/>
        <v>107.835682704168-774.095731884305i</v>
      </c>
      <c r="I2562" t="str">
        <f t="shared" si="749"/>
        <v>-22.3854821140829-9.59580259477362i</v>
      </c>
      <c r="K2562" t="str">
        <f t="shared" si="750"/>
        <v>0.00211839632524641-0.0042123016968576i</v>
      </c>
      <c r="L2562" t="str">
        <f t="shared" si="751"/>
        <v>0.0001875-0.0150651854357408i</v>
      </c>
      <c r="M2562" t="str">
        <f t="shared" si="752"/>
        <v>0.0025-0.00726219195363918i</v>
      </c>
      <c r="N2562">
        <f t="shared" si="753"/>
        <v>101.55307906265637</v>
      </c>
      <c r="O2562">
        <f t="shared" si="754"/>
        <v>9.5726591276829094</v>
      </c>
      <c r="P2562" s="3">
        <f t="shared" si="755"/>
        <v>9.5726591276829094</v>
      </c>
      <c r="Q2562" s="3">
        <f t="shared" si="756"/>
        <v>-78.446920937343634</v>
      </c>
      <c r="R2562">
        <f t="shared" si="757"/>
        <v>101.55307906265637</v>
      </c>
      <c r="S2562">
        <f t="shared" si="758"/>
        <v>14.048430566030026</v>
      </c>
      <c r="T2562">
        <f t="shared" si="741"/>
        <v>9.5726591276829094</v>
      </c>
    </row>
    <row r="2563" spans="1:20" x14ac:dyDescent="0.25">
      <c r="A2563">
        <f t="shared" si="742"/>
        <v>88604.314312993825</v>
      </c>
      <c r="B2563">
        <f t="shared" si="759"/>
        <v>14101.814602180941</v>
      </c>
      <c r="C2563" t="str">
        <f t="shared" si="743"/>
        <v>0.604248676966433-2.93986375358863i</v>
      </c>
      <c r="D2563" t="str">
        <f t="shared" si="744"/>
        <v>3.47681886542194-1.19600159145642i</v>
      </c>
      <c r="E2563" t="str">
        <f t="shared" si="745"/>
        <v>173.284350677543+11.824009089487i</v>
      </c>
      <c r="F2563" t="str">
        <f t="shared" si="746"/>
        <v>2.90969938653354-10.6160901708796i</v>
      </c>
      <c r="G2563" t="str">
        <f t="shared" si="747"/>
        <v>0.999927652957344-0.00850539878907713i</v>
      </c>
      <c r="H2563" t="str">
        <f t="shared" si="748"/>
        <v>106.286175729062-769.944933415538i</v>
      </c>
      <c r="I2563" t="str">
        <f t="shared" si="749"/>
        <v>-22.1862063681614-9.50310744340855i</v>
      </c>
      <c r="K2563" t="str">
        <f t="shared" si="750"/>
        <v>0.00211125455352965-0.00419886470664107i</v>
      </c>
      <c r="L2563" t="str">
        <f t="shared" si="751"/>
        <v>0.0001875-0.0150081544488352i</v>
      </c>
      <c r="M2563" t="str">
        <f t="shared" si="752"/>
        <v>0.0025-0.00723470009328469i</v>
      </c>
      <c r="N2563">
        <f t="shared" si="753"/>
        <v>101.61461080968817</v>
      </c>
      <c r="O2563">
        <f t="shared" si="754"/>
        <v>9.5462429649304283</v>
      </c>
      <c r="P2563" s="3">
        <f t="shared" si="755"/>
        <v>9.5462429649304283</v>
      </c>
      <c r="Q2563" s="3">
        <f t="shared" si="756"/>
        <v>-78.385389190311827</v>
      </c>
      <c r="R2563">
        <f t="shared" si="757"/>
        <v>101.61461080968817</v>
      </c>
      <c r="S2563">
        <f t="shared" si="758"/>
        <v>14.101814602180941</v>
      </c>
      <c r="T2563">
        <f t="shared" si="741"/>
        <v>9.5462429649304283</v>
      </c>
    </row>
    <row r="2564" spans="1:20" x14ac:dyDescent="0.25">
      <c r="A2564">
        <f t="shared" si="742"/>
        <v>88941.010707383204</v>
      </c>
      <c r="B2564">
        <f t="shared" si="759"/>
        <v>14155.401497669229</v>
      </c>
      <c r="C2564" t="str">
        <f t="shared" si="743"/>
        <v>0.605564936468226-2.93030840977744i</v>
      </c>
      <c r="D2564" t="str">
        <f t="shared" si="744"/>
        <v>3.47680892370181-1.19198497912877i</v>
      </c>
      <c r="E2564" t="str">
        <f t="shared" si="745"/>
        <v>173.379090584632+11.8495199690198i</v>
      </c>
      <c r="F2564" t="str">
        <f t="shared" si="746"/>
        <v>2.90969778363278-10.5760894741051i</v>
      </c>
      <c r="G2564" t="str">
        <f t="shared" si="747"/>
        <v>0.999927102115287-0.00853771460120049i</v>
      </c>
      <c r="H2564" t="str">
        <f t="shared" si="748"/>
        <v>104.762811230996-765.823716974542i</v>
      </c>
      <c r="I2564" t="str">
        <f t="shared" si="749"/>
        <v>-21.9888688982617-9.41183126133177i</v>
      </c>
      <c r="K2564" t="str">
        <f t="shared" si="750"/>
        <v>0.00210415958277526-0.00418546382494045i</v>
      </c>
      <c r="L2564" t="str">
        <f t="shared" si="751"/>
        <v>0.0001875-0.01495133935927i</v>
      </c>
      <c r="M2564" t="str">
        <f t="shared" si="752"/>
        <v>0.0025-0.00720731230651989i</v>
      </c>
      <c r="N2564">
        <f t="shared" si="753"/>
        <v>101.67613523945023</v>
      </c>
      <c r="O2564">
        <f t="shared" si="754"/>
        <v>9.5198877649485176</v>
      </c>
      <c r="P2564" s="3">
        <f t="shared" si="755"/>
        <v>9.5198877649485176</v>
      </c>
      <c r="Q2564" s="3">
        <f t="shared" si="756"/>
        <v>-78.323864760549768</v>
      </c>
      <c r="R2564">
        <f t="shared" si="757"/>
        <v>101.67613523945023</v>
      </c>
      <c r="S2564">
        <f t="shared" si="758"/>
        <v>14.155401497669228</v>
      </c>
      <c r="T2564">
        <f t="shared" si="741"/>
        <v>9.5198877649485176</v>
      </c>
    </row>
    <row r="2565" spans="1:20" x14ac:dyDescent="0.25">
      <c r="A2565">
        <f t="shared" si="742"/>
        <v>89278.986548071261</v>
      </c>
      <c r="B2565">
        <f t="shared" si="759"/>
        <v>14209.192023360372</v>
      </c>
      <c r="C2565" t="str">
        <f t="shared" si="743"/>
        <v>0.606870800638863-2.92080128703765i</v>
      </c>
      <c r="D2565" t="str">
        <f t="shared" si="744"/>
        <v>3.47679890633854-1.18798551096069i</v>
      </c>
      <c r="E2565" t="str">
        <f t="shared" si="745"/>
        <v>173.474538074963+11.874847357396i</v>
      </c>
      <c r="F2565" t="str">
        <f t="shared" si="746"/>
        <v>2.90969616852861-10.53624091772i</v>
      </c>
      <c r="G2565" t="str">
        <f t="shared" si="747"/>
        <v>0.99992654707949-0.00857015315959383i</v>
      </c>
      <c r="H2565" t="str">
        <f t="shared" si="748"/>
        <v>103.265086900098-761.731845723713i</v>
      </c>
      <c r="I2565" t="str">
        <f t="shared" si="749"/>
        <v>-21.7934502107628-9.32194618752632i</v>
      </c>
      <c r="K2565" t="str">
        <f t="shared" si="750"/>
        <v>0.00209711112867064-0.00417209910082602i</v>
      </c>
      <c r="L2565" t="str">
        <f t="shared" si="751"/>
        <v>0.0001875-0.014894739349741i</v>
      </c>
      <c r="M2565" t="str">
        <f t="shared" si="752"/>
        <v>0.0025-0.00718002819936233i</v>
      </c>
      <c r="N2565">
        <f t="shared" si="753"/>
        <v>101.73765077260389</v>
      </c>
      <c r="O2565">
        <f t="shared" si="754"/>
        <v>9.4935937692349164</v>
      </c>
      <c r="P2565" s="3">
        <f t="shared" si="755"/>
        <v>9.4935937692349164</v>
      </c>
      <c r="Q2565" s="3">
        <f t="shared" si="756"/>
        <v>-78.262349227396115</v>
      </c>
      <c r="R2565">
        <f t="shared" si="757"/>
        <v>101.73765077260389</v>
      </c>
      <c r="S2565">
        <f t="shared" si="758"/>
        <v>14.209192023360373</v>
      </c>
      <c r="T2565">
        <f t="shared" si="741"/>
        <v>9.4935937692349164</v>
      </c>
    </row>
    <row r="2566" spans="1:20" x14ac:dyDescent="0.25">
      <c r="A2566">
        <f t="shared" si="742"/>
        <v>89618.246696953938</v>
      </c>
      <c r="B2566">
        <f t="shared" si="759"/>
        <v>14263.186953049142</v>
      </c>
      <c r="C2566" t="str">
        <f t="shared" si="743"/>
        <v>0.608166309633628-2.91134221550067i</v>
      </c>
      <c r="D2566" t="str">
        <f t="shared" si="744"/>
        <v>3.47678881275706-1.18400312938481i</v>
      </c>
      <c r="E2566" t="str">
        <f t="shared" si="745"/>
        <v>173.570697984673+11.8999872636851i</v>
      </c>
      <c r="F2566" t="str">
        <f t="shared" si="746"/>
        <v>2.90969454112813-10.496543928487i</v>
      </c>
      <c r="G2566" t="str">
        <f t="shared" si="747"/>
        <v>0.999925987818029-0.00860271493007726i</v>
      </c>
      <c r="H2566" t="str">
        <f t="shared" si="748"/>
        <v>101.792511035916-757.669083258092i</v>
      </c>
      <c r="I2566" t="str">
        <f t="shared" si="749"/>
        <v>-21.5999309513737-9.23342498144978i</v>
      </c>
      <c r="K2566" t="str">
        <f t="shared" si="750"/>
        <v>0.00209010890792517-0.00415877058161585i</v>
      </c>
      <c r="L2566" t="str">
        <f t="shared" si="751"/>
        <v>0.0001875-0.014838353606038i</v>
      </c>
      <c r="M2566" t="str">
        <f t="shared" si="752"/>
        <v>0.0025-0.00715284737932091i</v>
      </c>
      <c r="N2566">
        <f t="shared" si="753"/>
        <v>101.79915581291844</v>
      </c>
      <c r="O2566">
        <f t="shared" si="754"/>
        <v>9.4673612201355954</v>
      </c>
      <c r="P2566" s="3">
        <f t="shared" si="755"/>
        <v>9.4673612201355954</v>
      </c>
      <c r="Q2566" s="3">
        <f t="shared" si="756"/>
        <v>-78.200844187081557</v>
      </c>
      <c r="R2566">
        <f t="shared" si="757"/>
        <v>101.79915581291844</v>
      </c>
      <c r="S2566">
        <f t="shared" si="758"/>
        <v>14.263186953049143</v>
      </c>
      <c r="T2566">
        <f t="shared" si="741"/>
        <v>9.4673612201355954</v>
      </c>
    </row>
    <row r="2567" spans="1:20" x14ac:dyDescent="0.25">
      <c r="A2567">
        <f t="shared" si="742"/>
        <v>89958.796034402374</v>
      </c>
      <c r="B2567">
        <f t="shared" si="759"/>
        <v>14317.387063470729</v>
      </c>
      <c r="C2567" t="str">
        <f t="shared" si="743"/>
        <v>0.609451503152827-2.90193102655769i</v>
      </c>
      <c r="D2567" t="str">
        <f t="shared" si="744"/>
        <v>3.47677864237787-1.18003777707919i</v>
      </c>
      <c r="E2567" t="str">
        <f t="shared" si="745"/>
        <v>173.66757517729+11.9249356406993i</v>
      </c>
      <c r="F2567" t="str">
        <f t="shared" si="746"/>
        <v>2.90969290133778-10.4569979353492i</v>
      </c>
      <c r="G2567" t="str">
        <f t="shared" si="747"/>
        <v>0.999925424298738-0.00863540038023393i</v>
      </c>
      <c r="H2567" t="str">
        <f t="shared" si="748"/>
        <v>100.344602310885-753.635193694046i</v>
      </c>
      <c r="I2567" t="str">
        <f t="shared" si="749"/>
        <v>-21.4082919078205-9.14624100825583i</v>
      </c>
      <c r="K2567" t="str">
        <f t="shared" si="750"/>
        <v>0.00208315263827506-0.00414547831289353i</v>
      </c>
      <c r="L2567" t="str">
        <f t="shared" si="751"/>
        <v>0.0001875-0.0147821813170333i</v>
      </c>
      <c r="M2567" t="str">
        <f t="shared" si="752"/>
        <v>0.0025-0.0071257694553904i</v>
      </c>
      <c r="N2567">
        <f t="shared" si="753"/>
        <v>101.8606487470813</v>
      </c>
      <c r="O2567">
        <f t="shared" si="754"/>
        <v>9.4411903608343586</v>
      </c>
      <c r="P2567" s="3">
        <f t="shared" si="755"/>
        <v>9.4411903608343586</v>
      </c>
      <c r="Q2567" s="3">
        <f t="shared" si="756"/>
        <v>-78.139351252918701</v>
      </c>
      <c r="R2567">
        <f t="shared" si="757"/>
        <v>101.8606487470813</v>
      </c>
      <c r="S2567">
        <f t="shared" si="758"/>
        <v>14.317387063470729</v>
      </c>
      <c r="T2567">
        <f t="shared" si="741"/>
        <v>9.4411903608343586</v>
      </c>
    </row>
    <row r="2568" spans="1:20" x14ac:dyDescent="0.25">
      <c r="A2568">
        <f t="shared" si="742"/>
        <v>90300.639459333092</v>
      </c>
      <c r="B2568">
        <f t="shared" si="759"/>
        <v>14371.793134311918</v>
      </c>
      <c r="C2568" t="str">
        <f t="shared" si="743"/>
        <v>0.610726420437308-2.89256755285484i</v>
      </c>
      <c r="D2568" t="str">
        <f t="shared" si="744"/>
        <v>3.47676839461713-1.17608939696645i</v>
      </c>
      <c r="E2568" t="str">
        <f t="shared" si="745"/>
        <v>173.765174543754+11.9496883842499i</v>
      </c>
      <c r="F2568" t="str">
        <f t="shared" si="746"/>
        <v>2.90969124906318-10.4176023694216i</v>
      </c>
      <c r="G2568" t="str">
        <f t="shared" si="747"/>
        <v>0.999924856489206-0.00866820997941669i</v>
      </c>
      <c r="H2568" t="str">
        <f t="shared" si="748"/>
        <v>98.9208895389832-749.629941752941i</v>
      </c>
      <c r="I2568" t="str">
        <f t="shared" si="749"/>
        <v>-21.2185140122949-9.06036822437056i</v>
      </c>
      <c r="K2568" t="str">
        <f t="shared" si="750"/>
        <v>0.00207624203848773-0.00413222233852561i</v>
      </c>
      <c r="L2568" t="str">
        <f t="shared" si="751"/>
        <v>0.0001875-0.0147262216746696i</v>
      </c>
      <c r="M2568" t="str">
        <f t="shared" si="752"/>
        <v>0.0025-0.00709879403804582i</v>
      </c>
      <c r="N2568">
        <f t="shared" si="753"/>
        <v>101.9221279445045</v>
      </c>
      <c r="O2568">
        <f t="shared" si="754"/>
        <v>9.4150814353436996</v>
      </c>
      <c r="P2568" s="3">
        <f t="shared" si="755"/>
        <v>9.4150814353436996</v>
      </c>
      <c r="Q2568" s="3">
        <f t="shared" si="756"/>
        <v>-78.077872055495504</v>
      </c>
      <c r="R2568">
        <f t="shared" si="757"/>
        <v>101.9221279445045</v>
      </c>
      <c r="S2568">
        <f t="shared" si="758"/>
        <v>14.371793134311918</v>
      </c>
      <c r="T2568">
        <f t="shared" si="741"/>
        <v>9.4150814353436996</v>
      </c>
    </row>
    <row r="2569" spans="1:20" x14ac:dyDescent="0.25">
      <c r="A2569">
        <f t="shared" si="742"/>
        <v>90643.781889278573</v>
      </c>
      <c r="B2569">
        <f t="shared" si="759"/>
        <v>14426.405948222304</v>
      </c>
      <c r="C2569" t="str">
        <f t="shared" si="743"/>
        <v>0.611991100263944-2.88325162828773i</v>
      </c>
      <c r="D2569" t="str">
        <f t="shared" si="744"/>
        <v>3.47675806888653-1.17215793221298i</v>
      </c>
      <c r="E2569" t="str">
        <f t="shared" si="745"/>
        <v>173.863501002397+11.9742413323961i</v>
      </c>
      <c r="F2569" t="str">
        <f t="shared" si="746"/>
        <v>2.90968958420935-10.3783566639835i</v>
      </c>
      <c r="G2569" t="str">
        <f t="shared" si="747"/>
        <v>0.999924284356774-0.00870114419875472i</v>
      </c>
      <c r="H2569" t="str">
        <f t="shared" si="748"/>
        <v>97.5209114495296-745.653092840175i</v>
      </c>
      <c r="I2569" t="str">
        <f t="shared" si="749"/>
        <v>-21.0305783436871-8.9757811634201i</v>
      </c>
      <c r="K2569" t="str">
        <f t="shared" si="750"/>
        <v>0.00206937682836635-0.00411900270067909i</v>
      </c>
      <c r="L2569" t="str">
        <f t="shared" si="751"/>
        <v>0.0001875-0.0146704738739486i</v>
      </c>
      <c r="M2569" t="str">
        <f t="shared" si="752"/>
        <v>0.0025-0.00707192073923672i</v>
      </c>
      <c r="N2569">
        <f t="shared" si="753"/>
        <v>101.98359175713317</v>
      </c>
      <c r="O2569">
        <f t="shared" si="754"/>
        <v>9.3890346884935223</v>
      </c>
      <c r="P2569" s="3">
        <f t="shared" si="755"/>
        <v>9.3890346884935223</v>
      </c>
      <c r="Q2569" s="3">
        <f t="shared" si="756"/>
        <v>-78.016408242866831</v>
      </c>
      <c r="R2569">
        <f t="shared" si="757"/>
        <v>101.98359175713317</v>
      </c>
      <c r="S2569">
        <f t="shared" si="758"/>
        <v>14.426405948222303</v>
      </c>
      <c r="T2569">
        <f t="shared" si="741"/>
        <v>9.3890346884935223</v>
      </c>
    </row>
    <row r="2570" spans="1:20" x14ac:dyDescent="0.25">
      <c r="A2570">
        <f t="shared" si="742"/>
        <v>90988.228260457821</v>
      </c>
      <c r="B2570">
        <f t="shared" si="759"/>
        <v>14481.226290825549</v>
      </c>
      <c r="C2570" t="str">
        <f t="shared" si="743"/>
        <v>0.613245580941074-2.87398308799649i</v>
      </c>
      <c r="D2570" t="str">
        <f t="shared" si="744"/>
        <v>3.4767476645933-1.16824332622811i</v>
      </c>
      <c r="E2570" t="str">
        <f t="shared" si="745"/>
        <v>173.962559498944+11.9985902646844i</v>
      </c>
      <c r="F2570" t="str">
        <f t="shared" si="746"/>
        <v>2.90968790668052-10.3392602544696i</v>
      </c>
      <c r="G2570" t="str">
        <f t="shared" si="747"/>
        <v>0.999923707868536-0.00873420351116023i</v>
      </c>
      <c r="H2570" t="str">
        <f t="shared" si="748"/>
        <v>96.1442164659811-741.704413119644i</v>
      </c>
      <c r="I2570" t="str">
        <f t="shared" si="749"/>
        <v>-20.8444661296022-8.89245492249686i</v>
      </c>
      <c r="K2570" t="str">
        <f t="shared" si="750"/>
        <v>0.00206255672875393-0.00410581943983876i</v>
      </c>
      <c r="L2570" t="str">
        <f t="shared" si="751"/>
        <v>0.0001875-0.0146149371129195i</v>
      </c>
      <c r="M2570" t="str">
        <f t="shared" si="752"/>
        <v>0.0025-0.0070451491723817i</v>
      </c>
      <c r="N2570">
        <f t="shared" si="753"/>
        <v>102.04503851925045</v>
      </c>
      <c r="O2570">
        <f t="shared" si="754"/>
        <v>9.3630503659208433</v>
      </c>
      <c r="P2570" s="3">
        <f t="shared" si="755"/>
        <v>9.3630503659208433</v>
      </c>
      <c r="Q2570" s="3">
        <f t="shared" si="756"/>
        <v>-77.954961480749546</v>
      </c>
      <c r="R2570">
        <f t="shared" si="757"/>
        <v>102.04503851925045</v>
      </c>
      <c r="S2570">
        <f t="shared" si="758"/>
        <v>14.481226290825548</v>
      </c>
      <c r="T2570">
        <f t="shared" si="741"/>
        <v>9.3630503659208433</v>
      </c>
    </row>
    <row r="2571" spans="1:20" x14ac:dyDescent="0.25">
      <c r="A2571">
        <f t="shared" si="742"/>
        <v>91333.983527847566</v>
      </c>
      <c r="B2571">
        <f t="shared" si="759"/>
        <v>14536.254950730687</v>
      </c>
      <c r="C2571" t="str">
        <f t="shared" si="743"/>
        <v>0.614489900304-2.86476176836073i</v>
      </c>
      <c r="D2571" t="str">
        <f t="shared" si="744"/>
        <v>3.47673718114021-1.16434552266328i</v>
      </c>
      <c r="E2571" t="str">
        <f t="shared" si="745"/>
        <v>174.062355006505+12.0227309013762i</v>
      </c>
      <c r="F2571" t="str">
        <f t="shared" si="746"/>
        <v>2.9096862163802-10.3003125784625i</v>
      </c>
      <c r="G2571" t="str">
        <f t="shared" si="747"/>
        <v>0.999923126991336-0.00876738839133509i</v>
      </c>
      <c r="H2571" t="str">
        <f t="shared" si="748"/>
        <v>94.7903624896682-737.78366958392i</v>
      </c>
      <c r="I2571" t="str">
        <f t="shared" si="749"/>
        <v>-20.6601587481815-8.81036514876071i</v>
      </c>
      <c r="K2571" t="str">
        <f t="shared" si="750"/>
        <v>0.00205578146153743-0.00409267259482438i</v>
      </c>
      <c r="L2571" t="str">
        <f t="shared" si="751"/>
        <v>0.0001875-0.0145596105926673i</v>
      </c>
      <c r="M2571" t="str">
        <f t="shared" si="752"/>
        <v>0.0025-0.00701847895236272i</v>
      </c>
      <c r="N2571">
        <f t="shared" si="753"/>
        <v>102.10646654728366</v>
      </c>
      <c r="O2571">
        <f t="shared" si="754"/>
        <v>9.3371287140589683</v>
      </c>
      <c r="P2571" s="3">
        <f t="shared" si="755"/>
        <v>9.3371287140589683</v>
      </c>
      <c r="Q2571" s="3">
        <f t="shared" si="756"/>
        <v>-77.893533452716341</v>
      </c>
      <c r="R2571">
        <f t="shared" si="757"/>
        <v>102.10646654728366</v>
      </c>
      <c r="S2571">
        <f t="shared" si="758"/>
        <v>14.536254950730687</v>
      </c>
      <c r="T2571">
        <f t="shared" si="741"/>
        <v>9.3371287140589683</v>
      </c>
    </row>
    <row r="2572" spans="1:20" x14ac:dyDescent="0.25">
      <c r="A2572">
        <f t="shared" si="742"/>
        <v>91681.052665253388</v>
      </c>
      <c r="B2572">
        <f t="shared" si="759"/>
        <v>14591.492719543463</v>
      </c>
      <c r="C2572" t="str">
        <f t="shared" si="743"/>
        <v>0.615724095710285-2.85558750699442i</v>
      </c>
      <c r="D2572" t="str">
        <f t="shared" si="744"/>
        <v>3.47672661792542-1.16046446541123i</v>
      </c>
      <c r="E2572" t="str">
        <f t="shared" si="745"/>
        <v>174.162892525561+12.0466589026666i</v>
      </c>
      <c r="F2572" t="str">
        <f t="shared" si="746"/>
        <v>2.90968451321117-10.2615130756843i</v>
      </c>
      <c r="G2572" t="str">
        <f t="shared" si="747"/>
        <v>0.999922541691764-0.0088006993157776i</v>
      </c>
      <c r="H2572" t="str">
        <f t="shared" si="748"/>
        <v>93.4589166883672-733.890630120355i</v>
      </c>
      <c r="I2572" t="str">
        <f t="shared" si="749"/>
        <v>-20.4776377297329-8.72948802636603i</v>
      </c>
      <c r="K2572" t="str">
        <f t="shared" si="750"/>
        <v>0.00204905074965156-0.00407956220280795i</v>
      </c>
      <c r="L2572" t="str">
        <f t="shared" si="751"/>
        <v>0.0001875-0.0145044935173016i</v>
      </c>
      <c r="M2572" t="str">
        <f t="shared" si="752"/>
        <v>0.0025-0.00699190969551975i</v>
      </c>
      <c r="N2572">
        <f t="shared" si="753"/>
        <v>102.16787413960655</v>
      </c>
      <c r="O2572">
        <f t="shared" si="754"/>
        <v>9.3112699801259247</v>
      </c>
      <c r="P2572" s="3">
        <f t="shared" si="755"/>
        <v>9.3112699801259247</v>
      </c>
      <c r="Q2572" s="3">
        <f t="shared" si="756"/>
        <v>-77.832125860393447</v>
      </c>
      <c r="R2572">
        <f t="shared" si="757"/>
        <v>102.16787413960655</v>
      </c>
      <c r="S2572">
        <f t="shared" si="758"/>
        <v>14.591492719543464</v>
      </c>
      <c r="T2572">
        <f t="shared" si="741"/>
        <v>9.3112699801259247</v>
      </c>
    </row>
    <row r="2573" spans="1:20" x14ac:dyDescent="0.25">
      <c r="A2573">
        <f t="shared" si="742"/>
        <v>92029.440665381349</v>
      </c>
      <c r="B2573">
        <f t="shared" si="759"/>
        <v>14646.940391877728</v>
      </c>
      <c r="C2573" t="str">
        <f t="shared" si="743"/>
        <v>0.616948204035255-2.84646014274071i</v>
      </c>
      <c r="D2573" t="str">
        <f t="shared" si="744"/>
        <v>3.47671597434259-1.1566000986052i</v>
      </c>
      <c r="E2573" t="str">
        <f t="shared" si="745"/>
        <v>174.264177083931+12.0703698678974i</v>
      </c>
      <c r="F2573" t="str">
        <f t="shared" si="746"/>
        <v>2.90968279707548-10.2228611879884i</v>
      </c>
      <c r="G2573" t="str">
        <f t="shared" si="747"/>
        <v>0.999921951936156-0.0088341367627892i</v>
      </c>
      <c r="H2573" t="str">
        <f t="shared" si="748"/>
        <v>92.1494552895899-730.025063573151i</v>
      </c>
      <c r="I2573" t="str">
        <f t="shared" si="749"/>
        <v>-20.2968847581795-8.64980026370588i</v>
      </c>
      <c r="K2573" t="str">
        <f t="shared" si="750"/>
        <v>0.00204236431708253-0.00406648829933065i</v>
      </c>
      <c r="L2573" t="str">
        <f t="shared" si="751"/>
        <v>0.0001875-0.0144495850939446i</v>
      </c>
      <c r="M2573" t="str">
        <f t="shared" si="752"/>
        <v>0.0025-0.00696544101964508i</v>
      </c>
      <c r="N2573">
        <f t="shared" si="753"/>
        <v>102.22925957634563</v>
      </c>
      <c r="O2573">
        <f t="shared" si="754"/>
        <v>9.2854744121124728</v>
      </c>
      <c r="P2573" s="3">
        <f t="shared" si="755"/>
        <v>9.2854744121124728</v>
      </c>
      <c r="Q2573" s="3">
        <f t="shared" si="756"/>
        <v>-77.770740423654374</v>
      </c>
      <c r="R2573">
        <f t="shared" si="757"/>
        <v>102.22925957634563</v>
      </c>
      <c r="S2573">
        <f t="shared" si="758"/>
        <v>14.646940391877727</v>
      </c>
      <c r="T2573">
        <f t="shared" si="741"/>
        <v>9.2854744121124728</v>
      </c>
    </row>
    <row r="2574" spans="1:20" x14ac:dyDescent="0.25">
      <c r="A2574">
        <f t="shared" si="742"/>
        <v>92379.152539909803</v>
      </c>
      <c r="B2574">
        <f t="shared" si="759"/>
        <v>14702.598765366864</v>
      </c>
      <c r="C2574" t="str">
        <f t="shared" si="743"/>
        <v>0.618162261667346-2.8373795156672i</v>
      </c>
      <c r="D2574" t="str">
        <f t="shared" si="744"/>
        <v>3.47670524978075-1.15275236661808i</v>
      </c>
      <c r="E2574" t="str">
        <f t="shared" si="745"/>
        <v>174.36621373676+12.0938593347519i</v>
      </c>
      <c r="F2574" t="str">
        <f t="shared" si="746"/>
        <v>2.90968106787444-10.1843563593518i</v>
      </c>
      <c r="G2574" t="str">
        <f t="shared" si="747"/>
        <v>0.999921357690593-0.00886770121248125i</v>
      </c>
      <c r="H2574" t="str">
        <f t="shared" si="748"/>
        <v>90.861563378558-726.186739801818i</v>
      </c>
      <c r="I2574" t="str">
        <f t="shared" si="749"/>
        <v>-20.1178816723417-8.57127908096979i</v>
      </c>
      <c r="K2574" t="str">
        <f t="shared" si="750"/>
        <v>0.00203572188887171-0.00405345091831999i</v>
      </c>
      <c r="L2574" t="str">
        <f t="shared" si="751"/>
        <v>0.0001875-0.0143948845327203i</v>
      </c>
      <c r="M2574" t="str">
        <f t="shared" si="752"/>
        <v>0.0025-0.00693907254397799i</v>
      </c>
      <c r="N2574">
        <f t="shared" si="753"/>
        <v>102.29062111918127</v>
      </c>
      <c r="O2574">
        <f t="shared" si="754"/>
        <v>9.2597422587709328</v>
      </c>
      <c r="P2574" s="3">
        <f t="shared" si="755"/>
        <v>9.2597422587709328</v>
      </c>
      <c r="Q2574" s="3">
        <f t="shared" si="756"/>
        <v>-77.709378880818733</v>
      </c>
      <c r="R2574">
        <f t="shared" si="757"/>
        <v>102.29062111918127</v>
      </c>
      <c r="S2574">
        <f t="shared" si="758"/>
        <v>14.702598765366863</v>
      </c>
      <c r="T2574">
        <f t="shared" si="741"/>
        <v>9.2597422587709328</v>
      </c>
    </row>
    <row r="2575" spans="1:20" x14ac:dyDescent="0.25">
      <c r="A2575">
        <f t="shared" si="742"/>
        <v>92730.193319561455</v>
      </c>
      <c r="B2575">
        <f t="shared" si="759"/>
        <v>14758.468640675257</v>
      </c>
      <c r="C2575" t="str">
        <f t="shared" si="743"/>
        <v>0.619366304503306-2.82834546706057i</v>
      </c>
      <c r="D2575" t="str">
        <f t="shared" si="744"/>
        <v>3.4766944436243-1.14892121406168i</v>
      </c>
      <c r="E2575" t="str">
        <f t="shared" si="745"/>
        <v>174.469007566479+12.1171227784482i</v>
      </c>
      <c r="F2575" t="str">
        <f t="shared" si="746"/>
        <v>2.90967932550855-10.1459980358671i</v>
      </c>
      <c r="G2575" t="str">
        <f t="shared" si="747"/>
        <v>0.999920758920898-0.00890139314678184i</v>
      </c>
      <c r="H2575" t="str">
        <f t="shared" si="748"/>
        <v>89.5948347006719-722.375429735886i</v>
      </c>
      <c r="I2575" t="str">
        <f t="shared" si="749"/>
        <v>-19.940610467054-8.49390219800227i</v>
      </c>
      <c r="K2575" t="str">
        <f t="shared" si="750"/>
        <v>0.00202912319111874-0.00404045009210639i</v>
      </c>
      <c r="L2575" t="str">
        <f t="shared" si="751"/>
        <v>0.0001875-0.0143403910467426i</v>
      </c>
      <c r="M2575" t="str">
        <f t="shared" si="752"/>
        <v>0.0025-0.00691280388919901i</v>
      </c>
      <c r="N2575">
        <f t="shared" si="753"/>
        <v>102.35195701114857</v>
      </c>
      <c r="O2575">
        <f t="shared" si="754"/>
        <v>9.2340737696017037</v>
      </c>
      <c r="P2575" s="3">
        <f t="shared" si="755"/>
        <v>9.2340737696017037</v>
      </c>
      <c r="Q2575" s="3">
        <f t="shared" si="756"/>
        <v>-77.648042988851429</v>
      </c>
      <c r="R2575">
        <f t="shared" si="757"/>
        <v>102.35195701114857</v>
      </c>
      <c r="S2575">
        <f t="shared" si="758"/>
        <v>14.758468640675257</v>
      </c>
      <c r="T2575">
        <f t="shared" si="741"/>
        <v>9.2340737696017037</v>
      </c>
    </row>
    <row r="2576" spans="1:20" x14ac:dyDescent="0.25">
      <c r="A2576">
        <f t="shared" si="742"/>
        <v>93082.56805417579</v>
      </c>
      <c r="B2576">
        <f t="shared" si="759"/>
        <v>14814.550821509823</v>
      </c>
      <c r="C2576" t="str">
        <f t="shared" si="743"/>
        <v>0.62056036794363-2.81935783942194i</v>
      </c>
      <c r="D2576" t="str">
        <f t="shared" si="744"/>
        <v>3.47668355525297-1.14510658578585i</v>
      </c>
      <c r="E2576" t="str">
        <f t="shared" si="745"/>
        <v>174.572563682776+12.140155610914i</v>
      </c>
      <c r="F2576" t="str">
        <f t="shared" si="746"/>
        <v>2.90967756987765-10.1077856657342i</v>
      </c>
      <c r="G2576" t="str">
        <f t="shared" si="747"/>
        <v>0.999920155592632-0.00893521304944255i</v>
      </c>
      <c r="H2576" t="str">
        <f t="shared" si="748"/>
        <v>88.3488714684927-718.590905426297i</v>
      </c>
      <c r="I2576" t="str">
        <f t="shared" si="749"/>
        <v>-19.7650532941293-8.41764782246103i</v>
      </c>
      <c r="K2576" t="str">
        <f t="shared" si="750"/>
        <v>0.00202256795098507-0.00402748585144023i</v>
      </c>
      <c r="L2576" t="str">
        <f t="shared" si="751"/>
        <v>0.0001875-0.0142861038521046i</v>
      </c>
      <c r="M2576" t="str">
        <f t="shared" si="752"/>
        <v>0.0025-0.00688663467742481i</v>
      </c>
      <c r="N2576">
        <f t="shared" si="753"/>
        <v>102.41326547643953</v>
      </c>
      <c r="O2576">
        <f t="shared" si="754"/>
        <v>9.2084691948416619</v>
      </c>
      <c r="P2576" s="3">
        <f t="shared" si="755"/>
        <v>9.2084691948416619</v>
      </c>
      <c r="Q2576" s="3">
        <f t="shared" si="756"/>
        <v>-77.586734523560466</v>
      </c>
      <c r="R2576">
        <f t="shared" si="757"/>
        <v>102.41326547643953</v>
      </c>
      <c r="S2576">
        <f t="shared" si="758"/>
        <v>14.814550821509824</v>
      </c>
      <c r="T2576">
        <f t="shared" si="741"/>
        <v>9.2084691948416619</v>
      </c>
    </row>
    <row r="2577" spans="1:20" x14ac:dyDescent="0.25">
      <c r="A2577">
        <f t="shared" si="742"/>
        <v>93436.281812781657</v>
      </c>
      <c r="B2577">
        <f t="shared" si="759"/>
        <v>14870.84611463156</v>
      </c>
      <c r="C2577" t="str">
        <f t="shared" si="743"/>
        <v>0.621744486887778-2.81041647646162i</v>
      </c>
      <c r="D2577" t="str">
        <f t="shared" si="744"/>
        <v>3.47667258404177-1.14130842687774i</v>
      </c>
      <c r="E2577" t="str">
        <f t="shared" si="745"/>
        <v>174.676887222546+12.1629531799603i</v>
      </c>
      <c r="F2577" t="str">
        <f t="shared" si="746"/>
        <v>2.90967580088075-10.0697186992527i</v>
      </c>
      <c r="G2577" t="str">
        <f t="shared" si="747"/>
        <v>0.999919547671095-0.00896916140604534i</v>
      </c>
      <c r="H2577" t="str">
        <f t="shared" si="748"/>
        <v>87.1232841730697-714.832940093509i</v>
      </c>
      <c r="I2577" t="str">
        <f t="shared" si="749"/>
        <v>-19.5911924631804-8.34249463826377i</v>
      </c>
      <c r="K2577" t="str">
        <f t="shared" si="750"/>
        <v>0.0020160558966969-0.00401455822550838i</v>
      </c>
      <c r="L2577" t="str">
        <f t="shared" si="751"/>
        <v>0.0001875-0.0142320221678667i</v>
      </c>
      <c r="M2577" t="str">
        <f t="shared" si="752"/>
        <v>0.0025-0.00686056453220245i</v>
      </c>
      <c r="N2577">
        <f t="shared" si="753"/>
        <v>102.47454472020328</v>
      </c>
      <c r="O2577">
        <f t="shared" si="754"/>
        <v>9.1829287854502546</v>
      </c>
      <c r="P2577" s="3">
        <f t="shared" si="755"/>
        <v>9.1829287854502546</v>
      </c>
      <c r="Q2577" s="3">
        <f t="shared" si="756"/>
        <v>-77.525455279796716</v>
      </c>
      <c r="R2577">
        <f t="shared" si="757"/>
        <v>102.47454472020328</v>
      </c>
      <c r="S2577">
        <f t="shared" si="758"/>
        <v>14.87084611463156</v>
      </c>
      <c r="T2577">
        <f t="shared" si="741"/>
        <v>9.1829287854502546</v>
      </c>
    </row>
    <row r="2578" spans="1:20" x14ac:dyDescent="0.25">
      <c r="A2578">
        <f t="shared" si="742"/>
        <v>93791.33968367023</v>
      </c>
      <c r="B2578">
        <f t="shared" si="759"/>
        <v>14927.355329867161</v>
      </c>
      <c r="C2578" t="str">
        <f t="shared" si="743"/>
        <v>0.62291869572936-2.80152122309434i</v>
      </c>
      <c r="D2578" t="str">
        <f t="shared" si="744"/>
        <v>3.47666152936098-1.13752668266096i</v>
      </c>
      <c r="E2578" t="str">
        <f t="shared" si="745"/>
        <v>174.78198334985+12.1855107684341i</v>
      </c>
      <c r="F2578" t="str">
        <f t="shared" si="746"/>
        <v>2.90967401841611-10.0317965888136i</v>
      </c>
      <c r="G2578" t="str">
        <f t="shared" si="747"/>
        <v>0.999918935121324-0.0090032387040094i</v>
      </c>
      <c r="H2578" t="str">
        <f t="shared" si="748"/>
        <v>85.9176913995385-711.101308172419i</v>
      </c>
      <c r="I2578" t="str">
        <f t="shared" si="749"/>
        <v>-19.4190104422996-8.26842179431778i</v>
      </c>
      <c r="K2578" t="str">
        <f t="shared" si="750"/>
        <v>0.00200958675754809-0.00400166724195077i</v>
      </c>
      <c r="L2578" t="str">
        <f t="shared" si="751"/>
        <v>0.0001875-0.0141781452160458i</v>
      </c>
      <c r="M2578" t="str">
        <f t="shared" si="752"/>
        <v>0.0025-0.0068345930785041i</v>
      </c>
      <c r="N2578">
        <f t="shared" si="753"/>
        <v>102.53579292834374</v>
      </c>
      <c r="O2578">
        <f t="shared" si="754"/>
        <v>9.1574527930966116</v>
      </c>
      <c r="P2578" s="3">
        <f t="shared" si="755"/>
        <v>9.1574527930966116</v>
      </c>
      <c r="Q2578" s="3">
        <f t="shared" si="756"/>
        <v>-77.464207071656261</v>
      </c>
      <c r="R2578">
        <f t="shared" si="757"/>
        <v>102.53579292834374</v>
      </c>
      <c r="S2578">
        <f t="shared" si="758"/>
        <v>14.927355329867162</v>
      </c>
      <c r="T2578">
        <f t="shared" si="741"/>
        <v>9.1574527930966116</v>
      </c>
    </row>
    <row r="2579" spans="1:20" x14ac:dyDescent="0.25">
      <c r="A2579">
        <f t="shared" si="742"/>
        <v>94147.746774468178</v>
      </c>
      <c r="B2579">
        <f t="shared" si="759"/>
        <v>14984.079280120657</v>
      </c>
      <c r="C2579" t="str">
        <f t="shared" si="743"/>
        <v>0.624083028351361-2.79267192543415i</v>
      </c>
      <c r="D2579" t="str">
        <f t="shared" si="744"/>
        <v>3.47665039057608-1.13376129869482i</v>
      </c>
      <c r="E2579" t="str">
        <f t="shared" si="745"/>
        <v>174.887857255855+12.2078235933718i</v>
      </c>
      <c r="F2579" t="str">
        <f t="shared" si="746"/>
        <v>2.9096722223812-9.99401878889204i</v>
      </c>
      <c r="G2579" t="str">
        <f t="shared" si="747"/>
        <v>0.999918317908089-0.00903744543259804i</v>
      </c>
      <c r="H2579" t="str">
        <f t="shared" si="748"/>
        <v>84.731719646922-707.395785354348i</v>
      </c>
      <c r="I2579" t="str">
        <f t="shared" si="749"/>
        <v>-19.2484898586129-8.19540889352659i</v>
      </c>
      <c r="K2579" t="str">
        <f t="shared" si="750"/>
        <v>0.00200316026390295-0.00398881292687692i</v>
      </c>
      <c r="L2579" t="str">
        <f t="shared" si="751"/>
        <v>0.0001875-0.0141244722216037i</v>
      </c>
      <c r="M2579" t="str">
        <f t="shared" si="752"/>
        <v>0.0025-0.00680871994272179i</v>
      </c>
      <c r="N2579">
        <f t="shared" si="753"/>
        <v>102.59700826731935</v>
      </c>
      <c r="O2579">
        <f t="shared" si="754"/>
        <v>9.1320414701452925</v>
      </c>
      <c r="P2579" s="3">
        <f t="shared" si="755"/>
        <v>9.1320414701452925</v>
      </c>
      <c r="Q2579" s="3">
        <f t="shared" si="756"/>
        <v>-77.402991732680647</v>
      </c>
      <c r="R2579">
        <f t="shared" si="757"/>
        <v>102.59700826731935</v>
      </c>
      <c r="S2579">
        <f t="shared" si="758"/>
        <v>14.984079280120657</v>
      </c>
      <c r="T2579">
        <f t="shared" si="741"/>
        <v>9.1320414701452925</v>
      </c>
    </row>
    <row r="2580" spans="1:20" x14ac:dyDescent="0.25">
      <c r="A2580">
        <f t="shared" si="742"/>
        <v>94505.508212211163</v>
      </c>
      <c r="B2580">
        <f t="shared" si="759"/>
        <v>15041.018781385115</v>
      </c>
      <c r="C2580" t="str">
        <f t="shared" si="743"/>
        <v>0.625237518121332-2.78386843078971i</v>
      </c>
      <c r="D2580" t="str">
        <f t="shared" si="744"/>
        <v>3.47663916704776-1.13001222077354i</v>
      </c>
      <c r="E2580" t="str">
        <f t="shared" si="745"/>
        <v>174.994514158782+12.2298868051297i</v>
      </c>
      <c r="F2580" t="str">
        <f t="shared" si="746"/>
        <v>2.90967041267273-9.95638475603877i</v>
      </c>
      <c r="G2580" t="str">
        <f t="shared" si="747"/>
        <v>0.999917695995891-0.00907178208292559i</v>
      </c>
      <c r="H2580" t="str">
        <f t="shared" si="748"/>
        <v>83.5650031520425-703.716148626201i</v>
      </c>
      <c r="I2580" t="str">
        <f t="shared" si="749"/>
        <v>-19.0796134987075-8.12343598206675i</v>
      </c>
      <c r="K2580" t="str">
        <f t="shared" si="750"/>
        <v>0.001996776147199-0.00397599530488225i</v>
      </c>
      <c r="L2580" t="str">
        <f t="shared" si="751"/>
        <v>0.0001875-0.0140710024124364i</v>
      </c>
      <c r="M2580" t="str">
        <f t="shared" si="752"/>
        <v>0.0025-0.00678294475266168i</v>
      </c>
      <c r="N2580">
        <f t="shared" si="753"/>
        <v>102.6581888839404</v>
      </c>
      <c r="O2580">
        <f t="shared" si="754"/>
        <v>9.1066950696428357</v>
      </c>
      <c r="P2580" s="3">
        <f t="shared" si="755"/>
        <v>9.1066950696428357</v>
      </c>
      <c r="Q2580" s="3">
        <f t="shared" si="756"/>
        <v>-77.341811116059603</v>
      </c>
      <c r="R2580">
        <f t="shared" si="757"/>
        <v>102.6581888839404</v>
      </c>
      <c r="S2580">
        <f t="shared" si="758"/>
        <v>15.041018781385116</v>
      </c>
      <c r="T2580">
        <f t="shared" si="741"/>
        <v>9.1066950696428357</v>
      </c>
    </row>
    <row r="2581" spans="1:20" x14ac:dyDescent="0.25">
      <c r="A2581">
        <f t="shared" si="742"/>
        <v>94864.629143417566</v>
      </c>
      <c r="B2581">
        <f t="shared" si="759"/>
        <v>15098.174652754378</v>
      </c>
      <c r="C2581" t="str">
        <f t="shared" si="743"/>
        <v>0.626382197886459-2.77511058765923i</v>
      </c>
      <c r="D2581" t="str">
        <f t="shared" si="744"/>
        <v>3.47662785813186-1.12627939492544i</v>
      </c>
      <c r="E2581" t="str">
        <f t="shared" si="745"/>
        <v>175.101959303833+12.2516954865164i</v>
      </c>
      <c r="F2581" t="str">
        <f t="shared" si="746"/>
        <v>2.90966858918661-9.9188939488728i</v>
      </c>
      <c r="G2581" t="str">
        <f t="shared" si="747"/>
        <v>0.999917069348962-0.00910624914796438i</v>
      </c>
      <c r="H2581" t="str">
        <f t="shared" si="748"/>
        <v>82.4171837174191-700.062176306838i</v>
      </c>
      <c r="I2581" t="str">
        <f t="shared" si="749"/>
        <v>-18.912364308945-8.05248353892667i</v>
      </c>
      <c r="K2581" t="str">
        <f t="shared" si="750"/>
        <v>0.00199043413994927-0.00396321439906445i</v>
      </c>
      <c r="L2581" t="str">
        <f t="shared" si="751"/>
        <v>0.0001875-0.0140177350193628i</v>
      </c>
      <c r="M2581" t="str">
        <f t="shared" si="752"/>
        <v>0.0025-0.00675726713753903i</v>
      </c>
      <c r="N2581">
        <f t="shared" si="753"/>
        <v>102.7193329051654</v>
      </c>
      <c r="O2581">
        <f t="shared" si="754"/>
        <v>9.081413845302734</v>
      </c>
      <c r="P2581" s="3">
        <f t="shared" si="755"/>
        <v>9.081413845302734</v>
      </c>
      <c r="Q2581" s="3">
        <f t="shared" si="756"/>
        <v>-77.280667094834598</v>
      </c>
      <c r="R2581">
        <f t="shared" si="757"/>
        <v>102.7193329051654</v>
      </c>
      <c r="S2581">
        <f t="shared" si="758"/>
        <v>15.098174652754379</v>
      </c>
      <c r="T2581">
        <f t="shared" si="741"/>
        <v>9.081413845302734</v>
      </c>
    </row>
    <row r="2582" spans="1:20" x14ac:dyDescent="0.25">
      <c r="A2582">
        <f t="shared" si="742"/>
        <v>95225.114734162547</v>
      </c>
      <c r="B2582">
        <f t="shared" si="759"/>
        <v>15155.547716434845</v>
      </c>
      <c r="C2582" t="str">
        <f t="shared" si="743"/>
        <v>0.627517099968659-2.76639824572561i</v>
      </c>
      <c r="D2582" t="str">
        <f t="shared" si="744"/>
        <v>3.47661646317932-1.1225627674122i</v>
      </c>
      <c r="E2582" t="str">
        <f t="shared" si="745"/>
        <v>175.210197963123+12.273244651903i</v>
      </c>
      <c r="F2582" t="str">
        <f t="shared" si="746"/>
        <v>2.909666751818-9.88154582807343i</v>
      </c>
      <c r="G2582" t="str">
        <f t="shared" si="747"/>
        <v>0.999916437931263-0.00914084712255165i</v>
      </c>
      <c r="H2582" t="str">
        <f t="shared" si="748"/>
        <v>81.287910543123-696.43364808091i</v>
      </c>
      <c r="I2582" t="str">
        <f t="shared" si="749"/>
        <v>-18.7467253956629-7.98253246570376i</v>
      </c>
      <c r="K2582" t="str">
        <f t="shared" si="750"/>
        <v>0.00198413397574479-0.00395047023103951i</v>
      </c>
      <c r="L2582" t="str">
        <f t="shared" si="751"/>
        <v>0.0001875-0.0139646692761136i</v>
      </c>
      <c r="M2582" t="str">
        <f t="shared" si="752"/>
        <v>0.0025-0.0067316867279727i</v>
      </c>
      <c r="N2582">
        <f t="shared" si="753"/>
        <v>102.78043843789747</v>
      </c>
      <c r="O2582">
        <f t="shared" si="754"/>
        <v>9.0561980514907034</v>
      </c>
      <c r="P2582" s="3">
        <f t="shared" si="755"/>
        <v>9.0561980514907034</v>
      </c>
      <c r="Q2582" s="3">
        <f t="shared" si="756"/>
        <v>-77.219561562102527</v>
      </c>
      <c r="R2582">
        <f t="shared" si="757"/>
        <v>102.78043843789747</v>
      </c>
      <c r="S2582">
        <f t="shared" si="758"/>
        <v>15.155547716434844</v>
      </c>
      <c r="T2582">
        <f t="shared" si="741"/>
        <v>9.0561980514907034</v>
      </c>
    </row>
    <row r="2583" spans="1:20" x14ac:dyDescent="0.25">
      <c r="A2583">
        <f t="shared" si="742"/>
        <v>95586.970170152374</v>
      </c>
      <c r="B2583">
        <f t="shared" si="759"/>
        <v>15213.138797757298</v>
      </c>
      <c r="C2583" t="str">
        <f t="shared" si="743"/>
        <v>0.628642256159615-2.7577312558516i</v>
      </c>
      <c r="D2583" t="str">
        <f t="shared" si="744"/>
        <v>3.47660498153613-1.11886228472802i</v>
      </c>
      <c r="E2583" t="str">
        <f t="shared" si="745"/>
        <v>175.319235435599+12.2945292463298i</v>
      </c>
      <c r="F2583" t="str">
        <f t="shared" si="746"/>
        <v>2.90966490046119-9.84433985637247i</v>
      </c>
      <c r="G2583" t="str">
        <f t="shared" si="747"/>
        <v>0.999915801706478-0.00917557650339658i</v>
      </c>
      <c r="H2583" t="str">
        <f t="shared" si="748"/>
        <v>80.1768400624671-692.830345030219i</v>
      </c>
      <c r="I2583" t="str">
        <f t="shared" si="749"/>
        <v>-18.5826800252739-7.91356407665188i</v>
      </c>
      <c r="K2583" t="str">
        <f t="shared" si="750"/>
        <v>0.00197787538925671-0.00393776282095797i</v>
      </c>
      <c r="L2583" t="str">
        <f t="shared" si="751"/>
        <v>0.0001875-0.0139118044193202i</v>
      </c>
      <c r="M2583" t="str">
        <f t="shared" si="752"/>
        <v>0.0025-0.00670620315597998i</v>
      </c>
      <c r="N2583">
        <f t="shared" si="753"/>
        <v>102.84150356877906</v>
      </c>
      <c r="O2583">
        <f t="shared" si="754"/>
        <v>9.0310479432095168</v>
      </c>
      <c r="P2583" s="3">
        <f t="shared" si="755"/>
        <v>9.0310479432095168</v>
      </c>
      <c r="Q2583" s="3">
        <f t="shared" si="756"/>
        <v>-77.158496431220939</v>
      </c>
      <c r="R2583">
        <f t="shared" si="757"/>
        <v>102.84150356877906</v>
      </c>
      <c r="S2583">
        <f t="shared" si="758"/>
        <v>15.213138797757297</v>
      </c>
      <c r="T2583">
        <f t="shared" si="741"/>
        <v>9.0310479432095168</v>
      </c>
    </row>
    <row r="2584" spans="1:20" x14ac:dyDescent="0.25">
      <c r="A2584">
        <f t="shared" si="742"/>
        <v>95950.200656798945</v>
      </c>
      <c r="B2584">
        <f t="shared" si="759"/>
        <v>15270.948725188775</v>
      </c>
      <c r="C2584" t="str">
        <f t="shared" si="743"/>
        <v>0.629757697715781-2.74910947007497i</v>
      </c>
      <c r="D2584" t="str">
        <f t="shared" si="744"/>
        <v>3.47659341254338-1.11517789359891i</v>
      </c>
      <c r="E2584" t="str">
        <f t="shared" si="745"/>
        <v>175.429077046956+12.3155441445971i</v>
      </c>
      <c r="F2584" t="str">
        <f t="shared" si="746"/>
        <v>2.90966303500973-9.80727549854666i</v>
      </c>
      <c r="G2584" t="str">
        <f t="shared" si="747"/>
        <v>0.999915160638016-0.00921043778908733i</v>
      </c>
      <c r="H2584" t="str">
        <f t="shared" si="748"/>
        <v>79.08363578145-689.252049662666i</v>
      </c>
      <c r="I2584" t="str">
        <f t="shared" si="749"/>
        <v>-18.4202116242654-7.84556008897332i</v>
      </c>
      <c r="K2584" t="str">
        <f t="shared" si="750"/>
        <v>0.00197165811623841-0.00392509218752073i</v>
      </c>
      <c r="L2584" t="str">
        <f t="shared" si="751"/>
        <v>0.0001875-0.0138591396885039i</v>
      </c>
      <c r="M2584" t="str">
        <f t="shared" si="752"/>
        <v>0.0025-0.00668081605497112i</v>
      </c>
      <c r="N2584">
        <f t="shared" si="753"/>
        <v>102.90252636398658</v>
      </c>
      <c r="O2584">
        <f t="shared" si="754"/>
        <v>9.0059637760835152</v>
      </c>
      <c r="P2584" s="3">
        <f t="shared" si="755"/>
        <v>9.0059637760835152</v>
      </c>
      <c r="Q2584" s="3">
        <f t="shared" si="756"/>
        <v>-77.097473636013419</v>
      </c>
      <c r="R2584">
        <f t="shared" si="757"/>
        <v>102.90252636398658</v>
      </c>
      <c r="S2584">
        <f t="shared" si="758"/>
        <v>15.270948725188775</v>
      </c>
      <c r="T2584">
        <f t="shared" si="741"/>
        <v>9.0059637760835152</v>
      </c>
    </row>
    <row r="2585" spans="1:20" x14ac:dyDescent="0.25">
      <c r="A2585">
        <f t="shared" si="742"/>
        <v>96314.811419294783</v>
      </c>
      <c r="B2585">
        <f t="shared" si="759"/>
        <v>15328.978330344493</v>
      </c>
      <c r="C2585" t="str">
        <f t="shared" si="743"/>
        <v>0.630863455353312-2.74053274160361i</v>
      </c>
      <c r="D2585" t="str">
        <f t="shared" si="744"/>
        <v>3.4765817555371-1.11150954098189i</v>
      </c>
      <c r="E2585" t="str">
        <f t="shared" si="745"/>
        <v>175.539728149546+12.3362841503484i</v>
      </c>
      <c r="F2585" t="str">
        <f t="shared" si="746"/>
        <v>2.90966115535631-9.77035222140976i</v>
      </c>
      <c r="G2585" t="str">
        <f t="shared" si="747"/>
        <v>0.999914514689008-0.009245431480098i</v>
      </c>
      <c r="H2585" t="str">
        <f t="shared" si="748"/>
        <v>78.007968121901-685.698545939045i</v>
      </c>
      <c r="I2585" t="str">
        <f t="shared" si="749"/>
        <v>-18.2593037791079-7.77850261335055i</v>
      </c>
      <c r="K2585" t="str">
        <f t="shared" si="750"/>
        <v>0.00196548189352739-0.00391245834799497i</v>
      </c>
      <c r="L2585" t="str">
        <f t="shared" si="751"/>
        <v>0.0001875-0.0138066743260648i</v>
      </c>
      <c r="M2585" t="str">
        <f t="shared" si="752"/>
        <v>0.0025-0.00665552505974407i</v>
      </c>
      <c r="N2585">
        <f t="shared" si="753"/>
        <v>102.96350486902369</v>
      </c>
      <c r="O2585">
        <f t="shared" si="754"/>
        <v>8.9809458063424366</v>
      </c>
      <c r="P2585" s="3">
        <f t="shared" si="755"/>
        <v>8.9809458063424366</v>
      </c>
      <c r="Q2585" s="3">
        <f t="shared" si="756"/>
        <v>-77.036495130976306</v>
      </c>
      <c r="R2585">
        <f t="shared" si="757"/>
        <v>102.96350486902369</v>
      </c>
      <c r="S2585">
        <f t="shared" si="758"/>
        <v>15.328978330344492</v>
      </c>
      <c r="T2585">
        <f t="shared" si="741"/>
        <v>8.9809458063424366</v>
      </c>
    </row>
    <row r="2586" spans="1:20" x14ac:dyDescent="0.25">
      <c r="A2586">
        <f t="shared" si="742"/>
        <v>96680.807702688107</v>
      </c>
      <c r="B2586">
        <f t="shared" si="759"/>
        <v>15387.228447999802</v>
      </c>
      <c r="C2586" t="str">
        <f t="shared" si="743"/>
        <v>0.631959559243005-2.73200092481074i</v>
      </c>
      <c r="D2586" t="str">
        <f t="shared" si="744"/>
        <v>3.4765700098483-1.10785717406422i</v>
      </c>
      <c r="E2586" t="str">
        <f t="shared" si="745"/>
        <v>175.651194122275+12.3567439951391i</v>
      </c>
      <c r="F2586" t="str">
        <f t="shared" si="746"/>
        <v>2.90965926139283-9.73356949380506i</v>
      </c>
      <c r="G2586" t="str">
        <f t="shared" si="747"/>
        <v>0.999913863822305-0.00928055807879579i</v>
      </c>
      <c r="H2586" t="str">
        <f t="shared" si="748"/>
        <v>76.9495142681981-682.169619297577i</v>
      </c>
      <c r="I2586" t="str">
        <f t="shared" si="749"/>
        <v>-18.0999402360745-7.71237414470961i</v>
      </c>
      <c r="K2586" t="str">
        <f t="shared" si="750"/>
        <v>0.00195934645904712-0.00389986131822997i</v>
      </c>
      <c r="L2586" t="str">
        <f t="shared" si="751"/>
        <v>0.0001875-0.0137544075772712i</v>
      </c>
      <c r="M2586" t="str">
        <f t="shared" si="752"/>
        <v>0.0025-0.00663032980647947i</v>
      </c>
      <c r="N2586">
        <f t="shared" si="753"/>
        <v>103.02443710851473</v>
      </c>
      <c r="O2586">
        <f t="shared" si="754"/>
        <v>8.9559942908051884</v>
      </c>
      <c r="P2586" s="3">
        <f t="shared" si="755"/>
        <v>8.9559942908051884</v>
      </c>
      <c r="Q2586" s="3">
        <f t="shared" si="756"/>
        <v>-76.975562891485268</v>
      </c>
      <c r="R2586">
        <f t="shared" si="757"/>
        <v>103.02443710851473</v>
      </c>
      <c r="S2586">
        <f t="shared" si="758"/>
        <v>15.387228447999801</v>
      </c>
      <c r="T2586">
        <f t="shared" si="741"/>
        <v>8.9559942908051884</v>
      </c>
    </row>
    <row r="2587" spans="1:20" x14ac:dyDescent="0.25">
      <c r="A2587">
        <f t="shared" si="742"/>
        <v>97048.194771958326</v>
      </c>
      <c r="B2587">
        <f t="shared" si="759"/>
        <v>15445.699916102201</v>
      </c>
      <c r="C2587" t="str">
        <f t="shared" si="743"/>
        <v>0.633046039005179-2.72351387523002i</v>
      </c>
      <c r="D2587" t="str">
        <f t="shared" si="744"/>
        <v>3.47655817480295-1.10422074026261i</v>
      </c>
      <c r="E2587" t="str">
        <f t="shared" si="745"/>
        <v>175.763480370495+12.3769183374963i</v>
      </c>
      <c r="F2587" t="str">
        <f t="shared" si="746"/>
        <v>2.90965735301039-9.69692678659764i</v>
      </c>
      <c r="G2587" t="str">
        <f t="shared" si="747"/>
        <v>0.999913208000473-0.00931581808944803i</v>
      </c>
      <c r="H2587" t="str">
        <f t="shared" si="748"/>
        <v>75.9079580175343-678.665056676523i</v>
      </c>
      <c r="I2587" t="str">
        <f t="shared" si="749"/>
        <v>-17.9421049009801-7.64715755321249i</v>
      </c>
      <c r="K2587" t="str">
        <f t="shared" si="750"/>
        <v>0.00195325155180866-0.00388730111267271i</v>
      </c>
      <c r="L2587" t="str">
        <f t="shared" si="751"/>
        <v>0.0001875-0.0137023386902483i</v>
      </c>
      <c r="M2587" t="str">
        <f t="shared" si="752"/>
        <v>0.0025-0.00660522993273506i</v>
      </c>
      <c r="N2587">
        <f t="shared" si="753"/>
        <v>103.08532108599738</v>
      </c>
      <c r="O2587">
        <f t="shared" si="754"/>
        <v>8.9311094868629066</v>
      </c>
      <c r="P2587" s="3">
        <f t="shared" si="755"/>
        <v>8.9311094868629066</v>
      </c>
      <c r="Q2587" s="3">
        <f t="shared" si="756"/>
        <v>-76.914678914002621</v>
      </c>
      <c r="R2587">
        <f t="shared" si="757"/>
        <v>103.08532108599738</v>
      </c>
      <c r="S2587">
        <f t="shared" si="758"/>
        <v>15.445699916102201</v>
      </c>
      <c r="T2587">
        <f t="shared" si="741"/>
        <v>8.9311094868629066</v>
      </c>
    </row>
    <row r="2588" spans="1:20" x14ac:dyDescent="0.25">
      <c r="A2588">
        <f t="shared" si="742"/>
        <v>97416.977912091766</v>
      </c>
      <c r="B2588">
        <f t="shared" si="759"/>
        <v>15504.39357578339</v>
      </c>
      <c r="C2588" t="str">
        <f t="shared" si="743"/>
        <v>0.63412292370441-2.71507144955084i</v>
      </c>
      <c r="D2588" t="str">
        <f t="shared" si="744"/>
        <v>3.47654624972184-1.10060018722253i</v>
      </c>
      <c r="E2588" t="str">
        <f t="shared" si="745"/>
        <v>175.876592325894+12.3968017619641i</v>
      </c>
      <c r="F2588" t="str">
        <f t="shared" si="746"/>
        <v>2.9096554300992-9.6604235726668i</v>
      </c>
      <c r="G2588" t="str">
        <f t="shared" si="747"/>
        <v>0.999912547185795-0.00935121201822932i</v>
      </c>
      <c r="H2588" t="str">
        <f t="shared" si="748"/>
        <v>74.8829896336017-675.184646534743i</v>
      </c>
      <c r="I2588" t="str">
        <f t="shared" si="749"/>
        <v>-17.7857818388414-7.58283607546952i</v>
      </c>
      <c r="K2588" t="str">
        <f t="shared" si="750"/>
        <v>0.0019471969119122-0.00387477774438344i</v>
      </c>
      <c r="L2588" t="str">
        <f t="shared" si="751"/>
        <v>0.0001875-0.0136504669159676i</v>
      </c>
      <c r="M2588" t="str">
        <f t="shared" si="752"/>
        <v>0.0025-0.00658022507744079i</v>
      </c>
      <c r="N2588">
        <f t="shared" si="753"/>
        <v>103.14615478371215</v>
      </c>
      <c r="O2588">
        <f t="shared" si="754"/>
        <v>8.906291652462059</v>
      </c>
      <c r="P2588" s="3">
        <f t="shared" si="755"/>
        <v>8.906291652462059</v>
      </c>
      <c r="Q2588" s="3">
        <f t="shared" si="756"/>
        <v>-76.853845216287851</v>
      </c>
      <c r="R2588">
        <f t="shared" si="757"/>
        <v>103.14615478371215</v>
      </c>
      <c r="S2588">
        <f t="shared" si="758"/>
        <v>15.504393575783389</v>
      </c>
      <c r="T2588">
        <f t="shared" si="741"/>
        <v>8.906291652462059</v>
      </c>
    </row>
    <row r="2589" spans="1:20" x14ac:dyDescent="0.25">
      <c r="A2589">
        <f t="shared" si="742"/>
        <v>97787.16242815771</v>
      </c>
      <c r="B2589">
        <f t="shared" si="759"/>
        <v>15563.310271371367</v>
      </c>
      <c r="C2589" t="str">
        <f t="shared" si="743"/>
        <v>0.635190241844405-2.70667350561352i</v>
      </c>
      <c r="D2589" t="str">
        <f t="shared" si="744"/>
        <v>3.47653423392068-1.09699546281737i</v>
      </c>
      <c r="E2589" t="str">
        <f t="shared" si="745"/>
        <v>175.990535446373+12.416388778139i</v>
      </c>
      <c r="F2589" t="str">
        <f t="shared" si="746"/>
        <v>2.90965349254871-9.62405932689845i</v>
      </c>
      <c r="G2589" t="str">
        <f t="shared" si="747"/>
        <v>0.999911881340268-0.00938674037322869i</v>
      </c>
      <c r="H2589" t="str">
        <f t="shared" si="748"/>
        <v>73.8743057036613-671.728178870486i</v>
      </c>
      <c r="I2589" t="str">
        <f t="shared" si="749"/>
        <v>-17.6309552734651-7.51939330596973i</v>
      </c>
      <c r="K2589" t="str">
        <f t="shared" si="750"/>
        <v>0.00194118228054848-0.00386229122505119i</v>
      </c>
      <c r="L2589" t="str">
        <f t="shared" si="751"/>
        <v>0.0001875-0.0135987915082363i</v>
      </c>
      <c r="M2589" t="str">
        <f t="shared" si="752"/>
        <v>0.0025-0.00655531488089339i</v>
      </c>
      <c r="N2589">
        <f t="shared" si="753"/>
        <v>103.2069361623951</v>
      </c>
      <c r="O2589">
        <f t="shared" si="754"/>
        <v>8.8815410460869622</v>
      </c>
      <c r="P2589" s="3">
        <f t="shared" si="755"/>
        <v>8.8815410460869622</v>
      </c>
      <c r="Q2589" s="3">
        <f t="shared" si="756"/>
        <v>-76.793063837604905</v>
      </c>
      <c r="R2589">
        <f t="shared" si="757"/>
        <v>103.2069361623951</v>
      </c>
      <c r="S2589">
        <f t="shared" si="758"/>
        <v>15.563310271371368</v>
      </c>
      <c r="T2589">
        <f t="shared" si="741"/>
        <v>8.8815410460869622</v>
      </c>
    </row>
    <row r="2590" spans="1:20" x14ac:dyDescent="0.25">
      <c r="A2590">
        <f t="shared" si="742"/>
        <v>98158.753645384713</v>
      </c>
      <c r="B2590">
        <f t="shared" si="759"/>
        <v>15622.450850402578</v>
      </c>
      <c r="C2590" t="str">
        <f t="shared" si="743"/>
        <v>0.636248021362621-2.69831990240445i</v>
      </c>
      <c r="D2590" t="str">
        <f t="shared" si="744"/>
        <v>3.47652212670993-1.09340651514774i</v>
      </c>
      <c r="E2590" t="str">
        <f t="shared" si="745"/>
        <v>176.105315215915+12.4356738196927i</v>
      </c>
      <c r="F2590" t="str">
        <f t="shared" si="746"/>
        <v>2.90965154024745-9.58783352617757i</v>
      </c>
      <c r="G2590" t="str">
        <f t="shared" si="747"/>
        <v>0.999911210425596-0.00942240366445675i</v>
      </c>
      <c r="H2590" t="str">
        <f t="shared" si="748"/>
        <v>72.8816089988855-668.29544523834i</v>
      </c>
      <c r="I2590" t="str">
        <f t="shared" si="749"/>
        <v>-17.4776095869667-7.45681318872051i</v>
      </c>
      <c r="K2590" t="str">
        <f t="shared" si="750"/>
        <v>0.00193520740000002-0.00384984156500903i</v>
      </c>
      <c r="L2590" t="str">
        <f t="shared" si="751"/>
        <v>0.0001875-0.0135473117236863i</v>
      </c>
      <c r="M2590" t="str">
        <f t="shared" si="752"/>
        <v>0.0025-0.00653049898475134i</v>
      </c>
      <c r="N2590">
        <f t="shared" si="753"/>
        <v>103.26766316106625</v>
      </c>
      <c r="O2590">
        <f t="shared" si="754"/>
        <v>8.8568579267415775</v>
      </c>
      <c r="P2590" s="3">
        <f t="shared" si="755"/>
        <v>8.8568579267415775</v>
      </c>
      <c r="Q2590" s="3">
        <f t="shared" si="756"/>
        <v>-76.732336838933747</v>
      </c>
      <c r="R2590">
        <f t="shared" si="757"/>
        <v>103.26766316106625</v>
      </c>
      <c r="S2590">
        <f t="shared" si="758"/>
        <v>15.622450850402577</v>
      </c>
      <c r="T2590">
        <f t="shared" si="741"/>
        <v>8.8568579267415775</v>
      </c>
    </row>
    <row r="2591" spans="1:20" x14ac:dyDescent="0.25">
      <c r="A2591">
        <f t="shared" si="742"/>
        <v>98531.75690923717</v>
      </c>
      <c r="B2591">
        <f t="shared" si="759"/>
        <v>15681.816163634108</v>
      </c>
      <c r="C2591" t="str">
        <f t="shared" si="743"/>
        <v>0.637296289624945-2.69001050005129i</v>
      </c>
      <c r="D2591" t="str">
        <f t="shared" si="744"/>
        <v>3.47650992739483-1.08983329254069i</v>
      </c>
      <c r="E2591" t="str">
        <f t="shared" si="745"/>
        <v>176.220937144445+12.4546512433823i</v>
      </c>
      <c r="F2591" t="str">
        <f t="shared" si="746"/>
        <v>2.90964957308316-9.55174564938069i</v>
      </c>
      <c r="G2591" t="str">
        <f t="shared" si="747"/>
        <v>0.999910534403195-0.0094582024038529i</v>
      </c>
      <c r="H2591" t="str">
        <f t="shared" si="748"/>
        <v>71.9046083379313-664.886238764564i</v>
      </c>
      <c r="I2591" t="str">
        <f t="shared" si="749"/>
        <v>-17.3257293192264-7.39508000909455i</v>
      </c>
      <c r="K2591" t="str">
        <f t="shared" si="750"/>
        <v>0.00192927201364225-0.00383742877324933i</v>
      </c>
      <c r="L2591" t="str">
        <f t="shared" si="751"/>
        <v>0.0001875-0.0134960268217636i</v>
      </c>
      <c r="M2591" t="str">
        <f t="shared" si="752"/>
        <v>0.0025-0.00650577703202962i</v>
      </c>
      <c r="N2591">
        <f t="shared" si="753"/>
        <v>103.32833369681917</v>
      </c>
      <c r="O2591">
        <f t="shared" si="754"/>
        <v>8.8322425539311045</v>
      </c>
      <c r="P2591" s="3">
        <f t="shared" si="755"/>
        <v>8.8322425539311045</v>
      </c>
      <c r="Q2591" s="3">
        <f t="shared" si="756"/>
        <v>-76.671666303180828</v>
      </c>
      <c r="R2591">
        <f t="shared" si="757"/>
        <v>103.32833369681917</v>
      </c>
      <c r="S2591">
        <f t="shared" si="758"/>
        <v>15.681816163634108</v>
      </c>
      <c r="T2591">
        <f t="shared" si="741"/>
        <v>8.8322425539311045</v>
      </c>
    </row>
    <row r="2592" spans="1:20" x14ac:dyDescent="0.25">
      <c r="A2592">
        <f t="shared" si="742"/>
        <v>98906.177585492289</v>
      </c>
      <c r="B2592">
        <f t="shared" si="759"/>
        <v>15741.407065055919</v>
      </c>
      <c r="C2592" t="str">
        <f t="shared" si="743"/>
        <v>0.63833507342041-2.6817451598184i</v>
      </c>
      <c r="D2592" t="str">
        <f t="shared" si="744"/>
        <v>3.47649763527538-1.08627574354897i</v>
      </c>
      <c r="E2592" t="str">
        <f t="shared" si="745"/>
        <v>176.337406767688+12.4733153280512i</v>
      </c>
      <c r="F2592" t="str">
        <f t="shared" si="746"/>
        <v>2.90964759094272-9.51579517736839i</v>
      </c>
      <c r="G2592" t="str">
        <f t="shared" si="747"/>
        <v>0.999909853234187-0.00949413710529254i</v>
      </c>
      <c r="H2592" t="str">
        <f t="shared" si="748"/>
        <v>70.9430184536586-661.5003541608i</v>
      </c>
      <c r="I2592" t="str">
        <f t="shared" si="749"/>
        <v>-17.1752991672834-7.33417838587684i</v>
      </c>
      <c r="K2592" t="str">
        <f t="shared" si="750"/>
        <v>0.00192337586594466-0.00382505285743905i</v>
      </c>
      <c r="L2592" t="str">
        <f t="shared" si="751"/>
        <v>0.0001875-0.0134449360647176i</v>
      </c>
      <c r="M2592" t="str">
        <f t="shared" si="752"/>
        <v>0.0025-0.00648114866709466i</v>
      </c>
      <c r="N2592">
        <f t="shared" si="753"/>
        <v>103.38894566461073</v>
      </c>
      <c r="O2592">
        <f t="shared" si="754"/>
        <v>8.807695187643942</v>
      </c>
      <c r="P2592" s="3">
        <f t="shared" si="755"/>
        <v>8.807695187643942</v>
      </c>
      <c r="Q2592" s="3">
        <f t="shared" si="756"/>
        <v>-76.611054335389269</v>
      </c>
      <c r="R2592">
        <f t="shared" si="757"/>
        <v>103.38894566461073</v>
      </c>
      <c r="S2592">
        <f t="shared" si="758"/>
        <v>15.741407065055919</v>
      </c>
      <c r="T2592">
        <f t="shared" si="741"/>
        <v>8.807695187643942</v>
      </c>
    </row>
    <row r="2593" spans="1:20" x14ac:dyDescent="0.25">
      <c r="A2593">
        <f t="shared" si="742"/>
        <v>99282.021060317158</v>
      </c>
      <c r="B2593">
        <f t="shared" si="759"/>
        <v>15801.224411903131</v>
      </c>
      <c r="C2593" t="str">
        <f t="shared" si="743"/>
        <v>0.639364398955621-2.67352374410185i</v>
      </c>
      <c r="D2593" t="str">
        <f t="shared" si="744"/>
        <v>3.47648524964624-1.08273381695029i</v>
      </c>
      <c r="E2593" t="str">
        <f t="shared" si="745"/>
        <v>176.454729647009+12.4916602736117i</v>
      </c>
      <c r="F2593" t="str">
        <f t="shared" si="746"/>
        <v>2.90964559371212-9.4799815929778i</v>
      </c>
      <c r="G2593" t="str">
        <f t="shared" si="747"/>
        <v>0.999909166879396-0.00953020828459435i</v>
      </c>
      <c r="H2593" t="str">
        <f t="shared" si="748"/>
        <v>69.996559862905-658.137587736221i</v>
      </c>
      <c r="I2593" t="str">
        <f t="shared" si="749"/>
        <v>-17.0263039846737-7.27409326350665i</v>
      </c>
      <c r="K2593" t="str">
        <f t="shared" si="750"/>
        <v>0.0019175187024716-0.00381271382393459i</v>
      </c>
      <c r="L2593" t="str">
        <f t="shared" si="751"/>
        <v>0.0001875-0.0133940387175908i</v>
      </c>
      <c r="M2593" t="str">
        <f t="shared" si="752"/>
        <v>0.0025-0.00645661353565915i</v>
      </c>
      <c r="N2593">
        <f t="shared" si="753"/>
        <v>103.44949693704736</v>
      </c>
      <c r="O2593">
        <f t="shared" si="754"/>
        <v>8.7832160883317396</v>
      </c>
      <c r="P2593" s="3">
        <f t="shared" si="755"/>
        <v>8.7832160883317396</v>
      </c>
      <c r="Q2593" s="3">
        <f t="shared" si="756"/>
        <v>-76.550503062952643</v>
      </c>
      <c r="R2593">
        <f t="shared" si="757"/>
        <v>103.44949693704736</v>
      </c>
      <c r="S2593">
        <f t="shared" si="758"/>
        <v>15.801224411903132</v>
      </c>
      <c r="T2593">
        <f t="shared" si="741"/>
        <v>8.7832160883317396</v>
      </c>
    </row>
    <row r="2594" spans="1:20" x14ac:dyDescent="0.25">
      <c r="A2594">
        <f t="shared" si="742"/>
        <v>99659.292740346369</v>
      </c>
      <c r="B2594">
        <f t="shared" si="759"/>
        <v>15861.269064668364</v>
      </c>
      <c r="C2594" t="str">
        <f t="shared" si="743"/>
        <v>0.640384291849329-2.66534611642474i</v>
      </c>
      <c r="D2594" t="str">
        <f t="shared" si="744"/>
        <v>3.47647276979673-1.07920746174656i</v>
      </c>
      <c r="E2594" t="str">
        <f t="shared" si="745"/>
        <v>176.572911369252+12.509680200022i</v>
      </c>
      <c r="F2594" t="str">
        <f t="shared" si="746"/>
        <v>2.90964358127649-9.44430438101522i</v>
      </c>
      <c r="G2594" t="str">
        <f t="shared" si="747"/>
        <v>0.999908475299352-0.00956641645952751i</v>
      </c>
      <c r="H2594" t="str">
        <f t="shared" si="748"/>
        <v>69.0649587392845-654.797737408312i</v>
      </c>
      <c r="I2594" t="str">
        <f t="shared" si="749"/>
        <v>-16.8787287807161-7.21480990451174i</v>
      </c>
      <c r="K2594" t="str">
        <f t="shared" si="750"/>
        <v>0.00191170026988307-0.00380041167779683i</v>
      </c>
      <c r="L2594" t="str">
        <f t="shared" si="751"/>
        <v>0.0001875-0.0133433340482076i</v>
      </c>
      <c r="M2594" t="str">
        <f t="shared" si="752"/>
        <v>0.0025-0.00643217128477701i</v>
      </c>
      <c r="N2594">
        <f t="shared" si="753"/>
        <v>103.50998536417342</v>
      </c>
      <c r="O2594">
        <f t="shared" si="754"/>
        <v>8.7588055168901207</v>
      </c>
      <c r="P2594" s="3">
        <f t="shared" si="755"/>
        <v>8.7588055168901207</v>
      </c>
      <c r="Q2594" s="3">
        <f t="shared" si="756"/>
        <v>-76.490014635826583</v>
      </c>
      <c r="R2594">
        <f t="shared" si="757"/>
        <v>103.50998536417342</v>
      </c>
      <c r="S2594">
        <f t="shared" si="758"/>
        <v>15.861269064668365</v>
      </c>
      <c r="T2594">
        <f t="shared" si="741"/>
        <v>8.7588055168901207</v>
      </c>
    </row>
    <row r="2595" spans="1:20" x14ac:dyDescent="0.25">
      <c r="A2595">
        <f t="shared" si="742"/>
        <v>100037.99805275968</v>
      </c>
      <c r="B2595">
        <f t="shared" si="759"/>
        <v>15921.541887114105</v>
      </c>
      <c r="C2595" t="str">
        <f t="shared" si="743"/>
        <v>0.641394777126867-2.65721214143248i</v>
      </c>
      <c r="D2595" t="str">
        <f t="shared" si="744"/>
        <v>3.47646019501079-1.07569662716316i</v>
      </c>
      <c r="E2595" t="str">
        <f t="shared" si="745"/>
        <v>176.691957546567+12.5273691462455i</v>
      </c>
      <c r="F2595" t="str">
        <f t="shared" si="746"/>
        <v>2.9096415535201-9.40876302824863i</v>
      </c>
      <c r="G2595" t="str">
        <f t="shared" si="747"/>
        <v>0.999907778454281-0.00960276214981906i</v>
      </c>
      <c r="H2595" t="str">
        <f t="shared" si="748"/>
        <v>68.1479467889062-651.480602712199i</v>
      </c>
      <c r="I2595" t="str">
        <f t="shared" si="749"/>
        <v>-16.7325587197474-7.1563138821275i</v>
      </c>
      <c r="K2595" t="str">
        <f t="shared" si="750"/>
        <v>0.00190592031593542-0.00378814642280589i</v>
      </c>
      <c r="L2595" t="str">
        <f t="shared" si="751"/>
        <v>0.0001875-0.0132928213271644i</v>
      </c>
      <c r="M2595" t="str">
        <f t="shared" si="752"/>
        <v>0.0025-0.00640782156283822i</v>
      </c>
      <c r="N2595">
        <f t="shared" si="753"/>
        <v>103.57040877325741</v>
      </c>
      <c r="O2595">
        <f t="shared" si="754"/>
        <v>8.7344637346387959</v>
      </c>
      <c r="P2595" s="3">
        <f t="shared" si="755"/>
        <v>8.7344637346387959</v>
      </c>
      <c r="Q2595" s="3">
        <f t="shared" si="756"/>
        <v>-76.429591226742588</v>
      </c>
      <c r="R2595">
        <f t="shared" si="757"/>
        <v>103.57040877325741</v>
      </c>
      <c r="S2595">
        <f t="shared" si="758"/>
        <v>15.921541887114104</v>
      </c>
      <c r="T2595">
        <f t="shared" si="741"/>
        <v>8.7344637346387959</v>
      </c>
    </row>
    <row r="2596" spans="1:20" x14ac:dyDescent="0.25">
      <c r="A2596">
        <f t="shared" si="742"/>
        <v>100418.14244536018</v>
      </c>
      <c r="B2596">
        <f t="shared" si="759"/>
        <v>15982.043746285139</v>
      </c>
      <c r="C2596" t="str">
        <f t="shared" si="743"/>
        <v>0.642395879214506-2.6491216848881i</v>
      </c>
      <c r="D2596" t="str">
        <f t="shared" si="744"/>
        <v>3.47644752456692-1.07220126264823i</v>
      </c>
      <c r="E2596" t="str">
        <f t="shared" si="745"/>
        <v>176.811873816229+12.544721069199i</v>
      </c>
      <c r="F2596" t="str">
        <f t="shared" si="746"/>
        <v>2.90963951032636-9.37335702340049i</v>
      </c>
      <c r="G2596" t="str">
        <f t="shared" si="747"/>
        <v>0.999907076304106-0.00963924587716122i</v>
      </c>
      <c r="H2596" t="str">
        <f t="shared" si="748"/>
        <v>67.245261128967-648.185984808704i</v>
      </c>
      <c r="I2596" t="str">
        <f t="shared" si="749"/>
        <v>-16.5877791203116-7.098591073098i</v>
      </c>
      <c r="K2596" t="str">
        <f t="shared" si="750"/>
        <v>0.00190017858948192-0.003775918061476i</v>
      </c>
      <c r="L2596" t="str">
        <f t="shared" si="751"/>
        <v>0.0001875-0.0132424998278187i</v>
      </c>
      <c r="M2596" t="str">
        <f t="shared" si="752"/>
        <v>0.0025-0.00638356401956387i</v>
      </c>
      <c r="N2596">
        <f t="shared" si="753"/>
        <v>103.63076496857698</v>
      </c>
      <c r="O2596">
        <f t="shared" si="754"/>
        <v>8.7101910033012935</v>
      </c>
      <c r="P2596" s="3">
        <f t="shared" si="755"/>
        <v>8.7101910033012935</v>
      </c>
      <c r="Q2596" s="3">
        <f t="shared" si="756"/>
        <v>-76.369235031423017</v>
      </c>
      <c r="R2596">
        <f t="shared" si="757"/>
        <v>103.63076496857698</v>
      </c>
      <c r="S2596">
        <f t="shared" si="758"/>
        <v>15.982043746285139</v>
      </c>
      <c r="T2596">
        <f t="shared" si="741"/>
        <v>8.7101910033012935</v>
      </c>
    </row>
    <row r="2597" spans="1:20" x14ac:dyDescent="0.25">
      <c r="A2597">
        <f t="shared" si="742"/>
        <v>100799.73138665255</v>
      </c>
      <c r="B2597">
        <f t="shared" si="759"/>
        <v>16042.775512521022</v>
      </c>
      <c r="C2597" t="str">
        <f t="shared" si="743"/>
        <v>0.643387621933787-2.64107461366727i</v>
      </c>
      <c r="D2597" t="str">
        <f t="shared" si="744"/>
        <v>3.47643475773809-1.06872131787187i</v>
      </c>
      <c r="E2597" t="str">
        <f t="shared" si="745"/>
        <v>176.932665840444+12.5617298426904i</v>
      </c>
      <c r="F2597" t="str">
        <f t="shared" si="746"/>
        <v>2.90963745157773-9.33808585713995i</v>
      </c>
      <c r="G2597" t="str">
        <f t="shared" si="747"/>
        <v>0.999906368808449-0.00967586816521871i</v>
      </c>
      <c r="H2597" t="str">
        <f t="shared" si="748"/>
        <v>66.3566441691426-644.91368649116i</v>
      </c>
      <c r="I2597" t="str">
        <f t="shared" si="749"/>
        <v>-16.4443754543063-7.04162765065359i</v>
      </c>
      <c r="K2597" t="str">
        <f t="shared" si="750"/>
        <v>0.00189447484047308-0.00376372659506989i</v>
      </c>
      <c r="L2597" t="str">
        <f t="shared" si="751"/>
        <v>0.0001875-0.0131923688262788i</v>
      </c>
      <c r="M2597" t="str">
        <f t="shared" si="752"/>
        <v>0.0025-0.00635939830600107i</v>
      </c>
      <c r="N2597">
        <f t="shared" si="753"/>
        <v>103.69105173120548</v>
      </c>
      <c r="O2597">
        <f t="shared" si="754"/>
        <v>8.6859875849834225</v>
      </c>
      <c r="P2597" s="3">
        <f t="shared" si="755"/>
        <v>8.6859875849834225</v>
      </c>
      <c r="Q2597" s="3">
        <f t="shared" si="756"/>
        <v>-76.308948268794524</v>
      </c>
      <c r="R2597">
        <f t="shared" si="757"/>
        <v>103.69105173120548</v>
      </c>
      <c r="S2597">
        <f t="shared" si="758"/>
        <v>16.042775512521022</v>
      </c>
      <c r="T2597">
        <f t="shared" si="741"/>
        <v>8.6859875849834225</v>
      </c>
    </row>
    <row r="2598" spans="1:20" x14ac:dyDescent="0.25">
      <c r="A2598">
        <f t="shared" si="742"/>
        <v>101182.77036592182</v>
      </c>
      <c r="B2598">
        <f t="shared" si="759"/>
        <v>16103.738059468602</v>
      </c>
      <c r="C2598" t="str">
        <f t="shared" si="743"/>
        <v>0.644370028495866-2.63307079575387i</v>
      </c>
      <c r="D2598" t="str">
        <f t="shared" si="744"/>
        <v>3.47642189379188-1.06525674272549i</v>
      </c>
      <c r="E2598" t="str">
        <f t="shared" si="745"/>
        <v>177.054339306147+12.578389256338i</v>
      </c>
      <c r="F2598" t="str">
        <f t="shared" si="746"/>
        <v>2.90963537715584-9.30294902207621i</v>
      </c>
      <c r="G2598" t="str">
        <f t="shared" si="747"/>
        <v>0.999905655926622-0.00971262953963615i</v>
      </c>
      <c r="H2598" t="str">
        <f t="shared" si="748"/>
        <v>65.4818434957259-641.663512191039i</v>
      </c>
      <c r="I2598" t="str">
        <f t="shared" si="749"/>
        <v>-16.3023333460896-6.98541007766187i</v>
      </c>
      <c r="K2598" t="str">
        <f t="shared" si="750"/>
        <v>0.00188880881995721-0.00375157202361354i</v>
      </c>
      <c r="L2598" t="str">
        <f t="shared" si="751"/>
        <v>0.0001875-0.0131424276013935i</v>
      </c>
      <c r="M2598" t="str">
        <f t="shared" si="752"/>
        <v>0.0025-0.0063353240745179i</v>
      </c>
      <c r="N2598">
        <f t="shared" si="753"/>
        <v>103.75126681879684</v>
      </c>
      <c r="O2598">
        <f t="shared" si="754"/>
        <v>8.6618537421530277</v>
      </c>
      <c r="P2598" s="3">
        <f t="shared" si="755"/>
        <v>8.6618537421530277</v>
      </c>
      <c r="Q2598" s="3">
        <f t="shared" si="756"/>
        <v>-76.248733181203164</v>
      </c>
      <c r="R2598">
        <f t="shared" si="757"/>
        <v>103.75126681879684</v>
      </c>
      <c r="S2598">
        <f t="shared" si="758"/>
        <v>16.103738059468601</v>
      </c>
      <c r="T2598">
        <f t="shared" si="741"/>
        <v>8.6618537421530277</v>
      </c>
    </row>
    <row r="2599" spans="1:20" x14ac:dyDescent="0.25">
      <c r="A2599">
        <f t="shared" si="742"/>
        <v>101567.26489331233</v>
      </c>
      <c r="B2599">
        <f t="shared" si="759"/>
        <v>16164.932264094583</v>
      </c>
      <c r="C2599" t="str">
        <f t="shared" si="743"/>
        <v>0.645343121495572-2.62511010023502i</v>
      </c>
      <c r="D2599" t="str">
        <f t="shared" si="744"/>
        <v>3.47640893199023-1.06180748732102i</v>
      </c>
      <c r="E2599" t="str">
        <f t="shared" si="745"/>
        <v>177.176899924795+12.5946930144833i</v>
      </c>
      <c r="F2599" t="str">
        <f t="shared" si="746"/>
        <v>2.90963328694139-9.26794601275056i</v>
      </c>
      <c r="G2599" t="str">
        <f t="shared" si="747"/>
        <v>0.999904937617626-0.00974953052804547i</v>
      </c>
      <c r="H2599" t="str">
        <f t="shared" si="748"/>
        <v>64.6206117584191-638.435267982443i</v>
      </c>
      <c r="I2599" t="str">
        <f t="shared" si="749"/>
        <v>-16.1616385715475-6.92992509994534i</v>
      </c>
      <c r="K2599" t="str">
        <f t="shared" si="750"/>
        <v>0.00188318028008034-0.00373945434591043i</v>
      </c>
      <c r="L2599" t="str">
        <f t="shared" si="751"/>
        <v>0.0001875-0.0130926754347415i</v>
      </c>
      <c r="M2599" t="str">
        <f t="shared" si="752"/>
        <v>0.0025-0.00631134097879848i</v>
      </c>
      <c r="N2599">
        <f t="shared" si="753"/>
        <v>103.81140796536774</v>
      </c>
      <c r="O2599">
        <f t="shared" si="754"/>
        <v>8.6377897376174566</v>
      </c>
      <c r="P2599" s="3">
        <f t="shared" si="755"/>
        <v>8.6377897376174566</v>
      </c>
      <c r="Q2599" s="3">
        <f t="shared" si="756"/>
        <v>-76.188592034632265</v>
      </c>
      <c r="R2599">
        <f t="shared" si="757"/>
        <v>103.81140796536774</v>
      </c>
      <c r="S2599">
        <f t="shared" si="758"/>
        <v>16.164932264094581</v>
      </c>
      <c r="T2599">
        <f t="shared" si="741"/>
        <v>8.6377897376174566</v>
      </c>
    </row>
    <row r="2600" spans="1:20" x14ac:dyDescent="0.25">
      <c r="A2600">
        <f t="shared" si="742"/>
        <v>101953.22049990692</v>
      </c>
      <c r="B2600">
        <f t="shared" si="759"/>
        <v>16226.359006698143</v>
      </c>
      <c r="C2600" t="str">
        <f t="shared" si="743"/>
        <v>0.646306922905654-2.61719239729631i</v>
      </c>
      <c r="D2600" t="str">
        <f t="shared" si="744"/>
        <v>3.47639587158944-1.0583735019902i</v>
      </c>
      <c r="E2600" t="str">
        <f t="shared" si="745"/>
        <v>177.30035343214+12.6106347350839i</v>
      </c>
      <c r="F2600" t="str">
        <f t="shared" si="746"/>
        <v>2.90963118081413-9.23307632562936i</v>
      </c>
      <c r="G2600" t="str">
        <f t="shared" si="747"/>
        <v>0.999904213840154-0.00978657166007341i</v>
      </c>
      <c r="H2600" t="str">
        <f t="shared" si="748"/>
        <v>63.7727065597604-635.22876158555i</v>
      </c>
      <c r="I2600" t="str">
        <f t="shared" si="749"/>
        <v>-16.0222770571284-6.8751597397641i</v>
      </c>
      <c r="K2600" t="str">
        <f t="shared" si="750"/>
        <v>0.0018775889740866-0.00372737355955587i</v>
      </c>
      <c r="L2600" t="str">
        <f t="shared" si="751"/>
        <v>0.0001875-0.0130431116106211i</v>
      </c>
      <c r="M2600" t="str">
        <f t="shared" si="752"/>
        <v>0.0025-0.00628744867383787i</v>
      </c>
      <c r="N2600">
        <f t="shared" si="753"/>
        <v>103.8714728810836</v>
      </c>
      <c r="O2600">
        <f t="shared" si="754"/>
        <v>8.6137958345014276</v>
      </c>
      <c r="P2600" s="3">
        <f t="shared" si="755"/>
        <v>8.6137958345014276</v>
      </c>
      <c r="Q2600" s="3">
        <f t="shared" si="756"/>
        <v>-76.128527118916395</v>
      </c>
      <c r="R2600">
        <f t="shared" si="757"/>
        <v>103.8714728810836</v>
      </c>
      <c r="S2600">
        <f t="shared" si="758"/>
        <v>16.226359006698143</v>
      </c>
      <c r="T2600">
        <f t="shared" si="741"/>
        <v>8.6137958345014276</v>
      </c>
    </row>
    <row r="2601" spans="1:20" x14ac:dyDescent="0.25">
      <c r="A2601">
        <f t="shared" si="742"/>
        <v>102340.64273780657</v>
      </c>
      <c r="B2601">
        <f t="shared" si="759"/>
        <v>16288.019170923597</v>
      </c>
      <c r="C2601" t="str">
        <f t="shared" si="743"/>
        <v>0.64726145407081-2.60931755821737i</v>
      </c>
      <c r="D2601" t="str">
        <f t="shared" si="744"/>
        <v>3.47638271184028-1.05495473728392i</v>
      </c>
      <c r="E2601" t="str">
        <f t="shared" si="745"/>
        <v>177.424705588002+12.626207948599i</v>
      </c>
      <c r="F2601" t="str">
        <f t="shared" si="746"/>
        <v>2.909629058653-9.19833945909697i</v>
      </c>
      <c r="G2601" t="str">
        <f t="shared" si="747"/>
        <v>0.999903484552581-0.00982375346734882i</v>
      </c>
      <c r="H2601" t="str">
        <f t="shared" si="748"/>
        <v>62.9378903470859-632.043802369042i</v>
      </c>
      <c r="I2601" t="str">
        <f t="shared" si="749"/>
        <v>-15.8842348788454-6.82110128945818i</v>
      </c>
      <c r="K2601" t="str">
        <f t="shared" si="750"/>
        <v>0.00187203465631806-0.00371532966095132i</v>
      </c>
      <c r="L2601" t="str">
        <f t="shared" si="751"/>
        <v>0.0001875-0.0129937354160402i</v>
      </c>
      <c r="M2601" t="str">
        <f t="shared" si="752"/>
        <v>0.0025-0.00626364681593733i</v>
      </c>
      <c r="N2601">
        <f t="shared" si="753"/>
        <v>103.93145925203901</v>
      </c>
      <c r="O2601">
        <f t="shared" si="754"/>
        <v>8.5898722962253657</v>
      </c>
      <c r="P2601" s="3">
        <f t="shared" si="755"/>
        <v>8.5898722962253657</v>
      </c>
      <c r="Q2601" s="3">
        <f t="shared" si="756"/>
        <v>-76.068540747960995</v>
      </c>
      <c r="R2601">
        <f t="shared" si="757"/>
        <v>103.93145925203901</v>
      </c>
      <c r="S2601">
        <f t="shared" si="758"/>
        <v>16.288019170923597</v>
      </c>
      <c r="T2601">
        <f t="shared" si="741"/>
        <v>8.5898722962253657</v>
      </c>
    </row>
    <row r="2602" spans="1:20" x14ac:dyDescent="0.25">
      <c r="A2602">
        <f t="shared" si="742"/>
        <v>102729.53718021023</v>
      </c>
      <c r="B2602">
        <f t="shared" si="759"/>
        <v>16349.913643773107</v>
      </c>
      <c r="C2602" t="str">
        <f t="shared" si="743"/>
        <v>0.648206735701731-2.60148545536673i</v>
      </c>
      <c r="D2602" t="str">
        <f t="shared" si="744"/>
        <v>3.47636945198781-1.0515511439714i</v>
      </c>
      <c r="E2602" t="str">
        <f t="shared" si="745"/>
        <v>177.549962176021+12.6414060968578i</v>
      </c>
      <c r="F2602" t="str">
        <f t="shared" si="746"/>
        <v>2.90962692033594-9.16373491344841i</v>
      </c>
      <c r="G2602" t="str">
        <f t="shared" si="747"/>
        <v>0.999902749712968-0.00986107648351035i</v>
      </c>
      <c r="H2602" t="str">
        <f t="shared" si="748"/>
        <v>62.1159303069937-628.880201351583i</v>
      </c>
      <c r="I2602" t="str">
        <f t="shared" si="749"/>
        <v>-15.7474982612482-6.76773730524522i</v>
      </c>
      <c r="K2602" t="str">
        <f t="shared" si="750"/>
        <v>0.00186651708221468-0.00370332264531827i</v>
      </c>
      <c r="L2602" t="str">
        <f t="shared" si="751"/>
        <v>0.0001875-0.0129445461407055i</v>
      </c>
      <c r="M2602" t="str">
        <f t="shared" si="752"/>
        <v>0.0025-0.00623993506269906i</v>
      </c>
      <c r="N2602">
        <f t="shared" si="753"/>
        <v>103.99136474004294</v>
      </c>
      <c r="O2602">
        <f t="shared" si="754"/>
        <v>8.5660193864811802</v>
      </c>
      <c r="P2602" s="3">
        <f t="shared" si="755"/>
        <v>8.5660193864811802</v>
      </c>
      <c r="Q2602" s="3">
        <f t="shared" si="756"/>
        <v>-76.00863525995706</v>
      </c>
      <c r="R2602">
        <f t="shared" si="757"/>
        <v>103.99136474004294</v>
      </c>
      <c r="S2602">
        <f t="shared" si="758"/>
        <v>16.349913643773107</v>
      </c>
      <c r="T2602">
        <f t="shared" si="741"/>
        <v>8.5660193864811802</v>
      </c>
    </row>
    <row r="2603" spans="1:20" x14ac:dyDescent="0.25">
      <c r="A2603">
        <f t="shared" si="742"/>
        <v>103119.90942149503</v>
      </c>
      <c r="B2603">
        <f t="shared" si="759"/>
        <v>16412.043315619445</v>
      </c>
      <c r="C2603" t="str">
        <f t="shared" si="743"/>
        <v>0.649142787868918-2.59369596219725i</v>
      </c>
      <c r="D2603" t="str">
        <f t="shared" si="744"/>
        <v>3.47635609127126-1.04816267303953i</v>
      </c>
      <c r="E2603" t="str">
        <f t="shared" si="745"/>
        <v>177.676129003408+12.6562225319125i</v>
      </c>
      <c r="F2603" t="str">
        <f t="shared" si="746"/>
        <v>2.90962476573995-9.12926219088187i</v>
      </c>
      <c r="G2603" t="str">
        <f t="shared" si="747"/>
        <v>0.999902009279055-0.0098985412442138i</v>
      </c>
      <c r="H2603" t="str">
        <f t="shared" si="748"/>
        <v>61.3065982622329-625.73777120237i</v>
      </c>
      <c r="I2603" t="str">
        <f t="shared" si="749"/>
        <v>-15.6120535763671-6.71505560117011i</v>
      </c>
      <c r="K2603" t="str">
        <f t="shared" si="750"/>
        <v>0.00186103600831409-0.0036913525067124i</v>
      </c>
      <c r="L2603" t="str">
        <f t="shared" si="751"/>
        <v>0.0001875-0.0128955430770129i</v>
      </c>
      <c r="M2603" t="str">
        <f t="shared" si="752"/>
        <v>0.0025-0.00621631307302159i</v>
      </c>
      <c r="N2603">
        <f t="shared" si="753"/>
        <v>104.05118698239724</v>
      </c>
      <c r="O2603">
        <f t="shared" si="754"/>
        <v>8.5422373692092304</v>
      </c>
      <c r="P2603" s="3">
        <f t="shared" si="755"/>
        <v>8.5422373692092304</v>
      </c>
      <c r="Q2603" s="3">
        <f t="shared" si="756"/>
        <v>-75.94881301760276</v>
      </c>
      <c r="R2603">
        <f t="shared" si="757"/>
        <v>104.05118698239724</v>
      </c>
      <c r="S2603">
        <f t="shared" si="758"/>
        <v>16.412043315619446</v>
      </c>
      <c r="T2603">
        <f t="shared" si="741"/>
        <v>8.5422373692092304</v>
      </c>
    </row>
    <row r="2604" spans="1:20" x14ac:dyDescent="0.25">
      <c r="A2604">
        <f t="shared" si="742"/>
        <v>103511.76507729673</v>
      </c>
      <c r="B2604">
        <f t="shared" si="759"/>
        <v>16474.4090802188</v>
      </c>
      <c r="C2604" t="str">
        <f t="shared" si="743"/>
        <v>0.650069629996696-2.58594895324141i</v>
      </c>
      <c r="D2604" t="str">
        <f t="shared" si="744"/>
        <v>3.47634262892421-1.04478927569219i</v>
      </c>
      <c r="E2604" t="str">
        <f t="shared" si="745"/>
        <v>177.803211900676+12.6706505148844i</v>
      </c>
      <c r="F2604" t="str">
        <f t="shared" si="746"/>
        <v>2.90962259474115-9.09492079549207i</v>
      </c>
      <c r="G2604" t="str">
        <f t="shared" si="747"/>
        <v>0.999901263208262-0.00993614828713977i</v>
      </c>
      <c r="H2604" t="str">
        <f t="shared" si="748"/>
        <v>60.5096705709818-622.616326240854i</v>
      </c>
      <c r="I2604" t="str">
        <f t="shared" si="749"/>
        <v>-15.4778873426339-6.66304424320331i</v>
      </c>
      <c r="K2604" t="str">
        <f t="shared" si="750"/>
        <v>0.00185559119225132-0.00367941923803738i</v>
      </c>
      <c r="L2604" t="str">
        <f t="shared" si="751"/>
        <v>0.0001875-0.0128467255200367i</v>
      </c>
      <c r="M2604" t="str">
        <f t="shared" si="752"/>
        <v>0.0025-0.00619278050709462i</v>
      </c>
      <c r="N2604">
        <f t="shared" si="753"/>
        <v>104.11092359168076</v>
      </c>
      <c r="O2604">
        <f t="shared" si="754"/>
        <v>8.5185265085746344</v>
      </c>
      <c r="P2604" s="3">
        <f t="shared" si="755"/>
        <v>8.5185265085746344</v>
      </c>
      <c r="Q2604" s="3">
        <f t="shared" si="756"/>
        <v>-75.889076408319241</v>
      </c>
      <c r="R2604">
        <f t="shared" si="757"/>
        <v>104.11092359168076</v>
      </c>
      <c r="S2604">
        <f t="shared" si="758"/>
        <v>16.474409080218802</v>
      </c>
      <c r="T2604">
        <f t="shared" ref="T2604:T2667" si="760">P2604</f>
        <v>8.5185265085746344</v>
      </c>
    </row>
    <row r="2605" spans="1:20" x14ac:dyDescent="0.25">
      <c r="A2605">
        <f t="shared" ref="A2605:A2668" si="761">2*PI()*B2605</f>
        <v>103905.10978459046</v>
      </c>
      <c r="B2605">
        <f t="shared" si="759"/>
        <v>16537.011834723631</v>
      </c>
      <c r="C2605" t="str">
        <f t="shared" ref="C2605:C2668" si="762">IMPRODUCT(D2605,E2605,$C$40,,K2605,$C$41)</f>
        <v>0.65098728085692-2.57824430410647i</v>
      </c>
      <c r="D2605" t="str">
        <f t="shared" ref="D2605:D2668" si="763">IMDIV(IMPRODUCT($C$37,$C$38,COMPLEX(1,A2605/$C$38)),IMSUM(-1*A2605*A2605/$C$39,COMPLEX(0,1*A2605)))</f>
        <v>3.47632906417442-1.04143090334948i</v>
      </c>
      <c r="E2605" t="str">
        <f t="shared" ref="E2605:E2668" si="764">IMDIV(IMPRODUCT(IMSUM(F2605,G2605),$C$29,H2605),IMSUM(1,I2605))</f>
        <v>177.931216721362+12.6846832147887i</v>
      </c>
      <c r="F2605" t="str">
        <f t="shared" ref="F2605:F2668" si="765">IMDIV(IMPRODUCT($C$14,$C$15,COMPLEX(1,A2605/$C$15)),IMSUM(-1*A2605*A2605/$C$16,COMPLEX(0,A2605)))</f>
        <v>2.90962040721472-9.06071023326287i</v>
      </c>
      <c r="G2605" t="str">
        <f t="shared" ref="G2605:G2668" si="766">IMDIV(1,COMPLEX(1,A2605*$C$9*$C$10))</f>
        <v>0.999900511457683-0.00997389815200116i</v>
      </c>
      <c r="H2605" t="str">
        <f t="shared" ref="H2605:H2668" si="767">IMDIV($C$3,IMSUM(K2605,COMPLEX(0,$C$28*A2605)))</f>
        <v>59.7249280284348-619.515682435614i</v>
      </c>
      <c r="I2605" t="str">
        <f t="shared" ref="I2605:I2668" si="768">IMPRODUCT(F2605,$C$29,H2605,$C$31)</f>
        <v>-15.3449862237774-6.61169154348257i</v>
      </c>
      <c r="K2605" t="str">
        <f t="shared" ref="K2605:K2668" si="769">IF($C$26&lt;=0,IMDIV(1,IMSUM(IMDIV(1,L2605),1/$C$18)),IMDIV(1,IMSUM(IMDIV(1,L2605),1/$C$18,IMDIV(1,M2605))))</f>
        <v>0.00185018239275837-0.00366752283105871i</v>
      </c>
      <c r="L2605" t="str">
        <f t="shared" ref="L2605:L2668" si="770">IMSUM($C$21/$C$22,IMDIV(1,COMPLEX(0,$C$20*$C$22*A2605)))</f>
        <v>0.0001875-0.0127980927675201i</v>
      </c>
      <c r="M2605" t="str">
        <f t="shared" ref="M2605:M2668" si="771">IMSUM($C$25/$C$26,IMDIV(1,COMPLEX(0,$C$24*$C$26*A2605)))</f>
        <v>0.0025-0.00616933702639433i</v>
      </c>
      <c r="N2605">
        <f t="shared" ref="N2605:N2668" si="772">ABS(R2605)</f>
        <v>104.17057215552886</v>
      </c>
      <c r="O2605">
        <f t="shared" ref="O2605:O2668" si="773">ABS(P2605)</f>
        <v>8.494887068942532</v>
      </c>
      <c r="P2605" s="3">
        <f t="shared" ref="P2605:P2668" si="774">20*LOG10(IMABS(C2605))</f>
        <v>8.494887068942532</v>
      </c>
      <c r="Q2605" s="3">
        <f t="shared" ref="Q2605:Q2668" si="775">IMARGUMENT(C2605)*180/PI()</f>
        <v>-75.829427844471141</v>
      </c>
      <c r="R2605">
        <f t="shared" ref="R2605:R2668" si="776">IF(Q2605&lt;0,Q2605+180,Q2605-180)</f>
        <v>104.17057215552886</v>
      </c>
      <c r="S2605">
        <f t="shared" ref="S2605:S2668" si="777">B2605/1000</f>
        <v>16.537011834723632</v>
      </c>
      <c r="T2605">
        <f t="shared" si="760"/>
        <v>8.494887068942532</v>
      </c>
    </row>
    <row r="2606" spans="1:20" x14ac:dyDescent="0.25">
      <c r="A2606">
        <f t="shared" si="761"/>
        <v>104299.9492017719</v>
      </c>
      <c r="B2606">
        <f t="shared" ref="B2606:B2669" si="778">B2605*(1+B$42)</f>
        <v>16599.852479695583</v>
      </c>
      <c r="C2606" t="str">
        <f t="shared" si="762"/>
        <v>0.651895758562688-2.57058189146969i</v>
      </c>
      <c r="D2606" t="str">
        <f t="shared" si="763"/>
        <v>3.47631539624369-1.03808750764704i</v>
      </c>
      <c r="E2606" t="str">
        <f t="shared" si="764"/>
        <v>178.060149341745+12.6983137073497i</v>
      </c>
      <c r="F2606" t="str">
        <f t="shared" si="765"/>
        <v>2.90961820303477-9.02663001205989i</v>
      </c>
      <c r="G2606" t="str">
        <f t="shared" si="766"/>
        <v>0.999899753984088-0.0100117913805508i</v>
      </c>
      <c r="H2606" t="str">
        <f t="shared" si="767"/>
        <v>58.9521557706648-616.435657402486i</v>
      </c>
      <c r="I2606" t="str">
        <f t="shared" si="768"/>
        <v>-15.2133370276982-6.5609860546955i</v>
      </c>
      <c r="K2606" t="str">
        <f t="shared" si="769"/>
        <v>0.0018448093696637-0.00365566327641732i</v>
      </c>
      <c r="L2606" t="str">
        <f t="shared" si="770"/>
        <v>0.0001875-0.0127496441198646i</v>
      </c>
      <c r="M2606" t="str">
        <f t="shared" si="771"/>
        <v>0.0025-0.00614598229367835i</v>
      </c>
      <c r="N2606">
        <f t="shared" si="772"/>
        <v>104.23013023641349</v>
      </c>
      <c r="O2606">
        <f t="shared" si="773"/>
        <v>8.4713193148531634</v>
      </c>
      <c r="P2606" s="3">
        <f t="shared" si="774"/>
        <v>8.4713193148531634</v>
      </c>
      <c r="Q2606" s="3">
        <f t="shared" si="775"/>
        <v>-75.769869763586513</v>
      </c>
      <c r="R2606">
        <f t="shared" si="776"/>
        <v>104.23013023641349</v>
      </c>
      <c r="S2606">
        <f t="shared" si="777"/>
        <v>16.599852479695581</v>
      </c>
      <c r="T2606">
        <f t="shared" si="760"/>
        <v>8.4713193148531634</v>
      </c>
    </row>
    <row r="2607" spans="1:20" x14ac:dyDescent="0.25">
      <c r="A2607">
        <f t="shared" si="761"/>
        <v>104696.28900873863</v>
      </c>
      <c r="B2607">
        <f t="shared" si="778"/>
        <v>16662.931919118426</v>
      </c>
      <c r="C2607" t="str">
        <f t="shared" si="762"/>
        <v>0.652795080562011-2.56296159307352i</v>
      </c>
      <c r="D2607" t="str">
        <f t="shared" si="763"/>
        <v>3.47630162434802-1.03475904043535i</v>
      </c>
      <c r="E2607" t="str">
        <f t="shared" si="764"/>
        <v>178.190015660535+12.7115349737998i</v>
      </c>
      <c r="F2607" t="str">
        <f t="shared" si="765"/>
        <v>2.90961598207463-8.99267964162405i</v>
      </c>
      <c r="G2607" t="str">
        <f t="shared" si="766"/>
        <v>0.999898990743917-0.0100498285165892i</v>
      </c>
      <c r="H2607" t="str">
        <f t="shared" si="767"/>
        <v>58.1911431806946-613.376070401945i</v>
      </c>
      <c r="I2607" t="str">
        <f t="shared" si="768"/>
        <v>-15.082926705326-6.51091656459999i</v>
      </c>
      <c r="K2607" t="str">
        <f t="shared" si="769"/>
        <v>0.00183947188389161-0.0036438405636431i</v>
      </c>
      <c r="L2607" t="str">
        <f t="shared" si="770"/>
        <v>0.0001875-0.0127013788801202i</v>
      </c>
      <c r="M2607" t="str">
        <f t="shared" si="771"/>
        <v>0.0025-0.00612271597298103i</v>
      </c>
      <c r="N2607">
        <f t="shared" si="772"/>
        <v>104.2895953714239</v>
      </c>
      <c r="O2607">
        <f t="shared" si="773"/>
        <v>8.4478235109964288</v>
      </c>
      <c r="P2607" s="3">
        <f t="shared" si="774"/>
        <v>8.4478235109964288</v>
      </c>
      <c r="Q2607" s="3">
        <f t="shared" si="775"/>
        <v>-75.7104046285761</v>
      </c>
      <c r="R2607">
        <f t="shared" si="776"/>
        <v>104.2895953714239</v>
      </c>
      <c r="S2607">
        <f t="shared" si="777"/>
        <v>16.662931919118424</v>
      </c>
      <c r="T2607">
        <f t="shared" si="760"/>
        <v>8.4478235109964288</v>
      </c>
    </row>
    <row r="2608" spans="1:20" x14ac:dyDescent="0.25">
      <c r="A2608">
        <f t="shared" si="761"/>
        <v>105094.13490697184</v>
      </c>
      <c r="B2608">
        <f t="shared" si="778"/>
        <v>16726.251060411076</v>
      </c>
      <c r="C2608" t="str">
        <f t="shared" si="762"/>
        <v>0.653685263631392-2.55538328772096i</v>
      </c>
      <c r="D2608" t="str">
        <f t="shared" si="763"/>
        <v>3.47628774769748-1.03144545377904i</v>
      </c>
      <c r="E2608" t="str">
        <f t="shared" si="764"/>
        <v>178.320821598566+12.7243398996643i</v>
      </c>
      <c r="F2608" t="str">
        <f t="shared" si="765"/>
        <v>2.90961374420657-8.95885863356405i</v>
      </c>
      <c r="G2608" t="str">
        <f t="shared" si="766"/>
        <v>0.999898221693278-0.010088010105972i</v>
      </c>
      <c r="H2608" t="str">
        <f t="shared" si="767"/>
        <v>57.4416837967376-610.336742335814i</v>
      </c>
      <c r="I2608" t="str">
        <f t="shared" si="768"/>
        <v>-14.953742349457-6.4614720906773i</v>
      </c>
      <c r="K2608" t="str">
        <f t="shared" si="769"/>
        <v>0.00183416969746165-0.00363205468116853i</v>
      </c>
      <c r="L2608" t="str">
        <f t="shared" si="770"/>
        <v>0.0001875-0.0126532963539751i</v>
      </c>
      <c r="M2608" t="str">
        <f t="shared" si="771"/>
        <v>0.0025-0.00609953772960851i</v>
      </c>
      <c r="N2608">
        <f t="shared" si="772"/>
        <v>104.3489650720453</v>
      </c>
      <c r="O2608">
        <f t="shared" si="773"/>
        <v>8.4243999221865256</v>
      </c>
      <c r="P2608" s="3">
        <f t="shared" si="774"/>
        <v>8.4243999221865256</v>
      </c>
      <c r="Q2608" s="3">
        <f t="shared" si="775"/>
        <v>-75.651034927954697</v>
      </c>
      <c r="R2608">
        <f t="shared" si="776"/>
        <v>104.3489650720453</v>
      </c>
      <c r="S2608">
        <f t="shared" si="777"/>
        <v>16.726251060411077</v>
      </c>
      <c r="T2608">
        <f t="shared" si="760"/>
        <v>8.4243999221865256</v>
      </c>
    </row>
    <row r="2609" spans="1:20" x14ac:dyDescent="0.25">
      <c r="A2609">
        <f t="shared" si="761"/>
        <v>105493.49261961835</v>
      </c>
      <c r="B2609">
        <f t="shared" si="778"/>
        <v>16789.81081444064</v>
      </c>
      <c r="C2609" t="str">
        <f t="shared" si="762"/>
        <v>0.65456632386926-2.54784685527051i</v>
      </c>
      <c r="D2609" t="str">
        <f t="shared" si="763"/>
        <v>3.47627376549607-1.02814669995619i</v>
      </c>
      <c r="E2609" t="str">
        <f t="shared" si="764"/>
        <v>178.452573098466+12.7367212735355i</v>
      </c>
      <c r="F2609" t="str">
        <f t="shared" si="765"/>
        <v>2.90961148930187-8.92516650134941i</v>
      </c>
      <c r="G2609" t="str">
        <f t="shared" si="766"/>
        <v>0.999897446787945-0.0101263366966176i</v>
      </c>
      <c r="H2609" t="str">
        <f t="shared" si="767"/>
        <v>56.7035752225385-607.317495743314i</v>
      </c>
      <c r="I2609" t="str">
        <f t="shared" si="768"/>
        <v>-14.825771193577-6.41264187491579i</v>
      </c>
      <c r="K2609" t="str">
        <f t="shared" si="769"/>
        <v>0.00182890257348769-0.0036203056163418i</v>
      </c>
      <c r="L2609" t="str">
        <f t="shared" si="770"/>
        <v>0.0001875-0.0126053958497461i</v>
      </c>
      <c r="M2609" t="str">
        <f t="shared" si="771"/>
        <v>0.0025-0.00607644723013398i</v>
      </c>
      <c r="N2609">
        <f t="shared" si="772"/>
        <v>104.40823682393805</v>
      </c>
      <c r="O2609">
        <f t="shared" si="773"/>
        <v>8.4010488133348051</v>
      </c>
      <c r="P2609" s="3">
        <f t="shared" si="774"/>
        <v>8.4010488133348051</v>
      </c>
      <c r="Q2609" s="3">
        <f t="shared" si="775"/>
        <v>-75.591763176061946</v>
      </c>
      <c r="R2609">
        <f t="shared" si="776"/>
        <v>104.40823682393805</v>
      </c>
      <c r="S2609">
        <f t="shared" si="777"/>
        <v>16.789810814440639</v>
      </c>
      <c r="T2609">
        <f t="shared" si="760"/>
        <v>8.4010488133348051</v>
      </c>
    </row>
    <row r="2610" spans="1:20" x14ac:dyDescent="0.25">
      <c r="A2610">
        <f t="shared" si="761"/>
        <v>105894.3678915729</v>
      </c>
      <c r="B2610">
        <f t="shared" si="778"/>
        <v>16853.612095535515</v>
      </c>
      <c r="C2610" t="str">
        <f t="shared" si="762"/>
        <v>0.6554382766894-2.54035217663153i</v>
      </c>
      <c r="D2610" t="str">
        <f t="shared" si="763"/>
        <v>3.47625967694177-1.02486273145757i</v>
      </c>
      <c r="E2610" t="str">
        <f t="shared" si="764"/>
        <v>178.58527612432+12.7486717858232i</v>
      </c>
      <c r="F2610" t="str">
        <f t="shared" si="765"/>
        <v>2.90960921723084-8.89160276030347i</v>
      </c>
      <c r="G2610" t="str">
        <f t="shared" si="766"/>
        <v>0.999896665983357-0.0101648088385151i</v>
      </c>
      <c r="H2610" t="str">
        <f t="shared" si="767"/>
        <v>55.9766190397835-604.318154796496i</v>
      </c>
      <c r="I2610" t="str">
        <f t="shared" si="768"/>
        <v>-14.6990006106694-6.36441537872174i</v>
      </c>
      <c r="K2610" t="str">
        <f t="shared" si="769"/>
        <v>0.00182367027617713-0.00360859335544027i</v>
      </c>
      <c r="L2610" t="str">
        <f t="shared" si="770"/>
        <v>0.0001875-0.0125576766783683i</v>
      </c>
      <c r="M2610" t="str">
        <f t="shared" si="771"/>
        <v>0.0025-0.00605344414239289i</v>
      </c>
      <c r="N2610">
        <f t="shared" si="772"/>
        <v>104.46740808671555</v>
      </c>
      <c r="O2610">
        <f t="shared" si="773"/>
        <v>8.3777704494235259</v>
      </c>
      <c r="P2610" s="3">
        <f t="shared" si="774"/>
        <v>8.3777704494235259</v>
      </c>
      <c r="Q2610" s="3">
        <f t="shared" si="775"/>
        <v>-75.532591913284449</v>
      </c>
      <c r="R2610">
        <f t="shared" si="776"/>
        <v>104.46740808671555</v>
      </c>
      <c r="S2610">
        <f t="shared" si="777"/>
        <v>16.853612095535514</v>
      </c>
      <c r="T2610">
        <f t="shared" si="760"/>
        <v>8.3777704494235259</v>
      </c>
    </row>
    <row r="2611" spans="1:20" x14ac:dyDescent="0.25">
      <c r="A2611">
        <f t="shared" si="761"/>
        <v>106296.76648956088</v>
      </c>
      <c r="B2611">
        <f t="shared" si="778"/>
        <v>16917.655821498549</v>
      </c>
      <c r="C2611" t="str">
        <f t="shared" si="762"/>
        <v>0.656301136814325-2.53289913375941i</v>
      </c>
      <c r="D2611" t="str">
        <f t="shared" si="763"/>
        <v>3.47624548122653-1.02159350098609i</v>
      </c>
      <c r="E2611" t="str">
        <f t="shared" si="764"/>
        <v>178.718936661317+12.760184027502i</v>
      </c>
      <c r="F2611" t="str">
        <f t="shared" si="765"/>
        <v>2.90960692786287-8.85816692759669i</v>
      </c>
      <c r="G2611" t="str">
        <f t="shared" si="766"/>
        <v>0.999895879234613-0.010203427083732i</v>
      </c>
      <c r="H2611" t="str">
        <f t="shared" si="767"/>
        <v>55.2606207225218-601.338545295101i</v>
      </c>
      <c r="I2611" t="str">
        <f t="shared" si="768"/>
        <v>-14.5734181120117-6.31678227795397i</v>
      </c>
      <c r="K2611" t="str">
        <f t="shared" si="769"/>
        <v>0.00181847257082996-0.00359691788368349i</v>
      </c>
      <c r="L2611" t="str">
        <f t="shared" si="770"/>
        <v>0.0001875-0.0125101381533854i</v>
      </c>
      <c r="M2611" t="str">
        <f t="shared" si="771"/>
        <v>0.0025-0.00603052813547808i</v>
      </c>
      <c r="N2611">
        <f t="shared" si="772"/>
        <v>104.52647629372329</v>
      </c>
      <c r="O2611">
        <f t="shared" si="773"/>
        <v>8.3545650954785877</v>
      </c>
      <c r="P2611" s="3">
        <f t="shared" si="774"/>
        <v>8.3545650954785877</v>
      </c>
      <c r="Q2611" s="3">
        <f t="shared" si="775"/>
        <v>-75.473523706276708</v>
      </c>
      <c r="R2611">
        <f t="shared" si="776"/>
        <v>104.52647629372329</v>
      </c>
      <c r="S2611">
        <f t="shared" si="777"/>
        <v>16.917655821498549</v>
      </c>
      <c r="T2611">
        <f t="shared" si="760"/>
        <v>8.3545650954785877</v>
      </c>
    </row>
    <row r="2612" spans="1:20" x14ac:dyDescent="0.25">
      <c r="A2612">
        <f t="shared" si="761"/>
        <v>106700.69420222122</v>
      </c>
      <c r="B2612">
        <f t="shared" si="778"/>
        <v>16981.942913620245</v>
      </c>
      <c r="C2612" t="str">
        <f t="shared" si="762"/>
        <v>0.657154918268452-2.52548760965049i</v>
      </c>
      <c r="D2612" t="str">
        <f t="shared" si="763"/>
        <v>3.47623117753614-1.01833896145598i</v>
      </c>
      <c r="E2612" t="str">
        <f t="shared" si="764"/>
        <v>178.853560715373+12.7712504888357i</v>
      </c>
      <c r="F2612" t="str">
        <f t="shared" si="765"/>
        <v>2.90960462106631-8.82485852223935i</v>
      </c>
      <c r="G2612" t="str">
        <f t="shared" si="766"/>
        <v>0.99989508649647-0.010242191986422i</v>
      </c>
      <c r="H2612" t="str">
        <f t="shared" si="767"/>
        <v>54.5553895535486-598.378494660878i</v>
      </c>
      <c r="I2612" t="str">
        <f t="shared" si="768"/>
        <v>-14.44901134596-6.26973245807869i</v>
      </c>
      <c r="K2612" t="str">
        <f t="shared" si="769"/>
        <v>0.00181330922383762-0.00358527918524622i</v>
      </c>
      <c r="L2612" t="str">
        <f t="shared" si="770"/>
        <v>0.0001875-0.0124627795909398i</v>
      </c>
      <c r="M2612" t="str">
        <f t="shared" si="771"/>
        <v>0.0025-0.0060076988797351i</v>
      </c>
      <c r="N2612">
        <f t="shared" si="772"/>
        <v>104.58543885181629</v>
      </c>
      <c r="O2612">
        <f t="shared" si="773"/>
        <v>8.3314330165409309</v>
      </c>
      <c r="P2612" s="3">
        <f t="shared" si="774"/>
        <v>8.3314330165409309</v>
      </c>
      <c r="Q2612" s="3">
        <f t="shared" si="775"/>
        <v>-75.414561148183708</v>
      </c>
      <c r="R2612">
        <f t="shared" si="776"/>
        <v>104.58543885181629</v>
      </c>
      <c r="S2612">
        <f t="shared" si="777"/>
        <v>16.981942913620244</v>
      </c>
      <c r="T2612">
        <f t="shared" si="760"/>
        <v>8.3314330165409309</v>
      </c>
    </row>
    <row r="2613" spans="1:20" x14ac:dyDescent="0.25">
      <c r="A2613">
        <f t="shared" si="761"/>
        <v>107106.15684018965</v>
      </c>
      <c r="B2613">
        <f t="shared" si="778"/>
        <v>17046.474296692002</v>
      </c>
      <c r="C2613" t="str">
        <f t="shared" si="762"/>
        <v>0.657999634371323-2.51811748833747i</v>
      </c>
      <c r="D2613" t="str">
        <f t="shared" si="763"/>
        <v>3.4762167650502-1.01509906599215i</v>
      </c>
      <c r="E2613" t="str">
        <f t="shared" si="764"/>
        <v>178.989154312766+12.7818635580891i</v>
      </c>
      <c r="F2613" t="str">
        <f t="shared" si="765"/>
        <v>2.90960229670845-8.79167706507469i</v>
      </c>
      <c r="G2613" t="str">
        <f t="shared" si="766"/>
        <v>0.999894287723341-0.0102811041028326i</v>
      </c>
      <c r="H2613" t="str">
        <f t="shared" si="767"/>
        <v>53.8607385427105-595.437831931378i</v>
      </c>
      <c r="I2613" t="str">
        <f t="shared" si="768"/>
        <v>-14.3257680967232-6.22325600944215i</v>
      </c>
      <c r="K2613" t="str">
        <f t="shared" si="769"/>
        <v>0.00180818000268193-0.00357367724327144i</v>
      </c>
      <c r="L2613" t="str">
        <f t="shared" si="770"/>
        <v>0.0001875-0.0124156003097627i</v>
      </c>
      <c r="M2613" t="str">
        <f t="shared" si="771"/>
        <v>0.0025-0.00598495604675741i</v>
      </c>
      <c r="N2613">
        <f t="shared" si="772"/>
        <v>104.64429314113623</v>
      </c>
      <c r="O2613">
        <f t="shared" si="773"/>
        <v>8.3083744776391555</v>
      </c>
      <c r="P2613" s="3">
        <f t="shared" si="774"/>
        <v>8.3083744776391555</v>
      </c>
      <c r="Q2613" s="3">
        <f t="shared" si="775"/>
        <v>-75.355706858863769</v>
      </c>
      <c r="R2613">
        <f t="shared" si="776"/>
        <v>104.64429314113623</v>
      </c>
      <c r="S2613">
        <f t="shared" si="777"/>
        <v>17.046474296692001</v>
      </c>
      <c r="T2613">
        <f t="shared" si="760"/>
        <v>8.3083744776391555</v>
      </c>
    </row>
    <row r="2614" spans="1:20" x14ac:dyDescent="0.25">
      <c r="A2614">
        <f t="shared" si="761"/>
        <v>107513.16023618239</v>
      </c>
      <c r="B2614">
        <f t="shared" si="778"/>
        <v>17111.250899019433</v>
      </c>
      <c r="C2614" t="str">
        <f t="shared" si="762"/>
        <v>0.658835297730613-2.51078865488434i</v>
      </c>
      <c r="D2614" t="str">
        <f t="shared" si="763"/>
        <v>3.47620224294215-1.01187376792955i</v>
      </c>
      <c r="E2614" t="str">
        <f t="shared" si="764"/>
        <v>179.125723499724+12.7920155202234i</v>
      </c>
      <c r="F2614" t="str">
        <f t="shared" si="765"/>
        <v>2.9095999546557-8.75862207877237i</v>
      </c>
      <c r="G2614" t="str">
        <f t="shared" si="766"/>
        <v>0.999893482869293-0.0103201639913127i</v>
      </c>
      <c r="H2614" t="str">
        <f t="shared" si="767"/>
        <v>53.1764843470809-592.516387753265i</v>
      </c>
      <c r="I2614" t="str">
        <f t="shared" si="768"/>
        <v>-14.20367628313-6.17734322265824i</v>
      </c>
      <c r="K2614" t="str">
        <f t="shared" si="769"/>
        <v>0.00180308467593387-0.00356211203988316i</v>
      </c>
      <c r="L2614" t="str">
        <f t="shared" si="770"/>
        <v>0.0001875-0.0123685996311643i</v>
      </c>
      <c r="M2614" t="str">
        <f t="shared" si="771"/>
        <v>0.0025-0.00596229930938175i</v>
      </c>
      <c r="N2614">
        <f t="shared" si="772"/>
        <v>104.70303651488793</v>
      </c>
      <c r="O2614">
        <f t="shared" si="773"/>
        <v>8.2853897437600725</v>
      </c>
      <c r="P2614" s="3">
        <f t="shared" si="774"/>
        <v>8.2853897437600725</v>
      </c>
      <c r="Q2614" s="3">
        <f t="shared" si="775"/>
        <v>-75.296963485112073</v>
      </c>
      <c r="R2614">
        <f t="shared" si="776"/>
        <v>104.70303651488793</v>
      </c>
      <c r="S2614">
        <f t="shared" si="777"/>
        <v>17.111250899019431</v>
      </c>
      <c r="T2614">
        <f t="shared" si="760"/>
        <v>8.2853897437600725</v>
      </c>
    </row>
    <row r="2615" spans="1:20" x14ac:dyDescent="0.25">
      <c r="A2615">
        <f t="shared" si="761"/>
        <v>107921.71024507987</v>
      </c>
      <c r="B2615">
        <f t="shared" si="778"/>
        <v>17176.273652435706</v>
      </c>
      <c r="C2615" t="str">
        <f t="shared" si="762"/>
        <v>0.659661920235167-2.50350099538152i</v>
      </c>
      <c r="D2615" t="str">
        <f t="shared" si="763"/>
        <v>3.47618761037908-1.00866302081242i</v>
      </c>
      <c r="E2615" t="str">
        <f t="shared" si="764"/>
        <v>179.263274342028+12.8016985555825i</v>
      </c>
      <c r="F2615" t="str">
        <f t="shared" si="765"/>
        <v>2.90959759477331-8.72569308782095i</v>
      </c>
      <c r="G2615" t="str">
        <f t="shared" si="766"/>
        <v>0.999892671888043-0.0103593722123213i</v>
      </c>
      <c r="H2615" t="str">
        <f t="shared" si="767"/>
        <v>52.5024471929629-589.613994375173i</v>
      </c>
      <c r="I2615" t="str">
        <f t="shared" si="768"/>
        <v>-14.0827239573866-6.13198458410673i</v>
      </c>
      <c r="K2615" t="str">
        <f t="shared" si="769"/>
        <v>0.00179802301325217-0.00355058355619907i</v>
      </c>
      <c r="L2615" t="str">
        <f t="shared" si="770"/>
        <v>0.0001875-0.012321776879024i</v>
      </c>
      <c r="M2615" t="str">
        <f t="shared" si="771"/>
        <v>0.0025-0.00593972834168335i</v>
      </c>
      <c r="N2615">
        <f t="shared" si="772"/>
        <v>104.76166629911677</v>
      </c>
      <c r="O2615">
        <f t="shared" si="773"/>
        <v>8.2624790798195686</v>
      </c>
      <c r="P2615" s="3">
        <f t="shared" si="774"/>
        <v>8.2624790798195686</v>
      </c>
      <c r="Q2615" s="3">
        <f t="shared" si="775"/>
        <v>-75.238333700883231</v>
      </c>
      <c r="R2615">
        <f t="shared" si="776"/>
        <v>104.76166629911677</v>
      </c>
      <c r="S2615">
        <f t="shared" si="777"/>
        <v>17.176273652435707</v>
      </c>
      <c r="T2615">
        <f t="shared" si="760"/>
        <v>8.2624790798195686</v>
      </c>
    </row>
    <row r="2616" spans="1:20" x14ac:dyDescent="0.25">
      <c r="A2616">
        <f t="shared" si="761"/>
        <v>108331.81274401119</v>
      </c>
      <c r="B2616">
        <f t="shared" si="778"/>
        <v>17241.543492314962</v>
      </c>
      <c r="C2616" t="str">
        <f t="shared" si="762"/>
        <v>0.660479513047862-2.49625439694085i</v>
      </c>
      <c r="D2616" t="str">
        <f t="shared" si="763"/>
        <v>3.47617286652185-1.00546677839368i</v>
      </c>
      <c r="E2616" t="str">
        <f t="shared" si="764"/>
        <v>179.401812924571+12.8109047385532i</v>
      </c>
      <c r="F2616" t="str">
        <f t="shared" si="765"/>
        <v>2.90959521692563-8.69288961852178i</v>
      </c>
      <c r="G2616" t="str">
        <f t="shared" si="766"/>
        <v>0.999891854732955-0.0103987293284345i</v>
      </c>
      <c r="H2616" t="str">
        <f t="shared" si="767"/>
        <v>51.8384507996859-586.730485640156i</v>
      </c>
      <c r="I2616" t="str">
        <f t="shared" si="768"/>
        <v>-13.9628993038313-6.08717077154199i</v>
      </c>
      <c r="K2616" t="str">
        <f t="shared" si="769"/>
        <v>0.00179299478538206-0.00353909177234323i</v>
      </c>
      <c r="L2616" t="str">
        <f t="shared" si="770"/>
        <v>0.0001875-0.0122751313797808i</v>
      </c>
      <c r="M2616" t="str">
        <f t="shared" si="771"/>
        <v>0.0025-0.00591724281897129i</v>
      </c>
      <c r="N2616">
        <f t="shared" si="772"/>
        <v>104.82017979248465</v>
      </c>
      <c r="O2616">
        <f t="shared" si="773"/>
        <v>8.2396427506324557</v>
      </c>
      <c r="P2616" s="3">
        <f t="shared" si="774"/>
        <v>8.2396427506324557</v>
      </c>
      <c r="Q2616" s="3">
        <f t="shared" si="775"/>
        <v>-75.179820207515348</v>
      </c>
      <c r="R2616">
        <f t="shared" si="776"/>
        <v>104.82017979248465</v>
      </c>
      <c r="S2616">
        <f t="shared" si="777"/>
        <v>17.241543492314964</v>
      </c>
      <c r="T2616">
        <f t="shared" si="760"/>
        <v>8.2396427506324557</v>
      </c>
    </row>
    <row r="2617" spans="1:20" x14ac:dyDescent="0.25">
      <c r="A2617">
        <f t="shared" si="761"/>
        <v>108743.47363243843</v>
      </c>
      <c r="B2617">
        <f t="shared" si="778"/>
        <v>17307.061357585761</v>
      </c>
      <c r="C2617" t="str">
        <f t="shared" si="762"/>
        <v>0.661288086598465-2.48904874769071i</v>
      </c>
      <c r="D2617" t="str">
        <f t="shared" si="763"/>
        <v>3.47615801052491-1.0022849946342i</v>
      </c>
      <c r="E2617" t="str">
        <f t="shared" si="764"/>
        <v>179.54134535093+12.8196260362202i</v>
      </c>
      <c r="F2617" t="str">
        <f t="shared" si="765"/>
        <v>2.9095928209759-8.66021119898162i</v>
      </c>
      <c r="G2617" t="str">
        <f t="shared" si="766"/>
        <v>0.99989103135704-0.0104382359043539i</v>
      </c>
      <c r="H2617" t="str">
        <f t="shared" si="767"/>
        <v>51.1843223051358-583.86569697771i</v>
      </c>
      <c r="I2617" t="str">
        <f t="shared" si="768"/>
        <v>-13.8441906376804-6.04289264980628i</v>
      </c>
      <c r="K2617" t="str">
        <f t="shared" si="769"/>
        <v>0.00178799976415373-0.00352763666745851i</v>
      </c>
      <c r="L2617" t="str">
        <f t="shared" si="770"/>
        <v>0.0001875-0.0122286624624236i</v>
      </c>
      <c r="M2617" t="str">
        <f t="shared" si="771"/>
        <v>0.0025-0.00589484241778369i</v>
      </c>
      <c r="N2617">
        <f t="shared" si="772"/>
        <v>104.87857426604667</v>
      </c>
      <c r="O2617">
        <f t="shared" si="773"/>
        <v>8.2168810208824112</v>
      </c>
      <c r="P2617" s="3">
        <f t="shared" si="774"/>
        <v>8.2168810208824112</v>
      </c>
      <c r="Q2617" s="3">
        <f t="shared" si="775"/>
        <v>-75.12142573395333</v>
      </c>
      <c r="R2617">
        <f t="shared" si="776"/>
        <v>104.87857426604667</v>
      </c>
      <c r="S2617">
        <f t="shared" si="777"/>
        <v>17.307061357585759</v>
      </c>
      <c r="T2617">
        <f t="shared" si="760"/>
        <v>8.2168810208824112</v>
      </c>
    </row>
    <row r="2618" spans="1:20" x14ac:dyDescent="0.25">
      <c r="A2618">
        <f t="shared" si="761"/>
        <v>109156.69883224169</v>
      </c>
      <c r="B2618">
        <f t="shared" si="778"/>
        <v>17372.828190744585</v>
      </c>
      <c r="C2618" t="str">
        <f t="shared" si="762"/>
        <v>0.662087650576291-2.48188393677095i</v>
      </c>
      <c r="D2618" t="str">
        <f t="shared" si="763"/>
        <v>3.47614304153627-0.999117623702154i</v>
      </c>
      <c r="E2618" t="str">
        <f t="shared" si="764"/>
        <v>179.681877742897+12.8278543070014i</v>
      </c>
      <c r="F2618" t="str">
        <f t="shared" si="765"/>
        <v>2.90959040678632-8.62765735910606i</v>
      </c>
      <c r="G2618" t="str">
        <f t="shared" si="766"/>
        <v>0.99989020171295-0.0104778925069142i</v>
      </c>
      <c r="H2618" t="str">
        <f t="shared" si="767"/>
        <v>50.5398921929899-581.019465395435i</v>
      </c>
      <c r="I2618" t="str">
        <f t="shared" si="768"/>
        <v>-13.7265864037732-5.99914126664727i</v>
      </c>
      <c r="K2618" t="str">
        <f t="shared" si="769"/>
        <v>0.00178303772248079-0.00351621821971916i</v>
      </c>
      <c r="L2618" t="str">
        <f t="shared" si="770"/>
        <v>0.0001875-0.0121823694584814i</v>
      </c>
      <c r="M2618" t="str">
        <f t="shared" si="771"/>
        <v>0.0025-0.00587252681588334i</v>
      </c>
      <c r="N2618">
        <f t="shared" si="772"/>
        <v>104.93684696302606</v>
      </c>
      <c r="O2618">
        <f t="shared" si="773"/>
        <v>8.1941941550907469</v>
      </c>
      <c r="P2618" s="3">
        <f t="shared" si="774"/>
        <v>8.1941941550907469</v>
      </c>
      <c r="Q2618" s="3">
        <f t="shared" si="775"/>
        <v>-75.063153036973944</v>
      </c>
      <c r="R2618">
        <f t="shared" si="776"/>
        <v>104.93684696302606</v>
      </c>
      <c r="S2618">
        <f t="shared" si="777"/>
        <v>17.372828190744585</v>
      </c>
      <c r="T2618">
        <f t="shared" si="760"/>
        <v>8.1941941550907469</v>
      </c>
    </row>
    <row r="2619" spans="1:20" x14ac:dyDescent="0.25">
      <c r="A2619">
        <f t="shared" si="761"/>
        <v>109571.49428780422</v>
      </c>
      <c r="B2619">
        <f t="shared" si="778"/>
        <v>17438.844937869417</v>
      </c>
      <c r="C2619" t="str">
        <f t="shared" si="762"/>
        <v>0.662878213922844-2.4747598543279i</v>
      </c>
      <c r="D2619" t="str">
        <f t="shared" si="763"/>
        <v>3.4761279586976-0.995964619972397i</v>
      </c>
      <c r="E2619" t="str">
        <f t="shared" si="764"/>
        <v>179.823416240011+12.835581299264i</v>
      </c>
      <c r="F2619" t="str">
        <f t="shared" si="765"/>
        <v>2.90958797421813-8.595227630593i</v>
      </c>
      <c r="G2619" t="str">
        <f t="shared" si="766"/>
        <v>0.999889365752977-0.0105176997050917i</v>
      </c>
      <c r="H2619" t="str">
        <f t="shared" si="767"/>
        <v>49.9049942216127-578.191629470332i</v>
      </c>
      <c r="I2619" t="str">
        <f t="shared" si="768"/>
        <v>-13.610075175312-5.95590784863635i</v>
      </c>
      <c r="K2619" t="str">
        <f t="shared" si="769"/>
        <v>0.00177810843435863-0.00350483640634285i</v>
      </c>
      <c r="L2619" t="str">
        <f t="shared" si="770"/>
        <v>0.0001875-0.0121362517020137i</v>
      </c>
      <c r="M2619" t="str">
        <f t="shared" si="771"/>
        <v>0.0025-0.00585029569225276i</v>
      </c>
      <c r="N2619">
        <f t="shared" si="772"/>
        <v>104.99499509858995</v>
      </c>
      <c r="O2619">
        <f t="shared" si="773"/>
        <v>8.1715824175850607</v>
      </c>
      <c r="P2619" s="3">
        <f t="shared" si="774"/>
        <v>8.1715824175850607</v>
      </c>
      <c r="Q2619" s="3">
        <f t="shared" si="775"/>
        <v>-75.005004901410047</v>
      </c>
      <c r="R2619">
        <f t="shared" si="776"/>
        <v>104.99499509858995</v>
      </c>
      <c r="S2619">
        <f t="shared" si="777"/>
        <v>17.438844937869415</v>
      </c>
      <c r="T2619">
        <f t="shared" si="760"/>
        <v>8.1715824175850607</v>
      </c>
    </row>
    <row r="2620" spans="1:20" x14ac:dyDescent="0.25">
      <c r="A2620">
        <f t="shared" si="761"/>
        <v>109987.86596609789</v>
      </c>
      <c r="B2620">
        <f t="shared" si="778"/>
        <v>17505.112548633322</v>
      </c>
      <c r="C2620" t="str">
        <f t="shared" si="762"/>
        <v>0.663659784824341-2.46767639150927i</v>
      </c>
      <c r="D2620" t="str">
        <f t="shared" si="763"/>
        <v>3.47611276114392-0.992825938025707i</v>
      </c>
      <c r="E2620" t="str">
        <f t="shared" si="764"/>
        <v>179.965966999065+12.8427986499321i</v>
      </c>
      <c r="F2620" t="str">
        <f t="shared" si="765"/>
        <v>2.90958552313138-8.56292154692532i</v>
      </c>
      <c r="G2620" t="str">
        <f t="shared" si="766"/>
        <v>0.999888523429051-0.0105576580700116i</v>
      </c>
      <c r="H2620" t="str">
        <f t="shared" si="767"/>
        <v>49.2794653545775-575.382029339808i</v>
      </c>
      <c r="I2620" t="str">
        <f t="shared" si="768"/>
        <v>-13.4946456526008-5.91318379718482i</v>
      </c>
      <c r="K2620" t="str">
        <f t="shared" si="769"/>
        <v>0.00177321167486275-0.0034934912036031i</v>
      </c>
      <c r="L2620" t="str">
        <f t="shared" si="770"/>
        <v>0.0001875-0.0120903085296013i</v>
      </c>
      <c r="M2620" t="str">
        <f t="shared" si="771"/>
        <v>0.0025-0.00582814872708983i</v>
      </c>
      <c r="N2620">
        <f t="shared" si="772"/>
        <v>105.05301585962498</v>
      </c>
      <c r="O2620">
        <f t="shared" si="773"/>
        <v>8.1490460724670761</v>
      </c>
      <c r="P2620" s="3">
        <f t="shared" si="774"/>
        <v>8.1490460724670761</v>
      </c>
      <c r="Q2620" s="3">
        <f t="shared" si="775"/>
        <v>-74.946984140375022</v>
      </c>
      <c r="R2620">
        <f t="shared" si="776"/>
        <v>105.05301585962498</v>
      </c>
      <c r="S2620">
        <f t="shared" si="777"/>
        <v>17.505112548633321</v>
      </c>
      <c r="T2620">
        <f t="shared" si="760"/>
        <v>8.1490460724670761</v>
      </c>
    </row>
    <row r="2621" spans="1:20" x14ac:dyDescent="0.25">
      <c r="A2621">
        <f t="shared" si="761"/>
        <v>110405.81985676907</v>
      </c>
      <c r="B2621">
        <f t="shared" si="778"/>
        <v>17571.631976318131</v>
      </c>
      <c r="C2621" t="str">
        <f t="shared" si="762"/>
        <v>0.664432370704148-2.46063344045909i</v>
      </c>
      <c r="D2621" t="str">
        <f t="shared" si="763"/>
        <v>3.4760974480038-0.989701532648209i</v>
      </c>
      <c r="E2621" t="str">
        <f t="shared" si="764"/>
        <v>180.109536193595+12.8494978830728i</v>
      </c>
      <c r="F2621" t="str">
        <f t="shared" si="765"/>
        <v>2.90958305338517-8.53073864336483i</v>
      </c>
      <c r="G2621" t="str">
        <f t="shared" si="766"/>
        <v>0.999887674692735-0.0105977681749564i</v>
      </c>
      <c r="H2621" t="str">
        <f t="shared" si="767"/>
        <v>48.663145692764-572.590506692329i</v>
      </c>
      <c r="I2621" t="str">
        <f t="shared" si="768"/>
        <v>-13.3802866617833-5.87096068465636i</v>
      </c>
      <c r="K2621" t="str">
        <f t="shared" si="769"/>
        <v>0.00176834722014696-0.00348218258684127i</v>
      </c>
      <c r="L2621" t="str">
        <f t="shared" si="770"/>
        <v>0.0001875-0.012044539280336i</v>
      </c>
      <c r="M2621" t="str">
        <f t="shared" si="771"/>
        <v>0.0025-0.00580608560180298i</v>
      </c>
      <c r="N2621">
        <f t="shared" si="772"/>
        <v>105.11090640451224</v>
      </c>
      <c r="O2621">
        <f t="shared" si="773"/>
        <v>8.126585383580192</v>
      </c>
      <c r="P2621" s="3">
        <f t="shared" si="774"/>
        <v>8.126585383580192</v>
      </c>
      <c r="Q2621" s="3">
        <f t="shared" si="775"/>
        <v>-74.889093595487765</v>
      </c>
      <c r="R2621">
        <f t="shared" si="776"/>
        <v>105.11090640451224</v>
      </c>
      <c r="S2621">
        <f t="shared" si="777"/>
        <v>17.57163197631813</v>
      </c>
      <c r="T2621">
        <f t="shared" si="760"/>
        <v>8.126585383580192</v>
      </c>
    </row>
    <row r="2622" spans="1:20" x14ac:dyDescent="0.25">
      <c r="A2622">
        <f t="shared" si="761"/>
        <v>110825.3619722248</v>
      </c>
      <c r="B2622">
        <f t="shared" si="778"/>
        <v>17638.404177828139</v>
      </c>
      <c r="C2622" t="str">
        <f t="shared" si="762"/>
        <v>0.665195978215105-2.45363089431256i</v>
      </c>
      <c r="D2622" t="str">
        <f t="shared" si="763"/>
        <v>3.47608201839913-0.986591358830665i</v>
      </c>
      <c r="E2622" t="str">
        <f t="shared" si="764"/>
        <v>180.254130013358+12.8556704084665i</v>
      </c>
      <c r="F2622" t="str">
        <f t="shared" si="765"/>
        <v>2.90958056483745-8.49867845694506i</v>
      </c>
      <c r="G2622" t="str">
        <f t="shared" si="766"/>
        <v>0.999886819495225-0.0106380305953743i</v>
      </c>
      <c r="H2622" t="str">
        <f t="shared" si="767"/>
        <v>48.0558784080091-569.81690475782i</v>
      </c>
      <c r="I2622" t="str">
        <f t="shared" si="768"/>
        <v>-13.2669871535789-5.82923025057241i</v>
      </c>
      <c r="K2622" t="str">
        <f t="shared" si="769"/>
        <v>0.0017635148474416-0.00347091053047854i</v>
      </c>
      <c r="L2622" t="str">
        <f t="shared" si="770"/>
        <v>0.0001875-0.0119989432958119i</v>
      </c>
      <c r="M2622" t="str">
        <f t="shared" si="771"/>
        <v>0.0025-0.00578410599900675i</v>
      </c>
      <c r="N2622">
        <f t="shared" si="772"/>
        <v>105.16866386290224</v>
      </c>
      <c r="O2622">
        <f t="shared" si="773"/>
        <v>8.1042006144762784</v>
      </c>
      <c r="P2622" s="3">
        <f t="shared" si="774"/>
        <v>8.1042006144762784</v>
      </c>
      <c r="Q2622" s="3">
        <f t="shared" si="775"/>
        <v>-74.831336137097765</v>
      </c>
      <c r="R2622">
        <f t="shared" si="776"/>
        <v>105.16866386290224</v>
      </c>
      <c r="S2622">
        <f t="shared" si="777"/>
        <v>17.638404177828139</v>
      </c>
      <c r="T2622">
        <f t="shared" si="760"/>
        <v>8.1042006144762784</v>
      </c>
    </row>
    <row r="2623" spans="1:20" x14ac:dyDescent="0.25">
      <c r="A2623">
        <f t="shared" si="761"/>
        <v>111246.49834771924</v>
      </c>
      <c r="B2623">
        <f t="shared" si="778"/>
        <v>17705.430113703886</v>
      </c>
      <c r="C2623" t="str">
        <f t="shared" si="762"/>
        <v>0.665950613231775-2.44666864719089i</v>
      </c>
      <c r="D2623" t="str">
        <f t="shared" si="763"/>
        <v>3.47606647144524-0.983495371767852i</v>
      </c>
      <c r="E2623" t="str">
        <f t="shared" si="764"/>
        <v>180.399754663782+12.8613075201657i</v>
      </c>
      <c r="F2623" t="str">
        <f t="shared" si="765"/>
        <v>2.90957805734517-8.46674052646501i</v>
      </c>
      <c r="G2623" t="str">
        <f t="shared" si="766"/>
        <v>0.999885957787345-0.0106784459088861i</v>
      </c>
      <c r="H2623" t="str">
        <f t="shared" si="767"/>
        <v>47.4575096782622-567.061068297807i</v>
      </c>
      <c r="I2623" t="str">
        <f t="shared" si="768"/>
        <v>-13.1547362020216-5.78798439790909i</v>
      </c>
      <c r="K2623" t="str">
        <f t="shared" si="769"/>
        <v>0.00175871433505155-0.00345967500802786i</v>
      </c>
      <c r="L2623" t="str">
        <f t="shared" si="770"/>
        <v>0.0001875-0.0119535199201155i</v>
      </c>
      <c r="M2623" t="str">
        <f t="shared" si="771"/>
        <v>0.0025-0.00576220960251719i</v>
      </c>
      <c r="N2623">
        <f t="shared" si="772"/>
        <v>105.2262853354902</v>
      </c>
      <c r="O2623">
        <f t="shared" si="773"/>
        <v>8.0818920283820326</v>
      </c>
      <c r="P2623" s="3">
        <f t="shared" si="774"/>
        <v>8.0818920283820326</v>
      </c>
      <c r="Q2623" s="3">
        <f t="shared" si="775"/>
        <v>-74.773714664509797</v>
      </c>
      <c r="R2623">
        <f t="shared" si="776"/>
        <v>105.2262853354902</v>
      </c>
      <c r="S2623">
        <f t="shared" si="777"/>
        <v>17.705430113703887</v>
      </c>
      <c r="T2623">
        <f t="shared" si="760"/>
        <v>8.0818920283820326</v>
      </c>
    </row>
    <row r="2624" spans="1:20" x14ac:dyDescent="0.25">
      <c r="A2624">
        <f t="shared" si="761"/>
        <v>111669.23504144058</v>
      </c>
      <c r="B2624">
        <f t="shared" si="778"/>
        <v>17772.71074813596</v>
      </c>
      <c r="C2624" t="str">
        <f t="shared" si="762"/>
        <v>0.66669628084251-2.43974659419601i</v>
      </c>
      <c r="D2624" t="str">
        <f t="shared" si="763"/>
        <v>3.47605080625063-0.980413526857869i</v>
      </c>
      <c r="E2624" t="str">
        <f t="shared" si="764"/>
        <v>180.546416365408+12.8664003950331i</v>
      </c>
      <c r="F2624" t="str">
        <f t="shared" si="765"/>
        <v>2.90957553076406-8.43492439248206i</v>
      </c>
      <c r="G2624" t="str">
        <f t="shared" si="766"/>
        <v>0.999885089519544-0.010719014695295i</v>
      </c>
      <c r="H2624" t="str">
        <f t="shared" si="767"/>
        <v>46.8678886242084-564.322843595261i</v>
      </c>
      <c r="I2624" t="str">
        <f t="shared" si="768"/>
        <v>-13.043523003197-5.74721518948172i</v>
      </c>
      <c r="K2624" t="str">
        <f t="shared" si="769"/>
        <v>0.00175394546235423-0.00344847599210567i</v>
      </c>
      <c r="L2624" t="str">
        <f t="shared" si="770"/>
        <v>0.0001875-0.0119082684998162i</v>
      </c>
      <c r="M2624" t="str">
        <f t="shared" si="771"/>
        <v>0.0025-0.00574039609734728i</v>
      </c>
      <c r="N2624">
        <f t="shared" si="772"/>
        <v>105.28376789378969</v>
      </c>
      <c r="O2624">
        <f t="shared" si="773"/>
        <v>8.0596598881644059</v>
      </c>
      <c r="P2624" s="3">
        <f t="shared" si="774"/>
        <v>8.0596598881644059</v>
      </c>
      <c r="Q2624" s="3">
        <f t="shared" si="775"/>
        <v>-74.716232106210313</v>
      </c>
      <c r="R2624">
        <f t="shared" si="776"/>
        <v>105.28376789378969</v>
      </c>
      <c r="S2624">
        <f t="shared" si="777"/>
        <v>17.77271074813596</v>
      </c>
      <c r="T2624">
        <f t="shared" si="760"/>
        <v>8.0596598881644059</v>
      </c>
    </row>
    <row r="2625" spans="1:20" x14ac:dyDescent="0.25">
      <c r="A2625">
        <f t="shared" si="761"/>
        <v>112093.57813459805</v>
      </c>
      <c r="B2625">
        <f t="shared" si="778"/>
        <v>17840.247048978876</v>
      </c>
      <c r="C2625" t="str">
        <f t="shared" si="762"/>
        <v>0.667432985341543-2.43286463140547i</v>
      </c>
      <c r="D2625" t="str">
        <f t="shared" si="763"/>
        <v>3.47603502191717-0.977345779701548i</v>
      </c>
      <c r="E2625" t="str">
        <f t="shared" si="764"/>
        <v>180.694121353305+12.8709400912629i</v>
      </c>
      <c r="F2625" t="str">
        <f t="shared" si="765"/>
        <v>2.90957298494894-8.40322959730595i</v>
      </c>
      <c r="G2625" t="str">
        <f t="shared" si="766"/>
        <v>0.999884214641894-0.0107597375365932i</v>
      </c>
      <c r="H2625" t="str">
        <f t="shared" si="767"/>
        <v>46.2868672473432-561.602078444292i</v>
      </c>
      <c r="I2625" t="str">
        <f t="shared" si="768"/>
        <v>-12.9333368739843-5.70691484441759i</v>
      </c>
      <c r="K2625" t="str">
        <f t="shared" si="769"/>
        <v>0.00174920800979762-0.00343731345444361i</v>
      </c>
      <c r="L2625" t="str">
        <f t="shared" si="770"/>
        <v>0.0001875-0.0118631883839571i</v>
      </c>
      <c r="M2625" t="str">
        <f t="shared" si="771"/>
        <v>0.0025-0.0057186651697024i</v>
      </c>
      <c r="N2625">
        <f t="shared" si="772"/>
        <v>105.34110857990773</v>
      </c>
      <c r="O2625">
        <f t="shared" si="773"/>
        <v>8.0375044562963396</v>
      </c>
      <c r="P2625" s="3">
        <f t="shared" si="774"/>
        <v>8.0375044562963396</v>
      </c>
      <c r="Q2625" s="3">
        <f t="shared" si="775"/>
        <v>-74.658891420092274</v>
      </c>
      <c r="R2625">
        <f t="shared" si="776"/>
        <v>105.34110857990773</v>
      </c>
      <c r="S2625">
        <f t="shared" si="777"/>
        <v>17.840247048978874</v>
      </c>
      <c r="T2625">
        <f t="shared" si="760"/>
        <v>8.0375044562963396</v>
      </c>
    </row>
    <row r="2626" spans="1:20" x14ac:dyDescent="0.25">
      <c r="A2626">
        <f t="shared" si="761"/>
        <v>112519.53373150951</v>
      </c>
      <c r="B2626">
        <f t="shared" si="778"/>
        <v>17908.039987764994</v>
      </c>
      <c r="C2626" t="str">
        <f t="shared" si="762"/>
        <v>0.668160730220905-2.42602265586697i</v>
      </c>
      <c r="D2626" t="str">
        <f t="shared" si="763"/>
        <v>3.47601911753982-0.974292086101728i</v>
      </c>
      <c r="E2626" t="str">
        <f t="shared" si="764"/>
        <v>180.842875876468+12.8749175468909i</v>
      </c>
      <c r="F2626" t="str">
        <f t="shared" si="765"/>
        <v>2.90957041975334-8.37165568499154i</v>
      </c>
      <c r="G2626" t="str">
        <f t="shared" si="766"/>
        <v>0.999883333104091-0.0108006150169709i</v>
      </c>
      <c r="H2626" t="str">
        <f t="shared" si="767"/>
        <v>45.7143003694413-558.89862213958i</v>
      </c>
      <c r="I2626" t="str">
        <f t="shared" si="768"/>
        <v>-12.8241672507983-5.66707573471117i</v>
      </c>
      <c r="K2626" t="str">
        <f t="shared" si="769"/>
        <v>0.00174450175889812-0.00342618736590013i</v>
      </c>
      <c r="L2626" t="str">
        <f t="shared" si="770"/>
        <v>0.0001875-0.0118182789240458i</v>
      </c>
      <c r="M2626" t="str">
        <f t="shared" si="771"/>
        <v>0.0025-0.00569701650697589i</v>
      </c>
      <c r="N2626">
        <f t="shared" si="772"/>
        <v>105.39830440632038</v>
      </c>
      <c r="O2626">
        <f t="shared" si="773"/>
        <v>8.0154259948207738</v>
      </c>
      <c r="P2626" s="3">
        <f t="shared" si="774"/>
        <v>8.0154259948207738</v>
      </c>
      <c r="Q2626" s="3">
        <f t="shared" si="775"/>
        <v>-74.601695593679622</v>
      </c>
      <c r="R2626">
        <f t="shared" si="776"/>
        <v>105.39830440632038</v>
      </c>
      <c r="S2626">
        <f t="shared" si="777"/>
        <v>17.908039987764994</v>
      </c>
      <c r="T2626">
        <f t="shared" si="760"/>
        <v>8.0154259948207738</v>
      </c>
    </row>
    <row r="2627" spans="1:20" x14ac:dyDescent="0.25">
      <c r="A2627">
        <f t="shared" si="761"/>
        <v>112947.10795968925</v>
      </c>
      <c r="B2627">
        <f t="shared" si="778"/>
        <v>17976.090539718502</v>
      </c>
      <c r="C2627" t="str">
        <f t="shared" si="762"/>
        <v>0.668879518162149-2.41922056559313i</v>
      </c>
      <c r="D2627" t="str">
        <f t="shared" si="763"/>
        <v>3.47600309220678-0.971252402062697i</v>
      </c>
      <c r="E2627" t="str">
        <f t="shared" si="764"/>
        <v>180.992686197199+12.8783235782787i</v>
      </c>
      <c r="F2627" t="str">
        <f t="shared" si="765"/>
        <v>2.90956783502981-8.34020220133288i</v>
      </c>
      <c r="G2627" t="str">
        <f t="shared" si="766"/>
        <v>0.999882444855442-0.0108416477228243i</v>
      </c>
      <c r="H2627" t="str">
        <f t="shared" si="767"/>
        <v>45.1500455733936-556.212325465622i</v>
      </c>
      <c r="I2627" t="str">
        <f t="shared" si="768"/>
        <v>-12.7160036883361-5.62769038186275i</v>
      </c>
      <c r="K2627" t="str">
        <f t="shared" si="769"/>
        <v>0.00173982649223829-0.00341509769647188i</v>
      </c>
      <c r="L2627" t="str">
        <f t="shared" si="770"/>
        <v>0.0001875-0.0117735394740444i</v>
      </c>
      <c r="M2627" t="str">
        <f t="shared" si="771"/>
        <v>0.0025-0.00567544979774448i</v>
      </c>
      <c r="N2627">
        <f t="shared" si="772"/>
        <v>105.45535235564431</v>
      </c>
      <c r="O2627">
        <f t="shared" si="773"/>
        <v>7.9934247653149706</v>
      </c>
      <c r="P2627" s="3">
        <f t="shared" si="774"/>
        <v>7.9934247653149706</v>
      </c>
      <c r="Q2627" s="3">
        <f t="shared" si="775"/>
        <v>-74.544647644355692</v>
      </c>
      <c r="R2627">
        <f t="shared" si="776"/>
        <v>105.45535235564431</v>
      </c>
      <c r="S2627">
        <f t="shared" si="777"/>
        <v>17.976090539718502</v>
      </c>
      <c r="T2627">
        <f t="shared" si="760"/>
        <v>7.9934247653149706</v>
      </c>
    </row>
    <row r="2628" spans="1:20" x14ac:dyDescent="0.25">
      <c r="A2628">
        <f t="shared" si="761"/>
        <v>113376.30696993606</v>
      </c>
      <c r="B2628">
        <f t="shared" si="778"/>
        <v>18044.399683769432</v>
      </c>
      <c r="C2628" t="str">
        <f t="shared" si="762"/>
        <v>0.669589351028189-2.412458259556i</v>
      </c>
      <c r="D2628" t="str">
        <f t="shared" si="763"/>
        <v>3.47598694499923-0.968226683789462i</v>
      </c>
      <c r="E2628" t="str">
        <f t="shared" si="764"/>
        <v>181.143558590465+12.8811488785933i</v>
      </c>
      <c r="F2628" t="str">
        <f t="shared" si="765"/>
        <v>2.90956523062968-8.30886869385608i</v>
      </c>
      <c r="G2628" t="str">
        <f t="shared" si="766"/>
        <v>0.999881549844874-0.0108828362427637i</v>
      </c>
      <c r="H2628" t="str">
        <f t="shared" si="767"/>
        <v>44.5939631453901-553.543040685807i</v>
      </c>
      <c r="I2628" t="str">
        <f t="shared" si="768"/>
        <v>-12.6088358583262-5.58875145359631i</v>
      </c>
      <c r="K2628" t="str">
        <f t="shared" si="769"/>
        <v>0.00173518199346471-0.00340404441530515i</v>
      </c>
      <c r="L2628" t="str">
        <f t="shared" si="770"/>
        <v>0.0001875-0.011728969390361i</v>
      </c>
      <c r="M2628" t="str">
        <f t="shared" si="771"/>
        <v>0.0025-0.00565396473176377i</v>
      </c>
      <c r="N2628">
        <f t="shared" si="772"/>
        <v>105.51224938041489</v>
      </c>
      <c r="O2628">
        <f t="shared" si="773"/>
        <v>7.9715010288537416</v>
      </c>
      <c r="P2628" s="3">
        <f t="shared" si="774"/>
        <v>7.9715010288537416</v>
      </c>
      <c r="Q2628" s="3">
        <f t="shared" si="775"/>
        <v>-74.487750619585114</v>
      </c>
      <c r="R2628">
        <f t="shared" si="776"/>
        <v>105.51224938041489</v>
      </c>
      <c r="S2628">
        <f t="shared" si="777"/>
        <v>18.044399683769431</v>
      </c>
      <c r="T2628">
        <f t="shared" si="760"/>
        <v>7.9715010288537416</v>
      </c>
    </row>
    <row r="2629" spans="1:20" x14ac:dyDescent="0.25">
      <c r="A2629">
        <f t="shared" si="761"/>
        <v>113807.13693642183</v>
      </c>
      <c r="B2629">
        <f t="shared" si="778"/>
        <v>18112.968402567756</v>
      </c>
      <c r="C2629" t="str">
        <f t="shared" si="762"/>
        <v>0.670290229854811-2.40573563768169i</v>
      </c>
      <c r="D2629" t="str">
        <f t="shared" si="763"/>
        <v>3.47597067499147-0.965214887687186i</v>
      </c>
      <c r="E2629" t="str">
        <f t="shared" si="764"/>
        <v>181.295499343229+12.8833840162619i</v>
      </c>
      <c r="F2629" t="str">
        <f t="shared" si="765"/>
        <v>2.90956260640322-8.27765471181328i</v>
      </c>
      <c r="G2629" t="str">
        <f t="shared" si="766"/>
        <v>0.999880648020922-0.010924181167622i</v>
      </c>
      <c r="H2629" t="str">
        <f t="shared" si="767"/>
        <v>44.0459160184039-550.890621531342i</v>
      </c>
      <c r="I2629" t="str">
        <f t="shared" si="768"/>
        <v>-12.5026535482835-5.55025176065634i</v>
      </c>
      <c r="K2629" t="str">
        <f t="shared" si="769"/>
        <v>0.00173056804728558-0.00339302749070718i</v>
      </c>
      <c r="L2629" t="str">
        <f t="shared" si="770"/>
        <v>0.0001875-0.01168456803184i</v>
      </c>
      <c r="M2629" t="str">
        <f t="shared" si="771"/>
        <v>0.0025-0.00563256099996391i</v>
      </c>
      <c r="N2629">
        <f t="shared" si="772"/>
        <v>105.56899240285811</v>
      </c>
      <c r="O2629">
        <f t="shared" si="773"/>
        <v>7.9496550459724489</v>
      </c>
      <c r="P2629" s="3">
        <f t="shared" si="774"/>
        <v>7.9496550459724489</v>
      </c>
      <c r="Q2629" s="3">
        <f t="shared" si="775"/>
        <v>-74.431007597141885</v>
      </c>
      <c r="R2629">
        <f t="shared" si="776"/>
        <v>105.56899240285811</v>
      </c>
      <c r="S2629">
        <f t="shared" si="777"/>
        <v>18.112968402567756</v>
      </c>
      <c r="T2629">
        <f t="shared" si="760"/>
        <v>7.9496550459724489</v>
      </c>
    </row>
    <row r="2630" spans="1:20" x14ac:dyDescent="0.25">
      <c r="A2630">
        <f t="shared" si="761"/>
        <v>114239.60405678024</v>
      </c>
      <c r="B2630">
        <f t="shared" si="778"/>
        <v>18181.797682497516</v>
      </c>
      <c r="C2630" t="str">
        <f t="shared" si="762"/>
        <v>0.670982154842183-2.39905260084481i</v>
      </c>
      <c r="D2630" t="str">
        <f t="shared" si="763"/>
        <v>3.47595428125079-0.962216970360515i</v>
      </c>
      <c r="E2630" t="str">
        <f t="shared" si="764"/>
        <v>181.448514753776+12.8850194334072i</v>
      </c>
      <c r="F2630" t="str">
        <f t="shared" si="765"/>
        <v>2.90955996219955-8.24655980617599i</v>
      </c>
      <c r="G2630" t="str">
        <f t="shared" si="766"/>
        <v>0.999879739331731-0.0109656830904627i</v>
      </c>
      <c r="H2630" t="str">
        <f t="shared" si="767"/>
        <v>43.5057697169519-548.254923190009i</v>
      </c>
      <c r="I2630" t="str">
        <f t="shared" si="768"/>
        <v>-12.3974466602676-5.51218425368002i</v>
      </c>
      <c r="K2630" t="str">
        <f t="shared" si="769"/>
        <v>0.0017259844394684-0.0033820468901572i</v>
      </c>
      <c r="L2630" t="str">
        <f t="shared" si="770"/>
        <v>0.0001875-0.011640334759753i</v>
      </c>
      <c r="M2630" t="str">
        <f t="shared" si="771"/>
        <v>0.0025-0.00561123829444502i</v>
      </c>
      <c r="N2630">
        <f t="shared" si="772"/>
        <v>105.62557831466601</v>
      </c>
      <c r="O2630">
        <f t="shared" si="773"/>
        <v>7.9278870766290579</v>
      </c>
      <c r="P2630" s="3">
        <f t="shared" si="774"/>
        <v>7.9278870766290579</v>
      </c>
      <c r="Q2630" s="3">
        <f t="shared" si="775"/>
        <v>-74.374421685333985</v>
      </c>
      <c r="R2630">
        <f t="shared" si="776"/>
        <v>105.62557831466601</v>
      </c>
      <c r="S2630">
        <f t="shared" si="777"/>
        <v>18.181797682497514</v>
      </c>
      <c r="T2630">
        <f t="shared" si="760"/>
        <v>7.9278870766290579</v>
      </c>
    </row>
    <row r="2631" spans="1:20" x14ac:dyDescent="0.25">
      <c r="A2631">
        <f t="shared" si="761"/>
        <v>114673.714552196</v>
      </c>
      <c r="B2631">
        <f t="shared" si="778"/>
        <v>18250.888513691007</v>
      </c>
      <c r="C2631" t="str">
        <f t="shared" si="762"/>
        <v>0.671665125346148-2.39240905086287i</v>
      </c>
      <c r="D2631" t="str">
        <f t="shared" si="763"/>
        <v>3.47593776283734-0.959232888612936i</v>
      </c>
      <c r="E2631" t="str">
        <f t="shared" si="764"/>
        <v>181.602611130997+12.8860454442744i</v>
      </c>
      <c r="F2631" t="str">
        <f t="shared" si="765"/>
        <v>2.90955729786659-8.21558352962847i</v>
      </c>
      <c r="G2631" t="str">
        <f t="shared" si="766"/>
        <v>0.999878823725052-0.0110073426065887i</v>
      </c>
      <c r="H2631" t="str">
        <f t="shared" si="767"/>
        <v>42.973392303097-545.635802294804i</v>
      </c>
      <c r="I2631" t="str">
        <f t="shared" si="768"/>
        <v>-12.2932052096471-5.47454202014382i</v>
      </c>
      <c r="K2631" t="str">
        <f t="shared" si="769"/>
        <v>0.00172143095683743-0.00337110258031762i</v>
      </c>
      <c r="L2631" t="str">
        <f t="shared" si="770"/>
        <v>0.0001875-0.0115962689377893i</v>
      </c>
      <c r="M2631" t="str">
        <f t="shared" si="771"/>
        <v>0.0025-0.00558999630847281i</v>
      </c>
      <c r="N2631">
        <f t="shared" si="772"/>
        <v>105.68200397676961</v>
      </c>
      <c r="O2631">
        <f t="shared" si="773"/>
        <v>7.9061973801655601</v>
      </c>
      <c r="P2631" s="3">
        <f t="shared" si="774"/>
        <v>7.9061973801655601</v>
      </c>
      <c r="Q2631" s="3">
        <f t="shared" si="775"/>
        <v>-74.317996023230393</v>
      </c>
      <c r="R2631">
        <f t="shared" si="776"/>
        <v>105.68200397676961</v>
      </c>
      <c r="S2631">
        <f t="shared" si="777"/>
        <v>18.250888513691006</v>
      </c>
      <c r="T2631">
        <f t="shared" si="760"/>
        <v>7.9061973801655601</v>
      </c>
    </row>
    <row r="2632" spans="1:20" x14ac:dyDescent="0.25">
      <c r="A2632">
        <f t="shared" si="761"/>
        <v>115109.47466749435</v>
      </c>
      <c r="B2632">
        <f t="shared" si="778"/>
        <v>18320.241890043031</v>
      </c>
      <c r="C2632" t="str">
        <f t="shared" si="762"/>
        <v>0.672339139869688-2.38580489049081i</v>
      </c>
      <c r="D2632" t="str">
        <f t="shared" si="763"/>
        <v>3.47592111880423-0.956262599446181i</v>
      </c>
      <c r="E2632" t="str">
        <f t="shared" si="764"/>
        <v>181.75779479367+12.8864522336363i</v>
      </c>
      <c r="F2632" t="str">
        <f t="shared" si="765"/>
        <v>2.90955461325118-8.18472543656161i</v>
      </c>
      <c r="G2632" t="str">
        <f t="shared" si="766"/>
        <v>0.999877901148236-0.0110491603135498i</v>
      </c>
      <c r="H2632" t="str">
        <f t="shared" si="767"/>
        <v>42.4486543236728-543.033116912433i</v>
      </c>
      <c r="I2632" t="str">
        <f t="shared" si="768"/>
        <v>-12.189919323869-5.43731828138265i</v>
      </c>
      <c r="K2632" t="str">
        <f t="shared" si="769"/>
        <v>0.00171690738727142-0.00336019452704498i</v>
      </c>
      <c r="L2632" t="str">
        <f t="shared" si="770"/>
        <v>0.0001875-0.0115523699320476i</v>
      </c>
      <c r="M2632" t="str">
        <f t="shared" si="771"/>
        <v>0.0025-0.00556883473647422i</v>
      </c>
      <c r="N2632">
        <f t="shared" si="772"/>
        <v>105.73826621911715</v>
      </c>
      <c r="O2632">
        <f t="shared" si="773"/>
        <v>7.884586215269664</v>
      </c>
      <c r="P2632" s="3">
        <f t="shared" si="774"/>
        <v>7.884586215269664</v>
      </c>
      <c r="Q2632" s="3">
        <f t="shared" si="775"/>
        <v>-74.261733780882849</v>
      </c>
      <c r="R2632">
        <f t="shared" si="776"/>
        <v>105.73826621911715</v>
      </c>
      <c r="S2632">
        <f t="shared" si="777"/>
        <v>18.320241890043032</v>
      </c>
      <c r="T2632">
        <f t="shared" si="760"/>
        <v>7.884586215269664</v>
      </c>
    </row>
    <row r="2633" spans="1:20" x14ac:dyDescent="0.25">
      <c r="A2633">
        <f t="shared" si="761"/>
        <v>115546.89067123084</v>
      </c>
      <c r="B2633">
        <f t="shared" si="778"/>
        <v>18389.858809225196</v>
      </c>
      <c r="C2633" t="str">
        <f t="shared" si="762"/>
        <v>0.67300419605383-2.37924002341503i</v>
      </c>
      <c r="D2633" t="str">
        <f t="shared" si="763"/>
        <v>3.47590434819733-0.953306060059557i</v>
      </c>
      <c r="E2633" t="str">
        <f t="shared" si="764"/>
        <v>181.914072069696+12.8862298551808i</v>
      </c>
      <c r="F2633" t="str">
        <f t="shared" si="765"/>
        <v>2.90955190819892-8.15398508306617i</v>
      </c>
      <c r="G2633" t="str">
        <f t="shared" si="766"/>
        <v>0.999876971548236-0.0110911368111519i</v>
      </c>
      <c r="H2633" t="str">
        <f t="shared" si="767"/>
        <v>41.9314287586844-540.446726531729i</v>
      </c>
      <c r="I2633" t="str">
        <f t="shared" si="768"/>
        <v>-12.0875792412351-5.40050638967913i</v>
      </c>
      <c r="K2633" t="str">
        <f t="shared" si="769"/>
        <v>0.00171241351970079-0.00334932269540071i</v>
      </c>
      <c r="L2633" t="str">
        <f t="shared" si="770"/>
        <v>0.0001875-0.0115086371110257i</v>
      </c>
      <c r="M2633" t="str">
        <f t="shared" si="771"/>
        <v>0.0025-0.00554775327403289i</v>
      </c>
      <c r="N2633">
        <f t="shared" si="772"/>
        <v>105.79436184044533</v>
      </c>
      <c r="O2633">
        <f t="shared" si="773"/>
        <v>7.8630538399339986</v>
      </c>
      <c r="P2633" s="3">
        <f t="shared" si="774"/>
        <v>7.8630538399339986</v>
      </c>
      <c r="Q2633" s="3">
        <f t="shared" si="775"/>
        <v>-74.205638159554667</v>
      </c>
      <c r="R2633">
        <f t="shared" si="776"/>
        <v>105.79436184044533</v>
      </c>
      <c r="S2633">
        <f t="shared" si="777"/>
        <v>18.389858809225196</v>
      </c>
      <c r="T2633">
        <f t="shared" si="760"/>
        <v>7.8630538399339986</v>
      </c>
    </row>
    <row r="2634" spans="1:20" x14ac:dyDescent="0.25">
      <c r="A2634">
        <f t="shared" si="761"/>
        <v>115985.96885578151</v>
      </c>
      <c r="B2634">
        <f t="shared" si="778"/>
        <v>18459.740272700252</v>
      </c>
      <c r="C2634" t="str">
        <f t="shared" si="762"/>
        <v>0.673660290668795-2.37271435424792i</v>
      </c>
      <c r="D2634" t="str">
        <f t="shared" si="763"/>
        <v>3.47588745005532-0.950363227849364i</v>
      </c>
      <c r="E2634" t="str">
        <f t="shared" si="764"/>
        <v>182.071449295337+12.8853682298811i</v>
      </c>
      <c r="F2634" t="str">
        <f t="shared" si="765"/>
        <v>2.90954918255428-8.12336202692675i</v>
      </c>
      <c r="G2634" t="str">
        <f t="shared" si="766"/>
        <v>0.999876034871602-0.0111332727014649i</v>
      </c>
      <c r="H2634" t="str">
        <f t="shared" si="767"/>
        <v>41.4215909708774-537.876492051957i</v>
      </c>
      <c r="I2634" t="str">
        <f t="shared" si="768"/>
        <v>-11.9861753096842-5.36409982542206i</v>
      </c>
      <c r="K2634" t="str">
        <f t="shared" si="769"/>
        <v>0.0017079491441052-0.00333848704966208i</v>
      </c>
      <c r="L2634" t="str">
        <f t="shared" si="770"/>
        <v>0.0001875-0.0114650698456123i</v>
      </c>
      <c r="M2634" t="str">
        <f t="shared" si="771"/>
        <v>0.0025-0.00552675161788493i</v>
      </c>
      <c r="N2634">
        <f t="shared" si="772"/>
        <v>105.85028760805521</v>
      </c>
      <c r="O2634">
        <f t="shared" si="773"/>
        <v>7.8416005114169192</v>
      </c>
      <c r="P2634" s="3">
        <f t="shared" si="774"/>
        <v>7.8416005114169192</v>
      </c>
      <c r="Q2634" s="3">
        <f t="shared" si="775"/>
        <v>-74.149712391944789</v>
      </c>
      <c r="R2634">
        <f t="shared" si="776"/>
        <v>105.85028760805521</v>
      </c>
      <c r="S2634">
        <f t="shared" si="777"/>
        <v>18.459740272700252</v>
      </c>
      <c r="T2634">
        <f t="shared" si="760"/>
        <v>7.8416005114169192</v>
      </c>
    </row>
    <row r="2635" spans="1:20" x14ac:dyDescent="0.25">
      <c r="A2635">
        <f t="shared" si="761"/>
        <v>116426.71553743348</v>
      </c>
      <c r="B2635">
        <f t="shared" si="778"/>
        <v>18529.887285736513</v>
      </c>
      <c r="C2635" t="str">
        <f t="shared" si="762"/>
        <v>0.674307419604921-2.36622778852189i</v>
      </c>
      <c r="D2635" t="str">
        <f t="shared" si="763"/>
        <v>3.47587042340966-0.947434060408254i</v>
      </c>
      <c r="E2635" t="str">
        <f t="shared" si="764"/>
        <v>182.229932814408+12.8838571443515i</v>
      </c>
      <c r="F2635" t="str">
        <f t="shared" si="765"/>
        <v>2.90954643616059-8.09285582761526i</v>
      </c>
      <c r="G2635" t="str">
        <f t="shared" si="766"/>
        <v>0.999875091064474-0.0111755685888316i</v>
      </c>
      <c r="H2635" t="str">
        <f t="shared" si="767"/>
        <v>40.9190186564296-535.322275771019i</v>
      </c>
      <c r="I2635" t="str">
        <f t="shared" si="768"/>
        <v>-11.8856979855813-5.32809219433151i</v>
      </c>
      <c r="K2635" t="str">
        <f t="shared" si="769"/>
        <v>0.00170351405151083-0.00332768755333266i</v>
      </c>
      <c r="L2635" t="str">
        <f t="shared" si="770"/>
        <v>0.0001875-0.0114216675090778i</v>
      </c>
      <c r="M2635" t="str">
        <f t="shared" si="771"/>
        <v>0.0025-0.00550582946591446i</v>
      </c>
      <c r="N2635">
        <f t="shared" si="772"/>
        <v>105.90604025758856</v>
      </c>
      <c r="O2635">
        <f t="shared" si="773"/>
        <v>7.8202264862011592</v>
      </c>
      <c r="P2635" s="3">
        <f t="shared" si="774"/>
        <v>7.8202264862011592</v>
      </c>
      <c r="Q2635" s="3">
        <f t="shared" si="775"/>
        <v>-74.093959742411442</v>
      </c>
      <c r="R2635">
        <f t="shared" si="776"/>
        <v>105.90604025758856</v>
      </c>
      <c r="S2635">
        <f t="shared" si="777"/>
        <v>18.529887285736514</v>
      </c>
      <c r="T2635">
        <f t="shared" si="760"/>
        <v>7.8202264862011592</v>
      </c>
    </row>
    <row r="2636" spans="1:20" x14ac:dyDescent="0.25">
      <c r="A2636">
        <f t="shared" si="761"/>
        <v>116869.13705647574</v>
      </c>
      <c r="B2636">
        <f t="shared" si="778"/>
        <v>18600.300857422313</v>
      </c>
      <c r="C2636" t="str">
        <f t="shared" si="762"/>
        <v>0.674945577863353-2.35978023268344i</v>
      </c>
      <c r="D2636" t="str">
        <f t="shared" si="763"/>
        <v>3.47585326728429-0.944518515524571i</v>
      </c>
      <c r="E2636" t="str">
        <f t="shared" si="764"/>
        <v>182.389528977459+12.8816862491826i</v>
      </c>
      <c r="F2636" t="str">
        <f t="shared" si="765"/>
        <v>2.90954366885987-8.06246604628429i</v>
      </c>
      <c r="G2636" t="str">
        <f t="shared" si="766"/>
        <v>0.999874140072586-0.0112180250798754i</v>
      </c>
      <c r="H2636" t="str">
        <f t="shared" si="767"/>
        <v>40.4235917967538-532.783941373622i</v>
      </c>
      <c r="I2636" t="str">
        <f t="shared" si="768"/>
        <v>-11.7861378325138-5.29247722474937i</v>
      </c>
      <c r="K2636" t="str">
        <f t="shared" si="769"/>
        <v>0.00169910803398767-0.00331692416915311i</v>
      </c>
      <c r="L2636" t="str">
        <f t="shared" si="770"/>
        <v>0.0001875-0.011378429477065i</v>
      </c>
      <c r="M2636" t="str">
        <f t="shared" si="771"/>
        <v>0.0025-0.00548498651714929i</v>
      </c>
      <c r="N2636">
        <f t="shared" si="772"/>
        <v>105.96161649280121</v>
      </c>
      <c r="O2636">
        <f t="shared" si="773"/>
        <v>7.7989320199520602</v>
      </c>
      <c r="P2636" s="3">
        <f t="shared" si="774"/>
        <v>7.7989320199520602</v>
      </c>
      <c r="Q2636" s="3">
        <f t="shared" si="775"/>
        <v>-74.038383507198787</v>
      </c>
      <c r="R2636">
        <f t="shared" si="776"/>
        <v>105.96161649280121</v>
      </c>
      <c r="S2636">
        <f t="shared" si="777"/>
        <v>18.600300857422312</v>
      </c>
      <c r="T2636">
        <f t="shared" si="760"/>
        <v>7.7989320199520602</v>
      </c>
    </row>
    <row r="2637" spans="1:20" x14ac:dyDescent="0.25">
      <c r="A2637">
        <f t="shared" si="761"/>
        <v>117313.23977729034</v>
      </c>
      <c r="B2637">
        <f t="shared" si="778"/>
        <v>18670.982000680517</v>
      </c>
      <c r="C2637" t="str">
        <f t="shared" si="762"/>
        <v>0.675574759546806-2.3533715940873i</v>
      </c>
      <c r="D2637" t="str">
        <f t="shared" si="763"/>
        <v>3.47583598069596-0.941616551181828i</v>
      </c>
      <c r="E2637" t="str">
        <f t="shared" si="764"/>
        <v>182.550244140921+12.878845057262i</v>
      </c>
      <c r="F2637" t="str">
        <f t="shared" si="765"/>
        <v>2.90954088049303-8.03219224576148i</v>
      </c>
      <c r="G2637" t="str">
        <f t="shared" si="766"/>
        <v>0.999873181841257-0.0112606427835097i</v>
      </c>
      <c r="H2637" t="str">
        <f t="shared" si="767"/>
        <v>39.9351926113713-530.261353919341i</v>
      </c>
      <c r="I2637" t="str">
        <f t="shared" si="768"/>
        <v>-11.6874855200963-5.25724876499383i</v>
      </c>
      <c r="K2637" t="str">
        <f t="shared" si="769"/>
        <v>0.00169473088464672-0.00330619685911143i</v>
      </c>
      <c r="L2637" t="str">
        <f t="shared" si="770"/>
        <v>0.0001875-0.0113353551275802i</v>
      </c>
      <c r="M2637" t="str">
        <f t="shared" si="771"/>
        <v>0.0025-0.00546422247175661i</v>
      </c>
      <c r="N2637">
        <f t="shared" si="772"/>
        <v>106.01701298534019</v>
      </c>
      <c r="O2637">
        <f t="shared" si="773"/>
        <v>7.7777173674758888</v>
      </c>
      <c r="P2637" s="3">
        <f t="shared" si="774"/>
        <v>7.7777173674758888</v>
      </c>
      <c r="Q2637" s="3">
        <f t="shared" si="775"/>
        <v>-73.982987014659813</v>
      </c>
      <c r="R2637">
        <f t="shared" si="776"/>
        <v>106.01701298534019</v>
      </c>
      <c r="S2637">
        <f t="shared" si="777"/>
        <v>18.670982000680517</v>
      </c>
      <c r="T2637">
        <f t="shared" si="760"/>
        <v>7.7777173674758888</v>
      </c>
    </row>
    <row r="2638" spans="1:20" x14ac:dyDescent="0.25">
      <c r="A2638">
        <f t="shared" si="761"/>
        <v>117759.03008844405</v>
      </c>
      <c r="B2638">
        <f t="shared" si="778"/>
        <v>18741.931732283105</v>
      </c>
      <c r="C2638" t="str">
        <f t="shared" si="762"/>
        <v>0.676194957850032-2.34700178099024i</v>
      </c>
      <c r="D2638" t="str">
        <f t="shared" si="763"/>
        <v>3.47581856265384-0.93872812555799i</v>
      </c>
      <c r="E2638" t="str">
        <f t="shared" si="764"/>
        <v>182.712084666233+12.8753229420731i</v>
      </c>
      <c r="F2638" t="str">
        <f t="shared" si="765"/>
        <v>2.90953807089974-8.0020339905425i</v>
      </c>
      <c r="G2638" t="str">
        <f t="shared" si="766"/>
        <v>0.99987221631539-0.0113034223109456i</v>
      </c>
      <c r="H2638" t="str">
        <f t="shared" si="767"/>
        <v>39.4537055118435-527.754379830653i</v>
      </c>
      <c r="I2638" t="str">
        <f t="shared" si="768"/>
        <v>-11.5897318227816-5.22240078077564i</v>
      </c>
      <c r="K2638" t="str">
        <f t="shared" si="769"/>
        <v>0.00169038239763723-0.0032955055844535i</v>
      </c>
      <c r="L2638" t="str">
        <f t="shared" si="770"/>
        <v>0.0001875-0.0112924438409845i</v>
      </c>
      <c r="M2638" t="str">
        <f t="shared" si="771"/>
        <v>0.0025-0.00544353703103865i</v>
      </c>
      <c r="N2638">
        <f t="shared" si="772"/>
        <v>106.07222637451873</v>
      </c>
      <c r="O2638">
        <f t="shared" si="773"/>
        <v>7.7565827826764311</v>
      </c>
      <c r="P2638" s="3">
        <f t="shared" si="774"/>
        <v>7.7565827826764311</v>
      </c>
      <c r="Q2638" s="3">
        <f t="shared" si="775"/>
        <v>-73.927773625481265</v>
      </c>
      <c r="R2638">
        <f t="shared" si="776"/>
        <v>106.07222637451873</v>
      </c>
      <c r="S2638">
        <f t="shared" si="777"/>
        <v>18.741931732283106</v>
      </c>
      <c r="T2638">
        <f t="shared" si="760"/>
        <v>7.7565827826764311</v>
      </c>
    </row>
    <row r="2639" spans="1:20" x14ac:dyDescent="0.25">
      <c r="A2639">
        <f t="shared" si="761"/>
        <v>118206.51440278014</v>
      </c>
      <c r="B2639">
        <f t="shared" si="778"/>
        <v>18813.151072865781</v>
      </c>
      <c r="C2639" t="str">
        <f t="shared" si="762"/>
        <v>0.676806165050268-2.34067070254506i</v>
      </c>
      <c r="D2639" t="str">
        <f t="shared" si="763"/>
        <v>3.47580101215966-0.935853197024941i</v>
      </c>
      <c r="E2639" t="str">
        <f t="shared" si="764"/>
        <v>182.875056918943+12.8711091359807i</v>
      </c>
      <c r="F2639" t="str">
        <f t="shared" si="765"/>
        <v>2.90953523991847-7.97199084678534i</v>
      </c>
      <c r="G2639" t="str">
        <f t="shared" si="766"/>
        <v>0.999871243439471-0.0113463642757011i</v>
      </c>
      <c r="H2639" t="str">
        <f t="shared" si="767"/>
        <v>38.9790170567268-525.262886880911i</v>
      </c>
      <c r="I2639" t="str">
        <f t="shared" si="768"/>
        <v>-11.492867618681-5.18792735267515i</v>
      </c>
      <c r="K2639" t="str">
        <f t="shared" si="769"/>
        <v>0.00168606236814378-0.00328485030569326i</v>
      </c>
      <c r="L2639" t="str">
        <f t="shared" si="770"/>
        <v>0.0001875-0.0112496949999845i</v>
      </c>
      <c r="M2639" t="str">
        <f t="shared" si="771"/>
        <v>0.0025-0.00542292989742843i</v>
      </c>
      <c r="N2639">
        <f t="shared" si="772"/>
        <v>106.12725326709248</v>
      </c>
      <c r="O2639">
        <f t="shared" si="773"/>
        <v>7.7355285185119538</v>
      </c>
      <c r="P2639" s="3">
        <f t="shared" si="774"/>
        <v>7.7355285185119538</v>
      </c>
      <c r="Q2639" s="3">
        <f t="shared" si="775"/>
        <v>-73.872746732907515</v>
      </c>
      <c r="R2639">
        <f t="shared" si="776"/>
        <v>106.12725326709248</v>
      </c>
      <c r="S2639">
        <f t="shared" si="777"/>
        <v>18.813151072865782</v>
      </c>
      <c r="T2639">
        <f t="shared" si="760"/>
        <v>7.7355285185119538</v>
      </c>
    </row>
    <row r="2640" spans="1:20" x14ac:dyDescent="0.25">
      <c r="A2640">
        <f t="shared" si="761"/>
        <v>118655.69915751071</v>
      </c>
      <c r="B2640">
        <f t="shared" si="778"/>
        <v>18884.64104694267</v>
      </c>
      <c r="C2640" t="str">
        <f t="shared" si="762"/>
        <v>0.677408372497539-2.33437826879428i</v>
      </c>
      <c r="D2640" t="str">
        <f t="shared" si="763"/>
        <v>3.47578332820754-0.932991724147824i</v>
      </c>
      <c r="E2640" t="str">
        <f t="shared" si="764"/>
        <v>183.039167267779+12.8661927284982i</v>
      </c>
      <c r="F2640" t="str">
        <f t="shared" si="765"/>
        <v>2.90953238738641-7.94206238230368i</v>
      </c>
      <c r="G2640" t="str">
        <f t="shared" si="766"/>
        <v>0.999870263157562-0.0113894692936094i</v>
      </c>
      <c r="H2640" t="str">
        <f t="shared" si="767"/>
        <v>38.5110159075327-522.786744182284i</v>
      </c>
      <c r="I2640" t="str">
        <f t="shared" si="768"/>
        <v>-11.3968838883923-5.1538226736782i</v>
      </c>
      <c r="K2640" t="str">
        <f t="shared" si="769"/>
        <v>0.00168177059238339-0.00327423098262287i</v>
      </c>
      <c r="L2640" t="str">
        <f t="shared" si="770"/>
        <v>0.0001875-0.0112071079896239i</v>
      </c>
      <c r="M2640" t="str">
        <f t="shared" si="771"/>
        <v>0.0025-0.00540240077448538i</v>
      </c>
      <c r="N2640">
        <f t="shared" si="772"/>
        <v>106.1820902370369</v>
      </c>
      <c r="O2640">
        <f t="shared" si="773"/>
        <v>7.7145548269507334</v>
      </c>
      <c r="P2640" s="3">
        <f t="shared" si="774"/>
        <v>7.7145548269507334</v>
      </c>
      <c r="Q2640" s="3">
        <f t="shared" si="775"/>
        <v>-73.817909762963097</v>
      </c>
      <c r="R2640">
        <f t="shared" si="776"/>
        <v>106.1820902370369</v>
      </c>
      <c r="S2640">
        <f t="shared" si="777"/>
        <v>18.884641046942669</v>
      </c>
      <c r="T2640">
        <f t="shared" si="760"/>
        <v>7.7145548269507334</v>
      </c>
    </row>
    <row r="2641" spans="1:20" x14ac:dyDescent="0.25">
      <c r="A2641">
        <f t="shared" si="761"/>
        <v>119106.59081430925</v>
      </c>
      <c r="B2641">
        <f t="shared" si="778"/>
        <v>18956.402682921052</v>
      </c>
      <c r="C2641" t="str">
        <f t="shared" si="762"/>
        <v>0.678001570604782-2.32812439066395i</v>
      </c>
      <c r="D2641" t="str">
        <f t="shared" si="763"/>
        <v>3.47576550978405-0.930143665684478i</v>
      </c>
      <c r="E2641" t="str">
        <f t="shared" si="764"/>
        <v>183.20442208369+12.8605626645343i</v>
      </c>
      <c r="F2641" t="str">
        <f t="shared" si="765"/>
        <v>2.90952951313961-7.91224816656103i</v>
      </c>
      <c r="G2641" t="str">
        <f t="shared" si="766"/>
        <v>0.999869275413299-0.0114327379828274i</v>
      </c>
      <c r="H2641" t="str">
        <f t="shared" si="767"/>
        <v>38.0495927856689-520.325822173688i</v>
      </c>
      <c r="I2641" t="str">
        <f t="shared" si="768"/>
        <v>-11.3017717138373-5.12008104677013i</v>
      </c>
      <c r="K2641" t="str">
        <f t="shared" si="769"/>
        <v>0.00167750686760255-0.00326364757432294i</v>
      </c>
      <c r="L2641" t="str">
        <f t="shared" si="770"/>
        <v>0.0001875-0.0111646821972743i</v>
      </c>
      <c r="M2641" t="str">
        <f t="shared" si="771"/>
        <v>0.0025-0.00538194936689121i</v>
      </c>
      <c r="N2641">
        <f t="shared" si="772"/>
        <v>106.23673382532255</v>
      </c>
      <c r="O2641">
        <f t="shared" si="773"/>
        <v>7.6936619589265725</v>
      </c>
      <c r="P2641" s="3">
        <f t="shared" si="774"/>
        <v>7.6936619589265725</v>
      </c>
      <c r="Q2641" s="3">
        <f t="shared" si="775"/>
        <v>-73.763266174677455</v>
      </c>
      <c r="R2641">
        <f t="shared" si="776"/>
        <v>106.23673382532255</v>
      </c>
      <c r="S2641">
        <f t="shared" si="777"/>
        <v>18.956402682921052</v>
      </c>
      <c r="T2641">
        <f t="shared" si="760"/>
        <v>7.6936619589265725</v>
      </c>
    </row>
    <row r="2642" spans="1:20" x14ac:dyDescent="0.25">
      <c r="A2642">
        <f t="shared" si="761"/>
        <v>119559.19585940363</v>
      </c>
      <c r="B2642">
        <f t="shared" si="778"/>
        <v>19028.437013116152</v>
      </c>
      <c r="C2642" t="str">
        <f t="shared" si="762"/>
        <v>0.678585748837879-2.32190897995707i</v>
      </c>
      <c r="D2642" t="str">
        <f t="shared" si="763"/>
        <v>3.47574755586801-0.92730898058478i</v>
      </c>
      <c r="E2642" t="str">
        <f t="shared" si="764"/>
        <v>183.370827738868+12.8542077426246i</v>
      </c>
      <c r="F2642" t="str">
        <f t="shared" si="765"/>
        <v>2.90952661701273-7.88254777066409i</v>
      </c>
      <c r="G2642" t="str">
        <f t="shared" si="766"/>
        <v>0.99986828014989-0.0114761709638443i</v>
      </c>
      <c r="H2642" t="str">
        <f t="shared" si="767"/>
        <v>37.5946404303298-517.879992608653i</v>
      </c>
      <c r="I2642" t="str">
        <f t="shared" si="768"/>
        <v>-11.2075222771063-5.08669688258487i</v>
      </c>
      <c r="K2642" t="str">
        <f t="shared" si="769"/>
        <v>0.00167327099207415-0.00325310003917222i</v>
      </c>
      <c r="L2642" t="str">
        <f t="shared" si="770"/>
        <v>0.0001875-0.0111224170126263i</v>
      </c>
      <c r="M2642" t="str">
        <f t="shared" si="771"/>
        <v>0.0025-0.0053615753804455i</v>
      </c>
      <c r="N2642">
        <f t="shared" si="772"/>
        <v>106.29118053969374</v>
      </c>
      <c r="O2642">
        <f t="shared" si="773"/>
        <v>7.6728501642926421</v>
      </c>
      <c r="P2642" s="3">
        <f t="shared" si="774"/>
        <v>7.6728501642926421</v>
      </c>
      <c r="Q2642" s="3">
        <f t="shared" si="775"/>
        <v>-73.708819460306259</v>
      </c>
      <c r="R2642">
        <f t="shared" si="776"/>
        <v>106.29118053969374</v>
      </c>
      <c r="S2642">
        <f t="shared" si="777"/>
        <v>19.028437013116154</v>
      </c>
      <c r="T2642">
        <f t="shared" si="760"/>
        <v>7.6728501642926421</v>
      </c>
    </row>
    <row r="2643" spans="1:20" x14ac:dyDescent="0.25">
      <c r="A2643">
        <f t="shared" si="761"/>
        <v>120013.52080366935</v>
      </c>
      <c r="B2643">
        <f t="shared" si="778"/>
        <v>19100.745073765993</v>
      </c>
      <c r="C2643" t="str">
        <f t="shared" si="762"/>
        <v>0.67916089570558-2.31573194934724i</v>
      </c>
      <c r="D2643" t="str">
        <f t="shared" si="763"/>
        <v>3.47572946543059-0.924487627990113i</v>
      </c>
      <c r="E2643" t="str">
        <f t="shared" si="764"/>
        <v>183.538390605727+12.8471166131461i</v>
      </c>
      <c r="F2643" t="str">
        <f t="shared" si="765"/>
        <v>2.90952369883934-7.85296076735712i</v>
      </c>
      <c r="G2643" t="str">
        <f t="shared" si="766"/>
        <v>0.999867277310111-0.0115197688594911i</v>
      </c>
      <c r="H2643" t="str">
        <f t="shared" si="767"/>
        <v>37.1460535573297-515.44912854322i</v>
      </c>
      <c r="I2643" t="str">
        <f t="shared" si="768"/>
        <v>-11.114126859314-5.05366469711018i</v>
      </c>
      <c r="K2643" t="str">
        <f t="shared" si="769"/>
        <v>0.0016690627650945-0.00324258833485779i</v>
      </c>
      <c r="L2643" t="str">
        <f t="shared" si="770"/>
        <v>0.0001875-0.0110803118276811i</v>
      </c>
      <c r="M2643" t="str">
        <f t="shared" si="771"/>
        <v>0.0025-0.00534127852206168i</v>
      </c>
      <c r="N2643">
        <f t="shared" si="772"/>
        <v>106.34542685444596</v>
      </c>
      <c r="O2643">
        <f t="shared" si="773"/>
        <v>7.6521196917757965</v>
      </c>
      <c r="P2643" s="3">
        <f t="shared" si="774"/>
        <v>7.6521196917757965</v>
      </c>
      <c r="Q2643" s="3">
        <f t="shared" si="775"/>
        <v>-73.654573145554039</v>
      </c>
      <c r="R2643">
        <f t="shared" si="776"/>
        <v>106.34542685444596</v>
      </c>
      <c r="S2643">
        <f t="shared" si="777"/>
        <v>19.100745073765992</v>
      </c>
      <c r="T2643">
        <f t="shared" si="760"/>
        <v>7.6521196917757965</v>
      </c>
    </row>
    <row r="2644" spans="1:20" x14ac:dyDescent="0.25">
      <c r="A2644">
        <f t="shared" si="761"/>
        <v>120469.57218272328</v>
      </c>
      <c r="B2644">
        <f t="shared" si="778"/>
        <v>19173.327905046302</v>
      </c>
      <c r="C2644" t="str">
        <f t="shared" si="762"/>
        <v>0.679726998749261-2.309593212372i</v>
      </c>
      <c r="D2644" t="str">
        <f t="shared" si="763"/>
        <v>3.47571123743505-0.921679567232695i</v>
      </c>
      <c r="E2644" t="str">
        <f t="shared" si="764"/>
        <v>183.707117055868+12.8392777765116i</v>
      </c>
      <c r="F2644" t="str">
        <f t="shared" si="765"/>
        <v>2.9095207584516-7.82348673101521i</v>
      </c>
      <c r="G2644" t="str">
        <f t="shared" si="766"/>
        <v>0.999866266836305-0.0115635322949478i</v>
      </c>
      <c r="H2644" t="str">
        <f t="shared" si="767"/>
        <v>36.7037288188414-513.033104323804i</v>
      </c>
      <c r="I2644" t="str">
        <f t="shared" si="768"/>
        <v>-11.021576839462-5.02097910944489i</v>
      </c>
      <c r="K2644" t="str">
        <f t="shared" si="769"/>
        <v>0.0016648819869802-0.00323211241838464i</v>
      </c>
      <c r="L2644" t="str">
        <f t="shared" si="770"/>
        <v>0.0001875-0.0110383660367415i</v>
      </c>
      <c r="M2644" t="str">
        <f t="shared" si="771"/>
        <v>0.0025-0.00532105849976259i</v>
      </c>
      <c r="N2644">
        <f t="shared" si="772"/>
        <v>106.3994692102043</v>
      </c>
      <c r="O2644">
        <f t="shared" si="773"/>
        <v>7.6314707889293967</v>
      </c>
      <c r="P2644" s="3">
        <f t="shared" si="774"/>
        <v>7.6314707889293967</v>
      </c>
      <c r="Q2644" s="3">
        <f t="shared" si="775"/>
        <v>-73.600530789795698</v>
      </c>
      <c r="R2644">
        <f t="shared" si="776"/>
        <v>106.3994692102043</v>
      </c>
      <c r="S2644">
        <f t="shared" si="777"/>
        <v>19.173327905046303</v>
      </c>
      <c r="T2644">
        <f t="shared" si="760"/>
        <v>7.6314707889293967</v>
      </c>
    </row>
    <row r="2645" spans="1:20" x14ac:dyDescent="0.25">
      <c r="A2645">
        <f t="shared" si="761"/>
        <v>120927.35655701764</v>
      </c>
      <c r="B2645">
        <f t="shared" si="778"/>
        <v>19246.18655108548</v>
      </c>
      <c r="C2645" t="str">
        <f t="shared" si="762"/>
        <v>0.680284044532565-2.30349268342621i</v>
      </c>
      <c r="D2645" t="str">
        <f t="shared" si="763"/>
        <v>3.47569287083691-0.918884757835037i</v>
      </c>
      <c r="E2645" t="str">
        <f t="shared" si="764"/>
        <v>183.877013459005+12.8306795813463i</v>
      </c>
      <c r="F2645" t="str">
        <f t="shared" si="765"/>
        <v>2.90951779568044-7.79412523763862i</v>
      </c>
      <c r="G2645" t="str">
        <f t="shared" si="766"/>
        <v>0.999865248670371-0.0116074618977536i</v>
      </c>
      <c r="H2645" t="str">
        <f t="shared" si="767"/>
        <v>36.2675647640271-510.631795575065i</v>
      </c>
      <c r="I2645" t="str">
        <f t="shared" si="768"/>
        <v>-10.9298636933127-4.98863483960924i</v>
      </c>
      <c r="K2645" t="str">
        <f t="shared" si="769"/>
        <v>0.00166072845906498-0.00322167224608543i</v>
      </c>
      <c r="L2645" t="str">
        <f t="shared" si="770"/>
        <v>0.0001875-0.0109965790364032i</v>
      </c>
      <c r="M2645" t="str">
        <f t="shared" si="771"/>
        <v>0.0025-0.00530091502267639i</v>
      </c>
      <c r="N2645">
        <f t="shared" si="772"/>
        <v>106.45330401370218</v>
      </c>
      <c r="O2645">
        <f t="shared" si="773"/>
        <v>7.6109037020859933</v>
      </c>
      <c r="P2645" s="3">
        <f t="shared" si="774"/>
        <v>7.6109037020859933</v>
      </c>
      <c r="Q2645" s="3">
        <f t="shared" si="775"/>
        <v>-73.54669598629782</v>
      </c>
      <c r="R2645">
        <f t="shared" si="776"/>
        <v>106.45330401370218</v>
      </c>
      <c r="S2645">
        <f t="shared" si="777"/>
        <v>19.246186551085479</v>
      </c>
      <c r="T2645">
        <f t="shared" si="760"/>
        <v>7.6109037020859933</v>
      </c>
    </row>
    <row r="2646" spans="1:20" x14ac:dyDescent="0.25">
      <c r="A2646">
        <f t="shared" si="761"/>
        <v>121386.8805119343</v>
      </c>
      <c r="B2646">
        <f t="shared" si="778"/>
        <v>19319.322059979604</v>
      </c>
      <c r="C2646" t="str">
        <f t="shared" si="762"/>
        <v>0.680832018630822-2.2974302777552i</v>
      </c>
      <c r="D2646" t="str">
        <f t="shared" si="763"/>
        <v>3.47567436458377-0.916103159509347i</v>
      </c>
      <c r="E2646" t="str">
        <f t="shared" si="764"/>
        <v>184.048086181858+12.8213102226472i</v>
      </c>
      <c r="F2646" t="str">
        <f t="shared" si="765"/>
        <v>2.90951481035558-7.76487586484662i</v>
      </c>
      <c r="G2646" t="str">
        <f t="shared" si="766"/>
        <v>0.999864222753772-0.0116515582978147i</v>
      </c>
      <c r="H2646" t="str">
        <f t="shared" si="767"/>
        <v>35.8374618005379-508.245079187795i</v>
      </c>
      <c r="I2646" t="str">
        <f t="shared" si="768"/>
        <v>-10.838978992272-4.95662670640564i</v>
      </c>
      <c r="K2646" t="str">
        <f t="shared" si="769"/>
        <v>0.00165660198369647-0.0032112677736301i</v>
      </c>
      <c r="L2646" t="str">
        <f t="shared" si="770"/>
        <v>0.0001875-0.0109549502255461i</v>
      </c>
      <c r="M2646" t="str">
        <f t="shared" si="771"/>
        <v>0.0025-0.0052808478010325i</v>
      </c>
      <c r="N2646">
        <f t="shared" si="772"/>
        <v>106.50692763755916</v>
      </c>
      <c r="O2646">
        <f t="shared" si="773"/>
        <v>7.5904186763087269</v>
      </c>
      <c r="P2646" s="3">
        <f t="shared" si="774"/>
        <v>7.5904186763087269</v>
      </c>
      <c r="Q2646" s="3">
        <f t="shared" si="775"/>
        <v>-73.493072362440842</v>
      </c>
      <c r="R2646">
        <f t="shared" si="776"/>
        <v>106.50692763755916</v>
      </c>
      <c r="S2646">
        <f t="shared" si="777"/>
        <v>19.319322059979605</v>
      </c>
      <c r="T2646">
        <f t="shared" si="760"/>
        <v>7.5904186763087269</v>
      </c>
    </row>
    <row r="2647" spans="1:20" x14ac:dyDescent="0.25">
      <c r="A2647">
        <f t="shared" si="761"/>
        <v>121848.15065787965</v>
      </c>
      <c r="B2647">
        <f t="shared" si="778"/>
        <v>19392.735483807526</v>
      </c>
      <c r="C2647" t="str">
        <f t="shared" si="762"/>
        <v>0.681370905620553-2.29140591144774i</v>
      </c>
      <c r="D2647" t="str">
        <f t="shared" si="763"/>
        <v>3.47565571761516-0.913334732156886i</v>
      </c>
      <c r="E2647" t="str">
        <f t="shared" si="764"/>
        <v>184.220341587017+12.8111577399296i</v>
      </c>
      <c r="F2647" t="str">
        <f t="shared" si="765"/>
        <v>2.9095118023053-7.73573819187097i</v>
      </c>
      <c r="G2647" t="str">
        <f t="shared" si="766"/>
        <v>0.999863189027522-0.0116958221274137i</v>
      </c>
      <c r="H2647" t="str">
        <f t="shared" si="767"/>
        <v>35.4133221568635-505.872833306792i</v>
      </c>
      <c r="I2647" t="str">
        <f t="shared" si="768"/>
        <v>-10.7489144022805-4.92494962532848i</v>
      </c>
      <c r="K2647" t="str">
        <f t="shared" si="769"/>
        <v>0.0016525023642331-0.00320089895603531i</v>
      </c>
      <c r="L2647" t="str">
        <f t="shared" si="770"/>
        <v>0.0001875-0.0109134790053259i</v>
      </c>
      <c r="M2647" t="str">
        <f t="shared" si="771"/>
        <v>0.0025-0.00526085654615709i</v>
      </c>
      <c r="N2647">
        <f t="shared" si="772"/>
        <v>106.56033642006518</v>
      </c>
      <c r="O2647">
        <f t="shared" si="773"/>
        <v>7.5700159553420292</v>
      </c>
      <c r="P2647" s="3">
        <f t="shared" si="774"/>
        <v>7.5700159553420292</v>
      </c>
      <c r="Q2647" s="3">
        <f t="shared" si="775"/>
        <v>-73.439663579934816</v>
      </c>
      <c r="R2647">
        <f t="shared" si="776"/>
        <v>106.56033642006518</v>
      </c>
      <c r="S2647">
        <f t="shared" si="777"/>
        <v>19.392735483807527</v>
      </c>
      <c r="T2647">
        <f t="shared" si="760"/>
        <v>7.5700159553420292</v>
      </c>
    </row>
    <row r="2648" spans="1:20" x14ac:dyDescent="0.25">
      <c r="A2648">
        <f t="shared" si="761"/>
        <v>122311.17363037959</v>
      </c>
      <c r="B2648">
        <f t="shared" si="778"/>
        <v>19466.427878645994</v>
      </c>
      <c r="C2648" t="str">
        <f t="shared" si="762"/>
        <v>0.68190068906854-2.28541950142926i</v>
      </c>
      <c r="D2648" t="str">
        <f t="shared" si="763"/>
        <v>3.47563692886273-0.910579435867459i</v>
      </c>
      <c r="E2648" t="str">
        <f t="shared" si="764"/>
        <v>184.393786031778+12.800210015345i</v>
      </c>
      <c r="F2648" t="str">
        <f t="shared" si="765"/>
        <v>2.90950877135671-7.70671179955056i</v>
      </c>
      <c r="G2648" t="str">
        <f t="shared" si="766"/>
        <v>0.999862147432187-0.0117402540212181i</v>
      </c>
      <c r="H2648" t="str">
        <f t="shared" si="767"/>
        <v>34.9950498455081-503.514937318786i</v>
      </c>
      <c r="I2648" t="str">
        <f t="shared" si="768"/>
        <v>-10.6596616827169-4.89359860652323i</v>
      </c>
      <c r="K2648" t="str">
        <f t="shared" si="769"/>
        <v>0.00164842940504064-0.00319056574767389i</v>
      </c>
      <c r="L2648" t="str">
        <f t="shared" si="770"/>
        <v>0.0001875-0.010872164779165i</v>
      </c>
      <c r="M2648" t="str">
        <f t="shared" si="771"/>
        <v>0.0025-0.00524094097046931i</v>
      </c>
      <c r="N2648">
        <f t="shared" si="772"/>
        <v>106.61352666495614</v>
      </c>
      <c r="O2648">
        <f t="shared" si="773"/>
        <v>7.5496957815625461</v>
      </c>
      <c r="P2648" s="3">
        <f t="shared" si="774"/>
        <v>7.5496957815625461</v>
      </c>
      <c r="Q2648" s="3">
        <f t="shared" si="775"/>
        <v>-73.38647333504386</v>
      </c>
      <c r="R2648">
        <f t="shared" si="776"/>
        <v>106.61352666495614</v>
      </c>
      <c r="S2648">
        <f t="shared" si="777"/>
        <v>19.466427878645995</v>
      </c>
      <c r="T2648">
        <f t="shared" si="760"/>
        <v>7.5496957815625461</v>
      </c>
    </row>
    <row r="2649" spans="1:20" x14ac:dyDescent="0.25">
      <c r="A2649">
        <f t="shared" si="761"/>
        <v>122775.95609017505</v>
      </c>
      <c r="B2649">
        <f t="shared" si="778"/>
        <v>19540.400304584851</v>
      </c>
      <c r="C2649" t="str">
        <f t="shared" si="762"/>
        <v>0.682421351521053-2.27947096545454i</v>
      </c>
      <c r="D2649" t="str">
        <f t="shared" si="763"/>
        <v>3.47561799724994-0.907837230918772i</v>
      </c>
      <c r="E2649" t="str">
        <f t="shared" si="764"/>
        <v>184.568425866944+12.788454771791i</v>
      </c>
      <c r="F2649" t="str">
        <f t="shared" si="765"/>
        <v>2.90950571733555-7.67779627032483i</v>
      </c>
      <c r="G2649" t="str">
        <f t="shared" si="766"/>
        <v>0.999861097907882-0.0117848546162892i</v>
      </c>
      <c r="H2649" t="str">
        <f t="shared" si="767"/>
        <v>34.5825506269801-501.171271840356i</v>
      </c>
      <c r="I2649" t="str">
        <f t="shared" si="768"/>
        <v>-10.5712126853082-4.8625687527917i</v>
      </c>
      <c r="K2649" t="str">
        <f t="shared" si="769"/>
        <v>0.00164438291148912-0.00318026810228411i</v>
      </c>
      <c r="L2649" t="str">
        <f t="shared" si="770"/>
        <v>0.0001875-0.0108310069527446i</v>
      </c>
      <c r="M2649" t="str">
        <f t="shared" si="771"/>
        <v>0.0025-0.00522110078747689i</v>
      </c>
      <c r="N2649">
        <f t="shared" si="772"/>
        <v>106.66649464119975</v>
      </c>
      <c r="O2649">
        <f t="shared" si="773"/>
        <v>7.5294583959282324</v>
      </c>
      <c r="P2649" s="3">
        <f t="shared" si="774"/>
        <v>7.5294583959282324</v>
      </c>
      <c r="Q2649" s="3">
        <f t="shared" si="775"/>
        <v>-73.333505358800252</v>
      </c>
      <c r="R2649">
        <f t="shared" si="776"/>
        <v>106.66649464119975</v>
      </c>
      <c r="S2649">
        <f t="shared" si="777"/>
        <v>19.54040030458485</v>
      </c>
      <c r="T2649">
        <f t="shared" si="760"/>
        <v>7.5294583959282324</v>
      </c>
    </row>
    <row r="2650" spans="1:20" x14ac:dyDescent="0.25">
      <c r="A2650">
        <f t="shared" si="761"/>
        <v>123242.5047233177</v>
      </c>
      <c r="B2650">
        <f t="shared" si="778"/>
        <v>19614.653825742273</v>
      </c>
      <c r="C2650" t="str">
        <f t="shared" si="762"/>
        <v>0.682932874492629-2.27356022210043i</v>
      </c>
      <c r="D2650" t="str">
        <f t="shared" si="763"/>
        <v>3.47559892169209-0.905108077775859i</v>
      </c>
      <c r="E2650" t="str">
        <f t="shared" si="764"/>
        <v>184.744267435582+12.7758795709993i</v>
      </c>
      <c r="F2650" t="str">
        <f t="shared" si="765"/>
        <v>2.90950264006619-7.64899118822791i</v>
      </c>
      <c r="G2650" t="str">
        <f t="shared" si="766"/>
        <v>0.999860040394265-0.0118296245520909i</v>
      </c>
      <c r="H2650" t="str">
        <f t="shared" si="767"/>
        <v>34.1757319745659-498.841718705903i</v>
      </c>
      <c r="I2650" t="str">
        <f t="shared" si="768"/>
        <v>-10.4835593530526-4.83185525764362i</v>
      </c>
      <c r="K2650" t="str">
        <f t="shared" si="769"/>
        <v>0.00164036268994924-0.00317000597297897i</v>
      </c>
      <c r="L2650" t="str">
        <f t="shared" si="770"/>
        <v>0.0001875-0.0107900049339954i</v>
      </c>
      <c r="M2650" t="str">
        <f t="shared" si="771"/>
        <v>0.0025-0.00520133571177215i</v>
      </c>
      <c r="N2650">
        <f t="shared" si="772"/>
        <v>106.71923658277419</v>
      </c>
      <c r="O2650">
        <f t="shared" si="773"/>
        <v>7.5093040379268547</v>
      </c>
      <c r="P2650" s="3">
        <f t="shared" si="774"/>
        <v>7.5093040379268547</v>
      </c>
      <c r="Q2650" s="3">
        <f t="shared" si="775"/>
        <v>-73.280763417225813</v>
      </c>
      <c r="R2650">
        <f t="shared" si="776"/>
        <v>106.71923658277419</v>
      </c>
      <c r="S2650">
        <f t="shared" si="777"/>
        <v>19.614653825742273</v>
      </c>
      <c r="T2650">
        <f t="shared" si="760"/>
        <v>7.5093040379268547</v>
      </c>
    </row>
    <row r="2651" spans="1:20" x14ac:dyDescent="0.25">
      <c r="A2651">
        <f t="shared" si="761"/>
        <v>123710.82624126633</v>
      </c>
      <c r="B2651">
        <f t="shared" si="778"/>
        <v>19689.189510280095</v>
      </c>
      <c r="C2651" t="str">
        <f t="shared" si="762"/>
        <v>0.683435238455055-2.26768719075862i</v>
      </c>
      <c r="D2651" t="str">
        <f t="shared" si="763"/>
        <v>3.47557970109637-0.902391937090535i</v>
      </c>
      <c r="E2651" t="str">
        <f t="shared" si="764"/>
        <v>184.921317071762+12.7624718116065i</v>
      </c>
      <c r="F2651" t="str">
        <f t="shared" si="765"/>
        <v>2.90949953937175-7.62029613888287i</v>
      </c>
      <c r="G2651" t="str">
        <f t="shared" si="766"/>
        <v>0.999858974830538-0.011874564470499i</v>
      </c>
      <c r="H2651" t="str">
        <f t="shared" si="767"/>
        <v>33.7745030398815-496.526160955627i</v>
      </c>
      <c r="I2651" t="str">
        <f t="shared" si="768"/>
        <v>-10.3966937191506-4.80145340339319i</v>
      </c>
      <c r="K2651" t="str">
        <f t="shared" si="769"/>
        <v>0.00163636854778919-0.00315977931225521i</v>
      </c>
      <c r="L2651" t="str">
        <f t="shared" si="770"/>
        <v>0.0001875-0.0107491581330897i</v>
      </c>
      <c r="M2651" t="str">
        <f t="shared" si="771"/>
        <v>0.0025-0.00518164545902786i</v>
      </c>
      <c r="N2651">
        <f t="shared" si="772"/>
        <v>106.77174868845401</v>
      </c>
      <c r="O2651">
        <f t="shared" si="773"/>
        <v>7.4892329455247966</v>
      </c>
      <c r="P2651" s="3">
        <f t="shared" si="774"/>
        <v>7.4892329455247966</v>
      </c>
      <c r="Q2651" s="3">
        <f t="shared" si="775"/>
        <v>-73.228251311545989</v>
      </c>
      <c r="R2651">
        <f t="shared" si="776"/>
        <v>106.77174868845401</v>
      </c>
      <c r="S2651">
        <f t="shared" si="777"/>
        <v>19.689189510280094</v>
      </c>
      <c r="T2651">
        <f t="shared" si="760"/>
        <v>7.4892329455247966</v>
      </c>
    </row>
    <row r="2652" spans="1:20" x14ac:dyDescent="0.25">
      <c r="A2652">
        <f t="shared" si="761"/>
        <v>124180.92738098314</v>
      </c>
      <c r="B2652">
        <f t="shared" si="778"/>
        <v>19764.008430419159</v>
      </c>
      <c r="C2652" t="str">
        <f t="shared" si="762"/>
        <v>0.683928422825834-2.2618517916279i</v>
      </c>
      <c r="D2652" t="str">
        <f t="shared" si="763"/>
        <v>3.47556033436157-0.899688769700766i</v>
      </c>
      <c r="E2652" t="str">
        <f t="shared" si="764"/>
        <v>185.09958109925+12.7482187272043i</v>
      </c>
      <c r="F2652" t="str">
        <f t="shared" si="765"/>
        <v>2.90949641507393-7.59171070949533i</v>
      </c>
      <c r="G2652" t="str">
        <f t="shared" si="766"/>
        <v>0.999857901155436-0.0119196750158098i</v>
      </c>
      <c r="H2652" t="str">
        <f t="shared" si="767"/>
        <v>33.3787746191744-494.224482823573i</v>
      </c>
      <c r="I2652" t="str">
        <f t="shared" si="768"/>
        <v>-10.3106079059467-4.77135855929898i</v>
      </c>
      <c r="K2652" t="str">
        <f t="shared" si="769"/>
        <v>0.00163240029337108-0.0031495880720024i</v>
      </c>
      <c r="L2652" t="str">
        <f t="shared" si="770"/>
        <v>0.0001875-0.0107084659624324i</v>
      </c>
      <c r="M2652" t="str">
        <f t="shared" si="771"/>
        <v>0.0025-0.00516202974599307i</v>
      </c>
      <c r="N2652">
        <f t="shared" si="772"/>
        <v>106.82402712159127</v>
      </c>
      <c r="O2652">
        <f t="shared" si="773"/>
        <v>7.4692453551133386</v>
      </c>
      <c r="P2652" s="3">
        <f t="shared" si="774"/>
        <v>7.4692453551133386</v>
      </c>
      <c r="Q2652" s="3">
        <f t="shared" si="775"/>
        <v>-73.175972878408729</v>
      </c>
      <c r="R2652">
        <f t="shared" si="776"/>
        <v>106.82402712159127</v>
      </c>
      <c r="S2652">
        <f t="shared" si="777"/>
        <v>19.76400843041916</v>
      </c>
      <c r="T2652">
        <f t="shared" si="760"/>
        <v>7.4692453551133386</v>
      </c>
    </row>
    <row r="2653" spans="1:20" x14ac:dyDescent="0.25">
      <c r="A2653">
        <f t="shared" si="761"/>
        <v>124652.81490503086</v>
      </c>
      <c r="B2653">
        <f t="shared" si="778"/>
        <v>19839.11166245475</v>
      </c>
      <c r="C2653" t="str">
        <f t="shared" si="762"/>
        <v>0.684412405956842-2.25605394570667i</v>
      </c>
      <c r="D2653" t="str">
        <f t="shared" si="763"/>
        <v>3.47554082037823-0.896998536630142i</v>
      </c>
      <c r="E2653" t="str">
        <f t="shared" si="764"/>
        <v>185.279065830161+12.7331073843787i</v>
      </c>
      <c r="F2653" t="str">
        <f t="shared" si="765"/>
        <v>2.90949326699312-7.56323448884793i</v>
      </c>
      <c r="G2653" t="str">
        <f t="shared" si="766"/>
        <v>0.999856819307232-0.0119649568347492i</v>
      </c>
      <c r="H2653" t="str">
        <f t="shared" si="767"/>
        <v>32.9884591203636-491.936569725693i</v>
      </c>
      <c r="I2653" t="str">
        <f t="shared" si="768"/>
        <v>-10.2252941238821-4.74156617974669i</v>
      </c>
      <c r="K2653" t="str">
        <f t="shared" si="769"/>
        <v>0.0016284577360476-0.0031394322035119i</v>
      </c>
      <c r="L2653" t="str">
        <f t="shared" si="770"/>
        <v>0.0001875-0.0106679278366532i</v>
      </c>
      <c r="M2653" t="str">
        <f t="shared" si="771"/>
        <v>0.0025-0.00514248829048922i</v>
      </c>
      <c r="N2653">
        <f t="shared" si="772"/>
        <v>106.8760680099025</v>
      </c>
      <c r="O2653">
        <f t="shared" si="773"/>
        <v>7.4493415014559119</v>
      </c>
      <c r="P2653" s="3">
        <f t="shared" si="774"/>
        <v>7.4493415014559119</v>
      </c>
      <c r="Q2653" s="3">
        <f t="shared" si="775"/>
        <v>-73.123931990097503</v>
      </c>
      <c r="R2653">
        <f t="shared" si="776"/>
        <v>106.8760680099025</v>
      </c>
      <c r="S2653">
        <f t="shared" si="777"/>
        <v>19.839111662454751</v>
      </c>
      <c r="T2653">
        <f t="shared" si="760"/>
        <v>7.4493415014559119</v>
      </c>
    </row>
    <row r="2654" spans="1:20" x14ac:dyDescent="0.25">
      <c r="A2654">
        <f t="shared" si="761"/>
        <v>125126.49560166999</v>
      </c>
      <c r="B2654">
        <f t="shared" si="778"/>
        <v>19914.50028677208</v>
      </c>
      <c r="C2654" t="str">
        <f t="shared" si="762"/>
        <v>0.684887165122628-2.25029357478511i</v>
      </c>
      <c r="D2654" t="str">
        <f t="shared" si="763"/>
        <v>3.47552115802848-0.894321199087283i</v>
      </c>
      <c r="E2654" t="str">
        <f t="shared" si="764"/>
        <v>185.459777563593+12.7171246807248i</v>
      </c>
      <c r="F2654" t="str">
        <f t="shared" si="765"/>
        <v>2.90949009494832-7.53486706729421i</v>
      </c>
      <c r="G2654" t="str">
        <f t="shared" si="766"/>
        <v>0.999855729223727-0.0120104105764816i</v>
      </c>
      <c r="H2654" t="str">
        <f t="shared" si="767"/>
        <v>32.6034705307962-489.662308247967i</v>
      </c>
      <c r="I2654" t="str">
        <f t="shared" si="768"/>
        <v>-10.1407446704559-4.71207180247341i</v>
      </c>
      <c r="K2654" t="str">
        <f t="shared" si="769"/>
        <v>0.00162454068615844-0.00312931165748561i</v>
      </c>
      <c r="L2654" t="str">
        <f t="shared" si="770"/>
        <v>0.0001875-0.0106275431725973i</v>
      </c>
      <c r="M2654" t="str">
        <f t="shared" si="771"/>
        <v>0.0025-0.00512302081140588i</v>
      </c>
      <c r="N2654">
        <f t="shared" si="772"/>
        <v>106.92786744525293</v>
      </c>
      <c r="O2654">
        <f t="shared" si="773"/>
        <v>7.4295216176336361</v>
      </c>
      <c r="P2654" s="3">
        <f t="shared" si="774"/>
        <v>7.4295216176336361</v>
      </c>
      <c r="Q2654" s="3">
        <f t="shared" si="775"/>
        <v>-73.072132554747071</v>
      </c>
      <c r="R2654">
        <f t="shared" si="776"/>
        <v>106.92786744525293</v>
      </c>
      <c r="S2654">
        <f t="shared" si="777"/>
        <v>19.914500286772078</v>
      </c>
      <c r="T2654">
        <f t="shared" si="760"/>
        <v>7.4295216176336361</v>
      </c>
    </row>
    <row r="2655" spans="1:20" x14ac:dyDescent="0.25">
      <c r="A2655">
        <f t="shared" si="761"/>
        <v>125601.97628495634</v>
      </c>
      <c r="B2655">
        <f t="shared" si="778"/>
        <v>19990.175387861815</v>
      </c>
      <c r="C2655" t="str">
        <f t="shared" si="762"/>
        <v>0.685352676508636-2.2445706014372i</v>
      </c>
      <c r="D2655" t="str">
        <f t="shared" si="763"/>
        <v>3.47550134618598-0.891656718465267i</v>
      </c>
      <c r="E2655" t="str">
        <f t="shared" si="764"/>
        <v>185.6417225842+12.7002573428478i</v>
      </c>
      <c r="F2655" t="str">
        <f t="shared" si="765"/>
        <v>2.90948689875719-7.50660803675272i</v>
      </c>
      <c r="G2655" t="str">
        <f t="shared" si="766"/>
        <v>0.999854630842252-0.0120560368926194i</v>
      </c>
      <c r="H2655" t="str">
        <f t="shared" si="767"/>
        <v>32.2237243857096-487.401586134574i</v>
      </c>
      <c r="I2655" t="str">
        <f t="shared" si="768"/>
        <v>-10.0569519291982-4.68287104683247i</v>
      </c>
      <c r="K2655" t="str">
        <f t="shared" si="769"/>
        <v>0.00162064895502683-0.00311922638404482i</v>
      </c>
      <c r="L2655" t="str">
        <f t="shared" si="770"/>
        <v>0.0001875-0.0105873113893179i</v>
      </c>
      <c r="M2655" t="str">
        <f t="shared" si="771"/>
        <v>0.0025-0.00510362702869682i</v>
      </c>
      <c r="N2655">
        <f t="shared" si="772"/>
        <v>106.97942148344369</v>
      </c>
      <c r="O2655">
        <f t="shared" si="773"/>
        <v>7.4097859349901416</v>
      </c>
      <c r="P2655" s="3">
        <f t="shared" si="774"/>
        <v>7.4097859349901416</v>
      </c>
      <c r="Q2655" s="3">
        <f t="shared" si="775"/>
        <v>-73.020578516556313</v>
      </c>
      <c r="R2655">
        <f t="shared" si="776"/>
        <v>106.97942148344369</v>
      </c>
      <c r="S2655">
        <f t="shared" si="777"/>
        <v>19.990175387861814</v>
      </c>
      <c r="T2655">
        <f t="shared" si="760"/>
        <v>7.4097859349901416</v>
      </c>
    </row>
    <row r="2656" spans="1:20" x14ac:dyDescent="0.25">
      <c r="A2656">
        <f t="shared" si="761"/>
        <v>126079.26379483918</v>
      </c>
      <c r="B2656">
        <f t="shared" si="778"/>
        <v>20066.13805433569</v>
      </c>
      <c r="C2656" t="str">
        <f t="shared" si="762"/>
        <v>0.685808915199275-2.23888494901259i</v>
      </c>
      <c r="D2656" t="str">
        <f t="shared" si="763"/>
        <v>3.47548138371583-0.889005056341061i</v>
      </c>
      <c r="E2656" t="str">
        <f t="shared" si="764"/>
        <v>185.824907160743+12.6824919243449i</v>
      </c>
      <c r="F2656" t="str">
        <f t="shared" si="765"/>
        <v>2.90948367823595-7.47845699070114i</v>
      </c>
      <c r="G2656" t="str">
        <f t="shared" si="766"/>
        <v>0.999853524099657-0.0121018364372314i</v>
      </c>
      <c r="H2656" t="str">
        <f t="shared" si="767"/>
        <v>31.8491377373765-485.154292276109i</v>
      </c>
      <c r="I2656" t="str">
        <f t="shared" si="768"/>
        <v>-9.97390836865236-4.65395961209775i</v>
      </c>
      <c r="K2656" t="str">
        <f t="shared" si="769"/>
        <v>0.00161678235495596-0.0031091763327388i</v>
      </c>
      <c r="L2656" t="str">
        <f t="shared" si="770"/>
        <v>0.0001875-0.0105472319080672i</v>
      </c>
      <c r="M2656" t="str">
        <f t="shared" si="771"/>
        <v>0.0025-0.005084306663376i</v>
      </c>
      <c r="N2656">
        <f t="shared" si="772"/>
        <v>107.03072614399977</v>
      </c>
      <c r="O2656">
        <f t="shared" si="773"/>
        <v>7.3901346830755994</v>
      </c>
      <c r="P2656" s="3">
        <f t="shared" si="774"/>
        <v>7.3901346830755994</v>
      </c>
      <c r="Q2656" s="3">
        <f t="shared" si="775"/>
        <v>-72.969273856000228</v>
      </c>
      <c r="R2656">
        <f t="shared" si="776"/>
        <v>107.03072614399977</v>
      </c>
      <c r="S2656">
        <f t="shared" si="777"/>
        <v>20.066138054335688</v>
      </c>
      <c r="T2656">
        <f t="shared" si="760"/>
        <v>7.3901346830755994</v>
      </c>
    </row>
    <row r="2657" spans="1:20" x14ac:dyDescent="0.25">
      <c r="A2657">
        <f t="shared" si="761"/>
        <v>126558.36499725957</v>
      </c>
      <c r="B2657">
        <f t="shared" si="778"/>
        <v>20142.389378942167</v>
      </c>
      <c r="C2657" t="str">
        <f t="shared" si="762"/>
        <v>0.686255855165854-2.23323654162856i</v>
      </c>
      <c r="D2657" t="str">
        <f t="shared" si="763"/>
        <v>3.47546126947459-0.88636617447497i</v>
      </c>
      <c r="E2657" t="str">
        <f t="shared" si="764"/>
        <v>186.009337544598+12.6638148037698i</v>
      </c>
      <c r="F2657" t="str">
        <f t="shared" si="765"/>
        <v>2.90948043319943-7.4504135241705i</v>
      </c>
      <c r="G2657" t="str">
        <f t="shared" si="766"/>
        <v>0.999852408932316-0.0121478098668523i</v>
      </c>
      <c r="H2657" t="str">
        <f t="shared" si="767"/>
        <v>31.4796291249214-482.92031669786i</v>
      </c>
      <c r="I2657" t="str">
        <f t="shared" si="768"/>
        <v>-9.89160654136815-4.62533327580671i</v>
      </c>
      <c r="K2657" t="str">
        <f t="shared" si="769"/>
        <v>0.00161294069922541-0.00309916145255342i</v>
      </c>
      <c r="L2657" t="str">
        <f t="shared" si="770"/>
        <v>0.0001875-0.0105073041522885i</v>
      </c>
      <c r="M2657" t="str">
        <f t="shared" si="771"/>
        <v>0.0025-0.00506505943751344i</v>
      </c>
      <c r="N2657">
        <f t="shared" si="772"/>
        <v>107.08177740995772</v>
      </c>
      <c r="O2657">
        <f t="shared" si="773"/>
        <v>7.3705680895908188</v>
      </c>
      <c r="P2657" s="3">
        <f t="shared" si="774"/>
        <v>7.3705680895908188</v>
      </c>
      <c r="Q2657" s="3">
        <f t="shared" si="775"/>
        <v>-72.918222590042276</v>
      </c>
      <c r="R2657">
        <f t="shared" si="776"/>
        <v>107.08177740995772</v>
      </c>
      <c r="S2657">
        <f t="shared" si="777"/>
        <v>20.142389378942166</v>
      </c>
      <c r="T2657">
        <f t="shared" si="760"/>
        <v>7.3705680895908188</v>
      </c>
    </row>
    <row r="2658" spans="1:20" x14ac:dyDescent="0.25">
      <c r="A2658">
        <f t="shared" si="761"/>
        <v>127039.28678424917</v>
      </c>
      <c r="B2658">
        <f t="shared" si="778"/>
        <v>20218.930458582148</v>
      </c>
      <c r="C2658" t="str">
        <f t="shared" si="762"/>
        <v>0.686693469254311-2.2276253041614i</v>
      </c>
      <c r="D2658" t="str">
        <f t="shared" si="763"/>
        <v>3.47544100231017-0.88374003481008i</v>
      </c>
      <c r="E2658" t="str">
        <f t="shared" si="764"/>
        <v>186.195019968217+12.6442121825798i</v>
      </c>
      <c r="F2658" t="str">
        <f t="shared" si="765"/>
        <v>2.90947716346114-7.42247723373943i</v>
      </c>
      <c r="G2658" t="str">
        <f t="shared" si="766"/>
        <v>0.999851285276115-0.0121939578404921i</v>
      </c>
      <c r="H2658" t="str">
        <f t="shared" si="767"/>
        <v>31.1151185447907-480.699550548148i</v>
      </c>
      <c r="I2658" t="str">
        <f t="shared" si="768"/>
        <v>-9.8100390829053-4.5969878921412i</v>
      </c>
      <c r="K2658" t="str">
        <f t="shared" si="769"/>
        <v>0.00160912380208751-0.00308918169191955i</v>
      </c>
      <c r="L2658" t="str">
        <f t="shared" si="770"/>
        <v>0.0001875-0.0104675275476076i</v>
      </c>
      <c r="M2658" t="str">
        <f t="shared" si="771"/>
        <v>0.0025-0.00504588507423136i</v>
      </c>
      <c r="N2658">
        <f t="shared" si="772"/>
        <v>107.1325712276562</v>
      </c>
      <c r="O2658">
        <f t="shared" si="773"/>
        <v>7.3510863803290238</v>
      </c>
      <c r="P2658" s="3">
        <f t="shared" si="774"/>
        <v>7.3510863803290238</v>
      </c>
      <c r="Q2658" s="3">
        <f t="shared" si="775"/>
        <v>-72.8674287723438</v>
      </c>
      <c r="R2658">
        <f t="shared" si="776"/>
        <v>107.1325712276562</v>
      </c>
      <c r="S2658">
        <f t="shared" si="777"/>
        <v>20.218930458582147</v>
      </c>
      <c r="T2658">
        <f t="shared" si="760"/>
        <v>7.3510863803290238</v>
      </c>
    </row>
    <row r="2659" spans="1:20" x14ac:dyDescent="0.25">
      <c r="A2659">
        <f t="shared" si="761"/>
        <v>127522.03607402931</v>
      </c>
      <c r="B2659">
        <f t="shared" si="778"/>
        <v>20295.76239432476</v>
      </c>
      <c r="C2659" t="str">
        <f t="shared" si="762"/>
        <v>0.687121729172894-2.22205116223796i</v>
      </c>
      <c r="D2659" t="str">
        <f t="shared" si="763"/>
        <v>3.47542058106172-0.881126599471657i</v>
      </c>
      <c r="E2659" t="str">
        <f t="shared" si="764"/>
        <v>186.381960643557+12.623670083069i</v>
      </c>
      <c r="F2659" t="str">
        <f t="shared" si="765"/>
        <v>2.90947386883303-7.39464771752806i</v>
      </c>
      <c r="G2659" t="str">
        <f t="shared" si="766"/>
        <v>0.999850153066457-0.0122402810196446i</v>
      </c>
      <c r="H2659" t="str">
        <f t="shared" si="767"/>
        <v>30.7555274218627-478.491886086726i</v>
      </c>
      <c r="I2659" t="str">
        <f t="shared" si="768"/>
        <v>-9.72919871084667-4.56891939034447i</v>
      </c>
      <c r="K2659" t="str">
        <f t="shared" si="769"/>
        <v>0.00160533147876373-0.00307923699872155i</v>
      </c>
      <c r="L2659" t="str">
        <f t="shared" si="770"/>
        <v>0.0001875-0.0104279015218247i</v>
      </c>
      <c r="M2659" t="str">
        <f t="shared" si="771"/>
        <v>0.0025-0.0050267832977001i</v>
      </c>
      <c r="N2659">
        <f t="shared" si="772"/>
        <v>107.1831035065278</v>
      </c>
      <c r="O2659">
        <f t="shared" si="773"/>
        <v>7.3316897791180891</v>
      </c>
      <c r="P2659" s="3">
        <f t="shared" si="774"/>
        <v>7.3316897791180891</v>
      </c>
      <c r="Q2659" s="3">
        <f t="shared" si="775"/>
        <v>-72.8168964934722</v>
      </c>
      <c r="R2659">
        <f t="shared" si="776"/>
        <v>107.1831035065278</v>
      </c>
      <c r="S2659">
        <f t="shared" si="777"/>
        <v>20.295762394324761</v>
      </c>
      <c r="T2659">
        <f t="shared" si="760"/>
        <v>7.3316897791180891</v>
      </c>
    </row>
    <row r="2660" spans="1:20" x14ac:dyDescent="0.25">
      <c r="A2660">
        <f t="shared" si="761"/>
        <v>128006.61981111062</v>
      </c>
      <c r="B2660">
        <f t="shared" si="778"/>
        <v>20372.886291423194</v>
      </c>
      <c r="C2660" t="str">
        <f t="shared" si="762"/>
        <v>0.687540605479561-2.21651404222686i</v>
      </c>
      <c r="D2660" t="str">
        <f t="shared" si="763"/>
        <v>3.4754000045596-0.878525830766631i</v>
      </c>
      <c r="E2660" t="str">
        <f t="shared" si="764"/>
        <v>186.570165760458+12.6021743462779i</v>
      </c>
      <c r="F2660" t="str">
        <f t="shared" si="765"/>
        <v>2.9094705491257-7.36692457519247i</v>
      </c>
      <c r="G2660" t="str">
        <f t="shared" si="766"/>
        <v>0.999849012238249-0.0122867800682972i</v>
      </c>
      <c r="H2660" t="str">
        <f t="shared" si="767"/>
        <v>30.4007785811805-476.297216673241i</v>
      </c>
      <c r="I2660" t="str">
        <f t="shared" si="768"/>
        <v>-9.64907822382253-4.54112377317473i</v>
      </c>
      <c r="K2660" t="str">
        <f t="shared" si="769"/>
        <v>0.00160156354544099-0.00306932732030545i</v>
      </c>
      <c r="L2660" t="str">
        <f t="shared" si="770"/>
        <v>0.0001875-0.010388425504906i</v>
      </c>
      <c r="M2660" t="str">
        <f t="shared" si="771"/>
        <v>0.0025-0.00500775383313419i</v>
      </c>
      <c r="N2660">
        <f t="shared" si="772"/>
        <v>107.23337011889041</v>
      </c>
      <c r="O2660">
        <f t="shared" si="773"/>
        <v>7.3123785077612125</v>
      </c>
      <c r="P2660" s="3">
        <f t="shared" si="774"/>
        <v>7.3123785077612125</v>
      </c>
      <c r="Q2660" s="3">
        <f t="shared" si="775"/>
        <v>-72.766629881109594</v>
      </c>
      <c r="R2660">
        <f t="shared" si="776"/>
        <v>107.23337011889041</v>
      </c>
      <c r="S2660">
        <f t="shared" si="777"/>
        <v>20.372886291423193</v>
      </c>
      <c r="T2660">
        <f t="shared" si="760"/>
        <v>7.3123785077612125</v>
      </c>
    </row>
    <row r="2661" spans="1:20" x14ac:dyDescent="0.25">
      <c r="A2661">
        <f t="shared" si="761"/>
        <v>128493.04496639284</v>
      </c>
      <c r="B2661">
        <f t="shared" si="778"/>
        <v>20450.303259330602</v>
      </c>
      <c r="C2661" t="str">
        <f t="shared" si="762"/>
        <v>0.687950067569322-2.21101387122968i</v>
      </c>
      <c r="D2661" t="str">
        <f t="shared" si="763"/>
        <v>3.47537927162542-0.875937691183041i</v>
      </c>
      <c r="E2661" t="str">
        <f t="shared" si="764"/>
        <v>186.759641484985+12.5797106298908i</v>
      </c>
      <c r="F2661" t="str">
        <f t="shared" si="765"/>
        <v>2.90946720414836-7.33930740791904i</v>
      </c>
      <c r="G2661" t="str">
        <f t="shared" si="766"/>
        <v>0.999847862725907-0.01233345565294i</v>
      </c>
      <c r="H2661" t="str">
        <f t="shared" si="767"/>
        <v>30.0507962202962-474.115436755769i</v>
      </c>
      <c r="I2661" t="str">
        <f t="shared" si="768"/>
        <v>-9.56967050054506-4.51359711539327i</v>
      </c>
      <c r="K2661" t="str">
        <f t="shared" si="769"/>
        <v>0.00159781981926794-0.00305945260348726i</v>
      </c>
      <c r="L2661" t="str">
        <f t="shared" si="770"/>
        <v>0.0001875-0.0103490989289759i</v>
      </c>
      <c r="M2661" t="str">
        <f t="shared" si="771"/>
        <v>0.0025-0.0049887964067884i</v>
      </c>
      <c r="N2661">
        <f t="shared" si="772"/>
        <v>107.2833668997408</v>
      </c>
      <c r="O2661">
        <f t="shared" si="773"/>
        <v>7.2931527859774379</v>
      </c>
      <c r="P2661" s="3">
        <f t="shared" si="774"/>
        <v>7.2931527859774379</v>
      </c>
      <c r="Q2661" s="3">
        <f t="shared" si="775"/>
        <v>-72.716633100259202</v>
      </c>
      <c r="R2661">
        <f t="shared" si="776"/>
        <v>107.2833668997408</v>
      </c>
      <c r="S2661">
        <f t="shared" si="777"/>
        <v>20.450303259330603</v>
      </c>
      <c r="T2661">
        <f t="shared" si="760"/>
        <v>7.2931527859774379</v>
      </c>
    </row>
    <row r="2662" spans="1:20" x14ac:dyDescent="0.25">
      <c r="A2662">
        <f t="shared" si="761"/>
        <v>128981.31853726515</v>
      </c>
      <c r="B2662">
        <f t="shared" si="778"/>
        <v>20528.01441171606</v>
      </c>
      <c r="C2662" t="str">
        <f t="shared" si="762"/>
        <v>0.68835008366138-2.20555057707176i</v>
      </c>
      <c r="D2662" t="str">
        <f t="shared" si="763"/>
        <v>3.47535838107174-0.873362143389452i</v>
      </c>
      <c r="E2662" t="str">
        <f t="shared" si="764"/>
        <v>186.950393957723+12.556264406116i</v>
      </c>
      <c r="F2662" t="str">
        <f t="shared" si="765"/>
        <v>2.90946383370865-7.31179581841839i</v>
      </c>
      <c r="G2662" t="str">
        <f t="shared" si="766"/>
        <v>0.999846704463345-0.0123803084425749i</v>
      </c>
      <c r="H2662" t="str">
        <f t="shared" si="767"/>
        <v>29.7055058822094-471.946441859412i</v>
      </c>
      <c r="I2662" t="str">
        <f t="shared" si="768"/>
        <v>-9.49096849885245-4.48633556228651i</v>
      </c>
      <c r="K2662" t="str">
        <f t="shared" si="769"/>
        <v>0.00159410011835128-0.00304961279456104i</v>
      </c>
      <c r="L2662" t="str">
        <f t="shared" si="770"/>
        <v>0.0001875-0.0103099212283084i</v>
      </c>
      <c r="M2662" t="str">
        <f t="shared" si="771"/>
        <v>0.0025-0.00496991074595377i</v>
      </c>
      <c r="N2662">
        <f t="shared" si="772"/>
        <v>107.33308964655031</v>
      </c>
      <c r="O2662">
        <f t="shared" si="773"/>
        <v>7.2740128313405075</v>
      </c>
      <c r="P2662" s="3">
        <f t="shared" si="774"/>
        <v>7.2740128313405075</v>
      </c>
      <c r="Q2662" s="3">
        <f t="shared" si="775"/>
        <v>-72.666910353449694</v>
      </c>
      <c r="R2662">
        <f t="shared" si="776"/>
        <v>107.33308964655031</v>
      </c>
      <c r="S2662">
        <f t="shared" si="777"/>
        <v>20.528014411716061</v>
      </c>
      <c r="T2662">
        <f t="shared" si="760"/>
        <v>7.2740128313405075</v>
      </c>
    </row>
    <row r="2663" spans="1:20" x14ac:dyDescent="0.25">
      <c r="A2663">
        <f t="shared" si="761"/>
        <v>129471.44754770676</v>
      </c>
      <c r="B2663">
        <f t="shared" si="778"/>
        <v>20606.020866480583</v>
      </c>
      <c r="C2663" t="str">
        <f t="shared" si="762"/>
        <v>0.688740620786172-2.20012408829305i</v>
      </c>
      <c r="D2663" t="str">
        <f t="shared" si="763"/>
        <v>3.47533733170221-0.870799150234424i</v>
      </c>
      <c r="E2663" t="str">
        <f t="shared" si="764"/>
        <v>187.142429292029+12.5318209595469i</v>
      </c>
      <c r="F2663" t="str">
        <f t="shared" si="765"/>
        <v>2.90946043761283-7.28438941091983i</v>
      </c>
      <c r="G2663" t="str">
        <f t="shared" si="766"/>
        <v>0.999845537383977-0.012427339108725i</v>
      </c>
      <c r="H2663" t="str">
        <f t="shared" si="767"/>
        <v>29.36483442889-469.790128574986i</v>
      </c>
      <c r="I2663" t="str">
        <f t="shared" si="768"/>
        <v>-9.41296525476435-4.45933532822199i</v>
      </c>
      <c r="K2663" t="str">
        <f t="shared" si="769"/>
        <v>0.001590404261752-0.00303980783930691i</v>
      </c>
      <c r="L2663" t="str">
        <f t="shared" si="770"/>
        <v>0.0001875-0.010270891839319i</v>
      </c>
      <c r="M2663" t="str">
        <f t="shared" si="771"/>
        <v>0.0025-0.00495109657895374i</v>
      </c>
      <c r="N2663">
        <f t="shared" si="772"/>
        <v>107.38253411906132</v>
      </c>
      <c r="O2663">
        <f t="shared" si="773"/>
        <v>7.2549588592178065</v>
      </c>
      <c r="P2663" s="3">
        <f t="shared" si="774"/>
        <v>7.2549588592178065</v>
      </c>
      <c r="Q2663" s="3">
        <f t="shared" si="775"/>
        <v>-72.617465880938681</v>
      </c>
      <c r="R2663">
        <f t="shared" si="776"/>
        <v>107.38253411906132</v>
      </c>
      <c r="S2663">
        <f t="shared" si="777"/>
        <v>20.606020866480584</v>
      </c>
      <c r="T2663">
        <f t="shared" si="760"/>
        <v>7.2549588592178065</v>
      </c>
    </row>
    <row r="2664" spans="1:20" x14ac:dyDescent="0.25">
      <c r="A2664">
        <f t="shared" si="761"/>
        <v>129963.43904838806</v>
      </c>
      <c r="B2664">
        <f t="shared" si="778"/>
        <v>20684.32374577321</v>
      </c>
      <c r="C2664" t="str">
        <f t="shared" si="762"/>
        <v>0.689121644772114-2.19473433413855i</v>
      </c>
      <c r="D2664" t="str">
        <f t="shared" si="763"/>
        <v>3.47531612231143-0.868248674745978i</v>
      </c>
      <c r="E2664" t="str">
        <f t="shared" si="764"/>
        <v>187.335753572229+12.5063653850086i</v>
      </c>
      <c r="F2664" t="str">
        <f t="shared" si="765"/>
        <v>2.90945701566567-7.2570877911658i</v>
      </c>
      <c r="G2664" t="str">
        <f t="shared" si="766"/>
        <v>0.999844361420709-0.012474548325444i</v>
      </c>
      <c r="H2664" t="str">
        <f t="shared" si="767"/>
        <v>29.028710015365-467.646394547757i</v>
      </c>
      <c r="I2664" t="str">
        <f t="shared" si="768"/>
        <v>-9.33565388154705-4.43259269523618i</v>
      </c>
      <c r="K2664" t="str">
        <f t="shared" si="769"/>
        <v>0.00158673206948153-0.00303003768299906i</v>
      </c>
      <c r="L2664" t="str">
        <f t="shared" si="770"/>
        <v>0.0001875-0.0102320102005568i</v>
      </c>
      <c r="M2664" t="str">
        <f t="shared" si="771"/>
        <v>0.0025-0.00493235363514023i</v>
      </c>
      <c r="N2664">
        <f t="shared" si="772"/>
        <v>107.43169603908368</v>
      </c>
      <c r="O2664">
        <f t="shared" si="773"/>
        <v>7.2359910827074927</v>
      </c>
      <c r="P2664" s="3">
        <f t="shared" si="774"/>
        <v>7.2359910827074927</v>
      </c>
      <c r="Q2664" s="3">
        <f t="shared" si="775"/>
        <v>-72.568303960916325</v>
      </c>
      <c r="R2664">
        <f t="shared" si="776"/>
        <v>107.43169603908368</v>
      </c>
      <c r="S2664">
        <f t="shared" si="777"/>
        <v>20.684323745773209</v>
      </c>
      <c r="T2664">
        <f t="shared" si="760"/>
        <v>7.2359910827074927</v>
      </c>
    </row>
    <row r="2665" spans="1:20" x14ac:dyDescent="0.25">
      <c r="A2665">
        <f t="shared" si="761"/>
        <v>130457.30011677193</v>
      </c>
      <c r="B2665">
        <f t="shared" si="778"/>
        <v>20762.924176007149</v>
      </c>
      <c r="C2665" t="str">
        <f t="shared" si="762"/>
        <v>0.689493120232433-2.18938124454876i</v>
      </c>
      <c r="D2665" t="str">
        <f t="shared" si="763"/>
        <v>3.47529475168484-0.865710680131019i</v>
      </c>
      <c r="E2665" t="str">
        <f t="shared" si="764"/>
        <v>187.530372851787+12.4798825853884i</v>
      </c>
      <c r="F2665" t="str">
        <f t="shared" si="765"/>
        <v>2.90945356767043-7.22989056640592i</v>
      </c>
      <c r="G2665" t="str">
        <f t="shared" si="766"/>
        <v>0.999843176505937-0.0125219367693256i</v>
      </c>
      <c r="H2665" t="str">
        <f t="shared" si="767"/>
        <v>28.6970620643665-465.51513846627i</v>
      </c>
      <c r="I2665" t="str">
        <f t="shared" si="768"/>
        <v>-9.25902756878866-4.40610401165429i</v>
      </c>
      <c r="K2665" t="str">
        <f t="shared" si="769"/>
        <v>0.00158308336249809-0.00302030227041354i</v>
      </c>
      <c r="L2665" t="str">
        <f t="shared" si="770"/>
        <v>0.0001875-0.0101932757526966i</v>
      </c>
      <c r="M2665" t="str">
        <f t="shared" si="771"/>
        <v>0.0025-0.00491368164488964i</v>
      </c>
      <c r="N2665">
        <f t="shared" si="772"/>
        <v>107.48057109029682</v>
      </c>
      <c r="O2665">
        <f t="shared" si="773"/>
        <v>7.2171097125757822</v>
      </c>
      <c r="P2665" s="3">
        <f t="shared" si="774"/>
        <v>7.2171097125757822</v>
      </c>
      <c r="Q2665" s="3">
        <f t="shared" si="775"/>
        <v>-72.51942890970318</v>
      </c>
      <c r="R2665">
        <f t="shared" si="776"/>
        <v>107.48057109029682</v>
      </c>
      <c r="S2665">
        <f t="shared" si="777"/>
        <v>20.76292417600715</v>
      </c>
      <c r="T2665">
        <f t="shared" si="760"/>
        <v>7.2171097125757822</v>
      </c>
    </row>
    <row r="2666" spans="1:20" x14ac:dyDescent="0.25">
      <c r="A2666">
        <f t="shared" si="761"/>
        <v>130953.03785721568</v>
      </c>
      <c r="B2666">
        <f t="shared" si="778"/>
        <v>20841.823287875977</v>
      </c>
      <c r="C2666" t="str">
        <f t="shared" si="762"/>
        <v>0.689855010551566-2.18406475014968i</v>
      </c>
      <c r="D2666" t="str">
        <f t="shared" si="763"/>
        <v>3.47527321859873-0.86318512977482i</v>
      </c>
      <c r="E2666" t="str">
        <f t="shared" si="764"/>
        <v>187.726293151401+12.4523572694486i</v>
      </c>
      <c r="F2666" t="str">
        <f t="shared" si="765"/>
        <v>2.9094500934289-7.20279734539157i</v>
      </c>
      <c r="G2666" t="str">
        <f t="shared" si="766"/>
        <v>0.999841982571543-0.0125695051195128i</v>
      </c>
      <c r="H2666" t="str">
        <f t="shared" si="767"/>
        <v>28.3698212415173-463.39626005126i</v>
      </c>
      <c r="I2666" t="str">
        <f t="shared" si="768"/>
        <v>-9.18307958148529-4.37986569074113i</v>
      </c>
      <c r="K2666" t="str">
        <f t="shared" si="769"/>
        <v>0.00157945796270272-0.00301060154583606i</v>
      </c>
      <c r="L2666" t="str">
        <f t="shared" si="770"/>
        <v>0.0001875-0.0101546879385302i</v>
      </c>
      <c r="M2666" t="str">
        <f t="shared" si="771"/>
        <v>0.0025-0.00489508033959917i</v>
      </c>
      <c r="N2666">
        <f t="shared" si="772"/>
        <v>107.5291549180489</v>
      </c>
      <c r="O2666">
        <f t="shared" si="773"/>
        <v>7.1983149571921921</v>
      </c>
      <c r="P2666" s="3">
        <f t="shared" si="774"/>
        <v>7.1983149571921921</v>
      </c>
      <c r="Q2666" s="3">
        <f t="shared" si="775"/>
        <v>-72.470845081951097</v>
      </c>
      <c r="R2666">
        <f t="shared" si="776"/>
        <v>107.5291549180489</v>
      </c>
      <c r="S2666">
        <f t="shared" si="777"/>
        <v>20.841823287875979</v>
      </c>
      <c r="T2666">
        <f t="shared" si="760"/>
        <v>7.1983149571921921</v>
      </c>
    </row>
    <row r="2667" spans="1:20" x14ac:dyDescent="0.25">
      <c r="A2667">
        <f t="shared" si="761"/>
        <v>131450.65940107309</v>
      </c>
      <c r="B2667">
        <f t="shared" si="778"/>
        <v>20921.022216369907</v>
      </c>
      <c r="C2667" t="str">
        <f t="shared" si="762"/>
        <v>0.69020727787159-2.17878478224298i</v>
      </c>
      <c r="D2667" t="str">
        <f t="shared" si="763"/>
        <v>3.47525152182014-0.860671987240477i</v>
      </c>
      <c r="E2667" t="str">
        <f t="shared" si="764"/>
        <v>187.923520457078+12.4237739496224i</v>
      </c>
      <c r="F2667" t="str">
        <f t="shared" si="765"/>
        <v>2.90944659274137-7.17580773837017i</v>
      </c>
      <c r="G2667" t="str">
        <f t="shared" si="766"/>
        <v>0.999840779548891-0.0126172540577073i</v>
      </c>
      <c r="H2667" t="str">
        <f t="shared" si="767"/>
        <v>28.0469194310483-461.289660044617i</v>
      </c>
      <c r="I2667" t="str">
        <f t="shared" si="768"/>
        <v>-9.10780325913651-4.35387420938177i</v>
      </c>
      <c r="K2667" t="str">
        <f t="shared" si="769"/>
        <v>0.00157585569293551-0.00300093545306965i</v>
      </c>
      <c r="L2667" t="str">
        <f t="shared" si="770"/>
        <v>0.0001875-0.0101162462029589i</v>
      </c>
      <c r="M2667" t="str">
        <f t="shared" si="771"/>
        <v>0.0025-0.00487654945168277i</v>
      </c>
      <c r="N2667">
        <f t="shared" si="772"/>
        <v>107.57744312915932</v>
      </c>
      <c r="O2667">
        <f t="shared" si="773"/>
        <v>7.1796070224654409</v>
      </c>
      <c r="P2667" s="3">
        <f t="shared" si="774"/>
        <v>7.1796070224654409</v>
      </c>
      <c r="Q2667" s="3">
        <f t="shared" si="775"/>
        <v>-72.42255687084068</v>
      </c>
      <c r="R2667">
        <f t="shared" si="776"/>
        <v>107.57744312915932</v>
      </c>
      <c r="S2667">
        <f t="shared" si="777"/>
        <v>20.921022216369906</v>
      </c>
      <c r="T2667">
        <f t="shared" si="760"/>
        <v>7.1796070224654409</v>
      </c>
    </row>
    <row r="2668" spans="1:20" x14ac:dyDescent="0.25">
      <c r="A2668">
        <f t="shared" si="761"/>
        <v>131950.17190679719</v>
      </c>
      <c r="B2668">
        <f t="shared" si="778"/>
        <v>21000.522100792114</v>
      </c>
      <c r="C2668" t="str">
        <f t="shared" si="762"/>
        <v>0.690549883078434-2.17354127279543i</v>
      </c>
      <c r="D2668" t="str">
        <f t="shared" si="763"/>
        <v>3.47522966010674-0.858171216268354i</v>
      </c>
      <c r="E2668" t="str">
        <f t="shared" si="764"/>
        <v>188.122060718128+12.3941169398009i</v>
      </c>
      <c r="F2668" t="str">
        <f t="shared" si="765"/>
        <v>2.90944306540658-7.14892135707952i</v>
      </c>
      <c r="G2668" t="str">
        <f t="shared" si="766"/>
        <v>0.999839567368824-0.0126651842681792i</v>
      </c>
      <c r="H2668" t="str">
        <f t="shared" si="767"/>
        <v>27.7282897120367-459.195240198483i</v>
      </c>
      <c r="I2668" t="str">
        <f t="shared" si="768"/>
        <v>-9.03319201485203-4.32812610679219i</v>
      </c>
      <c r="K2668" t="str">
        <f t="shared" si="769"/>
        <v>0.00157227637697174-0.0029913039354423i</v>
      </c>
      <c r="L2668" t="str">
        <f t="shared" si="770"/>
        <v>0.0001875-0.0100779499929856i</v>
      </c>
      <c r="M2668" t="str">
        <f t="shared" si="771"/>
        <v>0.0025-0.0048580887145674i</v>
      </c>
      <c r="N2668">
        <f t="shared" si="772"/>
        <v>107.62543129172533</v>
      </c>
      <c r="O2668">
        <f t="shared" si="773"/>
        <v>7.1609861117765288</v>
      </c>
      <c r="P2668" s="3">
        <f t="shared" si="774"/>
        <v>7.1609861117765288</v>
      </c>
      <c r="Q2668" s="3">
        <f t="shared" si="775"/>
        <v>-72.374568708274666</v>
      </c>
      <c r="R2668">
        <f t="shared" si="776"/>
        <v>107.62543129172533</v>
      </c>
      <c r="S2668">
        <f t="shared" si="777"/>
        <v>21.000522100792114</v>
      </c>
      <c r="T2668">
        <f t="shared" ref="T2668:T2731" si="779">P2668</f>
        <v>7.1609861117765288</v>
      </c>
    </row>
    <row r="2669" spans="1:20" x14ac:dyDescent="0.25">
      <c r="A2669">
        <f t="shared" ref="A2669:A2732" si="780">2*PI()*B2669</f>
        <v>132451.58256004303</v>
      </c>
      <c r="B2669">
        <f t="shared" si="778"/>
        <v>21080.324084775126</v>
      </c>
      <c r="C2669" t="str">
        <f t="shared" ref="C2669:C2732" si="781">IMPRODUCT(D2669,E2669,$C$40,,K2669,$C$41)</f>
        <v>0.690882785787937-2.16833415442874i</v>
      </c>
      <c r="D2669" t="str">
        <f t="shared" ref="D2669:D2732" si="782">IMDIV(IMPRODUCT($C$37,$C$38,COMPLEX(1,A2669/$C$38)),IMSUM(-1*A2669*A2669/$C$39,COMPLEX(0,1*A2669)))</f>
        <v>3.47520763220683-0.855682780775568i</v>
      </c>
      <c r="E2669" t="str">
        <f t="shared" ref="E2669:E2732" si="783">IMDIV(IMPRODUCT(IMSUM(F2669,G2669),$C$29,H2669),IMSUM(1,I2669))</f>
        <v>188.32191984514+12.3633703530946i</v>
      </c>
      <c r="F2669" t="str">
        <f t="shared" ref="F2669:F2732" si="784">IMDIV(IMPRODUCT($C$14,$C$15,COMPLEX(1,A2669/$C$15)),IMSUM(-1*A2669*A2669/$C$16,COMPLEX(0,A2669)))</f>
        <v>2.90943951122176-7.1221378147423i</v>
      </c>
      <c r="G2669" t="str">
        <f t="shared" ref="G2669:G2732" si="785">IMDIV(1,COMPLEX(1,A2669*$C$9*$C$10))</f>
        <v>0.999838345961657-0.0127132964377763i</v>
      </c>
      <c r="H2669" t="str">
        <f t="shared" ref="H2669:H2732" si="786">IMDIV($C$3,IMSUM(K2669,COMPLEX(0,$C$28*A2669)))</f>
        <v>27.4138663351447-457.112903264364i</v>
      </c>
      <c r="I2669" t="str">
        <f t="shared" ref="I2669:I2732" si="787">IMPRODUCT(F2669,$C$29,H2669,$C$31)</f>
        <v>-8.95923933446725-4.3026179832581i</v>
      </c>
      <c r="K2669" t="str">
        <f t="shared" ref="K2669:K2732" si="788">IF($C$26&lt;=0,IMDIV(1,IMSUM(IMDIV(1,L2669),1/$C$18)),IMDIV(1,IMSUM(IMDIV(1,L2669),1/$C$18,IMDIV(1,M2669))))</f>
        <v>0.00156871983951799-0.00298170693581447i</v>
      </c>
      <c r="L2669" t="str">
        <f t="shared" ref="L2669:L2732" si="789">IMSUM($C$21/$C$22,IMDIV(1,COMPLEX(0,$C$20*$C$22*A2669)))</f>
        <v>0.0001875-0.0100397987577063i</v>
      </c>
      <c r="M2669" t="str">
        <f t="shared" ref="M2669:M2732" si="790">IMSUM($C$25/$C$26,IMDIV(1,COMPLEX(0,$C$24*$C$26*A2669)))</f>
        <v>0.0025-0.00483969786268919i</v>
      </c>
      <c r="N2669">
        <f t="shared" ref="N2669:N2732" si="791">ABS(R2669)</f>
        <v>107.67311493492615</v>
      </c>
      <c r="O2669">
        <f t="shared" ref="O2669:O2732" si="792">ABS(P2669)</f>
        <v>7.1424524259132109</v>
      </c>
      <c r="P2669" s="3">
        <f t="shared" ref="P2669:P2732" si="793">20*LOG10(IMABS(C2669))</f>
        <v>7.1424524259132109</v>
      </c>
      <c r="Q2669" s="3">
        <f t="shared" ref="Q2669:Q2732" si="794">IMARGUMENT(C2669)*180/PI()</f>
        <v>-72.326885065073853</v>
      </c>
      <c r="R2669">
        <f t="shared" ref="R2669:R2732" si="795">IF(Q2669&lt;0,Q2669+180,Q2669-180)</f>
        <v>107.67311493492615</v>
      </c>
      <c r="S2669">
        <f t="shared" ref="S2669:S2732" si="796">B2669/1000</f>
        <v>21.080324084775125</v>
      </c>
      <c r="T2669">
        <f t="shared" si="779"/>
        <v>7.1424524259132109</v>
      </c>
    </row>
    <row r="2670" spans="1:20" x14ac:dyDescent="0.25">
      <c r="A2670">
        <f t="shared" si="780"/>
        <v>132954.89857377121</v>
      </c>
      <c r="B2670">
        <f t="shared" ref="B2670:B2733" si="797">B2669*(1+B$42)</f>
        <v>21160.429316297272</v>
      </c>
      <c r="C2670" t="str">
        <f t="shared" si="781"/>
        <v>0.691205944331661-2.16316336040852i</v>
      </c>
      <c r="D2670" t="str">
        <f t="shared" si="782"/>
        <v>3.47518543685924-0.853206644855451i</v>
      </c>
      <c r="E2670" t="str">
        <f t="shared" si="783"/>
        <v>188.523103707875+12.3315180995865i</v>
      </c>
      <c r="F2670" t="str">
        <f t="shared" si="784"/>
        <v>2.9094359299826-7.0954567260605i</v>
      </c>
      <c r="G2670" t="str">
        <f t="shared" si="785"/>
        <v>0.999837115257177-0.0127615912559337i</v>
      </c>
      <c r="H2670" t="str">
        <f t="shared" si="786"/>
        <v>27.1035846998558-455.042552982384i</v>
      </c>
      <c r="I2670" t="str">
        <f t="shared" si="787"/>
        <v>-8.88593877567005-4.27734649890227i</v>
      </c>
      <c r="K2670" t="str">
        <f t="shared" si="788"/>
        <v>0.00156518590620816-0.00297214439658642i</v>
      </c>
      <c r="L2670" t="str">
        <f t="shared" si="789"/>
        <v>0.0001875-0.0100017919483028i</v>
      </c>
      <c r="M2670" t="str">
        <f t="shared" si="790"/>
        <v>0.0025-0.00482137663148953i</v>
      </c>
      <c r="N2670">
        <f t="shared" si="791"/>
        <v>107.72048954883154</v>
      </c>
      <c r="O2670">
        <f t="shared" si="792"/>
        <v>7.1240061630010851</v>
      </c>
      <c r="P2670" s="3">
        <f t="shared" si="793"/>
        <v>7.1240061630010851</v>
      </c>
      <c r="Q2670" s="3">
        <f t="shared" si="794"/>
        <v>-72.279510451168463</v>
      </c>
      <c r="R2670">
        <f t="shared" si="795"/>
        <v>107.72048954883154</v>
      </c>
      <c r="S2670">
        <f t="shared" si="796"/>
        <v>21.160429316297272</v>
      </c>
      <c r="T2670">
        <f t="shared" si="779"/>
        <v>7.1240061630010851</v>
      </c>
    </row>
    <row r="2671" spans="1:20" x14ac:dyDescent="0.25">
      <c r="A2671">
        <f t="shared" si="780"/>
        <v>133460.12718835153</v>
      </c>
      <c r="B2671">
        <f t="shared" si="797"/>
        <v>21240.838947699202</v>
      </c>
      <c r="C2671" t="str">
        <f t="shared" si="781"/>
        <v>0.691519315742749-2.15802882463356i</v>
      </c>
      <c r="D2671" t="str">
        <f t="shared" si="782"/>
        <v>3.47516307279324-0.850742772777006i</v>
      </c>
      <c r="E2671" t="str">
        <f t="shared" si="783"/>
        <v>188.725618133128+12.2985438840706i</v>
      </c>
      <c r="F2671" t="str">
        <f t="shared" si="784"/>
        <v>2.90943232148321-7.06887770720979i</v>
      </c>
      <c r="G2671" t="str">
        <f t="shared" si="785"/>
        <v>0.999835875184636-0.0128100694146833i</v>
      </c>
      <c r="H2671" t="str">
        <f t="shared" si="786"/>
        <v>26.7973813321965-452.984094070596i</v>
      </c>
      <c r="I2671" t="str">
        <f t="shared" si="787"/>
        <v>-8.81328396713678-4.25230837247906i</v>
      </c>
      <c r="K2671" t="str">
        <f t="shared" si="788"/>
        <v>0.00156167440359967-0.00296261625970568i</v>
      </c>
      <c r="L2671" t="str">
        <f t="shared" si="789"/>
        <v>0.0001875-0.00996392901803425i</v>
      </c>
      <c r="M2671" t="str">
        <f t="shared" si="790"/>
        <v>0.0025-0.00480312475741138i</v>
      </c>
      <c r="N2671">
        <f t="shared" si="791"/>
        <v>107.76755058421334</v>
      </c>
      <c r="O2671">
        <f t="shared" si="792"/>
        <v>7.1056475184360268</v>
      </c>
      <c r="P2671" s="3">
        <f t="shared" si="793"/>
        <v>7.1056475184360268</v>
      </c>
      <c r="Q2671" s="3">
        <f t="shared" si="794"/>
        <v>-72.232449415786661</v>
      </c>
      <c r="R2671">
        <f t="shared" si="795"/>
        <v>107.76755058421334</v>
      </c>
      <c r="S2671">
        <f t="shared" si="796"/>
        <v>21.240838947699203</v>
      </c>
      <c r="T2671">
        <f t="shared" si="779"/>
        <v>7.1056475184360268</v>
      </c>
    </row>
    <row r="2672" spans="1:20" x14ac:dyDescent="0.25">
      <c r="A2672">
        <f t="shared" si="780"/>
        <v>133967.27567166727</v>
      </c>
      <c r="B2672">
        <f t="shared" si="797"/>
        <v>21321.554135700459</v>
      </c>
      <c r="C2672" t="str">
        <f t="shared" si="781"/>
        <v>0.691822855741418-2.15293048162453i</v>
      </c>
      <c r="D2672" t="str">
        <f t="shared" si="782"/>
        <v>3.47514053872858-0.848291128984412i</v>
      </c>
      <c r="E2672" t="str">
        <f t="shared" si="783"/>
        <v>188.929468902524+12.2644312037714i</v>
      </c>
      <c r="F2672" t="str">
        <f t="shared" si="784"/>
        <v>2.9094286855162-7.0424003758342i</v>
      </c>
      <c r="G2672" t="str">
        <f t="shared" si="785"/>
        <v>0.999834625672748-0.0128587316086637i</v>
      </c>
      <c r="H2672" t="str">
        <f t="shared" si="786"/>
        <v>26.4951938629242-450.937432214375i</v>
      </c>
      <c r="I2672" t="str">
        <f t="shared" si="787"/>
        <v>-8.74126860767858-4.22750038019566i</v>
      </c>
      <c r="K2672" t="str">
        <f t="shared" si="788"/>
        <v>0.00155818515916943-0.00295312246667419i</v>
      </c>
      <c r="L2672" t="str">
        <f t="shared" si="789"/>
        <v>0.0001875-0.00992620942222972i</v>
      </c>
      <c r="M2672" t="str">
        <f t="shared" si="790"/>
        <v>0.0025-0.00478494197789536i</v>
      </c>
      <c r="N2672">
        <f t="shared" si="791"/>
        <v>107.81429345235655</v>
      </c>
      <c r="O2672">
        <f t="shared" si="792"/>
        <v>7.0873766848142283</v>
      </c>
      <c r="P2672" s="3">
        <f t="shared" si="793"/>
        <v>7.0873766848142283</v>
      </c>
      <c r="Q2672" s="3">
        <f t="shared" si="794"/>
        <v>-72.185706547643449</v>
      </c>
      <c r="R2672">
        <f t="shared" si="795"/>
        <v>107.81429345235655</v>
      </c>
      <c r="S2672">
        <f t="shared" si="796"/>
        <v>21.32155413570046</v>
      </c>
      <c r="T2672">
        <f t="shared" si="779"/>
        <v>7.0873766848142283</v>
      </c>
    </row>
    <row r="2673" spans="1:20" x14ac:dyDescent="0.25">
      <c r="A2673">
        <f t="shared" si="780"/>
        <v>134476.3513192196</v>
      </c>
      <c r="B2673">
        <f t="shared" si="797"/>
        <v>21402.57604141612</v>
      </c>
      <c r="C2673" t="str">
        <f t="shared" si="781"/>
        <v>0.692116518720388-2.14786826651262i</v>
      </c>
      <c r="D2673" t="str">
        <f t="shared" si="782"/>
        <v>3.47511783337519-0.845851678096441i</v>
      </c>
      <c r="E2673" t="str">
        <f t="shared" si="783"/>
        <v>189.134661750266+12.2291633460529i</v>
      </c>
      <c r="F2673" t="str">
        <f t="shared" si="784"/>
        <v>2.9094250218725-7.01602435104023i</v>
      </c>
      <c r="G2673" t="str">
        <f t="shared" si="785"/>
        <v>0.999833366649686-0.0129075785351291i</v>
      </c>
      <c r="H2673" t="str">
        <f t="shared" si="786"/>
        <v>26.1969610061835-448.902474055925i</v>
      </c>
      <c r="I2673" t="str">
        <f t="shared" si="787"/>
        <v>-8.66988646539738-4.20291935455947i</v>
      </c>
      <c r="K2673" t="str">
        <f t="shared" si="788"/>
        <v>0.00155471800130996-0.00294366295855565i</v>
      </c>
      <c r="L2673" t="str">
        <f t="shared" si="789"/>
        <v>0.0001875-0.00988863261828029i</v>
      </c>
      <c r="M2673" t="str">
        <f t="shared" si="790"/>
        <v>0.0025-0.00476682803137613i</v>
      </c>
      <c r="N2673">
        <f t="shared" si="791"/>
        <v>107.86071352487345</v>
      </c>
      <c r="O2673">
        <f t="shared" si="792"/>
        <v>7.0691938518620994</v>
      </c>
      <c r="P2673" s="3">
        <f t="shared" si="793"/>
        <v>7.0691938518620994</v>
      </c>
      <c r="Q2673" s="3">
        <f t="shared" si="794"/>
        <v>-72.139286475126553</v>
      </c>
      <c r="R2673">
        <f t="shared" si="795"/>
        <v>107.86071352487345</v>
      </c>
      <c r="S2673">
        <f t="shared" si="796"/>
        <v>21.402576041416118</v>
      </c>
      <c r="T2673">
        <f t="shared" si="779"/>
        <v>7.0691938518620994</v>
      </c>
    </row>
    <row r="2674" spans="1:20" x14ac:dyDescent="0.25">
      <c r="A2674">
        <f t="shared" si="780"/>
        <v>134987.36145423262</v>
      </c>
      <c r="B2674">
        <f t="shared" si="797"/>
        <v>21483.9058303735</v>
      </c>
      <c r="C2674" t="str">
        <f t="shared" si="781"/>
        <v>0.692400257730076-2.14284211502775i</v>
      </c>
      <c r="D2674" t="str">
        <f t="shared" si="782"/>
        <v>3.47509495543335-0.843424384906004i</v>
      </c>
      <c r="E2674" t="str">
        <f t="shared" si="783"/>
        <v>189.341202360814+12.192723386113i</v>
      </c>
      <c r="F2674" t="str">
        <f t="shared" si="784"/>
        <v>2.90942133034156-6.98974925339188i</v>
      </c>
      <c r="G2674" t="str">
        <f t="shared" si="785"/>
        <v>0.999832098043075-0.0129566108939601i</v>
      </c>
      <c r="H2674" t="str">
        <f t="shared" si="786"/>
        <v>25.9026225386048-446.879127183839i</v>
      </c>
      <c r="I2674" t="str">
        <f t="shared" si="787"/>
        <v>-8.59913137685215-4.178562183251i</v>
      </c>
      <c r="K2674" t="str">
        <f t="shared" si="788"/>
        <v>0.00155127275932526-0.00293423767598238i</v>
      </c>
      <c r="L2674" t="str">
        <f t="shared" si="789"/>
        <v>0.0001875-0.00985119806563088i</v>
      </c>
      <c r="M2674" t="str">
        <f t="shared" si="790"/>
        <v>0.0025-0.00474878265727847i</v>
      </c>
      <c r="N2674">
        <f t="shared" si="791"/>
        <v>107.90680613351948</v>
      </c>
      <c r="O2674">
        <f t="shared" si="792"/>
        <v>7.0510992063644915</v>
      </c>
      <c r="P2674" s="3">
        <f t="shared" si="793"/>
        <v>7.0510992063644915</v>
      </c>
      <c r="Q2674" s="3">
        <f t="shared" si="794"/>
        <v>-72.093193866480519</v>
      </c>
      <c r="R2674">
        <f t="shared" si="795"/>
        <v>107.90680613351948</v>
      </c>
      <c r="S2674">
        <f t="shared" si="796"/>
        <v>21.483905830373502</v>
      </c>
      <c r="T2674">
        <f t="shared" si="779"/>
        <v>7.0510992063644915</v>
      </c>
    </row>
    <row r="2675" spans="1:20" x14ac:dyDescent="0.25">
      <c r="A2675">
        <f t="shared" si="780"/>
        <v>135500.31342775869</v>
      </c>
      <c r="B2675">
        <f t="shared" si="797"/>
        <v>21565.544672528918</v>
      </c>
      <c r="C2675" t="str">
        <f t="shared" si="781"/>
        <v>0.692674024463822-2.1378519634867i</v>
      </c>
      <c r="D2675" t="str">
        <f t="shared" si="782"/>
        <v>3.47507190359347-0.841009214379573i</v>
      </c>
      <c r="E2675" t="str">
        <f t="shared" si="783"/>
        <v>189.549096366522+12.1550941846646i</v>
      </c>
      <c r="F2675" t="str">
        <f t="shared" si="784"/>
        <v>2.90941761071114-6.96357470490477i</v>
      </c>
      <c r="G2675" t="str">
        <f t="shared" si="785"/>
        <v>0.999830819779992-0.0130058293876725i</v>
      </c>
      <c r="H2675" t="str">
        <f t="shared" si="786"/>
        <v>25.6121192788536-444.86730012278i</v>
      </c>
      <c r="I2675" t="str">
        <f t="shared" si="787"/>
        <v>-8.5289972462344-4.15442580802148i</v>
      </c>
      <c r="K2675" t="str">
        <f t="shared" si="788"/>
        <v>0.00154784926342704-0.0029248465591625i</v>
      </c>
      <c r="L2675" t="str">
        <f t="shared" si="789"/>
        <v>0.0001875-0.0098139052257729i</v>
      </c>
      <c r="M2675" t="str">
        <f t="shared" si="790"/>
        <v>0.0025-0.00473080559601362i</v>
      </c>
      <c r="N2675">
        <f t="shared" si="791"/>
        <v>107.95256657001465</v>
      </c>
      <c r="O2675">
        <f t="shared" si="792"/>
        <v>7.0330929320928925</v>
      </c>
      <c r="P2675" s="3">
        <f t="shared" si="793"/>
        <v>7.0330929320928925</v>
      </c>
      <c r="Q2675" s="3">
        <f t="shared" si="794"/>
        <v>-72.047433429985347</v>
      </c>
      <c r="R2675">
        <f t="shared" si="795"/>
        <v>107.95256657001465</v>
      </c>
      <c r="S2675">
        <f t="shared" si="796"/>
        <v>21.565544672528919</v>
      </c>
      <c r="T2675">
        <f t="shared" si="779"/>
        <v>7.0330929320928925</v>
      </c>
    </row>
    <row r="2676" spans="1:20" x14ac:dyDescent="0.25">
      <c r="A2676">
        <f t="shared" si="780"/>
        <v>136015.2146187842</v>
      </c>
      <c r="B2676">
        <f t="shared" si="797"/>
        <v>21647.493742284529</v>
      </c>
      <c r="C2676" t="str">
        <f t="shared" si="781"/>
        <v>0.69293776924266-2.13289774878092i</v>
      </c>
      <c r="D2676" t="str">
        <f t="shared" si="782"/>
        <v>3.47504867653609-0.838606131656696i</v>
      </c>
      <c r="E2676" t="str">
        <f t="shared" si="783"/>
        <v>189.758349345205+12.116258385601i</v>
      </c>
      <c r="F2676" t="str">
        <f t="shared" si="784"/>
        <v>2.90941386276745-6.93750032904093i</v>
      </c>
      <c r="G2676" t="str">
        <f t="shared" si="785"/>
        <v>0.999829531786957-0.0130552347214274i</v>
      </c>
      <c r="H2676" t="str">
        <f t="shared" si="786"/>
        <v>25.3253930676006-442.866902323223i</v>
      </c>
      <c r="I2676" t="str">
        <f t="shared" si="787"/>
        <v>-8.45947804455369-4.13050722361491i</v>
      </c>
      <c r="K2676" t="str">
        <f t="shared" si="788"/>
        <v>0.00154444734473052-0.00291548954788683i</v>
      </c>
      <c r="L2676" t="str">
        <f t="shared" si="789"/>
        <v>0.0001875-0.00977675356223642i</v>
      </c>
      <c r="M2676" t="str">
        <f t="shared" si="790"/>
        <v>0.0025-0.00471289658897553i</v>
      </c>
      <c r="N2676">
        <f t="shared" si="791"/>
        <v>107.99799008586059</v>
      </c>
      <c r="O2676">
        <f t="shared" si="792"/>
        <v>7.0151752097320763</v>
      </c>
      <c r="P2676" s="3">
        <f t="shared" si="793"/>
        <v>7.0151752097320763</v>
      </c>
      <c r="Q2676" s="3">
        <f t="shared" si="794"/>
        <v>-72.002009914139407</v>
      </c>
      <c r="R2676">
        <f t="shared" si="795"/>
        <v>107.99799008586059</v>
      </c>
      <c r="S2676">
        <f t="shared" si="796"/>
        <v>21.647493742284528</v>
      </c>
      <c r="T2676">
        <f t="shared" si="779"/>
        <v>7.0151752097320763</v>
      </c>
    </row>
    <row r="2677" spans="1:20" x14ac:dyDescent="0.25">
      <c r="A2677">
        <f t="shared" si="780"/>
        <v>136532.07243433557</v>
      </c>
      <c r="B2677">
        <f t="shared" si="797"/>
        <v>21729.754218505212</v>
      </c>
      <c r="C2677" t="str">
        <f t="shared" si="781"/>
        <v>0.693191441000185-2.12797940836391i</v>
      </c>
      <c r="D2677" t="str">
        <f t="shared" si="782"/>
        <v>3.47502527293168-0.83621510204945i</v>
      </c>
      <c r="E2677" t="str">
        <f t="shared" si="783"/>
        <v>189.968966817649+12.0761984136535i</v>
      </c>
      <c r="F2677" t="str">
        <f t="shared" si="784"/>
        <v>2.90941008629502-6.91152575070319i</v>
      </c>
      <c r="G2677" t="str">
        <f t="shared" si="785"/>
        <v>0.999828233989932-0.0131048276030407i</v>
      </c>
      <c r="H2677" t="str">
        <f t="shared" si="786"/>
        <v>25.0423867479198-440.877844151311i</v>
      </c>
      <c r="I2677" t="str">
        <f t="shared" si="787"/>
        <v>-8.39056780883264-4.10680347671365i</v>
      </c>
      <c r="K2677" t="str">
        <f t="shared" si="788"/>
        <v>0.00154106683525054-0.00290616658153566i</v>
      </c>
      <c r="L2677" t="str">
        <f t="shared" si="789"/>
        <v>0.0001875-0.00973974254058227i</v>
      </c>
      <c r="M2677" t="str">
        <f t="shared" si="790"/>
        <v>0.0025-0.00469505537853709i</v>
      </c>
      <c r="N2677">
        <f t="shared" si="791"/>
        <v>108.04307189216739</v>
      </c>
      <c r="O2677">
        <f t="shared" si="792"/>
        <v>6.9973462168055542</v>
      </c>
      <c r="P2677" s="3">
        <f t="shared" si="793"/>
        <v>6.9973462168055542</v>
      </c>
      <c r="Q2677" s="3">
        <f t="shared" si="794"/>
        <v>-71.95692810783261</v>
      </c>
      <c r="R2677">
        <f t="shared" si="795"/>
        <v>108.04307189216739</v>
      </c>
      <c r="S2677">
        <f t="shared" si="796"/>
        <v>21.72975421850521</v>
      </c>
      <c r="T2677">
        <f t="shared" si="779"/>
        <v>6.9973462168055542</v>
      </c>
    </row>
    <row r="2678" spans="1:20" x14ac:dyDescent="0.25">
      <c r="A2678">
        <f t="shared" si="780"/>
        <v>137050.89430958606</v>
      </c>
      <c r="B2678">
        <f t="shared" si="797"/>
        <v>21812.327284535531</v>
      </c>
      <c r="C2678" t="str">
        <f t="shared" si="781"/>
        <v>0.693434987267115-2.12309688023865i</v>
      </c>
      <c r="D2678" t="str">
        <f t="shared" si="782"/>
        <v>3.4750016914408-0.833836091041973i</v>
      </c>
      <c r="E2678" t="str">
        <f t="shared" si="783"/>
        <v>190.180954245059+12.0348964720328i</v>
      </c>
      <c r="F2678" t="str">
        <f t="shared" si="784"/>
        <v>2.9094062810768-6.88565059623012i</v>
      </c>
      <c r="G2678" t="str">
        <f t="shared" si="785"/>
        <v>0.999826926314318-0.0131546087429935i</v>
      </c>
      <c r="H2678" t="str">
        <f t="shared" si="786"/>
        <v>24.7630441460923-438.90003687878i</v>
      </c>
      <c r="I2678" t="str">
        <f t="shared" si="787"/>
        <v>-8.32226064131184-4.08331166490726i</v>
      </c>
      <c r="K2678" t="str">
        <f t="shared" si="788"/>
        <v>0.00153770756789741-0.00289687759908558i</v>
      </c>
      <c r="L2678" t="str">
        <f t="shared" si="789"/>
        <v>0.0001875-0.00970287162839431i</v>
      </c>
      <c r="M2678" t="str">
        <f t="shared" si="790"/>
        <v>0.0025-0.00467728170804651i</v>
      </c>
      <c r="N2678">
        <f t="shared" si="791"/>
        <v>108.08780715947685</v>
      </c>
      <c r="O2678">
        <f t="shared" si="792"/>
        <v>6.9796061276011248</v>
      </c>
      <c r="P2678" s="3">
        <f t="shared" si="793"/>
        <v>6.9796061276011248</v>
      </c>
      <c r="Q2678" s="3">
        <f t="shared" si="794"/>
        <v>-71.912192840523147</v>
      </c>
      <c r="R2678">
        <f t="shared" si="795"/>
        <v>108.08780715947685</v>
      </c>
      <c r="S2678">
        <f t="shared" si="796"/>
        <v>21.812327284535531</v>
      </c>
      <c r="T2678">
        <f t="shared" si="779"/>
        <v>6.9796061276011248</v>
      </c>
    </row>
    <row r="2679" spans="1:20" x14ac:dyDescent="0.25">
      <c r="A2679">
        <f t="shared" si="780"/>
        <v>137571.6877079625</v>
      </c>
      <c r="B2679">
        <f t="shared" si="797"/>
        <v>21895.214128216769</v>
      </c>
      <c r="C2679" t="str">
        <f t="shared" si="781"/>
        <v>0.69366835415576-2.11825010294438i</v>
      </c>
      <c r="D2679" t="str">
        <f t="shared" si="782"/>
        <v>3.47497793071379-0.831469064289903i</v>
      </c>
      <c r="E2679" t="str">
        <f t="shared" si="783"/>
        <v>190.394317026444+11.9923345400591i</v>
      </c>
      <c r="F2679" t="str">
        <f t="shared" si="784"/>
        <v>2.90940244689405-6.85987449339024i</v>
      </c>
      <c r="G2679" t="str">
        <f t="shared" si="785"/>
        <v>0.999825608684946-0.0132045788544412i</v>
      </c>
      <c r="H2679" t="str">
        <f t="shared" si="786"/>
        <v>24.4873100528179-436.933392672998i</v>
      </c>
      <c r="I2679" t="str">
        <f t="shared" si="787"/>
        <v>-8.2545507086637-4.06002893568389i</v>
      </c>
      <c r="K2679" t="str">
        <f t="shared" si="788"/>
        <v>0.00153436937647301-0.00288762253911619i</v>
      </c>
      <c r="L2679" t="str">
        <f t="shared" si="789"/>
        <v>0.0001875-0.00966614029527228i</v>
      </c>
      <c r="M2679" t="str">
        <f t="shared" si="790"/>
        <v>0.0025-0.00465957532182358i</v>
      </c>
      <c r="N2679">
        <f t="shared" si="791"/>
        <v>108.13219101759283</v>
      </c>
      <c r="O2679">
        <f t="shared" si="792"/>
        <v>6.9619551130941293</v>
      </c>
      <c r="P2679" s="3">
        <f t="shared" si="793"/>
        <v>6.9619551130941293</v>
      </c>
      <c r="Q2679" s="3">
        <f t="shared" si="794"/>
        <v>-71.867808982407169</v>
      </c>
      <c r="R2679">
        <f t="shared" si="795"/>
        <v>108.13219101759283</v>
      </c>
      <c r="S2679">
        <f t="shared" si="796"/>
        <v>21.895214128216768</v>
      </c>
      <c r="T2679">
        <f t="shared" si="779"/>
        <v>6.9619551130941293</v>
      </c>
    </row>
    <row r="2680" spans="1:20" x14ac:dyDescent="0.25">
      <c r="A2680">
        <f t="shared" si="780"/>
        <v>138094.46012125275</v>
      </c>
      <c r="B2680">
        <f t="shared" si="797"/>
        <v>21978.415941903993</v>
      </c>
      <c r="C2680" t="str">
        <f t="shared" si="781"/>
        <v>0.693891486344275-2.11343901554332i</v>
      </c>
      <c r="D2680" t="str">
        <f t="shared" si="782"/>
        <v>3.47495398939076-0.829113987619886i</v>
      </c>
      <c r="E2680" t="str">
        <f t="shared" si="783"/>
        <v>190.609060495944+11.9484943707838i</v>
      </c>
      <c r="F2680" t="str">
        <f t="shared" si="784"/>
        <v>2.90939858352632-6.8341970713769i</v>
      </c>
      <c r="G2680" t="str">
        <f t="shared" si="785"/>
        <v>0.999824281026077-0.0132547386532239i</v>
      </c>
      <c r="H2680" t="str">
        <f t="shared" si="786"/>
        <v>24.2151302048132-434.977824587069i</v>
      </c>
      <c r="I2680" t="str">
        <f t="shared" si="787"/>
        <v>-8.18743224121608-4.0369524854435i</v>
      </c>
      <c r="K2680" t="str">
        <f t="shared" si="788"/>
        <v>0.00153105209566659-0.00287840133981663i</v>
      </c>
      <c r="L2680" t="str">
        <f t="shared" si="789"/>
        <v>0.0001875-0.00962954801282358i</v>
      </c>
      <c r="M2680" t="str">
        <f t="shared" si="790"/>
        <v>0.0025-0.00464193596515598i</v>
      </c>
      <c r="N2680">
        <f t="shared" si="791"/>
        <v>108.17621855541098</v>
      </c>
      <c r="O2680">
        <f t="shared" si="792"/>
        <v>6.9443933408705849</v>
      </c>
      <c r="P2680" s="3">
        <f t="shared" si="793"/>
        <v>6.9443933408705849</v>
      </c>
      <c r="Q2680" s="3">
        <f t="shared" si="794"/>
        <v>-71.823781444589017</v>
      </c>
      <c r="R2680">
        <f t="shared" si="795"/>
        <v>108.17621855541098</v>
      </c>
      <c r="S2680">
        <f t="shared" si="796"/>
        <v>21.978415941903993</v>
      </c>
      <c r="T2680">
        <f t="shared" si="779"/>
        <v>6.9443933408705849</v>
      </c>
    </row>
    <row r="2681" spans="1:20" x14ac:dyDescent="0.25">
      <c r="A2681">
        <f t="shared" si="780"/>
        <v>138619.21906971352</v>
      </c>
      <c r="B2681">
        <f t="shared" si="797"/>
        <v>22061.933922483229</v>
      </c>
      <c r="C2681" t="str">
        <f t="shared" si="781"/>
        <v>0.694104327060825-2.10866355760698i</v>
      </c>
      <c r="D2681" t="str">
        <f t="shared" si="782"/>
        <v>3.47492986610165-0.826770827029096i</v>
      </c>
      <c r="E2681" t="str">
        <f t="shared" si="783"/>
        <v>190.825189920074+11.9033574885983i</v>
      </c>
      <c r="F2681" t="str">
        <f t="shared" si="784"/>
        <v>2.90939469075161-6.80861796080302i</v>
      </c>
      <c r="G2681" t="str">
        <f t="shared" si="785"/>
        <v>0.999822943261395-0.0133050888578762i</v>
      </c>
      <c r="H2681" t="str">
        <f t="shared" si="786"/>
        <v>23.9464512667989-433.033246550056i</v>
      </c>
      <c r="I2681" t="str">
        <f t="shared" si="787"/>
        <v>-8.12089953218555-4.01407955853322i</v>
      </c>
      <c r="K2681" t="str">
        <f t="shared" si="788"/>
        <v>0.00152775556105078-0.00286921393899214i</v>
      </c>
      <c r="L2681" t="str">
        <f t="shared" si="789"/>
        <v>0.0001875-0.00959309425465584i</v>
      </c>
      <c r="M2681" t="str">
        <f t="shared" si="790"/>
        <v>0.0025-0.00462436338429566i</v>
      </c>
      <c r="N2681">
        <f t="shared" si="791"/>
        <v>108.21988482075378</v>
      </c>
      <c r="O2681">
        <f t="shared" si="792"/>
        <v>6.9269209750489891</v>
      </c>
      <c r="P2681" s="3">
        <f t="shared" si="793"/>
        <v>6.9269209750489891</v>
      </c>
      <c r="Q2681" s="3">
        <f t="shared" si="794"/>
        <v>-71.780115179246224</v>
      </c>
      <c r="R2681">
        <f t="shared" si="795"/>
        <v>108.21988482075378</v>
      </c>
      <c r="S2681">
        <f t="shared" si="796"/>
        <v>22.061933922483231</v>
      </c>
      <c r="T2681">
        <f t="shared" si="779"/>
        <v>6.9269209750489891</v>
      </c>
    </row>
    <row r="2682" spans="1:20" x14ac:dyDescent="0.25">
      <c r="A2682">
        <f t="shared" si="780"/>
        <v>139145.97210217844</v>
      </c>
      <c r="B2682">
        <f t="shared" si="797"/>
        <v>22145.769271388664</v>
      </c>
      <c r="C2682" t="str">
        <f t="shared" si="781"/>
        <v>0.694306818067546-2.10392366920229i</v>
      </c>
      <c r="D2682" t="str">
        <f t="shared" si="782"/>
        <v>3.474905559466-0.824439548684693i</v>
      </c>
      <c r="E2682" t="str">
        <f t="shared" si="783"/>
        <v>191.042710494927+11.8569051868329i</v>
      </c>
      <c r="F2682" t="str">
        <f t="shared" si="784"/>
        <v>2.90939076834617-6.78313679369561i</v>
      </c>
      <c r="G2682" t="str">
        <f t="shared" si="785"/>
        <v>0.999821595314006-0.0133556301896369i</v>
      </c>
      <c r="H2682" t="str">
        <f t="shared" si="786"/>
        <v>23.6812208138594-431.099573357273i</v>
      </c>
      <c r="I2682" t="str">
        <f t="shared" si="787"/>
        <v>-8.05494693691923-3.99140744630295i</v>
      </c>
      <c r="K2682" t="str">
        <f t="shared" si="788"/>
        <v>0.00152447960907749-0.00286006027407053i</v>
      </c>
      <c r="L2682" t="str">
        <f t="shared" si="789"/>
        <v>0.0001875-0.00955677849636969i</v>
      </c>
      <c r="M2682" t="str">
        <f t="shared" si="790"/>
        <v>0.0025-0.00460685732645513i</v>
      </c>
      <c r="N2682">
        <f t="shared" si="791"/>
        <v>108.26318482020623</v>
      </c>
      <c r="O2682">
        <f t="shared" si="792"/>
        <v>6.9095381762015506</v>
      </c>
      <c r="P2682" s="3">
        <f t="shared" si="793"/>
        <v>6.9095381762015506</v>
      </c>
      <c r="Q2682" s="3">
        <f t="shared" si="794"/>
        <v>-71.736815179793766</v>
      </c>
      <c r="R2682">
        <f t="shared" si="795"/>
        <v>108.26318482020623</v>
      </c>
      <c r="S2682">
        <f t="shared" si="796"/>
        <v>22.145769271388666</v>
      </c>
      <c r="T2682">
        <f t="shared" si="779"/>
        <v>6.9095381762015506</v>
      </c>
    </row>
    <row r="2683" spans="1:20" x14ac:dyDescent="0.25">
      <c r="A2683">
        <f t="shared" si="780"/>
        <v>139674.72679616671</v>
      </c>
      <c r="B2683">
        <f t="shared" si="797"/>
        <v>22229.923194619943</v>
      </c>
      <c r="C2683" t="str">
        <f t="shared" si="781"/>
        <v>0.694498899644315-2.09921929087712i</v>
      </c>
      <c r="D2683" t="str">
        <f t="shared" si="782"/>
        <v>3.47488106809281-0.822120118923316i</v>
      </c>
      <c r="E2683" t="str">
        <f t="shared" si="783"/>
        <v>191.261627343287+11.8091185253454i</v>
      </c>
      <c r="F2683" t="str">
        <f t="shared" si="784"/>
        <v>2.90938681608446-6.75775320349037i</v>
      </c>
      <c r="G2683" t="str">
        <f t="shared" si="785"/>
        <v>0.999820237106428-0.0134063633724594i</v>
      </c>
      <c r="H2683" t="str">
        <f t="shared" si="786"/>
        <v>23.4193873141705-429.176720660679i</v>
      </c>
      <c r="I2683" t="str">
        <f t="shared" si="787"/>
        <v>-7.98956887214605-3.96893348618181i</v>
      </c>
      <c r="K2683" t="str">
        <f t="shared" si="788"/>
        <v>0.00152122407707383-0.00285094028210851i</v>
      </c>
      <c r="L2683" t="str">
        <f t="shared" si="789"/>
        <v>0.0001875-0.00952060021555061i</v>
      </c>
      <c r="M2683" t="str">
        <f t="shared" si="790"/>
        <v>0.0025-0.00458941753980387i</v>
      </c>
      <c r="N2683">
        <f t="shared" si="791"/>
        <v>108.3061135189561</v>
      </c>
      <c r="O2683">
        <f t="shared" si="792"/>
        <v>6.8922451012732981</v>
      </c>
      <c r="P2683" s="3">
        <f t="shared" si="793"/>
        <v>6.8922451012732981</v>
      </c>
      <c r="Q2683" s="3">
        <f t="shared" si="794"/>
        <v>-71.693886481043904</v>
      </c>
      <c r="R2683">
        <f t="shared" si="795"/>
        <v>108.3061135189561</v>
      </c>
      <c r="S2683">
        <f t="shared" si="796"/>
        <v>22.229923194619943</v>
      </c>
      <c r="T2683">
        <f t="shared" si="779"/>
        <v>6.8922451012732981</v>
      </c>
    </row>
    <row r="2684" spans="1:20" x14ac:dyDescent="0.25">
      <c r="A2684">
        <f t="shared" si="780"/>
        <v>140205.49075799217</v>
      </c>
      <c r="B2684">
        <f t="shared" si="797"/>
        <v>22314.396902759501</v>
      </c>
      <c r="C2684" t="str">
        <f t="shared" si="781"/>
        <v>0.694680510572453-2.09455036364587i</v>
      </c>
      <c r="D2684" t="str">
        <f t="shared" si="782"/>
        <v>3.47485639058076-0.819812504250633i</v>
      </c>
      <c r="E2684" t="str">
        <f t="shared" si="783"/>
        <v>191.481945511683+11.7599783281019i</v>
      </c>
      <c r="F2684" t="str">
        <f t="shared" si="784"/>
        <v>2.90938283373938-6.73246682502685i</v>
      </c>
      <c r="G2684" t="str">
        <f t="shared" si="785"/>
        <v>0.999818868560592-0.0134572891330212i</v>
      </c>
      <c r="H2684" t="str">
        <f t="shared" si="786"/>
        <v>23.1609001120848-427.264604959362i</v>
      </c>
      <c r="I2684" t="str">
        <f t="shared" si="787"/>
        <v>-7.92475981523777-3.94665506077502i</v>
      </c>
      <c r="K2684" t="str">
        <f t="shared" si="788"/>
        <v>0.00151798880323798-0.002841853899798i</v>
      </c>
      <c r="L2684" t="str">
        <f t="shared" si="789"/>
        <v>0.0001875-0.00948455889176189i</v>
      </c>
      <c r="M2684" t="str">
        <f t="shared" si="790"/>
        <v>0.0025-0.0045720437734647i</v>
      </c>
      <c r="N2684">
        <f t="shared" si="791"/>
        <v>108.34866584063595</v>
      </c>
      <c r="O2684">
        <f t="shared" si="792"/>
        <v>6.8750419035017565</v>
      </c>
      <c r="P2684" s="3">
        <f t="shared" si="793"/>
        <v>6.8750419035017565</v>
      </c>
      <c r="Q2684" s="3">
        <f t="shared" si="794"/>
        <v>-71.651334159364055</v>
      </c>
      <c r="R2684">
        <f t="shared" si="795"/>
        <v>108.34866584063595</v>
      </c>
      <c r="S2684">
        <f t="shared" si="796"/>
        <v>22.314396902759501</v>
      </c>
      <c r="T2684">
        <f t="shared" si="779"/>
        <v>6.8750419035017565</v>
      </c>
    </row>
    <row r="2685" spans="1:20" x14ac:dyDescent="0.25">
      <c r="A2685">
        <f t="shared" si="780"/>
        <v>140738.27162287253</v>
      </c>
      <c r="B2685">
        <f t="shared" si="797"/>
        <v>22399.191610989987</v>
      </c>
      <c r="C2685" t="str">
        <f t="shared" si="781"/>
        <v>0.694851588118205-2.08991682897434i</v>
      </c>
      <c r="D2685" t="str">
        <f t="shared" si="782"/>
        <v>3.47483152551775-0.817516671340779i</v>
      </c>
      <c r="E2685" t="str">
        <f t="shared" si="783"/>
        <v>191.703669967369+11.7094651807519i</v>
      </c>
      <c r="F2685" t="str">
        <f t="shared" si="784"/>
        <v>2.90937882108198-6.70727729454267i</v>
      </c>
      <c r="G2685" t="str">
        <f t="shared" si="785"/>
        <v>0.999817489597835-0.0135084082007346i</v>
      </c>
      <c r="H2685" t="str">
        <f t="shared" si="786"/>
        <v>22.9057094115695-425.363143590121i</v>
      </c>
      <c r="I2685" t="str">
        <f t="shared" si="787"/>
        <v>-7.86051430347795-3.92456959697964i</v>
      </c>
      <c r="K2685" t="str">
        <f t="shared" si="788"/>
        <v>0.00151477362663514-0.00283280106347233i</v>
      </c>
      <c r="L2685" t="str">
        <f t="shared" si="789"/>
        <v>0.0001875-0.00944865400653706i</v>
      </c>
      <c r="M2685" t="str">
        <f t="shared" si="790"/>
        <v>0.0025-0.00455473577751017i</v>
      </c>
      <c r="N2685">
        <f t="shared" si="791"/>
        <v>108.39083666717008</v>
      </c>
      <c r="O2685">
        <f t="shared" si="792"/>
        <v>6.8579287323340656</v>
      </c>
      <c r="P2685" s="3">
        <f t="shared" si="793"/>
        <v>6.8579287323340656</v>
      </c>
      <c r="Q2685" s="3">
        <f t="shared" si="794"/>
        <v>-71.609163332829922</v>
      </c>
      <c r="R2685">
        <f t="shared" si="795"/>
        <v>108.39083666717008</v>
      </c>
      <c r="S2685">
        <f t="shared" si="796"/>
        <v>22.399191610989988</v>
      </c>
      <c r="T2685">
        <f t="shared" si="779"/>
        <v>6.8579287323340656</v>
      </c>
    </row>
    <row r="2686" spans="1:20" x14ac:dyDescent="0.25">
      <c r="A2686">
        <f t="shared" si="780"/>
        <v>141273.07705503944</v>
      </c>
      <c r="B2686">
        <f t="shared" si="797"/>
        <v>22484.308539111749</v>
      </c>
      <c r="C2686" t="str">
        <f t="shared" si="781"/>
        <v>0.695012068016087-2.08531862876458i</v>
      </c>
      <c r="D2686" t="str">
        <f t="shared" si="782"/>
        <v>3.47480647148118-0.815232587035918i</v>
      </c>
      <c r="E2686" t="str">
        <f t="shared" si="783"/>
        <v>191.926805595236+11.6575594281893i</v>
      </c>
      <c r="F2686" t="str">
        <f t="shared" si="784"/>
        <v>2.90937477788166-6.68218424966875i</v>
      </c>
      <c r="G2686" t="str">
        <f t="shared" si="785"/>
        <v>0.999816100138897-0.013559721307756i</v>
      </c>
      <c r="H2686" t="str">
        <f t="shared" si="786"/>
        <v>22.6537662599849-423.472254718132i</v>
      </c>
      <c r="I2686" t="str">
        <f t="shared" si="787"/>
        <v>-7.79682693334092-3.90267456512004i</v>
      </c>
      <c r="K2686" t="str">
        <f t="shared" si="788"/>
        <v>0.00151157838719334-0.0028237817091124i</v>
      </c>
      <c r="L2686" t="str">
        <f t="shared" si="789"/>
        <v>0.0001875-0.0094128850433722i</v>
      </c>
      <c r="M2686" t="str">
        <f t="shared" si="790"/>
        <v>0.0025-0.00453749330295891i</v>
      </c>
      <c r="N2686">
        <f t="shared" si="791"/>
        <v>108.43262083862216</v>
      </c>
      <c r="O2686">
        <f t="shared" si="792"/>
        <v>6.8409057333443259</v>
      </c>
      <c r="P2686" s="3">
        <f t="shared" si="793"/>
        <v>6.8409057333443259</v>
      </c>
      <c r="Q2686" s="3">
        <f t="shared" si="794"/>
        <v>-71.567379161377843</v>
      </c>
      <c r="R2686">
        <f t="shared" si="795"/>
        <v>108.43262083862216</v>
      </c>
      <c r="S2686">
        <f t="shared" si="796"/>
        <v>22.484308539111748</v>
      </c>
      <c r="T2686">
        <f t="shared" si="779"/>
        <v>6.8409057333443259</v>
      </c>
    </row>
    <row r="2687" spans="1:20" x14ac:dyDescent="0.25">
      <c r="A2687">
        <f t="shared" si="780"/>
        <v>141809.91474784861</v>
      </c>
      <c r="B2687">
        <f t="shared" si="797"/>
        <v>22569.748911560375</v>
      </c>
      <c r="C2687" t="str">
        <f t="shared" si="781"/>
        <v>0.695161884452047-2.08075570533913i</v>
      </c>
      <c r="D2687" t="str">
        <f t="shared" si="782"/>
        <v>3.47478122703752-0.812960218345687i</v>
      </c>
      <c r="E2687" t="str">
        <f t="shared" si="783"/>
        <v>192.151357194648+11.6042411721112i</v>
      </c>
      <c r="F2687" t="str">
        <f t="shared" si="784"/>
        <v>2.90937070390597-6.65718732942364i</v>
      </c>
      <c r="G2687" t="str">
        <f t="shared" si="785"/>
        <v>0.999814700103913-0.0136112291889967i</v>
      </c>
      <c r="H2687" t="str">
        <f t="shared" si="786"/>
        <v>22.405022532199-421.591857327706i</v>
      </c>
      <c r="I2687" t="str">
        <f t="shared" si="787"/>
        <v>-7.73369235977854-3.88096747810149i</v>
      </c>
      <c r="K2687" t="str">
        <f t="shared" si="788"/>
        <v>0.00150840292569938-0.00281479577235272i</v>
      </c>
      <c r="L2687" t="str">
        <f t="shared" si="789"/>
        <v>0.0001875-0.00937725148771891i</v>
      </c>
      <c r="M2687" t="str">
        <f t="shared" si="790"/>
        <v>0.0025-0.00452031610177218i</v>
      </c>
      <c r="N2687">
        <f t="shared" si="791"/>
        <v>108.47401315304776</v>
      </c>
      <c r="O2687">
        <f t="shared" si="792"/>
        <v>6.8239730481488694</v>
      </c>
      <c r="P2687" s="3">
        <f t="shared" si="793"/>
        <v>6.8239730481488694</v>
      </c>
      <c r="Q2687" s="3">
        <f t="shared" si="794"/>
        <v>-71.525986846952236</v>
      </c>
      <c r="R2687">
        <f t="shared" si="795"/>
        <v>108.47401315304776</v>
      </c>
      <c r="S2687">
        <f t="shared" si="796"/>
        <v>22.569748911560374</v>
      </c>
      <c r="T2687">
        <f t="shared" si="779"/>
        <v>6.8239730481488694</v>
      </c>
    </row>
    <row r="2688" spans="1:20" x14ac:dyDescent="0.25">
      <c r="A2688">
        <f t="shared" si="780"/>
        <v>142348.79242389044</v>
      </c>
      <c r="B2688">
        <f t="shared" si="797"/>
        <v>22655.513957424304</v>
      </c>
      <c r="C2688" t="str">
        <f t="shared" si="781"/>
        <v>0.695300970046553-2.07622800142505i</v>
      </c>
      <c r="D2688" t="str">
        <f t="shared" si="782"/>
        <v>3.47475579074261-0.81069953244678i</v>
      </c>
      <c r="E2688" t="str">
        <f t="shared" si="783"/>
        <v>192.377329476195+11.5494902685711i</v>
      </c>
      <c r="F2688" t="str">
        <f t="shared" si="784"/>
        <v>2.90936659892081-6.63228617420884i</v>
      </c>
      <c r="G2688" t="str">
        <f t="shared" si="785"/>
        <v>0.999813289412413-0.0136629325821326i</v>
      </c>
      <c r="H2688" t="str">
        <f t="shared" si="786"/>
        <v>22.1594309150295-419.721871213148i</v>
      </c>
      <c r="I2688" t="str">
        <f t="shared" si="787"/>
        <v>-7.67110529551699-3.85944589058263i</v>
      </c>
      <c r="K2688" t="str">
        <f t="shared" si="788"/>
        <v>0.00150524708379465-0.00280584318848738i</v>
      </c>
      <c r="L2688" t="str">
        <f t="shared" si="789"/>
        <v>0.0001875-0.00934175282697635i</v>
      </c>
      <c r="M2688" t="str">
        <f t="shared" si="790"/>
        <v>0.0025-0.00450320392685016i</v>
      </c>
      <c r="N2688">
        <f t="shared" si="791"/>
        <v>108.51500836635086</v>
      </c>
      <c r="O2688">
        <f t="shared" si="792"/>
        <v>6.8071308143211438</v>
      </c>
      <c r="P2688" s="3">
        <f t="shared" si="793"/>
        <v>6.8071308143211438</v>
      </c>
      <c r="Q2688" s="3">
        <f t="shared" si="794"/>
        <v>-71.484991633649145</v>
      </c>
      <c r="R2688">
        <f t="shared" si="795"/>
        <v>108.51500836635086</v>
      </c>
      <c r="S2688">
        <f t="shared" si="796"/>
        <v>22.655513957424304</v>
      </c>
      <c r="T2688">
        <f t="shared" si="779"/>
        <v>6.8071308143211438</v>
      </c>
    </row>
    <row r="2689" spans="1:20" x14ac:dyDescent="0.25">
      <c r="A2689">
        <f t="shared" si="780"/>
        <v>142889.71783510121</v>
      </c>
      <c r="B2689">
        <f t="shared" si="797"/>
        <v>22741.604910462516</v>
      </c>
      <c r="C2689" t="str">
        <f t="shared" si="781"/>
        <v>0.695429255837446-2.07173546013748i</v>
      </c>
      <c r="D2689" t="str">
        <f t="shared" si="782"/>
        <v>3.47473016114119-0.808450496682378i</v>
      </c>
      <c r="E2689" t="str">
        <f t="shared" si="783"/>
        <v>192.604727058386+11.4932863255246i</v>
      </c>
      <c r="F2689" t="str">
        <f t="shared" si="784"/>
        <v>2.90936246269019-6.60748042580309i</v>
      </c>
      <c r="G2689" t="str">
        <f t="shared" si="785"/>
        <v>0.999811867983313-0.0137148322276148i</v>
      </c>
      <c r="H2689" t="str">
        <f t="shared" si="786"/>
        <v>21.9169448920065-417.862216969695i</v>
      </c>
      <c r="I2689" t="str">
        <f t="shared" si="787"/>
        <v>-7.60906051036088-3.83810739816494i</v>
      </c>
      <c r="K2689" t="str">
        <f t="shared" si="788"/>
        <v>0.00150211070397104-0.00279692389247598i</v>
      </c>
      <c r="L2689" t="str">
        <f t="shared" si="789"/>
        <v>0.0001875-0.00930638855048456i</v>
      </c>
      <c r="M2689" t="str">
        <f t="shared" si="790"/>
        <v>0.0025-0.00448615653202845i</v>
      </c>
      <c r="N2689">
        <f t="shared" si="791"/>
        <v>108.55560119214255</v>
      </c>
      <c r="O2689">
        <f t="shared" si="792"/>
        <v>6.790379165305092</v>
      </c>
      <c r="P2689" s="3">
        <f t="shared" si="793"/>
        <v>6.790379165305092</v>
      </c>
      <c r="Q2689" s="3">
        <f t="shared" si="794"/>
        <v>-71.444398807857453</v>
      </c>
      <c r="R2689">
        <f t="shared" si="795"/>
        <v>108.55560119214255</v>
      </c>
      <c r="S2689">
        <f t="shared" si="796"/>
        <v>22.741604910462517</v>
      </c>
      <c r="T2689">
        <f t="shared" si="779"/>
        <v>6.790379165305092</v>
      </c>
    </row>
    <row r="2690" spans="1:20" x14ac:dyDescent="0.25">
      <c r="A2690">
        <f t="shared" si="780"/>
        <v>143432.69876287458</v>
      </c>
      <c r="B2690">
        <f t="shared" si="797"/>
        <v>22828.023009122273</v>
      </c>
      <c r="C2690" t="str">
        <f t="shared" si="781"/>
        <v>0.695546671262684-2.06727802496291i</v>
      </c>
      <c r="D2690" t="str">
        <f t="shared" si="782"/>
        <v>3.47470433676711-0.806213078561723i</v>
      </c>
      <c r="E2690" t="str">
        <f t="shared" si="783"/>
        <v>192.833554464249+11.4356087003703i</v>
      </c>
      <c r="F2690" t="str">
        <f t="shared" si="784"/>
        <v>2.90935829497636-6.58276972735764i</v>
      </c>
      <c r="G2690" t="str">
        <f t="shared" si="785"/>
        <v>0.999810435734914-0.0137669288686795i</v>
      </c>
      <c r="H2690" t="str">
        <f t="shared" si="786"/>
        <v>21.6775187284476-416.01281598456i</v>
      </c>
      <c r="I2690" t="str">
        <f t="shared" si="787"/>
        <v>-7.54755283050729-3.81694963660035i</v>
      </c>
      <c r="K2690" t="str">
        <f t="shared" si="788"/>
        <v>0.00149899362956675-0.00278803781894947i</v>
      </c>
      <c r="L2690" t="str">
        <f t="shared" si="789"/>
        <v>0.0001875-0.00927115814951636i</v>
      </c>
      <c r="M2690" t="str">
        <f t="shared" si="790"/>
        <v>0.0025-0.00446917367207457i</v>
      </c>
      <c r="N2690">
        <f t="shared" si="791"/>
        <v>108.5957863016037</v>
      </c>
      <c r="O2690">
        <f t="shared" si="792"/>
        <v>6.7737182303277743</v>
      </c>
      <c r="P2690" s="3">
        <f t="shared" si="793"/>
        <v>6.7737182303277743</v>
      </c>
      <c r="Q2690" s="3">
        <f t="shared" si="794"/>
        <v>-71.404213698396305</v>
      </c>
      <c r="R2690">
        <f t="shared" si="795"/>
        <v>108.5957863016037</v>
      </c>
      <c r="S2690">
        <f t="shared" si="796"/>
        <v>22.828023009122273</v>
      </c>
      <c r="T2690">
        <f t="shared" si="779"/>
        <v>6.7737182303277743</v>
      </c>
    </row>
    <row r="2691" spans="1:20" x14ac:dyDescent="0.25">
      <c r="A2691">
        <f t="shared" si="780"/>
        <v>143977.74301817353</v>
      </c>
      <c r="B2691">
        <f t="shared" si="797"/>
        <v>22914.769496556939</v>
      </c>
      <c r="C2691" t="str">
        <f t="shared" si="781"/>
        <v>0.695653144142976-2.06285563974201i</v>
      </c>
      <c r="D2691" t="str">
        <f t="shared" si="782"/>
        <v>3.47467831614314-0.803987245759613i</v>
      </c>
      <c r="E2691" t="str">
        <f t="shared" si="783"/>
        <v>193.063816117859+11.3764364974893i</v>
      </c>
      <c r="F2691" t="str">
        <f t="shared" si="784"/>
        <v>2.90935409553982-6.55815372339095i</v>
      </c>
      <c r="G2691" t="str">
        <f t="shared" si="785"/>
        <v>0.999808992584897-0.0138192232513582i</v>
      </c>
      <c r="H2691" t="str">
        <f t="shared" si="786"/>
        <v>21.4411074568396-414.173590428052i</v>
      </c>
      <c r="I2691" t="str">
        <f t="shared" si="787"/>
        <v>-7.48657713786735-3.79597028101545i</v>
      </c>
      <c r="K2691" t="str">
        <f t="shared" si="788"/>
        <v>0.0014958957047622-0.00277918490221585i</v>
      </c>
      <c r="L2691" t="str">
        <f t="shared" si="789"/>
        <v>0.0001875-0.0092360611172708i</v>
      </c>
      <c r="M2691" t="str">
        <f t="shared" si="790"/>
        <v>0.0025-0.00445225510268436i</v>
      </c>
      <c r="N2691">
        <f t="shared" si="791"/>
        <v>108.63555832335258</v>
      </c>
      <c r="O2691">
        <f t="shared" si="792"/>
        <v>6.7571481343108344</v>
      </c>
      <c r="P2691" s="3">
        <f t="shared" si="793"/>
        <v>6.7571481343108344</v>
      </c>
      <c r="Q2691" s="3">
        <f t="shared" si="794"/>
        <v>-71.364441676647417</v>
      </c>
      <c r="R2691">
        <f t="shared" si="795"/>
        <v>108.63555832335258</v>
      </c>
      <c r="S2691">
        <f t="shared" si="796"/>
        <v>22.914769496556939</v>
      </c>
      <c r="T2691">
        <f t="shared" si="779"/>
        <v>6.7571481343108344</v>
      </c>
    </row>
    <row r="2692" spans="1:20" x14ac:dyDescent="0.25">
      <c r="A2692">
        <f t="shared" si="780"/>
        <v>144524.8584416426</v>
      </c>
      <c r="B2692">
        <f t="shared" si="797"/>
        <v>23001.845620643857</v>
      </c>
      <c r="C2692" t="str">
        <f t="shared" si="781"/>
        <v>0.695748600664159-2.0584682486521i</v>
      </c>
      <c r="D2692" t="str">
        <f t="shared" si="782"/>
        <v>3.47465209778088-0.801772966115906i</v>
      </c>
      <c r="E2692" t="str">
        <f t="shared" si="783"/>
        <v>193.295516340786+11.3157485657777i</v>
      </c>
      <c r="F2692" t="str">
        <f t="shared" si="784"/>
        <v>2.90934986413919-6.53363205978352i</v>
      </c>
      <c r="G2692" t="str">
        <f t="shared" si="785"/>
        <v>0.999807538450313-0.0138717161244882i</v>
      </c>
      <c r="H2692" t="str">
        <f t="shared" si="786"/>
        <v>21.2076668625202-412.344463244803i</v>
      </c>
      <c r="I2692" t="str">
        <f t="shared" si="787"/>
        <v>-7.42612836939676-3.77516704515227i</v>
      </c>
      <c r="K2692" t="str">
        <f t="shared" si="788"/>
        <v>0.00149281677457582-0.00277036507626597i</v>
      </c>
      <c r="L2692" t="str">
        <f t="shared" si="789"/>
        <v>0.0001875-0.00920109694886509i</v>
      </c>
      <c r="M2692" t="str">
        <f t="shared" si="790"/>
        <v>0.0025-0.00443540058047855i</v>
      </c>
      <c r="N2692">
        <f t="shared" si="791"/>
        <v>108.67491184331314</v>
      </c>
      <c r="O2692">
        <f t="shared" si="792"/>
        <v>6.7406689977808396</v>
      </c>
      <c r="P2692" s="3">
        <f t="shared" si="793"/>
        <v>6.7406689977808396</v>
      </c>
      <c r="Q2692" s="3">
        <f t="shared" si="794"/>
        <v>-71.32508815668686</v>
      </c>
      <c r="R2692">
        <f t="shared" si="795"/>
        <v>108.67491184331314</v>
      </c>
      <c r="S2692">
        <f t="shared" si="796"/>
        <v>23.001845620643856</v>
      </c>
      <c r="T2692">
        <f t="shared" si="779"/>
        <v>6.7406689977808396</v>
      </c>
    </row>
    <row r="2693" spans="1:20" x14ac:dyDescent="0.25">
      <c r="A2693">
        <f t="shared" si="780"/>
        <v>145074.05290372082</v>
      </c>
      <c r="B2693">
        <f t="shared" si="797"/>
        <v>23089.252634002303</v>
      </c>
      <c r="C2693" t="str">
        <f t="shared" si="781"/>
        <v>0.695832965359601-2.05411579618903i</v>
      </c>
      <c r="D2693" t="str">
        <f t="shared" si="782"/>
        <v>3.47462568018066-0.799570207635057i</v>
      </c>
      <c r="E2693" t="str">
        <f t="shared" si="783"/>
        <v>193.528659348454+11.2535234961862i</v>
      </c>
      <c r="F2693" t="str">
        <f t="shared" si="784"/>
        <v>2.90934560053127-6.50920438377289i</v>
      </c>
      <c r="G2693" t="str">
        <f t="shared" si="785"/>
        <v>0.999806073247588-0.0139244082397231i</v>
      </c>
      <c r="H2693" t="str">
        <f t="shared" si="786"/>
        <v>20.9771534696509-410.525358145071i</v>
      </c>
      <c r="I2693" t="str">
        <f t="shared" si="787"/>
        <v>-7.36620151643449-3.75453768062536i</v>
      </c>
      <c r="K2693" t="str">
        <f t="shared" si="788"/>
        <v>0.00148975668485994-0.00276157827477899i</v>
      </c>
      <c r="L2693" t="str">
        <f t="shared" si="789"/>
        <v>0.0001875-0.00916626514132803i</v>
      </c>
      <c r="M2693" t="str">
        <f t="shared" si="790"/>
        <v>0.0025-0.00441860986299916i</v>
      </c>
      <c r="N2693">
        <f t="shared" si="791"/>
        <v>108.71384140459311</v>
      </c>
      <c r="O2693">
        <f t="shared" si="792"/>
        <v>6.7242809367780474</v>
      </c>
      <c r="P2693" s="3">
        <f t="shared" si="793"/>
        <v>6.7242809367780474</v>
      </c>
      <c r="Q2693" s="3">
        <f t="shared" si="794"/>
        <v>-71.286158595406889</v>
      </c>
      <c r="R2693">
        <f t="shared" si="795"/>
        <v>108.71384140459311</v>
      </c>
      <c r="S2693">
        <f t="shared" si="796"/>
        <v>23.089252634002303</v>
      </c>
      <c r="T2693">
        <f t="shared" si="779"/>
        <v>6.7242809367780474</v>
      </c>
    </row>
    <row r="2694" spans="1:20" x14ac:dyDescent="0.25">
      <c r="A2694">
        <f t="shared" si="780"/>
        <v>145625.33430475497</v>
      </c>
      <c r="B2694">
        <f t="shared" si="797"/>
        <v>23176.991794011512</v>
      </c>
      <c r="C2694" t="str">
        <f t="shared" si="781"/>
        <v>0.695906161092276-2.04979822714896i</v>
      </c>
      <c r="D2694" t="str">
        <f t="shared" si="782"/>
        <v>3.4745990618315-0.797378938485627i</v>
      </c>
      <c r="E2694" t="str">
        <f t="shared" si="783"/>
        <v>193.763249246424+11.1897396192441i</v>
      </c>
      <c r="F2694" t="str">
        <f t="shared" si="784"/>
        <v>2.90934130447099-6.4848703439485i</v>
      </c>
      <c r="G2694" t="str">
        <f t="shared" si="785"/>
        <v>0.999804596892508-0.0139773003515426i</v>
      </c>
      <c r="H2694" t="str">
        <f t="shared" si="786"/>
        <v>20.7495245274779-408.716199596145i</v>
      </c>
      <c r="I2694" t="str">
        <f t="shared" si="787"/>
        <v>-7.3067916240498-3.73407997619472i</v>
      </c>
      <c r="K2694" t="str">
        <f t="shared" si="788"/>
        <v>0.00148671528229661-0.00275282443112805i</v>
      </c>
      <c r="L2694" t="str">
        <f t="shared" si="789"/>
        <v>0.0001875-0.00913156519359235i</v>
      </c>
      <c r="M2694" t="str">
        <f t="shared" si="790"/>
        <v>0.0025-0.00440188270870606i</v>
      </c>
      <c r="N2694">
        <f t="shared" si="791"/>
        <v>108.75234150735854</v>
      </c>
      <c r="O2694">
        <f t="shared" si="792"/>
        <v>6.7079840627650453</v>
      </c>
      <c r="P2694" s="3">
        <f t="shared" si="793"/>
        <v>6.7079840627650453</v>
      </c>
      <c r="Q2694" s="3">
        <f t="shared" si="794"/>
        <v>-71.247658492641463</v>
      </c>
      <c r="R2694">
        <f t="shared" si="795"/>
        <v>108.75234150735854</v>
      </c>
      <c r="S2694">
        <f t="shared" si="796"/>
        <v>23.176991794011514</v>
      </c>
      <c r="T2694">
        <f t="shared" si="779"/>
        <v>6.7079840627650453</v>
      </c>
    </row>
    <row r="2695" spans="1:20" x14ac:dyDescent="0.25">
      <c r="A2695">
        <f t="shared" si="780"/>
        <v>146178.71057511304</v>
      </c>
      <c r="B2695">
        <f t="shared" si="797"/>
        <v>23265.064362828758</v>
      </c>
      <c r="C2695" t="str">
        <f t="shared" si="781"/>
        <v>0.69596810903687-2.04551548660944i</v>
      </c>
      <c r="D2695" t="str">
        <f t="shared" si="782"/>
        <v>3.47457224121103-0.795199126999819i</v>
      </c>
      <c r="E2695" t="str">
        <f t="shared" si="783"/>
        <v>193.999290026581+11.1243750025999i</v>
      </c>
      <c r="F2695" t="str">
        <f t="shared" si="784"/>
        <v>2.90933697571145-6.46062959024667i</v>
      </c>
      <c r="G2695" t="str">
        <f t="shared" si="785"/>
        <v>0.999803109300221-0.0140303932172636i</v>
      </c>
      <c r="H2695" t="str">
        <f t="shared" si="786"/>
        <v>20.5247379968721-406.916912813834i</v>
      </c>
      <c r="I2695" t="str">
        <f t="shared" si="787"/>
        <v>-7.24789379039744-3.71379175705419i</v>
      </c>
      <c r="K2695" t="str">
        <f t="shared" si="788"/>
        <v>0.00148369241439344-0.00274410347838567i</v>
      </c>
      <c r="L2695" t="str">
        <f t="shared" si="789"/>
        <v>0.0001875-0.00909699660648772i</v>
      </c>
      <c r="M2695" t="str">
        <f t="shared" si="790"/>
        <v>0.0025-0.00438521887697357i</v>
      </c>
      <c r="N2695">
        <f t="shared" si="791"/>
        <v>108.79040660871919</v>
      </c>
      <c r="O2695">
        <f t="shared" si="792"/>
        <v>6.6917784825334445</v>
      </c>
      <c r="P2695" s="3">
        <f t="shared" si="793"/>
        <v>6.6917784825334445</v>
      </c>
      <c r="Q2695" s="3">
        <f t="shared" si="794"/>
        <v>-71.209593391280805</v>
      </c>
      <c r="R2695">
        <f t="shared" si="795"/>
        <v>108.79040660871919</v>
      </c>
      <c r="S2695">
        <f t="shared" si="796"/>
        <v>23.26506436282876</v>
      </c>
      <c r="T2695">
        <f t="shared" si="779"/>
        <v>6.6917784825334445</v>
      </c>
    </row>
    <row r="2696" spans="1:20" x14ac:dyDescent="0.25">
      <c r="A2696">
        <f t="shared" si="780"/>
        <v>146734.18967529849</v>
      </c>
      <c r="B2696">
        <f t="shared" si="797"/>
        <v>23353.471607407508</v>
      </c>
      <c r="C2696" t="str">
        <f t="shared" si="781"/>
        <v>0.696018728661664-2.0412675199101i</v>
      </c>
      <c r="D2696" t="str">
        <f t="shared" si="782"/>
        <v>3.47454521678536-0.793030741672995i</v>
      </c>
      <c r="E2696" t="str">
        <f t="shared" si="783"/>
        <v>194.236785563246+11.0574074485507i</v>
      </c>
      <c r="F2696" t="str">
        <f t="shared" si="784"/>
        <v>2.90933261400387-6.43648177394558i</v>
      </c>
      <c r="G2696" t="str">
        <f t="shared" si="785"/>
        <v>0.999801610385229-0.0140836875970498i</v>
      </c>
      <c r="H2696" t="str">
        <f t="shared" si="786"/>
        <v>20.3027525371423-405.127423754044i</v>
      </c>
      <c r="I2696" t="str">
        <f t="shared" si="787"/>
        <v>-7.1895031660809-3.69367088413482i</v>
      </c>
      <c r="K2696" t="str">
        <f t="shared" si="788"/>
        <v>0.00148068792947946-0.00273541534932912i</v>
      </c>
      <c r="L2696" t="str">
        <f t="shared" si="789"/>
        <v>0.0001875-0.00906255888273337i</v>
      </c>
      <c r="M2696" t="str">
        <f t="shared" si="790"/>
        <v>0.0025-0.00436861812808683i</v>
      </c>
      <c r="N2696">
        <f t="shared" si="791"/>
        <v>108.8280311226156</v>
      </c>
      <c r="O2696">
        <f t="shared" si="792"/>
        <v>6.6756642981095169</v>
      </c>
      <c r="P2696" s="3">
        <f t="shared" si="793"/>
        <v>6.6756642981095169</v>
      </c>
      <c r="Q2696" s="3">
        <f t="shared" si="794"/>
        <v>-71.171968877384401</v>
      </c>
      <c r="R2696">
        <f t="shared" si="795"/>
        <v>108.8280311226156</v>
      </c>
      <c r="S2696">
        <f t="shared" si="796"/>
        <v>23.353471607407506</v>
      </c>
      <c r="T2696">
        <f t="shared" si="779"/>
        <v>6.6756642981095169</v>
      </c>
    </row>
    <row r="2697" spans="1:20" x14ac:dyDescent="0.25">
      <c r="A2697">
        <f t="shared" si="780"/>
        <v>147291.77959606462</v>
      </c>
      <c r="B2697">
        <f t="shared" si="797"/>
        <v>23442.214799515656</v>
      </c>
      <c r="C2697" t="str">
        <f t="shared" si="781"/>
        <v>0.696057937710239-2.037054272633i</v>
      </c>
      <c r="D2697" t="str">
        <f t="shared" si="782"/>
        <v>3.47451798700897-0.790873751163196i</v>
      </c>
      <c r="E2697" t="str">
        <f t="shared" si="783"/>
        <v>194.47573960919+10.9888144915798i</v>
      </c>
      <c r="F2697" t="str">
        <f t="shared" si="784"/>
        <v>2.90932821909753-6.41242654766014i</v>
      </c>
      <c r="G2697" t="str">
        <f t="shared" si="785"/>
        <v>0.999800100061385-0.014137184253923i</v>
      </c>
      <c r="H2697" t="str">
        <f t="shared" si="786"/>
        <v>20.0835274931176-403.347659104457i</v>
      </c>
      <c r="I2697" t="str">
        <f t="shared" si="787"/>
        <v>-7.13161495352372-3.67371525342316i</v>
      </c>
      <c r="K2697" t="str">
        <f t="shared" si="788"/>
        <v>0.00147770167670088-0.00272675997644581i</v>
      </c>
      <c r="L2697" t="str">
        <f t="shared" si="789"/>
        <v>0.0001875-0.00902825152693096i</v>
      </c>
      <c r="M2697" t="str">
        <f t="shared" si="790"/>
        <v>0.0025-0.00435208022323852i</v>
      </c>
      <c r="N2697">
        <f t="shared" si="791"/>
        <v>108.86520941970821</v>
      </c>
      <c r="O2697">
        <f t="shared" si="792"/>
        <v>6.6596416066590436</v>
      </c>
      <c r="P2697" s="3">
        <f t="shared" si="793"/>
        <v>6.6596416066590436</v>
      </c>
      <c r="Q2697" s="3">
        <f t="shared" si="794"/>
        <v>-71.134790580291792</v>
      </c>
      <c r="R2697">
        <f t="shared" si="795"/>
        <v>108.86520941970821</v>
      </c>
      <c r="S2697">
        <f t="shared" si="796"/>
        <v>23.442214799515657</v>
      </c>
      <c r="T2697">
        <f t="shared" si="779"/>
        <v>6.6596416066590436</v>
      </c>
    </row>
    <row r="2698" spans="1:20" x14ac:dyDescent="0.25">
      <c r="A2698">
        <f t="shared" si="780"/>
        <v>147851.48835852966</v>
      </c>
      <c r="B2698">
        <f t="shared" si="797"/>
        <v>23531.295215753817</v>
      </c>
      <c r="C2698" t="str">
        <f t="shared" si="781"/>
        <v>0.696085652183291-2.03287569058249i</v>
      </c>
      <c r="D2698" t="str">
        <f t="shared" si="782"/>
        <v>3.4744905503248-0.788728124290705i</v>
      </c>
      <c r="E2698" t="str">
        <f t="shared" si="783"/>
        <v>194.716155791563+10.9185733958961i</v>
      </c>
      <c r="F2698" t="str">
        <f t="shared" si="784"/>
        <v>2.9093237907399-6.38846356533724i</v>
      </c>
      <c r="G2698" t="str">
        <f t="shared" si="785"/>
        <v>0.999798578241886-0.0141908839537732i</v>
      </c>
      <c r="H2698" t="str">
        <f t="shared" si="786"/>
        <v>19.8670228824915-401.577546276279i</v>
      </c>
      <c r="I2698" t="str">
        <f t="shared" si="787"/>
        <v>-7.07422440634875-3.65392279529396i</v>
      </c>
      <c r="K2698" t="str">
        <f t="shared" si="788"/>
        <v>0.00147473350601709-0.00271813729193851i</v>
      </c>
      <c r="L2698" t="str">
        <f t="shared" si="789"/>
        <v>0.0001875-0.00899407404555789i</v>
      </c>
      <c r="M2698" t="str">
        <f t="shared" si="790"/>
        <v>0.0025-0.00433560492452534i</v>
      </c>
      <c r="N2698">
        <f t="shared" si="791"/>
        <v>108.90193582727758</v>
      </c>
      <c r="O2698">
        <f t="shared" si="792"/>
        <v>6.6437105003912276</v>
      </c>
      <c r="P2698" s="3">
        <f t="shared" si="793"/>
        <v>6.6437105003912276</v>
      </c>
      <c r="Q2698" s="3">
        <f t="shared" si="794"/>
        <v>-71.098064172722417</v>
      </c>
      <c r="R2698">
        <f t="shared" si="795"/>
        <v>108.90193582727758</v>
      </c>
      <c r="S2698">
        <f t="shared" si="796"/>
        <v>23.531295215753815</v>
      </c>
      <c r="T2698">
        <f t="shared" si="779"/>
        <v>6.6437105003912276</v>
      </c>
    </row>
    <row r="2699" spans="1:20" x14ac:dyDescent="0.25">
      <c r="A2699">
        <f t="shared" si="780"/>
        <v>148413.3240142921</v>
      </c>
      <c r="B2699">
        <f t="shared" si="797"/>
        <v>23620.714137573683</v>
      </c>
      <c r="C2699" t="str">
        <f t="shared" si="781"/>
        <v>0.696101786319935-2.02873171976435i</v>
      </c>
      <c r="D2699" t="str">
        <f t="shared" si="782"/>
        <v>3.47446290516391-0.78659383003754i</v>
      </c>
      <c r="E2699" t="str">
        <f t="shared" si="783"/>
        <v>194.95803760772+10.8466611529799i</v>
      </c>
      <c r="F2699" t="str">
        <f t="shared" si="784"/>
        <v>2.90931932867643-6.36459248225047i</v>
      </c>
      <c r="G2699" t="str">
        <f t="shared" si="785"/>
        <v>0.999797044839269-0.0142447874653691i</v>
      </c>
      <c r="H2699" t="str">
        <f t="shared" si="786"/>
        <v>19.6531993834193-399.817013396093i</v>
      </c>
      <c r="I2699" t="str">
        <f t="shared" si="787"/>
        <v>-7.01732682876504-3.63429147385672i</v>
      </c>
      <c r="K2699" t="str">
        <f t="shared" si="788"/>
        <v>0.00147178326819628-0.00270954722773047i</v>
      </c>
      <c r="L2699" t="str">
        <f t="shared" si="789"/>
        <v>0.0001875-0.0089600259469594i</v>
      </c>
      <c r="M2699" t="str">
        <f t="shared" si="790"/>
        <v>0.0025-0.00431919199494454i</v>
      </c>
      <c r="N2699">
        <f t="shared" si="791"/>
        <v>108.93820462912147</v>
      </c>
      <c r="O2699">
        <f t="shared" si="792"/>
        <v>6.6278710664599769</v>
      </c>
      <c r="P2699" s="3">
        <f t="shared" si="793"/>
        <v>6.6278710664599769</v>
      </c>
      <c r="Q2699" s="3">
        <f t="shared" si="794"/>
        <v>-71.061795370878528</v>
      </c>
      <c r="R2699">
        <f t="shared" si="795"/>
        <v>108.93820462912147</v>
      </c>
      <c r="S2699">
        <f t="shared" si="796"/>
        <v>23.620714137573682</v>
      </c>
      <c r="T2699">
        <f t="shared" si="779"/>
        <v>6.6278710664599769</v>
      </c>
    </row>
    <row r="2700" spans="1:20" x14ac:dyDescent="0.25">
      <c r="A2700">
        <f t="shared" si="780"/>
        <v>148977.29464554641</v>
      </c>
      <c r="B2700">
        <f t="shared" si="797"/>
        <v>23710.472851296465</v>
      </c>
      <c r="C2700" t="str">
        <f t="shared" si="781"/>
        <v>0.696106252579264-2.02462230636488i</v>
      </c>
      <c r="D2700" t="str">
        <f t="shared" si="782"/>
        <v>3.47443504994555-0.784470837547003i</v>
      </c>
      <c r="E2700" t="str">
        <f t="shared" si="783"/>
        <v>195.201388420975+10.7730544791298i</v>
      </c>
      <c r="F2700" t="str">
        <f t="shared" si="784"/>
        <v>2.9093148326507-6.34081295499534i</v>
      </c>
      <c r="G2700" t="str">
        <f t="shared" si="785"/>
        <v>0.999795499765408-0.0142988955603689i</v>
      </c>
      <c r="H2700" t="str">
        <f t="shared" si="786"/>
        <v>19.4420183223711-398.0659892978i</v>
      </c>
      <c r="I2700" t="str">
        <f t="shared" si="787"/>
        <v>-6.96091757496282-3.61481928631645i</v>
      </c>
      <c r="K2700" t="str">
        <f t="shared" si="788"/>
        <v>0.00146885081481145-0.00270098971547065i</v>
      </c>
      <c r="L2700" t="str">
        <f t="shared" si="789"/>
        <v>0.0001875-0.00892610674134231i</v>
      </c>
      <c r="M2700" t="str">
        <f t="shared" si="790"/>
        <v>0.0025-0.00430284119839066i</v>
      </c>
      <c r="N2700">
        <f t="shared" si="791"/>
        <v>108.97401006546251</v>
      </c>
      <c r="O2700">
        <f t="shared" si="792"/>
        <v>6.6121233868661697</v>
      </c>
      <c r="P2700" s="3">
        <f t="shared" si="793"/>
        <v>6.6121233868661697</v>
      </c>
      <c r="Q2700" s="3">
        <f t="shared" si="794"/>
        <v>-71.025989934537492</v>
      </c>
      <c r="R2700">
        <f t="shared" si="795"/>
        <v>108.97401006546251</v>
      </c>
      <c r="S2700">
        <f t="shared" si="796"/>
        <v>23.710472851296466</v>
      </c>
      <c r="T2700">
        <f t="shared" si="779"/>
        <v>6.6121233868661697</v>
      </c>
    </row>
    <row r="2701" spans="1:20" x14ac:dyDescent="0.25">
      <c r="A2701">
        <f t="shared" si="780"/>
        <v>149543.40836519949</v>
      </c>
      <c r="B2701">
        <f t="shared" si="797"/>
        <v>23800.57264813139</v>
      </c>
      <c r="C2701" t="str">
        <f t="shared" si="781"/>
        <v>0.696098961621607-2.02054739672913i</v>
      </c>
      <c r="D2701" t="str">
        <f t="shared" si="782"/>
        <v>3.47440698307705-0.782359116123222i</v>
      </c>
      <c r="E2701" t="str">
        <f t="shared" si="783"/>
        <v>195.446211456234+10.6977298130256i</v>
      </c>
      <c r="F2701" t="str">
        <f t="shared" si="784"/>
        <v>2.9093103024043-6.31712464148427i</v>
      </c>
      <c r="G2701" t="str">
        <f t="shared" si="785"/>
        <v>0.999793942931504-0.0143532090133305i</v>
      </c>
      <c r="H2701" t="str">
        <f t="shared" si="786"/>
        <v>19.2334416622248-396.324403514626i</v>
      </c>
      <c r="I2701" t="str">
        <f t="shared" si="787"/>
        <v>-6.90499204851563-3.59550426234732i</v>
      </c>
      <c r="K2701" t="str">
        <f t="shared" si="788"/>
        <v>0.00146593599823617-0.00269246468653868i</v>
      </c>
      <c r="L2701" t="str">
        <f t="shared" si="789"/>
        <v>0.0001875-0.00889231594076741i</v>
      </c>
      <c r="M2701" t="str">
        <f t="shared" si="790"/>
        <v>0.0025-0.00428655229965198i</v>
      </c>
      <c r="N2701">
        <f t="shared" si="791"/>
        <v>109.00934633285947</v>
      </c>
      <c r="O2701">
        <f t="shared" si="792"/>
        <v>6.5964675383570839</v>
      </c>
      <c r="P2701" s="3">
        <f t="shared" si="793"/>
        <v>6.5964675383570839</v>
      </c>
      <c r="Q2701" s="3">
        <f t="shared" si="794"/>
        <v>-70.990653667140535</v>
      </c>
      <c r="R2701">
        <f t="shared" si="795"/>
        <v>109.00934633285947</v>
      </c>
      <c r="S2701">
        <f t="shared" si="796"/>
        <v>23.800572648131389</v>
      </c>
      <c r="T2701">
        <f t="shared" si="779"/>
        <v>6.5964675383570839</v>
      </c>
    </row>
    <row r="2702" spans="1:20" x14ac:dyDescent="0.25">
      <c r="A2702">
        <f t="shared" si="780"/>
        <v>150111.67331698726</v>
      </c>
      <c r="B2702">
        <f t="shared" si="797"/>
        <v>23891.014824194292</v>
      </c>
      <c r="C2702" t="str">
        <f t="shared" si="781"/>
        <v>0.696079822289637-2.01650693733874i</v>
      </c>
      <c r="D2702" t="str">
        <f t="shared" si="782"/>
        <v>3.4743787029537-0.780258635230686i</v>
      </c>
      <c r="E2702" t="str">
        <f t="shared" si="783"/>
        <v>195.692509795546+10.6206633132889i</v>
      </c>
      <c r="F2702" t="str">
        <f t="shared" si="784"/>
        <v>2.90930573767687-6.29352720094173i</v>
      </c>
      <c r="G2702" t="str">
        <f t="shared" si="785"/>
        <v>0.999792374248086-0.0144077286017226i</v>
      </c>
      <c r="H2702" t="str">
        <f t="shared" si="786"/>
        <v>19.0274319906019-394.59218627125i</v>
      </c>
      <c r="I2702" t="str">
        <f t="shared" si="787"/>
        <v>-6.84954570179073-3.57634446348003i</v>
      </c>
      <c r="K2702" t="str">
        <f t="shared" si="788"/>
        <v>0.0014630386716404-0.00268397207204981i</v>
      </c>
      <c r="L2702" t="str">
        <f t="shared" si="789"/>
        <v>0.0001875-0.0088586530591427i</v>
      </c>
      <c r="M2702" t="str">
        <f t="shared" si="790"/>
        <v>0.0025-0.00427032506440723i</v>
      </c>
      <c r="N2702">
        <f t="shared" si="791"/>
        <v>109.04420758412141</v>
      </c>
      <c r="O2702">
        <f t="shared" si="792"/>
        <v>6.5809035923250629</v>
      </c>
      <c r="P2702" s="3">
        <f t="shared" si="793"/>
        <v>6.5809035923250629</v>
      </c>
      <c r="Q2702" s="3">
        <f t="shared" si="794"/>
        <v>-70.955792415878591</v>
      </c>
      <c r="R2702">
        <f t="shared" si="795"/>
        <v>109.04420758412141</v>
      </c>
      <c r="S2702">
        <f t="shared" si="796"/>
        <v>23.89101482419429</v>
      </c>
      <c r="T2702">
        <f t="shared" si="779"/>
        <v>6.5809035923250629</v>
      </c>
    </row>
    <row r="2703" spans="1:20" x14ac:dyDescent="0.25">
      <c r="A2703">
        <f t="shared" si="780"/>
        <v>150682.09767559182</v>
      </c>
      <c r="B2703">
        <f t="shared" si="797"/>
        <v>23981.80068052623</v>
      </c>
      <c r="C2703" t="str">
        <f t="shared" si="781"/>
        <v>0.696048741589523-2.01250087478939i</v>
      </c>
      <c r="D2703" t="str">
        <f t="shared" si="782"/>
        <v>3.47435020795869-0.778169364493783i</v>
      </c>
      <c r="E2703" t="str">
        <f t="shared" si="783"/>
        <v>195.940286373554+10.5418308560627i</v>
      </c>
      <c r="F2703" t="str">
        <f t="shared" si="784"/>
        <v>2.90930113820608-6.27002029389929i</v>
      </c>
      <c r="G2703" t="str">
        <f t="shared" si="785"/>
        <v>0.999790793625002-0.0144624551059353i</v>
      </c>
      <c r="H2703" t="str">
        <f t="shared" si="786"/>
        <v>18.8239525084367-392.869268475988i</v>
      </c>
      <c r="I2703" t="str">
        <f t="shared" si="787"/>
        <v>-6.79457403536628-3.55733798250159i</v>
      </c>
      <c r="K2703" t="str">
        <f t="shared" si="788"/>
        <v>0.00146015868898637-0.00267551180285989i</v>
      </c>
      <c r="L2703" t="str">
        <f t="shared" si="789"/>
        <v>0.0001875-0.00882511761221624i</v>
      </c>
      <c r="M2703" t="str">
        <f t="shared" si="790"/>
        <v>0.0025-0.00425415925922219i</v>
      </c>
      <c r="N2703">
        <f t="shared" si="791"/>
        <v>109.07858792823001</v>
      </c>
      <c r="O2703">
        <f t="shared" si="792"/>
        <v>6.5654316147056226</v>
      </c>
      <c r="P2703" s="3">
        <f t="shared" si="793"/>
        <v>6.5654316147056226</v>
      </c>
      <c r="Q2703" s="3">
        <f t="shared" si="794"/>
        <v>-70.921412071769993</v>
      </c>
      <c r="R2703">
        <f t="shared" si="795"/>
        <v>109.07858792823001</v>
      </c>
      <c r="S2703">
        <f t="shared" si="796"/>
        <v>23.981800680526231</v>
      </c>
      <c r="T2703">
        <f t="shared" si="779"/>
        <v>6.5654316147056226</v>
      </c>
    </row>
    <row r="2704" spans="1:20" x14ac:dyDescent="0.25">
      <c r="A2704">
        <f t="shared" si="780"/>
        <v>151254.68964675907</v>
      </c>
      <c r="B2704">
        <f t="shared" si="797"/>
        <v>24072.931523112231</v>
      </c>
      <c r="C2704" t="str">
        <f t="shared" si="781"/>
        <v>0.696005624671882-2.00852915576747i</v>
      </c>
      <c r="D2704" t="str">
        <f t="shared" si="782"/>
        <v>3.47432149646302-0.776091273696351i</v>
      </c>
      <c r="E2704" t="str">
        <f t="shared" si="783"/>
        <v>196.18954397284+10.4612080325976i</v>
      </c>
      <c r="F2704" t="str">
        <f t="shared" si="784"/>
        <v>2.90929650372762-6.24660358219078i</v>
      </c>
      <c r="G2704" t="str">
        <f t="shared" si="785"/>
        <v>0.999789200971412-0.0145173893092908i</v>
      </c>
      <c r="H2704" t="str">
        <f t="shared" si="786"/>
        <v>18.6229670187747-391.15558171308i</v>
      </c>
      <c r="I2704" t="str">
        <f t="shared" si="787"/>
        <v>-6.7400725974564-3.53848294286787i</v>
      </c>
      <c r="K2704" t="str">
        <f t="shared" si="788"/>
        <v>0.00145729590502443-0.00266708380957012i</v>
      </c>
      <c r="L2704" t="str">
        <f t="shared" si="789"/>
        <v>0.0001875-0.00879170911756946i</v>
      </c>
      <c r="M2704" t="str">
        <f t="shared" si="790"/>
        <v>0.0025-0.00423805465154631i</v>
      </c>
      <c r="N2704">
        <f t="shared" si="791"/>
        <v>109.11248143026691</v>
      </c>
      <c r="O2704">
        <f t="shared" si="792"/>
        <v>6.550051665873303</v>
      </c>
      <c r="P2704" s="3">
        <f t="shared" si="793"/>
        <v>6.550051665873303</v>
      </c>
      <c r="Q2704" s="3">
        <f t="shared" si="794"/>
        <v>-70.887518569733089</v>
      </c>
      <c r="R2704">
        <f t="shared" si="795"/>
        <v>109.11248143026691</v>
      </c>
      <c r="S2704">
        <f t="shared" si="796"/>
        <v>24.072931523112231</v>
      </c>
      <c r="T2704">
        <f t="shared" si="779"/>
        <v>6.550051665873303</v>
      </c>
    </row>
    <row r="2705" spans="1:20" x14ac:dyDescent="0.25">
      <c r="A2705">
        <f t="shared" si="780"/>
        <v>151829.45746741677</v>
      </c>
      <c r="B2705">
        <f t="shared" si="797"/>
        <v>24164.408662900059</v>
      </c>
      <c r="C2705" t="str">
        <f t="shared" si="781"/>
        <v>0.695950374812626-2.00459172702644i</v>
      </c>
      <c r="D2705" t="str">
        <f t="shared" si="782"/>
        <v>3.47429256682533-0.774024332781205i</v>
      </c>
      <c r="E2705" t="str">
        <f t="shared" si="783"/>
        <v>196.440285219172+10.378770146853i</v>
      </c>
      <c r="F2705" t="str">
        <f t="shared" si="784"/>
        <v>2.90929183397513-6.2232767289473i</v>
      </c>
      <c r="G2705" t="str">
        <f t="shared" si="785"/>
        <v>0.99978759619579-0.0145725319980537i</v>
      </c>
      <c r="H2705" t="str">
        <f t="shared" si="786"/>
        <v>18.4244399157962-389.451058235056i</v>
      </c>
      <c r="I2705" t="str">
        <f t="shared" si="787"/>
        <v>-6.68603698334319-3.51977749812831i</v>
      </c>
      <c r="K2705" t="str">
        <f t="shared" si="788"/>
        <v>0.00145445017528887-0.00265868802253193i</v>
      </c>
      <c r="L2705" t="str">
        <f t="shared" si="789"/>
        <v>0.0001875-0.00875842709460999i</v>
      </c>
      <c r="M2705" t="str">
        <f t="shared" si="790"/>
        <v>0.0025-0.00422201100970942i</v>
      </c>
      <c r="N2705">
        <f t="shared" si="791"/>
        <v>109.14588211134441</v>
      </c>
      <c r="O2705">
        <f t="shared" si="792"/>
        <v>6.5347638005371431</v>
      </c>
      <c r="P2705" s="3">
        <f t="shared" si="793"/>
        <v>6.5347638005371431</v>
      </c>
      <c r="Q2705" s="3">
        <f t="shared" si="794"/>
        <v>-70.854117888655594</v>
      </c>
      <c r="R2705">
        <f t="shared" si="795"/>
        <v>109.14588211134441</v>
      </c>
      <c r="S2705">
        <f t="shared" si="796"/>
        <v>24.164408662900058</v>
      </c>
      <c r="T2705">
        <f t="shared" si="779"/>
        <v>6.5347638005371431</v>
      </c>
    </row>
    <row r="2706" spans="1:20" x14ac:dyDescent="0.25">
      <c r="A2706">
        <f t="shared" si="780"/>
        <v>152406.40940579295</v>
      </c>
      <c r="B2706">
        <f t="shared" si="797"/>
        <v>24256.233415819079</v>
      </c>
      <c r="C2706" t="str">
        <f t="shared" si="781"/>
        <v>0.695882893393742-2.00068853536246i</v>
      </c>
      <c r="D2706" t="str">
        <f t="shared" si="782"/>
        <v>3.47426341739195-0.771968511849704i</v>
      </c>
      <c r="E2706" t="str">
        <f t="shared" si="783"/>
        <v>196.692512576641+10.294492213113i</v>
      </c>
      <c r="F2706" t="str">
        <f t="shared" si="784"/>
        <v>2.90928712868026-6.20003939859255i</v>
      </c>
      <c r="G2706" t="str">
        <f t="shared" si="785"/>
        <v>0.99978597920591-0.0146278839614426i</v>
      </c>
      <c r="H2706" t="str">
        <f t="shared" si="786"/>
        <v>18.2283361740572-387.755630955193i</v>
      </c>
      <c r="I2706" t="str">
        <f t="shared" si="787"/>
        <v>-6.63246283481645-3.50121983136272i</v>
      </c>
      <c r="K2706" t="str">
        <f t="shared" si="788"/>
        <v>0.0014516213560937-0.00265032437185152i</v>
      </c>
      <c r="L2706" t="str">
        <f t="shared" si="789"/>
        <v>0.0001875-0.00872527106456463i</v>
      </c>
      <c r="M2706" t="str">
        <f t="shared" si="790"/>
        <v>0.0025-0.00420602810291833i</v>
      </c>
      <c r="N2706">
        <f t="shared" si="791"/>
        <v>109.17878394854401</v>
      </c>
      <c r="O2706">
        <f t="shared" si="792"/>
        <v>6.5195680676343066</v>
      </c>
      <c r="P2706" s="3">
        <f t="shared" si="793"/>
        <v>6.5195680676343066</v>
      </c>
      <c r="Q2706" s="3">
        <f t="shared" si="794"/>
        <v>-70.821216051455991</v>
      </c>
      <c r="R2706">
        <f t="shared" si="795"/>
        <v>109.17878394854401</v>
      </c>
      <c r="S2706">
        <f t="shared" si="796"/>
        <v>24.256233415819079</v>
      </c>
      <c r="T2706">
        <f t="shared" si="779"/>
        <v>6.5195680676343066</v>
      </c>
    </row>
    <row r="2707" spans="1:20" x14ac:dyDescent="0.25">
      <c r="A2707">
        <f t="shared" si="780"/>
        <v>152985.55376153497</v>
      </c>
      <c r="B2707">
        <f t="shared" si="797"/>
        <v>24348.407102799192</v>
      </c>
      <c r="C2707" t="str">
        <f t="shared" si="781"/>
        <v>0.69580307988406-1.99681952758963i</v>
      </c>
      <c r="D2707" t="str">
        <f t="shared" si="782"/>
        <v>3.47423404649669-0.769923781161284i</v>
      </c>
      <c r="E2707" t="str">
        <f t="shared" si="783"/>
        <v>196.946228342703+10.2083489536154i</v>
      </c>
      <c r="F2707" t="str">
        <f t="shared" si="784"/>
        <v>2.9092823875726-6.17689125683787i</v>
      </c>
      <c r="G2707" t="str">
        <f t="shared" si="785"/>
        <v>0.999784349908849-0.0146834459916405i</v>
      </c>
      <c r="H2707" t="str">
        <f t="shared" si="786"/>
        <v>18.0346213379483-386.069233440041i</v>
      </c>
      <c r="I2707" t="str">
        <f t="shared" si="787"/>
        <v>-6.57934583961993-3.48280815462966i</v>
      </c>
      <c r="K2707" t="str">
        <f t="shared" si="788"/>
        <v>0.00144880930452867-0.00264199278739466i</v>
      </c>
      <c r="L2707" t="str">
        <f t="shared" si="789"/>
        <v>0.0001875-0.00869224055047284i</v>
      </c>
      <c r="M2707" t="str">
        <f t="shared" si="790"/>
        <v>0.0025-0.00419010570125355i</v>
      </c>
      <c r="N2707">
        <f t="shared" si="791"/>
        <v>109.21118087486117</v>
      </c>
      <c r="O2707">
        <f t="shared" si="792"/>
        <v>6.5044645102232304</v>
      </c>
      <c r="P2707" s="3">
        <f t="shared" si="793"/>
        <v>6.5044645102232304</v>
      </c>
      <c r="Q2707" s="3">
        <f t="shared" si="794"/>
        <v>-70.788819125138829</v>
      </c>
      <c r="R2707">
        <f t="shared" si="795"/>
        <v>109.21118087486117</v>
      </c>
      <c r="S2707">
        <f t="shared" si="796"/>
        <v>24.348407102799193</v>
      </c>
      <c r="T2707">
        <f t="shared" si="779"/>
        <v>6.5044645102232304</v>
      </c>
    </row>
    <row r="2708" spans="1:20" x14ac:dyDescent="0.25">
      <c r="A2708">
        <f t="shared" si="780"/>
        <v>153566.89886582879</v>
      </c>
      <c r="B2708">
        <f t="shared" si="797"/>
        <v>24440.93104978983</v>
      </c>
      <c r="C2708" t="str">
        <f t="shared" si="781"/>
        <v>0.695710831819783-1.99298465051443i</v>
      </c>
      <c r="D2708" t="str">
        <f t="shared" si="782"/>
        <v>3.47420445246078-0.767890111133019i</v>
      </c>
      <c r="E2708" t="str">
        <f t="shared" si="783"/>
        <v>197.201434643097+10.1203147962039i</v>
      </c>
      <c r="F2708" t="str">
        <f t="shared" si="784"/>
        <v>2.90927761037967-6.15383197067746i</v>
      </c>
      <c r="G2708" t="str">
        <f t="shared" si="785"/>
        <v>0.999782708210974-0.0147392188838054i</v>
      </c>
      <c r="H2708" t="str">
        <f t="shared" si="786"/>
        <v>17.843261511361-384.391799902055i</v>
      </c>
      <c r="I2708" t="str">
        <f t="shared" si="787"/>
        <v>-6.5266817309052-3.46454070842643i</v>
      </c>
      <c r="K2708" t="str">
        <f t="shared" si="788"/>
        <v>0.00144601387845496-0.00263369319879113i</v>
      </c>
      <c r="L2708" t="str">
        <f t="shared" si="789"/>
        <v>0.0001875-0.00865933507717955i</v>
      </c>
      <c r="M2708" t="str">
        <f t="shared" si="790"/>
        <v>0.0025-0.00417424357566603i</v>
      </c>
      <c r="N2708">
        <f t="shared" si="791"/>
        <v>109.24306677915406</v>
      </c>
      <c r="O2708">
        <f t="shared" si="792"/>
        <v>6.4894531653744618</v>
      </c>
      <c r="P2708" s="3">
        <f t="shared" si="793"/>
        <v>6.4894531653744618</v>
      </c>
      <c r="Q2708" s="3">
        <f t="shared" si="794"/>
        <v>-70.756933220845937</v>
      </c>
      <c r="R2708">
        <f t="shared" si="795"/>
        <v>109.24306677915406</v>
      </c>
      <c r="S2708">
        <f t="shared" si="796"/>
        <v>24.440931049789828</v>
      </c>
      <c r="T2708">
        <f t="shared" si="779"/>
        <v>6.4894531653744618</v>
      </c>
    </row>
    <row r="2709" spans="1:20" x14ac:dyDescent="0.25">
      <c r="A2709">
        <f t="shared" si="780"/>
        <v>154150.45308151896</v>
      </c>
      <c r="B2709">
        <f t="shared" si="797"/>
        <v>24533.806587779032</v>
      </c>
      <c r="C2709" t="str">
        <f t="shared" si="781"/>
        <v>0.695606044785098-1.98918385090978i</v>
      </c>
      <c r="D2709" t="str">
        <f t="shared" si="782"/>
        <v>3.4741746335928-0.765867472339169i</v>
      </c>
      <c r="E2709" t="str">
        <f t="shared" si="783"/>
        <v>197.458133426668+10.0303638719955i</v>
      </c>
      <c r="F2709" t="str">
        <f t="shared" si="784"/>
        <v>2.90927279682698-6.13086120838365i</v>
      </c>
      <c r="G2709" t="str">
        <f t="shared" si="785"/>
        <v>0.999781054017942-0.0147952034360817i</v>
      </c>
      <c r="H2709" t="str">
        <f t="shared" si="786"/>
        <v>17.6542233475605-382.723265192289i</v>
      </c>
      <c r="I2709" t="str">
        <f t="shared" si="787"/>
        <v>-6.47446628669215-3.44641576116018i</v>
      </c>
      <c r="K2709" t="str">
        <f t="shared" si="788"/>
        <v>0.00144323493650113-0.0026254255354393i</v>
      </c>
      <c r="L2709" t="str">
        <f t="shared" si="789"/>
        <v>0.0001875-0.0086265541713285i</v>
      </c>
      <c r="M2709" t="str">
        <f t="shared" si="790"/>
        <v>0.0025-0.00415844149797372i</v>
      </c>
      <c r="N2709">
        <f t="shared" si="791"/>
        <v>109.27443550610043</v>
      </c>
      <c r="O2709">
        <f t="shared" si="792"/>
        <v>6.4745340640612739</v>
      </c>
      <c r="P2709" s="3">
        <f t="shared" si="793"/>
        <v>6.4745340640612739</v>
      </c>
      <c r="Q2709" s="3">
        <f t="shared" si="794"/>
        <v>-70.725564493899569</v>
      </c>
      <c r="R2709">
        <f t="shared" si="795"/>
        <v>109.27443550610043</v>
      </c>
      <c r="S2709">
        <f t="shared" si="796"/>
        <v>24.533806587779033</v>
      </c>
      <c r="T2709">
        <f t="shared" si="779"/>
        <v>6.4745340640612739</v>
      </c>
    </row>
    <row r="2710" spans="1:20" x14ac:dyDescent="0.25">
      <c r="A2710">
        <f t="shared" si="780"/>
        <v>154736.22480322872</v>
      </c>
      <c r="B2710">
        <f t="shared" si="797"/>
        <v>24627.035052812593</v>
      </c>
      <c r="C2710" t="str">
        <f t="shared" si="781"/>
        <v>0.695488612392613-1.98541707548843i</v>
      </c>
      <c r="D2710" t="str">
        <f t="shared" si="782"/>
        <v>3.47414458818856-0.763855835510734i</v>
      </c>
      <c r="E2710" t="str">
        <f t="shared" si="783"/>
        <v>197.716326460075+9.93847001307126i</v>
      </c>
      <c r="F2710" t="str">
        <f t="shared" si="784"/>
        <v>2.90926794663788-6.10797863950202i</v>
      </c>
      <c r="G2710" t="str">
        <f t="shared" si="785"/>
        <v>0.999779387234693-0.0148514004496111i</v>
      </c>
      <c r="H2710" t="str">
        <f t="shared" si="786"/>
        <v>17.4674740392596-381.06356479319i</v>
      </c>
      <c r="I2710" t="str">
        <f t="shared" si="787"/>
        <v>-6.42269532933656-3.42843160862988i</v>
      </c>
      <c r="K2710" t="str">
        <f t="shared" si="788"/>
        <v>0.00144047233805892-0.00261718972651055i</v>
      </c>
      <c r="L2710" t="str">
        <f t="shared" si="789"/>
        <v>0.0001875-0.00859389736135533i</v>
      </c>
      <c r="M2710" t="str">
        <f t="shared" si="790"/>
        <v>0.0025-0.00414269924085847i</v>
      </c>
      <c r="N2710">
        <f t="shared" si="791"/>
        <v>109.30528085615886</v>
      </c>
      <c r="O2710">
        <f t="shared" si="792"/>
        <v>6.4597072310486041</v>
      </c>
      <c r="P2710" s="3">
        <f t="shared" si="793"/>
        <v>6.4597072310486041</v>
      </c>
      <c r="Q2710" s="3">
        <f t="shared" si="794"/>
        <v>-70.694719143841141</v>
      </c>
      <c r="R2710">
        <f t="shared" si="795"/>
        <v>109.30528085615886</v>
      </c>
      <c r="S2710">
        <f t="shared" si="796"/>
        <v>24.627035052812595</v>
      </c>
      <c r="T2710">
        <f t="shared" si="779"/>
        <v>6.4597072310486041</v>
      </c>
    </row>
    <row r="2711" spans="1:20" x14ac:dyDescent="0.25">
      <c r="A2711">
        <f t="shared" si="780"/>
        <v>155324.222457481</v>
      </c>
      <c r="B2711">
        <f t="shared" si="797"/>
        <v>24720.617786013281</v>
      </c>
      <c r="C2711" t="str">
        <f t="shared" si="781"/>
        <v>0.695358426263875-1.98168427087554i</v>
      </c>
      <c r="D2711" t="str">
        <f t="shared" si="782"/>
        <v>3.47411431453103-0.761855171535019i</v>
      </c>
      <c r="E2711" t="str">
        <f t="shared" si="783"/>
        <v>197.976015322373+9.84460675019225i</v>
      </c>
      <c r="F2711" t="str">
        <f t="shared" si="784"/>
        <v>2.90926305953368-6.08518393484676i</v>
      </c>
      <c r="G2711" t="str">
        <f t="shared" si="785"/>
        <v>0.999777707765445-0.0149078107285431i</v>
      </c>
      <c r="H2711" t="str">
        <f t="shared" si="786"/>
        <v>17.2829813088895-379.412634811451i</v>
      </c>
      <c r="I2711" t="str">
        <f t="shared" si="787"/>
        <v>-6.37136472500427-3.41058657351914i</v>
      </c>
      <c r="K2711" t="str">
        <f t="shared" si="788"/>
        <v>0.00143772594327924-0.00260898570095357i</v>
      </c>
      <c r="L2711" t="str">
        <f t="shared" si="789"/>
        <v>0.0001875-0.00856136417748089i</v>
      </c>
      <c r="M2711" t="str">
        <f t="shared" si="790"/>
        <v>0.0025-0.0041270165778626i</v>
      </c>
      <c r="N2711">
        <f t="shared" si="791"/>
        <v>109.33559658554172</v>
      </c>
      <c r="O2711">
        <f t="shared" si="792"/>
        <v>6.4449726847801578</v>
      </c>
      <c r="P2711" s="3">
        <f t="shared" si="793"/>
        <v>6.4449726847801578</v>
      </c>
      <c r="Q2711" s="3">
        <f t="shared" si="794"/>
        <v>-70.664403414458278</v>
      </c>
      <c r="R2711">
        <f t="shared" si="795"/>
        <v>109.33559658554172</v>
      </c>
      <c r="S2711">
        <f t="shared" si="796"/>
        <v>24.720617786013282</v>
      </c>
      <c r="T2711">
        <f t="shared" si="779"/>
        <v>6.4449726847801578</v>
      </c>
    </row>
    <row r="2712" spans="1:20" x14ac:dyDescent="0.25">
      <c r="A2712">
        <f t="shared" si="780"/>
        <v>155914.45450281946</v>
      </c>
      <c r="B2712">
        <f t="shared" si="797"/>
        <v>24814.556133600134</v>
      </c>
      <c r="C2712" t="str">
        <f t="shared" si="781"/>
        <v>0.695215376009636-1.97798538358104i</v>
      </c>
      <c r="D2712" t="str">
        <f t="shared" si="782"/>
        <v>3.47408381089019-0.75986545145518i</v>
      </c>
      <c r="E2712" t="str">
        <f t="shared" si="783"/>
        <v>198.237201399503+9.74874731053683i</v>
      </c>
      <c r="F2712" t="str">
        <f t="shared" si="784"/>
        <v>2.90925813523352-6.06247676649583i</v>
      </c>
      <c r="G2712" t="str">
        <f t="shared" si="785"/>
        <v>0.999776015513685-0.0149644350800466i</v>
      </c>
      <c r="H2712" t="str">
        <f t="shared" si="786"/>
        <v>17.1007133990628-377.770411970971i</v>
      </c>
      <c r="I2712" t="str">
        <f t="shared" si="787"/>
        <v>-6.32047038315229-3.3928790048993i</v>
      </c>
      <c r="K2712" t="str">
        <f t="shared" si="788"/>
        <v>0.00143499561306792-0.00260081338749879i</v>
      </c>
      <c r="L2712" t="str">
        <f t="shared" si="789"/>
        <v>0.0001875-0.00852895415170445i</v>
      </c>
      <c r="M2712" t="str">
        <f t="shared" si="790"/>
        <v>0.0025-0.00411139328338573i</v>
      </c>
      <c r="N2712">
        <f t="shared" si="791"/>
        <v>109.36537640618623</v>
      </c>
      <c r="O2712">
        <f t="shared" si="792"/>
        <v>6.4303304372655727</v>
      </c>
      <c r="P2712" s="3">
        <f t="shared" si="793"/>
        <v>6.4303304372655727</v>
      </c>
      <c r="Q2712" s="3">
        <f t="shared" si="794"/>
        <v>-70.634623593813771</v>
      </c>
      <c r="R2712">
        <f t="shared" si="795"/>
        <v>109.36537640618623</v>
      </c>
      <c r="S2712">
        <f t="shared" si="796"/>
        <v>24.814556133600135</v>
      </c>
      <c r="T2712">
        <f t="shared" si="779"/>
        <v>6.4303304372655727</v>
      </c>
    </row>
    <row r="2713" spans="1:20" x14ac:dyDescent="0.25">
      <c r="A2713">
        <f t="shared" si="780"/>
        <v>156506.92942993017</v>
      </c>
      <c r="B2713">
        <f t="shared" si="797"/>
        <v>24908.851446907815</v>
      </c>
      <c r="C2713" t="str">
        <f t="shared" si="781"/>
        <v>0.695059349210184-1.97432035997089i</v>
      </c>
      <c r="D2713" t="str">
        <f t="shared" si="782"/>
        <v>3.47405307552299-0.757886646469788i</v>
      </c>
      <c r="E2713" t="str">
        <f t="shared" si="783"/>
        <v>198.499885878641+9.65086461546691i</v>
      </c>
      <c r="F2713" t="str">
        <f t="shared" si="784"/>
        <v>2.90925317345443-6.03985680778626i</v>
      </c>
      <c r="G2713" t="str">
        <f t="shared" si="785"/>
        <v>0.99977431038217-0.0150212743143206i</v>
      </c>
      <c r="H2713" t="str">
        <f t="shared" si="786"/>
        <v>16.9206390632246-376.13683360588i</v>
      </c>
      <c r="I2713" t="str">
        <f t="shared" si="787"/>
        <v>-6.27000825601649-3.37530727774298i</v>
      </c>
      <c r="K2713" t="str">
        <f t="shared" si="788"/>
        <v>0.0014322812090816-0.00259267271466254i</v>
      </c>
      <c r="L2713" t="str">
        <f t="shared" si="789"/>
        <v>0.0001875-0.00849666681779684i</v>
      </c>
      <c r="M2713" t="str">
        <f t="shared" si="790"/>
        <v>0.0025-0.00409582913268154i</v>
      </c>
      <c r="N2713">
        <f t="shared" si="791"/>
        <v>109.39461398573894</v>
      </c>
      <c r="O2713">
        <f t="shared" si="792"/>
        <v>6.4157804939646308</v>
      </c>
      <c r="P2713" s="3">
        <f t="shared" si="793"/>
        <v>6.4157804939646308</v>
      </c>
      <c r="Q2713" s="3">
        <f t="shared" si="794"/>
        <v>-70.605386014261057</v>
      </c>
      <c r="R2713">
        <f t="shared" si="795"/>
        <v>109.39461398573894</v>
      </c>
      <c r="S2713">
        <f t="shared" si="796"/>
        <v>24.908851446907814</v>
      </c>
      <c r="T2713">
        <f t="shared" si="779"/>
        <v>6.4157804939646308</v>
      </c>
    </row>
    <row r="2714" spans="1:20" x14ac:dyDescent="0.25">
      <c r="A2714">
        <f t="shared" si="780"/>
        <v>157101.65576176389</v>
      </c>
      <c r="B2714">
        <f t="shared" si="797"/>
        <v>25003.505082406064</v>
      </c>
      <c r="C2714" t="str">
        <f t="shared" si="781"/>
        <v>0.694890231395789-1.97068914623799i</v>
      </c>
      <c r="D2714" t="str">
        <f t="shared" si="782"/>
        <v>3.47402210667323-0.755918727932404i</v>
      </c>
      <c r="E2714" t="str">
        <f t="shared" si="783"/>
        <v>198.764069742445+9.55093127832969i</v>
      </c>
      <c r="F2714" t="str">
        <f t="shared" si="784"/>
        <v>2.90924817391128-6.01732373330956i</v>
      </c>
      <c r="G2714" t="str">
        <f t="shared" si="785"/>
        <v>0.999772592272917-0.0150783292446054i</v>
      </c>
      <c r="H2714" t="str">
        <f t="shared" si="786"/>
        <v>16.7427275564893-374.511837653641i</v>
      </c>
      <c r="I2714" t="str">
        <f t="shared" si="787"/>
        <v>-6.21997433810581-3.35786979244737i</v>
      </c>
      <c r="K2714" t="str">
        <f t="shared" si="788"/>
        <v>0.00142958259372376-0.00258456361075121i</v>
      </c>
      <c r="L2714" t="str">
        <f t="shared" si="789"/>
        <v>0.0001875-0.00846450171129392i</v>
      </c>
      <c r="M2714" t="str">
        <f t="shared" si="790"/>
        <v>0.0025-0.00408032390185448i</v>
      </c>
      <c r="N2714">
        <f t="shared" si="791"/>
        <v>109.4233029475489</v>
      </c>
      <c r="O2714">
        <f t="shared" si="792"/>
        <v>6.4013228536716191</v>
      </c>
      <c r="P2714" s="3">
        <f t="shared" si="793"/>
        <v>6.4013228536716191</v>
      </c>
      <c r="Q2714" s="3">
        <f t="shared" si="794"/>
        <v>-70.576697052451095</v>
      </c>
      <c r="R2714">
        <f t="shared" si="795"/>
        <v>109.4233029475489</v>
      </c>
      <c r="S2714">
        <f t="shared" si="796"/>
        <v>25.003505082406065</v>
      </c>
      <c r="T2714">
        <f t="shared" si="779"/>
        <v>6.4013228536716191</v>
      </c>
    </row>
    <row r="2715" spans="1:20" x14ac:dyDescent="0.25">
      <c r="A2715">
        <f t="shared" si="780"/>
        <v>157698.64205365861</v>
      </c>
      <c r="B2715">
        <f t="shared" si="797"/>
        <v>25098.518401719208</v>
      </c>
      <c r="C2715" t="str">
        <f t="shared" si="781"/>
        <v>0.694707906026795-1.96709168837236i</v>
      </c>
      <c r="D2715" t="str">
        <f t="shared" si="782"/>
        <v>3.47399090257148-0.753961667351133i</v>
      </c>
      <c r="E2715" t="str">
        <f t="shared" si="783"/>
        <v>199.029753763172+9.44891960228216i</v>
      </c>
      <c r="F2715" t="str">
        <f t="shared" si="784"/>
        <v>2.90924313631679-5.99487721890689i</v>
      </c>
      <c r="G2715" t="str">
        <f t="shared" si="785"/>
        <v>0.999770861087196-0.0151356006871937i</v>
      </c>
      <c r="H2715" t="str">
        <f t="shared" si="786"/>
        <v>16.5669486266559-372.895362648244i</v>
      </c>
      <c r="I2715" t="str">
        <f t="shared" si="787"/>
        <v>-6.17036466570293-3.34056497436747i</v>
      </c>
      <c r="K2715" t="str">
        <f t="shared" si="788"/>
        <v>0.00142689963014043-0.00257648600386549i</v>
      </c>
      <c r="L2715" t="str">
        <f t="shared" si="789"/>
        <v>0.0001875-0.00843245836948984i</v>
      </c>
      <c r="M2715" t="str">
        <f t="shared" si="790"/>
        <v>0.0025-0.00406487736785664i</v>
      </c>
      <c r="N2715">
        <f t="shared" si="791"/>
        <v>109.45143687065983</v>
      </c>
      <c r="O2715">
        <f t="shared" si="792"/>
        <v>6.3869575083976589</v>
      </c>
      <c r="P2715" s="3">
        <f t="shared" si="793"/>
        <v>6.3869575083976589</v>
      </c>
      <c r="Q2715" s="3">
        <f t="shared" si="794"/>
        <v>-70.548563129340167</v>
      </c>
      <c r="R2715">
        <f t="shared" si="795"/>
        <v>109.45143687065983</v>
      </c>
      <c r="S2715">
        <f t="shared" si="796"/>
        <v>25.098518401719208</v>
      </c>
      <c r="T2715">
        <f t="shared" si="779"/>
        <v>6.3869575083976589</v>
      </c>
    </row>
    <row r="2716" spans="1:20" x14ac:dyDescent="0.25">
      <c r="A2716">
        <f t="shared" si="780"/>
        <v>158297.89689346249</v>
      </c>
      <c r="B2716">
        <f t="shared" si="797"/>
        <v>25193.89277164574</v>
      </c>
      <c r="C2716" t="str">
        <f t="shared" si="781"/>
        <v>0.694512254473968-1.96352793213056i</v>
      </c>
      <c r="D2716" t="str">
        <f t="shared" si="782"/>
        <v>3.47395946143496-0.752015436388195i</v>
      </c>
      <c r="E2716" t="str">
        <f t="shared" si="783"/>
        <v>199.29693849668+9.34480157815182i</v>
      </c>
      <c r="F2716" t="str">
        <f t="shared" si="784"/>
        <v>2.9092380603815-5.97251694166452i</v>
      </c>
      <c r="G2716" t="str">
        <f t="shared" si="785"/>
        <v>0.99976911672553-0.0151930894614419i</v>
      </c>
      <c r="H2716" t="str">
        <f t="shared" si="786"/>
        <v>16.3932725054015-371.287347713464i</v>
      </c>
      <c r="I2716" t="str">
        <f t="shared" si="787"/>
        <v>-6.12117531637144-3.3233912733588i</v>
      </c>
      <c r="K2716" t="str">
        <f t="shared" si="788"/>
        <v>0.00142423218221623-0.00256843982190428i</v>
      </c>
      <c r="L2716" t="str">
        <f t="shared" si="789"/>
        <v>0.0001875-0.00840053633143037i</v>
      </c>
      <c r="M2716" t="str">
        <f t="shared" si="790"/>
        <v>0.0025-0.0040494893084844i</v>
      </c>
      <c r="N2716">
        <f t="shared" si="791"/>
        <v>109.47900928981764</v>
      </c>
      <c r="O2716">
        <f t="shared" si="792"/>
        <v>6.372684443251833</v>
      </c>
      <c r="P2716" s="3">
        <f t="shared" si="793"/>
        <v>6.372684443251833</v>
      </c>
      <c r="Q2716" s="3">
        <f t="shared" si="794"/>
        <v>-70.52099071018236</v>
      </c>
      <c r="R2716">
        <f t="shared" si="795"/>
        <v>109.47900928981764</v>
      </c>
      <c r="S2716">
        <f t="shared" si="796"/>
        <v>25.193892771645739</v>
      </c>
      <c r="T2716">
        <f t="shared" si="779"/>
        <v>6.372684443251833</v>
      </c>
    </row>
    <row r="2717" spans="1:20" x14ac:dyDescent="0.25">
      <c r="A2717">
        <f t="shared" si="780"/>
        <v>158899.42890165767</v>
      </c>
      <c r="B2717">
        <f t="shared" si="797"/>
        <v>25289.629564177994</v>
      </c>
      <c r="C2717" t="str">
        <f t="shared" si="781"/>
        <v>0.694303155998746-1.95999782300439i</v>
      </c>
      <c r="D2717" t="str">
        <f t="shared" si="782"/>
        <v>3.47392778146738-0.750080006859474i</v>
      </c>
      <c r="E2717" t="str">
        <f t="shared" si="783"/>
        <v>199.565624276296+9.23854888234151i</v>
      </c>
      <c r="F2717" t="str">
        <f t="shared" si="784"/>
        <v>2.9092329458137-5.95024257990896i</v>
      </c>
      <c r="G2717" t="str">
        <f t="shared" si="785"/>
        <v>0.999767359087683-0.0152507963897809i</v>
      </c>
      <c r="H2717" t="str">
        <f t="shared" si="786"/>
        <v>16.2216698996468-369.687732556204i</v>
      </c>
      <c r="I2717" t="str">
        <f t="shared" si="787"/>
        <v>-6.07240240846904-3.30634716332937i</v>
      </c>
      <c r="K2717" t="str">
        <f t="shared" si="788"/>
        <v>0.00142158011457025-0.00256042499256875i</v>
      </c>
      <c r="L2717" t="str">
        <f t="shared" si="789"/>
        <v>0.0001875-0.00836873513790631i</v>
      </c>
      <c r="M2717" t="str">
        <f t="shared" si="790"/>
        <v>0.0025-0.00403415950237537i</v>
      </c>
      <c r="N2717">
        <f t="shared" si="791"/>
        <v>109.50601369548356</v>
      </c>
      <c r="O2717">
        <f t="shared" si="792"/>
        <v>6.3585036363207692</v>
      </c>
      <c r="P2717" s="3">
        <f t="shared" si="793"/>
        <v>6.3585036363207692</v>
      </c>
      <c r="Q2717" s="3">
        <f t="shared" si="794"/>
        <v>-70.49398630451644</v>
      </c>
      <c r="R2717">
        <f t="shared" si="795"/>
        <v>109.50601369548356</v>
      </c>
      <c r="S2717">
        <f t="shared" si="796"/>
        <v>25.289629564177993</v>
      </c>
      <c r="T2717">
        <f t="shared" si="779"/>
        <v>6.3585036363207692</v>
      </c>
    </row>
    <row r="2718" spans="1:20" x14ac:dyDescent="0.25">
      <c r="A2718">
        <f t="shared" si="780"/>
        <v>159503.24673148396</v>
      </c>
      <c r="B2718">
        <f t="shared" si="797"/>
        <v>25385.730156521873</v>
      </c>
      <c r="C2718" t="str">
        <f t="shared" si="781"/>
        <v>0.694080487733448-1.95650130618906i</v>
      </c>
      <c r="D2718" t="str">
        <f t="shared" si="782"/>
        <v>3.47389586085902-0.748155350734132i</v>
      </c>
      <c r="E2718" t="str">
        <f t="shared" si="783"/>
        <v>199.835811206562+9.13013287476418i</v>
      </c>
      <c r="F2718" t="str">
        <f t="shared" si="784"/>
        <v>2.90922779231954-5.92805381320272i</v>
      </c>
      <c r="G2718" t="str">
        <f t="shared" si="785"/>
        <v>0.999765588072659-0.0153087222977281i</v>
      </c>
      <c r="H2718" t="str">
        <f t="shared" si="786"/>
        <v>16.0521119830908-368.096457459922i</v>
      </c>
      <c r="I2718" t="str">
        <f t="shared" si="787"/>
        <v>-6.02404210066771-3.28943114180106i</v>
      </c>
      <c r="K2718" t="str">
        <f t="shared" si="788"/>
        <v>0.00141894329255192-0.00255244144336632i</v>
      </c>
      <c r="L2718" t="str">
        <f t="shared" si="789"/>
        <v>0.0001875-0.00833705433144684i</v>
      </c>
      <c r="M2718" t="str">
        <f t="shared" si="790"/>
        <v>0.0025-0.00401888772900514i</v>
      </c>
      <c r="N2718">
        <f t="shared" si="791"/>
        <v>109.53244353385232</v>
      </c>
      <c r="O2718">
        <f t="shared" si="792"/>
        <v>6.3444150585475736</v>
      </c>
      <c r="P2718" s="3">
        <f t="shared" si="793"/>
        <v>6.3444150585475736</v>
      </c>
      <c r="Q2718" s="3">
        <f t="shared" si="794"/>
        <v>-70.467556466147684</v>
      </c>
      <c r="R2718">
        <f t="shared" si="795"/>
        <v>109.53244353385232</v>
      </c>
      <c r="S2718">
        <f t="shared" si="796"/>
        <v>25.385730156521873</v>
      </c>
      <c r="T2718">
        <f t="shared" si="779"/>
        <v>6.3444150585475736</v>
      </c>
    </row>
    <row r="2719" spans="1:20" x14ac:dyDescent="0.25">
      <c r="A2719">
        <f t="shared" si="780"/>
        <v>160109.35906906362</v>
      </c>
      <c r="B2719">
        <f t="shared" si="797"/>
        <v>25482.195931116657</v>
      </c>
      <c r="C2719" t="str">
        <f t="shared" si="781"/>
        <v>0.693844124661556-1.95303832655039i</v>
      </c>
      <c r="D2719" t="str">
        <f t="shared" si="782"/>
        <v>3.47386369778641-0.746241440134134i</v>
      </c>
      <c r="E2719" t="str">
        <f t="shared" si="783"/>
        <v>200.107499156855+9.01952459682149i</v>
      </c>
      <c r="F2719" t="str">
        <f t="shared" si="784"/>
        <v>2.90922259960286-5.90595032233929i</v>
      </c>
      <c r="G2719" t="str">
        <f t="shared" si="785"/>
        <v>0.999763803578694-0.0153668680138977i</v>
      </c>
      <c r="H2719" t="str">
        <f t="shared" si="786"/>
        <v>15.8845703879112-366.513463278114i</v>
      </c>
      <c r="I2719" t="str">
        <f t="shared" si="787"/>
        <v>-5.97609059147894-3.27264172947952i</v>
      </c>
      <c r="K2719" t="str">
        <f t="shared" si="788"/>
        <v>0.00141632158223702-0.00254448910161442i</v>
      </c>
      <c r="L2719" t="str">
        <f t="shared" si="789"/>
        <v>0.0001875-0.00830549345631284i</v>
      </c>
      <c r="M2719" t="str">
        <f t="shared" si="790"/>
        <v>0.0025-0.00400367376868415i</v>
      </c>
      <c r="N2719">
        <f t="shared" si="791"/>
        <v>109.55829220688211</v>
      </c>
      <c r="O2719">
        <f t="shared" si="792"/>
        <v>6.3304186736085155</v>
      </c>
      <c r="P2719" s="3">
        <f t="shared" si="793"/>
        <v>6.3304186736085155</v>
      </c>
      <c r="Q2719" s="3">
        <f t="shared" si="794"/>
        <v>-70.441707793117885</v>
      </c>
      <c r="R2719">
        <f t="shared" si="795"/>
        <v>109.55829220688211</v>
      </c>
      <c r="S2719">
        <f t="shared" si="796"/>
        <v>25.482195931116657</v>
      </c>
      <c r="T2719">
        <f t="shared" si="779"/>
        <v>6.3304186736085155</v>
      </c>
    </row>
    <row r="2720" spans="1:20" x14ac:dyDescent="0.25">
      <c r="A2720">
        <f t="shared" si="780"/>
        <v>160717.77463352607</v>
      </c>
      <c r="B2720">
        <f t="shared" si="797"/>
        <v>25579.028275654902</v>
      </c>
      <c r="C2720" t="str">
        <f t="shared" si="781"/>
        <v>0.69359393959803-1.9496088285915i</v>
      </c>
      <c r="D2720" t="str">
        <f t="shared" si="782"/>
        <v>3.47383129041241-0.74433824733386i</v>
      </c>
      <c r="E2720" t="str">
        <f t="shared" si="783"/>
        <v>200.380687754875+8.90669476943085i</v>
      </c>
      <c r="F2720" t="str">
        <f t="shared" si="784"/>
        <v>2.90921736736531-5.88393178933883i</v>
      </c>
      <c r="G2720" t="str">
        <f t="shared" si="785"/>
        <v>0.99976200550325-0.0154252343700128i</v>
      </c>
      <c r="H2720" t="str">
        <f t="shared" si="786"/>
        <v>15.7190171966263-364.938691427892i</v>
      </c>
      <c r="I2720" t="str">
        <f t="shared" si="787"/>
        <v>-5.92854411878608-3.25597746983316i</v>
      </c>
      <c r="K2720" t="str">
        <f t="shared" si="788"/>
        <v>0.00141371485042357-0.00253656789444438i</v>
      </c>
      <c r="L2720" t="str">
        <f t="shared" si="789"/>
        <v>0.0001875-0.00827405205849056i</v>
      </c>
      <c r="M2720" t="str">
        <f t="shared" si="790"/>
        <v>0.0025-0.00398851740255443i</v>
      </c>
      <c r="N2720">
        <f t="shared" si="791"/>
        <v>109.58355307233128</v>
      </c>
      <c r="O2720">
        <f t="shared" si="792"/>
        <v>6.3165144377893458</v>
      </c>
      <c r="P2720" s="3">
        <f t="shared" si="793"/>
        <v>6.3165144377893458</v>
      </c>
      <c r="Q2720" s="3">
        <f t="shared" si="794"/>
        <v>-70.416446927668716</v>
      </c>
      <c r="R2720">
        <f t="shared" si="795"/>
        <v>109.58355307233128</v>
      </c>
      <c r="S2720">
        <f t="shared" si="796"/>
        <v>25.579028275654903</v>
      </c>
      <c r="T2720">
        <f t="shared" si="779"/>
        <v>6.3165144377893458</v>
      </c>
    </row>
    <row r="2721" spans="1:20" x14ac:dyDescent="0.25">
      <c r="A2721">
        <f t="shared" si="780"/>
        <v>161328.50217713346</v>
      </c>
      <c r="B2721">
        <f t="shared" si="797"/>
        <v>25676.228583102391</v>
      </c>
      <c r="C2721" t="str">
        <f t="shared" si="781"/>
        <v>0.693329803169552-1.94621275641854i</v>
      </c>
      <c r="D2721" t="str">
        <f t="shared" si="782"/>
        <v>3.47379863688598-0.742445744759653i</v>
      </c>
      <c r="E2721" t="str">
        <f t="shared" si="783"/>
        <v>200.655376379996+8.79161379109171i</v>
      </c>
      <c r="F2721" t="str">
        <f t="shared" si="784"/>
        <v>2.90921209530624-5.86199789744344i</v>
      </c>
      <c r="G2721" t="str">
        <f t="shared" si="785"/>
        <v>0.99976019374301-0.0154838222009165i</v>
      </c>
      <c r="H2721" t="str">
        <f t="shared" si="786"/>
        <v>15.555424934116-363.372083883626i</v>
      </c>
      <c r="I2721" t="str">
        <f t="shared" si="787"/>
        <v>-5.88139895938199-3.23943692868045i</v>
      </c>
      <c r="K2721" t="str">
        <f t="shared" si="788"/>
        <v>0.00141112296462779-0.0025286777488052i</v>
      </c>
      <c r="L2721" t="str">
        <f t="shared" si="789"/>
        <v>0.0001875-0.00824272968568501i</v>
      </c>
      <c r="M2721" t="str">
        <f t="shared" si="790"/>
        <v>0.0025-0.00397341841258661i</v>
      </c>
      <c r="N2721">
        <f t="shared" si="791"/>
        <v>109.60821944380223</v>
      </c>
      <c r="O2721">
        <f t="shared" si="792"/>
        <v>6.3027022998592681</v>
      </c>
      <c r="P2721" s="3">
        <f t="shared" si="793"/>
        <v>6.3027022998592681</v>
      </c>
      <c r="Q2721" s="3">
        <f t="shared" si="794"/>
        <v>-70.391780556197773</v>
      </c>
      <c r="R2721">
        <f t="shared" si="795"/>
        <v>109.60821944380223</v>
      </c>
      <c r="S2721">
        <f t="shared" si="796"/>
        <v>25.67622858310239</v>
      </c>
      <c r="T2721">
        <f t="shared" si="779"/>
        <v>6.3027022998592681</v>
      </c>
    </row>
    <row r="2722" spans="1:20" x14ac:dyDescent="0.25">
      <c r="A2722">
        <f t="shared" si="780"/>
        <v>161941.55048540659</v>
      </c>
      <c r="B2722">
        <f t="shared" si="797"/>
        <v>25773.798251718181</v>
      </c>
      <c r="C2722" t="str">
        <f t="shared" si="781"/>
        <v>0.693051583794984-1.94285005370578i</v>
      </c>
      <c r="D2722" t="str">
        <f t="shared" si="782"/>
        <v>3.4737657353421-0.740563904989408i</v>
      </c>
      <c r="E2722" t="str">
        <f t="shared" si="783"/>
        <v>200.931564156491+8.67425173600915i</v>
      </c>
      <c r="F2722" t="str">
        <f t="shared" si="784"/>
        <v>2.9092067831227-5.8401483311126i</v>
      </c>
      <c r="G2722" t="str">
        <f t="shared" si="785"/>
        <v>0.999758368193871-0.0155426323445832i</v>
      </c>
      <c r="H2722" t="str">
        <f t="shared" si="786"/>
        <v>15.3937665597989-361.81358317067i</v>
      </c>
      <c r="I2722" t="str">
        <f t="shared" si="787"/>
        <v>-5.83465142851307-3.22301869378571i</v>
      </c>
      <c r="K2722" t="str">
        <f t="shared" si="788"/>
        <v>0.0014085457930801-0.00252081859146716i</v>
      </c>
      <c r="L2722" t="str">
        <f t="shared" si="789"/>
        <v>0.0001875-0.00821152588731318i</v>
      </c>
      <c r="M2722" t="str">
        <f t="shared" si="790"/>
        <v>0.0025-0.00395837658157662i</v>
      </c>
      <c r="N2722">
        <f t="shared" si="791"/>
        <v>109.63228459079772</v>
      </c>
      <c r="O2722">
        <f t="shared" si="792"/>
        <v>6.2889822009443446</v>
      </c>
      <c r="P2722" s="3">
        <f t="shared" si="793"/>
        <v>6.2889822009443446</v>
      </c>
      <c r="Q2722" s="3">
        <f t="shared" si="794"/>
        <v>-70.367715409202276</v>
      </c>
      <c r="R2722">
        <f t="shared" si="795"/>
        <v>109.63228459079772</v>
      </c>
      <c r="S2722">
        <f t="shared" si="796"/>
        <v>25.77379825171818</v>
      </c>
      <c r="T2722">
        <f t="shared" si="779"/>
        <v>6.2889822009443446</v>
      </c>
    </row>
    <row r="2723" spans="1:20" x14ac:dyDescent="0.25">
      <c r="A2723">
        <f t="shared" si="780"/>
        <v>162556.92837725111</v>
      </c>
      <c r="B2723">
        <f t="shared" si="797"/>
        <v>25871.73868507471</v>
      </c>
      <c r="C2723" t="str">
        <f t="shared" si="781"/>
        <v>0.692759147665729-1.9395206636599i</v>
      </c>
      <c r="D2723" t="str">
        <f t="shared" si="782"/>
        <v>3.47373258390179-0.738692700752175i</v>
      </c>
      <c r="E2723" t="str">
        <f t="shared" si="783"/>
        <v>201.209249946615+8.55457835226381i</v>
      </c>
      <c r="F2723" t="str">
        <f t="shared" si="784"/>
        <v>2.9092014305095-5.81838277601886i</v>
      </c>
      <c r="G2723" t="str">
        <f t="shared" si="785"/>
        <v>0.999756528750942-0.0156016656421302i</v>
      </c>
      <c r="H2723" t="str">
        <f t="shared" si="786"/>
        <v>15.234015459958-360.263132359138i</v>
      </c>
      <c r="I2723" t="str">
        <f t="shared" si="787"/>
        <v>-5.78829787942889-3.20672137446293i</v>
      </c>
      <c r="K2723" t="str">
        <f t="shared" si="788"/>
        <v>0.00140598320472102-0.00251299034902549i</v>
      </c>
      <c r="L2723" t="str">
        <f t="shared" si="789"/>
        <v>0.0001875-0.00818044021449809i</v>
      </c>
      <c r="M2723" t="str">
        <f t="shared" si="790"/>
        <v>0.0025-0.00394339169314267i</v>
      </c>
      <c r="N2723">
        <f t="shared" si="791"/>
        <v>109.65574173878183</v>
      </c>
      <c r="O2723">
        <f t="shared" si="792"/>
        <v>6.2753540743992282</v>
      </c>
      <c r="P2723" s="3">
        <f t="shared" si="793"/>
        <v>6.2753540743992282</v>
      </c>
      <c r="Q2723" s="3">
        <f t="shared" si="794"/>
        <v>-70.344258261218172</v>
      </c>
      <c r="R2723">
        <f t="shared" si="795"/>
        <v>109.65574173878183</v>
      </c>
      <c r="S2723">
        <f t="shared" si="796"/>
        <v>25.87173868507471</v>
      </c>
      <c r="T2723">
        <f t="shared" si="779"/>
        <v>6.2753540743992282</v>
      </c>
    </row>
    <row r="2724" spans="1:20" x14ac:dyDescent="0.25">
      <c r="A2724">
        <f t="shared" si="780"/>
        <v>163174.64470508468</v>
      </c>
      <c r="B2724">
        <f t="shared" si="797"/>
        <v>25970.051292077995</v>
      </c>
      <c r="C2724" t="str">
        <f t="shared" si="781"/>
        <v>0.692452358726246-1.93622452898343i</v>
      </c>
      <c r="D2724" t="str">
        <f t="shared" si="782"/>
        <v>3.4736991806718-0.73683210492769i</v>
      </c>
      <c r="E2724" t="str">
        <f t="shared" si="783"/>
        <v>201.488432343554+8.43256306004128i</v>
      </c>
      <c r="F2724" t="str">
        <f t="shared" si="784"/>
        <v>2.90919603715905-5.79670091904292i</v>
      </c>
      <c r="G2724" t="str">
        <f t="shared" si="785"/>
        <v>0.999754675308531-0.0156609229378288i</v>
      </c>
      <c r="H2724" t="str">
        <f t="shared" si="786"/>
        <v>15.0761454402197-358.720675057789i</v>
      </c>
      <c r="I2724" t="str">
        <f t="shared" si="787"/>
        <v>-5.74233470293761-3.19054360118766i</v>
      </c>
      <c r="K2724" t="str">
        <f t="shared" si="788"/>
        <v>0.0014034350691972-0.00250519294790399i</v>
      </c>
      <c r="L2724" t="str">
        <f t="shared" si="789"/>
        <v>0.0001875-0.00814947222006185i</v>
      </c>
      <c r="M2724" t="str">
        <f t="shared" si="790"/>
        <v>0.0025-0.00392846353172213i</v>
      </c>
      <c r="N2724">
        <f t="shared" si="791"/>
        <v>109.67858406925286</v>
      </c>
      <c r="O2724">
        <f t="shared" si="792"/>
        <v>6.261817845677486</v>
      </c>
      <c r="P2724" s="3">
        <f t="shared" si="793"/>
        <v>6.261817845677486</v>
      </c>
      <c r="Q2724" s="3">
        <f t="shared" si="794"/>
        <v>-70.321415930747136</v>
      </c>
      <c r="R2724">
        <f t="shared" si="795"/>
        <v>109.67858406925286</v>
      </c>
      <c r="S2724">
        <f t="shared" si="796"/>
        <v>25.970051292077994</v>
      </c>
      <c r="T2724">
        <f t="shared" si="779"/>
        <v>6.261817845677486</v>
      </c>
    </row>
    <row r="2725" spans="1:20" x14ac:dyDescent="0.25">
      <c r="A2725">
        <f t="shared" si="780"/>
        <v>163794.70835496401</v>
      </c>
      <c r="B2725">
        <f t="shared" si="797"/>
        <v>26068.737486987891</v>
      </c>
      <c r="C2725" t="str">
        <f t="shared" si="781"/>
        <v>0.692131078654658-1.93296159183741i</v>
      </c>
      <c r="D2725" t="str">
        <f t="shared" si="782"/>
        <v>3.4736655237447-0.734982090546016i</v>
      </c>
      <c r="E2725" t="str">
        <f t="shared" si="783"/>
        <v>201.769109664229+8.30817494991689i</v>
      </c>
      <c r="F2725" t="str">
        <f t="shared" si="784"/>
        <v>2.9091906027615-5.7751024482695i</v>
      </c>
      <c r="G2725" t="str">
        <f t="shared" si="785"/>
        <v>0.999752807760145-0.0157204050791164i</v>
      </c>
      <c r="H2725" t="str">
        <f t="shared" si="786"/>
        <v>14.9201307181751-357.186155407952i</v>
      </c>
      <c r="I2725" t="str">
        <f t="shared" si="787"/>
        <v>-5.69675832696734-3.17448402521678i</v>
      </c>
      <c r="K2725" t="str">
        <f t="shared" si="788"/>
        <v>0.00140090125685744-0.00249742631435848i</v>
      </c>
      <c r="L2725" t="str">
        <f t="shared" si="789"/>
        <v>0.0001875-0.00811862145851949i</v>
      </c>
      <c r="M2725" t="str">
        <f t="shared" si="790"/>
        <v>0.0025-0.00391359188256837i</v>
      </c>
      <c r="N2725">
        <f t="shared" si="791"/>
        <v>109.70080471982567</v>
      </c>
      <c r="O2725">
        <f t="shared" si="792"/>
        <v>6.248373432200661</v>
      </c>
      <c r="P2725" s="3">
        <f t="shared" si="793"/>
        <v>6.248373432200661</v>
      </c>
      <c r="Q2725" s="3">
        <f t="shared" si="794"/>
        <v>-70.299195280174331</v>
      </c>
      <c r="R2725">
        <f t="shared" si="795"/>
        <v>109.70080471982567</v>
      </c>
      <c r="S2725">
        <f t="shared" si="796"/>
        <v>26.068737486987892</v>
      </c>
      <c r="T2725">
        <f t="shared" si="779"/>
        <v>6.248373432200661</v>
      </c>
    </row>
    <row r="2726" spans="1:20" x14ac:dyDescent="0.25">
      <c r="A2726">
        <f t="shared" si="780"/>
        <v>164417.12824671288</v>
      </c>
      <c r="B2726">
        <f t="shared" si="797"/>
        <v>26167.798689438445</v>
      </c>
      <c r="C2726" t="str">
        <f t="shared" si="781"/>
        <v>0.691795166843375-1.92973179380315i</v>
      </c>
      <c r="D2726" t="str">
        <f t="shared" si="782"/>
        <v>3.4736316111986-0.733142630787081i</v>
      </c>
      <c r="E2726" t="str">
        <f t="shared" si="783"/>
        <v>202.051279941961+8.18138278120691i</v>
      </c>
      <c r="F2726" t="str">
        <f t="shared" si="784"/>
        <v>2.90918512700459-5.75358705298261i</v>
      </c>
      <c r="G2726" t="str">
        <f t="shared" si="785"/>
        <v>0.999750925998481-0.0157801129166075i</v>
      </c>
      <c r="H2726" t="str">
        <f t="shared" si="786"/>
        <v>14.7659459161447-355.659518077537i</v>
      </c>
      <c r="I2726" t="str">
        <f t="shared" si="787"/>
        <v>-5.65156521613283-3.15854131821566i</v>
      </c>
      <c r="K2726" t="str">
        <f t="shared" si="788"/>
        <v>0.00139838163874862-0.0024896903744803i</v>
      </c>
      <c r="L2726" t="str">
        <f t="shared" si="789"/>
        <v>0.0001875-0.00808788748607243i</v>
      </c>
      <c r="M2726" t="str">
        <f t="shared" si="790"/>
        <v>0.0025-0.00389877653174773i</v>
      </c>
      <c r="N2726">
        <f t="shared" si="791"/>
        <v>109.72239678432192</v>
      </c>
      <c r="O2726">
        <f t="shared" si="792"/>
        <v>6.2350207432255997</v>
      </c>
      <c r="P2726" s="3">
        <f t="shared" si="793"/>
        <v>6.2350207432255997</v>
      </c>
      <c r="Q2726" s="3">
        <f t="shared" si="794"/>
        <v>-70.277603215678084</v>
      </c>
      <c r="R2726">
        <f t="shared" si="795"/>
        <v>109.72239678432192</v>
      </c>
      <c r="S2726">
        <f t="shared" si="796"/>
        <v>26.167798689438445</v>
      </c>
      <c r="T2726">
        <f t="shared" si="779"/>
        <v>6.2350207432255997</v>
      </c>
    </row>
    <row r="2727" spans="1:20" x14ac:dyDescent="0.25">
      <c r="A2727">
        <f t="shared" si="780"/>
        <v>165041.91333405036</v>
      </c>
      <c r="B2727">
        <f t="shared" si="797"/>
        <v>26267.23632445831</v>
      </c>
      <c r="C2727" t="str">
        <f t="shared" si="781"/>
        <v>0.691444480379941-1.92653507584331i</v>
      </c>
      <c r="D2727" t="str">
        <f t="shared" si="782"/>
        <v>3.4735974410972-0.731313698980301i</v>
      </c>
      <c r="E2727" t="str">
        <f t="shared" si="783"/>
        <v>202.334940918998+8.05215498037687i</v>
      </c>
      <c r="F2727" t="str">
        <f t="shared" si="784"/>
        <v>2.90917960957371-5.73215442366121i</v>
      </c>
      <c r="G2727" t="str">
        <f t="shared" si="785"/>
        <v>0.99974902991542-0.0158400473041057i</v>
      </c>
      <c r="H2727" t="str">
        <f t="shared" si="786"/>
        <v>14.6135660540829-354.140708255112i</v>
      </c>
      <c r="I2727" t="str">
        <f t="shared" si="787"/>
        <v>-5.60675187130787-3.14271417189306i</v>
      </c>
      <c r="K2727" t="str">
        <f t="shared" si="788"/>
        <v>0.00139587608661178-0.00248198505419966i</v>
      </c>
      <c r="L2727" t="str">
        <f t="shared" si="789"/>
        <v>0.0001875-0.00805726986060212i</v>
      </c>
      <c r="M2727" t="str">
        <f t="shared" si="790"/>
        <v>0.0025-0.00388401726613641i</v>
      </c>
      <c r="N2727">
        <f t="shared" si="791"/>
        <v>109.74335331287176</v>
      </c>
      <c r="O2727">
        <f t="shared" si="792"/>
        <v>6.2217596797111829</v>
      </c>
      <c r="P2727" s="3">
        <f t="shared" si="793"/>
        <v>6.2217596797111829</v>
      </c>
      <c r="Q2727" s="3">
        <f t="shared" si="794"/>
        <v>-70.256646687128239</v>
      </c>
      <c r="R2727">
        <f t="shared" si="795"/>
        <v>109.74335331287176</v>
      </c>
      <c r="S2727">
        <f t="shared" si="796"/>
        <v>26.26723632445831</v>
      </c>
      <c r="T2727">
        <f t="shared" si="779"/>
        <v>6.2217596797111829</v>
      </c>
    </row>
    <row r="2728" spans="1:20" x14ac:dyDescent="0.25">
      <c r="A2728">
        <f t="shared" si="780"/>
        <v>165669.07260471975</v>
      </c>
      <c r="B2728">
        <f t="shared" si="797"/>
        <v>26367.051822491252</v>
      </c>
      <c r="C2728" t="str">
        <f t="shared" si="781"/>
        <v>0.691078874027951-1.92337137826195i</v>
      </c>
      <c r="D2728" t="str">
        <f t="shared" si="782"/>
        <v>3.47356301148955-0.72949526860414i</v>
      </c>
      <c r="E2728" t="str">
        <f t="shared" si="783"/>
        <v>202.620090038887+7.92045963952766i</v>
      </c>
      <c r="F2728" t="str">
        <f t="shared" si="784"/>
        <v>2.90917405015183-5.71080425197462i</v>
      </c>
      <c r="G2728" t="str">
        <f t="shared" si="785"/>
        <v>0.999747119402023-0.015900209098615i</v>
      </c>
      <c r="H2728" t="str">
        <f t="shared" si="786"/>
        <v>14.46296654262-352.629671644054i</v>
      </c>
      <c r="I2728" t="str">
        <f t="shared" si="787"/>
        <v>-5.56231482920316-3.12700129764316i</v>
      </c>
      <c r="K2728" t="str">
        <f t="shared" si="788"/>
        <v>0.00139338447287816-0.00247431027928908i</v>
      </c>
      <c r="L2728" t="str">
        <f t="shared" si="789"/>
        <v>0.0001875-0.00802676814166383i</v>
      </c>
      <c r="M2728" t="str">
        <f t="shared" si="790"/>
        <v>0.0025-0.00386931387341742i</v>
      </c>
      <c r="N2728">
        <f t="shared" si="791"/>
        <v>109.7636673120257</v>
      </c>
      <c r="O2728">
        <f t="shared" si="792"/>
        <v>6.2085901341829386</v>
      </c>
      <c r="P2728" s="3">
        <f t="shared" si="793"/>
        <v>6.2085901341829386</v>
      </c>
      <c r="Q2728" s="3">
        <f t="shared" si="794"/>
        <v>-70.236332687974297</v>
      </c>
      <c r="R2728">
        <f t="shared" si="795"/>
        <v>109.7636673120257</v>
      </c>
      <c r="S2728">
        <f t="shared" si="796"/>
        <v>26.367051822491252</v>
      </c>
      <c r="T2728">
        <f t="shared" si="779"/>
        <v>6.2085901341829386</v>
      </c>
    </row>
    <row r="2729" spans="1:20" x14ac:dyDescent="0.25">
      <c r="A2729">
        <f t="shared" si="780"/>
        <v>166298.61508061772</v>
      </c>
      <c r="B2729">
        <f t="shared" si="797"/>
        <v>26467.246619416721</v>
      </c>
      <c r="C2729" t="str">
        <f t="shared" si="781"/>
        <v>0.690698200208081-1.92024064066374i</v>
      </c>
      <c r="D2729" t="str">
        <f t="shared" si="782"/>
        <v>3.47352832041005-0.727687313285733i</v>
      </c>
      <c r="E2729" t="str">
        <f t="shared" si="783"/>
        <v>202.906724438703+7.7862645149465i</v>
      </c>
      <c r="F2729" t="str">
        <f t="shared" si="784"/>
        <v>2.90916844841957-5.6895362307783i</v>
      </c>
      <c r="G2729" t="str">
        <f t="shared" si="785"/>
        <v>0.999745194348523-0.0159605991603516i</v>
      </c>
      <c r="H2729" t="str">
        <f t="shared" si="786"/>
        <v>14.3141231762352-351.126354456763i</v>
      </c>
      <c r="I2729" t="str">
        <f t="shared" si="787"/>
        <v>-5.51825066194971-3.11140142619485i</v>
      </c>
      <c r="K2729" t="str">
        <f t="shared" si="788"/>
        <v>0.00139090667066518-0.00246666597536656i</v>
      </c>
      <c r="L2729" t="str">
        <f t="shared" si="789"/>
        <v>0.0001875-0.00799638189047995i</v>
      </c>
      <c r="M2729" t="str">
        <f t="shared" si="790"/>
        <v>0.0025-0.00385466614207753i</v>
      </c>
      <c r="N2729">
        <f t="shared" si="791"/>
        <v>109.7833317448757</v>
      </c>
      <c r="O2729">
        <f t="shared" si="792"/>
        <v>6.1955119905963585</v>
      </c>
      <c r="P2729" s="3">
        <f t="shared" si="793"/>
        <v>6.1955119905963585</v>
      </c>
      <c r="Q2729" s="3">
        <f t="shared" si="794"/>
        <v>-70.216668255124304</v>
      </c>
      <c r="R2729">
        <f t="shared" si="795"/>
        <v>109.7833317448757</v>
      </c>
      <c r="S2729">
        <f t="shared" si="796"/>
        <v>26.46724661941672</v>
      </c>
      <c r="T2729">
        <f t="shared" si="779"/>
        <v>6.1955119905963585</v>
      </c>
    </row>
    <row r="2730" spans="1:20" x14ac:dyDescent="0.25">
      <c r="A2730">
        <f t="shared" si="780"/>
        <v>166930.54981792407</v>
      </c>
      <c r="B2730">
        <f t="shared" si="797"/>
        <v>26567.822156570506</v>
      </c>
      <c r="C2730" t="str">
        <f t="shared" si="781"/>
        <v>0.690302308979351-1.91714280191239i</v>
      </c>
      <c r="D2730" t="str">
        <f t="shared" si="782"/>
        <v>3.47349336587828-0.725889806800455i</v>
      </c>
      <c r="E2730" t="str">
        <f t="shared" si="783"/>
        <v>203.194840941134+7.64953702573535i</v>
      </c>
      <c r="F2730" t="str">
        <f t="shared" si="784"/>
        <v>2.90916280405508-5.6683500541092i</v>
      </c>
      <c r="G2730" t="str">
        <f t="shared" si="785"/>
        <v>0.999743254644316-0.0160212183527555i</v>
      </c>
      <c r="H2730" t="str">
        <f t="shared" si="786"/>
        <v>14.167012126564-349.63070340895i</v>
      </c>
      <c r="I2730" t="str">
        <f t="shared" si="787"/>
        <v>-5.47455597668731-3.09591330726793i</v>
      </c>
      <c r="K2730" t="str">
        <f t="shared" si="788"/>
        <v>0.00138844255377256-0.0024590520678989i</v>
      </c>
      <c r="L2730" t="str">
        <f t="shared" si="789"/>
        <v>0.0001875-0.00796611066993423i</v>
      </c>
      <c r="M2730" t="str">
        <f t="shared" si="790"/>
        <v>0.0025-0.00384007386140419i</v>
      </c>
      <c r="N2730">
        <f t="shared" si="791"/>
        <v>109.80233953118785</v>
      </c>
      <c r="O2730">
        <f t="shared" si="792"/>
        <v>6.1825251241993664</v>
      </c>
      <c r="P2730" s="3">
        <f t="shared" si="793"/>
        <v>6.1825251241993664</v>
      </c>
      <c r="Q2730" s="3">
        <f t="shared" si="794"/>
        <v>-70.197660468812145</v>
      </c>
      <c r="R2730">
        <f t="shared" si="795"/>
        <v>109.80233953118785</v>
      </c>
      <c r="S2730">
        <f t="shared" si="796"/>
        <v>26.567822156570507</v>
      </c>
      <c r="T2730">
        <f t="shared" si="779"/>
        <v>6.1825251241993664</v>
      </c>
    </row>
    <row r="2731" spans="1:20" x14ac:dyDescent="0.25">
      <c r="A2731">
        <f t="shared" si="780"/>
        <v>167564.88590723221</v>
      </c>
      <c r="B2731">
        <f t="shared" si="797"/>
        <v>26668.779880765476</v>
      </c>
      <c r="C2731" t="str">
        <f t="shared" si="781"/>
        <v>0.689891048020483-1.91407780008799i</v>
      </c>
      <c r="D2731" t="str">
        <f t="shared" si="782"/>
        <v>3.47345814589888-0.724102723071519i</v>
      </c>
      <c r="E2731" t="str">
        <f t="shared" si="783"/>
        <v>203.484436046404+7.51024425252083i</v>
      </c>
      <c r="F2731" t="str">
        <f t="shared" si="784"/>
        <v>2.90915711673407-5.64724541718149i</v>
      </c>
      <c r="G2731" t="str">
        <f t="shared" si="785"/>
        <v>0.99974130017796-0.0160820675425025i</v>
      </c>
      <c r="H2731" t="str">
        <f t="shared" si="786"/>
        <v>14.021609935831-348.142665713992i</v>
      </c>
      <c r="I2731" t="str">
        <f t="shared" si="787"/>
        <v>-5.43122741515859-3.08053570923617i</v>
      </c>
      <c r="K2731" t="str">
        <f t="shared" si="788"/>
        <v>0.00138599199667833-0.00245146848220485i</v>
      </c>
      <c r="L2731" t="str">
        <f t="shared" si="789"/>
        <v>0.0001875-0.00793595404456486i</v>
      </c>
      <c r="M2731" t="str">
        <f t="shared" si="790"/>
        <v>0.0025-0.00382553682148256i</v>
      </c>
      <c r="N2731">
        <f t="shared" si="791"/>
        <v>109.82068354754553</v>
      </c>
      <c r="O2731">
        <f t="shared" si="792"/>
        <v>6.1696294013925526</v>
      </c>
      <c r="P2731" s="3">
        <f t="shared" si="793"/>
        <v>6.1696294013925526</v>
      </c>
      <c r="Q2731" s="3">
        <f t="shared" si="794"/>
        <v>-70.179316452454472</v>
      </c>
      <c r="R2731">
        <f t="shared" si="795"/>
        <v>109.82068354754553</v>
      </c>
      <c r="S2731">
        <f t="shared" si="796"/>
        <v>26.668779880765477</v>
      </c>
      <c r="T2731">
        <f t="shared" si="779"/>
        <v>6.1696294013925526</v>
      </c>
    </row>
    <row r="2732" spans="1:20" x14ac:dyDescent="0.25">
      <c r="A2732">
        <f t="shared" si="780"/>
        <v>168201.63247367967</v>
      </c>
      <c r="B2732">
        <f t="shared" si="797"/>
        <v>26770.121244312384</v>
      </c>
      <c r="C2732" t="str">
        <f t="shared" si="781"/>
        <v>0.689464262611567-1.91104557244353i</v>
      </c>
      <c r="D2732" t="str">
        <f t="shared" si="782"/>
        <v>3.47342265846144-0.722326036169579i</v>
      </c>
      <c r="E2732" t="str">
        <f t="shared" si="783"/>
        <v>203.775505924053+7.36835293624382i</v>
      </c>
      <c r="F2732" t="str">
        <f t="shared" si="784"/>
        <v>2.90915138612977-5.62622201638209i</v>
      </c>
      <c r="G2732" t="str">
        <f t="shared" si="785"/>
        <v>0.999739330837168-0.0161431475995157i</v>
      </c>
      <c r="H2732" t="str">
        <f t="shared" si="786"/>
        <v>13.8778935104107-346.662189077344i</v>
      </c>
      <c r="I2732" t="str">
        <f t="shared" si="787"/>
        <v>-5.38826165330795-3.06526741879704i</v>
      </c>
      <c r="K2732" t="str">
        <f t="shared" si="788"/>
        <v>0.00138355487453502-0.00244391514345822i</v>
      </c>
      <c r="L2732" t="str">
        <f t="shared" si="789"/>
        <v>0.0001875-0.00790591158055877i</v>
      </c>
      <c r="M2732" t="str">
        <f t="shared" si="790"/>
        <v>0.0025-0.00381105481319243i</v>
      </c>
      <c r="N2732">
        <f t="shared" si="791"/>
        <v>109.83835662750589</v>
      </c>
      <c r="O2732">
        <f t="shared" si="792"/>
        <v>6.1568246795885724</v>
      </c>
      <c r="P2732" s="3">
        <f t="shared" si="793"/>
        <v>6.1568246795885724</v>
      </c>
      <c r="Q2732" s="3">
        <f t="shared" si="794"/>
        <v>-70.161643372494112</v>
      </c>
      <c r="R2732">
        <f t="shared" si="795"/>
        <v>109.83835662750589</v>
      </c>
      <c r="S2732">
        <f t="shared" si="796"/>
        <v>26.770121244312385</v>
      </c>
      <c r="T2732">
        <f t="shared" ref="T2732:T2795" si="798">P2732</f>
        <v>6.1568246795885724</v>
      </c>
    </row>
    <row r="2733" spans="1:20" x14ac:dyDescent="0.25">
      <c r="A2733">
        <f t="shared" ref="A2733:A2796" si="799">2*PI()*B2733</f>
        <v>168840.79867707964</v>
      </c>
      <c r="B2733">
        <f t="shared" si="797"/>
        <v>26871.847705040771</v>
      </c>
      <c r="C2733" t="str">
        <f t="shared" ref="C2733:C2796" si="800">IMPRODUCT(D2733,E2733,$C$40,,K2733,$C$41)</f>
        <v>0.689021795615804-1.90804605536059i</v>
      </c>
      <c r="D2733" t="str">
        <f t="shared" ref="D2733:D2796" si="801">IMDIV(IMPRODUCT($C$37,$C$38,COMPLEX(1,A2733/$C$38)),IMSUM(-1*A2733*A2733/$C$39,COMPLEX(0,1*A2733)))</f>
        <v>3.47338690154048-0.720559720312337i</v>
      </c>
      <c r="E2733" t="str">
        <f t="shared" ref="E2733:E2796" si="802">IMDIV(IMPRODUCT(IMSUM(F2733,G2733),$C$29,H2733),IMSUM(1,I2733))</f>
        <v>204.068046404561+7.22382947703921i</v>
      </c>
      <c r="F2733" t="str">
        <f t="shared" ref="F2733:F2796" si="803">IMDIV(IMPRODUCT($C$14,$C$15,COMPLEX(1,A2733/$C$15)),IMSUM(-1*A2733*A2733/$C$16,COMPLEX(0,A2733)))</f>
        <v>2.90914561191298-5.60527954926644i</v>
      </c>
      <c r="G2733" t="str">
        <f t="shared" ref="G2733:G2796" si="804">IMDIV(1,COMPLEX(1,A2733*$C$9*$C$10))</f>
        <v>0.999737346508795-0.0162044593969775i</v>
      </c>
      <c r="H2733" t="str">
        <f t="shared" ref="H2733:H2796" si="805">IMDIV($C$3,IMSUM(K2733,COMPLEX(0,$C$28*A2733)))</f>
        <v>13.7358401145086-345.189221691035i</v>
      </c>
      <c r="I2733" t="str">
        <f t="shared" ref="I2733:I2796" si="806">IMPRODUCT(F2733,$C$29,H2733,$C$31)</f>
        <v>-5.34565540088608-3.0501072406481i</v>
      </c>
      <c r="K2733" t="str">
        <f t="shared" ref="K2733:K2796" si="807">IF($C$26&lt;=0,IMDIV(1,IMSUM(IMDIV(1,L2733),1/$C$18)),IMDIV(1,IMSUM(IMDIV(1,L2733),1/$C$18,IMDIV(1,M2733))))</f>
        <v>0.00138113106316561-0.00243639197669096i</v>
      </c>
      <c r="L2733" t="str">
        <f t="shared" ref="L2733:L2796" si="808">IMSUM($C$21/$C$22,IMDIV(1,COMPLEX(0,$C$20*$C$22*A2733)))</f>
        <v>0.0001875-0.00787598284574493i</v>
      </c>
      <c r="M2733" t="str">
        <f t="shared" ref="M2733:M2796" si="809">IMSUM($C$25/$C$26,IMDIV(1,COMPLEX(0,$C$24*$C$26*A2733)))</f>
        <v>0.0025-0.00379662762820525i</v>
      </c>
      <c r="N2733">
        <f t="shared" ref="N2733:N2796" si="810">ABS(R2733)</f>
        <v>109.85535156176303</v>
      </c>
      <c r="O2733">
        <f t="shared" ref="O2733:O2796" si="811">ABS(P2733)</f>
        <v>6.1441108070704145</v>
      </c>
      <c r="P2733" s="3">
        <f t="shared" ref="P2733:P2796" si="812">20*LOG10(IMABS(C2733))</f>
        <v>6.1441108070704145</v>
      </c>
      <c r="Q2733" s="3">
        <f t="shared" ref="Q2733:Q2796" si="813">IMARGUMENT(C2733)*180/PI()</f>
        <v>-70.14464843823697</v>
      </c>
      <c r="R2733">
        <f t="shared" ref="R2733:R2796" si="814">IF(Q2733&lt;0,Q2733+180,Q2733-180)</f>
        <v>109.85535156176303</v>
      </c>
      <c r="S2733">
        <f t="shared" ref="S2733:S2796" si="815">B2733/1000</f>
        <v>26.871847705040771</v>
      </c>
      <c r="T2733">
        <f t="shared" si="798"/>
        <v>6.1441108070704145</v>
      </c>
    </row>
    <row r="2734" spans="1:20" x14ac:dyDescent="0.25">
      <c r="A2734">
        <f t="shared" si="799"/>
        <v>169482.39371205255</v>
      </c>
      <c r="B2734">
        <f t="shared" ref="B2734:B2797" si="816">B2733*(1+B$42)</f>
        <v>26973.960726319925</v>
      </c>
      <c r="C2734" t="str">
        <f t="shared" si="800"/>
        <v>0.68856348746156-1.90507918430379i</v>
      </c>
      <c r="D2734" t="str">
        <f t="shared" si="801"/>
        <v>3.4733508730952-0.718803749864121i</v>
      </c>
      <c r="E2734" t="str">
        <f t="shared" si="802"/>
        <v>204.36205297081+7.07663993320144i</v>
      </c>
      <c r="F2734" t="str">
        <f t="shared" si="803"/>
        <v>2.90913979375194-5.584417714554i</v>
      </c>
      <c r="G2734" t="str">
        <f t="shared" si="804"/>
        <v>0.999735347078841-0.0162660038113412i</v>
      </c>
      <c r="H2734" t="str">
        <f t="shared" si="805"/>
        <v>13.5954273639652-343.723712228211i</v>
      </c>
      <c r="I2734" t="str">
        <f t="shared" si="806"/>
        <v>-5.30340540105903-3.0350539971696i</v>
      </c>
      <c r="K2734" t="str">
        <f t="shared" si="807"/>
        <v>0.00137872043905977-0.00242889890679618i</v>
      </c>
      <c r="L2734" t="str">
        <f t="shared" si="808"/>
        <v>0.0001875-0.00784616740958847i</v>
      </c>
      <c r="M2734" t="str">
        <f t="shared" si="809"/>
        <v>0.0025-0.00378225505898112i</v>
      </c>
      <c r="N2734">
        <f t="shared" si="810"/>
        <v>109.871661098328</v>
      </c>
      <c r="O2734">
        <f t="shared" si="811"/>
        <v>6.1314876228471862</v>
      </c>
      <c r="P2734" s="3">
        <f t="shared" si="812"/>
        <v>6.1314876228471862</v>
      </c>
      <c r="Q2734" s="3">
        <f t="shared" si="813"/>
        <v>-70.128338901671995</v>
      </c>
      <c r="R2734">
        <f t="shared" si="814"/>
        <v>109.871661098328</v>
      </c>
      <c r="S2734">
        <f t="shared" si="815"/>
        <v>26.973960726319923</v>
      </c>
      <c r="T2734">
        <f t="shared" si="798"/>
        <v>6.1314876228471862</v>
      </c>
    </row>
    <row r="2735" spans="1:20" x14ac:dyDescent="0.25">
      <c r="A2735">
        <f t="shared" si="799"/>
        <v>170126.42680815834</v>
      </c>
      <c r="B2735">
        <f t="shared" si="816"/>
        <v>27076.461777079941</v>
      </c>
      <c r="C2735" t="str">
        <f t="shared" si="800"/>
        <v>0.688089176124721-1.90214489377456i</v>
      </c>
      <c r="D2735" t="str">
        <f t="shared" si="801"/>
        <v>3.47331457106949-0.71705809933551i</v>
      </c>
      <c r="E2735" t="str">
        <f t="shared" si="802"/>
        <v>204.657520749395+6.92675002025386i</v>
      </c>
      <c r="F2735" t="str">
        <f t="shared" si="803"/>
        <v>2.90913393131241-5.56363621212398i</v>
      </c>
      <c r="G2735" t="str">
        <f t="shared" si="804"/>
        <v>0.999733332432436-0.0163277817223433i</v>
      </c>
      <c r="H2735" t="str">
        <f t="shared" si="805"/>
        <v>13.4566332201768-342.265609837761i</v>
      </c>
      <c r="I2735" t="str">
        <f t="shared" si="806"/>
        <v>-5.26150843002277-3.02010652811357i</v>
      </c>
      <c r="K2735" t="str">
        <f t="shared" si="807"/>
        <v>0.00137632287936996-0.00242143585853109i</v>
      </c>
      <c r="L2735" t="str">
        <f t="shared" si="808"/>
        <v>0.0001875-0.0078164648431844i</v>
      </c>
      <c r="M2735" t="str">
        <f t="shared" si="809"/>
        <v>0.0025-0.00376793689876581i</v>
      </c>
      <c r="N2735">
        <f t="shared" si="810"/>
        <v>109.88727794271928</v>
      </c>
      <c r="O2735">
        <f t="shared" si="811"/>
        <v>6.1189549565097847</v>
      </c>
      <c r="P2735" s="3">
        <f t="shared" si="812"/>
        <v>6.1189549565097847</v>
      </c>
      <c r="Q2735" s="3">
        <f t="shared" si="813"/>
        <v>-70.11272205728072</v>
      </c>
      <c r="R2735">
        <f t="shared" si="814"/>
        <v>109.88727794271928</v>
      </c>
      <c r="S2735">
        <f t="shared" si="815"/>
        <v>27.076461777079942</v>
      </c>
      <c r="T2735">
        <f t="shared" si="798"/>
        <v>6.1189549565097847</v>
      </c>
    </row>
    <row r="2736" spans="1:20" x14ac:dyDescent="0.25">
      <c r="A2736">
        <f t="shared" si="799"/>
        <v>170772.90723002935</v>
      </c>
      <c r="B2736">
        <f t="shared" si="816"/>
        <v>27179.352331832844</v>
      </c>
      <c r="C2736" t="str">
        <f t="shared" si="800"/>
        <v>0.687598697111137-1.89924311726371i</v>
      </c>
      <c r="D2736" t="str">
        <f t="shared" si="801"/>
        <v>3.47327799339167-0.715322743382915i</v>
      </c>
      <c r="E2736" t="str">
        <f t="shared" si="802"/>
        <v>204.954444501775+6.77412511010908i</v>
      </c>
      <c r="F2736" t="str">
        <f t="shared" si="803"/>
        <v>2.90912802425757-5.54293474301098i</v>
      </c>
      <c r="G2736" t="str">
        <f t="shared" si="804"/>
        <v>0.99973130245384-0.016389794013015i</v>
      </c>
      <c r="H2736" t="str">
        <f t="shared" si="805"/>
        <v>13.3194359841307-340.814864138985i</v>
      </c>
      <c r="I2736" t="str">
        <f t="shared" si="806"/>
        <v>-5.2199612966222-3.00526369029872i</v>
      </c>
      <c r="K2736" t="str">
        <f t="shared" si="807"/>
        <v>0.0013739382619075-0.00241400275651992i</v>
      </c>
      <c r="L2736" t="str">
        <f t="shared" si="808"/>
        <v>0.0001875-0.00778687471925125i</v>
      </c>
      <c r="M2736" t="str">
        <f t="shared" si="809"/>
        <v>0.0025-0.00375367294158778i</v>
      </c>
      <c r="N2736">
        <f t="shared" si="810"/>
        <v>109.90219475816279</v>
      </c>
      <c r="O2736">
        <f t="shared" si="811"/>
        <v>6.1065126280840074</v>
      </c>
      <c r="P2736" s="3">
        <f t="shared" si="812"/>
        <v>6.1065126280840074</v>
      </c>
      <c r="Q2736" s="3">
        <f t="shared" si="813"/>
        <v>-70.097805241837207</v>
      </c>
      <c r="R2736">
        <f t="shared" si="814"/>
        <v>109.90219475816279</v>
      </c>
      <c r="S2736">
        <f t="shared" si="815"/>
        <v>27.179352331832845</v>
      </c>
      <c r="T2736">
        <f t="shared" si="798"/>
        <v>6.1065126280840074</v>
      </c>
    </row>
    <row r="2737" spans="1:20" x14ac:dyDescent="0.25">
      <c r="A2737">
        <f t="shared" si="799"/>
        <v>171421.84427750349</v>
      </c>
      <c r="B2737">
        <f t="shared" si="816"/>
        <v>27282.633870693811</v>
      </c>
      <c r="C2737" t="str">
        <f t="shared" si="800"/>
        <v>0.687091883439596-1.89637378720316i</v>
      </c>
      <c r="D2737" t="str">
        <f t="shared" si="801"/>
        <v>3.47324113797453-0.713597656808209i</v>
      </c>
      <c r="E2737" t="str">
        <f t="shared" si="802"/>
        <v>205.252818615256+6.6187302303382i</v>
      </c>
      <c r="F2737" t="str">
        <f t="shared" si="803"/>
        <v>2.90912207224809-5.52231300940076i</v>
      </c>
      <c r="G2737" t="str">
        <f t="shared" si="804"/>
        <v>0.999729257026431-0.0164520415696943i</v>
      </c>
      <c r="H2737" t="str">
        <f t="shared" si="805"/>
        <v>13.1838142905567-339.371425216353i</v>
      </c>
      <c r="I2737" t="str">
        <f t="shared" si="806"/>
        <v>-5.1787608419756-2.99052435731184i</v>
      </c>
      <c r="K2737" t="str">
        <f t="shared" si="807"/>
        <v>0.00137156646513885-0.00240659952525678i</v>
      </c>
      <c r="L2737" t="str">
        <f t="shared" si="808"/>
        <v>0.0001875-0.00775739661212514i</v>
      </c>
      <c r="M2737" t="str">
        <f t="shared" si="809"/>
        <v>0.0025-0.00373946298225521i</v>
      </c>
      <c r="N2737">
        <f t="shared" si="810"/>
        <v>109.91640416580945</v>
      </c>
      <c r="O2737">
        <f t="shared" si="811"/>
        <v>6.0941604478832634</v>
      </c>
      <c r="P2737" s="3">
        <f t="shared" si="812"/>
        <v>6.0941604478832634</v>
      </c>
      <c r="Q2737" s="3">
        <f t="shared" si="813"/>
        <v>-70.083595834190547</v>
      </c>
      <c r="R2737">
        <f t="shared" si="814"/>
        <v>109.91640416580945</v>
      </c>
      <c r="S2737">
        <f t="shared" si="815"/>
        <v>27.282633870693811</v>
      </c>
      <c r="T2737">
        <f t="shared" si="798"/>
        <v>6.0941604478832634</v>
      </c>
    </row>
    <row r="2738" spans="1:20" x14ac:dyDescent="0.25">
      <c r="A2738">
        <f t="shared" si="799"/>
        <v>172073.247285758</v>
      </c>
      <c r="B2738">
        <f t="shared" si="816"/>
        <v>27386.307879402448</v>
      </c>
      <c r="C2738" t="str">
        <f t="shared" si="800"/>
        <v>0.686568565624913-1.89353683491659i</v>
      </c>
      <c r="D2738" t="str">
        <f t="shared" si="801"/>
        <v>3.47320400271513-0.711882814558315i</v>
      </c>
      <c r="E2738" t="str">
        <f t="shared" si="802"/>
        <v>205.552637093822+6.46053006354756i</v>
      </c>
      <c r="F2738" t="str">
        <f t="shared" si="803"/>
        <v>2.90911607494201-5.50177071462587i</v>
      </c>
      <c r="G2738" t="str">
        <f t="shared" si="804"/>
        <v>0.999727196032704-0.0165145252820384i</v>
      </c>
      <c r="H2738" t="str">
        <f t="shared" si="805"/>
        <v>13.049747102185-337.935243614296i</v>
      </c>
      <c r="I2738" t="str">
        <f t="shared" si="806"/>
        <v>-5.13790393910331-2.97588741921443i</v>
      </c>
      <c r="K2738" t="str">
        <f t="shared" si="807"/>
        <v>0.00136920736818168-0.00239922608910849i</v>
      </c>
      <c r="L2738" t="str">
        <f t="shared" si="808"/>
        <v>0.0001875-0.0077280300977537i</v>
      </c>
      <c r="M2738" t="str">
        <f t="shared" si="809"/>
        <v>0.0025-0.00372530681635307i</v>
      </c>
      <c r="N2738">
        <f t="shared" si="810"/>
        <v>109.92989874496089</v>
      </c>
      <c r="O2738">
        <f t="shared" si="811"/>
        <v>6.0818982163593382</v>
      </c>
      <c r="P2738" s="3">
        <f t="shared" si="812"/>
        <v>6.0818982163593382</v>
      </c>
      <c r="Q2738" s="3">
        <f t="shared" si="813"/>
        <v>-70.070101255039106</v>
      </c>
      <c r="R2738">
        <f t="shared" si="814"/>
        <v>109.92989874496089</v>
      </c>
      <c r="S2738">
        <f t="shared" si="815"/>
        <v>27.386307879402448</v>
      </c>
      <c r="T2738">
        <f t="shared" si="798"/>
        <v>6.0818982163593382</v>
      </c>
    </row>
    <row r="2739" spans="1:20" x14ac:dyDescent="0.25">
      <c r="A2739">
        <f t="shared" si="799"/>
        <v>172727.12562544388</v>
      </c>
      <c r="B2739">
        <f t="shared" si="816"/>
        <v>27490.375849344178</v>
      </c>
      <c r="C2739" t="str">
        <f t="shared" si="800"/>
        <v>0.686028571661484-1.89073219056893i</v>
      </c>
      <c r="D2739" t="str">
        <f t="shared" si="801"/>
        <v>3.4731665854947-0.710178191724834i</v>
      </c>
      <c r="E2739" t="str">
        <f t="shared" si="802"/>
        <v>205.853893548791+6.29948894686855i</v>
      </c>
      <c r="F2739" t="str">
        <f t="shared" si="803"/>
        <v>2.90911003199483-5.48130756316148i</v>
      </c>
      <c r="G2739" t="str">
        <f t="shared" si="804"/>
        <v>0.999725119354259-0.016577246043035i</v>
      </c>
      <c r="H2739" t="str">
        <f t="shared" si="805"/>
        <v>12.9172137041166-336.506270332085i</v>
      </c>
      <c r="I2739" t="str">
        <f t="shared" si="806"/>
        <v>-5.09738749256162-2.96135178225569i</v>
      </c>
      <c r="K2739" t="str">
        <f t="shared" si="807"/>
        <v>0.00136686085080114-0.00239188237231724i</v>
      </c>
      <c r="L2739" t="str">
        <f t="shared" si="808"/>
        <v>0.0001875-0.00769877475368967i</v>
      </c>
      <c r="M2739" t="str">
        <f t="shared" si="809"/>
        <v>0.0025-0.00371120424024016i</v>
      </c>
      <c r="N2739">
        <f t="shared" si="810"/>
        <v>109.9426710333132</v>
      </c>
      <c r="O2739">
        <f t="shared" si="811"/>
        <v>6.0697257239514428</v>
      </c>
      <c r="P2739" s="3">
        <f t="shared" si="812"/>
        <v>6.0697257239514428</v>
      </c>
      <c r="Q2739" s="3">
        <f t="shared" si="813"/>
        <v>-70.057328966686796</v>
      </c>
      <c r="R2739">
        <f t="shared" si="814"/>
        <v>109.9426710333132</v>
      </c>
      <c r="S2739">
        <f t="shared" si="815"/>
        <v>27.490375849344179</v>
      </c>
      <c r="T2739">
        <f t="shared" si="798"/>
        <v>6.0697257239514428</v>
      </c>
    </row>
    <row r="2740" spans="1:20" x14ac:dyDescent="0.25">
      <c r="A2740">
        <f t="shared" si="799"/>
        <v>173383.48870282056</v>
      </c>
      <c r="B2740">
        <f t="shared" si="816"/>
        <v>27594.839277571686</v>
      </c>
      <c r="C2740" t="str">
        <f t="shared" si="800"/>
        <v>0.685471727007101-1.88795978311504i</v>
      </c>
      <c r="D2740" t="str">
        <f t="shared" si="801"/>
        <v>3.47312888417851-0.708483763543634i</v>
      </c>
      <c r="E2740" t="str">
        <f t="shared" si="802"/>
        <v>206.156581189318+6.13557087156547i</v>
      </c>
      <c r="F2740" t="str">
        <f t="shared" si="803"/>
        <v>2.90910394305937-5.46092326062103i</v>
      </c>
      <c r="G2740" t="str">
        <f t="shared" si="804"/>
        <v>0.999723026871797-0.0166402047490153i</v>
      </c>
      <c r="H2740" t="str">
        <f t="shared" si="805"/>
        <v>12.786193698297-335.084456818761i</v>
      </c>
      <c r="I2740" t="str">
        <f t="shared" si="806"/>
        <v>-5.05720843808111-2.94691636859067i</v>
      </c>
      <c r="K2740" t="str">
        <f t="shared" si="807"/>
        <v>0.00136452679340598-0.00238456829900338i</v>
      </c>
      <c r="L2740" t="str">
        <f t="shared" si="808"/>
        <v>0.0001875-0.00766963015908516i</v>
      </c>
      <c r="M2740" t="str">
        <f t="shared" si="809"/>
        <v>0.0025-0.00369715505104618i</v>
      </c>
      <c r="N2740">
        <f t="shared" si="810"/>
        <v>109.95471352720908</v>
      </c>
      <c r="O2740">
        <f t="shared" si="811"/>
        <v>6.0576427509346509</v>
      </c>
      <c r="P2740" s="3">
        <f t="shared" si="812"/>
        <v>6.0576427509346509</v>
      </c>
      <c r="Q2740" s="3">
        <f t="shared" si="813"/>
        <v>-70.04528647279092</v>
      </c>
      <c r="R2740">
        <f t="shared" si="814"/>
        <v>109.95471352720908</v>
      </c>
      <c r="S2740">
        <f t="shared" si="815"/>
        <v>27.594839277571687</v>
      </c>
      <c r="T2740">
        <f t="shared" si="798"/>
        <v>6.0576427509346509</v>
      </c>
    </row>
    <row r="2741" spans="1:20" x14ac:dyDescent="0.25">
      <c r="A2741">
        <f t="shared" si="799"/>
        <v>174042.34595989127</v>
      </c>
      <c r="B2741">
        <f t="shared" si="816"/>
        <v>27699.699666826458</v>
      </c>
      <c r="C2741" t="str">
        <f t="shared" si="800"/>
        <v>0.684897854567264-1.88521954024718i</v>
      </c>
      <c r="D2741" t="str">
        <f t="shared" si="801"/>
        <v>3.47309089661579-0.706799505394486i</v>
      </c>
      <c r="E2741" t="str">
        <f t="shared" si="802"/>
        <v>206.460692812716+5.96873948276614i</v>
      </c>
      <c r="F2741" t="str">
        <f t="shared" si="803"/>
        <v>2.90909780778587-5.44061751375206i</v>
      </c>
      <c r="G2741" t="str">
        <f t="shared" si="804"/>
        <v>0.999720918465112-0.0167034022996652i</v>
      </c>
      <c r="H2741" t="str">
        <f t="shared" si="805"/>
        <v>12.6566669980961-333.669754968114i</v>
      </c>
      <c r="I2741" t="str">
        <f t="shared" si="806"/>
        <v>-5.01736374220952-2.93258011600418i</v>
      </c>
      <c r="K2741" t="str">
        <f t="shared" si="807"/>
        <v>0.0013622050770449-0.00237728379316806i</v>
      </c>
      <c r="L2741" t="str">
        <f t="shared" si="808"/>
        <v>0.0001875-0.00764059589468537i</v>
      </c>
      <c r="M2741" t="str">
        <f t="shared" si="809"/>
        <v>0.0025-0.00368315904666884i</v>
      </c>
      <c r="N2741">
        <f t="shared" si="810"/>
        <v>109.96601868190859</v>
      </c>
      <c r="O2741">
        <f t="shared" si="811"/>
        <v>6.0456490672665586</v>
      </c>
      <c r="P2741" s="3">
        <f t="shared" si="812"/>
        <v>6.0456490672665586</v>
      </c>
      <c r="Q2741" s="3">
        <f t="shared" si="813"/>
        <v>-70.033981318091406</v>
      </c>
      <c r="R2741">
        <f t="shared" si="814"/>
        <v>109.96601868190859</v>
      </c>
      <c r="S2741">
        <f t="shared" si="815"/>
        <v>27.699699666826458</v>
      </c>
      <c r="T2741">
        <f t="shared" si="798"/>
        <v>6.0456490672665586</v>
      </c>
    </row>
    <row r="2742" spans="1:20" x14ac:dyDescent="0.25">
      <c r="A2742">
        <f t="shared" si="799"/>
        <v>174703.70687453888</v>
      </c>
      <c r="B2742">
        <f t="shared" si="816"/>
        <v>27804.9585255604</v>
      </c>
      <c r="C2742" t="str">
        <f t="shared" si="800"/>
        <v>0.684306774679775-1.88251138834132i</v>
      </c>
      <c r="D2742" t="str">
        <f t="shared" si="801"/>
        <v>3.47305262063951-0.705125392800648i</v>
      </c>
      <c r="E2742" t="str">
        <f t="shared" si="802"/>
        <v>206.766220794623+5.79895807932215i</v>
      </c>
      <c r="F2742" t="str">
        <f t="shared" si="803"/>
        <v>2.90909162582187-5.42039003043187i</v>
      </c>
      <c r="G2742" t="str">
        <f t="shared" si="804"/>
        <v>0.999718794013086-0.016766839598038i</v>
      </c>
      <c r="H2742" t="str">
        <f t="shared" si="805"/>
        <v>12.5286138229886-332.262117113749i</v>
      </c>
      <c r="I2742" t="str">
        <f t="shared" si="806"/>
        <v>-4.97785040195942-2.91834197763998i</v>
      </c>
      <c r="K2742" t="str">
        <f t="shared" si="807"/>
        <v>0.00135989558340267-0.00237002877869574i</v>
      </c>
      <c r="L2742" t="str">
        <f t="shared" si="808"/>
        <v>0.0001875-0.00761167154282264i</v>
      </c>
      <c r="M2742" t="str">
        <f t="shared" si="809"/>
        <v>0.0025-0.0036692160257709i</v>
      </c>
      <c r="N2742">
        <f t="shared" si="810"/>
        <v>109.97657891187143</v>
      </c>
      <c r="O2742">
        <f t="shared" si="811"/>
        <v>6.0337444324320035</v>
      </c>
      <c r="P2742" s="3">
        <f t="shared" si="812"/>
        <v>6.0337444324320035</v>
      </c>
      <c r="Q2742" s="3">
        <f t="shared" si="813"/>
        <v>-70.023421088128572</v>
      </c>
      <c r="R2742">
        <f t="shared" si="814"/>
        <v>109.97657891187143</v>
      </c>
      <c r="S2742">
        <f t="shared" si="815"/>
        <v>27.804958525560401</v>
      </c>
      <c r="T2742">
        <f t="shared" si="798"/>
        <v>6.0337444324320035</v>
      </c>
    </row>
    <row r="2743" spans="1:20" x14ac:dyDescent="0.25">
      <c r="A2743">
        <f t="shared" si="799"/>
        <v>175367.58096066213</v>
      </c>
      <c r="B2743">
        <f t="shared" si="816"/>
        <v>27910.617367957529</v>
      </c>
      <c r="C2743" t="str">
        <f t="shared" si="800"/>
        <v>0.683698305099878-1.87983525240261i</v>
      </c>
      <c r="D2743" t="str">
        <f t="shared" si="801"/>
        <v>3.47301405406644-0.703461401428521i</v>
      </c>
      <c r="E2743" t="str">
        <f t="shared" si="802"/>
        <v>207.073157078987+5.62618961380171i</v>
      </c>
      <c r="F2743" t="str">
        <f t="shared" si="803"/>
        <v>2.90908539681225-5.40024051966354i</v>
      </c>
      <c r="G2743" t="str">
        <f t="shared" si="804"/>
        <v>0.999716653393681-0.0168305175505669i</v>
      </c>
      <c r="H2743" t="str">
        <f t="shared" si="805"/>
        <v>12.4020146933353-330.861496024186i</v>
      </c>
      <c r="I2743" t="str">
        <f t="shared" si="806"/>
        <v>-4.93866544446038-2.90420092173528i</v>
      </c>
      <c r="K2743" t="str">
        <f t="shared" si="807"/>
        <v>0.00135759819479646-0.00236280317935689i</v>
      </c>
      <c r="L2743" t="str">
        <f t="shared" si="808"/>
        <v>0.0001875-0.00758285668741046i</v>
      </c>
      <c r="M2743" t="str">
        <f t="shared" si="809"/>
        <v>0.0025-0.00365532578777735i</v>
      </c>
      <c r="N2743">
        <f t="shared" si="810"/>
        <v>109.9863865910542</v>
      </c>
      <c r="O2743">
        <f t="shared" si="811"/>
        <v>6.0219285952875987</v>
      </c>
      <c r="P2743" s="3">
        <f t="shared" si="812"/>
        <v>6.0219285952875987</v>
      </c>
      <c r="Q2743" s="3">
        <f t="shared" si="813"/>
        <v>-70.013613408945801</v>
      </c>
      <c r="R2743">
        <f t="shared" si="814"/>
        <v>109.9863865910542</v>
      </c>
      <c r="S2743">
        <f t="shared" si="815"/>
        <v>27.910617367957528</v>
      </c>
      <c r="T2743">
        <f t="shared" si="798"/>
        <v>6.0219285952875987</v>
      </c>
    </row>
    <row r="2744" spans="1:20" x14ac:dyDescent="0.25">
      <c r="A2744">
        <f t="shared" si="799"/>
        <v>176033.97776831264</v>
      </c>
      <c r="B2744">
        <f t="shared" si="816"/>
        <v>28016.677713955767</v>
      </c>
      <c r="C2744" t="str">
        <f t="shared" si="800"/>
        <v>0.683072260985805-1.87719105600946i</v>
      </c>
      <c r="D2744" t="str">
        <f t="shared" si="801"/>
        <v>3.47297519469682-0.701807507087228i</v>
      </c>
      <c r="E2744" t="str">
        <f t="shared" si="802"/>
        <v>207.381493167894+5.45039669262175i</v>
      </c>
      <c r="F2744" t="str">
        <f t="shared" si="803"/>
        <v>2.90907912039918-5.38016869157149i</v>
      </c>
      <c r="G2744" t="str">
        <f t="shared" si="804"/>
        <v>0.999714496483929-0.0168944370670763i</v>
      </c>
      <c r="H2744" t="str">
        <f t="shared" si="805"/>
        <v>12.2768504252607-329.46784489803i</v>
      </c>
      <c r="I2744" t="str">
        <f t="shared" si="806"/>
        <v>-4.89980592661518-2.8901559313603i</v>
      </c>
      <c r="K2744" t="str">
        <f t="shared" si="807"/>
        <v>0.0013553127941721-0.00235560691881034i</v>
      </c>
      <c r="L2744" t="str">
        <f t="shared" si="808"/>
        <v>0.0001875-0.00755415091393751i</v>
      </c>
      <c r="M2744" t="str">
        <f t="shared" si="809"/>
        <v>0.0025-0.00364148813287243i</v>
      </c>
      <c r="N2744">
        <f t="shared" si="810"/>
        <v>109.99543405322387</v>
      </c>
      <c r="O2744">
        <f t="shared" si="811"/>
        <v>6.0102012939036786</v>
      </c>
      <c r="P2744" s="3">
        <f t="shared" si="812"/>
        <v>6.0102012939036786</v>
      </c>
      <c r="Q2744" s="3">
        <f t="shared" si="813"/>
        <v>-70.004565946776125</v>
      </c>
      <c r="R2744">
        <f t="shared" si="814"/>
        <v>109.99543405322387</v>
      </c>
      <c r="S2744">
        <f t="shared" si="815"/>
        <v>28.016677713955769</v>
      </c>
      <c r="T2744">
        <f t="shared" si="798"/>
        <v>6.0102012939036786</v>
      </c>
    </row>
    <row r="2745" spans="1:20" x14ac:dyDescent="0.25">
      <c r="A2745">
        <f t="shared" si="799"/>
        <v>176702.90688383224</v>
      </c>
      <c r="B2745">
        <f t="shared" si="816"/>
        <v>28123.1410892688</v>
      </c>
      <c r="C2745" t="str">
        <f t="shared" si="800"/>
        <v>0.682428454884807-1.87457872125673i</v>
      </c>
      <c r="D2745" t="str">
        <f t="shared" si="801"/>
        <v>3.47293604031442-0.700163685728268i</v>
      </c>
      <c r="E2745" t="str">
        <f t="shared" si="802"/>
        <v>207.691220111208+5.27154157632199i</v>
      </c>
      <c r="F2745" t="str">
        <f t="shared" si="803"/>
        <v>2.90907279622215-5.36017425739753i</v>
      </c>
      <c r="G2745" t="str">
        <f t="shared" si="804"/>
        <v>0.999712323159931-0.0169585990607951i</v>
      </c>
      <c r="H2745" t="str">
        <f t="shared" si="805"/>
        <v>12.1531021256288-328.081117359199i</v>
      </c>
      <c r="I2745" t="str">
        <f t="shared" si="806"/>
        <v>-4.86126893476097-2.8762060041631i</v>
      </c>
      <c r="K2745" t="str">
        <f t="shared" si="807"/>
        <v>0.00135303926510039-0.00234843992060584i</v>
      </c>
      <c r="L2745" t="str">
        <f t="shared" si="808"/>
        <v>0.0001875-0.00752555380946154i</v>
      </c>
      <c r="M2745" t="str">
        <f t="shared" si="809"/>
        <v>0.0025-0.00362770286199685i</v>
      </c>
      <c r="N2745">
        <f t="shared" si="810"/>
        <v>110.00371359228414</v>
      </c>
      <c r="O2745">
        <f t="shared" si="811"/>
        <v>5.9985622554058011</v>
      </c>
      <c r="P2745" s="3">
        <f t="shared" si="812"/>
        <v>5.9985622554058011</v>
      </c>
      <c r="Q2745" s="3">
        <f t="shared" si="813"/>
        <v>-69.996286407715857</v>
      </c>
      <c r="R2745">
        <f t="shared" si="814"/>
        <v>110.00371359228414</v>
      </c>
      <c r="S2745">
        <f t="shared" si="815"/>
        <v>28.123141089268799</v>
      </c>
      <c r="T2745">
        <f t="shared" si="798"/>
        <v>5.9985622554058011</v>
      </c>
    </row>
    <row r="2746" spans="1:20" x14ac:dyDescent="0.25">
      <c r="A2746">
        <f t="shared" si="799"/>
        <v>177374.37792999079</v>
      </c>
      <c r="B2746">
        <f t="shared" si="816"/>
        <v>28230.009025408021</v>
      </c>
      <c r="C2746" t="str">
        <f t="shared" si="800"/>
        <v>0.681766696719699-1.87199816869753i</v>
      </c>
      <c r="D2746" t="str">
        <f t="shared" si="801"/>
        <v>3.47289658868626-0.698529913445103i</v>
      </c>
      <c r="E2746" t="str">
        <f t="shared" si="802"/>
        <v>208.002328496052+5.08958617999253i</v>
      </c>
      <c r="F2746" t="str">
        <f t="shared" si="803"/>
        <v>2.90906642391785-5.34025692949647i</v>
      </c>
      <c r="G2746" t="str">
        <f t="shared" si="804"/>
        <v>0.999710133296845-0.0170230044483683i</v>
      </c>
      <c r="H2746" t="str">
        <f t="shared" si="805"/>
        <v>12.0307511871102-326.701267452204i</v>
      </c>
      <c r="I2746" t="str">
        <f t="shared" si="806"/>
        <v>-4.82305158433415-2.86235015211901i</v>
      </c>
      <c r="K2746" t="str">
        <f t="shared" si="807"/>
        <v>0.00135077749177337-0.00234130210818636i</v>
      </c>
      <c r="L2746" t="str">
        <f t="shared" si="808"/>
        <v>0.0001875-0.00749706496260366i</v>
      </c>
      <c r="M2746" t="str">
        <f t="shared" si="809"/>
        <v>0.0025-0.00361396977684483i</v>
      </c>
      <c r="N2746">
        <f t="shared" si="810"/>
        <v>110.0112174626197</v>
      </c>
      <c r="O2746">
        <f t="shared" si="811"/>
        <v>5.9870111958138592</v>
      </c>
      <c r="P2746" s="3">
        <f t="shared" si="812"/>
        <v>5.9870111958138592</v>
      </c>
      <c r="Q2746" s="3">
        <f t="shared" si="813"/>
        <v>-69.988782537380303</v>
      </c>
      <c r="R2746">
        <f t="shared" si="814"/>
        <v>110.0112174626197</v>
      </c>
      <c r="S2746">
        <f t="shared" si="815"/>
        <v>28.23000902540802</v>
      </c>
      <c r="T2746">
        <f t="shared" si="798"/>
        <v>5.9870111958138592</v>
      </c>
    </row>
    <row r="2747" spans="1:20" x14ac:dyDescent="0.25">
      <c r="A2747">
        <f t="shared" si="799"/>
        <v>178048.40056612476</v>
      </c>
      <c r="B2747">
        <f t="shared" si="816"/>
        <v>28337.283059704572</v>
      </c>
      <c r="C2747" t="str">
        <f t="shared" si="800"/>
        <v>0.68108679377604-1.86944931728415i</v>
      </c>
      <c r="D2747" t="str">
        <f t="shared" si="801"/>
        <v>3.47285683756262-0.696906166472812i</v>
      </c>
      <c r="E2747" t="str">
        <f t="shared" si="802"/>
        <v>208.314808436106+4.90449207385868i</v>
      </c>
      <c r="F2747" t="str">
        <f t="shared" si="803"/>
        <v>2.90906000312026-5.32041642133224i</v>
      </c>
      <c r="G2747" t="str">
        <f t="shared" si="804"/>
        <v>0.999707926768882-0.0170876541498697i</v>
      </c>
      <c r="H2747" t="str">
        <f t="shared" si="805"/>
        <v>11.9097792833432-325.328249637494i</v>
      </c>
      <c r="I2747" t="str">
        <f t="shared" si="806"/>
        <v>-4.78515101954019-2.84858740128524i</v>
      </c>
      <c r="K2747" t="str">
        <f t="shared" si="807"/>
        <v>0.00134852735900072-0.00233419340489056i</v>
      </c>
      <c r="L2747" t="str">
        <f t="shared" si="808"/>
        <v>0.0001875-0.00746868396354219i</v>
      </c>
      <c r="M2747" t="str">
        <f t="shared" si="809"/>
        <v>0.0025-0.00360028867986136i</v>
      </c>
      <c r="N2747">
        <f t="shared" si="810"/>
        <v>110.01793787945604</v>
      </c>
      <c r="O2747">
        <f t="shared" si="811"/>
        <v>5.9755478198811138</v>
      </c>
      <c r="P2747" s="3">
        <f t="shared" si="812"/>
        <v>5.9755478198811138</v>
      </c>
      <c r="Q2747" s="3">
        <f t="shared" si="813"/>
        <v>-69.982062120543958</v>
      </c>
      <c r="R2747">
        <f t="shared" si="814"/>
        <v>110.01793787945604</v>
      </c>
      <c r="S2747">
        <f t="shared" si="815"/>
        <v>28.337283059704571</v>
      </c>
      <c r="T2747">
        <f t="shared" si="798"/>
        <v>5.9755478198811138</v>
      </c>
    </row>
    <row r="2748" spans="1:20" x14ac:dyDescent="0.25">
      <c r="A2748">
        <f t="shared" si="799"/>
        <v>178724.98448827604</v>
      </c>
      <c r="B2748">
        <f t="shared" si="816"/>
        <v>28444.96473533145</v>
      </c>
      <c r="C2748" t="str">
        <f t="shared" si="800"/>
        <v>0.680388550689735-1.86693208430757i</v>
      </c>
      <c r="D2748" t="str">
        <f t="shared" si="801"/>
        <v>3.47281678467684-0.695292421187698i</v>
      </c>
      <c r="E2748" t="str">
        <f t="shared" si="802"/>
        <v>208.628649560735+4.71622048401919i</v>
      </c>
      <c r="F2748" t="str">
        <f t="shared" si="803"/>
        <v>2.90905353346056-5.30065244747357i</v>
      </c>
      <c r="G2748" t="str">
        <f t="shared" si="804"/>
        <v>0.999705703449296-0.0171525490888144i</v>
      </c>
      <c r="H2748" t="str">
        <f t="shared" si="805"/>
        <v>11.7901683641836-323.962018786847i</v>
      </c>
      <c r="I2748" t="str">
        <f t="shared" si="806"/>
        <v>-4.74756441302694-2.83491679155999i</v>
      </c>
      <c r="K2748" t="str">
        <f t="shared" si="807"/>
        <v>0.00134628875220606-0.002327113733955i</v>
      </c>
      <c r="L2748" t="str">
        <f t="shared" si="808"/>
        <v>0.0001875-0.00744041040400695i</v>
      </c>
      <c r="M2748" t="str">
        <f t="shared" si="809"/>
        <v>0.0025-0.00358665937423925i</v>
      </c>
      <c r="N2748">
        <f t="shared" si="810"/>
        <v>110.02386701923393</v>
      </c>
      <c r="O2748">
        <f t="shared" si="811"/>
        <v>5.9641718209306394</v>
      </c>
      <c r="P2748" s="3">
        <f t="shared" si="812"/>
        <v>5.9641718209306394</v>
      </c>
      <c r="Q2748" s="3">
        <f t="shared" si="813"/>
        <v>-69.976132980766067</v>
      </c>
      <c r="R2748">
        <f t="shared" si="814"/>
        <v>110.02386701923393</v>
      </c>
      <c r="S2748">
        <f t="shared" si="815"/>
        <v>28.44496473533145</v>
      </c>
      <c r="T2748">
        <f t="shared" si="798"/>
        <v>5.9641718209306394</v>
      </c>
    </row>
    <row r="2749" spans="1:20" x14ac:dyDescent="0.25">
      <c r="A2749">
        <f t="shared" si="799"/>
        <v>179404.1394293315</v>
      </c>
      <c r="B2749">
        <f t="shared" si="816"/>
        <v>28553.055601325712</v>
      </c>
      <c r="C2749" t="str">
        <f t="shared" si="800"/>
        <v>0.679671769435379-1.86444638533596i</v>
      </c>
      <c r="D2749" t="str">
        <f t="shared" si="801"/>
        <v>3.47277642774521-0.693688654106915i</v>
      </c>
      <c r="E2749" t="str">
        <f t="shared" si="802"/>
        <v>208.943841003937+4.52473229336499i</v>
      </c>
      <c r="F2749" t="str">
        <f t="shared" si="803"/>
        <v>2.90904701456714-5.28096472358994i</v>
      </c>
      <c r="G2749" t="str">
        <f t="shared" si="804"/>
        <v>0.999703463210379-0.0172176901921709i</v>
      </c>
      <c r="H2749" t="str">
        <f t="shared" si="805"/>
        <v>11.6719006510441-322.602530178827i</v>
      </c>
      <c r="I2749" t="str">
        <f t="shared" si="806"/>
        <v>-4.71028896556266-2.82133737644628i</v>
      </c>
      <c r="K2749" t="str">
        <f t="shared" si="807"/>
        <v>0.00134406155742333-0.00232006301851646i</v>
      </c>
      <c r="L2749" t="str">
        <f t="shared" si="808"/>
        <v>0.0001875-0.00741224387727335i</v>
      </c>
      <c r="M2749" t="str">
        <f t="shared" si="809"/>
        <v>0.0025-0.00357308166391638i</v>
      </c>
      <c r="N2749">
        <f t="shared" si="810"/>
        <v>110.02899702000238</v>
      </c>
      <c r="O2749">
        <f t="shared" si="811"/>
        <v>5.9528828806912903</v>
      </c>
      <c r="P2749" s="3">
        <f t="shared" si="812"/>
        <v>5.9528828806912903</v>
      </c>
      <c r="Q2749" s="3">
        <f t="shared" si="813"/>
        <v>-69.971002979997621</v>
      </c>
      <c r="R2749">
        <f t="shared" si="814"/>
        <v>110.02899702000238</v>
      </c>
      <c r="S2749">
        <f t="shared" si="815"/>
        <v>28.553055601325713</v>
      </c>
      <c r="T2749">
        <f t="shared" si="798"/>
        <v>5.9528828806912903</v>
      </c>
    </row>
    <row r="2750" spans="1:20" x14ac:dyDescent="0.25">
      <c r="A2750">
        <f t="shared" si="799"/>
        <v>180085.87515916297</v>
      </c>
      <c r="B2750">
        <f t="shared" si="816"/>
        <v>28661.557212610751</v>
      </c>
      <c r="C2750" t="str">
        <f t="shared" si="800"/>
        <v>0.678936249315186-1.86199213415185i</v>
      </c>
      <c r="D2750" t="str">
        <f t="shared" si="801"/>
        <v>3.47273576446681-0.692094841888098i</v>
      </c>
      <c r="E2750" t="str">
        <f t="shared" si="802"/>
        <v>209.260371393123+4.32998804266108i</v>
      </c>
      <c r="F2750" t="str">
        <f t="shared" si="803"/>
        <v>2.90904044606554-5.26135296644748i</v>
      </c>
      <c r="G2750" t="str">
        <f t="shared" si="804"/>
        <v>0.999701205923452-0.0172830783903739i</v>
      </c>
      <c r="H2750" t="str">
        <f t="shared" si="805"/>
        <v>11.5549586323184-321.249739494284i</v>
      </c>
      <c r="I2750" t="str">
        <f t="shared" si="806"/>
        <v>-4.67332190571773-2.8078482228203i</v>
      </c>
      <c r="K2750" t="str">
        <f t="shared" si="807"/>
        <v>0.0013418456612932-0.00231304118161408i</v>
      </c>
      <c r="L2750" t="str">
        <f t="shared" si="808"/>
        <v>0.0001875-0.00738418397815631i</v>
      </c>
      <c r="M2750" t="str">
        <f t="shared" si="809"/>
        <v>0.0025-0.0035595553535728i</v>
      </c>
      <c r="N2750">
        <f t="shared" si="810"/>
        <v>110.03331998182863</v>
      </c>
      <c r="O2750">
        <f t="shared" si="811"/>
        <v>5.9416806691317507</v>
      </c>
      <c r="P2750" s="3">
        <f t="shared" si="812"/>
        <v>5.9416806691317507</v>
      </c>
      <c r="Q2750" s="3">
        <f t="shared" si="813"/>
        <v>-69.966680018171374</v>
      </c>
      <c r="R2750">
        <f t="shared" si="814"/>
        <v>110.03331998182863</v>
      </c>
      <c r="S2750">
        <f t="shared" si="815"/>
        <v>28.661557212610752</v>
      </c>
      <c r="T2750">
        <f t="shared" si="798"/>
        <v>5.9416806691317507</v>
      </c>
    </row>
    <row r="2751" spans="1:20" x14ac:dyDescent="0.25">
      <c r="A2751">
        <f t="shared" si="799"/>
        <v>180770.20148476778</v>
      </c>
      <c r="B2751">
        <f t="shared" si="816"/>
        <v>28770.471130018672</v>
      </c>
      <c r="C2751" t="str">
        <f t="shared" si="800"/>
        <v>0.678181786948601-1.8595692426882i</v>
      </c>
      <c r="D2751" t="str">
        <f t="shared" si="801"/>
        <v>3.47269479252349-0.690510961329001i</v>
      </c>
      <c r="E2751" t="str">
        <f t="shared" si="802"/>
        <v>209.578228837703+4.1319479318171i</v>
      </c>
      <c r="F2751" t="str">
        <f t="shared" si="803"/>
        <v>2.90903382757848-5.24181689390496i</v>
      </c>
      <c r="G2751" t="str">
        <f t="shared" si="804"/>
        <v>0.99969893145886-0.0173487146173368i</v>
      </c>
      <c r="H2751" t="str">
        <f t="shared" si="805"/>
        <v>11.4393250588922-319.90360281192i</v>
      </c>
      <c r="I2751" t="str">
        <f t="shared" si="806"/>
        <v>-4.63666048955081-2.79444841070424i</v>
      </c>
      <c r="K2751" t="str">
        <f t="shared" si="807"/>
        <v>0.00133964095105947-0.00230604814619163i</v>
      </c>
      <c r="L2751" t="str">
        <f t="shared" si="808"/>
        <v>0.0001875-0.00735623030300494i</v>
      </c>
      <c r="M2751" t="str">
        <f t="shared" si="809"/>
        <v>0.0025-0.00354608024862801i</v>
      </c>
      <c r="N2751">
        <f t="shared" si="810"/>
        <v>110.03682796722455</v>
      </c>
      <c r="O2751">
        <f t="shared" si="811"/>
        <v>5.9305648442936922</v>
      </c>
      <c r="P2751" s="3">
        <f t="shared" si="812"/>
        <v>5.9305648442936922</v>
      </c>
      <c r="Q2751" s="3">
        <f t="shared" si="813"/>
        <v>-69.963172032775446</v>
      </c>
      <c r="R2751">
        <f t="shared" si="814"/>
        <v>110.03682796722455</v>
      </c>
      <c r="S2751">
        <f t="shared" si="815"/>
        <v>28.77047113001867</v>
      </c>
      <c r="T2751">
        <f t="shared" si="798"/>
        <v>5.9305648442936922</v>
      </c>
    </row>
    <row r="2752" spans="1:20" x14ac:dyDescent="0.25">
      <c r="A2752">
        <f t="shared" si="799"/>
        <v>181457.12825040991</v>
      </c>
      <c r="B2752">
        <f t="shared" si="816"/>
        <v>28879.798920312744</v>
      </c>
      <c r="C2752" t="str">
        <f t="shared" si="800"/>
        <v>0.677408176262625-1.85717762096319i</v>
      </c>
      <c r="D2752" t="str">
        <f t="shared" si="801"/>
        <v>3.47265350957962-0.688936989367118i</v>
      </c>
      <c r="E2752" t="str">
        <f t="shared" si="802"/>
        <v>209.897400917518+3.93057182134147i</v>
      </c>
      <c r="F2752" t="str">
        <f t="shared" si="803"/>
        <v>2.90902715872581-5.22235622490965i</v>
      </c>
      <c r="G2752" t="str">
        <f t="shared" si="804"/>
        <v>0.999696639685961-0.017414599810464i</v>
      </c>
      <c r="H2752" t="str">
        <f t="shared" si="805"/>
        <v>11.3249829397355-318.564076603899i</v>
      </c>
      <c r="I2752" t="str">
        <f t="shared" si="806"/>
        <v>-4.60030200029854-2.78113703304337i</v>
      </c>
      <c r="K2752" t="str">
        <f t="shared" si="807"/>
        <v>0.00133744731456549-0.00229908383509953i</v>
      </c>
      <c r="L2752" t="str">
        <f t="shared" si="808"/>
        <v>0.0001875-0.00732838244969609i</v>
      </c>
      <c r="M2752" t="str">
        <f t="shared" si="809"/>
        <v>0.0025-0.00353265615523811i</v>
      </c>
      <c r="N2752">
        <f t="shared" si="810"/>
        <v>110.03951300159187</v>
      </c>
      <c r="O2752">
        <f t="shared" si="811"/>
        <v>5.9195350521234102</v>
      </c>
      <c r="P2752" s="3">
        <f t="shared" si="812"/>
        <v>5.9195350521234102</v>
      </c>
      <c r="Q2752" s="3">
        <f t="shared" si="813"/>
        <v>-69.960486998408129</v>
      </c>
      <c r="R2752">
        <f t="shared" si="814"/>
        <v>110.03951300159187</v>
      </c>
      <c r="S2752">
        <f t="shared" si="815"/>
        <v>28.879798920312744</v>
      </c>
      <c r="T2752">
        <f t="shared" si="798"/>
        <v>5.9195350521234102</v>
      </c>
    </row>
    <row r="2753" spans="1:20" x14ac:dyDescent="0.25">
      <c r="A2753">
        <f t="shared" si="799"/>
        <v>182146.66533776146</v>
      </c>
      <c r="B2753">
        <f t="shared" si="816"/>
        <v>28989.542156209933</v>
      </c>
      <c r="C2753" t="str">
        <f t="shared" si="800"/>
        <v>0.676615208482847-1.85481717701375i</v>
      </c>
      <c r="D2753" t="str">
        <f t="shared" si="801"/>
        <v>3.47261191328201-0.687372903079318i</v>
      </c>
      <c r="E2753" t="str">
        <f t="shared" si="802"/>
        <v>210.217874671072+3.72581923398907i</v>
      </c>
      <c r="F2753" t="str">
        <f t="shared" si="803"/>
        <v>2.9090204391245-5.20297067949331i</v>
      </c>
      <c r="G2753" t="str">
        <f t="shared" si="804"/>
        <v>0.999694330473123-0.0174807349106636i</v>
      </c>
      <c r="H2753" t="str">
        <f t="shared" si="805"/>
        <v>11.211915537577-317.231117731514i</v>
      </c>
      <c r="I2753" t="str">
        <f t="shared" si="806"/>
        <v>-4.56424374806948-2.76791319548751i</v>
      </c>
      <c r="K2753" t="str">
        <f t="shared" si="807"/>
        <v>0.00133526464025062-0.00229214817109698i</v>
      </c>
      <c r="L2753" t="str">
        <f t="shared" si="808"/>
        <v>0.0001875-0.00730064001762906i</v>
      </c>
      <c r="M2753" t="str">
        <f t="shared" si="809"/>
        <v>0.0025-0.00351928288029299i</v>
      </c>
      <c r="N2753">
        <f t="shared" si="810"/>
        <v>110.04136707368457</v>
      </c>
      <c r="O2753">
        <f t="shared" si="811"/>
        <v>5.9085909263020273</v>
      </c>
      <c r="P2753" s="3">
        <f t="shared" si="812"/>
        <v>5.9085909263020273</v>
      </c>
      <c r="Q2753" s="3">
        <f t="shared" si="813"/>
        <v>-69.958632926315431</v>
      </c>
      <c r="R2753">
        <f t="shared" si="814"/>
        <v>110.04136707368457</v>
      </c>
      <c r="S2753">
        <f t="shared" si="815"/>
        <v>28.989542156209932</v>
      </c>
      <c r="T2753">
        <f t="shared" si="798"/>
        <v>5.9085909263020273</v>
      </c>
    </row>
    <row r="2754" spans="1:20" x14ac:dyDescent="0.25">
      <c r="A2754">
        <f t="shared" si="799"/>
        <v>182838.82266604499</v>
      </c>
      <c r="B2754">
        <f t="shared" si="816"/>
        <v>29099.702416403532</v>
      </c>
      <c r="C2754" t="str">
        <f t="shared" si="800"/>
        <v>0.675802672125372-1.85248781682788i</v>
      </c>
      <c r="D2754" t="str">
        <f t="shared" si="801"/>
        <v>3.47257000125977-0.685818679681473i</v>
      </c>
      <c r="E2754" t="str">
        <f t="shared" si="802"/>
        <v>210.5396365836+3.51764935661575i</v>
      </c>
      <c r="F2754" t="str">
        <f t="shared" si="803"/>
        <v>2.90901366838857-5.18365997876807i</v>
      </c>
      <c r="G2754" t="str">
        <f t="shared" si="804"/>
        <v>0.999692003687713-0.0175471208623604i</v>
      </c>
      <c r="H2754" t="str">
        <f t="shared" si="805"/>
        <v>11.1001063646585-315.904683440905i</v>
      </c>
      <c r="I2754" t="str">
        <f t="shared" si="806"/>
        <v>-4.52848306954173-2.75477601617646i</v>
      </c>
      <c r="K2754" t="str">
        <f t="shared" si="807"/>
        <v>0.00133309281714673-0.00228524107685396i</v>
      </c>
      <c r="L2754" t="str">
        <f t="shared" si="808"/>
        <v>0.0001875-0.00727300260771974i</v>
      </c>
      <c r="M2754" t="str">
        <f t="shared" si="809"/>
        <v>0.0025-0.00350596023141362i</v>
      </c>
      <c r="N2754">
        <f t="shared" si="810"/>
        <v>110.04238213609284</v>
      </c>
      <c r="O2754">
        <f t="shared" si="811"/>
        <v>5.897732088074723</v>
      </c>
      <c r="P2754" s="3">
        <f t="shared" si="812"/>
        <v>5.897732088074723</v>
      </c>
      <c r="Q2754" s="3">
        <f t="shared" si="813"/>
        <v>-69.95761786390716</v>
      </c>
      <c r="R2754">
        <f t="shared" si="814"/>
        <v>110.04238213609284</v>
      </c>
      <c r="S2754">
        <f t="shared" si="815"/>
        <v>29.099702416403531</v>
      </c>
      <c r="T2754">
        <f t="shared" si="798"/>
        <v>5.897732088074723</v>
      </c>
    </row>
    <row r="2755" spans="1:20" x14ac:dyDescent="0.25">
      <c r="A2755">
        <f t="shared" si="799"/>
        <v>183533.61019217595</v>
      </c>
      <c r="B2755">
        <f t="shared" si="816"/>
        <v>29210.281285585865</v>
      </c>
      <c r="C2755" t="str">
        <f t="shared" si="800"/>
        <v>0.674970352989389-1.85018944427574i</v>
      </c>
      <c r="D2755" t="str">
        <f t="shared" si="801"/>
        <v>3.47252777112423-0.684274296528113i</v>
      </c>
      <c r="E2755" t="str">
        <f t="shared" si="802"/>
        <v>210.86267257495+3.30602104223373i</v>
      </c>
      <c r="F2755" t="str">
        <f t="shared" si="803"/>
        <v>2.90900684612916-5.16442384492261i</v>
      </c>
      <c r="G2755" t="str">
        <f t="shared" si="804"/>
        <v>0.999689659196091-0.0176137586135083i</v>
      </c>
      <c r="H2755" t="str">
        <f t="shared" si="805"/>
        <v>10.9895391785666-314.58473135883i</v>
      </c>
      <c r="I2755" t="str">
        <f t="shared" si="806"/>
        <v>-4.49301732766462-2.74172462552979i</v>
      </c>
      <c r="K2755" t="str">
        <f t="shared" si="807"/>
        <v>0.00133093173487462-0.00227836247495326i</v>
      </c>
      <c r="L2755" t="str">
        <f t="shared" si="808"/>
        <v>0.0001875-0.00724546982239466i</v>
      </c>
      <c r="M2755" t="str">
        <f t="shared" si="809"/>
        <v>0.0025-0.00349268801694922i</v>
      </c>
      <c r="N2755">
        <f t="shared" si="810"/>
        <v>110.04255010574096</v>
      </c>
      <c r="O2755">
        <f t="shared" si="811"/>
        <v>5.8869581460785945</v>
      </c>
      <c r="P2755" s="3">
        <f t="shared" si="812"/>
        <v>5.8869581460785945</v>
      </c>
      <c r="Q2755" s="3">
        <f t="shared" si="813"/>
        <v>-69.957449894259042</v>
      </c>
      <c r="R2755">
        <f t="shared" si="814"/>
        <v>110.04255010574096</v>
      </c>
      <c r="S2755">
        <f t="shared" si="815"/>
        <v>29.210281285585864</v>
      </c>
      <c r="T2755">
        <f t="shared" si="798"/>
        <v>5.8869581460785945</v>
      </c>
    </row>
    <row r="2756" spans="1:20" x14ac:dyDescent="0.25">
      <c r="A2756">
        <f t="shared" si="799"/>
        <v>184231.03791090622</v>
      </c>
      <c r="B2756">
        <f t="shared" si="816"/>
        <v>29321.280354471091</v>
      </c>
      <c r="C2756" t="str">
        <f t="shared" si="800"/>
        <v>0.674118034150781-1.84792196103936i</v>
      </c>
      <c r="D2756" t="str">
        <f t="shared" si="801"/>
        <v>3.47248522046874-0.682739731112045i</v>
      </c>
      <c r="E2756" t="str">
        <f t="shared" si="802"/>
        <v>211.186967987294+3.09089281228741i</v>
      </c>
      <c r="F2756" t="str">
        <f t="shared" si="803"/>
        <v>2.90899997195444-5.145262001218i</v>
      </c>
      <c r="G2756" t="str">
        <f t="shared" si="804"/>
        <v>0.999687296863599-0.0176806491156028i</v>
      </c>
      <c r="H2756" t="str">
        <f t="shared" si="805"/>
        <v>10.8801979781417-313.271219488487i</v>
      </c>
      <c r="I2756" t="str">
        <f t="shared" si="806"/>
        <v>-4.45784391136391-2.7287581660404i</v>
      </c>
      <c r="K2756" t="str">
        <f t="shared" si="807"/>
        <v>0.00132878128364062-0.00227151228789233i</v>
      </c>
      <c r="L2756" t="str">
        <f t="shared" si="808"/>
        <v>0.0001875-0.00721804126558545i</v>
      </c>
      <c r="M2756" t="str">
        <f t="shared" si="809"/>
        <v>0.0025-0.00347946604597451i</v>
      </c>
      <c r="N2756">
        <f t="shared" si="810"/>
        <v>110.04186286441079</v>
      </c>
      <c r="O2756">
        <f t="shared" si="811"/>
        <v>5.8762686961690775</v>
      </c>
      <c r="P2756" s="3">
        <f t="shared" si="812"/>
        <v>5.8762686961690775</v>
      </c>
      <c r="Q2756" s="3">
        <f t="shared" si="813"/>
        <v>-69.958137135589212</v>
      </c>
      <c r="R2756">
        <f t="shared" si="814"/>
        <v>110.04186286441079</v>
      </c>
      <c r="S2756">
        <f t="shared" si="815"/>
        <v>29.321280354471092</v>
      </c>
      <c r="T2756">
        <f t="shared" si="798"/>
        <v>5.8762686961690775</v>
      </c>
    </row>
    <row r="2757" spans="1:20" x14ac:dyDescent="0.25">
      <c r="A2757">
        <f t="shared" si="799"/>
        <v>184931.11585496765</v>
      </c>
      <c r="B2757">
        <f t="shared" si="816"/>
        <v>29432.701219818082</v>
      </c>
      <c r="C2757" t="str">
        <f t="shared" si="800"/>
        <v>0.673245495956479-1.84568526654114i</v>
      </c>
      <c r="D2757" t="str">
        <f t="shared" si="801"/>
        <v>3.47244234686854-0.681214961063995i</v>
      </c>
      <c r="E2757" t="str">
        <f t="shared" si="802"/>
        <v>211.512507572651+2.87222285915262i</v>
      </c>
      <c r="F2757" t="str">
        <f t="shared" si="803"/>
        <v>2.90899304546958-5.12617417198372i</v>
      </c>
      <c r="G2757" t="str">
        <f t="shared" si="804"/>
        <v>0.999684916554562-0.0177477933236943i</v>
      </c>
      <c r="H2757" t="str">
        <f t="shared" si="805"/>
        <v>10.7720669994623-311.964106205385i</v>
      </c>
      <c r="I2757" t="str">
        <f t="shared" si="806"/>
        <v>-4.42296023525084-2.71587579207206i</v>
      </c>
      <c r="K2757" t="str">
        <f t="shared" si="807"/>
        <v>0.00132664135423304-0.00226469043808527i</v>
      </c>
      <c r="L2757" t="str">
        <f t="shared" si="808"/>
        <v>0.0001875-0.00719071654272306i</v>
      </c>
      <c r="M2757" t="str">
        <f t="shared" si="809"/>
        <v>0.0025-0.00346629412828701i</v>
      </c>
      <c r="N2757">
        <f t="shared" si="810"/>
        <v>110.04031225928013</v>
      </c>
      <c r="O2757">
        <f t="shared" si="811"/>
        <v>5.8656633212452425</v>
      </c>
      <c r="P2757" s="3">
        <f t="shared" si="812"/>
        <v>5.8656633212452425</v>
      </c>
      <c r="Q2757" s="3">
        <f t="shared" si="813"/>
        <v>-69.959687740719872</v>
      </c>
      <c r="R2757">
        <f t="shared" si="814"/>
        <v>110.04031225928013</v>
      </c>
      <c r="S2757">
        <f t="shared" si="815"/>
        <v>29.432701219818082</v>
      </c>
      <c r="T2757">
        <f t="shared" si="798"/>
        <v>5.8656633212452425</v>
      </c>
    </row>
    <row r="2758" spans="1:20" x14ac:dyDescent="0.25">
      <c r="A2758">
        <f t="shared" si="799"/>
        <v>185633.85409521655</v>
      </c>
      <c r="B2758">
        <f t="shared" si="816"/>
        <v>29544.545484453392</v>
      </c>
      <c r="C2758" t="str">
        <f t="shared" si="800"/>
        <v>0.67235251601987-1.84347925787111i</v>
      </c>
      <c r="D2758" t="str">
        <f t="shared" si="801"/>
        <v>3.47239914788069-0.679699964152262i</v>
      </c>
      <c r="E2758" t="str">
        <f t="shared" si="802"/>
        <v>211.839275480242+2.64996904886264i</v>
      </c>
      <c r="F2758" t="str">
        <f t="shared" si="803"/>
        <v>2.90898606627677-5.1071600826138i</v>
      </c>
      <c r="G2758" t="str">
        <f t="shared" si="804"/>
        <v>0.999682518132269-0.0178151921964004i</v>
      </c>
      <c r="H2758" t="str">
        <f t="shared" si="805"/>
        <v>10.6651307119015-310.663350253264i</v>
      </c>
      <c r="I2758" t="str">
        <f t="shared" si="806"/>
        <v>-4.38836373933486-2.70307666966081i</v>
      </c>
      <c r="K2758" t="str">
        <f t="shared" si="807"/>
        <v>0.0013245118380188-0.00225789684786466i</v>
      </c>
      <c r="L2758" t="str">
        <f t="shared" si="808"/>
        <v>0.0001875-0.00716349526073228i</v>
      </c>
      <c r="M2758" t="str">
        <f t="shared" si="809"/>
        <v>0.0025-0.00345317207440428i</v>
      </c>
      <c r="N2758">
        <f t="shared" si="810"/>
        <v>110.0378901034843</v>
      </c>
      <c r="O2758">
        <f t="shared" si="811"/>
        <v>5.855141591074263</v>
      </c>
      <c r="P2758" s="3">
        <f t="shared" si="812"/>
        <v>5.855141591074263</v>
      </c>
      <c r="Q2758" s="3">
        <f t="shared" si="813"/>
        <v>-69.962109896515699</v>
      </c>
      <c r="R2758">
        <f t="shared" si="814"/>
        <v>110.0378901034843</v>
      </c>
      <c r="S2758">
        <f t="shared" si="815"/>
        <v>29.544545484453394</v>
      </c>
      <c r="T2758">
        <f t="shared" si="798"/>
        <v>5.855141591074263</v>
      </c>
    </row>
    <row r="2759" spans="1:20" x14ac:dyDescent="0.25">
      <c r="A2759">
        <f t="shared" si="799"/>
        <v>186339.26274077839</v>
      </c>
      <c r="B2759">
        <f t="shared" si="816"/>
        <v>29656.814757294316</v>
      </c>
      <c r="C2759" t="str">
        <f t="shared" si="800"/>
        <v>0.671438869217126-1.84130382971274i</v>
      </c>
      <c r="D2759" t="str">
        <f t="shared" si="801"/>
        <v>3.47235562104388-0.678194718282347i</v>
      </c>
      <c r="E2759" t="str">
        <f t="shared" si="802"/>
        <v>212.167255243662+2.42408892407553i</v>
      </c>
      <c r="F2759" t="str">
        <f t="shared" si="803"/>
        <v>2.90897903397522-5.08821945956279i</v>
      </c>
      <c r="G2759" t="str">
        <f t="shared" si="804"/>
        <v>0.999680101458974-0.0178828466959192i</v>
      </c>
      <c r="H2759" t="str">
        <f t="shared" si="805"/>
        <v>10.5593738142569-309.368910740062i</v>
      </c>
      <c r="I2759" t="str">
        <f t="shared" si="806"/>
        <v>-4.35405188873986-2.69035997632007i</v>
      </c>
      <c r="K2759" t="str">
        <f t="shared" si="807"/>
        <v>0.00132239262693998-0.00225113143948331i</v>
      </c>
      <c r="L2759" t="str">
        <f t="shared" si="808"/>
        <v>0.0001875-0.00713637702802581i</v>
      </c>
      <c r="M2759" t="str">
        <f t="shared" si="809"/>
        <v>0.0025-0.00344009969556115i</v>
      </c>
      <c r="N2759">
        <f t="shared" si="810"/>
        <v>110.03458817669815</v>
      </c>
      <c r="O2759">
        <f t="shared" si="811"/>
        <v>5.8447030621140339</v>
      </c>
      <c r="P2759" s="3">
        <f t="shared" si="812"/>
        <v>5.8447030621140339</v>
      </c>
      <c r="Q2759" s="3">
        <f t="shared" si="813"/>
        <v>-69.965411823301849</v>
      </c>
      <c r="R2759">
        <f t="shared" si="814"/>
        <v>110.03458817669815</v>
      </c>
      <c r="S2759">
        <f t="shared" si="815"/>
        <v>29.656814757294317</v>
      </c>
      <c r="T2759">
        <f t="shared" si="798"/>
        <v>5.8447030621140339</v>
      </c>
    </row>
    <row r="2760" spans="1:20" x14ac:dyDescent="0.25">
      <c r="A2760">
        <f t="shared" si="799"/>
        <v>187047.35193919335</v>
      </c>
      <c r="B2760">
        <f t="shared" si="816"/>
        <v>29769.510653372035</v>
      </c>
      <c r="C2760" t="str">
        <f t="shared" si="800"/>
        <v>0.670504327684556-1.8391588742675i</v>
      </c>
      <c r="D2760" t="str">
        <f t="shared" si="801"/>
        <v>3.47231176387829-0.676699201496591i</v>
      </c>
      <c r="E2760" t="str">
        <f t="shared" si="802"/>
        <v>212.496429767877+2.19453970729057i</v>
      </c>
      <c r="F2760" t="str">
        <f t="shared" si="803"/>
        <v>2.908971948161-5.06935203034177i</v>
      </c>
      <c r="G2760" t="str">
        <f t="shared" si="804"/>
        <v>0.999677666395883-0.0179507577880419i</v>
      </c>
      <c r="H2760" t="str">
        <f t="shared" si="805"/>
        <v>10.454781230951-308.080747133945i</v>
      </c>
      <c r="I2760" t="str">
        <f t="shared" si="806"/>
        <v>-4.32002217342417-2.67772490084941i</v>
      </c>
      <c r="K2760" t="str">
        <f t="shared" si="807"/>
        <v>0.00132028361351038-0.00224439413511608i</v>
      </c>
      <c r="L2760" t="str">
        <f t="shared" si="808"/>
        <v>0.0001875-0.00710936145449872i</v>
      </c>
      <c r="M2760" t="str">
        <f t="shared" si="809"/>
        <v>0.0025-0.00342707680370706i</v>
      </c>
      <c r="N2760">
        <f t="shared" si="810"/>
        <v>110.03039822573881</v>
      </c>
      <c r="O2760">
        <f t="shared" si="811"/>
        <v>5.8343472773348779</v>
      </c>
      <c r="P2760" s="3">
        <f t="shared" si="812"/>
        <v>5.8343472773348779</v>
      </c>
      <c r="Q2760" s="3">
        <f t="shared" si="813"/>
        <v>-69.969601774261193</v>
      </c>
      <c r="R2760">
        <f t="shared" si="814"/>
        <v>110.03039822573881</v>
      </c>
      <c r="S2760">
        <f t="shared" si="815"/>
        <v>29.769510653372034</v>
      </c>
      <c r="T2760">
        <f t="shared" si="798"/>
        <v>5.8343472773348779</v>
      </c>
    </row>
    <row r="2761" spans="1:20" x14ac:dyDescent="0.25">
      <c r="A2761">
        <f t="shared" si="799"/>
        <v>187758.13187656229</v>
      </c>
      <c r="B2761">
        <f t="shared" si="816"/>
        <v>29882.63479385485</v>
      </c>
      <c r="C2761" t="str">
        <f t="shared" si="800"/>
        <v>0.669548660817028-1.83704428117823i</v>
      </c>
      <c r="D2761" t="str">
        <f t="shared" si="801"/>
        <v>3.47226757388546-0.675213391973839i</v>
      </c>
      <c r="E2761" t="str">
        <f t="shared" si="802"/>
        <v>212.826781316044+1.96127830431118i</v>
      </c>
      <c r="F2761" t="str">
        <f t="shared" si="803"/>
        <v>2.90896480842718-5.05055752351455i</v>
      </c>
      <c r="G2761" t="str">
        <f t="shared" si="804"/>
        <v>0.999675212803149-0.0180189264421655i</v>
      </c>
      <c r="H2761" t="str">
        <f t="shared" si="805"/>
        <v>10.3513381082997-306.798819259359i</v>
      </c>
      <c r="I2761" t="str">
        <f t="shared" si="806"/>
        <v>-4.28627210790389-2.66517064314699i</v>
      </c>
      <c r="K2761" t="str">
        <f t="shared" si="807"/>
        <v>0.0013181846908122-0.00223768485686164i</v>
      </c>
      <c r="L2761" t="str">
        <f t="shared" si="808"/>
        <v>0.0001875-0.0070824481515229i</v>
      </c>
      <c r="M2761" t="str">
        <f t="shared" si="809"/>
        <v>0.0025-0.00341410321150335i</v>
      </c>
      <c r="N2761">
        <f t="shared" si="810"/>
        <v>110.02531196518865</v>
      </c>
      <c r="O2761">
        <f t="shared" si="811"/>
        <v>5.8240737660406712</v>
      </c>
      <c r="P2761" s="3">
        <f t="shared" si="812"/>
        <v>5.8240737660406712</v>
      </c>
      <c r="Q2761" s="3">
        <f t="shared" si="813"/>
        <v>-69.974688034811351</v>
      </c>
      <c r="R2761">
        <f t="shared" si="814"/>
        <v>110.02531196518865</v>
      </c>
      <c r="S2761">
        <f t="shared" si="815"/>
        <v>29.882634793854848</v>
      </c>
      <c r="T2761">
        <f t="shared" si="798"/>
        <v>5.8240737660406712</v>
      </c>
    </row>
    <row r="2762" spans="1:20" x14ac:dyDescent="0.25">
      <c r="A2762">
        <f t="shared" si="799"/>
        <v>188471.61277769323</v>
      </c>
      <c r="B2762">
        <f t="shared" si="816"/>
        <v>29996.188806071499</v>
      </c>
      <c r="C2762" t="str">
        <f t="shared" si="800"/>
        <v>0.668571635267586-1.83495993745091i</v>
      </c>
      <c r="D2762" t="str">
        <f t="shared" si="801"/>
        <v>3.47222304854822-0.673737268029077i</v>
      </c>
      <c r="E2762" t="str">
        <f t="shared" si="802"/>
        <v>213.158291496156+1.72426130798051i</v>
      </c>
      <c r="F2762" t="str">
        <f t="shared" si="803"/>
        <v>2.90895761436375-5.03183566869369i</v>
      </c>
      <c r="G2762" t="str">
        <f t="shared" si="804"/>
        <v>0.999672740539862-0.0180873536313067i</v>
      </c>
      <c r="H2762" t="str">
        <f t="shared" si="805"/>
        <v>10.2490298108507-305.523087293159i</v>
      </c>
      <c r="I2762" t="str">
        <f t="shared" si="806"/>
        <v>-4.25279923097988-2.65269641402551i</v>
      </c>
      <c r="K2762" t="str">
        <f t="shared" si="807"/>
        <v>0.00131609575249268-0.00223100352674405i</v>
      </c>
      <c r="L2762" t="str">
        <f t="shared" si="808"/>
        <v>0.0001875-0.00705563673194155i</v>
      </c>
      <c r="M2762" t="str">
        <f t="shared" si="809"/>
        <v>0.0025-0.00340117873232054i</v>
      </c>
      <c r="N2762">
        <f t="shared" si="810"/>
        <v>110.01932107804571</v>
      </c>
      <c r="O2762">
        <f t="shared" si="811"/>
        <v>5.8138820436878831</v>
      </c>
      <c r="P2762" s="3">
        <f t="shared" si="812"/>
        <v>5.8138820436878831</v>
      </c>
      <c r="Q2762" s="3">
        <f t="shared" si="813"/>
        <v>-69.980678921954294</v>
      </c>
      <c r="R2762">
        <f t="shared" si="814"/>
        <v>110.01932107804571</v>
      </c>
      <c r="S2762">
        <f t="shared" si="815"/>
        <v>29.996188806071498</v>
      </c>
      <c r="T2762">
        <f t="shared" si="798"/>
        <v>5.8138820436878831</v>
      </c>
    </row>
    <row r="2763" spans="1:20" x14ac:dyDescent="0.25">
      <c r="A2763">
        <f t="shared" si="799"/>
        <v>189187.80490624846</v>
      </c>
      <c r="B2763">
        <f t="shared" si="816"/>
        <v>30110.174323534571</v>
      </c>
      <c r="C2763" t="str">
        <f t="shared" si="800"/>
        <v>0.667573014948081-1.83290572737533i</v>
      </c>
      <c r="D2763" t="str">
        <f t="shared" si="801"/>
        <v>3.47217818533044-0.672270808113079i</v>
      </c>
      <c r="E2763" t="str">
        <f t="shared" si="802"/>
        <v>213.49094124752+1.48344500218053i</v>
      </c>
      <c r="F2763" t="str">
        <f t="shared" si="803"/>
        <v>2.90895036555753-5.01318619653662i</v>
      </c>
      <c r="G2763" t="str">
        <f t="shared" si="804"/>
        <v>0.999670249464043-0.0181560403321137i</v>
      </c>
      <c r="H2763" t="str">
        <f t="shared" si="805"/>
        <v>10.147841917786-304.253511760756i</v>
      </c>
      <c r="I2763" t="str">
        <f t="shared" si="806"/>
        <v>-4.21960110546793-2.64030143503143i</v>
      </c>
      <c r="K2763" t="str">
        <f t="shared" si="807"/>
        <v>0.00131401669276072-0.00222435006671446i</v>
      </c>
      <c r="L2763" t="str">
        <f t="shared" si="808"/>
        <v>0.0001875-0.00702892681006328i</v>
      </c>
      <c r="M2763" t="str">
        <f t="shared" si="809"/>
        <v>0.0025-0.00338830318023563i</v>
      </c>
      <c r="N2763">
        <f t="shared" si="810"/>
        <v>110.01241721638992</v>
      </c>
      <c r="O2763">
        <f t="shared" si="811"/>
        <v>5.8037716117042812</v>
      </c>
      <c r="P2763" s="3">
        <f t="shared" si="812"/>
        <v>5.8037716117042812</v>
      </c>
      <c r="Q2763" s="3">
        <f t="shared" si="813"/>
        <v>-69.98758278361008</v>
      </c>
      <c r="R2763">
        <f t="shared" si="814"/>
        <v>110.01241721638992</v>
      </c>
      <c r="S2763">
        <f t="shared" si="815"/>
        <v>30.110174323534572</v>
      </c>
      <c r="T2763">
        <f t="shared" si="798"/>
        <v>5.8037716117042812</v>
      </c>
    </row>
    <row r="2764" spans="1:20" x14ac:dyDescent="0.25">
      <c r="A2764">
        <f t="shared" si="799"/>
        <v>189906.71856489219</v>
      </c>
      <c r="B2764">
        <f t="shared" si="816"/>
        <v>30224.592985964002</v>
      </c>
      <c r="C2764" t="str">
        <f t="shared" si="800"/>
        <v>0.666552561031098-1.83088153244432i</v>
      </c>
      <c r="D2764" t="str">
        <f t="shared" si="801"/>
        <v>3.47213298167695-0.670813990812058i</v>
      </c>
      <c r="E2764" t="str">
        <f t="shared" si="802"/>
        <v>213.824710827049+1.23878536611469i</v>
      </c>
      <c r="F2764" t="str">
        <f t="shared" si="803"/>
        <v>2.90894306159226-4.99460883874175i</v>
      </c>
      <c r="G2764" t="str">
        <f t="shared" si="804"/>
        <v>0.999667739432633-0.0182249875248802i</v>
      </c>
      <c r="H2764" t="str">
        <f t="shared" si="805"/>
        <v>10.0477602193916-302.990053532337i</v>
      </c>
      <c r="I2764" t="str">
        <f t="shared" si="806"/>
        <v>-4.18667531793261-2.62798493826792i</v>
      </c>
      <c r="K2764" t="str">
        <f t="shared" si="807"/>
        <v>0.0013119474063836-0.00221772439865276i</v>
      </c>
      <c r="L2764" t="str">
        <f t="shared" si="808"/>
        <v>0.0001875-0.00700231800165699i</v>
      </c>
      <c r="M2764" t="str">
        <f t="shared" si="809"/>
        <v>0.0025-0.00337547637002952i</v>
      </c>
      <c r="N2764">
        <f t="shared" si="810"/>
        <v>110.00459200207604</v>
      </c>
      <c r="O2764">
        <f t="shared" si="811"/>
        <v>5.7937419573063398</v>
      </c>
      <c r="P2764" s="3">
        <f t="shared" si="812"/>
        <v>5.7937419573063398</v>
      </c>
      <c r="Q2764" s="3">
        <f t="shared" si="813"/>
        <v>-69.995407997923962</v>
      </c>
      <c r="R2764">
        <f t="shared" si="814"/>
        <v>110.00459200207604</v>
      </c>
      <c r="S2764">
        <f t="shared" si="815"/>
        <v>30.224592985964001</v>
      </c>
      <c r="T2764">
        <f t="shared" si="798"/>
        <v>5.7937419573063398</v>
      </c>
    </row>
    <row r="2765" spans="1:20" x14ac:dyDescent="0.25">
      <c r="A2765">
        <f t="shared" si="799"/>
        <v>190628.3640954388</v>
      </c>
      <c r="B2765">
        <f t="shared" si="816"/>
        <v>30339.446439310665</v>
      </c>
      <c r="C2765" t="str">
        <f t="shared" si="800"/>
        <v>0.665510031953226-1.82888723127161i</v>
      </c>
      <c r="D2765" t="str">
        <f t="shared" si="801"/>
        <v>3.47208743501341-0.669366794847318i</v>
      </c>
      <c r="E2765" t="str">
        <f t="shared" si="802"/>
        <v>214.159579795398+0.990238078881046i</v>
      </c>
      <c r="F2765" t="str">
        <f t="shared" si="803"/>
        <v>2.90893570204847-4.97610332804464i</v>
      </c>
      <c r="G2765" t="str">
        <f t="shared" si="804"/>
        <v>0.999665210301489-0.018294196193558i</v>
      </c>
      <c r="H2765" t="str">
        <f t="shared" si="805"/>
        <v>9.94877071359083-301.73267381911i</v>
      </c>
      <c r="I2765" t="str">
        <f t="shared" si="806"/>
        <v>-4.15401947842421-2.61574616622073i</v>
      </c>
      <c r="K2765" t="str">
        <f t="shared" si="807"/>
        <v>0.00130988778868375-0.00221112644436906i</v>
      </c>
      <c r="L2765" t="str">
        <f t="shared" si="808"/>
        <v>0.0001875-0.006975809923946i</v>
      </c>
      <c r="M2765" t="str">
        <f t="shared" si="809"/>
        <v>0.0025-0.00336269811718423i</v>
      </c>
      <c r="N2765">
        <f t="shared" si="810"/>
        <v>109.99583702745258</v>
      </c>
      <c r="O2765">
        <f t="shared" si="811"/>
        <v>5.7837925533156671</v>
      </c>
      <c r="P2765" s="3">
        <f t="shared" si="812"/>
        <v>5.7837925533156671</v>
      </c>
      <c r="Q2765" s="3">
        <f t="shared" si="813"/>
        <v>-70.004162972547419</v>
      </c>
      <c r="R2765">
        <f t="shared" si="814"/>
        <v>109.99583702745258</v>
      </c>
      <c r="S2765">
        <f t="shared" si="815"/>
        <v>30.339446439310663</v>
      </c>
      <c r="T2765">
        <f t="shared" si="798"/>
        <v>5.7837925533156671</v>
      </c>
    </row>
    <row r="2766" spans="1:20" x14ac:dyDescent="0.25">
      <c r="A2766">
        <f t="shared" si="799"/>
        <v>191352.75187900144</v>
      </c>
      <c r="B2766">
        <f t="shared" si="816"/>
        <v>30454.736335780046</v>
      </c>
      <c r="C2766" t="str">
        <f t="shared" si="800"/>
        <v>0.664445183419399-1.82692269950836i</v>
      </c>
      <c r="D2766" t="str">
        <f t="shared" si="801"/>
        <v>3.47204154274616-0.667929199074914i</v>
      </c>
      <c r="E2766" t="str">
        <f t="shared" si="802"/>
        <v>214.495527002918+0.737758524337341i</v>
      </c>
      <c r="F2766" t="str">
        <f t="shared" si="803"/>
        <v>2.90892828650356-4.95766939821415i</v>
      </c>
      <c r="G2766" t="str">
        <f t="shared" si="804"/>
        <v>0.999662661925372-0.0183636673257703i</v>
      </c>
      <c r="H2766" t="str">
        <f t="shared" si="805"/>
        <v>9.85085960253836-300.481334169602i</v>
      </c>
      <c r="I2766" t="str">
        <f t="shared" si="806"/>
        <v>-4.12163122021908-2.6035843715876i</v>
      </c>
      <c r="K2766" t="str">
        <f t="shared" si="807"/>
        <v>0.00130783773553536-0.00220455612560523i</v>
      </c>
      <c r="L2766" t="str">
        <f t="shared" si="808"/>
        <v>0.0001875-0.00694940219560271i</v>
      </c>
      <c r="M2766" t="str">
        <f t="shared" si="809"/>
        <v>0.0025-0.00334996823788028i</v>
      </c>
      <c r="N2766">
        <f t="shared" si="810"/>
        <v>109.98614385609812</v>
      </c>
      <c r="O2766">
        <f t="shared" si="811"/>
        <v>5.7739228579741964</v>
      </c>
      <c r="P2766" s="3">
        <f t="shared" si="812"/>
        <v>5.7739228579741964</v>
      </c>
      <c r="Q2766" s="3">
        <f t="shared" si="813"/>
        <v>-70.013856143901876</v>
      </c>
      <c r="R2766">
        <f t="shared" si="814"/>
        <v>109.98614385609812</v>
      </c>
      <c r="S2766">
        <f t="shared" si="815"/>
        <v>30.454736335780044</v>
      </c>
      <c r="T2766">
        <f t="shared" si="798"/>
        <v>5.7739228579741964</v>
      </c>
    </row>
    <row r="2767" spans="1:20" x14ac:dyDescent="0.25">
      <c r="A2767">
        <f t="shared" si="799"/>
        <v>192079.89233614167</v>
      </c>
      <c r="B2767">
        <f t="shared" si="816"/>
        <v>30570.464333856013</v>
      </c>
      <c r="C2767" t="str">
        <f t="shared" si="800"/>
        <v>0.663357768408866-1.82498780975833i</v>
      </c>
      <c r="D2767" t="str">
        <f t="shared" si="801"/>
        <v>3.471995302262-0.666501182485283i</v>
      </c>
      <c r="E2767" t="str">
        <f t="shared" si="802"/>
        <v>214.83253057546+0.481301796280435i</v>
      </c>
      <c r="F2767" t="str">
        <f t="shared" si="803"/>
        <v>2.90892081453166-4.9393067840485i</v>
      </c>
      <c r="G2767" t="str">
        <f t="shared" si="804"/>
        <v>0.999660094157939-0.018433401912825i</v>
      </c>
      <c r="H2767" t="str">
        <f t="shared" si="805"/>
        <v>9.75401328927884-299.235996466009i</v>
      </c>
      <c r="I2767" t="str">
        <f t="shared" si="806"/>
        <v>-4.0895081995632-2.59149881711068i</v>
      </c>
      <c r="K2767" t="str">
        <f t="shared" si="807"/>
        <v>0.00130579714336125-0.0021980133640364i</v>
      </c>
      <c r="L2767" t="str">
        <f t="shared" si="808"/>
        <v>0.0001875-0.00692309443674306i</v>
      </c>
      <c r="M2767" t="str">
        <f t="shared" si="809"/>
        <v>0.0025-0.0033372865489941i</v>
      </c>
      <c r="N2767">
        <f t="shared" si="810"/>
        <v>109.97550402358944</v>
      </c>
      <c r="O2767">
        <f t="shared" si="811"/>
        <v>5.7641323147588306</v>
      </c>
      <c r="P2767" s="3">
        <f t="shared" si="812"/>
        <v>5.7641323147588306</v>
      </c>
      <c r="Q2767" s="3">
        <f t="shared" si="813"/>
        <v>-70.024495976410563</v>
      </c>
      <c r="R2767">
        <f t="shared" si="814"/>
        <v>109.97550402358944</v>
      </c>
      <c r="S2767">
        <f t="shared" si="815"/>
        <v>30.570464333856012</v>
      </c>
      <c r="T2767">
        <f t="shared" si="798"/>
        <v>5.7641323147588306</v>
      </c>
    </row>
    <row r="2768" spans="1:20" x14ac:dyDescent="0.25">
      <c r="A2768">
        <f t="shared" si="799"/>
        <v>192809.795927019</v>
      </c>
      <c r="B2768">
        <f t="shared" si="816"/>
        <v>30686.632098324666</v>
      </c>
      <c r="C2768" t="str">
        <f t="shared" si="800"/>
        <v>0.66224753718241-1.82308243149176i</v>
      </c>
      <c r="D2768" t="str">
        <f t="shared" si="801"/>
        <v>3.47194871092822-0.665082724202936i</v>
      </c>
      <c r="E2768" t="str">
        <f t="shared" si="802"/>
        <v>215.170567899992+0.220822703935906i</v>
      </c>
      <c r="F2768" t="str">
        <f t="shared" si="803"/>
        <v>2.9089132857037-4.92101522137166i</v>
      </c>
      <c r="G2768" t="str">
        <f t="shared" si="804"/>
        <v>0.999657506851737-0.0185034009497276i</v>
      </c>
      <c r="H2768" t="str">
        <f t="shared" si="805"/>
        <v>9.65821837446327-297.996622920575i</v>
      </c>
      <c r="I2768" t="str">
        <f t="shared" si="806"/>
        <v>-4.05764809541904-2.57948877541215i</v>
      </c>
      <c r="K2768" t="str">
        <f t="shared" si="807"/>
        <v>0.00130376590912962-0.0021914980812724i</v>
      </c>
      <c r="L2768" t="str">
        <f t="shared" si="808"/>
        <v>0.0001875-0.0068968862689212i</v>
      </c>
      <c r="M2768" t="str">
        <f t="shared" si="809"/>
        <v>0.0025-0.00332465286809534i</v>
      </c>
      <c r="N2768">
        <f t="shared" si="810"/>
        <v>109.9639090382894</v>
      </c>
      <c r="O2768">
        <f t="shared" si="811"/>
        <v>5.7544203521952184</v>
      </c>
      <c r="P2768" s="3">
        <f t="shared" si="812"/>
        <v>5.7544203521952184</v>
      </c>
      <c r="Q2768" s="3">
        <f t="shared" si="813"/>
        <v>-70.036090961710599</v>
      </c>
      <c r="R2768">
        <f t="shared" si="814"/>
        <v>109.9639090382894</v>
      </c>
      <c r="S2768">
        <f t="shared" si="815"/>
        <v>30.686632098324665</v>
      </c>
      <c r="T2768">
        <f t="shared" si="798"/>
        <v>5.7544203521952184</v>
      </c>
    </row>
    <row r="2769" spans="1:20" x14ac:dyDescent="0.25">
      <c r="A2769">
        <f t="shared" si="799"/>
        <v>193542.47315154169</v>
      </c>
      <c r="B2769">
        <f t="shared" si="816"/>
        <v>30803.241300298301</v>
      </c>
      <c r="C2769" t="str">
        <f t="shared" si="800"/>
        <v>0.661114237291055-1.82120643095769i</v>
      </c>
      <c r="D2769" t="str">
        <f t="shared" si="801"/>
        <v>3.47190176609224-0.66367380348608i</v>
      </c>
      <c r="E2769" t="str">
        <f t="shared" si="802"/>
        <v>215.509615610078-0.0437242222250626i</v>
      </c>
      <c r="F2769" t="str">
        <f t="shared" si="803"/>
        <v>2.90890569958735-4.90279444702935i</v>
      </c>
      <c r="G2769" t="str">
        <f t="shared" si="804"/>
        <v>0.999654899858194-0.0185736654351947i</v>
      </c>
      <c r="H2769" t="str">
        <f t="shared" si="805"/>
        <v>9.56346165312531-296.763176072028i</v>
      </c>
      <c r="I2769" t="str">
        <f t="shared" si="806"/>
        <v>-4.02604860921534-2.56755352883284i</v>
      </c>
      <c r="K2769" t="str">
        <f t="shared" si="807"/>
        <v>0.00130174393035084-0.00218501019885913i</v>
      </c>
      <c r="L2769" t="str">
        <f t="shared" si="808"/>
        <v>0.0001875-0.00687077731512373i</v>
      </c>
      <c r="M2769" t="str">
        <f t="shared" si="809"/>
        <v>0.0025-0.00331206701344425i</v>
      </c>
      <c r="N2769">
        <f t="shared" si="810"/>
        <v>109.95135038216311</v>
      </c>
      <c r="O2769">
        <f t="shared" si="811"/>
        <v>5.7447863836698705</v>
      </c>
      <c r="P2769" s="3">
        <f t="shared" si="812"/>
        <v>5.7447863836698705</v>
      </c>
      <c r="Q2769" s="3">
        <f t="shared" si="813"/>
        <v>-70.048649617836887</v>
      </c>
      <c r="R2769">
        <f t="shared" si="814"/>
        <v>109.95135038216311</v>
      </c>
      <c r="S2769">
        <f t="shared" si="815"/>
        <v>30.8032413002983</v>
      </c>
      <c r="T2769">
        <f t="shared" si="798"/>
        <v>5.7447863836698705</v>
      </c>
    </row>
    <row r="2770" spans="1:20" x14ac:dyDescent="0.25">
      <c r="A2770">
        <f t="shared" si="799"/>
        <v>194277.93454951758</v>
      </c>
      <c r="B2770">
        <f t="shared" si="816"/>
        <v>30920.293617239437</v>
      </c>
      <c r="C2770" t="str">
        <f t="shared" si="800"/>
        <v>0.659957613586405-1.81935967109519i</v>
      </c>
      <c r="D2770" t="str">
        <f t="shared" si="801"/>
        <v>3.47185446508165-0.6622743997263i</v>
      </c>
      <c r="E2770" t="str">
        <f t="shared" si="802"/>
        <v>215.84964957118-0.312384724327576i</v>
      </c>
      <c r="F2770" t="str">
        <f t="shared" si="803"/>
        <v>2.908898055747-4.88464419888536i</v>
      </c>
      <c r="G2770" t="str">
        <f t="shared" si="804"/>
        <v>0.999652273027607-0.0186441963716673i</v>
      </c>
      <c r="H2770" t="str">
        <f t="shared" si="805"/>
        <v>9.46973011151589-295.535618782051i</v>
      </c>
      <c r="I2770" t="str">
        <f t="shared" si="806"/>
        <v>-3.99470746460032-2.55569236927381i</v>
      </c>
      <c r="K2770" t="str">
        <f t="shared" si="807"/>
        <v>0.00129973110507432-0.00217854963827999i</v>
      </c>
      <c r="L2770" t="str">
        <f t="shared" si="808"/>
        <v>0.0001875-0.00684476719976462i</v>
      </c>
      <c r="M2770" t="str">
        <f t="shared" si="809"/>
        <v>0.0025-0.0032995288039891i</v>
      </c>
      <c r="N2770">
        <f t="shared" si="810"/>
        <v>109.93781951162016</v>
      </c>
      <c r="O2770">
        <f t="shared" si="811"/>
        <v>5.7352298072427583</v>
      </c>
      <c r="P2770" s="3">
        <f t="shared" si="812"/>
        <v>5.7352298072427583</v>
      </c>
      <c r="Q2770" s="3">
        <f t="shared" si="813"/>
        <v>-70.062180488379838</v>
      </c>
      <c r="R2770">
        <f t="shared" si="814"/>
        <v>109.93781951162016</v>
      </c>
      <c r="S2770">
        <f t="shared" si="815"/>
        <v>30.920293617239437</v>
      </c>
      <c r="T2770">
        <f t="shared" si="798"/>
        <v>5.7352298072427583</v>
      </c>
    </row>
    <row r="2771" spans="1:20" x14ac:dyDescent="0.25">
      <c r="A2771">
        <f t="shared" si="799"/>
        <v>195016.19070080575</v>
      </c>
      <c r="B2771">
        <f t="shared" si="816"/>
        <v>31037.790732984948</v>
      </c>
      <c r="C2771" t="str">
        <f t="shared" si="800"/>
        <v>0.658777408232379-1.81754201144293i</v>
      </c>
      <c r="D2771" t="str">
        <f t="shared" si="801"/>
        <v>3.47180680520395-0.660884492448209i</v>
      </c>
      <c r="E2771" t="str">
        <f t="shared" si="802"/>
        <v>216.19064486581-0.585204810601623i</v>
      </c>
      <c r="F2771" t="str">
        <f t="shared" si="803"/>
        <v>2.90889035374371-4.86656421581774i</v>
      </c>
      <c r="G2771" t="str">
        <f t="shared" si="804"/>
        <v>0.99964962620914-0.018714994765324i</v>
      </c>
      <c r="H2771" t="str">
        <f t="shared" si="805"/>
        <v>9.37701092399344-294.313914231794i</v>
      </c>
      <c r="I2771" t="str">
        <f t="shared" si="806"/>
        <v>-3.96362240719763-2.54390459804091i</v>
      </c>
      <c r="K2771" t="str">
        <f t="shared" si="807"/>
        <v>0.00129772733188532-0.0021721163209571i</v>
      </c>
      <c r="L2771" t="str">
        <f t="shared" si="808"/>
        <v>0.0001875-0.00681885554867962i</v>
      </c>
      <c r="M2771" t="str">
        <f t="shared" si="809"/>
        <v>0.0025-0.00328703805936351i</v>
      </c>
      <c r="N2771">
        <f t="shared" si="810"/>
        <v>109.92330785838139</v>
      </c>
      <c r="O2771">
        <f t="shared" si="811"/>
        <v>5.7257500054575878</v>
      </c>
      <c r="P2771" s="3">
        <f t="shared" si="812"/>
        <v>5.7257500054575878</v>
      </c>
      <c r="Q2771" s="3">
        <f t="shared" si="813"/>
        <v>-70.076692141618608</v>
      </c>
      <c r="R2771">
        <f t="shared" si="814"/>
        <v>109.92330785838139</v>
      </c>
      <c r="S2771">
        <f t="shared" si="815"/>
        <v>31.037790732984949</v>
      </c>
      <c r="T2771">
        <f t="shared" si="798"/>
        <v>5.7257500054575878</v>
      </c>
    </row>
    <row r="2772" spans="1:20" x14ac:dyDescent="0.25">
      <c r="A2772">
        <f t="shared" si="799"/>
        <v>195757.25222546881</v>
      </c>
      <c r="B2772">
        <f t="shared" si="816"/>
        <v>31155.734337770293</v>
      </c>
      <c r="C2772" t="str">
        <f t="shared" si="800"/>
        <v>0.657573360718774-1.81575330804772i</v>
      </c>
      <c r="D2772" t="str">
        <f t="shared" si="801"/>
        <v>3.47175878374644-0.659504061309111i</v>
      </c>
      <c r="E2772" t="str">
        <f t="shared" si="802"/>
        <v>216.532575778534-0.862230748523874i</v>
      </c>
      <c r="F2772" t="str">
        <f t="shared" si="803"/>
        <v>2.90888259313524-4.84855423771505i</v>
      </c>
      <c r="G2772" t="str">
        <f t="shared" si="804"/>
        <v>0.99964695925081-0.0187860616260944i</v>
      </c>
      <c r="H2772" t="str">
        <f t="shared" si="805"/>
        <v>9.28529144997134-293.098025918442i</v>
      </c>
      <c r="I2772" t="str">
        <f t="shared" si="806"/>
        <v>-3.93279120436569-2.53218952569226i</v>
      </c>
      <c r="K2772" t="str">
        <f t="shared" si="807"/>
        <v>0.00129573250990189-0.00216571016825275i</v>
      </c>
      <c r="L2772" t="str">
        <f t="shared" si="808"/>
        <v>0.0001875-0.00679304198912094i</v>
      </c>
      <c r="M2772" t="str">
        <f t="shared" si="809"/>
        <v>0.0025-0.00327459459988396i</v>
      </c>
      <c r="N2772">
        <f t="shared" si="810"/>
        <v>109.90780683037457</v>
      </c>
      <c r="O2772">
        <f t="shared" si="811"/>
        <v>5.7163463451530294</v>
      </c>
      <c r="P2772" s="3">
        <f t="shared" si="812"/>
        <v>5.7163463451530294</v>
      </c>
      <c r="Q2772" s="3">
        <f t="shared" si="813"/>
        <v>-70.092193169625432</v>
      </c>
      <c r="R2772">
        <f t="shared" si="814"/>
        <v>109.90780683037457</v>
      </c>
      <c r="S2772">
        <f t="shared" si="815"/>
        <v>31.155734337770294</v>
      </c>
      <c r="T2772">
        <f t="shared" si="798"/>
        <v>5.7163463451530294</v>
      </c>
    </row>
    <row r="2773" spans="1:20" x14ac:dyDescent="0.25">
      <c r="A2773">
        <f t="shared" si="799"/>
        <v>196501.1297839256</v>
      </c>
      <c r="B2773">
        <f t="shared" si="816"/>
        <v>31274.126128253822</v>
      </c>
      <c r="C2773" t="str">
        <f t="shared" si="800"/>
        <v>0.656345207876442-1.81399341337136i</v>
      </c>
      <c r="D2773" t="str">
        <f t="shared" si="801"/>
        <v>3.47171039797606-0.658133086098664i</v>
      </c>
      <c r="E2773" t="str">
        <f t="shared" si="802"/>
        <v>216.875415780825-1.14350905760014i</v>
      </c>
      <c r="F2773" t="str">
        <f t="shared" si="803"/>
        <v>2.90887477347595-4.83061400547258i</v>
      </c>
      <c r="G2773" t="str">
        <f t="shared" si="804"/>
        <v>0.999644271999479-0.0188573979676731i</v>
      </c>
      <c r="H2773" t="str">
        <f t="shared" si="805"/>
        <v>9.19455923091822-291.887917651802i</v>
      </c>
      <c r="I2773" t="str">
        <f t="shared" si="806"/>
        <v>-3.90221164495964-2.52054647188828i</v>
      </c>
      <c r="K2773" t="str">
        <f t="shared" si="807"/>
        <v>0.00129374653877174-0.00215933110147045i</v>
      </c>
      <c r="L2773" t="str">
        <f t="shared" si="808"/>
        <v>0.0001875-0.00676732614975191i</v>
      </c>
      <c r="M2773" t="str">
        <f t="shared" si="809"/>
        <v>0.0025-0.00326219824654707i</v>
      </c>
      <c r="N2773">
        <f t="shared" si="810"/>
        <v>109.89130781265862</v>
      </c>
      <c r="O2773">
        <f t="shared" si="811"/>
        <v>5.707018177271717</v>
      </c>
      <c r="P2773" s="3">
        <f t="shared" si="812"/>
        <v>5.707018177271717</v>
      </c>
      <c r="Q2773" s="3">
        <f t="shared" si="813"/>
        <v>-70.108692187341376</v>
      </c>
      <c r="R2773">
        <f t="shared" si="814"/>
        <v>109.89130781265862</v>
      </c>
      <c r="S2773">
        <f t="shared" si="815"/>
        <v>31.274126128253823</v>
      </c>
      <c r="T2773">
        <f t="shared" si="798"/>
        <v>5.707018177271717</v>
      </c>
    </row>
    <row r="2774" spans="1:20" x14ac:dyDescent="0.25">
      <c r="A2774">
        <f t="shared" si="799"/>
        <v>197247.83407710452</v>
      </c>
      <c r="B2774">
        <f t="shared" si="816"/>
        <v>31392.967807541187</v>
      </c>
      <c r="C2774" t="str">
        <f t="shared" si="800"/>
        <v>0.655092683894174-1.81226217619638i</v>
      </c>
      <c r="D2774" t="str">
        <f t="shared" si="801"/>
        <v>3.47166164513926-0.656771546738547i</v>
      </c>
      <c r="E2774" t="str">
        <f t="shared" si="802"/>
        <v>217.219137515761-1.42908650177169i</v>
      </c>
      <c r="F2774" t="str">
        <f t="shared" si="803"/>
        <v>2.90886689431687-4.81274326098871i</v>
      </c>
      <c r="G2774" t="str">
        <f t="shared" si="804"/>
        <v>0.999641564300846-0.0189290048075319i</v>
      </c>
      <c r="H2774" t="str">
        <f t="shared" si="805"/>
        <v>9.10480198741325-290.683553550955i</v>
      </c>
      <c r="I2774" t="str">
        <f t="shared" si="806"/>
        <v>-3.87188153909666-2.5089747652449i</v>
      </c>
      <c r="K2774" t="str">
        <f t="shared" si="807"/>
        <v>0.00129176931866916-0.0021529790418563i</v>
      </c>
      <c r="L2774" t="str">
        <f t="shared" si="808"/>
        <v>0.0001875-0.00674170766064145i</v>
      </c>
      <c r="M2774" t="str">
        <f t="shared" si="809"/>
        <v>0.0025-0.00324984882102717i</v>
      </c>
      <c r="N2774">
        <f t="shared" si="810"/>
        <v>109.87380216837225</v>
      </c>
      <c r="O2774">
        <f t="shared" si="811"/>
        <v>5.6977648366695473</v>
      </c>
      <c r="P2774" s="3">
        <f t="shared" si="812"/>
        <v>5.6977648366695473</v>
      </c>
      <c r="Q2774" s="3">
        <f t="shared" si="813"/>
        <v>-70.126197831627749</v>
      </c>
      <c r="R2774">
        <f t="shared" si="814"/>
        <v>109.87380216837225</v>
      </c>
      <c r="S2774">
        <f t="shared" si="815"/>
        <v>31.392967807541186</v>
      </c>
      <c r="T2774">
        <f t="shared" si="798"/>
        <v>5.6977648366695473</v>
      </c>
    </row>
    <row r="2775" spans="1:20" x14ac:dyDescent="0.25">
      <c r="A2775">
        <f t="shared" si="799"/>
        <v>197997.37584659754</v>
      </c>
      <c r="B2775">
        <f t="shared" si="816"/>
        <v>31512.261085209844</v>
      </c>
      <c r="C2775" t="str">
        <f t="shared" si="800"/>
        <v>0.65381552033754-1.81055944153032i</v>
      </c>
      <c r="D2775" t="str">
        <f t="shared" si="801"/>
        <v>3.47161252246183-0.655419423282125i</v>
      </c>
      <c r="E2775" t="str">
        <f t="shared" si="802"/>
        <v>217.563712782597-1.71901008143338i</v>
      </c>
      <c r="F2775" t="str">
        <f t="shared" si="803"/>
        <v>2.90885895520558-4.79494174716108i</v>
      </c>
      <c r="G2775" t="str">
        <f t="shared" si="804"/>
        <v>0.999638835999441-0.0190008831669348i</v>
      </c>
      <c r="H2775" t="str">
        <f t="shared" si="805"/>
        <v>9.01600761625304-289.484898040927i</v>
      </c>
      <c r="I2775" t="str">
        <f t="shared" si="806"/>
        <v>-3.84179871792376-2.49747374318899i</v>
      </c>
      <c r="K2775" t="str">
        <f t="shared" si="807"/>
        <v>0.00128980075029203-0.00214665391060014i</v>
      </c>
      <c r="L2775" t="str">
        <f t="shared" si="808"/>
        <v>0.0001875-0.0067161861532591i</v>
      </c>
      <c r="M2775" t="str">
        <f t="shared" si="809"/>
        <v>0.0025-0.00323754614567361i</v>
      </c>
      <c r="N2775">
        <f t="shared" si="810"/>
        <v>109.85528123971584</v>
      </c>
      <c r="O2775">
        <f t="shared" si="811"/>
        <v>5.688585641924135</v>
      </c>
      <c r="P2775" s="3">
        <f t="shared" si="812"/>
        <v>5.688585641924135</v>
      </c>
      <c r="Q2775" s="3">
        <f t="shared" si="813"/>
        <v>-70.144718760284164</v>
      </c>
      <c r="R2775">
        <f t="shared" si="814"/>
        <v>109.85528123971584</v>
      </c>
      <c r="S2775">
        <f t="shared" si="815"/>
        <v>31.512261085209843</v>
      </c>
      <c r="T2775">
        <f t="shared" si="798"/>
        <v>5.688585641924135</v>
      </c>
    </row>
    <row r="2776" spans="1:20" x14ac:dyDescent="0.25">
      <c r="A2776">
        <f t="shared" si="799"/>
        <v>198749.76587481462</v>
      </c>
      <c r="B2776">
        <f t="shared" si="816"/>
        <v>31632.007677333644</v>
      </c>
      <c r="C2776" t="str">
        <f t="shared" si="800"/>
        <v>0.652513446169524-1.80888505050874i</v>
      </c>
      <c r="D2776" t="str">
        <f t="shared" si="801"/>
        <v>3.47156302714875-0.654076695914113i</v>
      </c>
      <c r="E2776" t="str">
        <f t="shared" si="802"/>
        <v>217.909112521197-2.01332702505528i</v>
      </c>
      <c r="F2776" t="str">
        <f t="shared" si="803"/>
        <v>2.90885095568622-4.77720920788298i</v>
      </c>
      <c r="G2776" t="str">
        <f t="shared" si="804"/>
        <v>0.999636086938612-0.0190730340709502i</v>
      </c>
      <c r="H2776" t="str">
        <f t="shared" si="805"/>
        <v>8.92816418761018-288.291915849415i</v>
      </c>
      <c r="I2776" t="str">
        <f t="shared" si="806"/>
        <v>-3.81196103338883-2.48604275181676i</v>
      </c>
      <c r="K2776" t="str">
        <f t="shared" si="807"/>
        <v>0.00128784073485874-0.00214035562883663i</v>
      </c>
      <c r="L2776" t="str">
        <f t="shared" si="808"/>
        <v>0.0001875-0.00669076126046928i</v>
      </c>
      <c r="M2776" t="str">
        <f t="shared" si="809"/>
        <v>0.0025-0.00322529004350828i</v>
      </c>
      <c r="N2776">
        <f t="shared" si="810"/>
        <v>109.83573634895939</v>
      </c>
      <c r="O2776">
        <f t="shared" si="811"/>
        <v>5.6794798951428795</v>
      </c>
      <c r="P2776" s="3">
        <f t="shared" si="812"/>
        <v>5.6794798951428795</v>
      </c>
      <c r="Q2776" s="3">
        <f t="shared" si="813"/>
        <v>-70.164263651040613</v>
      </c>
      <c r="R2776">
        <f t="shared" si="814"/>
        <v>109.83573634895939</v>
      </c>
      <c r="S2776">
        <f t="shared" si="815"/>
        <v>31.632007677333643</v>
      </c>
      <c r="T2776">
        <f t="shared" si="798"/>
        <v>5.6794798951428795</v>
      </c>
    </row>
    <row r="2777" spans="1:20" x14ac:dyDescent="0.25">
      <c r="A2777">
        <f t="shared" si="799"/>
        <v>199505.01498513893</v>
      </c>
      <c r="B2777">
        <f t="shared" si="816"/>
        <v>31752.209306507513</v>
      </c>
      <c r="C2777" t="str">
        <f t="shared" si="800"/>
        <v>0.651186187773112-1.80723884029683i</v>
      </c>
      <c r="D2777" t="str">
        <f t="shared" si="801"/>
        <v>3.47151315638405-0.652743344950247i</v>
      </c>
      <c r="E2777" t="str">
        <f t="shared" si="802"/>
        <v>218.255306796328-2.31208478040353i</v>
      </c>
      <c r="F2777" t="str">
        <f t="shared" si="803"/>
        <v>2.90884289529952-4.75954538803961i</v>
      </c>
      <c r="G2777" t="str">
        <f t="shared" si="804"/>
        <v>0.999633316960517-0.0191454585484658i</v>
      </c>
      <c r="H2777" t="str">
        <f t="shared" si="805"/>
        <v>8.84125994224237-287.104572003546i</v>
      </c>
      <c r="I2777" t="str">
        <f t="shared" si="806"/>
        <v>-3.78236635801422-2.47468114575471i</v>
      </c>
      <c r="K2777" t="str">
        <f t="shared" si="807"/>
        <v>0.00128588917410526-0.00213408411764642i</v>
      </c>
      <c r="L2777" t="str">
        <f t="shared" si="808"/>
        <v>0.0001875-0.00666543261652652i</v>
      </c>
      <c r="M2777" t="str">
        <f t="shared" si="809"/>
        <v>0.0025-0.00321308033822303i</v>
      </c>
      <c r="N2777">
        <f t="shared" si="810"/>
        <v>109.81515879948098</v>
      </c>
      <c r="O2777">
        <f t="shared" si="811"/>
        <v>5.670446881770264</v>
      </c>
      <c r="P2777" s="3">
        <f t="shared" si="812"/>
        <v>5.670446881770264</v>
      </c>
      <c r="Q2777" s="3">
        <f t="shared" si="813"/>
        <v>-70.184841200519017</v>
      </c>
      <c r="R2777">
        <f t="shared" si="814"/>
        <v>109.81515879948098</v>
      </c>
      <c r="S2777">
        <f t="shared" si="815"/>
        <v>31.752209306507513</v>
      </c>
      <c r="T2777">
        <f t="shared" si="798"/>
        <v>5.670446881770264</v>
      </c>
    </row>
    <row r="2778" spans="1:20" x14ac:dyDescent="0.25">
      <c r="A2778">
        <f t="shared" si="799"/>
        <v>200263.13404208244</v>
      </c>
      <c r="B2778">
        <f t="shared" si="816"/>
        <v>31872.867701872241</v>
      </c>
      <c r="C2778" t="str">
        <f t="shared" si="800"/>
        <v>0.649833468975957-1.80562064398972i</v>
      </c>
      <c r="D2778" t="str">
        <f t="shared" si="801"/>
        <v>3.47146290733064-0.651419350836954i</v>
      </c>
      <c r="E2778" t="str">
        <f t="shared" si="802"/>
        <v>218.602264781833-2.61533100533055i</v>
      </c>
      <c r="F2778" t="str">
        <f t="shared" si="803"/>
        <v>2.90883477358267-4.74195003350441i</v>
      </c>
      <c r="G2778" t="str">
        <f t="shared" si="804"/>
        <v>0.999630525906118-0.019218157632201i</v>
      </c>
      <c r="H2778" t="str">
        <f t="shared" si="805"/>
        <v>8.7552832887511-285.922831826674i</v>
      </c>
      <c r="I2778" t="str">
        <f t="shared" si="806"/>
        <v>-3.75301258467332-2.4633882880229i</v>
      </c>
      <c r="K2778" t="str">
        <f t="shared" si="807"/>
        <v>0.00128394597028214-0.00212783929805718i</v>
      </c>
      <c r="L2778" t="str">
        <f t="shared" si="808"/>
        <v>0.0001875-0.00664019985706964i</v>
      </c>
      <c r="M2778" t="str">
        <f t="shared" si="809"/>
        <v>0.0025-0.00320091685417715i</v>
      </c>
      <c r="N2778">
        <f t="shared" si="810"/>
        <v>109.79353987683702</v>
      </c>
      <c r="O2778">
        <f t="shared" si="811"/>
        <v>5.6614858703949338</v>
      </c>
      <c r="P2778" s="3">
        <f t="shared" si="812"/>
        <v>5.6614858703949338</v>
      </c>
      <c r="Q2778" s="3">
        <f t="shared" si="813"/>
        <v>-70.206460123162984</v>
      </c>
      <c r="R2778">
        <f t="shared" si="814"/>
        <v>109.79353987683702</v>
      </c>
      <c r="S2778">
        <f t="shared" si="815"/>
        <v>31.872867701872241</v>
      </c>
      <c r="T2778">
        <f t="shared" si="798"/>
        <v>5.6614858703949338</v>
      </c>
    </row>
    <row r="2779" spans="1:20" x14ac:dyDescent="0.25">
      <c r="A2779">
        <f t="shared" si="799"/>
        <v>201024.13395144237</v>
      </c>
      <c r="B2779">
        <f t="shared" si="816"/>
        <v>31993.984599139356</v>
      </c>
      <c r="C2779" t="str">
        <f t="shared" si="800"/>
        <v>0.648455011077036-1.80403029051157i</v>
      </c>
      <c r="D2779" t="str">
        <f t="shared" si="801"/>
        <v>3.47141227713012-0.650104694151018i</v>
      </c>
      <c r="E2779" t="str">
        <f t="shared" si="802"/>
        <v>218.949954744692-2.92311355814939i</v>
      </c>
      <c r="F2779" t="str">
        <f t="shared" si="803"/>
        <v>2.90882659006936-4.72442289113542i</v>
      </c>
      <c r="G2779" t="str">
        <f t="shared" si="804"/>
        <v>0.999627713615166-0.0192911323587216i</v>
      </c>
      <c r="H2779" t="str">
        <f t="shared" si="805"/>
        <v>8.6702228008881-284.746660935218i</v>
      </c>
      <c r="I2779" t="str">
        <f t="shared" si="806"/>
        <v>-3.72389762636977-2.45216354990096i</v>
      </c>
      <c r="K2779" t="str">
        <f t="shared" si="807"/>
        <v>0.00128201102615155-0.00212162109104469i</v>
      </c>
      <c r="L2779" t="str">
        <f t="shared" si="808"/>
        <v>0.0001875-0.00661506261911698i</v>
      </c>
      <c r="M2779" t="str">
        <f t="shared" si="809"/>
        <v>0.0025-0.00318879941639486i</v>
      </c>
      <c r="N2779">
        <f t="shared" si="810"/>
        <v>109.77087084985969</v>
      </c>
      <c r="O2779">
        <f t="shared" si="811"/>
        <v>5.6525961125566422</v>
      </c>
      <c r="P2779" s="3">
        <f t="shared" si="812"/>
        <v>5.6525961125566422</v>
      </c>
      <c r="Q2779" s="3">
        <f t="shared" si="813"/>
        <v>-70.229129150140309</v>
      </c>
      <c r="R2779">
        <f t="shared" si="814"/>
        <v>109.77087084985969</v>
      </c>
      <c r="S2779">
        <f t="shared" si="815"/>
        <v>31.993984599139356</v>
      </c>
      <c r="T2779">
        <f t="shared" si="798"/>
        <v>5.6525961125566422</v>
      </c>
    </row>
    <row r="2780" spans="1:20" x14ac:dyDescent="0.25">
      <c r="A2780">
        <f t="shared" si="799"/>
        <v>201788.02566045785</v>
      </c>
      <c r="B2780">
        <f t="shared" si="816"/>
        <v>32115.561740616085</v>
      </c>
      <c r="C2780" t="str">
        <f t="shared" si="800"/>
        <v>0.647050532875628-1.80246760451323i</v>
      </c>
      <c r="D2780" t="str">
        <f t="shared" si="801"/>
        <v>3.47136126290272-0.648799355599263i</v>
      </c>
      <c r="E2780" t="str">
        <f t="shared" si="802"/>
        <v>219.298344028953-3.23548048755505i</v>
      </c>
      <c r="F2780" t="str">
        <f t="shared" si="803"/>
        <v>2.90881834428975-4.70696370877163i</v>
      </c>
      <c r="G2780" t="str">
        <f t="shared" si="804"/>
        <v>0.999624879926198-0.0193643837684525i</v>
      </c>
      <c r="H2780" t="str">
        <f t="shared" si="805"/>
        <v>8.58606721491097-283.576025235541i</v>
      </c>
      <c r="I2780" t="str">
        <f t="shared" si="806"/>
        <v>-3.69501941601952-2.44100631079641i</v>
      </c>
      <c r="K2780" t="str">
        <f t="shared" si="807"/>
        <v>0.00128008424498444-0.00211542941753377i</v>
      </c>
      <c r="L2780" t="str">
        <f t="shared" si="808"/>
        <v>0.0001875-0.00659002054106097i</v>
      </c>
      <c r="M2780" t="str">
        <f t="shared" si="809"/>
        <v>0.0025-0.00317672785056272i</v>
      </c>
      <c r="N2780">
        <f t="shared" si="810"/>
        <v>109.747142971792</v>
      </c>
      <c r="O2780">
        <f t="shared" si="811"/>
        <v>5.6437768425525805</v>
      </c>
      <c r="P2780" s="3">
        <f t="shared" si="812"/>
        <v>5.6437768425525805</v>
      </c>
      <c r="Q2780" s="3">
        <f t="shared" si="813"/>
        <v>-70.252857028207998</v>
      </c>
      <c r="R2780">
        <f t="shared" si="814"/>
        <v>109.747142971792</v>
      </c>
      <c r="S2780">
        <f t="shared" si="815"/>
        <v>32.115561740616087</v>
      </c>
      <c r="T2780">
        <f t="shared" si="798"/>
        <v>5.6437768425525805</v>
      </c>
    </row>
    <row r="2781" spans="1:20" x14ac:dyDescent="0.25">
      <c r="A2781">
        <f t="shared" si="799"/>
        <v>202554.8201579676</v>
      </c>
      <c r="B2781">
        <f t="shared" si="816"/>
        <v>32237.600875230426</v>
      </c>
      <c r="C2781" t="str">
        <f t="shared" si="800"/>
        <v>0.645619750702305-1.80093240626879i</v>
      </c>
      <c r="D2781" t="str">
        <f t="shared" si="801"/>
        <v>3.47130986174705-0.647503316018222i</v>
      </c>
      <c r="E2781" t="str">
        <f t="shared" si="802"/>
        <v>219.647399039573-3.55248002210534i</v>
      </c>
      <c r="F2781" t="str">
        <f t="shared" si="803"/>
        <v>2.90881003577043-4.68957223522937i</v>
      </c>
      <c r="G2781" t="str">
        <f t="shared" si="804"/>
        <v>0.999622024676526-0.0194379129056925i</v>
      </c>
      <c r="H2781" t="str">
        <f t="shared" si="805"/>
        <v>8.5028054269835-282.410890920856i</v>
      </c>
      <c r="I2781" t="str">
        <f t="shared" si="806"/>
        <v>-3.66637590623539-2.42991595811536i</v>
      </c>
      <c r="K2781" t="str">
        <f t="shared" si="807"/>
        <v>0.00127816553055757-0.00210926419839933i</v>
      </c>
      <c r="L2781" t="str">
        <f t="shared" si="808"/>
        <v>0.0001875-0.00656507326266282i</v>
      </c>
      <c r="M2781" t="str">
        <f t="shared" si="809"/>
        <v>0.0025-0.00316470198302722i</v>
      </c>
      <c r="N2781">
        <f t="shared" si="810"/>
        <v>109.72234748144717</v>
      </c>
      <c r="O2781">
        <f t="shared" si="811"/>
        <v>5.635027277243899</v>
      </c>
      <c r="P2781" s="3">
        <f t="shared" si="812"/>
        <v>5.635027277243899</v>
      </c>
      <c r="Q2781" s="3">
        <f t="shared" si="813"/>
        <v>-70.277652518552827</v>
      </c>
      <c r="R2781">
        <f t="shared" si="814"/>
        <v>109.72234748144717</v>
      </c>
      <c r="S2781">
        <f t="shared" si="815"/>
        <v>32.237600875230427</v>
      </c>
      <c r="T2781">
        <f t="shared" si="798"/>
        <v>5.635027277243899</v>
      </c>
    </row>
    <row r="2782" spans="1:20" x14ac:dyDescent="0.25">
      <c r="A2782">
        <f t="shared" si="799"/>
        <v>203324.52847456787</v>
      </c>
      <c r="B2782">
        <f t="shared" si="816"/>
        <v>32360.103758556303</v>
      </c>
      <c r="C2782" t="str">
        <f t="shared" si="800"/>
        <v>0.644162378452406-1.7994245115707i</v>
      </c>
      <c r="D2782" t="str">
        <f t="shared" si="801"/>
        <v>3.47125807073999-0.646216556373809i</v>
      </c>
      <c r="E2782" t="str">
        <f t="shared" si="802"/>
        <v>219.997085226141-3.87416055923122i</v>
      </c>
      <c r="F2782" t="str">
        <f t="shared" si="803"/>
        <v>2.9088016640344-4.67224822029864i</v>
      </c>
      <c r="G2782" t="str">
        <f t="shared" si="804"/>
        <v>0.999619147702223-0.0195117208186276i</v>
      </c>
      <c r="H2782" t="str">
        <f t="shared" si="805"/>
        <v>8.42042649062376-281.251224468185i</v>
      </c>
      <c r="I2782" t="str">
        <f t="shared" si="806"/>
        <v>-3.63796506911449-2.41889188713565i</v>
      </c>
      <c r="K2782" t="str">
        <f t="shared" si="807"/>
        <v>0.00127625478715073-0.00210312535446724i</v>
      </c>
      <c r="L2782" t="str">
        <f t="shared" si="808"/>
        <v>0.0001875-0.00654022042504766i</v>
      </c>
      <c r="M2782" t="str">
        <f t="shared" si="809"/>
        <v>0.0025-0.0031527216407922i</v>
      </c>
      <c r="N2782">
        <f t="shared" si="810"/>
        <v>109.6964756044074</v>
      </c>
      <c r="O2782">
        <f t="shared" si="811"/>
        <v>5.6263466158616318</v>
      </c>
      <c r="P2782" s="3">
        <f t="shared" si="812"/>
        <v>5.6263466158616318</v>
      </c>
      <c r="Q2782" s="3">
        <f t="shared" si="813"/>
        <v>-70.303524395592603</v>
      </c>
      <c r="R2782">
        <f t="shared" si="814"/>
        <v>109.6964756044074</v>
      </c>
      <c r="S2782">
        <f t="shared" si="815"/>
        <v>32.360103758556299</v>
      </c>
      <c r="T2782">
        <f t="shared" si="798"/>
        <v>5.6263466158616318</v>
      </c>
    </row>
    <row r="2783" spans="1:20" x14ac:dyDescent="0.25">
      <c r="A2783">
        <f t="shared" si="799"/>
        <v>204097.16168277123</v>
      </c>
      <c r="B2783">
        <f t="shared" si="816"/>
        <v>32483.072152838817</v>
      </c>
      <c r="C2783" t="str">
        <f t="shared" si="800"/>
        <v>0.642678127621753-1.79794373162377i</v>
      </c>
      <c r="D2783" t="str">
        <f t="shared" si="801"/>
        <v>3.47120588693651-0.644939057760999i</v>
      </c>
      <c r="E2783" t="str">
        <f t="shared" si="802"/>
        <v>220.347367066524-4.20057065377574i</v>
      </c>
      <c r="F2783" t="str">
        <f t="shared" si="803"/>
        <v>2.90879322860103-4.65499141473956i</v>
      </c>
      <c r="G2783" t="str">
        <f t="shared" si="804"/>
        <v>0.999616248838122-0.0195858085593446i</v>
      </c>
      <c r="H2783" t="str">
        <f t="shared" si="805"/>
        <v>8.33891961419516-280.096992635335i</v>
      </c>
      <c r="I2783" t="str">
        <f t="shared" si="806"/>
        <v>-3.60978489602801-2.4079335008821i</v>
      </c>
      <c r="K2783" t="str">
        <f t="shared" si="807"/>
        <v>0.00127435191954384-0.00209701280651527i</v>
      </c>
      <c r="L2783" t="str">
        <f t="shared" si="808"/>
        <v>0.0001875-0.006515461670699i</v>
      </c>
      <c r="M2783" t="str">
        <f t="shared" si="809"/>
        <v>0.0025-0.00314078665151644i</v>
      </c>
      <c r="N2783">
        <f t="shared" si="810"/>
        <v>109.66951855425111</v>
      </c>
      <c r="O2783">
        <f t="shared" si="811"/>
        <v>5.6177340398128708</v>
      </c>
      <c r="P2783" s="3">
        <f t="shared" si="812"/>
        <v>5.6177340398128708</v>
      </c>
      <c r="Q2783" s="3">
        <f t="shared" si="813"/>
        <v>-70.330481445748887</v>
      </c>
      <c r="R2783">
        <f t="shared" si="814"/>
        <v>109.66951855425111</v>
      </c>
      <c r="S2783">
        <f t="shared" si="815"/>
        <v>32.483072152838815</v>
      </c>
      <c r="T2783">
        <f t="shared" si="798"/>
        <v>5.6177340398128708</v>
      </c>
    </row>
    <row r="2784" spans="1:20" x14ac:dyDescent="0.25">
      <c r="A2784">
        <f t="shared" si="799"/>
        <v>204872.73089716578</v>
      </c>
      <c r="B2784">
        <f t="shared" si="816"/>
        <v>32606.507827019606</v>
      </c>
      <c r="C2784" t="str">
        <f t="shared" si="800"/>
        <v>0.64116670734489-1.796489872938i</v>
      </c>
      <c r="D2784" t="str">
        <f t="shared" si="801"/>
        <v>3.47115330736949-0.6436708014035i</v>
      </c>
      <c r="E2784" t="str">
        <f t="shared" si="802"/>
        <v>220.698208050422-4.53175900604732i</v>
      </c>
      <c r="F2784" t="str">
        <f t="shared" si="803"/>
        <v>2.90878472898603-4.63780157027869i</v>
      </c>
      <c r="G2784" t="str">
        <f t="shared" si="804"/>
        <v>0.999613327917801-0.0196601771838455i</v>
      </c>
      <c r="H2784" t="str">
        <f t="shared" si="805"/>
        <v>8.25827415844311-278.948162457929i</v>
      </c>
      <c r="I2784" t="str">
        <f t="shared" si="806"/>
        <v>-3.58183339741376-2.39704021000416i</v>
      </c>
      <c r="K2784" t="str">
        <f t="shared" si="807"/>
        <v>0.00127245683301418-0.00209092647527395i</v>
      </c>
      <c r="L2784" t="str">
        <f t="shared" si="808"/>
        <v>0.0001875-0.00649079664345386i</v>
      </c>
      <c r="M2784" t="str">
        <f t="shared" si="809"/>
        <v>0.0025-0.0031288968435111i</v>
      </c>
      <c r="N2784">
        <f t="shared" si="810"/>
        <v>109.6414675338156</v>
      </c>
      <c r="O2784">
        <f t="shared" si="811"/>
        <v>5.6091887124872635</v>
      </c>
      <c r="P2784" s="3">
        <f t="shared" si="812"/>
        <v>5.6091887124872635</v>
      </c>
      <c r="Q2784" s="3">
        <f t="shared" si="813"/>
        <v>-70.3585324661844</v>
      </c>
      <c r="R2784">
        <f t="shared" si="814"/>
        <v>109.6414675338156</v>
      </c>
      <c r="S2784">
        <f t="shared" si="815"/>
        <v>32.606507827019605</v>
      </c>
      <c r="T2784">
        <f t="shared" si="798"/>
        <v>5.6091887124872635</v>
      </c>
    </row>
    <row r="2785" spans="1:20" x14ac:dyDescent="0.25">
      <c r="A2785">
        <f t="shared" si="799"/>
        <v>205651.247274575</v>
      </c>
      <c r="B2785">
        <f t="shared" si="816"/>
        <v>32730.412556762283</v>
      </c>
      <c r="C2785" t="str">
        <f t="shared" si="800"/>
        <v>0.639627824435817-1.79506273722006i</v>
      </c>
      <c r="D2785" t="str">
        <f t="shared" si="801"/>
        <v>3.47110032904962-0.642411768653447i</v>
      </c>
      <c r="E2785" t="str">
        <f t="shared" si="802"/>
        <v>221.049570662839-4.86777444937344i</v>
      </c>
      <c r="F2785" t="str">
        <f t="shared" si="803"/>
        <v>2.90877616470147-4.62067843960564i</v>
      </c>
      <c r="G2785" t="str">
        <f t="shared" si="804"/>
        <v>0.999610384773572-0.0197348277520611i</v>
      </c>
      <c r="H2785" t="str">
        <f t="shared" si="805"/>
        <v>8.17847963407415-277.80470124646i</v>
      </c>
      <c r="I2785" t="str">
        <f t="shared" si="806"/>
        <v>-3.55410860257128-2.38621143265577i</v>
      </c>
      <c r="K2785" t="str">
        <f t="shared" si="807"/>
        <v>0.00127056943333362-0.0020848662814274i</v>
      </c>
      <c r="L2785" t="str">
        <f t="shared" si="808"/>
        <v>0.0001875-0.0064662249884976i</v>
      </c>
      <c r="M2785" t="str">
        <f t="shared" si="809"/>
        <v>0.0025-0.0031170520457373i</v>
      </c>
      <c r="N2785">
        <f t="shared" si="810"/>
        <v>109.61231373649478</v>
      </c>
      <c r="O2785">
        <f t="shared" si="811"/>
        <v>5.6007097790629103</v>
      </c>
      <c r="P2785" s="3">
        <f t="shared" si="812"/>
        <v>5.6007097790629103</v>
      </c>
      <c r="Q2785" s="3">
        <f t="shared" si="813"/>
        <v>-70.387686263505216</v>
      </c>
      <c r="R2785">
        <f t="shared" si="814"/>
        <v>109.61231373649478</v>
      </c>
      <c r="S2785">
        <f t="shared" si="815"/>
        <v>32.730412556762282</v>
      </c>
      <c r="T2785">
        <f t="shared" si="798"/>
        <v>5.6007097790629103</v>
      </c>
    </row>
    <row r="2786" spans="1:20" x14ac:dyDescent="0.25">
      <c r="A2786">
        <f t="shared" si="799"/>
        <v>206432.72201421839</v>
      </c>
      <c r="B2786">
        <f t="shared" si="816"/>
        <v>32854.788124477978</v>
      </c>
      <c r="C2786" t="str">
        <f t="shared" si="800"/>
        <v>0.638061183431304-1.79366212126375i</v>
      </c>
      <c r="D2786" t="str">
        <f t="shared" si="801"/>
        <v>3.47104694896516-0.641161940991063i</v>
      </c>
      <c r="E2786" t="str">
        <f t="shared" si="802"/>
        <v>221.401416367494-5.20866593714495i</v>
      </c>
      <c r="F2786" t="str">
        <f t="shared" si="803"/>
        <v>2.9087675352557-4.60362177636931i</v>
      </c>
      <c r="G2786" t="str">
        <f t="shared" si="804"/>
        <v>0.999607419236477-0.0198097613278651i</v>
      </c>
      <c r="H2786" t="str">
        <f t="shared" si="805"/>
        <v>8.09952569937754-276.666576583387i</v>
      </c>
      <c r="I2786" t="str">
        <f t="shared" si="806"/>
        <v>-3.5266085594593-2.37544659437725i</v>
      </c>
      <c r="K2786" t="str">
        <f t="shared" si="807"/>
        <v>0.00126868962676585-0.00207883214561415i</v>
      </c>
      <c r="L2786" t="str">
        <f t="shared" si="808"/>
        <v>0.0001875-0.00644174635235863i</v>
      </c>
      <c r="M2786" t="str">
        <f t="shared" si="809"/>
        <v>0.0025-0.00310525208780364i</v>
      </c>
      <c r="N2786">
        <f t="shared" si="810"/>
        <v>109.58204834757008</v>
      </c>
      <c r="O2786">
        <f t="shared" si="811"/>
        <v>5.5922963663130236</v>
      </c>
      <c r="P2786" s="3">
        <f t="shared" si="812"/>
        <v>5.5922963663130236</v>
      </c>
      <c r="Q2786" s="3">
        <f t="shared" si="813"/>
        <v>-70.41795165242992</v>
      </c>
      <c r="R2786">
        <f t="shared" si="814"/>
        <v>109.58204834757008</v>
      </c>
      <c r="S2786">
        <f t="shared" si="815"/>
        <v>32.854788124477977</v>
      </c>
      <c r="T2786">
        <f t="shared" si="798"/>
        <v>5.5922963663130236</v>
      </c>
    </row>
    <row r="2787" spans="1:20" x14ac:dyDescent="0.25">
      <c r="A2787">
        <f t="shared" si="799"/>
        <v>207217.16635787243</v>
      </c>
      <c r="B2787">
        <f t="shared" si="816"/>
        <v>32979.636319350997</v>
      </c>
      <c r="C2787" t="str">
        <f t="shared" si="800"/>
        <v>0.636466486636866-1.79228781683938i</v>
      </c>
      <c r="D2787" t="str">
        <f t="shared" si="801"/>
        <v>3.47099316408183-0.639921300024354i</v>
      </c>
      <c r="E2787" t="str">
        <f t="shared" si="802"/>
        <v>221.753705590176-5.55448252934493i</v>
      </c>
      <c r="F2787" t="str">
        <f t="shared" si="803"/>
        <v>2.90875884015331-4.58663133517442i</v>
      </c>
      <c r="G2787" t="str">
        <f t="shared" si="804"/>
        <v>0.999604431136275-0.0198849789790879i</v>
      </c>
      <c r="H2787" t="str">
        <f t="shared" si="805"/>
        <v>8.02140215788832-275.533756320261i</v>
      </c>
      <c r="I2787" t="str">
        <f t="shared" si="806"/>
        <v>-3.49933133449569-2.36474512797939i</v>
      </c>
      <c r="K2787" t="str">
        <f t="shared" si="807"/>
        <v>0.00126681732006364-0.00207282398842792i</v>
      </c>
      <c r="L2787" t="str">
        <f t="shared" si="808"/>
        <v>0.0001875-0.00641736038290359i</v>
      </c>
      <c r="M2787" t="str">
        <f t="shared" si="809"/>
        <v>0.0025-0.00309349679996378i</v>
      </c>
      <c r="N2787">
        <f t="shared" si="810"/>
        <v>109.55066254557562</v>
      </c>
      <c r="O2787">
        <f t="shared" si="811"/>
        <v>5.5839475824130727</v>
      </c>
      <c r="P2787" s="3">
        <f t="shared" si="812"/>
        <v>5.5839475824130727</v>
      </c>
      <c r="Q2787" s="3">
        <f t="shared" si="813"/>
        <v>-70.449337454424381</v>
      </c>
      <c r="R2787">
        <f t="shared" si="814"/>
        <v>109.55066254557562</v>
      </c>
      <c r="S2787">
        <f t="shared" si="815"/>
        <v>32.979636319350995</v>
      </c>
      <c r="T2787">
        <f t="shared" si="798"/>
        <v>5.5839475824130727</v>
      </c>
    </row>
    <row r="2788" spans="1:20" x14ac:dyDescent="0.25">
      <c r="A2788">
        <f t="shared" si="799"/>
        <v>208004.59159003233</v>
      </c>
      <c r="B2788">
        <f t="shared" si="816"/>
        <v>33104.958937364529</v>
      </c>
      <c r="C2788" t="str">
        <f t="shared" si="800"/>
        <v>0.634843434175603-1.79093961058181i</v>
      </c>
      <c r="D2788" t="str">
        <f t="shared" si="801"/>
        <v>3.47093897134261-0.638689827488787i</v>
      </c>
      <c r="E2788" t="str">
        <f t="shared" si="802"/>
        <v>222.106397702035-5.90527337853307i</v>
      </c>
      <c r="F2788" t="str">
        <f t="shared" si="803"/>
        <v>2.90875007889516-4.56970687157802i</v>
      </c>
      <c r="G2788" t="str">
        <f t="shared" si="804"/>
        <v>0.999601420301433-0.0199604817775311i</v>
      </c>
      <c r="H2788" t="str">
        <f t="shared" si="805"/>
        <v>7.94409895609178-274.406208574888i</v>
      </c>
      <c r="I2788" t="str">
        <f t="shared" si="806"/>
        <v>-3.47227501236005-2.35410647342963i</v>
      </c>
      <c r="K2788" t="str">
        <f t="shared" si="807"/>
        <v>0.00126495242046623-0.00206684173041833i</v>
      </c>
      <c r="L2788" t="str">
        <f t="shared" si="808"/>
        <v>0.0001875-0.00639306672933214i</v>
      </c>
      <c r="M2788" t="str">
        <f t="shared" si="809"/>
        <v>0.0025-0.00308178601311395i</v>
      </c>
      <c r="N2788">
        <f t="shared" si="810"/>
        <v>109.51814750370508</v>
      </c>
      <c r="O2788">
        <f t="shared" si="811"/>
        <v>5.5756625167474594</v>
      </c>
      <c r="P2788" s="3">
        <f t="shared" si="812"/>
        <v>5.5756625167474594</v>
      </c>
      <c r="Q2788" s="3">
        <f t="shared" si="813"/>
        <v>-70.48185249629492</v>
      </c>
      <c r="R2788">
        <f t="shared" si="814"/>
        <v>109.51814750370508</v>
      </c>
      <c r="S2788">
        <f t="shared" si="815"/>
        <v>33.104958937364529</v>
      </c>
      <c r="T2788">
        <f t="shared" si="798"/>
        <v>5.5756625167474594</v>
      </c>
    </row>
    <row r="2789" spans="1:20" x14ac:dyDescent="0.25">
      <c r="A2789">
        <f t="shared" si="799"/>
        <v>208795.00903807447</v>
      </c>
      <c r="B2789">
        <f t="shared" si="816"/>
        <v>33230.757781326516</v>
      </c>
      <c r="C2789" t="str">
        <f t="shared" si="800"/>
        <v>0.633191724039646-1.78961728387774i</v>
      </c>
      <c r="D2789" t="str">
        <f t="shared" si="801"/>
        <v>3.47088436766761-0.637467505246979i</v>
      </c>
      <c r="E2789" t="str">
        <f t="shared" si="802"/>
        <v>222.45945100285-6.26108771529776i</v>
      </c>
      <c r="F2789" t="str">
        <f t="shared" si="803"/>
        <v>2.90874125097833-4.5528481420859i</v>
      </c>
      <c r="G2789" t="str">
        <f t="shared" si="804"/>
        <v>0.999598386559114-0.0200362707989813i</v>
      </c>
      <c r="H2789" t="str">
        <f t="shared" si="805"/>
        <v>7.86760618116667-273.283901728528i</v>
      </c>
      <c r="I2789" t="str">
        <f t="shared" si="806"/>
        <v>-3.44543769579844-2.34353007774025i</v>
      </c>
      <c r="K2789" t="str">
        <f t="shared" si="807"/>
        <v>0.00126309483569652-0.00206088529209166i</v>
      </c>
      <c r="L2789" t="str">
        <f t="shared" si="808"/>
        <v>0.0001875-0.00636886504217187i</v>
      </c>
      <c r="M2789" t="str">
        <f t="shared" si="809"/>
        <v>0.0025-0.00307011955879055i</v>
      </c>
      <c r="N2789">
        <f t="shared" si="810"/>
        <v>109.48449439124562</v>
      </c>
      <c r="O2789">
        <f t="shared" si="811"/>
        <v>5.5674402397176559</v>
      </c>
      <c r="P2789" s="3">
        <f t="shared" si="812"/>
        <v>5.5674402397176559</v>
      </c>
      <c r="Q2789" s="3">
        <f t="shared" si="813"/>
        <v>-70.515505608754381</v>
      </c>
      <c r="R2789">
        <f t="shared" si="814"/>
        <v>109.48449439124562</v>
      </c>
      <c r="S2789">
        <f t="shared" si="815"/>
        <v>33.230757781326517</v>
      </c>
      <c r="T2789">
        <f t="shared" si="798"/>
        <v>5.5674402397176559</v>
      </c>
    </row>
    <row r="2790" spans="1:20" x14ac:dyDescent="0.25">
      <c r="A2790">
        <f t="shared" si="799"/>
        <v>209588.43007241917</v>
      </c>
      <c r="B2790">
        <f t="shared" si="816"/>
        <v>33357.034660895559</v>
      </c>
      <c r="C2790" t="str">
        <f t="shared" si="800"/>
        <v>0.631511052144808-1.7883206127517i</v>
      </c>
      <c r="D2790" t="str">
        <f t="shared" si="801"/>
        <v>3.47082934995386-0.636254315288373i</v>
      </c>
      <c r="E2790" t="str">
        <f t="shared" si="802"/>
        <v>222.812822704254-6.62197483313866i</v>
      </c>
      <c r="F2790" t="str">
        <f t="shared" si="803"/>
        <v>2.90873235589605-4.53605490414914i</v>
      </c>
      <c r="G2790" t="str">
        <f t="shared" si="804"/>
        <v>0.999595329735172-0.020112347123224i</v>
      </c>
      <c r="H2790" t="str">
        <f t="shared" si="805"/>
        <v>7.79191405876931-272.166804423124i</v>
      </c>
      <c r="I2790" t="str">
        <f t="shared" si="806"/>
        <v>-3.41881750543074-2.3330153948585i</v>
      </c>
      <c r="K2790" t="str">
        <f t="shared" si="807"/>
        <v>0.0012612444739586-0.00205495459391151i</v>
      </c>
      <c r="L2790" t="str">
        <f t="shared" si="808"/>
        <v>0.0001875-0.00634475497327344i</v>
      </c>
      <c r="M2790" t="str">
        <f t="shared" si="809"/>
        <v>0.0025-0.00305849726916771i</v>
      </c>
      <c r="N2790">
        <f t="shared" si="810"/>
        <v>109.44969437505969</v>
      </c>
      <c r="O2790">
        <f t="shared" si="811"/>
        <v>5.5592798025502237</v>
      </c>
      <c r="P2790" s="3">
        <f t="shared" si="812"/>
        <v>5.5592798025502237</v>
      </c>
      <c r="Q2790" s="3">
        <f t="shared" si="813"/>
        <v>-70.550305624940307</v>
      </c>
      <c r="R2790">
        <f t="shared" si="814"/>
        <v>109.44969437505969</v>
      </c>
      <c r="S2790">
        <f t="shared" si="815"/>
        <v>33.357034660895557</v>
      </c>
      <c r="T2790">
        <f t="shared" si="798"/>
        <v>5.5592798025502237</v>
      </c>
    </row>
    <row r="2791" spans="1:20" x14ac:dyDescent="0.25">
      <c r="A2791">
        <f t="shared" si="799"/>
        <v>210384.86610669433</v>
      </c>
      <c r="B2791">
        <f t="shared" si="816"/>
        <v>33483.79139260696</v>
      </c>
      <c r="C2791" t="str">
        <f t="shared" si="800"/>
        <v>0.629801112387911-1.78704936775132i</v>
      </c>
      <c r="D2791" t="str">
        <f t="shared" si="801"/>
        <v>3.47077391507517-0.635050239728936i</v>
      </c>
      <c r="E2791" t="str">
        <f t="shared" si="802"/>
        <v>223.166468912958-6.98798407279655i</v>
      </c>
      <c r="F2791" t="str">
        <f t="shared" si="803"/>
        <v>2.90872339313771-4.51932691616056i</v>
      </c>
      <c r="G2791" t="str">
        <f t="shared" si="804"/>
        <v>0.999592249654137-0.0201887118340584i</v>
      </c>
      <c r="H2791" t="str">
        <f t="shared" si="805"/>
        <v>7.71701295085448-271.054885558562i</v>
      </c>
      <c r="I2791" t="str">
        <f t="shared" si="806"/>
        <v>-3.39241257956002-2.32256188555877i</v>
      </c>
      <c r="K2791" t="str">
        <f t="shared" si="807"/>
        <v>0.00125940124393498-0.00204904955629944i</v>
      </c>
      <c r="L2791" t="str">
        <f t="shared" si="808"/>
        <v>0.0001875-0.00632073617580538i</v>
      </c>
      <c r="M2791" t="str">
        <f t="shared" si="809"/>
        <v>0.0025-0.0030469189770549i</v>
      </c>
      <c r="N2791">
        <f t="shared" si="810"/>
        <v>109.41373862109316</v>
      </c>
      <c r="O2791">
        <f t="shared" si="811"/>
        <v>5.5511802371061183</v>
      </c>
      <c r="P2791" s="3">
        <f t="shared" si="812"/>
        <v>5.5511802371061183</v>
      </c>
      <c r="Q2791" s="3">
        <f t="shared" si="813"/>
        <v>-70.58626137890684</v>
      </c>
      <c r="R2791">
        <f t="shared" si="814"/>
        <v>109.41373862109316</v>
      </c>
      <c r="S2791">
        <f t="shared" si="815"/>
        <v>33.48379139260696</v>
      </c>
      <c r="T2791">
        <f t="shared" si="798"/>
        <v>5.5511802371061183</v>
      </c>
    </row>
    <row r="2792" spans="1:20" x14ac:dyDescent="0.25">
      <c r="A2792">
        <f t="shared" si="799"/>
        <v>211184.32859789979</v>
      </c>
      <c r="B2792">
        <f t="shared" si="816"/>
        <v>33611.029799898868</v>
      </c>
      <c r="C2792" t="str">
        <f t="shared" si="800"/>
        <v>0.628061596707457-1.7858033138314i</v>
      </c>
      <c r="D2792" t="str">
        <f t="shared" si="801"/>
        <v>3.47071805988193-0.633855260810835i</v>
      </c>
      <c r="E2792" t="str">
        <f t="shared" si="802"/>
        <v>223.520344613947-7.35916480598379i</v>
      </c>
      <c r="F2792" t="str">
        <f t="shared" si="803"/>
        <v>2.90871436218886-4.50266393745129i</v>
      </c>
      <c r="G2792" t="str">
        <f t="shared" si="804"/>
        <v>0.999589146139209-0.0202653660193111i</v>
      </c>
      <c r="H2792" t="str">
        <f t="shared" si="805"/>
        <v>7.6428933535357-269.948114289975i</v>
      </c>
      <c r="I2792" t="str">
        <f t="shared" si="806"/>
        <v>-3.36622107398466-2.3121690173367i</v>
      </c>
      <c r="K2792" t="str">
        <f t="shared" si="807"/>
        <v>0.00125756505478413-0.00204317009963563i</v>
      </c>
      <c r="L2792" t="str">
        <f t="shared" si="808"/>
        <v>0.0001875-0.00629680830424921i</v>
      </c>
      <c r="M2792" t="str">
        <f t="shared" si="809"/>
        <v>0.0025-0.0030353845158945i</v>
      </c>
      <c r="N2792">
        <f t="shared" si="810"/>
        <v>109.37661829593144</v>
      </c>
      <c r="O2792">
        <f t="shared" si="811"/>
        <v>5.5431405556901501</v>
      </c>
      <c r="P2792" s="3">
        <f t="shared" si="812"/>
        <v>5.5431405556901501</v>
      </c>
      <c r="Q2792" s="3">
        <f t="shared" si="813"/>
        <v>-70.623381704068564</v>
      </c>
      <c r="R2792">
        <f t="shared" si="814"/>
        <v>109.37661829593144</v>
      </c>
      <c r="S2792">
        <f t="shared" si="815"/>
        <v>33.611029799898866</v>
      </c>
      <c r="T2792">
        <f t="shared" si="798"/>
        <v>5.5431405556901501</v>
      </c>
    </row>
    <row r="2793" spans="1:20" x14ac:dyDescent="0.25">
      <c r="A2793">
        <f t="shared" si="799"/>
        <v>211986.8290465718</v>
      </c>
      <c r="B2793">
        <f t="shared" si="816"/>
        <v>33738.751713138481</v>
      </c>
      <c r="C2793" t="str">
        <f t="shared" si="800"/>
        <v>0.626292195147332-1.78458221023736i</v>
      </c>
      <c r="D2793" t="str">
        <f t="shared" si="801"/>
        <v>3.470661781201-0.632669360902139i</v>
      </c>
      <c r="E2793" t="str">
        <f t="shared" si="802"/>
        <v>223.87440365371-7.7355664185365i</v>
      </c>
      <c r="F2793" t="str">
        <f t="shared" si="803"/>
        <v>2.90870526253112-4.48606572828729i</v>
      </c>
      <c r="G2793" t="str">
        <f t="shared" si="804"/>
        <v>0.999586019012244-0.0203423107708504i</v>
      </c>
      <c r="H2793" t="str">
        <f t="shared" si="805"/>
        <v>7.56954589498119-268.846460025059i</v>
      </c>
      <c r="I2793" t="str">
        <f t="shared" si="806"/>
        <v>-3.34024116181227-2.30183626430494i</v>
      </c>
      <c r="K2793" t="str">
        <f t="shared" si="807"/>
        <v>0.00125573581613787-0.00203731614425944i</v>
      </c>
      <c r="L2793" t="str">
        <f t="shared" si="808"/>
        <v>0.0001875-0.00627297101439453i</v>
      </c>
      <c r="M2793" t="str">
        <f t="shared" si="809"/>
        <v>0.0025-0.00302389371975941i</v>
      </c>
      <c r="N2793">
        <f t="shared" si="810"/>
        <v>109.33832456838834</v>
      </c>
      <c r="O2793">
        <f t="shared" si="811"/>
        <v>5.5351597508622961</v>
      </c>
      <c r="P2793" s="3">
        <f t="shared" si="812"/>
        <v>5.5351597508622961</v>
      </c>
      <c r="Q2793" s="3">
        <f t="shared" si="813"/>
        <v>-70.661675431611656</v>
      </c>
      <c r="R2793">
        <f t="shared" si="814"/>
        <v>109.33832456838834</v>
      </c>
      <c r="S2793">
        <f t="shared" si="815"/>
        <v>33.738751713138484</v>
      </c>
      <c r="T2793">
        <f t="shared" si="798"/>
        <v>5.5351597508622961</v>
      </c>
    </row>
    <row r="2794" spans="1:20" x14ac:dyDescent="0.25">
      <c r="A2794">
        <f t="shared" si="799"/>
        <v>212792.3789969488</v>
      </c>
      <c r="B2794">
        <f t="shared" si="816"/>
        <v>33866.958969648411</v>
      </c>
      <c r="C2794" t="str">
        <f t="shared" si="800"/>
        <v>0.62449259592371-1.78338581038756i</v>
      </c>
      <c r="D2794" t="str">
        <f t="shared" si="801"/>
        <v>3.47060507583544-0.631492522496498i</v>
      </c>
      <c r="E2794" t="str">
        <f t="shared" si="802"/>
        <v>224.228598723465-8.11723829295479i</v>
      </c>
      <c r="F2794" t="str">
        <f t="shared" si="803"/>
        <v>2.90869609364216-4.46953204986587i</v>
      </c>
      <c r="G2794" t="str">
        <f t="shared" si="804"/>
        <v>0.999582868093749-0.0204195471846012i</v>
      </c>
      <c r="H2794" t="str">
        <f t="shared" si="805"/>
        <v>7.49696133334711-267.749892421446i</v>
      </c>
      <c r="I2794" t="str">
        <f t="shared" si="806"/>
        <v>-3.31447103327628-2.29156310709108i</v>
      </c>
      <c r="K2794" t="str">
        <f t="shared" si="807"/>
        <v>0.00125391343809883-0.00203148761047001i</v>
      </c>
      <c r="L2794" t="str">
        <f t="shared" si="808"/>
        <v>0.0001875-0.00624922396333388i</v>
      </c>
      <c r="M2794" t="str">
        <f t="shared" si="809"/>
        <v>0.0025-0.00301244642335068i</v>
      </c>
      <c r="N2794">
        <f t="shared" si="810"/>
        <v>109.29884861113572</v>
      </c>
      <c r="O2794">
        <f t="shared" si="811"/>
        <v>5.5272367952487444</v>
      </c>
      <c r="P2794" s="3">
        <f t="shared" si="812"/>
        <v>5.5272367952487444</v>
      </c>
      <c r="Q2794" s="3">
        <f t="shared" si="813"/>
        <v>-70.701151388864275</v>
      </c>
      <c r="R2794">
        <f t="shared" si="814"/>
        <v>109.29884861113572</v>
      </c>
      <c r="S2794">
        <f t="shared" si="815"/>
        <v>33.866958969648408</v>
      </c>
      <c r="T2794">
        <f t="shared" si="798"/>
        <v>5.5272367952487444</v>
      </c>
    </row>
    <row r="2795" spans="1:20" x14ac:dyDescent="0.25">
      <c r="A2795">
        <f t="shared" si="799"/>
        <v>213600.99003713721</v>
      </c>
      <c r="B2795">
        <f t="shared" si="816"/>
        <v>33995.653413733075</v>
      </c>
      <c r="C2795" t="str">
        <f t="shared" si="800"/>
        <v>0.622662485495377-1.78221386175511i</v>
      </c>
      <c r="D2795" t="str">
        <f t="shared" si="801"/>
        <v>3.47054794056444-0.630324728212842i</v>
      </c>
      <c r="E2795" t="str">
        <f t="shared" si="802"/>
        <v>224.58288134243-8.50422979033109i</v>
      </c>
      <c r="F2795" t="str">
        <f t="shared" si="803"/>
        <v>2.90868685499573-4.45306266431229i</v>
      </c>
      <c r="G2795" t="str">
        <f t="shared" si="804"/>
        <v>0.999579693202866-0.0204970763605584i</v>
      </c>
      <c r="H2795" t="str">
        <f t="shared" si="805"/>
        <v>7.42513055474591-266.658381384085i</v>
      </c>
      <c r="I2795" t="str">
        <f t="shared" si="806"/>
        <v>-3.28890889555445-2.28134903273715i</v>
      </c>
      <c r="K2795" t="str">
        <f t="shared" si="807"/>
        <v>0.00125209783123798-0.00202568441852676i</v>
      </c>
      <c r="L2795" t="str">
        <f t="shared" si="808"/>
        <v>0.0001875-0.00622556680945793i</v>
      </c>
      <c r="M2795" t="str">
        <f t="shared" si="809"/>
        <v>0.0025-0.0030010424619951i</v>
      </c>
      <c r="N2795">
        <f t="shared" si="810"/>
        <v>109.25818160237272</v>
      </c>
      <c r="O2795">
        <f t="shared" si="811"/>
        <v>5.5193706413554731</v>
      </c>
      <c r="P2795" s="3">
        <f t="shared" si="812"/>
        <v>5.5193706413554731</v>
      </c>
      <c r="Q2795" s="3">
        <f t="shared" si="813"/>
        <v>-70.741818397627284</v>
      </c>
      <c r="R2795">
        <f t="shared" si="814"/>
        <v>109.25818160237272</v>
      </c>
      <c r="S2795">
        <f t="shared" si="815"/>
        <v>33.995653413733073</v>
      </c>
      <c r="T2795">
        <f t="shared" si="798"/>
        <v>5.5193706413554731</v>
      </c>
    </row>
    <row r="2796" spans="1:20" x14ac:dyDescent="0.25">
      <c r="A2796">
        <f t="shared" si="799"/>
        <v>214412.6737992783</v>
      </c>
      <c r="B2796">
        <f t="shared" si="816"/>
        <v>34124.836896705259</v>
      </c>
      <c r="C2796" t="str">
        <f t="shared" si="800"/>
        <v>0.620801548637476-1.78106610574872i</v>
      </c>
      <c r="D2796" t="str">
        <f t="shared" si="801"/>
        <v>3.47049037214304-0.629165960795065i</v>
      </c>
      <c r="E2796" t="str">
        <f t="shared" si="802"/>
        <v>224.937201841139-8.89659023164306i</v>
      </c>
      <c r="F2796" t="str">
        <f t="shared" si="803"/>
        <v>2.90867754606153-4.4366573346763i</v>
      </c>
      <c r="G2796" t="str">
        <f t="shared" si="804"/>
        <v>0.999576494157366-0.0205748994028022i</v>
      </c>
      <c r="H2796" t="str">
        <f t="shared" si="805"/>
        <v>7.35404457125058-265.571897062673i</v>
      </c>
      <c r="I2796" t="str">
        <f t="shared" si="806"/>
        <v>-3.26355297258975-2.27119353460096i</v>
      </c>
      <c r="K2796" t="str">
        <f t="shared" si="807"/>
        <v>0.00125028890659221-0.00201990648864996i</v>
      </c>
      <c r="L2796" t="str">
        <f t="shared" si="808"/>
        <v>0.0001875-0.00620199921245062i</v>
      </c>
      <c r="M2796" t="str">
        <f t="shared" si="809"/>
        <v>0.0025-0.00298968167164286i</v>
      </c>
      <c r="N2796">
        <f t="shared" si="810"/>
        <v>109.21631472753788</v>
      </c>
      <c r="O2796">
        <f t="shared" si="811"/>
        <v>5.5115602213821067</v>
      </c>
      <c r="P2796" s="3">
        <f t="shared" si="812"/>
        <v>5.5115602213821067</v>
      </c>
      <c r="Q2796" s="3">
        <f t="shared" si="813"/>
        <v>-70.783685272462122</v>
      </c>
      <c r="R2796">
        <f t="shared" si="814"/>
        <v>109.21631472753788</v>
      </c>
      <c r="S2796">
        <f t="shared" si="815"/>
        <v>34.124836896705261</v>
      </c>
      <c r="T2796">
        <f t="shared" ref="T2796:T2859" si="817">P2796</f>
        <v>5.5115602213821067</v>
      </c>
    </row>
    <row r="2797" spans="1:20" x14ac:dyDescent="0.25">
      <c r="A2797">
        <f t="shared" ref="A2797:A2860" si="818">2*PI()*B2797</f>
        <v>215227.44195971556</v>
      </c>
      <c r="B2797">
        <f t="shared" si="816"/>
        <v>34254.511276912737</v>
      </c>
      <c r="C2797" t="str">
        <f t="shared" ref="C2797:C2860" si="819">IMPRODUCT(D2797,E2797,$C$40,,K2797,$C$41)</f>
        <v>0.618909468518624-1.77994227759308i</v>
      </c>
      <c r="D2797" t="str">
        <f t="shared" ref="D2797:D2860" si="820">IMDIV(IMPRODUCT($C$37,$C$38,COMPLEX(1,A2797/$C$38)),IMSUM(-1*A2797*A2797/$C$39,COMPLEX(0,1*A2797)))</f>
        <v>3.47043236730203-0.628016203111724i</v>
      </c>
      <c r="E2797" t="str">
        <f t="shared" ref="E2797:E2860" si="821">IMDIV(IMPRODUCT(IMSUM(F2797,G2797),$C$29,H2797),IMSUM(1,I2797))</f>
        <v>225.291509344824-9.29436887841674i</v>
      </c>
      <c r="F2797" t="str">
        <f t="shared" ref="F2797:F2860" si="822">IMDIV(IMPRODUCT($C$14,$C$15,COMPLEX(1,A2797/$C$15)),IMSUM(-1*A2797*A2797/$C$16,COMPLEX(0,A2797)))</f>
        <v>2.90866816630526-4.42031582492875i</v>
      </c>
      <c r="G2797" t="str">
        <f t="shared" ref="G2797:G2860" si="823">IMDIV(1,COMPLEX(1,A2797*$C$9*$C$10))</f>
        <v>0.999573270773637-0.0206530174195119i</v>
      </c>
      <c r="H2797" t="str">
        <f t="shared" ref="H2797:H2860" si="824">IMDIV($C$3,IMSUM(K2797,COMPLEX(0,$C$28*A2797)))</f>
        <v>7.28369451893169-264.4904098491i</v>
      </c>
      <c r="I2797" t="str">
        <f t="shared" ref="I2797:I2860" si="825">IMPRODUCT(F2797,$C$29,H2797,$C$31)</f>
        <v>-3.23840150491324-2.26109611225916i</v>
      </c>
      <c r="K2797" t="str">
        <f t="shared" ref="K2797:K2860" si="826">IF($C$26&lt;=0,IMDIV(1,IMSUM(IMDIV(1,L2797),1/$C$18)),IMDIV(1,IMSUM(IMDIV(1,L2797),1/$C$18,IMDIV(1,M2797))))</f>
        <v>0.00124848657566179-0.00201415374102114i</v>
      </c>
      <c r="L2797" t="str">
        <f t="shared" ref="L2797:L2860" si="827">IMSUM($C$21/$C$22,IMDIV(1,COMPLEX(0,$C$20*$C$22*A2797)))</f>
        <v>0.0001875-0.00617852083328413i</v>
      </c>
      <c r="M2797" t="str">
        <f t="shared" ref="M2797:M2860" si="828">IMSUM($C$25/$C$26,IMDIV(1,COMPLEX(0,$C$24*$C$26*A2797)))</f>
        <v>0.0025-0.00297836388886517i</v>
      </c>
      <c r="N2797">
        <f t="shared" ref="N2797:N2860" si="829">ABS(R2797)</f>
        <v>109.17323918105662</v>
      </c>
      <c r="O2797">
        <f t="shared" ref="O2797:O2860" si="830">ABS(P2797)</f>
        <v>5.5038044470378811</v>
      </c>
      <c r="P2797" s="3">
        <f t="shared" ref="P2797:P2860" si="831">20*LOG10(IMABS(C2797))</f>
        <v>5.5038044470378811</v>
      </c>
      <c r="Q2797" s="3">
        <f t="shared" ref="Q2797:Q2860" si="832">IMARGUMENT(C2797)*180/PI()</f>
        <v>-70.826760818943384</v>
      </c>
      <c r="R2797">
        <f t="shared" ref="R2797:R2860" si="833">IF(Q2797&lt;0,Q2797+180,Q2797-180)</f>
        <v>109.17323918105662</v>
      </c>
      <c r="S2797">
        <f t="shared" ref="S2797:S2860" si="834">B2797/1000</f>
        <v>34.254511276912737</v>
      </c>
      <c r="T2797">
        <f t="shared" si="817"/>
        <v>5.5038044470378811</v>
      </c>
    </row>
    <row r="2798" spans="1:20" x14ac:dyDescent="0.25">
      <c r="A2798">
        <f t="shared" si="818"/>
        <v>216045.30623916248</v>
      </c>
      <c r="B2798">
        <f t="shared" ref="B2798:B2861" si="835">B2797*(1+B$42)</f>
        <v>34384.678419765005</v>
      </c>
      <c r="C2798" t="str">
        <f t="shared" si="819"/>
        <v>0.616985926781752-1.77884210620847i</v>
      </c>
      <c r="D2798" t="str">
        <f t="shared" si="820"/>
        <v>3.47037392274778-0.626875438155751i</v>
      </c>
      <c r="E2798" t="str">
        <f t="shared" si="821"/>
        <v>225.645751756861-9.69761491272612i</v>
      </c>
      <c r="F2798" t="str">
        <f t="shared" si="822"/>
        <v>2.90865871518861-4.40403789995822i</v>
      </c>
      <c r="G2798" t="str">
        <f t="shared" si="823"/>
        <v>0.999570022866673-0.0207314315229808i</v>
      </c>
      <c r="H2798" t="str">
        <f t="shared" si="824"/>
        <v>7.21407165592986-263.41389037494i</v>
      </c>
      <c r="I2798" t="str">
        <f t="shared" si="825"/>
        <v>-3.21345274946934-2.25105627141213i</v>
      </c>
      <c r="K2798" t="str">
        <f t="shared" si="826"/>
        <v>0.00124669075040804-0.00200842609578363i</v>
      </c>
      <c r="L2798" t="str">
        <f t="shared" si="827"/>
        <v>0.0001875-0.00615513133421412i</v>
      </c>
      <c r="M2798" t="str">
        <f t="shared" si="828"/>
        <v>0.0025-0.00296708895085194i</v>
      </c>
      <c r="N2798">
        <f t="shared" si="829"/>
        <v>109.12894616813541</v>
      </c>
      <c r="O2798">
        <f t="shared" si="830"/>
        <v>5.4961022093586829</v>
      </c>
      <c r="P2798" s="3">
        <f t="shared" si="831"/>
        <v>5.4961022093586829</v>
      </c>
      <c r="Q2798" s="3">
        <f t="shared" si="832"/>
        <v>-70.871053831864586</v>
      </c>
      <c r="R2798">
        <f t="shared" si="833"/>
        <v>109.12894616813541</v>
      </c>
      <c r="S2798">
        <f t="shared" si="834"/>
        <v>34.384678419765002</v>
      </c>
      <c r="T2798">
        <f t="shared" si="817"/>
        <v>5.4961022093586829</v>
      </c>
    </row>
    <row r="2799" spans="1:20" x14ac:dyDescent="0.25">
      <c r="A2799">
        <f t="shared" si="818"/>
        <v>216866.27840287128</v>
      </c>
      <c r="B2799">
        <f t="shared" si="835"/>
        <v>34515.34019776011</v>
      </c>
      <c r="C2799" t="str">
        <f t="shared" si="819"/>
        <v>0.615030603628542-1.77776531408993i</v>
      </c>
      <c r="D2799" t="str">
        <f t="shared" si="820"/>
        <v>3.47031503516198-0.625743649044106i</v>
      </c>
      <c r="E2799" t="str">
        <f t="shared" si="821"/>
        <v>225.99987574233-10.1063774165431i</v>
      </c>
      <c r="F2799" t="str">
        <f t="shared" si="822"/>
        <v>2.90864919216911-4.38782332556752i</v>
      </c>
      <c r="G2799" t="str">
        <f t="shared" si="823"/>
        <v>0.999566750250065-0.0208101428296304i</v>
      </c>
      <c r="H2799" t="str">
        <f t="shared" si="824"/>
        <v>7.14516736056008-262.342309508961i</v>
      </c>
      <c r="I2799" t="str">
        <f t="shared" si="825"/>
        <v>-3.18870497944281-2.24107352379029i</v>
      </c>
      <c r="K2799" t="str">
        <f t="shared" si="826"/>
        <v>0.00124490134325094-0.00200272347304291i</v>
      </c>
      <c r="L2799" t="str">
        <f t="shared" si="827"/>
        <v>0.0001875-0.00613183037877478i</v>
      </c>
      <c r="M2799" t="str">
        <f t="shared" si="828"/>
        <v>0.0025-0.00295585669540938i</v>
      </c>
      <c r="N2799">
        <f t="shared" si="829"/>
        <v>109.08342690659494</v>
      </c>
      <c r="O2799">
        <f t="shared" si="830"/>
        <v>5.4884523785260688</v>
      </c>
      <c r="P2799" s="3">
        <f t="shared" si="831"/>
        <v>5.4884523785260688</v>
      </c>
      <c r="Q2799" s="3">
        <f t="shared" si="832"/>
        <v>-70.916573093405063</v>
      </c>
      <c r="R2799">
        <f t="shared" si="833"/>
        <v>109.08342690659494</v>
      </c>
      <c r="S2799">
        <f t="shared" si="834"/>
        <v>34.515340197760111</v>
      </c>
      <c r="T2799">
        <f t="shared" si="817"/>
        <v>5.4884523785260688</v>
      </c>
    </row>
    <row r="2800" spans="1:20" x14ac:dyDescent="0.25">
      <c r="A2800">
        <f t="shared" si="818"/>
        <v>217690.37026080218</v>
      </c>
      <c r="B2800">
        <f t="shared" si="835"/>
        <v>34646.4984905116</v>
      </c>
      <c r="C2800" t="str">
        <f t="shared" si="819"/>
        <v>0.613043177907627-1.77671161718584i</v>
      </c>
      <c r="D2800" t="str">
        <f t="shared" si="820"/>
        <v>3.47025570120151-0.624620819017518i</v>
      </c>
      <c r="E2800" t="str">
        <f t="shared" si="821"/>
        <v>226.353826711663-10.5207053503977i</v>
      </c>
      <c r="F2800" t="str">
        <f t="shared" si="822"/>
        <v>2.90863959670022-4.37167186847046i</v>
      </c>
      <c r="G2800" t="str">
        <f t="shared" si="823"/>
        <v>0.999563452735988-0.0208891524600252i</v>
      </c>
      <c r="H2800" t="str">
        <f t="shared" si="824"/>
        <v>7.07697312944905-261.275638354667i</v>
      </c>
      <c r="I2800" t="str">
        <f t="shared" si="825"/>
        <v>-3.16415648408822-2.23114738706226i</v>
      </c>
      <c r="K2800" t="str">
        <f t="shared" si="826"/>
        <v>0.00124311826706675-0.00199704579286708i</v>
      </c>
      <c r="L2800" t="str">
        <f t="shared" si="827"/>
        <v>0.0001875-0.00610861763177404i</v>
      </c>
      <c r="M2800" t="str">
        <f t="shared" si="828"/>
        <v>0.0025-0.00294466696095774i</v>
      </c>
      <c r="N2800">
        <f t="shared" si="829"/>
        <v>109.03667262874669</v>
      </c>
      <c r="O2800">
        <f t="shared" si="830"/>
        <v>5.4808538036876362</v>
      </c>
      <c r="P2800" s="3">
        <f t="shared" si="831"/>
        <v>5.4808538036876362</v>
      </c>
      <c r="Q2800" s="3">
        <f t="shared" si="832"/>
        <v>-70.963327371253314</v>
      </c>
      <c r="R2800">
        <f t="shared" si="833"/>
        <v>109.03667262874669</v>
      </c>
      <c r="S2800">
        <f t="shared" si="834"/>
        <v>34.646498490511597</v>
      </c>
      <c r="T2800">
        <f t="shared" si="817"/>
        <v>5.4808538036876362</v>
      </c>
    </row>
    <row r="2801" spans="1:20" x14ac:dyDescent="0.25">
      <c r="A2801">
        <f t="shared" si="818"/>
        <v>218517.59366779326</v>
      </c>
      <c r="B2801">
        <f t="shared" si="835"/>
        <v>34778.155184775547</v>
      </c>
      <c r="C2801" t="str">
        <f t="shared" si="819"/>
        <v>0.611023327206664-1.77568072477634i</v>
      </c>
      <c r="D2801" t="str">
        <f t="shared" si="820"/>
        <v>3.4701959174983-0.623506931440161i</v>
      </c>
      <c r="E2801" t="str">
        <f t="shared" si="821"/>
        <v>226.70754880444-10.9406475313668i</v>
      </c>
      <c r="F2801" t="str">
        <f t="shared" si="822"/>
        <v>2.90862992823124-4.35558329628839i</v>
      </c>
      <c r="G2801" t="str">
        <f t="shared" si="823"/>
        <v>0.999560130135194-0.0209684615388873i</v>
      </c>
      <c r="H2801" t="str">
        <f t="shared" si="824"/>
        <v>7.00948057570411-260.213848247873i</v>
      </c>
      <c r="I2801" t="str">
        <f t="shared" si="825"/>
        <v>-3.13980556856116-2.22127738474454i</v>
      </c>
      <c r="K2801" t="str">
        <f t="shared" si="826"/>
        <v>0.00124134143518571-0.0019913929752872i</v>
      </c>
      <c r="L2801" t="str">
        <f t="shared" si="827"/>
        <v>0.0001875-0.00608549275928871i</v>
      </c>
      <c r="M2801" t="str">
        <f t="shared" si="828"/>
        <v>0.0025-0.00293351958652893i</v>
      </c>
      <c r="N2801">
        <f t="shared" si="829"/>
        <v>108.98867458331124</v>
      </c>
      <c r="O2801">
        <f t="shared" si="830"/>
        <v>5.4733053127804263</v>
      </c>
      <c r="P2801" s="3">
        <f t="shared" si="831"/>
        <v>5.4733053127804263</v>
      </c>
      <c r="Q2801" s="3">
        <f t="shared" si="832"/>
        <v>-71.011325416688763</v>
      </c>
      <c r="R2801">
        <f t="shared" si="833"/>
        <v>108.98867458331124</v>
      </c>
      <c r="S2801">
        <f t="shared" si="834"/>
        <v>34.778155184775549</v>
      </c>
      <c r="T2801">
        <f t="shared" si="817"/>
        <v>5.4733053127804263</v>
      </c>
    </row>
    <row r="2802" spans="1:20" x14ac:dyDescent="0.25">
      <c r="A2802">
        <f t="shared" si="818"/>
        <v>219347.96052373087</v>
      </c>
      <c r="B2802">
        <f t="shared" si="835"/>
        <v>34910.312174477694</v>
      </c>
      <c r="C2802" t="str">
        <f t="shared" si="819"/>
        <v>0.608970727948318-1.77467233935116i</v>
      </c>
      <c r="D2802" t="str">
        <f t="shared" si="820"/>
        <v>3.47013568065906-0.622401969799354i</v>
      </c>
      <c r="E2802" t="str">
        <f t="shared" si="821"/>
        <v>227.060984873314-11.3662526103568i</v>
      </c>
      <c r="F2802" t="str">
        <f t="shared" si="822"/>
        <v>2.9086201862073-4.33955737754691i</v>
      </c>
      <c r="G2802" t="str">
        <f t="shared" si="823"/>
        <v>0.999556782256998-0.0210480711951106i</v>
      </c>
      <c r="H2802" t="str">
        <f t="shared" si="824"/>
        <v>6.94268142711383-259.156910754302i</v>
      </c>
      <c r="I2802" t="str">
        <f t="shared" si="825"/>
        <v>-3.11565055375161-2.21146304611278i</v>
      </c>
      <c r="K2802" t="str">
        <f t="shared" si="826"/>
        <v>0.00123957076138977-0.00198576494029768i</v>
      </c>
      <c r="L2802" t="str">
        <f t="shared" si="827"/>
        <v>0.0001875-0.00606245542865981i</v>
      </c>
      <c r="M2802" t="str">
        <f t="shared" si="828"/>
        <v>0.0025-0.00292241441176423i</v>
      </c>
      <c r="N2802">
        <f t="shared" si="829"/>
        <v>108.93942403738163</v>
      </c>
      <c r="O2802">
        <f t="shared" si="830"/>
        <v>5.4658057123552251</v>
      </c>
      <c r="P2802" s="3">
        <f t="shared" si="831"/>
        <v>5.4658057123552251</v>
      </c>
      <c r="Q2802" s="3">
        <f t="shared" si="832"/>
        <v>-71.060575962618373</v>
      </c>
      <c r="R2802">
        <f t="shared" si="833"/>
        <v>108.93942403738163</v>
      </c>
      <c r="S2802">
        <f t="shared" si="834"/>
        <v>34.910312174477696</v>
      </c>
      <c r="T2802">
        <f t="shared" si="817"/>
        <v>5.4658057123552251</v>
      </c>
    </row>
    <row r="2803" spans="1:20" x14ac:dyDescent="0.25">
      <c r="A2803">
        <f t="shared" si="818"/>
        <v>220181.48277372107</v>
      </c>
      <c r="B2803">
        <f t="shared" si="835"/>
        <v>35042.97136074071</v>
      </c>
      <c r="C2803" t="str">
        <f t="shared" si="819"/>
        <v>0.606885055490309-1.77368615648744i</v>
      </c>
      <c r="D2803" t="str">
        <f t="shared" si="820"/>
        <v>3.47007498726516-0.621305917705275i</v>
      </c>
      <c r="E2803" t="str">
        <f t="shared" si="821"/>
        <v>227.414076468117-11.7975690486819i</v>
      </c>
      <c r="F2803" t="str">
        <f t="shared" si="822"/>
        <v>2.90861037006931-4.32359388167249i</v>
      </c>
      <c r="G2803" t="str">
        <f t="shared" si="823"/>
        <v>0.999553408909267-0.0211279825617763i</v>
      </c>
      <c r="H2803" t="str">
        <f t="shared" si="824"/>
        <v>6.87656752437896-258.104797667219i</v>
      </c>
      <c r="I2803" t="str">
        <f t="shared" si="825"/>
        <v>-3.09168977611927-2.20170390611456i</v>
      </c>
      <c r="K2803" t="str">
        <f t="shared" si="826"/>
        <v>0.00123780615991033-0.00198016160785657i</v>
      </c>
      <c r="L2803" t="str">
        <f t="shared" si="827"/>
        <v>0.0001875-0.00603950530848758i</v>
      </c>
      <c r="M2803" t="str">
        <f t="shared" si="828"/>
        <v>0.0025-0.00291135127691196i</v>
      </c>
      <c r="N2803">
        <f t="shared" si="829"/>
        <v>108.88891227842984</v>
      </c>
      <c r="O2803">
        <f t="shared" si="830"/>
        <v>5.4583537874041941</v>
      </c>
      <c r="P2803" s="3">
        <f t="shared" si="831"/>
        <v>5.4583537874041941</v>
      </c>
      <c r="Q2803" s="3">
        <f t="shared" si="832"/>
        <v>-71.111087721570158</v>
      </c>
      <c r="R2803">
        <f t="shared" si="833"/>
        <v>108.88891227842984</v>
      </c>
      <c r="S2803">
        <f t="shared" si="834"/>
        <v>35.042971360740708</v>
      </c>
      <c r="T2803">
        <f t="shared" si="817"/>
        <v>5.4583537874041941</v>
      </c>
    </row>
    <row r="2804" spans="1:20" x14ac:dyDescent="0.25">
      <c r="A2804">
        <f t="shared" si="818"/>
        <v>221018.17240826119</v>
      </c>
      <c r="B2804">
        <f t="shared" si="835"/>
        <v>35176.134651911525</v>
      </c>
      <c r="C2804" t="str">
        <f t="shared" si="819"/>
        <v>0.604765984229448-1.77272186472718i</v>
      </c>
      <c r="D2804" t="str">
        <f t="shared" si="820"/>
        <v>3.4700138338724-0.620218758890643i</v>
      </c>
      <c r="E2804" t="str">
        <f t="shared" si="821"/>
        <v>227.766763820132-12.2346450939248i</v>
      </c>
      <c r="F2804" t="str">
        <f t="shared" si="822"/>
        <v>2.90860047925394-4.3076925789892i</v>
      </c>
      <c r="G2804" t="str">
        <f t="shared" si="823"/>
        <v>0.999550009898412-0.021208196776167i</v>
      </c>
      <c r="H2804" t="str">
        <f t="shared" si="824"/>
        <v>6.81113081937307-257.057481005086i</v>
      </c>
      <c r="I2804" t="str">
        <f t="shared" si="825"/>
        <v>-3.06792158753089-2.19199950528376i</v>
      </c>
      <c r="K2804" t="str">
        <f t="shared" si="826"/>
        <v>0.00123604754542595-0.00197458289788588i</v>
      </c>
      <c r="L2804" t="str">
        <f t="shared" si="827"/>
        <v>0.0001875-0.00601664206862681i</v>
      </c>
      <c r="M2804" t="str">
        <f t="shared" si="828"/>
        <v>0.0025-0.00290033002282523i</v>
      </c>
      <c r="N2804">
        <f t="shared" si="829"/>
        <v>108.83713061635629</v>
      </c>
      <c r="O2804">
        <f t="shared" si="830"/>
        <v>5.4509483011898272</v>
      </c>
      <c r="P2804" s="3">
        <f t="shared" si="831"/>
        <v>5.4509483011898272</v>
      </c>
      <c r="Q2804" s="3">
        <f t="shared" si="832"/>
        <v>-71.162869383643709</v>
      </c>
      <c r="R2804">
        <f t="shared" si="833"/>
        <v>108.83713061635629</v>
      </c>
      <c r="S2804">
        <f t="shared" si="834"/>
        <v>35.176134651911525</v>
      </c>
      <c r="T2804">
        <f t="shared" si="817"/>
        <v>5.4509483011898272</v>
      </c>
    </row>
    <row r="2805" spans="1:20" x14ac:dyDescent="0.25">
      <c r="A2805">
        <f t="shared" si="818"/>
        <v>221858.04146341261</v>
      </c>
      <c r="B2805">
        <f t="shared" si="835"/>
        <v>35309.803963588791</v>
      </c>
      <c r="C2805" t="str">
        <f t="shared" si="819"/>
        <v>0.602613187710027-1.77177914545491i</v>
      </c>
      <c r="D2805" t="str">
        <f t="shared" si="820"/>
        <v>3.46995221701086-0.619140477210429i</v>
      </c>
      <c r="E2805" t="str">
        <f t="shared" si="821"/>
        <v>228.118985826583-12.6775287550678i</v>
      </c>
      <c r="F2805" t="str">
        <f t="shared" si="822"/>
        <v>2.90859051319357-4.29185324071531i</v>
      </c>
      <c r="G2805" t="str">
        <f t="shared" si="823"/>
        <v>0.999546585029374-0.0212887149797817i</v>
      </c>
      <c r="H2805" t="str">
        <f t="shared" si="824"/>
        <v>6.74636337343391-256.014933009248i</v>
      </c>
      <c r="I2805" t="str">
        <f t="shared" si="825"/>
        <v>-3.04434435509943-2.18234938965632i</v>
      </c>
      <c r="K2805" t="str">
        <f t="shared" si="826"/>
        <v>0.00123429483306023-0.00196902873027189i</v>
      </c>
      <c r="L2805" t="str">
        <f t="shared" si="827"/>
        <v>0.0001875-0.00599386538018211i</v>
      </c>
      <c r="M2805" t="str">
        <f t="shared" si="828"/>
        <v>0.0025-0.00288935049095957i</v>
      </c>
      <c r="N2805">
        <f t="shared" si="829"/>
        <v>108.78407038558586</v>
      </c>
      <c r="O2805">
        <f t="shared" si="830"/>
        <v>5.4435879950779187</v>
      </c>
      <c r="P2805" s="3">
        <f t="shared" si="831"/>
        <v>5.4435879950779187</v>
      </c>
      <c r="Q2805" s="3">
        <f t="shared" si="832"/>
        <v>-71.215929614414136</v>
      </c>
      <c r="R2805">
        <f t="shared" si="833"/>
        <v>108.78407038558586</v>
      </c>
      <c r="S2805">
        <f t="shared" si="834"/>
        <v>35.309803963588791</v>
      </c>
      <c r="T2805">
        <f t="shared" si="817"/>
        <v>5.4435879950779187</v>
      </c>
    </row>
    <row r="2806" spans="1:20" x14ac:dyDescent="0.25">
      <c r="A2806">
        <f t="shared" si="818"/>
        <v>222701.10202097357</v>
      </c>
      <c r="B2806">
        <f t="shared" si="835"/>
        <v>35443.981218650428</v>
      </c>
      <c r="C2806" t="str">
        <f t="shared" si="819"/>
        <v>0.600426338736378-1.77085767277521i</v>
      </c>
      <c r="D2806" t="str">
        <f t="shared" si="820"/>
        <v>3.4698901331847-0.618071056641574i</v>
      </c>
      <c r="E2806" t="str">
        <f t="shared" si="821"/>
        <v>228.470680035347-13.1262677768864i</v>
      </c>
      <c r="F2806" t="str">
        <f t="shared" si="822"/>
        <v>2.90858047131633-4.27607563896014i</v>
      </c>
      <c r="G2806" t="str">
        <f t="shared" si="823"/>
        <v>0.999543134105615-0.0213695383183506i</v>
      </c>
      <c r="H2806" t="str">
        <f t="shared" si="824"/>
        <v>6.68225735568265-254.977126141643i</v>
      </c>
      <c r="I2806" t="str">
        <f t="shared" si="825"/>
        <v>-3.02095646102528-2.17275311068755i</v>
      </c>
      <c r="K2806" t="str">
        <f t="shared" si="826"/>
        <v>0.00123254793837961-0.00196349902486539i</v>
      </c>
      <c r="L2806" t="str">
        <f t="shared" si="827"/>
        <v>0.0001875-0.00597117491550319i</v>
      </c>
      <c r="M2806" t="str">
        <f t="shared" si="828"/>
        <v>0.0025-0.00287841252337076i</v>
      </c>
      <c r="N2806">
        <f t="shared" si="829"/>
        <v>108.729722947208</v>
      </c>
      <c r="O2806">
        <f t="shared" si="830"/>
        <v>5.4362715883723496</v>
      </c>
      <c r="P2806" s="3">
        <f t="shared" si="831"/>
        <v>5.4362715883723496</v>
      </c>
      <c r="Q2806" s="3">
        <f t="shared" si="832"/>
        <v>-71.270277052791997</v>
      </c>
      <c r="R2806">
        <f t="shared" si="833"/>
        <v>108.729722947208</v>
      </c>
      <c r="S2806">
        <f t="shared" si="834"/>
        <v>35.443981218650428</v>
      </c>
      <c r="T2806">
        <f t="shared" si="817"/>
        <v>5.4362715883723496</v>
      </c>
    </row>
    <row r="2807" spans="1:20" x14ac:dyDescent="0.25">
      <c r="A2807">
        <f t="shared" si="818"/>
        <v>223547.36620865329</v>
      </c>
      <c r="B2807">
        <f t="shared" si="835"/>
        <v>35578.668347281302</v>
      </c>
      <c r="C2807" t="str">
        <f t="shared" si="819"/>
        <v>0.598205109489837-1.76995711339038i</v>
      </c>
      <c r="D2807" t="str">
        <f t="shared" si="820"/>
        <v>3.46982757887197-0.61701048128267i</v>
      </c>
      <c r="E2807" t="str">
        <f t="shared" si="821"/>
        <v>228.821782629907-13.5809096135961i</v>
      </c>
      <c r="F2807" t="str">
        <f t="shared" si="822"/>
        <v>2.90857035304596-4.26035954672065i</v>
      </c>
      <c r="G2807" t="str">
        <f t="shared" si="823"/>
        <v>0.999539656929106-0.0214506679418498i</v>
      </c>
      <c r="H2807" t="str">
        <f t="shared" si="824"/>
        <v>6.61880504137216-253.944033082546i</v>
      </c>
      <c r="I2807" t="str">
        <f t="shared" si="825"/>
        <v>-2.99775630243928-2.16321022517081i</v>
      </c>
      <c r="K2807" t="str">
        <f t="shared" si="826"/>
        <v>0.00123080677739124-0.00195799370148189i</v>
      </c>
      <c r="L2807" t="str">
        <f t="shared" si="827"/>
        <v>0.0001875-0.00594857034818011i</v>
      </c>
      <c r="M2807" t="str">
        <f t="shared" si="828"/>
        <v>0.0025-0.00286751596271246i</v>
      </c>
      <c r="N2807">
        <f t="shared" si="829"/>
        <v>108.67407969116312</v>
      </c>
      <c r="O2807">
        <f t="shared" si="830"/>
        <v>5.4289977781529366</v>
      </c>
      <c r="P2807" s="3">
        <f t="shared" si="831"/>
        <v>5.4289977781529366</v>
      </c>
      <c r="Q2807" s="3">
        <f t="shared" si="832"/>
        <v>-71.325920308836885</v>
      </c>
      <c r="R2807">
        <f t="shared" si="833"/>
        <v>108.67407969116312</v>
      </c>
      <c r="S2807">
        <f t="shared" si="834"/>
        <v>35.578668347281301</v>
      </c>
      <c r="T2807">
        <f t="shared" si="817"/>
        <v>5.4289977781529366</v>
      </c>
    </row>
    <row r="2808" spans="1:20" x14ac:dyDescent="0.25">
      <c r="A2808">
        <f t="shared" si="818"/>
        <v>224396.84620024616</v>
      </c>
      <c r="B2808">
        <f t="shared" si="835"/>
        <v>35713.867287000969</v>
      </c>
      <c r="C2808" t="str">
        <f t="shared" si="819"/>
        <v>0.59594917165015-1.76907712647842i</v>
      </c>
      <c r="D2808" t="str">
        <f t="shared" si="820"/>
        <v>3.46976455052438-0.615958735353675i</v>
      </c>
      <c r="E2808" t="str">
        <f t="shared" si="821"/>
        <v>229.172228414587-14.0415014017369i</v>
      </c>
      <c r="F2808" t="str">
        <f t="shared" si="822"/>
        <v>2.90856015780181-4.24470473787819i</v>
      </c>
      <c r="G2808" t="str">
        <f t="shared" si="823"/>
        <v>0.999536153300314-0.0215321050045167i</v>
      </c>
      <c r="H2808" t="str">
        <f t="shared" si="824"/>
        <v>6.55599881026283-252.915626728332i</v>
      </c>
      <c r="I2808" t="str">
        <f t="shared" si="825"/>
        <v>-2.97474229124756-2.15372029515753i</v>
      </c>
      <c r="K2808" t="str">
        <f t="shared" si="826"/>
        <v>0.00122907126654084-0.00195251267990185i</v>
      </c>
      <c r="L2808" t="str">
        <f t="shared" si="827"/>
        <v>0.0001875-0.00592605135303856i</v>
      </c>
      <c r="M2808" t="str">
        <f t="shared" si="828"/>
        <v>0.0025-0.00285666065223397i</v>
      </c>
      <c r="N2808">
        <f t="shared" si="829"/>
        <v>108.61713203847432</v>
      </c>
      <c r="O2808">
        <f t="shared" si="830"/>
        <v>5.4217652391166657</v>
      </c>
      <c r="P2808" s="3">
        <f t="shared" si="831"/>
        <v>5.4217652391166657</v>
      </c>
      <c r="Q2808" s="3">
        <f t="shared" si="832"/>
        <v>-71.382867961525676</v>
      </c>
      <c r="R2808">
        <f t="shared" si="833"/>
        <v>108.61713203847432</v>
      </c>
      <c r="S2808">
        <f t="shared" si="834"/>
        <v>35.713867287000966</v>
      </c>
      <c r="T2808">
        <f t="shared" si="817"/>
        <v>5.4217652391166657</v>
      </c>
    </row>
    <row r="2809" spans="1:20" x14ac:dyDescent="0.25">
      <c r="A2809">
        <f t="shared" si="818"/>
        <v>225249.55421580712</v>
      </c>
      <c r="B2809">
        <f t="shared" si="835"/>
        <v>35849.579982691575</v>
      </c>
      <c r="C2809" t="str">
        <f t="shared" si="819"/>
        <v>0.593658196521439-1.76821736357138i</v>
      </c>
      <c r="D2809" t="str">
        <f t="shared" si="820"/>
        <v>3.46970104456717-0.614915803195624i</v>
      </c>
      <c r="E2809" t="str">
        <f t="shared" si="821"/>
        <v>229.521950800063-14.5080899322976i</v>
      </c>
      <c r="F2809" t="str">
        <f t="shared" si="822"/>
        <v>2.90854988499889-4.2291109871953i</v>
      </c>
      <c r="G2809" t="str">
        <f t="shared" si="823"/>
        <v>0.999532623018194-0.0216138506648645i</v>
      </c>
      <c r="H2809" t="str">
        <f t="shared" si="824"/>
        <v>6.49383114502665-251.891880189271i</v>
      </c>
      <c r="I2809" t="str">
        <f t="shared" si="825"/>
        <v>-2.95191285397838-2.14428288787884i</v>
      </c>
      <c r="K2809" t="str">
        <f t="shared" si="826"/>
        <v>0.00122734132271069-0.0019470558798709i</v>
      </c>
      <c r="L2809" t="str">
        <f t="shared" si="827"/>
        <v>0.0001875-0.00590361760613524i</v>
      </c>
      <c r="M2809" t="str">
        <f t="shared" si="828"/>
        <v>0.0025-0.00284584643577801i</v>
      </c>
      <c r="N2809">
        <f t="shared" si="829"/>
        <v>108.55887144352592</v>
      </c>
      <c r="O2809">
        <f t="shared" si="830"/>
        <v>5.4145726234223961</v>
      </c>
      <c r="P2809" s="3">
        <f t="shared" si="831"/>
        <v>5.4145726234223961</v>
      </c>
      <c r="Q2809" s="3">
        <f t="shared" si="832"/>
        <v>-71.441128556474084</v>
      </c>
      <c r="R2809">
        <f t="shared" si="833"/>
        <v>108.55887144352592</v>
      </c>
      <c r="S2809">
        <f t="shared" si="834"/>
        <v>35.849579982691573</v>
      </c>
      <c r="T2809">
        <f t="shared" si="817"/>
        <v>5.4145726234223961</v>
      </c>
    </row>
    <row r="2810" spans="1:20" x14ac:dyDescent="0.25">
      <c r="A2810">
        <f t="shared" si="818"/>
        <v>226105.50252182718</v>
      </c>
      <c r="B2810">
        <f t="shared" si="835"/>
        <v>35985.808386625802</v>
      </c>
      <c r="C2810" t="str">
        <f t="shared" si="819"/>
        <v>0.591331855162738-1.76737746843419i</v>
      </c>
      <c r="D2810" t="str">
        <f t="shared" si="820"/>
        <v>3.4696370573989-0.613881669270337i</v>
      </c>
      <c r="E2810" t="str">
        <f t="shared" si="821"/>
        <v>229.870881789209-14.9807216220663i</v>
      </c>
      <c r="F2810" t="str">
        <f t="shared" si="822"/>
        <v>2.90853953404772-4.21357807031243i</v>
      </c>
      <c r="G2810" t="str">
        <f t="shared" si="823"/>
        <v>0.999529065880176-0.0216959060856969i</v>
      </c>
      <c r="H2810" t="str">
        <f t="shared" si="824"/>
        <v>6.43229462967711-250.872766787344i</v>
      </c>
      <c r="I2810" t="str">
        <f t="shared" si="825"/>
        <v>-2.92926643163057-2.13489757566824i</v>
      </c>
      <c r="K2810" t="str">
        <f t="shared" si="826"/>
        <v>0.00122561686321755-0.00194162322109999i</v>
      </c>
      <c r="L2810" t="str">
        <f t="shared" si="827"/>
        <v>0.0001875-0.00588126878475318i</v>
      </c>
      <c r="M2810" t="str">
        <f t="shared" si="828"/>
        <v>0.0025-0.00283507315777846i</v>
      </c>
      <c r="N2810">
        <f t="shared" si="829"/>
        <v>108.49928939638708</v>
      </c>
      <c r="O2810">
        <f t="shared" si="830"/>
        <v>5.4074185605390168</v>
      </c>
      <c r="P2810" s="3">
        <f t="shared" si="831"/>
        <v>5.4074185605390168</v>
      </c>
      <c r="Q2810" s="3">
        <f t="shared" si="832"/>
        <v>-71.500710603612916</v>
      </c>
      <c r="R2810">
        <f t="shared" si="833"/>
        <v>108.49928939638708</v>
      </c>
      <c r="S2810">
        <f t="shared" si="834"/>
        <v>35.985808386625806</v>
      </c>
      <c r="T2810">
        <f t="shared" si="817"/>
        <v>5.4074185605390168</v>
      </c>
    </row>
    <row r="2811" spans="1:20" x14ac:dyDescent="0.25">
      <c r="A2811">
        <f t="shared" si="818"/>
        <v>226964.70343141013</v>
      </c>
      <c r="B2811">
        <f t="shared" si="835"/>
        <v>36122.554458494982</v>
      </c>
      <c r="C2811" t="str">
        <f t="shared" si="819"/>
        <v>0.588969818523277-1.76655707694388i</v>
      </c>
      <c r="D2811" t="str">
        <f t="shared" si="820"/>
        <v>3.46957258539122-0.612856318160119i</v>
      </c>
      <c r="E2811" t="str">
        <f t="shared" si="821"/>
        <v>230.218951963268-15.4594424841875i</v>
      </c>
      <c r="F2811" t="str">
        <f t="shared" si="822"/>
        <v>2.90852910435437-4.19810576374468i</v>
      </c>
      <c r="G2811" t="str">
        <f t="shared" si="823"/>
        <v>0.999525481682151-0.0217782724341242i</v>
      </c>
      <c r="H2811" t="str">
        <f t="shared" si="824"/>
        <v>6.37138194802614-249.85826005409i</v>
      </c>
      <c r="I2811" t="str">
        <f t="shared" si="825"/>
        <v>-2.90680147952394-2.1255639358858i</v>
      </c>
      <c r="K2811" t="str">
        <f t="shared" si="826"/>
        <v>0.00122389780581062-0.0019362146232655i</v>
      </c>
      <c r="L2811" t="str">
        <f t="shared" si="827"/>
        <v>0.0001875-0.00585900456739708i</v>
      </c>
      <c r="M2811" t="str">
        <f t="shared" si="828"/>
        <v>0.0025-0.00282434066325807i</v>
      </c>
      <c r="N2811">
        <f t="shared" si="829"/>
        <v>108.43837742518598</v>
      </c>
      <c r="O2811">
        <f t="shared" si="830"/>
        <v>5.4003016570965556</v>
      </c>
      <c r="P2811" s="3">
        <f t="shared" si="831"/>
        <v>5.4003016570965556</v>
      </c>
      <c r="Q2811" s="3">
        <f t="shared" si="832"/>
        <v>-71.561622574814024</v>
      </c>
      <c r="R2811">
        <f t="shared" si="833"/>
        <v>108.43837742518598</v>
      </c>
      <c r="S2811">
        <f t="shared" si="834"/>
        <v>36.122554458494982</v>
      </c>
      <c r="T2811">
        <f t="shared" si="817"/>
        <v>5.4003016570965556</v>
      </c>
    </row>
    <row r="2812" spans="1:20" x14ac:dyDescent="0.25">
      <c r="A2812">
        <f t="shared" si="818"/>
        <v>227827.16930444946</v>
      </c>
      <c r="B2812">
        <f t="shared" si="835"/>
        <v>36259.820165437261</v>
      </c>
      <c r="C2812" t="str">
        <f t="shared" si="819"/>
        <v>0.586571757582541-1.76575581696986i</v>
      </c>
      <c r="D2812" t="str">
        <f t="shared" si="820"/>
        <v>3.46950762488871-0.611839734567478i</v>
      </c>
      <c r="E2812" t="str">
        <f t="shared" si="821"/>
        <v>230.566090468404-15.9442980979414i</v>
      </c>
      <c r="F2812" t="str">
        <f t="shared" si="822"/>
        <v>2.9085185953204-4.18269384487864i</v>
      </c>
      <c r="G2812" t="str">
        <f t="shared" si="823"/>
        <v>0.999521870218465-0.0218609508815771i</v>
      </c>
      <c r="H2812" t="str">
        <f t="shared" si="824"/>
        <v>6.31108588216712-248.848333728474i</v>
      </c>
      <c r="I2812" t="str">
        <f t="shared" si="825"/>
        <v>-2.88451646715139-2.1162815508436i</v>
      </c>
      <c r="K2812" t="str">
        <f t="shared" si="826"/>
        <v>0.00122218406866961-0.00193083000600943i</v>
      </c>
      <c r="L2812" t="str">
        <f t="shared" si="827"/>
        <v>0.0001875-0.00583682463378867i</v>
      </c>
      <c r="M2812" t="str">
        <f t="shared" si="828"/>
        <v>0.0025-0.00281364879782634i</v>
      </c>
      <c r="N2812">
        <f t="shared" si="829"/>
        <v>108.3761270985275</v>
      </c>
      <c r="O2812">
        <f t="shared" si="830"/>
        <v>5.3932204967426856</v>
      </c>
      <c r="P2812" s="3">
        <f t="shared" si="831"/>
        <v>5.3932204967426856</v>
      </c>
      <c r="Q2812" s="3">
        <f t="shared" si="832"/>
        <v>-71.623872901472495</v>
      </c>
      <c r="R2812">
        <f t="shared" si="833"/>
        <v>108.3761270985275</v>
      </c>
      <c r="S2812">
        <f t="shared" si="834"/>
        <v>36.259820165437262</v>
      </c>
      <c r="T2812">
        <f t="shared" si="817"/>
        <v>5.3932204967426856</v>
      </c>
    </row>
    <row r="2813" spans="1:20" x14ac:dyDescent="0.25">
      <c r="A2813">
        <f t="shared" si="818"/>
        <v>228692.91254780637</v>
      </c>
      <c r="B2813">
        <f t="shared" si="835"/>
        <v>36397.60748206592</v>
      </c>
      <c r="C2813" t="str">
        <f t="shared" si="819"/>
        <v>0.584137343495138-1.76497330825478i</v>
      </c>
      <c r="D2813" t="str">
        <f t="shared" si="820"/>
        <v>3.46944217220865-0.610831903314829i</v>
      </c>
      <c r="E2813" t="str">
        <f t="shared" si="821"/>
        <v>230.912225002636-16.435333577722i</v>
      </c>
      <c r="F2813" t="str">
        <f t="shared" si="822"/>
        <v>2.90850800634284-4.16734209196914i</v>
      </c>
      <c r="G2813" t="str">
        <f t="shared" si="823"/>
        <v>0.999518231281902-0.0219439426038231i</v>
      </c>
      <c r="H2813" t="str">
        <f t="shared" si="824"/>
        <v>6.25139931098307-247.842961754784i</v>
      </c>
      <c r="I2813" t="str">
        <f t="shared" si="825"/>
        <v>-2.86240987803269-2.10705000773248i</v>
      </c>
      <c r="K2813" t="str">
        <f t="shared" si="826"/>
        <v>0.00122047557040276-0.00192546928893946i</v>
      </c>
      <c r="L2813" t="str">
        <f t="shared" si="827"/>
        <v>0.0001875-0.00581472866486221i</v>
      </c>
      <c r="M2813" t="str">
        <f t="shared" si="828"/>
        <v>0.0025-0.00280299740767716i</v>
      </c>
      <c r="N2813">
        <f t="shared" si="829"/>
        <v>108.31253002795978</v>
      </c>
      <c r="O2813">
        <f t="shared" si="830"/>
        <v>5.3861736400021574</v>
      </c>
      <c r="P2813" s="3">
        <f t="shared" si="831"/>
        <v>5.3861736400021574</v>
      </c>
      <c r="Q2813" s="3">
        <f t="shared" si="832"/>
        <v>-71.687469972040219</v>
      </c>
      <c r="R2813">
        <f t="shared" si="833"/>
        <v>108.31253002795978</v>
      </c>
      <c r="S2813">
        <f t="shared" si="834"/>
        <v>36.397607482065922</v>
      </c>
      <c r="T2813">
        <f t="shared" si="817"/>
        <v>5.3861736400021574</v>
      </c>
    </row>
    <row r="2814" spans="1:20" x14ac:dyDescent="0.25">
      <c r="A2814">
        <f t="shared" si="818"/>
        <v>229561.94561548802</v>
      </c>
      <c r="B2814">
        <f t="shared" si="835"/>
        <v>36535.918390497769</v>
      </c>
      <c r="C2814" t="str">
        <f t="shared" si="819"/>
        <v>0.581666247740708-1.76420916229645i</v>
      </c>
      <c r="D2814" t="str">
        <f t="shared" si="820"/>
        <v>3.46937622364086-0.609832809344211i</v>
      </c>
      <c r="E2814" t="str">
        <f t="shared" si="821"/>
        <v>231.257281803205-16.9325935412067i</v>
      </c>
      <c r="F2814" t="str">
        <f t="shared" si="822"/>
        <v>2.90849733681412-4.15205028413604i</v>
      </c>
      <c r="G2814" t="str">
        <f t="shared" si="823"/>
        <v>0.999514564663675-0.0220272487809802i</v>
      </c>
      <c r="H2814" t="str">
        <f t="shared" si="824"/>
        <v>6.19231520867977-246.842118280547i</v>
      </c>
      <c r="I2814" t="str">
        <f t="shared" si="825"/>
        <v>-2.8404802095701-2.09786889854988i</v>
      </c>
      <c r="K2814" t="str">
        <f t="shared" si="826"/>
        <v>0.00121877223004493-0.00192013239162905i</v>
      </c>
      <c r="L2814" t="str">
        <f t="shared" si="827"/>
        <v>0.0001875-0.00579271634275971i</v>
      </c>
      <c r="M2814" t="str">
        <f t="shared" si="828"/>
        <v>0.0025-0.00279238633958673i</v>
      </c>
      <c r="N2814">
        <f t="shared" si="829"/>
        <v>108.24757787049077</v>
      </c>
      <c r="O2814">
        <f t="shared" si="830"/>
        <v>5.3791596241410575</v>
      </c>
      <c r="P2814" s="3">
        <f t="shared" si="831"/>
        <v>5.3791596241410575</v>
      </c>
      <c r="Q2814" s="3">
        <f t="shared" si="832"/>
        <v>-71.752422129509227</v>
      </c>
      <c r="R2814">
        <f t="shared" si="833"/>
        <v>108.24757787049077</v>
      </c>
      <c r="S2814">
        <f t="shared" si="834"/>
        <v>36.53591839049777</v>
      </c>
      <c r="T2814">
        <f t="shared" si="817"/>
        <v>5.3791596241410575</v>
      </c>
    </row>
    <row r="2815" spans="1:20" x14ac:dyDescent="0.25">
      <c r="A2815">
        <f t="shared" si="818"/>
        <v>230434.28100882689</v>
      </c>
      <c r="B2815">
        <f t="shared" si="835"/>
        <v>36674.754880381661</v>
      </c>
      <c r="C2815" t="str">
        <f t="shared" si="819"/>
        <v>0.579158142278734-1.76346298223096i</v>
      </c>
      <c r="D2815" t="str">
        <f t="shared" si="820"/>
        <v>3.46930977544747-0.608842437716999i</v>
      </c>
      <c r="E2815" t="str">
        <f t="shared" si="821"/>
        <v>231.601185634377-17.436122076723i</v>
      </c>
      <c r="F2815" t="str">
        <f t="shared" si="822"/>
        <v>2.90848658612209-4.13681820136112i</v>
      </c>
      <c r="G2815" t="str">
        <f t="shared" si="823"/>
        <v>0.999510870153412-0.0221108705975336i</v>
      </c>
      <c r="H2815" t="str">
        <f t="shared" si="824"/>
        <v>6.13382664334393-245.845777654478i</v>
      </c>
      <c r="I2815" t="str">
        <f t="shared" si="825"/>
        <v>-2.81872597290565-2.08873782002919i</v>
      </c>
      <c r="K2815" t="str">
        <f t="shared" si="826"/>
        <v>0.00121707396705572-0.00191481923361754i</v>
      </c>
      <c r="L2815" t="str">
        <f t="shared" si="827"/>
        <v>0.0001875-0.00577078735082656i</v>
      </c>
      <c r="M2815" t="str">
        <f t="shared" si="828"/>
        <v>0.0025-0.00278181544091127i</v>
      </c>
      <c r="N2815">
        <f t="shared" si="829"/>
        <v>108.18126233114884</v>
      </c>
      <c r="O2815">
        <f t="shared" si="830"/>
        <v>5.3721769630358462</v>
      </c>
      <c r="P2815" s="3">
        <f t="shared" si="831"/>
        <v>5.3721769630358462</v>
      </c>
      <c r="Q2815" s="3">
        <f t="shared" si="832"/>
        <v>-71.818737668851156</v>
      </c>
      <c r="R2815">
        <f t="shared" si="833"/>
        <v>108.18126233114884</v>
      </c>
      <c r="S2815">
        <f t="shared" si="834"/>
        <v>36.674754880381663</v>
      </c>
      <c r="T2815">
        <f t="shared" si="817"/>
        <v>5.3721769630358462</v>
      </c>
    </row>
    <row r="2816" spans="1:20" x14ac:dyDescent="0.25">
      <c r="A2816">
        <f t="shared" si="818"/>
        <v>231309.93127666044</v>
      </c>
      <c r="B2816">
        <f t="shared" si="835"/>
        <v>36814.118948927113</v>
      </c>
      <c r="C2816" t="str">
        <f t="shared" si="819"/>
        <v>0.576612699708519-1.76273436271692i</v>
      </c>
      <c r="D2816" t="str">
        <f t="shared" si="820"/>
        <v>3.46924282386275-0.607860773613617i</v>
      </c>
      <c r="E2816" t="str">
        <f t="shared" si="821"/>
        <v>231.943859775735-17.9459627097988i</v>
      </c>
      <c r="F2816" t="str">
        <f t="shared" si="822"/>
        <v>2.90847575364996-4.12164562448484i</v>
      </c>
      <c r="G2816" t="str">
        <f t="shared" si="823"/>
        <v>0.999507147539147-0.0221948092423499i</v>
      </c>
      <c r="H2816" t="str">
        <f t="shared" si="824"/>
        <v>6.07592677552476-244.853914424442i</v>
      </c>
      <c r="I2816" t="str">
        <f t="shared" si="825"/>
        <v>-2.79714569277999-2.07965637357002i</v>
      </c>
      <c r="K2816" t="str">
        <f t="shared" si="826"/>
        <v>0.00121538070131761-0.00190952973441013i</v>
      </c>
      <c r="L2816" t="str">
        <f t="shared" si="827"/>
        <v>0.0001875-0.00574894137360685i</v>
      </c>
      <c r="M2816" t="str">
        <f t="shared" si="828"/>
        <v>0.0025-0.00277128455958485i</v>
      </c>
      <c r="N2816">
        <f t="shared" si="829"/>
        <v>108.11357516559539</v>
      </c>
      <c r="O2816">
        <f t="shared" si="830"/>
        <v>5.365224147046642</v>
      </c>
      <c r="P2816" s="3">
        <f t="shared" si="831"/>
        <v>5.365224147046642</v>
      </c>
      <c r="Q2816" s="3">
        <f t="shared" si="832"/>
        <v>-71.886424834404608</v>
      </c>
      <c r="R2816">
        <f t="shared" si="833"/>
        <v>108.11357516559539</v>
      </c>
      <c r="S2816">
        <f t="shared" si="834"/>
        <v>36.81411894892711</v>
      </c>
      <c r="T2816">
        <f t="shared" si="817"/>
        <v>5.365224147046642</v>
      </c>
    </row>
    <row r="2817" spans="1:20" x14ac:dyDescent="0.25">
      <c r="A2817">
        <f t="shared" si="818"/>
        <v>232188.90901551172</v>
      </c>
      <c r="B2817">
        <f t="shared" si="835"/>
        <v>36954.012600933034</v>
      </c>
      <c r="C2817" t="str">
        <f t="shared" si="819"/>
        <v>0.574029593434262-1.76202288982118i</v>
      </c>
      <c r="D2817" t="str">
        <f t="shared" si="820"/>
        <v>3.46917536509281-0.606887802333242i</v>
      </c>
      <c r="E2817" t="str">
        <f t="shared" si="821"/>
        <v>232.28522601097-18.4621583688903i</v>
      </c>
      <c r="F2817" t="str">
        <f t="shared" si="822"/>
        <v>2.90846483877621-4.10653233520317i</v>
      </c>
      <c r="G2817" t="str">
        <f t="shared" si="823"/>
        <v>0.999503396607306-0.0222790659086927i</v>
      </c>
      <c r="H2817" t="str">
        <f t="shared" si="824"/>
        <v>6.01860885683966-243.866503335453i</v>
      </c>
      <c r="I2817" t="str">
        <f t="shared" si="825"/>
        <v>-2.77573790739307-2.0706241651698i</v>
      </c>
      <c r="K2817" t="str">
        <f t="shared" si="826"/>
        <v>0.00121369235313412-0.00190426381347795i</v>
      </c>
      <c r="L2817" t="str">
        <f t="shared" si="827"/>
        <v>0.0001875-0.00572717809683887i</v>
      </c>
      <c r="M2817" t="str">
        <f t="shared" si="828"/>
        <v>0.0025-0.0027607935441172i</v>
      </c>
      <c r="N2817">
        <f t="shared" si="829"/>
        <v>108.0445081827836</v>
      </c>
      <c r="O2817">
        <f t="shared" si="830"/>
        <v>5.3582996428957399</v>
      </c>
      <c r="P2817" s="3">
        <f t="shared" si="831"/>
        <v>5.3582996428957399</v>
      </c>
      <c r="Q2817" s="3">
        <f t="shared" si="832"/>
        <v>-71.955491817216398</v>
      </c>
      <c r="R2817">
        <f t="shared" si="833"/>
        <v>108.0445081827836</v>
      </c>
      <c r="S2817">
        <f t="shared" si="834"/>
        <v>36.954012600933034</v>
      </c>
      <c r="T2817">
        <f t="shared" si="817"/>
        <v>5.3582996428957399</v>
      </c>
    </row>
    <row r="2818" spans="1:20" x14ac:dyDescent="0.25">
      <c r="A2818">
        <f t="shared" si="818"/>
        <v>233071.22686977067</v>
      </c>
      <c r="B2818">
        <f t="shared" si="835"/>
        <v>37094.437848816582</v>
      </c>
      <c r="C2818" t="str">
        <f t="shared" si="819"/>
        <v>0.571408497835414-1.76132814090624i</v>
      </c>
      <c r="D2818" t="str">
        <f t="shared" si="820"/>
        <v>3.46910739531556-0.605923509293542i</v>
      </c>
      <c r="E2818" t="str">
        <f t="shared" si="821"/>
        <v>232.625204617215-18.9847513502905i</v>
      </c>
      <c r="F2818" t="str">
        <f t="shared" si="822"/>
        <v>2.90845384087469-4.09147811606455i</v>
      </c>
      <c r="G2818" t="str">
        <f t="shared" si="823"/>
        <v>0.999499617142695-0.0223636417942382i</v>
      </c>
      <c r="H2818" t="str">
        <f t="shared" si="824"/>
        <v>5.9618662286031-242.883519327685i</v>
      </c>
      <c r="I2818" t="str">
        <f t="shared" si="825"/>
        <v>-2.75450116826636-2.06164080535657i</v>
      </c>
      <c r="K2818" t="str">
        <f t="shared" si="826"/>
        <v>0.00121200884322803-0.0018990213902581i</v>
      </c>
      <c r="L2818" t="str">
        <f t="shared" si="827"/>
        <v>0.0001875-0.00570549720745055i</v>
      </c>
      <c r="M2818" t="str">
        <f t="shared" si="828"/>
        <v>0.0025-0.00275034224359156i</v>
      </c>
      <c r="N2818">
        <f t="shared" si="829"/>
        <v>107.97405324766621</v>
      </c>
      <c r="O2818">
        <f t="shared" si="830"/>
        <v>5.3514018935519694</v>
      </c>
      <c r="P2818" s="3">
        <f t="shared" si="831"/>
        <v>5.3514018935519694</v>
      </c>
      <c r="Q2818" s="3">
        <f t="shared" si="832"/>
        <v>-72.025946752333795</v>
      </c>
      <c r="R2818">
        <f t="shared" si="833"/>
        <v>107.97405324766621</v>
      </c>
      <c r="S2818">
        <f t="shared" si="834"/>
        <v>37.094437848816582</v>
      </c>
      <c r="T2818">
        <f t="shared" si="817"/>
        <v>5.3514018935519694</v>
      </c>
    </row>
    <row r="2819" spans="1:20" x14ac:dyDescent="0.25">
      <c r="A2819">
        <f t="shared" si="818"/>
        <v>233956.89753187579</v>
      </c>
      <c r="B2819">
        <f t="shared" si="835"/>
        <v>37235.396712642083</v>
      </c>
      <c r="C2819" t="str">
        <f t="shared" si="819"/>
        <v>0.568749088442305-1.76064968451919i</v>
      </c>
      <c r="D2819" t="str">
        <f t="shared" si="820"/>
        <v>3.46903891068036-0.604967880030369i</v>
      </c>
      <c r="E2819" t="str">
        <f t="shared" si="821"/>
        <v>232.963714354945-19.513783282214i</v>
      </c>
      <c r="F2819" t="str">
        <f t="shared" si="822"/>
        <v>2.90844275931443-4.07648275046664i</v>
      </c>
      <c r="G2819" t="str">
        <f t="shared" si="823"/>
        <v>0.999495808928487-0.0224485381010901i</v>
      </c>
      <c r="H2819" t="str">
        <f t="shared" si="824"/>
        <v>5.90569232047825-241.904937534508i</v>
      </c>
      <c r="I2819" t="str">
        <f t="shared" si="825"/>
        <v>-2.73343404010655-2.05270590912273i</v>
      </c>
      <c r="K2819" t="str">
        <f t="shared" si="826"/>
        <v>0.00121033009273966-0.00189380238415357i</v>
      </c>
      <c r="L2819" t="str">
        <f t="shared" si="827"/>
        <v>0.0001875-0.00568389839355504i</v>
      </c>
      <c r="M2819" t="str">
        <f t="shared" si="828"/>
        <v>0.0025-0.00273993050766244i</v>
      </c>
      <c r="N2819">
        <f t="shared" si="829"/>
        <v>107.90220228395334</v>
      </c>
      <c r="O2819">
        <f t="shared" si="830"/>
        <v>5.3445293181196254</v>
      </c>
      <c r="P2819" s="3">
        <f t="shared" si="831"/>
        <v>5.3445293181196254</v>
      </c>
      <c r="Q2819" s="3">
        <f t="shared" si="832"/>
        <v>-72.097797716046657</v>
      </c>
      <c r="R2819">
        <f t="shared" si="833"/>
        <v>107.90220228395334</v>
      </c>
      <c r="S2819">
        <f t="shared" si="834"/>
        <v>37.235396712642086</v>
      </c>
      <c r="T2819">
        <f t="shared" si="817"/>
        <v>5.3445293181196254</v>
      </c>
    </row>
    <row r="2820" spans="1:20" x14ac:dyDescent="0.25">
      <c r="A2820">
        <f t="shared" si="818"/>
        <v>234845.93374249694</v>
      </c>
      <c r="B2820">
        <f t="shared" si="835"/>
        <v>37376.891220150123</v>
      </c>
      <c r="C2820" t="str">
        <f t="shared" si="819"/>
        <v>0.566051042117093-1.75998708028269i</v>
      </c>
      <c r="D2820" t="str">
        <f t="shared" si="820"/>
        <v>3.46896990730787-0.604020900197488i</v>
      </c>
      <c r="E2820" t="str">
        <f t="shared" si="821"/>
        <v>233.300672458479-20.0492950880466i</v>
      </c>
      <c r="F2820" t="str">
        <f t="shared" si="822"/>
        <v>2.9084315934597-4.06154602265325i</v>
      </c>
      <c r="G2820" t="str">
        <f t="shared" si="823"/>
        <v>0.999491971746213-0.0225337560357954i</v>
      </c>
      <c r="H2820" t="str">
        <f t="shared" si="824"/>
        <v>5.85008064915096-240.930733280558i</v>
      </c>
      <c r="I2820" t="str">
        <f t="shared" si="825"/>
        <v>-2.71253510067114-2.04381909586011i</v>
      </c>
      <c r="K2820" t="str">
        <f t="shared" si="826"/>
        <v>0.00120865602322508-0.00188860671453328i</v>
      </c>
      <c r="L2820" t="str">
        <f t="shared" si="827"/>
        <v>0.0001875-0.00566238134444615i</v>
      </c>
      <c r="M2820" t="str">
        <f t="shared" si="828"/>
        <v>0.0025-0.00272955818655353i</v>
      </c>
      <c r="N2820">
        <f t="shared" si="829"/>
        <v>107.82894727691694</v>
      </c>
      <c r="O2820">
        <f t="shared" si="830"/>
        <v>5.3376803117336991</v>
      </c>
      <c r="P2820" s="3">
        <f t="shared" si="831"/>
        <v>5.3376803117336991</v>
      </c>
      <c r="Q2820" s="3">
        <f t="shared" si="832"/>
        <v>-72.171052723083065</v>
      </c>
      <c r="R2820">
        <f t="shared" si="833"/>
        <v>107.82894727691694</v>
      </c>
      <c r="S2820">
        <f t="shared" si="834"/>
        <v>37.376891220150121</v>
      </c>
      <c r="T2820">
        <f t="shared" si="817"/>
        <v>5.3376803117336991</v>
      </c>
    </row>
    <row r="2821" spans="1:20" x14ac:dyDescent="0.25">
      <c r="A2821">
        <f t="shared" si="818"/>
        <v>235738.34829071842</v>
      </c>
      <c r="B2821">
        <f t="shared" si="835"/>
        <v>37518.923406786693</v>
      </c>
      <c r="C2821" t="str">
        <f t="shared" si="819"/>
        <v>0.56331403724015-1.759339878788i</v>
      </c>
      <c r="D2821" t="str">
        <f t="shared" si="820"/>
        <v>3.46890038128985-0.603082555566294i</v>
      </c>
      <c r="E2821" t="str">
        <f t="shared" si="821"/>
        <v>233.635994627117-20.5913269487754i</v>
      </c>
      <c r="F2821" t="str">
        <f t="shared" si="822"/>
        <v>2.90842034266996-4.04666771771123i</v>
      </c>
      <c r="G2821" t="str">
        <f t="shared" si="823"/>
        <v>0.999488105375744-0.0226192968093598i</v>
      </c>
      <c r="H2821" t="str">
        <f t="shared" si="824"/>
        <v>5.79502481702568-239.960882079814i</v>
      </c>
      <c r="I2821" t="str">
        <f t="shared" si="825"/>
        <v>-2.6918029406353-2.03497998929603i</v>
      </c>
      <c r="K2821" t="str">
        <f t="shared" si="826"/>
        <v>0.00120698655665445-0.00188343430073201i</v>
      </c>
      <c r="L2821" t="str">
        <f t="shared" si="827"/>
        <v>0.0001875-0.00564094575059391i</v>
      </c>
      <c r="M2821" t="str">
        <f t="shared" si="828"/>
        <v>0.0025-0.00271922513105552i</v>
      </c>
      <c r="N2821">
        <f t="shared" si="829"/>
        <v>107.75428027624476</v>
      </c>
      <c r="O2821">
        <f t="shared" si="830"/>
        <v>5.3308532454610278</v>
      </c>
      <c r="P2821" s="3">
        <f t="shared" si="831"/>
        <v>5.3308532454610278</v>
      </c>
      <c r="Q2821" s="3">
        <f t="shared" si="832"/>
        <v>-72.245719723755244</v>
      </c>
      <c r="R2821">
        <f t="shared" si="833"/>
        <v>107.75428027624476</v>
      </c>
      <c r="S2821">
        <f t="shared" si="834"/>
        <v>37.518923406786691</v>
      </c>
      <c r="T2821">
        <f t="shared" si="817"/>
        <v>5.3308532454610278</v>
      </c>
    </row>
    <row r="2822" spans="1:20" x14ac:dyDescent="0.25">
      <c r="A2822">
        <f t="shared" si="818"/>
        <v>236634.15401422317</v>
      </c>
      <c r="B2822">
        <f t="shared" si="835"/>
        <v>37661.495315732485</v>
      </c>
      <c r="C2822" t="str">
        <f t="shared" si="819"/>
        <v>0.560537753901942-1.75870762149019i</v>
      </c>
      <c r="D2822" t="str">
        <f t="shared" si="820"/>
        <v>3.4688303286889-0.602152832025522i</v>
      </c>
      <c r="E2822" t="str">
        <f t="shared" si="821"/>
        <v>233.969595016938-21.1399182645775i</v>
      </c>
      <c r="F2822" t="str">
        <f t="shared" si="822"/>
        <v>2.9084090062998-4.03184762156734i</v>
      </c>
      <c r="G2822" t="str">
        <f t="shared" si="823"/>
        <v>0.999484209595284-0.0227051616372628i</v>
      </c>
      <c r="H2822" t="str">
        <f t="shared" si="824"/>
        <v>5.74051851094317-238.995359633708i</v>
      </c>
      <c r="I2822" t="str">
        <f t="shared" si="825"/>
        <v>-2.67123616346046-2.0261882174304i</v>
      </c>
      <c r="K2822" t="str">
        <f t="shared" si="826"/>
        <v>0.00120532161541035-0.00187828506205033i</v>
      </c>
      <c r="L2822" t="str">
        <f t="shared" si="827"/>
        <v>0.0001875-0.00561959130364006i</v>
      </c>
      <c r="M2822" t="str">
        <f t="shared" si="828"/>
        <v>0.0025-0.00270893119252393i</v>
      </c>
      <c r="N2822">
        <f t="shared" si="829"/>
        <v>107.67819339894486</v>
      </c>
      <c r="O2822">
        <f t="shared" si="830"/>
        <v>5.3240464662074105</v>
      </c>
      <c r="P2822" s="3">
        <f t="shared" si="831"/>
        <v>5.3240464662074105</v>
      </c>
      <c r="Q2822" s="3">
        <f t="shared" si="832"/>
        <v>-72.321806601055144</v>
      </c>
      <c r="R2822">
        <f t="shared" si="833"/>
        <v>107.67819339894486</v>
      </c>
      <c r="S2822">
        <f t="shared" si="834"/>
        <v>37.661495315732488</v>
      </c>
      <c r="T2822">
        <f t="shared" si="817"/>
        <v>5.3240464662074105</v>
      </c>
    </row>
    <row r="2823" spans="1:20" x14ac:dyDescent="0.25">
      <c r="A2823">
        <f t="shared" si="818"/>
        <v>237533.36379947723</v>
      </c>
      <c r="B2823">
        <f t="shared" si="835"/>
        <v>37804.608997932271</v>
      </c>
      <c r="C2823" t="str">
        <f t="shared" si="819"/>
        <v>0.557721874100347-1.7580898406059i</v>
      </c>
      <c r="D2823" t="str">
        <f t="shared" si="820"/>
        <v>3.46875974553831-0.601231715580985i</v>
      </c>
      <c r="E2823" t="str">
        <f t="shared" si="821"/>
        <v>234.30138623331-21.6951076155968i</v>
      </c>
      <c r="F2823" t="str">
        <f t="shared" si="822"/>
        <v>2.9083975836989-4.01708552098525i</v>
      </c>
      <c r="G2823" t="str">
        <f t="shared" si="823"/>
        <v>0.999480284181355-0.022791351739474i</v>
      </c>
      <c r="H2823" t="str">
        <f t="shared" si="824"/>
        <v>5.68655550091936-238.034141829253i</v>
      </c>
      <c r="I2823" t="str">
        <f t="shared" si="825"/>
        <v>-2.65083338526435-2.01744341247398i</v>
      </c>
      <c r="K2823" t="str">
        <f t="shared" si="826"/>
        <v>0.00120366112228616-0.00187315891775455i</v>
      </c>
      <c r="L2823" t="str">
        <f t="shared" si="827"/>
        <v>0.0001875-0.00559831769639377i</v>
      </c>
      <c r="M2823" t="str">
        <f t="shared" si="828"/>
        <v>0.0025-0.002698676222877i</v>
      </c>
      <c r="N2823">
        <f t="shared" si="829"/>
        <v>107.60067883229506</v>
      </c>
      <c r="O2823">
        <f t="shared" si="830"/>
        <v>5.3172582966315973</v>
      </c>
      <c r="P2823" s="3">
        <f t="shared" si="831"/>
        <v>5.3172582966315973</v>
      </c>
      <c r="Q2823" s="3">
        <f t="shared" si="832"/>
        <v>-72.39932116770494</v>
      </c>
      <c r="R2823">
        <f t="shared" si="833"/>
        <v>107.60067883229506</v>
      </c>
      <c r="S2823">
        <f t="shared" si="834"/>
        <v>37.80460899793227</v>
      </c>
      <c r="T2823">
        <f t="shared" si="817"/>
        <v>5.3172582966315973</v>
      </c>
    </row>
    <row r="2824" spans="1:20" x14ac:dyDescent="0.25">
      <c r="A2824">
        <f t="shared" si="818"/>
        <v>238435.99058191525</v>
      </c>
      <c r="B2824">
        <f t="shared" si="835"/>
        <v>37948.266512124414</v>
      </c>
      <c r="C2824" t="str">
        <f t="shared" si="819"/>
        <v>0.554866081943651-1.75748605901371i</v>
      </c>
      <c r="D2824" t="str">
        <f t="shared" si="820"/>
        <v>3.46868862784182-0.600319192355275i</v>
      </c>
      <c r="E2824" t="str">
        <f t="shared" si="821"/>
        <v>234.63127932413-22.2569327218736i</v>
      </c>
      <c r="F2824" t="str">
        <f t="shared" si="822"/>
        <v>2.90838607421205-4.00238120356236i</v>
      </c>
      <c r="G2824" t="str">
        <f t="shared" si="823"/>
        <v>0.999476328908784-0.0228778683404681i</v>
      </c>
      <c r="H2824" t="str">
        <f t="shared" si="824"/>
        <v>5.63312963890471-237.077204737193i</v>
      </c>
      <c r="I2824" t="str">
        <f t="shared" si="825"/>
        <v>-2.63059323469255-2.00874521078757i</v>
      </c>
      <c r="K2824" t="str">
        <f t="shared" si="826"/>
        <v>0.00120200500048445-0.00186805578707662i</v>
      </c>
      <c r="L2824" t="str">
        <f t="shared" si="827"/>
        <v>0.0001875-0.00557712462282704i</v>
      </c>
      <c r="M2824" t="str">
        <f t="shared" si="828"/>
        <v>0.0025-0.00268846007459354i</v>
      </c>
      <c r="N2824">
        <f t="shared" si="829"/>
        <v>107.52172883684496</v>
      </c>
      <c r="O2824">
        <f t="shared" si="830"/>
        <v>5.3104870350661528</v>
      </c>
      <c r="P2824" s="3">
        <f t="shared" si="831"/>
        <v>5.3104870350661528</v>
      </c>
      <c r="Q2824" s="3">
        <f t="shared" si="832"/>
        <v>-72.478271163155043</v>
      </c>
      <c r="R2824">
        <f t="shared" si="833"/>
        <v>107.52172883684496</v>
      </c>
      <c r="S2824">
        <f t="shared" si="834"/>
        <v>37.948266512124412</v>
      </c>
      <c r="T2824">
        <f t="shared" si="817"/>
        <v>5.3104870350661528</v>
      </c>
    </row>
    <row r="2825" spans="1:20" x14ac:dyDescent="0.25">
      <c r="A2825">
        <f t="shared" si="818"/>
        <v>239342.04734612652</v>
      </c>
      <c r="B2825">
        <f t="shared" si="835"/>
        <v>38092.469924870486</v>
      </c>
      <c r="C2825" t="str">
        <f t="shared" si="819"/>
        <v>0.551970063859028-1.75689579015717i</v>
      </c>
      <c r="D2825" t="str">
        <f t="shared" si="820"/>
        <v>3.46861697157337-0.599415248587491i</v>
      </c>
      <c r="E2825" t="str">
        <f t="shared" si="821"/>
        <v>234.959183773833-22.8254304024668i</v>
      </c>
      <c r="F2825" t="str">
        <f t="shared" si="822"/>
        <v>2.90837447717903-3.9877344577268i</v>
      </c>
      <c r="G2825" t="str">
        <f t="shared" si="823"/>
        <v>0.999472343550691-0.0229647126692403i</v>
      </c>
      <c r="H2825" t="str">
        <f t="shared" si="824"/>
        <v>5.58023485756467-236.124524610177i</v>
      </c>
      <c r="I2825" t="str">
        <f t="shared" si="825"/>
        <v>-2.61051435279157-2.00009325282228i</v>
      </c>
      <c r="K2825" t="str">
        <f t="shared" si="826"/>
        <v>0.00120035317361543-0.00186297558921402i</v>
      </c>
      <c r="L2825" t="str">
        <f t="shared" si="827"/>
        <v>0.0001875-0.00555601177807037i</v>
      </c>
      <c r="M2825" t="str">
        <f t="shared" si="828"/>
        <v>0.0025-0.00267828260071084i</v>
      </c>
      <c r="N2825">
        <f t="shared" si="829"/>
        <v>107.44133574946378</v>
      </c>
      <c r="O2825">
        <f t="shared" si="830"/>
        <v>5.3037309554444558</v>
      </c>
      <c r="P2825" s="3">
        <f t="shared" si="831"/>
        <v>5.3037309554444558</v>
      </c>
      <c r="Q2825" s="3">
        <f t="shared" si="832"/>
        <v>-72.558664250536225</v>
      </c>
      <c r="R2825">
        <f t="shared" si="833"/>
        <v>107.44133574946378</v>
      </c>
      <c r="S2825">
        <f t="shared" si="834"/>
        <v>38.092469924870485</v>
      </c>
      <c r="T2825">
        <f t="shared" si="817"/>
        <v>5.3037309554444558</v>
      </c>
    </row>
    <row r="2826" spans="1:20" x14ac:dyDescent="0.25">
      <c r="A2826">
        <f t="shared" si="818"/>
        <v>240251.54712604181</v>
      </c>
      <c r="B2826">
        <f t="shared" si="835"/>
        <v>38237.221310584995</v>
      </c>
      <c r="C2826" t="str">
        <f t="shared" si="819"/>
        <v>0.549033508806714-1.75631853795109i</v>
      </c>
      <c r="D2826" t="str">
        <f t="shared" si="820"/>
        <v>3.46854477267697-0.598519870632972i</v>
      </c>
      <c r="E2826" t="str">
        <f t="shared" si="821"/>
        <v>235.285007498217-23.4006365337486i</v>
      </c>
      <c r="F2826" t="str">
        <f t="shared" si="822"/>
        <v>2.90836279193466-3.97314507273441i</v>
      </c>
      <c r="G2826" t="str">
        <f t="shared" si="823"/>
        <v>0.999468327878474-0.023051885959323i</v>
      </c>
      <c r="H2826" t="str">
        <f t="shared" si="824"/>
        <v>5.52786516907936-235.176077880949i</v>
      </c>
      <c r="I2826" t="str">
        <f t="shared" si="825"/>
        <v>-2.59059539288333-1.99148718306079i</v>
      </c>
      <c r="K2826" t="str">
        <f t="shared" si="826"/>
        <v>0.00119870556569539-0.00185791824332965i</v>
      </c>
      <c r="L2826" t="str">
        <f t="shared" si="827"/>
        <v>0.0001875-0.00553497885840842i</v>
      </c>
      <c r="M2826" t="str">
        <f t="shared" si="828"/>
        <v>0.0025-0.00266814365482252i</v>
      </c>
      <c r="N2826">
        <f t="shared" si="829"/>
        <v>107.35949198643613</v>
      </c>
      <c r="O2826">
        <f t="shared" si="830"/>
        <v>5.2969883072361306</v>
      </c>
      <c r="P2826" s="3">
        <f t="shared" si="831"/>
        <v>5.2969883072361306</v>
      </c>
      <c r="Q2826" s="3">
        <f t="shared" si="832"/>
        <v>-72.640508013563874</v>
      </c>
      <c r="R2826">
        <f t="shared" si="833"/>
        <v>107.35949198643613</v>
      </c>
      <c r="S2826">
        <f t="shared" si="834"/>
        <v>38.237221310584992</v>
      </c>
      <c r="T2826">
        <f t="shared" si="817"/>
        <v>5.2969883072361306</v>
      </c>
    </row>
    <row r="2827" spans="1:20" x14ac:dyDescent="0.25">
      <c r="A2827">
        <f t="shared" si="818"/>
        <v>241164.50300512079</v>
      </c>
      <c r="B2827">
        <f t="shared" si="835"/>
        <v>38382.522751565222</v>
      </c>
      <c r="C2827" t="str">
        <f t="shared" si="819"/>
        <v>0.546056108499919-1.75575379669095i</v>
      </c>
      <c r="D2827" t="str">
        <f t="shared" si="820"/>
        <v>3.46847202706639-0.597633044962997i</v>
      </c>
      <c r="E2827" t="str">
        <f t="shared" si="821"/>
        <v>235.608656840117-23.9825860068812i</v>
      </c>
      <c r="F2827" t="str">
        <f t="shared" si="822"/>
        <v>2.90835101780865-3.95861283866559i</v>
      </c>
      <c r="G2827" t="str">
        <f t="shared" si="823"/>
        <v>0.999464281661799-0.0231393894488004i</v>
      </c>
      <c r="H2827" t="str">
        <f t="shared" si="824"/>
        <v>5.47601466396387-234.231841160565i</v>
      </c>
      <c r="I2827" t="str">
        <f t="shared" si="825"/>
        <v>-2.57083502044112-1.9829266499595i</v>
      </c>
      <c r="K2827" t="str">
        <f t="shared" si="826"/>
        <v>0.00119706210114524-0.0018528836685517i</v>
      </c>
      <c r="L2827" t="str">
        <f t="shared" si="827"/>
        <v>0.0001875-0.00551402556127556i</v>
      </c>
      <c r="M2827" t="str">
        <f t="shared" si="828"/>
        <v>0.0025-0.00265804309107643i</v>
      </c>
      <c r="N2827">
        <f t="shared" si="829"/>
        <v>107.27619004660842</v>
      </c>
      <c r="O2827">
        <f t="shared" si="830"/>
        <v>5.2902573153896624</v>
      </c>
      <c r="P2827" s="3">
        <f t="shared" si="831"/>
        <v>5.2902573153896624</v>
      </c>
      <c r="Q2827" s="3">
        <f t="shared" si="832"/>
        <v>-72.72380995339158</v>
      </c>
      <c r="R2827">
        <f t="shared" si="833"/>
        <v>107.27619004660842</v>
      </c>
      <c r="S2827">
        <f t="shared" si="834"/>
        <v>38.382522751565219</v>
      </c>
      <c r="T2827">
        <f t="shared" si="817"/>
        <v>5.2902573153896624</v>
      </c>
    </row>
    <row r="2828" spans="1:20" x14ac:dyDescent="0.25">
      <c r="A2828">
        <f t="shared" si="818"/>
        <v>242080.92811654022</v>
      </c>
      <c r="B2828">
        <f t="shared" si="835"/>
        <v>38528.376338021168</v>
      </c>
      <c r="C2828" t="str">
        <f t="shared" si="819"/>
        <v>0.543037557630336-1.75520105096559i</v>
      </c>
      <c r="D2828" t="str">
        <f t="shared" si="820"/>
        <v>3.46839873062497-0.596754758164529i</v>
      </c>
      <c r="E2828" t="str">
        <f t="shared" si="821"/>
        <v>235.930036565946-24.5713126844875i</v>
      </c>
      <c r="F2828" t="str">
        <f t="shared" si="822"/>
        <v>2.90833915412571-3.94413754642241i</v>
      </c>
      <c r="G2828" t="str">
        <f t="shared" si="823"/>
        <v>0.999460204668586-0.023227224380325i</v>
      </c>
      <c r="H2828" t="str">
        <f t="shared" si="824"/>
        <v>5.42467750990724-233.291791236628i</v>
      </c>
      <c r="I2828" t="str">
        <f t="shared" si="825"/>
        <v>-2.55123191296708-1.97441130589184i</v>
      </c>
      <c r="K2828" t="str">
        <f t="shared" si="826"/>
        <v>0.00119542270478902-0.00184787178397345i</v>
      </c>
      <c r="L2828" t="str">
        <f t="shared" si="827"/>
        <v>0.0001875-0.00549315158525161i</v>
      </c>
      <c r="M2828" t="str">
        <f t="shared" si="828"/>
        <v>0.0025-0.00264798076417257i</v>
      </c>
      <c r="N2828">
        <f t="shared" si="829"/>
        <v>107.19142251458156</v>
      </c>
      <c r="O2828">
        <f t="shared" si="830"/>
        <v>5.2835361802820282</v>
      </c>
      <c r="P2828" s="3">
        <f t="shared" si="831"/>
        <v>5.2835361802820282</v>
      </c>
      <c r="Q2828" s="3">
        <f t="shared" si="832"/>
        <v>-72.808577485418439</v>
      </c>
      <c r="R2828">
        <f t="shared" si="833"/>
        <v>107.19142251458156</v>
      </c>
      <c r="S2828">
        <f t="shared" si="834"/>
        <v>38.528376338021168</v>
      </c>
      <c r="T2828">
        <f t="shared" si="817"/>
        <v>5.2835361802820282</v>
      </c>
    </row>
    <row r="2829" spans="1:20" x14ac:dyDescent="0.25">
      <c r="A2829">
        <f t="shared" si="818"/>
        <v>243000.83564338312</v>
      </c>
      <c r="B2829">
        <f t="shared" si="835"/>
        <v>38674.784168105652</v>
      </c>
      <c r="C2829" t="str">
        <f t="shared" si="819"/>
        <v>0.539977554099419-1.75465977557395i</v>
      </c>
      <c r="D2829" t="str">
        <f t="shared" si="820"/>
        <v>3.46832487920543-0.595884996939928i</v>
      </c>
      <c r="E2829" t="str">
        <f t="shared" si="821"/>
        <v>236.249049863181-25.1668493565245i</v>
      </c>
      <c r="F2829" t="str">
        <f t="shared" si="822"/>
        <v>2.90832720020535-3.92971898772548i</v>
      </c>
      <c r="G2829" t="str">
        <f t="shared" si="823"/>
        <v>0.999456096664996-0.0233153920011329i</v>
      </c>
      <c r="H2829" t="str">
        <f t="shared" si="824"/>
        <v>5.37384795063077-232.355905071543i</v>
      </c>
      <c r="I2829" t="str">
        <f t="shared" si="825"/>
        <v>-2.53178475987088-1.96594080709228i</v>
      </c>
      <c r="K2829" t="str">
        <f t="shared" si="826"/>
        <v>0.00119378730185248-0.0018428825086532i</v>
      </c>
      <c r="L2829" t="str">
        <f t="shared" si="827"/>
        <v>0.0001875-0.00547235663005739i</v>
      </c>
      <c r="M2829" t="str">
        <f t="shared" si="828"/>
        <v>0.0025-0.00263795652936099i</v>
      </c>
      <c r="N2829">
        <f t="shared" si="829"/>
        <v>107.10518206394839</v>
      </c>
      <c r="O2829">
        <f t="shared" si="830"/>
        <v>5.2768230776782907</v>
      </c>
      <c r="P2829" s="3">
        <f t="shared" si="831"/>
        <v>5.2768230776782907</v>
      </c>
      <c r="Q2829" s="3">
        <f t="shared" si="832"/>
        <v>-72.894817936051609</v>
      </c>
      <c r="R2829">
        <f t="shared" si="833"/>
        <v>107.10518206394839</v>
      </c>
      <c r="S2829">
        <f t="shared" si="834"/>
        <v>38.674784168105653</v>
      </c>
      <c r="T2829">
        <f t="shared" si="817"/>
        <v>5.2768230776782907</v>
      </c>
    </row>
    <row r="2830" spans="1:20" x14ac:dyDescent="0.25">
      <c r="A2830">
        <f t="shared" si="818"/>
        <v>243924.23881882799</v>
      </c>
      <c r="B2830">
        <f t="shared" si="835"/>
        <v>38821.748347944456</v>
      </c>
      <c r="C2830" t="str">
        <f t="shared" si="819"/>
        <v>0.536875799255406-1.75412943544524i</v>
      </c>
      <c r="D2830" t="str">
        <f t="shared" si="820"/>
        <v>3.46825046862962-0.59502374810668i</v>
      </c>
      <c r="E2830" t="str">
        <f t="shared" si="821"/>
        <v>236.565598338796-25.7692276953543i</v>
      </c>
      <c r="F2830" t="str">
        <f t="shared" si="822"/>
        <v>2.90831515536197-3.91535695511102i</v>
      </c>
      <c r="G2830" t="str">
        <f t="shared" si="823"/>
        <v>0.999451957415414-0.0234038935630601i</v>
      </c>
      <c r="H2830" t="str">
        <f t="shared" si="824"/>
        <v>5.32352030476489-231.42415980079i</v>
      </c>
      <c r="I2830" t="str">
        <f t="shared" si="825"/>
        <v>-2.51249226234998-1.9575148136014i</v>
      </c>
      <c r="K2830" t="str">
        <f t="shared" si="826"/>
        <v>0.00119215581796165-0.001837915761614i</v>
      </c>
      <c r="L2830" t="str">
        <f t="shared" si="827"/>
        <v>0.0001875-0.00545164039655048i</v>
      </c>
      <c r="M2830" t="str">
        <f t="shared" si="828"/>
        <v>0.0025-0.00262797024243972i</v>
      </c>
      <c r="N2830">
        <f t="shared" si="829"/>
        <v>107.01746146058279</v>
      </c>
      <c r="O2830">
        <f t="shared" si="830"/>
        <v>5.2701161586976051</v>
      </c>
      <c r="P2830" s="3">
        <f t="shared" si="831"/>
        <v>5.2701161586976051</v>
      </c>
      <c r="Q2830" s="3">
        <f t="shared" si="832"/>
        <v>-72.982538539417206</v>
      </c>
      <c r="R2830">
        <f t="shared" si="833"/>
        <v>107.01746146058279</v>
      </c>
      <c r="S2830">
        <f t="shared" si="834"/>
        <v>38.821748347944457</v>
      </c>
      <c r="T2830">
        <f t="shared" si="817"/>
        <v>5.2701161586976051</v>
      </c>
    </row>
    <row r="2831" spans="1:20" x14ac:dyDescent="0.25">
      <c r="A2831">
        <f t="shared" si="818"/>
        <v>244851.15092633953</v>
      </c>
      <c r="B2831">
        <f t="shared" si="835"/>
        <v>38969.270991666643</v>
      </c>
      <c r="C2831" t="str">
        <f t="shared" si="819"/>
        <v>0.533731998136082-1.75360948556363i</v>
      </c>
      <c r="D2831" t="str">
        <f t="shared" si="820"/>
        <v>3.46817549468828-0.594170998597122i</v>
      </c>
      <c r="E2831" t="str">
        <f t="shared" si="821"/>
        <v>236.879582018702-26.3784782100398i</v>
      </c>
      <c r="F2831" t="str">
        <f t="shared" si="822"/>
        <v>2.90830301890476-3.90105124192787i</v>
      </c>
      <c r="G2831" t="str">
        <f t="shared" si="823"/>
        <v>0.999447786682444-0.023492730322558i</v>
      </c>
      <c r="H2831" t="str">
        <f t="shared" si="824"/>
        <v>5.27368896474461-230.496532731226i</v>
      </c>
      <c r="I2831" t="str">
        <f t="shared" si="825"/>
        <v>-2.49335313327124-1.94913298921191i</v>
      </c>
      <c r="K2831" t="str">
        <f t="shared" si="826"/>
        <v>0.00119052817914152-0.00183297146184356i</v>
      </c>
      <c r="L2831" t="str">
        <f t="shared" si="827"/>
        <v>0.0001875-0.00543100258672097i</v>
      </c>
      <c r="M2831" t="str">
        <f t="shared" si="828"/>
        <v>0.0025-0.00261802175975266i</v>
      </c>
      <c r="N2831">
        <f t="shared" si="829"/>
        <v>106.92825356597122</v>
      </c>
      <c r="O2831">
        <f t="shared" si="830"/>
        <v>5.2634135497898349</v>
      </c>
      <c r="P2831" s="3">
        <f t="shared" si="831"/>
        <v>5.2634135497898349</v>
      </c>
      <c r="Q2831" s="3">
        <f t="shared" si="832"/>
        <v>-73.071746434028782</v>
      </c>
      <c r="R2831">
        <f t="shared" si="833"/>
        <v>106.92825356597122</v>
      </c>
      <c r="S2831">
        <f t="shared" si="834"/>
        <v>38.96927099166664</v>
      </c>
      <c r="T2831">
        <f t="shared" si="817"/>
        <v>5.2634135497898349</v>
      </c>
    </row>
    <row r="2832" spans="1:20" x14ac:dyDescent="0.25">
      <c r="A2832">
        <f t="shared" si="818"/>
        <v>245781.58529985964</v>
      </c>
      <c r="B2832">
        <f t="shared" si="835"/>
        <v>39117.35422143498</v>
      </c>
      <c r="C2832" t="str">
        <f t="shared" si="819"/>
        <v>0.530545859717271-1.7530993708969i</v>
      </c>
      <c r="D2832" t="str">
        <f t="shared" si="820"/>
        <v>3.46809995314087-0.593326735458173i</v>
      </c>
      <c r="E2832" t="str">
        <f t="shared" si="821"/>
        <v>237.190899348228-26.9946301998673i</v>
      </c>
      <c r="F2832" t="str">
        <f t="shared" si="822"/>
        <v>2.90829079013768-3.88680164233447i</v>
      </c>
      <c r="G2832" t="str">
        <f t="shared" si="823"/>
        <v>0.999443584226884-0.0235819035407095i</v>
      </c>
      <c r="H2832" t="str">
        <f t="shared" si="824"/>
        <v>5.22434839572242-229.573001339393i</v>
      </c>
      <c r="I2832" t="str">
        <f t="shared" si="825"/>
        <v>-2.47436609705377-1.94079500141542i</v>
      </c>
      <c r="K2832" t="str">
        <f t="shared" si="826"/>
        <v>0.00118890431181464-0.00182804952829393i</v>
      </c>
      <c r="L2832" t="str">
        <f t="shared" si="827"/>
        <v>0.0001875-0.00541044290368696i</v>
      </c>
      <c r="M2832" t="str">
        <f t="shared" si="828"/>
        <v>0.0025-0.00260811093818755i</v>
      </c>
      <c r="N2832">
        <f t="shared" si="829"/>
        <v>106.83755134059298</v>
      </c>
      <c r="O2832">
        <f t="shared" si="830"/>
        <v>5.2567133527194168</v>
      </c>
      <c r="P2832" s="3">
        <f t="shared" si="831"/>
        <v>5.2567133527194168</v>
      </c>
      <c r="Q2832" s="3">
        <f t="shared" si="832"/>
        <v>-73.162448659407019</v>
      </c>
      <c r="R2832">
        <f t="shared" si="833"/>
        <v>106.83755134059298</v>
      </c>
      <c r="S2832">
        <f t="shared" si="834"/>
        <v>39.117354221434979</v>
      </c>
      <c r="T2832">
        <f t="shared" si="817"/>
        <v>5.2567133527194168</v>
      </c>
    </row>
    <row r="2833" spans="1:20" x14ac:dyDescent="0.25">
      <c r="A2833">
        <f t="shared" si="818"/>
        <v>246715.55532399911</v>
      </c>
      <c r="B2833">
        <f t="shared" si="835"/>
        <v>39266.000167476435</v>
      </c>
      <c r="C2833" t="str">
        <f t="shared" si="819"/>
        <v>0.527317097167107-1.75259852633003i</v>
      </c>
      <c r="D2833" t="str">
        <f t="shared" si="820"/>
        <v>3.4680238397153-0.592490945851052i</v>
      </c>
      <c r="E2833" t="str">
        <f t="shared" si="821"/>
        <v>237.499447193683-27.6177117071158i</v>
      </c>
      <c r="F2833" t="str">
        <f t="shared" si="822"/>
        <v>2.90827846835941-3.87260795129591i</v>
      </c>
      <c r="G2833" t="str">
        <f t="shared" si="823"/>
        <v>0.999439349807724-0.023671414483245i</v>
      </c>
      <c r="H2833" t="str">
        <f t="shared" si="824"/>
        <v>5.17549313449991-228.653543269859i</v>
      </c>
      <c r="I2833" t="str">
        <f t="shared" si="825"/>
        <v>-2.45552988955324-1.93250052135024i</v>
      </c>
      <c r="K2833" t="str">
        <f t="shared" si="826"/>
        <v>0.00118728414279993-0.0018231498798814i</v>
      </c>
      <c r="L2833" t="str">
        <f t="shared" si="827"/>
        <v>0.0001875-0.00538996105169053i</v>
      </c>
      <c r="M2833" t="str">
        <f t="shared" si="828"/>
        <v>0.0025-0.00259823763517389i</v>
      </c>
      <c r="N2833">
        <f t="shared" si="829"/>
        <v>106.74534784734398</v>
      </c>
      <c r="O2833">
        <f t="shared" si="830"/>
        <v>5.2500136445602594</v>
      </c>
      <c r="P2833" s="3">
        <f t="shared" si="831"/>
        <v>5.2500136445602594</v>
      </c>
      <c r="Q2833" s="3">
        <f t="shared" si="832"/>
        <v>-73.254652152656021</v>
      </c>
      <c r="R2833">
        <f t="shared" si="833"/>
        <v>106.74534784734398</v>
      </c>
      <c r="S2833">
        <f t="shared" si="834"/>
        <v>39.266000167476435</v>
      </c>
      <c r="T2833">
        <f t="shared" si="817"/>
        <v>5.2500136445602594</v>
      </c>
    </row>
    <row r="2834" spans="1:20" x14ac:dyDescent="0.25">
      <c r="A2834">
        <f t="shared" si="818"/>
        <v>247653.07443423034</v>
      </c>
      <c r="B2834">
        <f t="shared" si="835"/>
        <v>39415.21096811285</v>
      </c>
      <c r="C2834" t="str">
        <f t="shared" si="819"/>
        <v>0.524045428105969-1.75210637660338i</v>
      </c>
      <c r="D2834" t="str">
        <f t="shared" si="820"/>
        <v>3.46794715010766-0.591663617051007i</v>
      </c>
      <c r="E2834" t="str">
        <f t="shared" si="821"/>
        <v>237.805120845053-28.2477494690736i</v>
      </c>
      <c r="F2834" t="str">
        <f t="shared" si="822"/>
        <v>2.90826605286331-3.85846996458097i</v>
      </c>
      <c r="G2834" t="str">
        <f t="shared" si="823"/>
        <v>0.999435083182125-0.0237612644205585i</v>
      </c>
      <c r="H2834" t="str">
        <f t="shared" si="824"/>
        <v>5.12711778847547-227.738136333569i</v>
      </c>
      <c r="I2834" t="str">
        <f t="shared" si="825"/>
        <v>-2.43684325794746-1.92424922374986i</v>
      </c>
      <c r="K2834" t="str">
        <f t="shared" si="826"/>
        <v>0.00118566759931128-0.00181827243548623i</v>
      </c>
      <c r="L2834" t="str">
        <f t="shared" si="827"/>
        <v>0.0001875-0.00536955673609337i</v>
      </c>
      <c r="M2834" t="str">
        <f t="shared" si="828"/>
        <v>0.0025-0.00258840170868091i</v>
      </c>
      <c r="N2834">
        <f t="shared" si="829"/>
        <v>106.65163625500519</v>
      </c>
      <c r="O2834">
        <f t="shared" si="830"/>
        <v>5.2433124776991047</v>
      </c>
      <c r="P2834" s="3">
        <f t="shared" si="831"/>
        <v>5.2433124776991047</v>
      </c>
      <c r="Q2834" s="3">
        <f t="shared" si="832"/>
        <v>-73.348363744994813</v>
      </c>
      <c r="R2834">
        <f t="shared" si="833"/>
        <v>106.65163625500519</v>
      </c>
      <c r="S2834">
        <f t="shared" si="834"/>
        <v>39.415210968112852</v>
      </c>
      <c r="T2834">
        <f t="shared" si="817"/>
        <v>5.2433124776991047</v>
      </c>
    </row>
    <row r="2835" spans="1:20" x14ac:dyDescent="0.25">
      <c r="A2835">
        <f t="shared" si="818"/>
        <v>248594.15611708042</v>
      </c>
      <c r="B2835">
        <f t="shared" si="835"/>
        <v>39564.988769791678</v>
      </c>
      <c r="C2835" t="str">
        <f t="shared" si="819"/>
        <v>0.520730574872211-1.75162233625599i</v>
      </c>
      <c r="D2835" t="str">
        <f t="shared" si="820"/>
        <v>3.4678698799821-0.590844736447053i</v>
      </c>
      <c r="E2835" t="str">
        <f t="shared" si="821"/>
        <v>238.107814019845-28.884768869338i</v>
      </c>
      <c r="F2835" t="str">
        <f t="shared" si="822"/>
        <v>2.90825354293736-3.8443874787592i</v>
      </c>
      <c r="G2835" t="str">
        <f t="shared" si="823"/>
        <v>0.999430784105407-0.0238514546277231i</v>
      </c>
      <c r="H2835" t="str">
        <f t="shared" si="824"/>
        <v>5.07921703461023-226.826758506219i</v>
      </c>
      <c r="I2835" t="str">
        <f t="shared" si="825"/>
        <v>-2.41830496062329-1.91604078689247i</v>
      </c>
      <c r="K2835" t="str">
        <f t="shared" si="826"/>
        <v>0.00118405460895642-0.00181341711395241i</v>
      </c>
      <c r="L2835" t="str">
        <f t="shared" si="827"/>
        <v>0.0001875-0.00534922966337256i</v>
      </c>
      <c r="M2835" t="str">
        <f t="shared" si="828"/>
        <v>0.0025-0.00257860301721549i</v>
      </c>
      <c r="N2835">
        <f t="shared" si="829"/>
        <v>106.5564098417575</v>
      </c>
      <c r="O2835">
        <f t="shared" si="830"/>
        <v>5.2366078798491902</v>
      </c>
      <c r="P2835" s="3">
        <f t="shared" si="831"/>
        <v>5.2366078798491902</v>
      </c>
      <c r="Q2835" s="3">
        <f t="shared" si="832"/>
        <v>-73.4435901582425</v>
      </c>
      <c r="R2835">
        <f t="shared" si="833"/>
        <v>106.5564098417575</v>
      </c>
      <c r="S2835">
        <f t="shared" si="834"/>
        <v>39.564988769791675</v>
      </c>
      <c r="T2835">
        <f t="shared" si="817"/>
        <v>5.2366078798491902</v>
      </c>
    </row>
    <row r="2836" spans="1:20" x14ac:dyDescent="0.25">
      <c r="A2836">
        <f t="shared" si="818"/>
        <v>249538.81391032532</v>
      </c>
      <c r="B2836">
        <f t="shared" si="835"/>
        <v>39715.335727116886</v>
      </c>
      <c r="C2836" t="str">
        <f t="shared" si="819"/>
        <v>0.517372264793462-1.75114580957428i</v>
      </c>
      <c r="D2836" t="str">
        <f t="shared" si="820"/>
        <v>3.4677920249705-0.59003429154169i</v>
      </c>
      <c r="E2836" t="str">
        <f t="shared" si="821"/>
        <v>238.407418868158-29.5287938884056i</v>
      </c>
      <c r="F2836" t="str">
        <f t="shared" si="822"/>
        <v>2.90824093786419-3.83036029119796i</v>
      </c>
      <c r="G2836" t="str">
        <f t="shared" si="823"/>
        <v>0.999426452331035-0.0239419863845079i</v>
      </c>
      <c r="H2836" t="str">
        <f t="shared" si="824"/>
        <v>5.03178561840992-225.919387926646i</v>
      </c>
      <c r="I2836" t="str">
        <f t="shared" si="825"/>
        <v>-2.39991376706479-1.90787489255114i</v>
      </c>
      <c r="K2836" t="str">
        <f t="shared" si="826"/>
        <v>0.00118244509973565-0.0018085838340874i</v>
      </c>
      <c r="L2836" t="str">
        <f t="shared" si="827"/>
        <v>0.0001875-0.0053289795411163i</v>
      </c>
      <c r="M2836" t="str">
        <f t="shared" si="828"/>
        <v>0.0025-0.00256884141982017i</v>
      </c>
      <c r="N2836">
        <f t="shared" si="829"/>
        <v>106.45966199873578</v>
      </c>
      <c r="O2836">
        <f t="shared" si="830"/>
        <v>5.2298978540743315</v>
      </c>
      <c r="P2836" s="3">
        <f t="shared" si="831"/>
        <v>5.2298978540743315</v>
      </c>
      <c r="Q2836" s="3">
        <f t="shared" si="832"/>
        <v>-73.540338001264217</v>
      </c>
      <c r="R2836">
        <f t="shared" si="833"/>
        <v>106.45966199873578</v>
      </c>
      <c r="S2836">
        <f t="shared" si="834"/>
        <v>39.715335727116887</v>
      </c>
      <c r="T2836">
        <f t="shared" si="817"/>
        <v>5.2298978540743315</v>
      </c>
    </row>
    <row r="2837" spans="1:20" x14ac:dyDescent="0.25">
      <c r="A2837">
        <f t="shared" si="818"/>
        <v>250487.06140318458</v>
      </c>
      <c r="B2837">
        <f t="shared" si="835"/>
        <v>39866.254002879934</v>
      </c>
      <c r="C2837" t="str">
        <f t="shared" si="819"/>
        <v>0.513970230463654-1.75067619054629i</v>
      </c>
      <c r="D2837" t="str">
        <f t="shared" si="820"/>
        <v>3.46771358067227-0.58923226995064i</v>
      </c>
      <c r="E2837" t="str">
        <f t="shared" si="821"/>
        <v>238.703825978993-30.1798470535695i</v>
      </c>
      <c r="F2837" t="str">
        <f t="shared" si="822"/>
        <v>2.90822823692095-3.8163882000595i</v>
      </c>
      <c r="G2837" t="str">
        <f t="shared" si="823"/>
        <v>0.999422087610608-0.0240328609753936i</v>
      </c>
      <c r="H2837" t="str">
        <f t="shared" si="824"/>
        <v>4.98481835292391-225.016002895241i</v>
      </c>
      <c r="I2837" t="str">
        <f t="shared" si="825"/>
        <v>-2.38166845774269-1.89975122594495i</v>
      </c>
      <c r="K2837" t="str">
        <f t="shared" si="826"/>
        <v>0.00118083900004073-0.00180377251466196i</v>
      </c>
      <c r="L2837" t="str">
        <f t="shared" si="827"/>
        <v>0.0001875-0.00530880607801983i</v>
      </c>
      <c r="M2837" t="str">
        <f t="shared" si="828"/>
        <v>0.0025-0.0025591167760711i</v>
      </c>
      <c r="N2837">
        <f t="shared" si="829"/>
        <v>106.36138623362844</v>
      </c>
      <c r="O2837">
        <f t="shared" si="830"/>
        <v>5.2231803788234998</v>
      </c>
      <c r="P2837" s="3">
        <f t="shared" si="831"/>
        <v>5.2231803788234998</v>
      </c>
      <c r="Q2837" s="3">
        <f t="shared" si="832"/>
        <v>-73.638613766371563</v>
      </c>
      <c r="R2837">
        <f t="shared" si="833"/>
        <v>106.36138623362844</v>
      </c>
      <c r="S2837">
        <f t="shared" si="834"/>
        <v>39.866254002879934</v>
      </c>
      <c r="T2837">
        <f t="shared" si="817"/>
        <v>5.2231803788234998</v>
      </c>
    </row>
    <row r="2838" spans="1:20" x14ac:dyDescent="0.25">
      <c r="A2838">
        <f t="shared" si="818"/>
        <v>251438.91223651665</v>
      </c>
      <c r="B2838">
        <f t="shared" si="835"/>
        <v>40017.745768090877</v>
      </c>
      <c r="C2838" t="str">
        <f t="shared" si="819"/>
        <v>0.510524210025602-1.75021286282181i</v>
      </c>
      <c r="D2838" t="str">
        <f t="shared" si="820"/>
        <v>3.46763454265416-0.588438659402579i</v>
      </c>
      <c r="E2838" t="str">
        <f t="shared" si="821"/>
        <v>238.996924387868-30.8379493881559i</v>
      </c>
      <c r="F2838" t="str">
        <f t="shared" si="822"/>
        <v>2.90821543937936-3.80247100429809i</v>
      </c>
      <c r="G2838" t="str">
        <f t="shared" si="823"/>
        <v>0.999417689693838-0.0241240796895889i</v>
      </c>
      <c r="H2838" t="str">
        <f t="shared" si="824"/>
        <v>4.93831011775974-224.116581872376i</v>
      </c>
      <c r="I2838" t="str">
        <f t="shared" si="825"/>
        <v>-2.3635678240051-1.89166947569081i</v>
      </c>
      <c r="K2838" t="str">
        <f t="shared" si="826"/>
        <v>0.0011792362386537-0.00179898307440978i</v>
      </c>
      <c r="L2838" t="str">
        <f t="shared" si="827"/>
        <v>0.0001875-0.00528870898388107i</v>
      </c>
      <c r="M2838" t="str">
        <f t="shared" si="828"/>
        <v>0.0025-0.00254942894607601i</v>
      </c>
      <c r="N2838">
        <f t="shared" si="829"/>
        <v>106.26157617431679</v>
      </c>
      <c r="O2838">
        <f t="shared" si="830"/>
        <v>5.21645340797643</v>
      </c>
      <c r="P2838" s="3">
        <f t="shared" si="831"/>
        <v>5.21645340797643</v>
      </c>
      <c r="Q2838" s="3">
        <f t="shared" si="832"/>
        <v>-73.738423825683213</v>
      </c>
      <c r="R2838">
        <f t="shared" si="833"/>
        <v>106.26157617431679</v>
      </c>
      <c r="S2838">
        <f t="shared" si="834"/>
        <v>40.017745768090876</v>
      </c>
      <c r="T2838">
        <f t="shared" si="817"/>
        <v>5.21645340797643</v>
      </c>
    </row>
    <row r="2839" spans="1:20" x14ac:dyDescent="0.25">
      <c r="A2839">
        <f t="shared" si="818"/>
        <v>252394.38010301543</v>
      </c>
      <c r="B2839">
        <f t="shared" si="835"/>
        <v>40169.813202009624</v>
      </c>
      <c r="C2839" t="str">
        <f t="shared" si="819"/>
        <v>0.507033947459137-1.74975519967852i</v>
      </c>
      <c r="D2839" t="str">
        <f t="shared" si="820"/>
        <v>3.46755490644994-0.587653447738861i</v>
      </c>
      <c r="E2839" t="str">
        <f t="shared" si="821"/>
        <v>239.286601585757-31.5031203601064i</v>
      </c>
      <c r="F2839" t="str">
        <f t="shared" si="822"/>
        <v>2.90820254450558-3.78860850365706i</v>
      </c>
      <c r="G2839" t="str">
        <f t="shared" si="823"/>
        <v>0.999413258328543-0.0242156438210465i</v>
      </c>
      <c r="H2839" t="str">
        <f t="shared" si="824"/>
        <v>4.89225585811419-223.22110347685i</v>
      </c>
      <c r="I2839" t="str">
        <f t="shared" si="825"/>
        <v>-2.34561066796945-1.88362933375607i</v>
      </c>
      <c r="K2839" t="str">
        <f t="shared" si="826"/>
        <v>0.0011776367447458-0.00179421543202729i</v>
      </c>
      <c r="L2839" t="str">
        <f t="shared" si="827"/>
        <v>0.0001875-0.00526868796959661i</v>
      </c>
      <c r="M2839" t="str">
        <f t="shared" si="828"/>
        <v>0.0025-0.00253977779047222i</v>
      </c>
      <c r="N2839">
        <f t="shared" si="829"/>
        <v>106.1602255725563</v>
      </c>
      <c r="O2839">
        <f t="shared" si="830"/>
        <v>5.2097148708999725</v>
      </c>
      <c r="P2839" s="3">
        <f t="shared" si="831"/>
        <v>5.2097148708999725</v>
      </c>
      <c r="Q2839" s="3">
        <f t="shared" si="832"/>
        <v>-73.8397744274437</v>
      </c>
      <c r="R2839">
        <f t="shared" si="833"/>
        <v>106.1602255725563</v>
      </c>
      <c r="S2839">
        <f t="shared" si="834"/>
        <v>40.169813202009621</v>
      </c>
      <c r="T2839">
        <f t="shared" si="817"/>
        <v>5.2097148708999725</v>
      </c>
    </row>
    <row r="2840" spans="1:20" x14ac:dyDescent="0.25">
      <c r="A2840">
        <f t="shared" si="818"/>
        <v>253353.47874740692</v>
      </c>
      <c r="B2840">
        <f t="shared" si="835"/>
        <v>40322.458492177262</v>
      </c>
      <c r="C2840" t="str">
        <f t="shared" si="819"/>
        <v>0.503499192874677-1.74930256399462i</v>
      </c>
      <c r="D2840" t="str">
        <f t="shared" si="820"/>
        <v>3.46747466756018-0.586876622913242i</v>
      </c>
      <c r="E2840" t="str">
        <f t="shared" si="821"/>
        <v>239.572743529418-32.1753778299614i</v>
      </c>
      <c r="F2840" t="str">
        <f t="shared" si="822"/>
        <v>2.90818955156021-3.77480049866591i</v>
      </c>
      <c r="G2840" t="str">
        <f t="shared" si="823"/>
        <v>0.99940879326063-0.0243075546684796i</v>
      </c>
      <c r="H2840" t="str">
        <f t="shared" si="824"/>
        <v>4.84665058381964-222.329546484355i</v>
      </c>
      <c r="I2840" t="str">
        <f t="shared" si="825"/>
        <v>-2.32779580241562-1.87563049541202i</v>
      </c>
      <c r="K2840" t="str">
        <f t="shared" si="826"/>
        <v>0.00117604044787644-0.0017894695061733i</v>
      </c>
      <c r="L2840" t="str">
        <f t="shared" si="827"/>
        <v>0.0001875-0.00524874274715742i</v>
      </c>
      <c r="M2840" t="str">
        <f t="shared" si="828"/>
        <v>0.0025-0.0025301631704246i</v>
      </c>
      <c r="N2840">
        <f t="shared" si="829"/>
        <v>106.05732830769531</v>
      </c>
      <c r="O2840">
        <f t="shared" si="830"/>
        <v>5.2029626725164011</v>
      </c>
      <c r="P2840" s="3">
        <f t="shared" si="831"/>
        <v>5.2029626725164011</v>
      </c>
      <c r="Q2840" s="3">
        <f t="shared" si="832"/>
        <v>-73.942671692304685</v>
      </c>
      <c r="R2840">
        <f t="shared" si="833"/>
        <v>106.05732830769531</v>
      </c>
      <c r="S2840">
        <f t="shared" si="834"/>
        <v>40.322458492177262</v>
      </c>
      <c r="T2840">
        <f t="shared" si="817"/>
        <v>5.2029626725164011</v>
      </c>
    </row>
    <row r="2841" spans="1:20" x14ac:dyDescent="0.25">
      <c r="A2841">
        <f t="shared" si="818"/>
        <v>254316.22196664708</v>
      </c>
      <c r="B2841">
        <f t="shared" si="835"/>
        <v>40475.68383444754</v>
      </c>
      <c r="C2841" t="str">
        <f t="shared" si="819"/>
        <v>0.499919702812188-1.74885430822817i</v>
      </c>
      <c r="D2841" t="str">
        <f t="shared" si="820"/>
        <v>3.46739382145209-0.586108172991641i</v>
      </c>
      <c r="E2841" t="str">
        <f t="shared" si="821"/>
        <v>239.855234653145-32.8547379982303i</v>
      </c>
      <c r="F2841" t="str">
        <f t="shared" si="822"/>
        <v>2.90817645979827-3.76104679063754i</v>
      </c>
      <c r="G2841" t="str">
        <f t="shared" si="823"/>
        <v>0.999404294234079-0.024399813535378i</v>
      </c>
      <c r="H2841" t="str">
        <f t="shared" si="824"/>
        <v>4.80148936840551-221.441889825957i</v>
      </c>
      <c r="I2841" t="str">
        <f t="shared" si="825"/>
        <v>-2.31012205068041-1.86767265918798i</v>
      </c>
      <c r="K2841" t="str">
        <f t="shared" si="826"/>
        <v>0.00117444727799207-0.00178474521546882i</v>
      </c>
      <c r="L2841" t="str">
        <f t="shared" si="827"/>
        <v>0.0001875-0.00522887302964476i</v>
      </c>
      <c r="M2841" t="str">
        <f t="shared" si="828"/>
        <v>0.0025-0.00252058494762363i</v>
      </c>
      <c r="N2841">
        <f t="shared" si="829"/>
        <v>105.95287839043135</v>
      </c>
      <c r="O2841">
        <f t="shared" si="830"/>
        <v>5.1961946933838057</v>
      </c>
      <c r="P2841" s="3">
        <f t="shared" si="831"/>
        <v>5.1961946933838057</v>
      </c>
      <c r="Q2841" s="3">
        <f t="shared" si="832"/>
        <v>-74.047121609568649</v>
      </c>
      <c r="R2841">
        <f t="shared" si="833"/>
        <v>105.95287839043135</v>
      </c>
      <c r="S2841">
        <f t="shared" si="834"/>
        <v>40.475683834447537</v>
      </c>
      <c r="T2841">
        <f t="shared" si="817"/>
        <v>5.1961946933838057</v>
      </c>
    </row>
    <row r="2842" spans="1:20" x14ac:dyDescent="0.25">
      <c r="A2842">
        <f t="shared" si="818"/>
        <v>255282.62361012032</v>
      </c>
      <c r="B2842">
        <f t="shared" si="835"/>
        <v>40629.49143301844</v>
      </c>
      <c r="C2842" t="str">
        <f t="shared" si="819"/>
        <v>0.496295240545524-1.74840977440323i</v>
      </c>
      <c r="D2842" t="str">
        <f t="shared" si="820"/>
        <v>3.46731236355919-0.585348086151841i</v>
      </c>
      <c r="E2842" t="str">
        <f t="shared" si="821"/>
        <v>240.133957881985-33.5412153522172i</v>
      </c>
      <c r="F2842" t="str">
        <f t="shared" si="822"/>
        <v>2.90816326846911-3.74734718166526i</v>
      </c>
      <c r="G2842" t="str">
        <f t="shared" si="823"/>
        <v>0.999399760990931-0.0244924217300249i</v>
      </c>
      <c r="H2842" t="str">
        <f t="shared" si="824"/>
        <v>4.75676734817552-220.558112586597i</v>
      </c>
      <c r="I2842" t="str">
        <f t="shared" si="825"/>
        <v>-2.29258824655303-1.85975552682628i</v>
      </c>
      <c r="K2842" t="str">
        <f t="shared" si="826"/>
        <v>0.00117285716542528-0.00178004247849665i</v>
      </c>
      <c r="L2842" t="str">
        <f t="shared" si="827"/>
        <v>0.0001875-0.00520907853122612i</v>
      </c>
      <c r="M2842" t="str">
        <f t="shared" si="828"/>
        <v>0.0025-0.00251104298428335i</v>
      </c>
      <c r="N2842">
        <f t="shared" si="829"/>
        <v>105.84686996660794</v>
      </c>
      <c r="O2842">
        <f t="shared" si="830"/>
        <v>5.1894087897881249</v>
      </c>
      <c r="P2842" s="3">
        <f t="shared" si="831"/>
        <v>5.1894087897881249</v>
      </c>
      <c r="Q2842" s="3">
        <f t="shared" si="832"/>
        <v>-74.15313003339206</v>
      </c>
      <c r="R2842">
        <f t="shared" si="833"/>
        <v>105.84686996660794</v>
      </c>
      <c r="S2842">
        <f t="shared" si="834"/>
        <v>40.629491433018437</v>
      </c>
      <c r="T2842">
        <f t="shared" si="817"/>
        <v>5.1894087897881249</v>
      </c>
    </row>
    <row r="2843" spans="1:20" x14ac:dyDescent="0.25">
      <c r="A2843">
        <f t="shared" si="818"/>
        <v>256252.6975798388</v>
      </c>
      <c r="B2843">
        <f t="shared" si="835"/>
        <v>40783.883500463911</v>
      </c>
      <c r="C2843" t="str">
        <f t="shared" si="819"/>
        <v>0.49262557639187-1.74796829410327i</v>
      </c>
      <c r="D2843" t="str">
        <f t="shared" si="820"/>
        <v>3.46723028928108-0.584596350683238i</v>
      </c>
      <c r="E2843" t="str">
        <f t="shared" si="821"/>
        <v>240.40879464646-34.2348226123058i</v>
      </c>
      <c r="F2843" t="str">
        <f t="shared" si="822"/>
        <v>2.9081499768164-3.73370147461997i</v>
      </c>
      <c r="G2843" t="str">
        <f t="shared" si="823"/>
        <v>0.99939519327127-0.0245853805655124i</v>
      </c>
      <c r="H2843" t="str">
        <f t="shared" si="824"/>
        <v>4.71247972129903-219.678194003605i</v>
      </c>
      <c r="I2843" t="str">
        <f t="shared" si="825"/>
        <v>-2.27519323417185-1.85187880323783i</v>
      </c>
      <c r="K2843" t="str">
        <f t="shared" si="826"/>
        <v>0.00117127004089379-0.00177536121380116i</v>
      </c>
      <c r="L2843" t="str">
        <f t="shared" si="827"/>
        <v>0.0001875-0.00518935896715093i</v>
      </c>
      <c r="M2843" t="str">
        <f t="shared" si="828"/>
        <v>0.0025-0.00250153714313942i</v>
      </c>
      <c r="N2843">
        <f t="shared" si="829"/>
        <v>105.7392973210432</v>
      </c>
      <c r="O2843">
        <f t="shared" si="830"/>
        <v>5.1826027938477441</v>
      </c>
      <c r="P2843" s="3">
        <f t="shared" si="831"/>
        <v>5.1826027938477441</v>
      </c>
      <c r="Q2843" s="3">
        <f t="shared" si="832"/>
        <v>-74.260702678956804</v>
      </c>
      <c r="R2843">
        <f t="shared" si="833"/>
        <v>105.7392973210432</v>
      </c>
      <c r="S2843">
        <f t="shared" si="834"/>
        <v>40.783883500463908</v>
      </c>
      <c r="T2843">
        <f t="shared" si="817"/>
        <v>5.1826027938477441</v>
      </c>
    </row>
    <row r="2844" spans="1:20" x14ac:dyDescent="0.25">
      <c r="A2844">
        <f t="shared" si="818"/>
        <v>257226.4578306422</v>
      </c>
      <c r="B2844">
        <f t="shared" si="835"/>
        <v>40938.862257765679</v>
      </c>
      <c r="C2844" t="str">
        <f t="shared" si="819"/>
        <v>0.488910488026371-1.74752918847224i</v>
      </c>
      <c r="D2844" t="str">
        <f t="shared" si="820"/>
        <v>3.46714759398325-0.583852954986578i</v>
      </c>
      <c r="E2844" t="str">
        <f t="shared" si="821"/>
        <v>240.679624898862-34.9355706777561i</v>
      </c>
      <c r="F2844" t="str">
        <f t="shared" si="822"/>
        <v>2.90813658407809-3.72010947314739i</v>
      </c>
      <c r="G2844" t="str">
        <f t="shared" si="823"/>
        <v>0.999390590813213-0.024678691359759i</v>
      </c>
      <c r="H2844" t="str">
        <f t="shared" si="824"/>
        <v>4.66862174691735-218.802113465234i</v>
      </c>
      <c r="I2844" t="str">
        <f t="shared" si="825"/>
        <v>-2.25793586792233-1.84404219645851i</v>
      </c>
      <c r="K2844" t="str">
        <f t="shared" si="826"/>
        <v>0.00116968583549954-0.00177070133988795i</v>
      </c>
      <c r="L2844" t="str">
        <f t="shared" si="827"/>
        <v>0.0001875-0.0051697140537467i</v>
      </c>
      <c r="M2844" t="str">
        <f t="shared" si="828"/>
        <v>0.0025-0.00249206728744712i</v>
      </c>
      <c r="N2844">
        <f t="shared" si="829"/>
        <v>105.63015488139396</v>
      </c>
      <c r="O2844">
        <f t="shared" si="830"/>
        <v>5.1757745136317892</v>
      </c>
      <c r="P2844" s="3">
        <f t="shared" si="831"/>
        <v>5.1757745136317892</v>
      </c>
      <c r="Q2844" s="3">
        <f t="shared" si="832"/>
        <v>-74.369845118606037</v>
      </c>
      <c r="R2844">
        <f t="shared" si="833"/>
        <v>105.63015488139396</v>
      </c>
      <c r="S2844">
        <f t="shared" si="834"/>
        <v>40.938862257765678</v>
      </c>
      <c r="T2844">
        <f t="shared" si="817"/>
        <v>5.1757745136317892</v>
      </c>
    </row>
    <row r="2845" spans="1:20" x14ac:dyDescent="0.25">
      <c r="A2845">
        <f t="shared" si="818"/>
        <v>258203.91837039869</v>
      </c>
      <c r="B2845">
        <f t="shared" si="835"/>
        <v>41094.429934345193</v>
      </c>
      <c r="C2845" t="str">
        <f t="shared" si="819"/>
        <v>0.485149760801651-1.74709176822313i</v>
      </c>
      <c r="D2845" t="str">
        <f t="shared" si="820"/>
        <v>3.46706427299675-0.583117887573676i</v>
      </c>
      <c r="E2845" t="str">
        <f t="shared" si="821"/>
        <v>240.946327131119-35.6434685720294i</v>
      </c>
      <c r="F2845" t="str">
        <f t="shared" si="822"/>
        <v>2.90812308948634-3.70657098166511i</v>
      </c>
      <c r="G2845" t="str">
        <f t="shared" si="823"/>
        <v>0.999385953352891-0.0247723554355251i</v>
      </c>
      <c r="H2845" t="str">
        <f t="shared" si="824"/>
        <v>4.62518874426416-217.929850509214i</v>
      </c>
      <c r="I2845" t="str">
        <f t="shared" si="825"/>
        <v>-2.24081501233607-1.83624541760625i</v>
      </c>
      <c r="K2845" t="str">
        <f t="shared" si="826"/>
        <v>0.00116810448072774-0.00176606277522351i</v>
      </c>
      <c r="L2845" t="str">
        <f t="shared" si="827"/>
        <v>0.0001875-0.00515014350841472i</v>
      </c>
      <c r="M2845" t="str">
        <f t="shared" si="828"/>
        <v>0.0025-0.0024826332809794i</v>
      </c>
      <c r="N2845">
        <f t="shared" si="829"/>
        <v>105.51943722205274</v>
      </c>
      <c r="O2845">
        <f t="shared" si="830"/>
        <v>5.1689217332900386</v>
      </c>
      <c r="P2845" s="3">
        <f t="shared" si="831"/>
        <v>5.1689217332900386</v>
      </c>
      <c r="Q2845" s="3">
        <f t="shared" si="832"/>
        <v>-74.480562777947256</v>
      </c>
      <c r="R2845">
        <f t="shared" si="833"/>
        <v>105.51943722205274</v>
      </c>
      <c r="S2845">
        <f t="shared" si="834"/>
        <v>41.094429934345193</v>
      </c>
      <c r="T2845">
        <f t="shared" si="817"/>
        <v>5.1689217332900386</v>
      </c>
    </row>
    <row r="2846" spans="1:20" x14ac:dyDescent="0.25">
      <c r="A2846">
        <f t="shared" si="818"/>
        <v>259185.09326020622</v>
      </c>
      <c r="B2846">
        <f t="shared" si="835"/>
        <v>41250.588768095709</v>
      </c>
      <c r="C2846" t="str">
        <f t="shared" si="819"/>
        <v>0.481343188072263-1.74665533365494i</v>
      </c>
      <c r="D2846" t="str">
        <f t="shared" si="820"/>
        <v>3.46698032161804-0.582391137067171i</v>
      </c>
      <c r="E2846" t="str">
        <f t="shared" si="821"/>
        <v>241.208778394322-36.3585233876973i</v>
      </c>
      <c r="F2846" t="str">
        <f t="shared" si="822"/>
        <v>2.90810949226751-3.69308580535988i</v>
      </c>
      <c r="G2846" t="str">
        <f t="shared" si="823"/>
        <v>0.999381280624437-0.0248663741204303i</v>
      </c>
      <c r="H2846" t="str">
        <f t="shared" si="824"/>
        <v>4.58217609179999-217.061384821312i</v>
      </c>
      <c r="I2846" t="str">
        <f t="shared" si="825"/>
        <v>-2.22382954199098-1.82848818083871i</v>
      </c>
      <c r="K2846" t="str">
        <f t="shared" si="826"/>
        <v>0.00116652590844606-0.00176144543823495i</v>
      </c>
      <c r="L2846" t="str">
        <f t="shared" si="827"/>
        <v>0.0001875-0.00513064704962614i</v>
      </c>
      <c r="M2846" t="str">
        <f t="shared" si="828"/>
        <v>0.0025-0.00247323498802491i</v>
      </c>
      <c r="N2846">
        <f t="shared" si="829"/>
        <v>105.40713906807508</v>
      </c>
      <c r="O2846">
        <f t="shared" si="830"/>
        <v>5.1620422131979646</v>
      </c>
      <c r="P2846" s="3">
        <f t="shared" si="831"/>
        <v>5.1620422131979646</v>
      </c>
      <c r="Q2846" s="3">
        <f t="shared" si="832"/>
        <v>-74.592860931924918</v>
      </c>
      <c r="R2846">
        <f t="shared" si="833"/>
        <v>105.40713906807508</v>
      </c>
      <c r="S2846">
        <f t="shared" si="834"/>
        <v>41.25058876809571</v>
      </c>
      <c r="T2846">
        <f t="shared" si="817"/>
        <v>5.1620422131979646</v>
      </c>
    </row>
    <row r="2847" spans="1:20" x14ac:dyDescent="0.25">
      <c r="A2847">
        <f t="shared" si="818"/>
        <v>260169.99661459503</v>
      </c>
      <c r="B2847">
        <f t="shared" si="835"/>
        <v>41407.341005414477</v>
      </c>
      <c r="C2847" t="str">
        <f t="shared" si="819"/>
        <v>0.477490571523806-1.74621917467779i</v>
      </c>
      <c r="D2847" t="str">
        <f t="shared" si="820"/>
        <v>3.46689573510863-0.58167269220024i</v>
      </c>
      <c r="E2847" t="str">
        <f t="shared" si="821"/>
        <v>241.466854319928-37.0807402309667i</v>
      </c>
      <c r="F2847" t="str">
        <f t="shared" si="822"/>
        <v>2.90809579164207-3.67965375018471i</v>
      </c>
      <c r="G2847" t="str">
        <f t="shared" si="823"/>
        <v>0.999376572359968-0.0249607487469694i</v>
      </c>
      <c r="H2847" t="str">
        <f t="shared" si="824"/>
        <v>4.53957922636089-216.196696233922i</v>
      </c>
      <c r="I2847" t="str">
        <f t="shared" si="825"/>
        <v>-2.20697834141258-1.82077020331177i</v>
      </c>
      <c r="K2847" t="str">
        <f t="shared" si="826"/>
        <v>0.00116495005090382-0.00175684924730962i</v>
      </c>
      <c r="L2847" t="str">
        <f t="shared" si="827"/>
        <v>0.0001875-0.00511122439691786i</v>
      </c>
      <c r="M2847" t="str">
        <f t="shared" si="828"/>
        <v>0.0025-0.00246387227338604i</v>
      </c>
      <c r="N2847">
        <f t="shared" si="829"/>
        <v>105.29325529913783</v>
      </c>
      <c r="O2847">
        <f t="shared" si="830"/>
        <v>5.1551336901144698</v>
      </c>
      <c r="P2847" s="3">
        <f t="shared" si="831"/>
        <v>5.1551336901144698</v>
      </c>
      <c r="Q2847" s="3">
        <f t="shared" si="832"/>
        <v>-74.706744700862174</v>
      </c>
      <c r="R2847">
        <f t="shared" si="833"/>
        <v>105.29325529913783</v>
      </c>
      <c r="S2847">
        <f t="shared" si="834"/>
        <v>41.40734100541448</v>
      </c>
      <c r="T2847">
        <f t="shared" si="817"/>
        <v>5.1551336901144698</v>
      </c>
    </row>
    <row r="2848" spans="1:20" x14ac:dyDescent="0.25">
      <c r="A2848">
        <f t="shared" si="818"/>
        <v>261158.64260173051</v>
      </c>
      <c r="B2848">
        <f t="shared" si="835"/>
        <v>41564.688901235051</v>
      </c>
      <c r="C2848" t="str">
        <f t="shared" si="819"/>
        <v>0.473591721506486-1.74578257084681i</v>
      </c>
      <c r="D2848" t="str">
        <f t="shared" si="820"/>
        <v>3.46681050869492-0.580962541816352i</v>
      </c>
      <c r="E2848" t="str">
        <f t="shared" si="821"/>
        <v>241.720429142687-37.8101221658579i</v>
      </c>
      <c r="F2848" t="str">
        <f t="shared" si="822"/>
        <v>2.90808198682461-3.66627462285613i</v>
      </c>
      <c r="G2848" t="str">
        <f t="shared" si="823"/>
        <v>0.999371828289573-0.0250554806525294i</v>
      </c>
      <c r="H2848" t="str">
        <f t="shared" si="824"/>
        <v>4.49739364231969-215.335764724659i</v>
      </c>
      <c r="I2848" t="str">
        <f t="shared" si="825"/>
        <v>-2.19026030497641-1.81309120513857i</v>
      </c>
      <c r="K2848" t="str">
        <f t="shared" si="826"/>
        <v>0.00116337684073108-0.00175227412079485i</v>
      </c>
      <c r="L2848" t="str">
        <f t="shared" si="827"/>
        <v>0.0001875-0.00509187527088848i</v>
      </c>
      <c r="M2848" t="str">
        <f t="shared" si="828"/>
        <v>0.0025-0.00245454500237701i</v>
      </c>
      <c r="N2848">
        <f t="shared" si="829"/>
        <v>105.17778095352057</v>
      </c>
      <c r="O2848">
        <f t="shared" si="830"/>
        <v>5.1481938773541769</v>
      </c>
      <c r="P2848" s="3">
        <f t="shared" si="831"/>
        <v>5.1481938773541769</v>
      </c>
      <c r="Q2848" s="3">
        <f t="shared" si="832"/>
        <v>-74.822219046479432</v>
      </c>
      <c r="R2848">
        <f t="shared" si="833"/>
        <v>105.17778095352057</v>
      </c>
      <c r="S2848">
        <f t="shared" si="834"/>
        <v>41.564688901235051</v>
      </c>
      <c r="T2848">
        <f t="shared" si="817"/>
        <v>5.1481938773541769</v>
      </c>
    </row>
    <row r="2849" spans="1:20" x14ac:dyDescent="0.25">
      <c r="A2849">
        <f t="shared" si="818"/>
        <v>262151.0454436171</v>
      </c>
      <c r="B2849">
        <f t="shared" si="835"/>
        <v>41722.634719059744</v>
      </c>
      <c r="C2849" t="str">
        <f t="shared" si="819"/>
        <v>0.469646457373278-1.74534479140494i</v>
      </c>
      <c r="D2849" t="str">
        <f t="shared" si="820"/>
        <v>3.46672463756791-0.580260674868995i</v>
      </c>
      <c r="E2849" t="str">
        <f t="shared" si="821"/>
        <v>241.969375725336-38.5466701580872i</v>
      </c>
      <c r="F2849" t="str">
        <f t="shared" si="822"/>
        <v>2.90806807702377-3.65294823085139i</v>
      </c>
      <c r="G2849" t="str">
        <f t="shared" si="823"/>
        <v>0.999367048141294-0.0251505711794056i</v>
      </c>
      <c r="H2849" t="str">
        <f t="shared" si="824"/>
        <v>4.45561489076182-214.478570414976i</v>
      </c>
      <c r="I2849" t="str">
        <f t="shared" si="825"/>
        <v>-2.17367433681153-1.80545090934927i</v>
      </c>
      <c r="K2849" t="str">
        <f t="shared" si="826"/>
        <v>0.00116180621093802-0.00174771997699751i</v>
      </c>
      <c r="L2849" t="str">
        <f t="shared" si="827"/>
        <v>0.0001875-0.00507259939319434i</v>
      </c>
      <c r="M2849" t="str">
        <f t="shared" si="828"/>
        <v>0.0025-0.00244525304082188i</v>
      </c>
      <c r="N2849">
        <f t="shared" si="829"/>
        <v>105.06071123212058</v>
      </c>
      <c r="O2849">
        <f t="shared" si="830"/>
        <v>5.141220464974249</v>
      </c>
      <c r="P2849" s="3">
        <f t="shared" si="831"/>
        <v>5.141220464974249</v>
      </c>
      <c r="Q2849" s="3">
        <f t="shared" si="832"/>
        <v>-74.939288767879418</v>
      </c>
      <c r="R2849">
        <f t="shared" si="833"/>
        <v>105.06071123212058</v>
      </c>
      <c r="S2849">
        <f t="shared" si="834"/>
        <v>41.722634719059741</v>
      </c>
      <c r="T2849">
        <f t="shared" si="817"/>
        <v>5.141220464974249</v>
      </c>
    </row>
    <row r="2850" spans="1:20" x14ac:dyDescent="0.25">
      <c r="A2850">
        <f t="shared" si="818"/>
        <v>263147.2194163028</v>
      </c>
      <c r="B2850">
        <f t="shared" si="835"/>
        <v>41881.180730992171</v>
      </c>
      <c r="C2850" t="str">
        <f t="shared" si="819"/>
        <v>0.465654607821986-1.74490509533498i</v>
      </c>
      <c r="D2850" t="str">
        <f t="shared" si="820"/>
        <v>3.46663811688291-0.57956708042141i</v>
      </c>
      <c r="E2850" t="str">
        <f t="shared" si="821"/>
        <v>242.2135655851-39.2903830187021i</v>
      </c>
      <c r="F2850" t="str">
        <f t="shared" si="822"/>
        <v>2.90805406144216-3.63967438240565i</v>
      </c>
      <c r="G2850" t="str">
        <f t="shared" si="823"/>
        <v>0.999362231641115-0.025246021674819i</v>
      </c>
      <c r="H2850" t="str">
        <f t="shared" si="824"/>
        <v>4.41423857867336-213.625093568798i</v>
      </c>
      <c r="I2850" t="str">
        <f t="shared" si="825"/>
        <v>-2.15721935070511-1.79784904185147i</v>
      </c>
      <c r="K2850" t="str">
        <f t="shared" si="826"/>
        <v>0.0011602380949141-0.00174318673418379i</v>
      </c>
      <c r="L2850" t="str">
        <f t="shared" si="827"/>
        <v>0.0001875-0.00505339648654546i</v>
      </c>
      <c r="M2850" t="str">
        <f t="shared" si="828"/>
        <v>0.0025-0.00243599625505269i</v>
      </c>
      <c r="N2850">
        <f t="shared" si="829"/>
        <v>104.94204150248264</v>
      </c>
      <c r="O2850">
        <f t="shared" si="830"/>
        <v>5.1342111199756202</v>
      </c>
      <c r="P2850" s="3">
        <f t="shared" si="831"/>
        <v>5.1342111199756202</v>
      </c>
      <c r="Q2850" s="3">
        <f t="shared" si="832"/>
        <v>-75.057958497517362</v>
      </c>
      <c r="R2850">
        <f t="shared" si="833"/>
        <v>104.94204150248264</v>
      </c>
      <c r="S2850">
        <f t="shared" si="834"/>
        <v>41.88118073099217</v>
      </c>
      <c r="T2850">
        <f t="shared" si="817"/>
        <v>5.1342111199756202</v>
      </c>
    </row>
    <row r="2851" spans="1:20" x14ac:dyDescent="0.25">
      <c r="A2851">
        <f t="shared" si="818"/>
        <v>264147.17885008478</v>
      </c>
      <c r="B2851">
        <f t="shared" si="835"/>
        <v>42040.32921776994</v>
      </c>
      <c r="C2851" t="str">
        <f t="shared" si="819"/>
        <v>0.461616011241526-1.74446273142124i</v>
      </c>
      <c r="D2851" t="str">
        <f t="shared" si="820"/>
        <v>3.46655094175937-0.578881747646337i</v>
      </c>
      <c r="E2851" t="str">
        <f t="shared" si="821"/>
        <v>242.452868922047-40.0412573475159i</v>
      </c>
      <c r="F2851" t="str">
        <f t="shared" si="822"/>
        <v>2.9080399392764-3.62645288650927i</v>
      </c>
      <c r="G2851" t="str">
        <f t="shared" si="823"/>
        <v>0.999357378512942-0.0253418334909321i</v>
      </c>
      <c r="H2851" t="str">
        <f t="shared" si="824"/>
        <v>4.37326036814229-212.775314591162i</v>
      </c>
      <c r="I2851" t="str">
        <f t="shared" si="825"/>
        <v>-2.14089427000799-1.79028533139114i</v>
      </c>
      <c r="K2851" t="str">
        <f t="shared" si="826"/>
        <v>0.00115867242642745-0.00173867431057876i</v>
      </c>
      <c r="L2851" t="str">
        <f t="shared" si="827"/>
        <v>0.0001875-0.00503426627470159i</v>
      </c>
      <c r="M2851" t="str">
        <f t="shared" si="828"/>
        <v>0.0025-0.00242677451190744i</v>
      </c>
      <c r="N2851">
        <f t="shared" si="829"/>
        <v>104.82176730285708</v>
      </c>
      <c r="O2851">
        <f t="shared" si="830"/>
        <v>5.1271634865199083</v>
      </c>
      <c r="P2851" s="3">
        <f t="shared" si="831"/>
        <v>5.1271634865199083</v>
      </c>
      <c r="Q2851" s="3">
        <f t="shared" si="832"/>
        <v>-75.178232697142917</v>
      </c>
      <c r="R2851">
        <f t="shared" si="833"/>
        <v>104.82176730285708</v>
      </c>
      <c r="S2851">
        <f t="shared" si="834"/>
        <v>42.040329217769937</v>
      </c>
      <c r="T2851">
        <f t="shared" si="817"/>
        <v>5.1271634865199083</v>
      </c>
    </row>
    <row r="2852" spans="1:20" x14ac:dyDescent="0.25">
      <c r="A2852">
        <f t="shared" si="818"/>
        <v>265150.9381297151</v>
      </c>
      <c r="B2852">
        <f t="shared" si="835"/>
        <v>42200.082468797467</v>
      </c>
      <c r="C2852" t="str">
        <f t="shared" si="819"/>
        <v>0.457530516061826-1.74401693832092i</v>
      </c>
      <c r="D2852" t="str">
        <f t="shared" si="820"/>
        <v>3.46646310728054-0.578204665825747i</v>
      </c>
      <c r="E2852" t="str">
        <f t="shared" si="821"/>
        <v>242.687154649318-40.7992874763831i</v>
      </c>
      <c r="F2852" t="str">
        <f t="shared" si="822"/>
        <v>2.90802570971698-3.61328355290501i</v>
      </c>
      <c r="G2852" t="str">
        <f t="shared" si="823"/>
        <v>0.999352488478591-0.0254380079848669i</v>
      </c>
      <c r="H2852" t="str">
        <f t="shared" si="824"/>
        <v>4.33267597557219-211.929214026882i</v>
      </c>
      <c r="I2852" t="str">
        <f t="shared" si="825"/>
        <v>-2.12469802754144-1.78275950951433i</v>
      </c>
      <c r="K2852" t="str">
        <f t="shared" si="826"/>
        <v>0.00115710913962413-0.00173418262436607i</v>
      </c>
      <c r="L2852" t="str">
        <f t="shared" si="827"/>
        <v>0.0001875-0.00501520848246821i</v>
      </c>
      <c r="M2852" t="str">
        <f t="shared" si="828"/>
        <v>0.0025-0.00241758767872827i</v>
      </c>
      <c r="N2852">
        <f t="shared" si="829"/>
        <v>104.69988434627388</v>
      </c>
      <c r="O2852">
        <f t="shared" si="830"/>
        <v>5.1200751861610359</v>
      </c>
      <c r="P2852" s="3">
        <f t="shared" si="831"/>
        <v>5.1200751861610359</v>
      </c>
      <c r="Q2852" s="3">
        <f t="shared" si="832"/>
        <v>-75.300115653726124</v>
      </c>
      <c r="R2852">
        <f t="shared" si="833"/>
        <v>104.69988434627388</v>
      </c>
      <c r="S2852">
        <f t="shared" si="834"/>
        <v>42.200082468797468</v>
      </c>
      <c r="T2852">
        <f t="shared" si="817"/>
        <v>5.1200751861610359</v>
      </c>
    </row>
    <row r="2853" spans="1:20" x14ac:dyDescent="0.25">
      <c r="A2853">
        <f t="shared" si="818"/>
        <v>266158.51169460802</v>
      </c>
      <c r="B2853">
        <f t="shared" si="835"/>
        <v>42360.4427821789</v>
      </c>
      <c r="C2853" t="str">
        <f t="shared" si="819"/>
        <v>0.453397981107372-1.74356694464571i</v>
      </c>
      <c r="D2853" t="str">
        <f t="shared" si="820"/>
        <v>3.46637460849324-0.577535824350576i</v>
      </c>
      <c r="E2853" t="str">
        <f t="shared" si="821"/>
        <v>242.916290425297-41.5644654123888i</v>
      </c>
      <c r="F2853" t="str">
        <f t="shared" si="822"/>
        <v>2.90801137194829-3.60016619208528i</v>
      </c>
      <c r="G2853" t="str">
        <f t="shared" si="823"/>
        <v>0.999347561257771-0.0255345465187205i</v>
      </c>
      <c r="H2853" t="str">
        <f t="shared" si="824"/>
        <v>4.29248117090864-211.086772559229i</v>
      </c>
      <c r="I2853" t="str">
        <f t="shared" si="825"/>
        <v>-2.10862956550484-1.77527131052938i</v>
      </c>
      <c r="K2853" t="str">
        <f t="shared" si="826"/>
        <v>0.00115554816902755-0.00172971159368761i</v>
      </c>
      <c r="L2853" t="str">
        <f t="shared" si="827"/>
        <v>0.0001875-0.00499622283569259i</v>
      </c>
      <c r="M2853" t="str">
        <f t="shared" si="828"/>
        <v>0.0025-0.0024084356233595i</v>
      </c>
      <c r="N2853">
        <f t="shared" si="829"/>
        <v>104.5763885246357</v>
      </c>
      <c r="O2853">
        <f t="shared" si="830"/>
        <v>5.1129438180931324</v>
      </c>
      <c r="P2853" s="3">
        <f t="shared" si="831"/>
        <v>5.1129438180931324</v>
      </c>
      <c r="Q2853" s="3">
        <f t="shared" si="832"/>
        <v>-75.423611475364297</v>
      </c>
      <c r="R2853">
        <f t="shared" si="833"/>
        <v>104.5763885246357</v>
      </c>
      <c r="S2853">
        <f t="shared" si="834"/>
        <v>42.3604427821789</v>
      </c>
      <c r="T2853">
        <f t="shared" si="817"/>
        <v>5.1129438180931324</v>
      </c>
    </row>
    <row r="2854" spans="1:20" x14ac:dyDescent="0.25">
      <c r="A2854">
        <f t="shared" si="818"/>
        <v>267169.91403904749</v>
      </c>
      <c r="B2854">
        <f t="shared" si="835"/>
        <v>42521.412464751178</v>
      </c>
      <c r="C2854" t="str">
        <f t="shared" si="819"/>
        <v>0.449218275954015-1.74311196905377i</v>
      </c>
      <c r="D2854" t="str">
        <f t="shared" si="820"/>
        <v>3.46628544040761-0.576875212720473i</v>
      </c>
      <c r="E2854" t="str">
        <f t="shared" si="821"/>
        <v>243.140142687735-42.336780780995i</v>
      </c>
      <c r="F2854" t="str">
        <f t="shared" si="822"/>
        <v>2.90799692514852-3.58710061528946i</v>
      </c>
      <c r="G2854" t="str">
        <f t="shared" si="823"/>
        <v>0.999342596568066-0.0256314504595823i</v>
      </c>
      <c r="H2854" t="str">
        <f t="shared" si="824"/>
        <v>4.25267177687774-210.247971008617i</v>
      </c>
      <c r="I2854" t="str">
        <f t="shared" si="825"/>
        <v>-2.09268783538443-1.76782047146975i</v>
      </c>
      <c r="K2854" t="str">
        <f t="shared" si="826"/>
        <v>0.00115398944953788-0.00172526113664315i</v>
      </c>
      <c r="L2854" t="str">
        <f t="shared" si="827"/>
        <v>0.0001875-0.00497730906125979i</v>
      </c>
      <c r="M2854" t="str">
        <f t="shared" si="828"/>
        <v>0.0025-0.00239931821414575i</v>
      </c>
      <c r="N2854">
        <f t="shared" si="829"/>
        <v>104.4512759128252</v>
      </c>
      <c r="O2854">
        <f t="shared" si="830"/>
        <v>5.1057669594142698</v>
      </c>
      <c r="P2854" s="3">
        <f t="shared" si="831"/>
        <v>5.1057669594142698</v>
      </c>
      <c r="Q2854" s="3">
        <f t="shared" si="832"/>
        <v>-75.548724087174804</v>
      </c>
      <c r="R2854">
        <f t="shared" si="833"/>
        <v>104.4512759128252</v>
      </c>
      <c r="S2854">
        <f t="shared" si="834"/>
        <v>42.52141246475118</v>
      </c>
      <c r="T2854">
        <f t="shared" si="817"/>
        <v>5.1057669594142698</v>
      </c>
    </row>
    <row r="2855" spans="1:20" x14ac:dyDescent="0.25">
      <c r="A2855">
        <f t="shared" si="818"/>
        <v>268185.15971239586</v>
      </c>
      <c r="B2855">
        <f t="shared" si="835"/>
        <v>42682.99383211723</v>
      </c>
      <c r="C2855" t="str">
        <f t="shared" si="819"/>
        <v>0.444991281288768-1.74265122035235i</v>
      </c>
      <c r="D2855" t="str">
        <f t="shared" si="820"/>
        <v>3.46619559799682-0.576222820543528i</v>
      </c>
      <c r="E2855" t="str">
        <f t="shared" si="821"/>
        <v>243.358576689872-43.1162207692113i</v>
      </c>
      <c r="F2855" t="str">
        <f t="shared" si="822"/>
        <v>2.90798236848963-3.5740866345011i</v>
      </c>
      <c r="G2855" t="str">
        <f t="shared" si="823"/>
        <v>0.999337594124922-0.0257287211795514i</v>
      </c>
      <c r="H2855" t="str">
        <f t="shared" si="824"/>
        <v>4.21324366823631-209.412790331312i</v>
      </c>
      <c r="I2855" t="str">
        <f t="shared" si="825"/>
        <v>-2.07687179786301-1.76040673205747i</v>
      </c>
      <c r="K2855" t="str">
        <f t="shared" si="826"/>
        <v>0.00115243291643145-0.00172083117128996i</v>
      </c>
      <c r="L2855" t="str">
        <f t="shared" si="827"/>
        <v>0.0001875-0.00495846688708886i</v>
      </c>
      <c r="M2855" t="str">
        <f t="shared" si="828"/>
        <v>0.0025-0.00239023531993001i</v>
      </c>
      <c r="N2855">
        <f t="shared" si="829"/>
        <v>104.32454277282314</v>
      </c>
      <c r="O2855">
        <f t="shared" si="830"/>
        <v>5.0985421654061334</v>
      </c>
      <c r="P2855" s="3">
        <f t="shared" si="831"/>
        <v>5.0985421654061334</v>
      </c>
      <c r="Q2855" s="3">
        <f t="shared" si="832"/>
        <v>-75.675457227176864</v>
      </c>
      <c r="R2855">
        <f t="shared" si="833"/>
        <v>104.32454277282314</v>
      </c>
      <c r="S2855">
        <f t="shared" si="834"/>
        <v>42.682993832117234</v>
      </c>
      <c r="T2855">
        <f t="shared" si="817"/>
        <v>5.0985421654061334</v>
      </c>
    </row>
    <row r="2856" spans="1:20" x14ac:dyDescent="0.25">
      <c r="A2856">
        <f t="shared" si="818"/>
        <v>269204.26331930299</v>
      </c>
      <c r="B2856">
        <f t="shared" si="835"/>
        <v>42845.18920867928</v>
      </c>
      <c r="C2856" t="str">
        <f t="shared" si="819"/>
        <v>0.440716889272555-1.74218389761151i</v>
      </c>
      <c r="D2856" t="str">
        <f t="shared" si="820"/>
        <v>3.46610507619683-0.575578637536023i</v>
      </c>
      <c r="E2856" t="str">
        <f t="shared" si="821"/>
        <v>243.571456538601-43.9027700688297i</v>
      </c>
      <c r="F2856" t="str">
        <f t="shared" si="822"/>
        <v>2.90796770113735-3.5611240624453i</v>
      </c>
      <c r="G2856" t="str">
        <f t="shared" si="823"/>
        <v>0.999332553641629-0.0258263600557529i</v>
      </c>
      <c r="H2856" t="str">
        <f t="shared" si="824"/>
        <v>4.17419277103447-208.581211618155i</v>
      </c>
      <c r="I2856" t="str">
        <f t="shared" si="825"/>
        <v>-2.06118042273078-1.75302983466713i</v>
      </c>
      <c r="K2856" t="str">
        <f t="shared" si="826"/>
        <v>0.00115087850536028-0.00171642161564252i</v>
      </c>
      <c r="L2856" t="str">
        <f t="shared" si="827"/>
        <v>0.0001875-0.00493969604212877i</v>
      </c>
      <c r="M2856" t="str">
        <f t="shared" si="828"/>
        <v>0.0025-0.00238118681005182i</v>
      </c>
      <c r="N2856">
        <f t="shared" si="829"/>
        <v>104.19618555784091</v>
      </c>
      <c r="O2856">
        <f t="shared" si="830"/>
        <v>5.0912669698310955</v>
      </c>
      <c r="P2856" s="3">
        <f t="shared" si="831"/>
        <v>5.0912669698310955</v>
      </c>
      <c r="Q2856" s="3">
        <f t="shared" si="832"/>
        <v>-75.803814442159094</v>
      </c>
      <c r="R2856">
        <f t="shared" si="833"/>
        <v>104.19618555784091</v>
      </c>
      <c r="S2856">
        <f t="shared" si="834"/>
        <v>42.84518920867928</v>
      </c>
      <c r="T2856">
        <f t="shared" si="817"/>
        <v>5.0912669698310955</v>
      </c>
    </row>
    <row r="2857" spans="1:20" x14ac:dyDescent="0.25">
      <c r="A2857">
        <f t="shared" si="818"/>
        <v>270227.23951991636</v>
      </c>
      <c r="B2857">
        <f t="shared" si="835"/>
        <v>43008.000927672263</v>
      </c>
      <c r="C2857" t="str">
        <f t="shared" si="819"/>
        <v>0.43639500390522-1.74170919028898i</v>
      </c>
      <c r="D2857" t="str">
        <f t="shared" si="820"/>
        <v>3.4660138699061-0.574942653522158i</v>
      </c>
      <c r="E2857" t="str">
        <f t="shared" si="821"/>
        <v>243.778645234695-44.6964108198275i</v>
      </c>
      <c r="F2857" t="str">
        <f t="shared" si="822"/>
        <v>2.90795292225105-3.54821271258592i</v>
      </c>
      <c r="G2857" t="str">
        <f t="shared" si="823"/>
        <v>0.999327474829308-0.0259243684703552i</v>
      </c>
      <c r="H2857" t="str">
        <f t="shared" si="824"/>
        <v>4.13551506188922-207.753216093295i</v>
      </c>
      <c r="I2857" t="str">
        <f t="shared" si="825"/>
        <v>-2.04561268879698-1.74568952429044i</v>
      </c>
      <c r="K2857" t="str">
        <f t="shared" si="826"/>
        <v>0.00114932615235151-0.0017120323876721i</v>
      </c>
      <c r="L2857" t="str">
        <f t="shared" si="827"/>
        <v>0.0001875-0.00492099625635463i</v>
      </c>
      <c r="M2857" t="str">
        <f t="shared" si="828"/>
        <v>0.0025-0.00237217255434531i</v>
      </c>
      <c r="N2857">
        <f t="shared" si="829"/>
        <v>104.06620091645412</v>
      </c>
      <c r="O2857">
        <f t="shared" si="830"/>
        <v>5.0839388852453133</v>
      </c>
      <c r="P2857" s="3">
        <f t="shared" si="831"/>
        <v>5.0839388852453133</v>
      </c>
      <c r="Q2857" s="3">
        <f t="shared" si="832"/>
        <v>-75.933799083545878</v>
      </c>
      <c r="R2857">
        <f t="shared" si="833"/>
        <v>104.06620091645412</v>
      </c>
      <c r="S2857">
        <f t="shared" si="834"/>
        <v>43.008000927672263</v>
      </c>
      <c r="T2857">
        <f t="shared" si="817"/>
        <v>5.0839388852453133</v>
      </c>
    </row>
    <row r="2858" spans="1:20" x14ac:dyDescent="0.25">
      <c r="A2858">
        <f t="shared" si="818"/>
        <v>271254.10303009208</v>
      </c>
      <c r="B2858">
        <f t="shared" si="835"/>
        <v>43171.431331197418</v>
      </c>
      <c r="C2858" t="str">
        <f t="shared" si="819"/>
        <v>0.432025541392948-1.74122627836664i</v>
      </c>
      <c r="D2858" t="str">
        <f t="shared" si="820"/>
        <v>3.46592197398534-0.574314858433799i</v>
      </c>
      <c r="E2858" t="str">
        <f t="shared" si="821"/>
        <v>243.980004715127-45.4971225539582i</v>
      </c>
      <c r="F2858" t="str">
        <f t="shared" si="822"/>
        <v>2.90793803098374-3.53535239912292i</v>
      </c>
      <c r="G2858" t="str">
        <f t="shared" si="823"/>
        <v>0.999322357396889-0.0260227478105865i</v>
      </c>
      <c r="H2858" t="str">
        <f t="shared" si="824"/>
        <v>4.09720656726995-206.928785112939i</v>
      </c>
      <c r="I2858" t="str">
        <f t="shared" si="825"/>
        <v>-2.03016758380264-1.73838554850136i</v>
      </c>
      <c r="K2858" t="str">
        <f t="shared" si="826"/>
        <v>0.00114777579380704-0.00170766340530646i</v>
      </c>
      <c r="L2858" t="str">
        <f t="shared" si="827"/>
        <v>0.0001875-0.00490236726076373i</v>
      </c>
      <c r="M2858" t="str">
        <f t="shared" si="828"/>
        <v>0.0025-0.00236319242313738i</v>
      </c>
      <c r="N2858">
        <f t="shared" si="829"/>
        <v>103.93458569674684</v>
      </c>
      <c r="O2858">
        <f t="shared" si="830"/>
        <v>5.0765554033296851</v>
      </c>
      <c r="P2858" s="3">
        <f t="shared" si="831"/>
        <v>5.0765554033296851</v>
      </c>
      <c r="Q2858" s="3">
        <f t="shared" si="832"/>
        <v>-76.065414303253164</v>
      </c>
      <c r="R2858">
        <f t="shared" si="833"/>
        <v>103.93458569674684</v>
      </c>
      <c r="S2858">
        <f t="shared" si="834"/>
        <v>43.171431331197418</v>
      </c>
      <c r="T2858">
        <f t="shared" si="817"/>
        <v>5.0765554033296851</v>
      </c>
    </row>
    <row r="2859" spans="1:20" x14ac:dyDescent="0.25">
      <c r="A2859">
        <f t="shared" si="818"/>
        <v>272284.86862160644</v>
      </c>
      <c r="B2859">
        <f t="shared" si="835"/>
        <v>43335.482770255971</v>
      </c>
      <c r="C2859" t="str">
        <f t="shared" si="819"/>
        <v>0.427608430517307-1.74073433249876i</v>
      </c>
      <c r="D2859" t="str">
        <f t="shared" si="820"/>
        <v>3.46582938325723-0.573695242310218i</v>
      </c>
      <c r="E2859" t="str">
        <f t="shared" si="821"/>
        <v>244.175395897534-46.3048821386432i</v>
      </c>
      <c r="F2859" t="str">
        <f t="shared" si="822"/>
        <v>2.90792302648203-3.52254293698971i</v>
      </c>
      <c r="G2859" t="str">
        <f t="shared" si="823"/>
        <v>0.999317201051099-0.0261214994687529i</v>
      </c>
      <c r="H2859" t="str">
        <f t="shared" si="824"/>
        <v>4.05926336279461-206.107900164118i</v>
      </c>
      <c r="I2859" t="str">
        <f t="shared" si="825"/>
        <v>-2.01484410433421-1.7311176574218i</v>
      </c>
      <c r="K2859" t="str">
        <f t="shared" si="826"/>
        <v>0.001146227366503-0.0017033145864295i</v>
      </c>
      <c r="L2859" t="str">
        <f t="shared" si="827"/>
        <v>0.0001875-0.00488380878737171i</v>
      </c>
      <c r="M2859" t="str">
        <f t="shared" si="828"/>
        <v>0.0025-0.00235424628724585i</v>
      </c>
      <c r="N2859">
        <f t="shared" si="829"/>
        <v>103.80133695045001</v>
      </c>
      <c r="O2859">
        <f t="shared" si="830"/>
        <v>5.0691139952377213</v>
      </c>
      <c r="P2859" s="3">
        <f t="shared" si="831"/>
        <v>5.0691139952377213</v>
      </c>
      <c r="Q2859" s="3">
        <f t="shared" si="832"/>
        <v>-76.198663049549992</v>
      </c>
      <c r="R2859">
        <f t="shared" si="833"/>
        <v>103.80133695045001</v>
      </c>
      <c r="S2859">
        <f t="shared" si="834"/>
        <v>43.335482770255972</v>
      </c>
      <c r="T2859">
        <f t="shared" si="817"/>
        <v>5.0691139952377213</v>
      </c>
    </row>
    <row r="2860" spans="1:20" x14ac:dyDescent="0.25">
      <c r="A2860">
        <f t="shared" si="818"/>
        <v>273319.55112236855</v>
      </c>
      <c r="B2860">
        <f t="shared" si="835"/>
        <v>43500.157604782944</v>
      </c>
      <c r="C2860" t="str">
        <f t="shared" si="819"/>
        <v>0.423143613006112-1.74023251417235i</v>
      </c>
      <c r="D2860" t="str">
        <f t="shared" si="820"/>
        <v>3.46573609250612-0.573083795297824i</v>
      </c>
      <c r="E2860" t="str">
        <f t="shared" si="821"/>
        <v>244.36467872683-47.1196637211925i</v>
      </c>
      <c r="F2860" t="str">
        <f t="shared" si="822"/>
        <v>2.90790790788605-3.50978414185042i</v>
      </c>
      <c r="G2860" t="str">
        <f t="shared" si="823"/>
        <v>0.999312005496445-0.0262206248422543i</v>
      </c>
      <c r="H2860" t="str">
        <f t="shared" si="824"/>
        <v>4.0216815725374-205.290542863459i</v>
      </c>
      <c r="I2860" t="str">
        <f t="shared" si="825"/>
        <v>-1.99964125573817-1.72388560368775i</v>
      </c>
      <c r="K2860" t="str">
        <f t="shared" si="826"/>
        <v>0.00114468080758944-0.00169898584888086i</v>
      </c>
      <c r="L2860" t="str">
        <f t="shared" si="827"/>
        <v>0.0001875-0.00486532056920872i</v>
      </c>
      <c r="M2860" t="str">
        <f t="shared" si="828"/>
        <v>0.0025-0.00234533401797753i</v>
      </c>
      <c r="N2860">
        <f t="shared" si="829"/>
        <v>103.6664519370871</v>
      </c>
      <c r="O2860">
        <f t="shared" si="830"/>
        <v>5.0616121119616642</v>
      </c>
      <c r="P2860" s="3">
        <f t="shared" si="831"/>
        <v>5.0616121119616642</v>
      </c>
      <c r="Q2860" s="3">
        <f t="shared" si="832"/>
        <v>-76.333548062912897</v>
      </c>
      <c r="R2860">
        <f t="shared" si="833"/>
        <v>103.6664519370871</v>
      </c>
      <c r="S2860">
        <f t="shared" si="834"/>
        <v>43.500157604782942</v>
      </c>
      <c r="T2860">
        <f t="shared" ref="T2860:T2923" si="836">P2860</f>
        <v>5.0616121119616642</v>
      </c>
    </row>
    <row r="2861" spans="1:20" x14ac:dyDescent="0.25">
      <c r="A2861">
        <f t="shared" ref="A2861:A2924" si="837">2*PI()*B2861</f>
        <v>274358.16541663354</v>
      </c>
      <c r="B2861">
        <f t="shared" si="835"/>
        <v>43665.458203681119</v>
      </c>
      <c r="C2861" t="str">
        <f t="shared" ref="C2861:C2924" si="838">IMPRODUCT(D2861,E2861,$C$40,,K2861,$C$41)</f>
        <v>0.418631043905226-1.73971997587976i</v>
      </c>
      <c r="D2861" t="str">
        <f t="shared" ref="D2861:D2924" si="839">IMDIV(IMPRODUCT($C$37,$C$38,COMPLEX(1,A2861/$C$38)),IMSUM(-1*A2861*A2861/$C$39,COMPLEX(0,1*A2861)))</f>
        <v>3.46564209647783-0.572480507649919i</v>
      </c>
      <c r="E2861" t="str">
        <f t="shared" ref="E2861:E2924" si="840">IMDIV(IMPRODUCT(IMSUM(F2861,G2861),$C$29,H2861),IMSUM(1,I2861))</f>
        <v>244.547712223997-47.9414386734631i</v>
      </c>
      <c r="F2861" t="str">
        <f t="shared" ref="F2861:F2924" si="841">IMDIV(IMPRODUCT($C$14,$C$15,COMPLEX(1,A2861/$C$15)),IMSUM(-1*A2861*A2861/$C$16,COMPLEX(0,A2861)))</f>
        <v>2.90789267432943-3.49707583009731i</v>
      </c>
      <c r="G2861" t="str">
        <f t="shared" ref="G2861:G2924" si="842">IMDIV(1,COMPLEX(1,A2861*$C$9*$C$10))</f>
        <v>0.999306770435194-0.026320125333602i</v>
      </c>
      <c r="H2861" t="str">
        <f t="shared" ref="H2861:H2924" si="843">IMDIV($C$3,IMSUM(K2861,COMPLEX(0,$C$28*A2861)))</f>
        <v>3.9844573683469-204.476694955986i</v>
      </c>
      <c r="I2861" t="str">
        <f t="shared" ref="I2861:I2924" si="844">IMPRODUCT(F2861,$C$29,H2861,$C$31)</f>
        <v>-1.98455805203663-1.71668914241613i</v>
      </c>
      <c r="K2861" t="str">
        <f t="shared" ref="K2861:K2924" si="845">IF($C$26&lt;=0,IMDIV(1,IMSUM(IMDIV(1,L2861),1/$C$18)),IMDIV(1,IMSUM(IMDIV(1,L2861),1/$C$18,IMDIV(1,M2861))))</f>
        <v>0.00114313605458993-0.00169467711045562i</v>
      </c>
      <c r="L2861" t="str">
        <f t="shared" ref="L2861:L2924" si="846">IMSUM($C$21/$C$22,IMDIV(1,COMPLEX(0,$C$20*$C$22*A2861)))</f>
        <v>0.0001875-0.00484690234031553i</v>
      </c>
      <c r="M2861" t="str">
        <f t="shared" ref="M2861:M2924" si="847">IMSUM($C$25/$C$26,IMDIV(1,COMPLEX(0,$C$24*$C$26*A2861)))</f>
        <v>0.0025-0.00233645548712646i</v>
      </c>
      <c r="N2861">
        <f t="shared" ref="N2861:N2924" si="848">ABS(R2861)</f>
        <v>103.529928128108</v>
      </c>
      <c r="O2861">
        <f t="shared" ref="O2861:O2924" si="849">ABS(P2861)</f>
        <v>5.0540471847159161</v>
      </c>
      <c r="P2861" s="3">
        <f t="shared" ref="P2861:P2924" si="850">20*LOG10(IMABS(C2861))</f>
        <v>5.0540471847159161</v>
      </c>
      <c r="Q2861" s="3">
        <f t="shared" ref="Q2861:Q2924" si="851">IMARGUMENT(C2861)*180/PI()</f>
        <v>-76.470071871892003</v>
      </c>
      <c r="R2861">
        <f t="shared" ref="R2861:R2924" si="852">IF(Q2861&lt;0,Q2861+180,Q2861-180)</f>
        <v>103.529928128108</v>
      </c>
      <c r="S2861">
        <f t="shared" ref="S2861:S2924" si="853">B2861/1000</f>
        <v>43.665458203681119</v>
      </c>
      <c r="T2861">
        <f t="shared" si="836"/>
        <v>5.0540471847159161</v>
      </c>
    </row>
    <row r="2862" spans="1:20" x14ac:dyDescent="0.25">
      <c r="A2862">
        <f t="shared" si="837"/>
        <v>275400.72644521674</v>
      </c>
      <c r="B2862">
        <f t="shared" ref="B2862:B2925" si="854">B2861*(1+B$42)</f>
        <v>43831.386944855105</v>
      </c>
      <c r="C2862" t="str">
        <f t="shared" si="838"/>
        <v>0.414070691951334-1.73919586130393i</v>
      </c>
      <c r="D2862" t="str">
        <f t="shared" si="839"/>
        <v>3.4655473898793-0.571885369726425i</v>
      </c>
      <c r="E2862" t="str">
        <f t="shared" si="840"/>
        <v>244.724354537099-48.7701755370101i</v>
      </c>
      <c r="F2862" t="str">
        <f t="shared" si="841"/>
        <v>2.90787732493925-3.48441781884806i</v>
      </c>
      <c r="G2862" t="str">
        <f t="shared" si="842"/>
        <v>0.99930149556736-0.0264200023504361i</v>
      </c>
      <c r="H2862" t="str">
        <f t="shared" si="843"/>
        <v>3.94758696917505-203.666338313914i</v>
      </c>
      <c r="I2862" t="str">
        <f t="shared" si="844"/>
        <v>-1.96959351584372-1.70952803117193i</v>
      </c>
      <c r="K2862" t="str">
        <f t="shared" si="845"/>
        <v>0.00114159304540125-0.00169038828890392i</v>
      </c>
      <c r="L2862" t="str">
        <f t="shared" si="846"/>
        <v>0.0001875-0.00482855383573971i</v>
      </c>
      <c r="M2862" t="str">
        <f t="shared" si="847"/>
        <v>0.0025-0.00232761056697196i</v>
      </c>
      <c r="N2862">
        <f t="shared" si="848"/>
        <v>103.39176321101947</v>
      </c>
      <c r="O2862">
        <f t="shared" si="849"/>
        <v>5.0464166253392015</v>
      </c>
      <c r="P2862" s="3">
        <f t="shared" si="850"/>
        <v>5.0464166253392015</v>
      </c>
      <c r="Q2862" s="3">
        <f t="shared" si="851"/>
        <v>-76.608236788980534</v>
      </c>
      <c r="R2862">
        <f t="shared" si="852"/>
        <v>103.39176321101947</v>
      </c>
      <c r="S2862">
        <f t="shared" si="853"/>
        <v>43.831386944855105</v>
      </c>
      <c r="T2862">
        <f t="shared" si="836"/>
        <v>5.0464166253392015</v>
      </c>
    </row>
    <row r="2863" spans="1:20" x14ac:dyDescent="0.25">
      <c r="A2863">
        <f t="shared" si="837"/>
        <v>276447.24920570856</v>
      </c>
      <c r="B2863">
        <f t="shared" si="854"/>
        <v>43997.946215245553</v>
      </c>
      <c r="C2863" t="str">
        <f t="shared" si="838"/>
        <v>0.409462539944995-1.73865930551639i</v>
      </c>
      <c r="D2863" t="str">
        <f t="shared" si="839"/>
        <v>3.46545196737833-0.571298371993626i</v>
      </c>
      <c r="E2863" t="str">
        <f t="shared" si="840"/>
        <v>244.894462994511-49.6058399688241i</v>
      </c>
      <c r="F2863" t="str">
        <f t="shared" si="841"/>
        <v>2.90786185883596-3.47180992594313i</v>
      </c>
      <c r="G2863" t="str">
        <f t="shared" si="842"/>
        <v>0.999296180590687-0.0265202573055424i</v>
      </c>
      <c r="H2863" t="str">
        <f t="shared" si="843"/>
        <v>3.91106664041637-202.859454935478i</v>
      </c>
      <c r="I2863" t="str">
        <f t="shared" si="844"/>
        <v>-1.95474667828301-1.70240202993609i</v>
      </c>
      <c r="K2863" t="str">
        <f t="shared" si="845"/>
        <v>0.00114005171829307-0.00168611930193067i</v>
      </c>
      <c r="L2863" t="str">
        <f t="shared" si="846"/>
        <v>0.0001875-0.00481027479153188i</v>
      </c>
      <c r="M2863" t="str">
        <f t="shared" si="847"/>
        <v>0.0025-0.00231879913027691i</v>
      </c>
      <c r="N2863">
        <f t="shared" si="848"/>
        <v>103.25195509350017</v>
      </c>
      <c r="O2863">
        <f t="shared" si="849"/>
        <v>5.0387178267146613</v>
      </c>
      <c r="P2863" s="3">
        <f t="shared" si="850"/>
        <v>5.0387178267146613</v>
      </c>
      <c r="Q2863" s="3">
        <f t="shared" si="851"/>
        <v>-76.748044906499828</v>
      </c>
      <c r="R2863">
        <f t="shared" si="852"/>
        <v>103.25195509350017</v>
      </c>
      <c r="S2863">
        <f t="shared" si="853"/>
        <v>43.997946215245555</v>
      </c>
      <c r="T2863">
        <f t="shared" si="836"/>
        <v>5.0387178267146613</v>
      </c>
    </row>
    <row r="2864" spans="1:20" x14ac:dyDescent="0.25">
      <c r="A2864">
        <f t="shared" si="837"/>
        <v>277497.74875269027</v>
      </c>
      <c r="B2864">
        <f t="shared" si="854"/>
        <v>44165.138410863488</v>
      </c>
      <c r="C2864" t="str">
        <f t="shared" si="838"/>
        <v>0.404806585123965-1.73810943518841i</v>
      </c>
      <c r="D2864" t="str">
        <f t="shared" si="839"/>
        <v>3.46535582360333-0.570719505023922i</v>
      </c>
      <c r="E2864" t="str">
        <f t="shared" si="840"/>
        <v>245.057894160414-50.4483946877124i</v>
      </c>
      <c r="F2864" t="str">
        <f t="shared" si="841"/>
        <v>2.90784627513336-3.4592519699432i</v>
      </c>
      <c r="G2864" t="str">
        <f t="shared" si="842"/>
        <v>0.999290825200627-0.0266208916168697i</v>
      </c>
      <c r="H2864" t="str">
        <f t="shared" si="843"/>
        <v>3.87489269325774-202.056026943753i</v>
      </c>
      <c r="I2864" t="str">
        <f t="shared" si="844"/>
        <v>-1.9400165789058-1.69531090107363i</v>
      </c>
      <c r="K2864" t="str">
        <f t="shared" si="845"/>
        <v>0.00113851201190774-0.00168187006719516i</v>
      </c>
      <c r="L2864" t="str">
        <f t="shared" si="846"/>
        <v>0.0001875-0.00479206494474187i</v>
      </c>
      <c r="M2864" t="str">
        <f t="shared" si="847"/>
        <v>0.0025-0.00231002105028582i</v>
      </c>
      <c r="N2864">
        <f t="shared" si="848"/>
        <v>103.11050190750775</v>
      </c>
      <c r="O2864">
        <f t="shared" si="849"/>
        <v>5.0309481632093531</v>
      </c>
      <c r="P2864" s="3">
        <f t="shared" si="850"/>
        <v>5.0309481632093531</v>
      </c>
      <c r="Q2864" s="3">
        <f t="shared" si="851"/>
        <v>-76.889498092492246</v>
      </c>
      <c r="R2864">
        <f t="shared" si="852"/>
        <v>103.11050190750775</v>
      </c>
      <c r="S2864">
        <f t="shared" si="853"/>
        <v>44.165138410863491</v>
      </c>
      <c r="T2864">
        <f t="shared" si="836"/>
        <v>5.0309481632093531</v>
      </c>
    </row>
    <row r="2865" spans="1:20" x14ac:dyDescent="0.25">
      <c r="A2865">
        <f t="shared" si="837"/>
        <v>278552.24019795051</v>
      </c>
      <c r="B2865">
        <f t="shared" si="854"/>
        <v>44332.965936824774</v>
      </c>
      <c r="C2865" t="str">
        <f t="shared" si="838"/>
        <v>0.400102839535891-1.73754536881527i</v>
      </c>
      <c r="D2865" t="str">
        <f t="shared" si="839"/>
        <v>3.46525895314296-0.570148759495544i</v>
      </c>
      <c r="E2865" t="str">
        <f t="shared" si="840"/>
        <v>245.214503892542-51.2977994214399i</v>
      </c>
      <c r="F2865" t="str">
        <f t="shared" si="841"/>
        <v>2.90783057293852-3.44674377012646i</v>
      </c>
      <c r="G2865" t="str">
        <f t="shared" si="842"/>
        <v>0.999285429090328-0.026721906707547i</v>
      </c>
      <c r="H2865" t="str">
        <f t="shared" si="843"/>
        <v>3.83906148403805-201.256036585509i</v>
      </c>
      <c r="I2865" t="str">
        <f t="shared" si="844"/>
        <v>-1.92540226561025-1.68825440930253i</v>
      </c>
      <c r="K2865" t="str">
        <f t="shared" si="845"/>
        <v>0.00113697386526003-0.00167764050231071i</v>
      </c>
      <c r="L2865" t="str">
        <f t="shared" si="846"/>
        <v>0.0001875-0.00477392403341489i</v>
      </c>
      <c r="M2865" t="str">
        <f t="shared" si="847"/>
        <v>0.0025-0.00230127620072307i</v>
      </c>
      <c r="N2865">
        <f t="shared" si="848"/>
        <v>102.96740201336122</v>
      </c>
      <c r="O2865">
        <f t="shared" si="849"/>
        <v>5.023104991131615</v>
      </c>
      <c r="P2865" s="3">
        <f t="shared" si="850"/>
        <v>5.023104991131615</v>
      </c>
      <c r="Q2865" s="3">
        <f t="shared" si="851"/>
        <v>-77.032597986638777</v>
      </c>
      <c r="R2865">
        <f t="shared" si="852"/>
        <v>102.96740201336122</v>
      </c>
      <c r="S2865">
        <f t="shared" si="853"/>
        <v>44.332965936824777</v>
      </c>
      <c r="T2865">
        <f t="shared" si="836"/>
        <v>5.023104991131615</v>
      </c>
    </row>
    <row r="2866" spans="1:20" x14ac:dyDescent="0.25">
      <c r="A2866">
        <f t="shared" si="837"/>
        <v>279610.73871070275</v>
      </c>
      <c r="B2866">
        <f t="shared" si="854"/>
        <v>44501.43120738471</v>
      </c>
      <c r="C2866" t="str">
        <f t="shared" si="838"/>
        <v>0.395351330410363-1.73696621695414i</v>
      </c>
      <c r="D2866" t="str">
        <f t="shared" si="839"/>
        <v>3.465161350546-0.569586126192331i</v>
      </c>
      <c r="E2866" t="str">
        <f t="shared" si="840"/>
        <v>245.364147402214-52.1540108546745i</v>
      </c>
      <c r="F2866" t="str">
        <f t="shared" si="841"/>
        <v>2.90781475135179-3.43428514648607i</v>
      </c>
      <c r="G2866" t="str">
        <f t="shared" si="842"/>
        <v>0.999279991950616-0.0268233040059012i</v>
      </c>
      <c r="H2866" t="str">
        <f t="shared" si="843"/>
        <v>3.8035694136178-200.459466230061i</v>
      </c>
      <c r="I2866" t="str">
        <f t="shared" si="844"/>
        <v>-1.91090279456149-1.68123232166291i</v>
      </c>
      <c r="K2866" t="str">
        <f t="shared" si="845"/>
        <v>0.00113543721773693-0.00167343052484441i</v>
      </c>
      <c r="L2866" t="str">
        <f t="shared" si="846"/>
        <v>0.0001875-0.00475585179658787i</v>
      </c>
      <c r="M2866" t="str">
        <f t="shared" si="847"/>
        <v>0.0025-0.00229256445579107i</v>
      </c>
      <c r="N2866">
        <f t="shared" si="848"/>
        <v>102.82265400380614</v>
      </c>
      <c r="O2866">
        <f t="shared" si="849"/>
        <v>5.0151856492082896</v>
      </c>
      <c r="P2866" s="3">
        <f t="shared" si="850"/>
        <v>5.0151856492082896</v>
      </c>
      <c r="Q2866" s="3">
        <f t="shared" si="851"/>
        <v>-77.177345996193864</v>
      </c>
      <c r="R2866">
        <f t="shared" si="852"/>
        <v>102.82265400380614</v>
      </c>
      <c r="S2866">
        <f t="shared" si="853"/>
        <v>44.501431207384712</v>
      </c>
      <c r="T2866">
        <f t="shared" si="836"/>
        <v>5.0151856492082896</v>
      </c>
    </row>
    <row r="2867" spans="1:20" x14ac:dyDescent="0.25">
      <c r="A2867">
        <f t="shared" si="837"/>
        <v>280673.25951780338</v>
      </c>
      <c r="B2867">
        <f t="shared" si="854"/>
        <v>44670.536645972774</v>
      </c>
      <c r="C2867" t="str">
        <f t="shared" si="838"/>
        <v>0.390552100529674-1.73637108247552i</v>
      </c>
      <c r="D2867" t="str">
        <f t="shared" si="839"/>
        <v>3.46506301032087-0.569031596003442i</v>
      </c>
      <c r="E2867" t="str">
        <f t="shared" si="840"/>
        <v>245.506679316668-53.016982577862i</v>
      </c>
      <c r="F2867" t="str">
        <f t="shared" si="841"/>
        <v>2.90779880946668-3.42187591972755i</v>
      </c>
      <c r="G2867" t="str">
        <f t="shared" si="842"/>
        <v>0.999274513469974-0.0269250849454737i</v>
      </c>
      <c r="H2867" t="str">
        <f t="shared" si="843"/>
        <v>3.76841292675862-199.666298368146i</v>
      </c>
      <c r="I2867" t="str">
        <f t="shared" si="844"/>
        <v>-1.89651723011255-1.67424440748676i</v>
      </c>
      <c r="K2867" t="str">
        <f t="shared" si="845"/>
        <v>0.00113390200909753-0.00166924005231672i</v>
      </c>
      <c r="L2867" t="str">
        <f t="shared" si="846"/>
        <v>0.0001875-0.00473784797428557i</v>
      </c>
      <c r="M2867" t="str">
        <f t="shared" si="847"/>
        <v>0.0025-0.00228388569016843i</v>
      </c>
      <c r="N2867">
        <f t="shared" si="848"/>
        <v>102.6762567080541</v>
      </c>
      <c r="O2867">
        <f t="shared" si="849"/>
        <v>5.0071874590805514</v>
      </c>
      <c r="P2867" s="3">
        <f t="shared" si="850"/>
        <v>5.0071874590805514</v>
      </c>
      <c r="Q2867" s="3">
        <f t="shared" si="851"/>
        <v>-77.323743291945902</v>
      </c>
      <c r="R2867">
        <f t="shared" si="852"/>
        <v>102.6762567080541</v>
      </c>
      <c r="S2867">
        <f t="shared" si="853"/>
        <v>44.670536645972774</v>
      </c>
      <c r="T2867">
        <f t="shared" si="836"/>
        <v>5.0071874590805514</v>
      </c>
    </row>
    <row r="2868" spans="1:20" x14ac:dyDescent="0.25">
      <c r="A2868">
        <f t="shared" si="837"/>
        <v>281739.81790397107</v>
      </c>
      <c r="B2868">
        <f t="shared" si="854"/>
        <v>44840.284685227474</v>
      </c>
      <c r="C2868" t="str">
        <f t="shared" si="838"/>
        <v>0.385705208597754-1.73575906082873i</v>
      </c>
      <c r="D2868" t="str">
        <f t="shared" si="839"/>
        <v>3.46496392693547-0.568485159923104i</v>
      </c>
      <c r="E2868" t="str">
        <f t="shared" si="840"/>
        <v>245.641953743686-53.8866650371055i</v>
      </c>
      <c r="F2868" t="str">
        <f t="shared" si="841"/>
        <v>2.90778274636984-3.40951591126612i</v>
      </c>
      <c r="G2868" t="str">
        <f t="shared" si="842"/>
        <v>0.999268993334528-0.0270272509650388i</v>
      </c>
      <c r="H2868" t="str">
        <f t="shared" si="843"/>
        <v>3.73358851151213-198.876515610796i</v>
      </c>
      <c r="I2868" t="str">
        <f t="shared" si="844"/>
        <v>-1.88224464472599-1.66729043836809i</v>
      </c>
      <c r="K2868" t="str">
        <f t="shared" si="845"/>
        <v>0.00113236817947284-0.00166506900220119i</v>
      </c>
      <c r="L2868" t="str">
        <f t="shared" si="846"/>
        <v>0.0001875-0.00471991230751701i</v>
      </c>
      <c r="M2868" t="str">
        <f t="shared" si="847"/>
        <v>0.0025-0.0022752397790082i</v>
      </c>
      <c r="N2868">
        <f t="shared" si="848"/>
        <v>102.52820919578866</v>
      </c>
      <c r="O2868">
        <f t="shared" si="849"/>
        <v>4.9991077258199139</v>
      </c>
      <c r="P2868" s="3">
        <f t="shared" si="850"/>
        <v>4.9991077258199139</v>
      </c>
      <c r="Q2868" s="3">
        <f t="shared" si="851"/>
        <v>-77.471790804211338</v>
      </c>
      <c r="R2868">
        <f t="shared" si="852"/>
        <v>102.52820919578866</v>
      </c>
      <c r="S2868">
        <f t="shared" si="853"/>
        <v>44.840284685227473</v>
      </c>
      <c r="T2868">
        <f t="shared" si="836"/>
        <v>4.9991077258199139</v>
      </c>
    </row>
    <row r="2869" spans="1:20" x14ac:dyDescent="0.25">
      <c r="A2869">
        <f t="shared" si="837"/>
        <v>282810.42921200616</v>
      </c>
      <c r="B2869">
        <f t="shared" si="854"/>
        <v>45010.677767031339</v>
      </c>
      <c r="C2869" t="str">
        <f t="shared" si="838"/>
        <v>0.380810729607114-1.73512924032117i</v>
      </c>
      <c r="D2869" t="str">
        <f t="shared" si="839"/>
        <v>3.46486409481688-0.567946809050368i</v>
      </c>
      <c r="E2869" t="str">
        <f t="shared" si="840"/>
        <v>245.769824338521-54.7630054851193i</v>
      </c>
      <c r="F2869" t="str">
        <f t="shared" si="841"/>
        <v>2.90776656114102-3.39720494322424i</v>
      </c>
      <c r="G2869" t="str">
        <f t="shared" si="842"/>
        <v>0.999263431228028-0.0271298035086202i</v>
      </c>
      <c r="H2869" t="str">
        <f t="shared" si="843"/>
        <v>3.6990926986186-198.090100688244i</v>
      </c>
      <c r="I2869" t="str">
        <f t="shared" si="844"/>
        <v>-1.86808411889673-1.66037018813364i</v>
      </c>
      <c r="K2869" t="str">
        <f t="shared" si="845"/>
        <v>0.00113083566936578-0.00166091729192413i</v>
      </c>
      <c r="L2869" t="str">
        <f t="shared" si="846"/>
        <v>0.0001875-0.00470204453827157i</v>
      </c>
      <c r="M2869" t="str">
        <f t="shared" si="847"/>
        <v>0.0025-0.00226662659793604i</v>
      </c>
      <c r="N2869">
        <f t="shared" si="848"/>
        <v>102.37851078114649</v>
      </c>
      <c r="O2869">
        <f t="shared" si="849"/>
        <v>4.9909437384627076</v>
      </c>
      <c r="P2869" s="3">
        <f t="shared" si="850"/>
        <v>4.9909437384627076</v>
      </c>
      <c r="Q2869" s="3">
        <f t="shared" si="851"/>
        <v>-77.621489218853512</v>
      </c>
      <c r="R2869">
        <f t="shared" si="852"/>
        <v>102.37851078114649</v>
      </c>
      <c r="S2869">
        <f t="shared" si="853"/>
        <v>45.010677767031339</v>
      </c>
      <c r="T2869">
        <f t="shared" si="836"/>
        <v>4.9909437384627076</v>
      </c>
    </row>
    <row r="2870" spans="1:20" x14ac:dyDescent="0.25">
      <c r="A2870">
        <f t="shared" si="837"/>
        <v>283885.10884301184</v>
      </c>
      <c r="B2870">
        <f t="shared" si="854"/>
        <v>45181.718342546061</v>
      </c>
      <c r="C2870" t="str">
        <f t="shared" si="838"/>
        <v>0.375868755202894-1.73448070241198i</v>
      </c>
      <c r="D2870" t="str">
        <f t="shared" si="839"/>
        <v>3.46476350835102-0.56741653458883i</v>
      </c>
      <c r="E2870" t="str">
        <f t="shared" si="840"/>
        <v>245.890144373147-55.6459479333853i</v>
      </c>
      <c r="F2870" t="str">
        <f t="shared" si="841"/>
        <v>2.90775025285298-3.38494283842895i</v>
      </c>
      <c r="G2870" t="str">
        <f t="shared" si="842"/>
        <v>0.99925782683183-0.027232744025509i</v>
      </c>
      <c r="H2870" t="str">
        <f t="shared" si="843"/>
        <v>3.66492206091431-197.307036448823i</v>
      </c>
      <c r="I2870" t="str">
        <f t="shared" si="844"/>
        <v>-1.85403474107539-1.65348343281389i</v>
      </c>
      <c r="K2870" t="str">
        <f t="shared" si="845"/>
        <v>0.001129304419651-0.00165678483886428i</v>
      </c>
      <c r="L2870" t="str">
        <f t="shared" si="846"/>
        <v>0.0001875-0.00468424440951541i</v>
      </c>
      <c r="M2870" t="str">
        <f t="shared" si="847"/>
        <v>0.0025-0.00225804602304846i</v>
      </c>
      <c r="N2870">
        <f t="shared" si="848"/>
        <v>102.22716102665368</v>
      </c>
      <c r="O2870">
        <f t="shared" si="849"/>
        <v>4.9826927705649986</v>
      </c>
      <c r="P2870" s="3">
        <f t="shared" si="850"/>
        <v>4.9826927705649986</v>
      </c>
      <c r="Q2870" s="3">
        <f t="shared" si="851"/>
        <v>-77.772838973346325</v>
      </c>
      <c r="R2870">
        <f t="shared" si="852"/>
        <v>102.22716102665368</v>
      </c>
      <c r="S2870">
        <f t="shared" si="853"/>
        <v>45.181718342546063</v>
      </c>
      <c r="T2870">
        <f t="shared" si="836"/>
        <v>4.9826927705649986</v>
      </c>
    </row>
    <row r="2871" spans="1:20" x14ac:dyDescent="0.25">
      <c r="A2871">
        <f t="shared" si="837"/>
        <v>284963.87225661526</v>
      </c>
      <c r="B2871">
        <f t="shared" si="854"/>
        <v>45353.408872247739</v>
      </c>
      <c r="C2871" t="str">
        <f t="shared" si="838"/>
        <v>0.370879394043828-1.73381252202001i</v>
      </c>
      <c r="D2871" t="str">
        <f t="shared" si="839"/>
        <v>3.46466216188238-0.566894327846392i</v>
      </c>
      <c r="E2871" t="str">
        <f t="shared" si="840"/>
        <v>246.002766807803-56.5354331055916i</v>
      </c>
      <c r="F2871" t="str">
        <f t="shared" si="841"/>
        <v>2.90773382057149-3.37272942040935i</v>
      </c>
      <c r="G2871" t="str">
        <f t="shared" si="842"/>
        <v>0.999252179824877-0.027336073970281i</v>
      </c>
      <c r="H2871" t="str">
        <f t="shared" si="843"/>
        <v>3.63107321274872-196.52730585789i</v>
      </c>
      <c r="I2871" t="str">
        <f t="shared" si="844"/>
        <v>-1.84009560759259-1.64662995061467i</v>
      </c>
      <c r="K2871" t="str">
        <f t="shared" si="845"/>
        <v>0.00112777437157497-0.00165267156035255i</v>
      </c>
      <c r="L2871" t="str">
        <f t="shared" si="846"/>
        <v>0.0001875-0.00466651166518769i</v>
      </c>
      <c r="M2871" t="str">
        <f t="shared" si="847"/>
        <v>0.0025-0.00224949793091099i</v>
      </c>
      <c r="N2871">
        <f t="shared" si="848"/>
        <v>102.07415974712487</v>
      </c>
      <c r="O2871">
        <f t="shared" si="849"/>
        <v>4.9743520807772743</v>
      </c>
      <c r="P2871" s="3">
        <f t="shared" si="850"/>
        <v>4.9743520807772743</v>
      </c>
      <c r="Q2871" s="3">
        <f t="shared" si="851"/>
        <v>-77.925840252875133</v>
      </c>
      <c r="R2871">
        <f t="shared" si="852"/>
        <v>102.07415974712487</v>
      </c>
      <c r="S2871">
        <f t="shared" si="853"/>
        <v>45.353408872247741</v>
      </c>
      <c r="T2871">
        <f t="shared" si="836"/>
        <v>4.9743520807772743</v>
      </c>
    </row>
    <row r="2872" spans="1:20" x14ac:dyDescent="0.25">
      <c r="A2872">
        <f t="shared" si="837"/>
        <v>286046.7349711904</v>
      </c>
      <c r="B2872">
        <f t="shared" si="854"/>
        <v>45525.751825962281</v>
      </c>
      <c r="C2872" t="str">
        <f t="shared" si="838"/>
        <v>0.365842772159477-1.73312376784617i</v>
      </c>
      <c r="D2872" t="str">
        <f t="shared" si="839"/>
        <v>3.46456004971376-0.566380180234991i</v>
      </c>
      <c r="E2872" t="str">
        <f t="shared" si="840"/>
        <v>246.107544364846-57.4313983924391i</v>
      </c>
      <c r="F2872" t="str">
        <f t="shared" si="841"/>
        <v>2.90771726335523-3.36056451339403i</v>
      </c>
      <c r="G2872" t="str">
        <f t="shared" si="842"/>
        <v>0.999246489883684-0.0274397948028145i</v>
      </c>
      <c r="H2872" t="str">
        <f t="shared" si="843"/>
        <v>3.59754280941006-195.750891996754i</v>
      </c>
      <c r="I2872" t="str">
        <f t="shared" si="844"/>
        <v>-1.82626582258407-1.63980952188905i</v>
      </c>
      <c r="K2872" t="str">
        <f t="shared" si="845"/>
        <v>0.00112624546675593-0.0016485773736717i</v>
      </c>
      <c r="L2872" t="str">
        <f t="shared" si="846"/>
        <v>0.0001875-0.00464884605019696i</v>
      </c>
      <c r="M2872" t="str">
        <f t="shared" si="847"/>
        <v>0.0025-0.00224098219855648i</v>
      </c>
      <c r="N2872">
        <f t="shared" si="848"/>
        <v>101.91950701351738</v>
      </c>
      <c r="O2872">
        <f t="shared" si="849"/>
        <v>4.9659189134386033</v>
      </c>
      <c r="P2872" s="3">
        <f t="shared" si="850"/>
        <v>4.9659189134386033</v>
      </c>
      <c r="Q2872" s="3">
        <f t="shared" si="851"/>
        <v>-78.080492986482625</v>
      </c>
      <c r="R2872">
        <f t="shared" si="852"/>
        <v>101.91950701351738</v>
      </c>
      <c r="S2872">
        <f t="shared" si="853"/>
        <v>45.525751825962281</v>
      </c>
      <c r="T2872">
        <f t="shared" si="836"/>
        <v>4.9659189134386033</v>
      </c>
    </row>
    <row r="2873" spans="1:20" x14ac:dyDescent="0.25">
      <c r="A2873">
        <f t="shared" si="837"/>
        <v>287133.71256408095</v>
      </c>
      <c r="B2873">
        <f t="shared" si="854"/>
        <v>45698.74968290094</v>
      </c>
      <c r="C2873" t="str">
        <f t="shared" si="838"/>
        <v>0.360759033303089-1.73241350271035i</v>
      </c>
      <c r="D2873" t="str">
        <f t="shared" si="839"/>
        <v>3.46445716610585-0.565874083270338i</v>
      </c>
      <c r="E2873" t="str">
        <f t="shared" si="840"/>
        <v>246.204329604889-58.3337778079345i</v>
      </c>
      <c r="F2873" t="str">
        <f t="shared" si="841"/>
        <v>2.90770058025575-3.34844794230856i</v>
      </c>
      <c r="G2873" t="str">
        <f t="shared" si="842"/>
        <v>0.999240756682316-0.0275439079883074i</v>
      </c>
      <c r="H2873" t="str">
        <f t="shared" si="843"/>
        <v>3.56432754655981-194.977778061624i</v>
      </c>
      <c r="I2873" t="str">
        <f t="shared" si="844"/>
        <v>-1.81254449791659-1.63302192910982i</v>
      </c>
      <c r="K2873" t="str">
        <f t="shared" si="845"/>
        <v>0.00112471764718388-0.00164450219605602i</v>
      </c>
      <c r="L2873" t="str">
        <f t="shared" si="846"/>
        <v>0.0001875-0.00463124731041736i</v>
      </c>
      <c r="M2873" t="str">
        <f t="shared" si="847"/>
        <v>0.0025-0.00223249870348325i</v>
      </c>
      <c r="N2873">
        <f t="shared" si="848"/>
        <v>101.76320315673219</v>
      </c>
      <c r="O2873">
        <f t="shared" si="849"/>
        <v>4.9573904991906268</v>
      </c>
      <c r="P2873" s="3">
        <f t="shared" si="850"/>
        <v>4.9573904991906268</v>
      </c>
      <c r="Q2873" s="3">
        <f t="shared" si="851"/>
        <v>-78.236796843267811</v>
      </c>
      <c r="R2873">
        <f t="shared" si="852"/>
        <v>101.76320315673219</v>
      </c>
      <c r="S2873">
        <f t="shared" si="853"/>
        <v>45.698749682900939</v>
      </c>
      <c r="T2873">
        <f t="shared" si="836"/>
        <v>4.9573904991906268</v>
      </c>
    </row>
    <row r="2874" spans="1:20" x14ac:dyDescent="0.25">
      <c r="A2874">
        <f t="shared" si="837"/>
        <v>288224.82067182445</v>
      </c>
      <c r="B2874">
        <f t="shared" si="854"/>
        <v>45872.404931695964</v>
      </c>
      <c r="C2874" t="str">
        <f t="shared" si="838"/>
        <v>0.355628339299899-1.73168078390319i</v>
      </c>
      <c r="D2874" t="str">
        <f t="shared" si="839"/>
        <v>3.46435350527719-0.565376028571683i</v>
      </c>
      <c r="E2874" t="str">
        <f t="shared" si="840"/>
        <v>246.292975005226-59.2425019472484i</v>
      </c>
      <c r="F2874" t="str">
        <f t="shared" si="841"/>
        <v>2.90768377031745-3.33637953277295i</v>
      </c>
      <c r="G2874" t="str">
        <f t="shared" si="842"/>
        <v>0.999234979892372-0.0276484149972953i</v>
      </c>
      <c r="H2874" t="str">
        <f t="shared" si="843"/>
        <v>3.5314241596763-194.207947362558i</v>
      </c>
      <c r="I2874" t="str">
        <f t="shared" si="844"/>
        <v>-1.79893075311465-1.62626695684226i</v>
      </c>
      <c r="K2874" t="str">
        <f t="shared" si="845"/>
        <v>0.00112319085522077-0.00164044594469111i</v>
      </c>
      <c r="L2874" t="str">
        <f t="shared" si="846"/>
        <v>0.0001875-0.00461371519268516i</v>
      </c>
      <c r="M2874" t="str">
        <f t="shared" si="847"/>
        <v>0.0025-0.00222404732365336i</v>
      </c>
      <c r="N2874">
        <f t="shared" si="848"/>
        <v>101.60524877136781</v>
      </c>
      <c r="O2874">
        <f t="shared" si="849"/>
        <v>4.9487640556127355</v>
      </c>
      <c r="P2874" s="3">
        <f t="shared" si="850"/>
        <v>4.9487640556127355</v>
      </c>
      <c r="Q2874" s="3">
        <f t="shared" si="851"/>
        <v>-78.394751228632188</v>
      </c>
      <c r="R2874">
        <f t="shared" si="852"/>
        <v>101.60524877136781</v>
      </c>
      <c r="S2874">
        <f t="shared" si="853"/>
        <v>45.872404931695968</v>
      </c>
      <c r="T2874">
        <f t="shared" si="836"/>
        <v>4.9487640556127355</v>
      </c>
    </row>
    <row r="2875" spans="1:20" x14ac:dyDescent="0.25">
      <c r="A2875">
        <f t="shared" si="837"/>
        <v>289320.07499037741</v>
      </c>
      <c r="B2875">
        <f t="shared" si="854"/>
        <v>46046.720070436408</v>
      </c>
      <c r="C2875" t="str">
        <f t="shared" si="838"/>
        <v>0.350450870389735-1.73092466355221i</v>
      </c>
      <c r="D2875" t="str">
        <f t="shared" si="839"/>
        <v>3.46424906140348-0.564886007861524i</v>
      </c>
      <c r="E2875" t="str">
        <f t="shared" si="840"/>
        <v>246.37333304052-60.1574979462603i</v>
      </c>
      <c r="F2875" t="str">
        <f t="shared" si="841"/>
        <v>2.90766683257747-3.32435911109912i</v>
      </c>
      <c r="G2875" t="str">
        <f t="shared" si="842"/>
        <v>0.999229159182966-0.0277533173056692i</v>
      </c>
      <c r="H2875" t="str">
        <f t="shared" si="843"/>
        <v>3.49882942350612-193.441383322435i</v>
      </c>
      <c r="I2875" t="str">
        <f t="shared" si="844"/>
        <v>-1.78542371528798-1.61954439171737i</v>
      </c>
      <c r="K2875" t="str">
        <f t="shared" si="845"/>
        <v>0.00112166503360048-0.00163640853671355i</v>
      </c>
      <c r="L2875" t="str">
        <f t="shared" si="846"/>
        <v>0.0001875-0.00459624944479494i</v>
      </c>
      <c r="M2875" t="str">
        <f t="shared" si="847"/>
        <v>0.0025-0.00221562793749089i</v>
      </c>
      <c r="N2875">
        <f t="shared" si="848"/>
        <v>101.44564471940816</v>
      </c>
      <c r="O2875">
        <f t="shared" si="849"/>
        <v>4.9400367878751696</v>
      </c>
      <c r="P2875" s="3">
        <f t="shared" si="850"/>
        <v>4.9400367878751696</v>
      </c>
      <c r="Q2875" s="3">
        <f t="shared" si="851"/>
        <v>-78.554355280591835</v>
      </c>
      <c r="R2875">
        <f t="shared" si="852"/>
        <v>101.44564471940816</v>
      </c>
      <c r="S2875">
        <f t="shared" si="853"/>
        <v>46.046720070436407</v>
      </c>
      <c r="T2875">
        <f t="shared" si="836"/>
        <v>4.9400367878751696</v>
      </c>
    </row>
    <row r="2876" spans="1:20" x14ac:dyDescent="0.25">
      <c r="A2876">
        <f t="shared" si="837"/>
        <v>290419.49127534084</v>
      </c>
      <c r="B2876">
        <f t="shared" si="854"/>
        <v>46221.697606704067</v>
      </c>
      <c r="C2876" t="str">
        <f t="shared" si="838"/>
        <v>0.345226825563915-1.7301441890032i</v>
      </c>
      <c r="D2876" t="str">
        <f t="shared" si="839"/>
        <v>3.46414382861767-0.564404012965374i</v>
      </c>
      <c r="E2876" t="str">
        <f t="shared" si="840"/>
        <v>246.445256265725-61.0786894428799i</v>
      </c>
      <c r="F2876" t="str">
        <f t="shared" si="841"/>
        <v>2.90764976606566-3.31238650428838i</v>
      </c>
      <c r="G2876" t="str">
        <f t="shared" si="842"/>
        <v>0.999223294220706-0.0278586163946926i</v>
      </c>
      <c r="H2876" t="str">
        <f t="shared" si="843"/>
        <v>3.46654015152451-192.678069475928i</v>
      </c>
      <c r="I2876" t="str">
        <f t="shared" si="844"/>
        <v>-1.77202251905978-1.61285402240553i</v>
      </c>
      <c r="K2876" t="str">
        <f t="shared" si="845"/>
        <v>0.00112014012542905-0.0016323898892107i</v>
      </c>
      <c r="L2876" t="str">
        <f t="shared" si="846"/>
        <v>0.0001875-0.00457884981549606i</v>
      </c>
      <c r="M2876" t="str">
        <f t="shared" si="847"/>
        <v>0.0025-0.00220724042388015i</v>
      </c>
      <c r="N2876">
        <f t="shared" si="848"/>
        <v>101.28439213385235</v>
      </c>
      <c r="O2876">
        <f t="shared" si="849"/>
        <v>4.9312058894147324</v>
      </c>
      <c r="P2876" s="3">
        <f t="shared" si="850"/>
        <v>4.9312058894147324</v>
      </c>
      <c r="Q2876" s="3">
        <f t="shared" si="851"/>
        <v>-78.71560786614765</v>
      </c>
      <c r="R2876">
        <f t="shared" si="852"/>
        <v>101.28439213385235</v>
      </c>
      <c r="S2876">
        <f t="shared" si="853"/>
        <v>46.221697606704069</v>
      </c>
      <c r="T2876">
        <f t="shared" si="836"/>
        <v>4.9312058894147324</v>
      </c>
    </row>
    <row r="2877" spans="1:20" x14ac:dyDescent="0.25">
      <c r="A2877">
        <f t="shared" si="837"/>
        <v>291523.08534218714</v>
      </c>
      <c r="B2877">
        <f t="shared" si="854"/>
        <v>46397.340057609545</v>
      </c>
      <c r="C2877" t="str">
        <f t="shared" si="838"/>
        <v>0.339956422895459-1.72933840321597i</v>
      </c>
      <c r="D2877" t="str">
        <f t="shared" si="839"/>
        <v>3.46403780100945-0.5639300358115i</v>
      </c>
      <c r="E2877" t="str">
        <f t="shared" si="840"/>
        <v>246.508597401237-62.0059965402468i</v>
      </c>
      <c r="F2877" t="str">
        <f t="shared" si="841"/>
        <v>2.90763256980456-3.30046154002899i</v>
      </c>
      <c r="G2877" t="str">
        <f t="shared" si="842"/>
        <v>0.999217384669679-0.0279643137510198i</v>
      </c>
      <c r="H2877" t="str">
        <f t="shared" si="843"/>
        <v>3.43455319540357-191.917989468495i</v>
      </c>
      <c r="I2877" t="str">
        <f t="shared" si="844"/>
        <v>-1.75872630649577-1.60619563959053i</v>
      </c>
      <c r="K2877" t="str">
        <f t="shared" si="845"/>
        <v>0.00111861607418476-0.00162838991922038i</v>
      </c>
      <c r="L2877" t="str">
        <f t="shared" si="846"/>
        <v>0.0001875-0.00456151605448899i</v>
      </c>
      <c r="M2877" t="str">
        <f t="shared" si="847"/>
        <v>0.0025-0.00219888466216393i</v>
      </c>
      <c r="N2877">
        <f t="shared" si="848"/>
        <v>101.1214924222754</v>
      </c>
      <c r="O2877">
        <f t="shared" si="849"/>
        <v>4.9222685426282542</v>
      </c>
      <c r="P2877" s="3">
        <f t="shared" si="850"/>
        <v>4.9222685426282542</v>
      </c>
      <c r="Q2877" s="3">
        <f t="shared" si="851"/>
        <v>-78.878507577724605</v>
      </c>
      <c r="R2877">
        <f t="shared" si="852"/>
        <v>101.1214924222754</v>
      </c>
      <c r="S2877">
        <f t="shared" si="853"/>
        <v>46.397340057609547</v>
      </c>
      <c r="T2877">
        <f t="shared" si="836"/>
        <v>4.9222685426282542</v>
      </c>
    </row>
    <row r="2878" spans="1:20" x14ac:dyDescent="0.25">
      <c r="A2878">
        <f t="shared" si="837"/>
        <v>292630.87306648749</v>
      </c>
      <c r="B2878">
        <f t="shared" si="854"/>
        <v>46573.649949828461</v>
      </c>
      <c r="C2878" t="str">
        <f t="shared" si="838"/>
        <v>0.33463989986227-1.72850634517519i</v>
      </c>
      <c r="D2878" t="str">
        <f t="shared" si="839"/>
        <v>3.46393097262486-0.563464068430646i</v>
      </c>
      <c r="E2878" t="str">
        <f t="shared" si="840"/>
        <v>246.563209420226-62.9393357719149i</v>
      </c>
      <c r="F2878" t="str">
        <f t="shared" si="841"/>
        <v>2.9076152428093-3.2885840466936i</v>
      </c>
      <c r="G2878" t="str">
        <f t="shared" si="842"/>
        <v>0.999211430191431-0.0280704108667135i</v>
      </c>
      <c r="H2878" t="str">
        <f t="shared" si="843"/>
        <v>3.40286544448892-191.161127055382i</v>
      </c>
      <c r="I2878" t="str">
        <f t="shared" si="844"/>
        <v>-1.74553422703402-1.599569035944i</v>
      </c>
      <c r="K2878" t="str">
        <f t="shared" si="845"/>
        <v>0.00111709282371842-0.00162440854373068i</v>
      </c>
      <c r="L2878" t="str">
        <f t="shared" si="846"/>
        <v>0.0001875-0.00454424791242179i</v>
      </c>
      <c r="M2878" t="str">
        <f t="shared" si="847"/>
        <v>0.0025-0.00219056053214179i</v>
      </c>
      <c r="N2878">
        <f t="shared" si="848"/>
        <v>100.95694727031878</v>
      </c>
      <c r="O2878">
        <f t="shared" si="849"/>
        <v>4.9132219195874942</v>
      </c>
      <c r="P2878" s="3">
        <f t="shared" si="850"/>
        <v>4.9132219195874942</v>
      </c>
      <c r="Q2878" s="3">
        <f t="shared" si="851"/>
        <v>-79.043052729681222</v>
      </c>
      <c r="R2878">
        <f t="shared" si="852"/>
        <v>100.95694727031878</v>
      </c>
      <c r="S2878">
        <f t="shared" si="853"/>
        <v>46.573649949828464</v>
      </c>
      <c r="T2878">
        <f t="shared" si="836"/>
        <v>4.9132219195874942</v>
      </c>
    </row>
    <row r="2879" spans="1:20" x14ac:dyDescent="0.25">
      <c r="A2879">
        <f t="shared" si="837"/>
        <v>293742.87038414011</v>
      </c>
      <c r="B2879">
        <f t="shared" si="854"/>
        <v>46750.629819637812</v>
      </c>
      <c r="C2879" t="str">
        <f t="shared" si="838"/>
        <v>0.3292775136624-1.72764705031589i</v>
      </c>
      <c r="D2879" t="str">
        <f t="shared" si="839"/>
        <v>3.46382333746618-0.563006102955791i</v>
      </c>
      <c r="E2879" t="str">
        <f t="shared" si="840"/>
        <v>246.608945638117-63.8786200691363i</v>
      </c>
      <c r="F2879" t="str">
        <f t="shared" si="841"/>
        <v>2.90759778408754-3.2767538533368i</v>
      </c>
      <c r="G2879" t="str">
        <f t="shared" si="842"/>
        <v>0.999205430444945-0.0281769092392626i</v>
      </c>
      <c r="H2879" t="str">
        <f t="shared" si="843"/>
        <v>3.37147382528389-190.407466100628i</v>
      </c>
      <c r="I2879" t="str">
        <f t="shared" si="844"/>
        <v>-1.73244543741543-1.59297400610023i</v>
      </c>
      <c r="K2879" t="str">
        <f t="shared" si="845"/>
        <v>0.0011155703182535-0.00162044567967969i</v>
      </c>
      <c r="L2879" t="str">
        <f t="shared" si="846"/>
        <v>0.0001875-0.00452704514088643i</v>
      </c>
      <c r="M2879" t="str">
        <f t="shared" si="847"/>
        <v>0.0025-0.00218226791406833i</v>
      </c>
      <c r="N2879">
        <f t="shared" si="848"/>
        <v>100.79075864510008</v>
      </c>
      <c r="O2879">
        <f t="shared" si="849"/>
        <v>4.904063182773168</v>
      </c>
      <c r="P2879" s="3">
        <f t="shared" si="850"/>
        <v>4.904063182773168</v>
      </c>
      <c r="Q2879" s="3">
        <f t="shared" si="851"/>
        <v>-79.209241354899916</v>
      </c>
      <c r="R2879">
        <f t="shared" si="852"/>
        <v>100.79075864510008</v>
      </c>
      <c r="S2879">
        <f t="shared" si="853"/>
        <v>46.750629819637815</v>
      </c>
      <c r="T2879">
        <f t="shared" si="836"/>
        <v>4.904063182773168</v>
      </c>
    </row>
    <row r="2880" spans="1:20" x14ac:dyDescent="0.25">
      <c r="A2880">
        <f t="shared" si="837"/>
        <v>294859.09329159989</v>
      </c>
      <c r="B2880">
        <f t="shared" si="854"/>
        <v>46928.282212952436</v>
      </c>
      <c r="C2880" t="str">
        <f t="shared" si="838"/>
        <v>0.323869541521133-1.72675955096386i</v>
      </c>
      <c r="D2880" t="str">
        <f t="shared" si="839"/>
        <v>3.46371488949157-0.562556131621898i</v>
      </c>
      <c r="E2880" t="str">
        <f t="shared" si="840"/>
        <v>246.645659804194-64.8237587303248i</v>
      </c>
      <c r="F2880" t="str">
        <f t="shared" si="841"/>
        <v>2.90758019263946-3.26497078969268i</v>
      </c>
      <c r="G2880" t="str">
        <f t="shared" si="842"/>
        <v>0.999199385086624-0.0282838103716i</v>
      </c>
      <c r="H2880" t="str">
        <f t="shared" si="843"/>
        <v>3.34037530094197-189.656990576093i</v>
      </c>
      <c r="I2880" t="str">
        <f t="shared" si="844"/>
        <v>-1.7194591016151-1.58641034663136i</v>
      </c>
      <c r="K2880" t="str">
        <f t="shared" si="845"/>
        <v>0.00111404850238646-0.00161650124395531i</v>
      </c>
      <c r="L2880" t="str">
        <f t="shared" si="846"/>
        <v>0.0001875-0.00450990749241525i</v>
      </c>
      <c r="M2880" t="str">
        <f t="shared" si="847"/>
        <v>0.0025-0.00217400668865145i</v>
      </c>
      <c r="N2880">
        <f t="shared" si="848"/>
        <v>100.6229287985465</v>
      </c>
      <c r="O2880">
        <f t="shared" si="849"/>
        <v>4.894789485829758</v>
      </c>
      <c r="P2880" s="3">
        <f t="shared" si="850"/>
        <v>4.894789485829758</v>
      </c>
      <c r="Q2880" s="3">
        <f t="shared" si="851"/>
        <v>-79.377071201453504</v>
      </c>
      <c r="R2880">
        <f t="shared" si="852"/>
        <v>100.6229287985465</v>
      </c>
      <c r="S2880">
        <f t="shared" si="853"/>
        <v>46.928282212952439</v>
      </c>
      <c r="T2880">
        <f t="shared" si="836"/>
        <v>4.894789485829758</v>
      </c>
    </row>
    <row r="2881" spans="1:20" x14ac:dyDescent="0.25">
      <c r="A2881">
        <f t="shared" si="837"/>
        <v>295979.55784610793</v>
      </c>
      <c r="B2881">
        <f t="shared" si="854"/>
        <v>47106.609685361655</v>
      </c>
      <c r="C2881" t="str">
        <f t="shared" si="838"/>
        <v>0.318416280988886-1.72584287679061i</v>
      </c>
      <c r="D2881" t="str">
        <f t="shared" si="839"/>
        <v>3.46360562261466-0.562114146765636i</v>
      </c>
      <c r="E2881" t="str">
        <f t="shared" si="840"/>
        <v>246.673206195275-65.7746573928429i</v>
      </c>
      <c r="F2881" t="str">
        <f t="shared" si="841"/>
        <v>2.90756246745764-3.25323468617232i</v>
      </c>
      <c r="G2881" t="str">
        <f t="shared" si="842"/>
        <v>0.999193293770273-0.0283911157721205i</v>
      </c>
      <c r="H2881" t="str">
        <f t="shared" si="843"/>
        <v>3.30956687076686-188.909684560485i</v>
      </c>
      <c r="I2881" t="str">
        <f t="shared" si="844"/>
        <v>-1.70657439077421-1.57987785602293i</v>
      </c>
      <c r="K2881" t="str">
        <f t="shared" si="845"/>
        <v>0.00111252732108705-0.00161257515339502i</v>
      </c>
      <c r="L2881" t="str">
        <f t="shared" si="846"/>
        <v>0.0001875-0.00449283472047744i</v>
      </c>
      <c r="M2881" t="str">
        <f t="shared" si="847"/>
        <v>0.0025-0.00216577673705066i</v>
      </c>
      <c r="N2881">
        <f t="shared" si="848"/>
        <v>100.45346027063711</v>
      </c>
      <c r="O2881">
        <f t="shared" si="849"/>
        <v>4.8853979743392406</v>
      </c>
      <c r="P2881" s="3">
        <f t="shared" si="850"/>
        <v>4.8853979743392406</v>
      </c>
      <c r="Q2881" s="3">
        <f t="shared" si="851"/>
        <v>-79.546539729362891</v>
      </c>
      <c r="R2881">
        <f t="shared" si="852"/>
        <v>100.45346027063711</v>
      </c>
      <c r="S2881">
        <f t="shared" si="853"/>
        <v>47.106609685361654</v>
      </c>
      <c r="T2881">
        <f t="shared" si="836"/>
        <v>4.8853979743392406</v>
      </c>
    </row>
    <row r="2882" spans="1:20" x14ac:dyDescent="0.25">
      <c r="A2882">
        <f t="shared" si="837"/>
        <v>297104.28016592312</v>
      </c>
      <c r="B2882">
        <f t="shared" si="854"/>
        <v>47285.614802166026</v>
      </c>
      <c r="C2882" t="str">
        <f t="shared" si="838"/>
        <v>0.312918050229522-1.72489605528295i</v>
      </c>
      <c r="D2882" t="str">
        <f t="shared" si="839"/>
        <v>3.46349553070427-0.561680140825131i</v>
      </c>
      <c r="E2882" t="str">
        <f t="shared" si="840"/>
        <v>246.691439711399-66.7312180071692i</v>
      </c>
      <c r="F2882" t="str">
        <f t="shared" si="841"/>
        <v>2.90754460752708-3.24154537386135i</v>
      </c>
      <c r="G2882" t="str">
        <f t="shared" si="842"/>
        <v>0.999187156147077-0.0284988269546988i</v>
      </c>
      <c r="H2882" t="str">
        <f t="shared" si="843"/>
        <v>3.27904556971969-188.165532238409i</v>
      </c>
      <c r="I2882" t="str">
        <f t="shared" si="844"/>
        <v>-1.69379048313289-1.57337633464987i</v>
      </c>
      <c r="K2882" t="str">
        <f t="shared" si="845"/>
        <v>0.00111100671969857-0.00160866732478571i</v>
      </c>
      <c r="L2882" t="str">
        <f t="shared" si="846"/>
        <v>0.0001875-0.00447582657947543i</v>
      </c>
      <c r="M2882" t="str">
        <f t="shared" si="847"/>
        <v>0.0025-0.00215757794087534i</v>
      </c>
      <c r="N2882">
        <f t="shared" si="848"/>
        <v>100.28235589255591</v>
      </c>
      <c r="O2882">
        <f t="shared" si="849"/>
        <v>4.8758857866146377</v>
      </c>
      <c r="P2882" s="3">
        <f t="shared" si="850"/>
        <v>4.8758857866146377</v>
      </c>
      <c r="Q2882" s="3">
        <f t="shared" si="851"/>
        <v>-79.717644107444087</v>
      </c>
      <c r="R2882">
        <f t="shared" si="852"/>
        <v>100.28235589255591</v>
      </c>
      <c r="S2882">
        <f t="shared" si="853"/>
        <v>47.285614802166023</v>
      </c>
      <c r="T2882">
        <f t="shared" si="836"/>
        <v>4.8758857866146377</v>
      </c>
    </row>
    <row r="2883" spans="1:20" x14ac:dyDescent="0.25">
      <c r="A2883">
        <f t="shared" si="837"/>
        <v>298233.27643055364</v>
      </c>
      <c r="B2883">
        <f t="shared" si="854"/>
        <v>47465.300138414255</v>
      </c>
      <c r="C2883" t="str">
        <f t="shared" si="838"/>
        <v>0.307375188298407-1.72391811222706i</v>
      </c>
      <c r="D2883" t="str">
        <f t="shared" si="839"/>
        <v>3.46338460758417-0.561254106339704i</v>
      </c>
      <c r="E2883" t="str">
        <f t="shared" si="840"/>
        <v>246.700215973488-67.6933388135952i</v>
      </c>
      <c r="F2883" t="str">
        <f t="shared" si="841"/>
        <v>2.90752661182507-3.22990268451753i</v>
      </c>
      <c r="G2883" t="str">
        <f t="shared" si="842"/>
        <v>0.999180971865582-0.0286069454387076i</v>
      </c>
      <c r="H2883" t="str">
        <f t="shared" si="843"/>
        <v>3.24880846793425-187.424517899416i</v>
      </c>
      <c r="I2883" t="str">
        <f t="shared" si="844"/>
        <v>-1.68110656396359-1.56690558475276i</v>
      </c>
      <c r="K2883" t="str">
        <f t="shared" si="845"/>
        <v>0.00110948664393827-0.00160477767486345i</v>
      </c>
      <c r="L2883" t="str">
        <f t="shared" si="846"/>
        <v>0.0001875-0.00445888282474142i</v>
      </c>
      <c r="M2883" t="str">
        <f t="shared" si="847"/>
        <v>0.0025-0.00214941018218304i</v>
      </c>
      <c r="N2883">
        <f t="shared" si="848"/>
        <v>100.10961878974977</v>
      </c>
      <c r="O2883">
        <f t="shared" si="849"/>
        <v>4.8662500545131095</v>
      </c>
      <c r="P2883" s="3">
        <f t="shared" si="850"/>
        <v>4.8662500545131095</v>
      </c>
      <c r="Q2883" s="3">
        <f t="shared" si="851"/>
        <v>-79.890381210250226</v>
      </c>
      <c r="R2883">
        <f t="shared" si="852"/>
        <v>100.10961878974977</v>
      </c>
      <c r="S2883">
        <f t="shared" si="853"/>
        <v>47.465300138414257</v>
      </c>
      <c r="T2883">
        <f t="shared" si="836"/>
        <v>4.8662500545131095</v>
      </c>
    </row>
    <row r="2884" spans="1:20" x14ac:dyDescent="0.25">
      <c r="A2884">
        <f t="shared" si="837"/>
        <v>299366.56288098975</v>
      </c>
      <c r="B2884">
        <f t="shared" si="854"/>
        <v>47645.668278940233</v>
      </c>
      <c r="C2884" t="str">
        <f t="shared" si="838"/>
        <v>0.301788055409469-1.72290807220699i</v>
      </c>
      <c r="D2884" t="str">
        <f t="shared" si="839"/>
        <v>3.46327284703266-0.560836035949621i</v>
      </c>
      <c r="E2884" t="str">
        <f t="shared" si="840"/>
        <v>246.699391422926-68.6609143215302i</v>
      </c>
      <c r="F2884" t="str">
        <f t="shared" si="841"/>
        <v>2.90750847932118-3.21830645056833i</v>
      </c>
      <c r="G2884" t="str">
        <f t="shared" si="842"/>
        <v>0.999174740571675-0.0287154727490349i</v>
      </c>
      <c r="H2884" t="str">
        <f t="shared" si="843"/>
        <v>3.2188526702393-186.686625937068i</v>
      </c>
      <c r="I2884" t="str">
        <f t="shared" si="844"/>
        <v>-1.66852182550525-1.56046541041447i</v>
      </c>
      <c r="K2884" t="str">
        <f t="shared" si="845"/>
        <v>0.00110796703989774-0.00160090612031337i</v>
      </c>
      <c r="L2884" t="str">
        <f t="shared" si="846"/>
        <v>0.0001875-0.00444200321253379i</v>
      </c>
      <c r="M2884" t="str">
        <f t="shared" si="847"/>
        <v>0.0025-0.00214127334347782i</v>
      </c>
      <c r="N2884">
        <f t="shared" si="848"/>
        <v>99.935252384883029</v>
      </c>
      <c r="O2884">
        <f t="shared" si="849"/>
        <v>4.8564879042687261</v>
      </c>
      <c r="P2884" s="3">
        <f t="shared" si="850"/>
        <v>4.8564879042687261</v>
      </c>
      <c r="Q2884" s="3">
        <f t="shared" si="851"/>
        <v>-80.064747615116971</v>
      </c>
      <c r="R2884">
        <f t="shared" si="852"/>
        <v>99.935252384883029</v>
      </c>
      <c r="S2884">
        <f t="shared" si="853"/>
        <v>47.645668278940235</v>
      </c>
      <c r="T2884">
        <f t="shared" si="836"/>
        <v>4.8564879042687261</v>
      </c>
    </row>
    <row r="2885" spans="1:20" x14ac:dyDescent="0.25">
      <c r="A2885">
        <f t="shared" si="837"/>
        <v>300504.15581993753</v>
      </c>
      <c r="B2885">
        <f t="shared" si="854"/>
        <v>47826.721818400205</v>
      </c>
      <c r="C2885" t="str">
        <f t="shared" si="838"/>
        <v>0.296157033190673-1.7218649591172i</v>
      </c>
      <c r="D2885" t="str">
        <f t="shared" si="839"/>
        <v>3.46316024278236-0.560425922395823i</v>
      </c>
      <c r="E2885" t="str">
        <f t="shared" si="840"/>
        <v>246.688823422974-69.6338352915286i</v>
      </c>
      <c r="F2885" t="str">
        <f t="shared" si="841"/>
        <v>2.90749020897717-3.20675650510844i</v>
      </c>
      <c r="G2885" t="str">
        <f t="shared" si="842"/>
        <v>0.999168461908566-0.028824410416103i</v>
      </c>
      <c r="H2885" t="str">
        <f t="shared" si="843"/>
        <v>3.18917531568791-185.951840848014i</v>
      </c>
      <c r="I2885" t="str">
        <f t="shared" si="844"/>
        <v>-1.65603546689815-1.55405561753718i</v>
      </c>
      <c r="K2885" t="str">
        <f t="shared" si="845"/>
        <v>0.00110644785404331-0.00159705257776949i</v>
      </c>
      <c r="L2885" t="str">
        <f t="shared" si="846"/>
        <v>0.0001875-0.00442518750003366i</v>
      </c>
      <c r="M2885" t="str">
        <f t="shared" si="847"/>
        <v>0.0025-0.00213316730770853i</v>
      </c>
      <c r="N2885">
        <f t="shared" si="848"/>
        <v>99.759260400687396</v>
      </c>
      <c r="O2885">
        <f t="shared" si="849"/>
        <v>4.8465964573437672</v>
      </c>
      <c r="P2885" s="3">
        <f t="shared" si="850"/>
        <v>4.8465964573437672</v>
      </c>
      <c r="Q2885" s="3">
        <f t="shared" si="851"/>
        <v>-80.240739599312604</v>
      </c>
      <c r="R2885">
        <f t="shared" si="852"/>
        <v>99.759260400687396</v>
      </c>
      <c r="S2885">
        <f t="shared" si="853"/>
        <v>47.826721818400202</v>
      </c>
      <c r="T2885">
        <f t="shared" si="836"/>
        <v>4.8465964573437672</v>
      </c>
    </row>
    <row r="2886" spans="1:20" x14ac:dyDescent="0.25">
      <c r="A2886">
        <f t="shared" si="837"/>
        <v>301646.07161205326</v>
      </c>
      <c r="B2886">
        <f t="shared" si="854"/>
        <v>48008.463361310125</v>
      </c>
      <c r="C2886" t="str">
        <f t="shared" si="838"/>
        <v>0.290482524927189-1.72078779668901i</v>
      </c>
      <c r="D2886" t="str">
        <f t="shared" si="839"/>
        <v>3.46304678851976-0.560023758519672i</v>
      </c>
      <c r="E2886" t="str">
        <f t="shared" si="840"/>
        <v>246.668370361966-70.6119887201397i</v>
      </c>
      <c r="F2886" t="str">
        <f t="shared" si="841"/>
        <v>2.90747179974699-3.19525268189746i</v>
      </c>
      <c r="G2886" t="str">
        <f t="shared" si="842"/>
        <v>0.999162135516766-0.0289337599758857i</v>
      </c>
      <c r="H2886" t="str">
        <f t="shared" si="843"/>
        <v>3.15977357709411-185.220147231073i</v>
      </c>
      <c r="I2886" t="str">
        <f t="shared" si="844"/>
        <v>-1.64364669411946-1.54767601381975i</v>
      </c>
      <c r="K2886" t="str">
        <f t="shared" si="845"/>
        <v>0.00110492903321647-0.00159321696381455i</v>
      </c>
      <c r="L2886" t="str">
        <f t="shared" si="846"/>
        <v>0.0001875-0.00440843544534136i</v>
      </c>
      <c r="M2886" t="str">
        <f t="shared" si="847"/>
        <v>0.0025-0.00212509195826712i</v>
      </c>
      <c r="N2886">
        <f t="shared" si="848"/>
        <v>99.581646862699699</v>
      </c>
      <c r="O2886">
        <f t="shared" si="849"/>
        <v>4.8365728312985432</v>
      </c>
      <c r="P2886" s="3">
        <f t="shared" si="850"/>
        <v>4.8365728312985432</v>
      </c>
      <c r="Q2886" s="3">
        <f t="shared" si="851"/>
        <v>-80.418353137300301</v>
      </c>
      <c r="R2886">
        <f t="shared" si="852"/>
        <v>99.581646862699699</v>
      </c>
      <c r="S2886">
        <f t="shared" si="853"/>
        <v>48.008463361310127</v>
      </c>
      <c r="T2886">
        <f t="shared" si="836"/>
        <v>4.8365728312985432</v>
      </c>
    </row>
    <row r="2887" spans="1:20" x14ac:dyDescent="0.25">
      <c r="A2887">
        <f t="shared" si="837"/>
        <v>302792.32668417908</v>
      </c>
      <c r="B2887">
        <f t="shared" si="854"/>
        <v>48190.895522083105</v>
      </c>
      <c r="C2887" t="str">
        <f t="shared" si="838"/>
        <v>0.284764955791759-1.71967560903096i</v>
      </c>
      <c r="D2887" t="str">
        <f t="shared" si="839"/>
        <v>3.46293247788493-0.559629537262683i</v>
      </c>
      <c r="E2887" t="str">
        <f t="shared" si="840"/>
        <v>246.637891758216-71.5952578276827i</v>
      </c>
      <c r="F2887" t="str">
        <f t="shared" si="841"/>
        <v>2.9074532505766-3.18379481535737i</v>
      </c>
      <c r="G2887" t="str">
        <f t="shared" si="842"/>
        <v>0.999155761034064-0.029043522969927i</v>
      </c>
      <c r="H2887" t="str">
        <f t="shared" si="843"/>
        <v>3.13064466057664-184.491529786327i</v>
      </c>
      <c r="I2887" t="str">
        <f t="shared" si="844"/>
        <v>-1.63135471991942-1.54132640873529i</v>
      </c>
      <c r="K2887" t="str">
        <f t="shared" si="845"/>
        <v>0.00110341052463443-0.00158939919497991i</v>
      </c>
      <c r="L2887" t="str">
        <f t="shared" si="846"/>
        <v>0.0001875-0.00439174680747295i</v>
      </c>
      <c r="M2887" t="str">
        <f t="shared" si="847"/>
        <v>0.0025-0.00211704717898697i</v>
      </c>
      <c r="N2887">
        <f t="shared" si="848"/>
        <v>99.402416101886402</v>
      </c>
      <c r="O2887">
        <f t="shared" si="849"/>
        <v>4.8264141406807939</v>
      </c>
      <c r="P2887" s="3">
        <f t="shared" si="850"/>
        <v>4.8264141406807939</v>
      </c>
      <c r="Q2887" s="3">
        <f t="shared" si="851"/>
        <v>-80.597583898113598</v>
      </c>
      <c r="R2887">
        <f t="shared" si="852"/>
        <v>99.402416101886402</v>
      </c>
      <c r="S2887">
        <f t="shared" si="853"/>
        <v>48.190895522083103</v>
      </c>
      <c r="T2887">
        <f t="shared" si="836"/>
        <v>4.8264141406807939</v>
      </c>
    </row>
    <row r="2888" spans="1:20" x14ac:dyDescent="0.25">
      <c r="A2888">
        <f t="shared" si="837"/>
        <v>303942.93752557895</v>
      </c>
      <c r="B2888">
        <f t="shared" si="854"/>
        <v>48374.020925067023</v>
      </c>
      <c r="C2888" t="str">
        <f t="shared" si="838"/>
        <v>0.279004773061242-1.71852742118246i</v>
      </c>
      <c r="D2888" t="str">
        <f t="shared" si="839"/>
        <v>3.46281730447127-0.559243251666277i</v>
      </c>
      <c r="E2888" t="str">
        <f t="shared" si="840"/>
        <v>246.597248366532-72.5835220490523i</v>
      </c>
      <c r="F2888" t="str">
        <f t="shared" si="841"/>
        <v>2.90743456040406-3.17238274057027i</v>
      </c>
      <c r="G2888" t="str">
        <f t="shared" si="842"/>
        <v>0.999149338095513-0.0291537009453589i</v>
      </c>
      <c r="H2888" t="str">
        <f t="shared" si="843"/>
        <v>3.10178580510896-183.765973314228i</v>
      </c>
      <c r="I2888" t="str">
        <f t="shared" si="844"/>
        <v>-1.61915876375827-1.53500661350934i</v>
      </c>
      <c r="K2888" t="str">
        <f t="shared" si="845"/>
        <v>0.00110189227589052-0.00158559918774545i</v>
      </c>
      <c r="L2888" t="str">
        <f t="shared" si="846"/>
        <v>0.0001875-0.00437512134635681i</v>
      </c>
      <c r="M2888" t="str">
        <f t="shared" si="847"/>
        <v>0.0025-0.00210903285414123i</v>
      </c>
      <c r="N2888">
        <f t="shared" si="848"/>
        <v>99.221572757140677</v>
      </c>
      <c r="O2888">
        <f t="shared" si="849"/>
        <v>4.8161174979322894</v>
      </c>
      <c r="P2888" s="3">
        <f t="shared" si="850"/>
        <v>4.8161174979322894</v>
      </c>
      <c r="Q2888" s="3">
        <f t="shared" si="851"/>
        <v>-80.778427242859323</v>
      </c>
      <c r="R2888">
        <f t="shared" si="852"/>
        <v>99.221572757140677</v>
      </c>
      <c r="S2888">
        <f t="shared" si="853"/>
        <v>48.374020925067022</v>
      </c>
      <c r="T2888">
        <f t="shared" si="836"/>
        <v>4.8161174979322894</v>
      </c>
    </row>
    <row r="2889" spans="1:20" x14ac:dyDescent="0.25">
      <c r="A2889">
        <f t="shared" si="837"/>
        <v>305097.92068817618</v>
      </c>
      <c r="B2889">
        <f t="shared" si="854"/>
        <v>48557.842204582281</v>
      </c>
      <c r="C2889" t="str">
        <f t="shared" si="838"/>
        <v>0.27320244631912-1.71734225968069i</v>
      </c>
      <c r="D2889" t="str">
        <f t="shared" si="839"/>
        <v>3.46270126182513-0.558864894871514i</v>
      </c>
      <c r="E2889" t="str">
        <f t="shared" si="840"/>
        <v>246.546302286288-73.5766570276483i</v>
      </c>
      <c r="F2889" t="str">
        <f t="shared" si="841"/>
        <v>2.90741572815937-3.16101629327591i</v>
      </c>
      <c r="G2889" t="str">
        <f t="shared" si="842"/>
        <v>0.999142866333405-0.0292642954549196i</v>
      </c>
      <c r="H2889" t="str">
        <f t="shared" si="843"/>
        <v>3.0731942820767-183.043462714706i</v>
      </c>
      <c r="I2889" t="str">
        <f t="shared" si="844"/>
        <v>-1.60705805174375-1.52871644109805i</v>
      </c>
      <c r="K2889" t="str">
        <f t="shared" si="845"/>
        <v>0.00110037423495479-0.00158181685853944i</v>
      </c>
      <c r="L2889" t="str">
        <f t="shared" si="846"/>
        <v>0.0001875-0.00435855882283006i</v>
      </c>
      <c r="M2889" t="str">
        <f t="shared" si="847"/>
        <v>0.0025-0.00210104886844115i</v>
      </c>
      <c r="N2889">
        <f t="shared" si="848"/>
        <v>99.039121777659645</v>
      </c>
      <c r="O2889">
        <f t="shared" si="849"/>
        <v>4.805680014313948</v>
      </c>
      <c r="P2889" s="3">
        <f t="shared" si="850"/>
        <v>4.805680014313948</v>
      </c>
      <c r="Q2889" s="3">
        <f t="shared" si="851"/>
        <v>-80.960878222340355</v>
      </c>
      <c r="R2889">
        <f t="shared" si="852"/>
        <v>99.039121777659645</v>
      </c>
      <c r="S2889">
        <f t="shared" si="853"/>
        <v>48.557842204582279</v>
      </c>
      <c r="T2889">
        <f t="shared" si="836"/>
        <v>4.805680014313948</v>
      </c>
    </row>
    <row r="2890" spans="1:20" x14ac:dyDescent="0.25">
      <c r="A2890">
        <f t="shared" si="837"/>
        <v>306257.29278679128</v>
      </c>
      <c r="B2890">
        <f t="shared" si="854"/>
        <v>48742.362004959694</v>
      </c>
      <c r="C2890" t="str">
        <f t="shared" si="838"/>
        <v>0.267358467643008-1.71611915314031i</v>
      </c>
      <c r="D2890" t="str">
        <f t="shared" si="839"/>
        <v>3.46258434344541-0.558494460118828i</v>
      </c>
      <c r="E2890" t="str">
        <f t="shared" si="840"/>
        <v>246.484917070939-74.5745346125234i</v>
      </c>
      <c r="F2890" t="str">
        <f t="shared" si="841"/>
        <v>2.90739675276443-3.14969530986933i</v>
      </c>
      <c r="G2890" t="str">
        <f t="shared" si="842"/>
        <v>0.999136345377251-0.0293753080569721i</v>
      </c>
      <c r="H2890" t="str">
        <f t="shared" si="843"/>
        <v>3.0448673948413-182.323982986301i</v>
      </c>
      <c r="I2890" t="str">
        <f t="shared" si="844"/>
        <v>-1.59505181656935-1.52245570616693i</v>
      </c>
      <c r="K2890" t="str">
        <f t="shared" si="845"/>
        <v>0.00109885635017458-0.0015780521237385i</v>
      </c>
      <c r="L2890" t="str">
        <f t="shared" si="846"/>
        <v>0.0001875-0.00434205899863524i</v>
      </c>
      <c r="M2890" t="str">
        <f t="shared" si="847"/>
        <v>0.0025-0.00209309510703442i</v>
      </c>
      <c r="N2890">
        <f t="shared" si="848"/>
        <v>98.855068425188463</v>
      </c>
      <c r="O2890">
        <f t="shared" si="849"/>
        <v>4.795098800848244</v>
      </c>
      <c r="P2890" s="3">
        <f t="shared" si="850"/>
        <v>4.795098800848244</v>
      </c>
      <c r="Q2890" s="3">
        <f t="shared" si="851"/>
        <v>-81.144931574811537</v>
      </c>
      <c r="R2890">
        <f t="shared" si="852"/>
        <v>98.855068425188463</v>
      </c>
      <c r="S2890">
        <f t="shared" si="853"/>
        <v>48.742362004959695</v>
      </c>
      <c r="T2890">
        <f t="shared" si="836"/>
        <v>4.795098800848244</v>
      </c>
    </row>
    <row r="2891" spans="1:20" x14ac:dyDescent="0.25">
      <c r="A2891">
        <f t="shared" si="837"/>
        <v>307421.07049938105</v>
      </c>
      <c r="B2891">
        <f t="shared" si="854"/>
        <v>48927.58298057854</v>
      </c>
      <c r="C2891" t="str">
        <f t="shared" si="838"/>
        <v>0.261473351776532-1.71485713284558i</v>
      </c>
      <c r="D2891" t="str">
        <f t="shared" si="839"/>
        <v>3.46246654278336-0.558131940747775i</v>
      </c>
      <c r="E2891" t="str">
        <f t="shared" si="840"/>
        <v>246.412957838879-75.577022858858i</v>
      </c>
      <c r="F2891" t="str">
        <f t="shared" si="841"/>
        <v>2.90737763313301-3.1384196273985i</v>
      </c>
      <c r="G2891" t="str">
        <f t="shared" si="842"/>
        <v>0.99912977485376-0.0294867403155215i</v>
      </c>
      <c r="H2891" t="str">
        <f t="shared" si="843"/>
        <v>3.0168024783103-181.607519225288i</v>
      </c>
      <c r="I2891" t="str">
        <f t="shared" si="844"/>
        <v>-1.58313929745314-1.51622422506979i</v>
      </c>
      <c r="K2891" t="str">
        <f t="shared" si="845"/>
        <v>0.00109733857027508-0.0015743048996675i</v>
      </c>
      <c r="L2891" t="str">
        <f t="shared" si="846"/>
        <v>0.0001875-0.00432562163641684i</v>
      </c>
      <c r="M2891" t="str">
        <f t="shared" si="847"/>
        <v>0.0025-0.00208517145550351i</v>
      </c>
      <c r="N2891">
        <f t="shared" si="848"/>
        <v>98.669418276126521</v>
      </c>
      <c r="O2891">
        <f t="shared" si="849"/>
        <v>4.7843709692783882</v>
      </c>
      <c r="P2891" s="3">
        <f t="shared" si="850"/>
        <v>4.7843709692783882</v>
      </c>
      <c r="Q2891" s="3">
        <f t="shared" si="851"/>
        <v>-81.330581723873479</v>
      </c>
      <c r="R2891">
        <f t="shared" si="852"/>
        <v>98.669418276126521</v>
      </c>
      <c r="S2891">
        <f t="shared" si="853"/>
        <v>48.927582980578542</v>
      </c>
      <c r="T2891">
        <f t="shared" si="836"/>
        <v>4.7843709692783882</v>
      </c>
    </row>
    <row r="2892" spans="1:20" x14ac:dyDescent="0.25">
      <c r="A2892">
        <f t="shared" si="837"/>
        <v>308589.27056727873</v>
      </c>
      <c r="B2892">
        <f t="shared" si="854"/>
        <v>49113.507795904741</v>
      </c>
      <c r="C2892" t="str">
        <f t="shared" si="838"/>
        <v>0.255547636285031-1.71355523335473i</v>
      </c>
      <c r="D2892" t="str">
        <f t="shared" si="839"/>
        <v>3.46234785324218-0.557777330196766i</v>
      </c>
      <c r="E2892" t="str">
        <f t="shared" si="840"/>
        <v>246.330291385569-76.5839860318467i</v>
      </c>
      <c r="F2892" t="str">
        <f t="shared" si="841"/>
        <v>2.90735836817065-3.12718908356197i</v>
      </c>
      <c r="G2892" t="str">
        <f t="shared" si="842"/>
        <v>0.999123154386819-0.0295985938002343i</v>
      </c>
      <c r="H2892" t="str">
        <f t="shared" si="843"/>
        <v>2.98899689851405-180.89405662482i</v>
      </c>
      <c r="I2892" t="str">
        <f t="shared" si="844"/>
        <v>-1.57131974007722-1.51002181582801i</v>
      </c>
      <c r="K2892" t="str">
        <f t="shared" si="845"/>
        <v>0.00109582084435999-0.00157057510259953i</v>
      </c>
      <c r="L2892" t="str">
        <f t="shared" si="846"/>
        <v>0.0001875-0.00430924649971792i</v>
      </c>
      <c r="M2892" t="str">
        <f t="shared" si="847"/>
        <v>0.0025-0.00207727779986402i</v>
      </c>
      <c r="N2892">
        <f t="shared" si="848"/>
        <v>98.482177223493736</v>
      </c>
      <c r="O2892">
        <f t="shared" si="849"/>
        <v>4.7734936330450175</v>
      </c>
      <c r="P2892" s="3">
        <f t="shared" si="850"/>
        <v>4.7734936330450175</v>
      </c>
      <c r="Q2892" s="3">
        <f t="shared" si="851"/>
        <v>-81.517822776506264</v>
      </c>
      <c r="R2892">
        <f t="shared" si="852"/>
        <v>98.482177223493736</v>
      </c>
      <c r="S2892">
        <f t="shared" si="853"/>
        <v>49.113507795904738</v>
      </c>
      <c r="T2892">
        <f t="shared" si="836"/>
        <v>4.7734936330450175</v>
      </c>
    </row>
    <row r="2893" spans="1:20" x14ac:dyDescent="0.25">
      <c r="A2893">
        <f t="shared" si="837"/>
        <v>309761.90979543439</v>
      </c>
      <c r="B2893">
        <f t="shared" si="854"/>
        <v>49300.139125529182</v>
      </c>
      <c r="C2893" t="str">
        <f t="shared" si="838"/>
        <v>0.249581881694374-1.71221249311578i</v>
      </c>
      <c r="D2893" t="str">
        <f t="shared" si="839"/>
        <v>3.46222826817656-0.557430622002803i</v>
      </c>
      <c r="E2893" t="str">
        <f t="shared" si="840"/>
        <v>246.2367862968-77.5952846140682i</v>
      </c>
      <c r="F2893" t="str">
        <f t="shared" si="841"/>
        <v>2.90733895677463-3.11600351670655i</v>
      </c>
      <c r="G2893" t="str">
        <f t="shared" si="842"/>
        <v>0.999116483597472-0.0297108700864562i</v>
      </c>
      <c r="H2893" t="str">
        <f t="shared" si="843"/>
        <v>2.96144805218866-180.183580474085i</v>
      </c>
      <c r="I2893" t="str">
        <f t="shared" si="844"/>
        <v>-1.55959239652797-1.50384829811016i</v>
      </c>
      <c r="K2893" t="str">
        <f t="shared" si="845"/>
        <v>0.00109430312191214-0.00156686264875591i</v>
      </c>
      <c r="L2893" t="str">
        <f t="shared" si="846"/>
        <v>0.0001875-0.00429293335297661i</v>
      </c>
      <c r="M2893" t="str">
        <f t="shared" si="847"/>
        <v>0.0025-0.00206941402656308i</v>
      </c>
      <c r="N2893">
        <f t="shared" si="848"/>
        <v>98.293351478751717</v>
      </c>
      <c r="O2893">
        <f t="shared" si="849"/>
        <v>4.7624639082780709</v>
      </c>
      <c r="P2893" s="3">
        <f t="shared" si="850"/>
        <v>4.7624639082780709</v>
      </c>
      <c r="Q2893" s="3">
        <f t="shared" si="851"/>
        <v>-81.706648521248283</v>
      </c>
      <c r="R2893">
        <f t="shared" si="852"/>
        <v>98.293351478751717</v>
      </c>
      <c r="S2893">
        <f t="shared" si="853"/>
        <v>49.300139125529185</v>
      </c>
      <c r="T2893">
        <f t="shared" si="836"/>
        <v>4.7624639082780709</v>
      </c>
    </row>
    <row r="2894" spans="1:20" x14ac:dyDescent="0.25">
      <c r="A2894">
        <f t="shared" si="837"/>
        <v>310939.0050526571</v>
      </c>
      <c r="B2894">
        <f t="shared" si="854"/>
        <v>49487.479654206196</v>
      </c>
      <c r="C2894" t="str">
        <f t="shared" si="838"/>
        <v>0.243576671612197-1.71082795509372i</v>
      </c>
      <c r="D2894" t="str">
        <f t="shared" si="839"/>
        <v>3.46210778089256-0.557091809801222i</v>
      </c>
      <c r="E2894" t="str">
        <f t="shared" si="840"/>
        <v>246.132313062997-78.6107753164748i</v>
      </c>
      <c r="F2894" t="str">
        <f t="shared" si="841"/>
        <v>2.90731939783386-3.10486276582487i</v>
      </c>
      <c r="G2894" t="str">
        <f t="shared" si="842"/>
        <v>0.999109762103896-0.0298235707552303i</v>
      </c>
      <c r="H2894" t="str">
        <f t="shared" si="843"/>
        <v>2.93415336636519-179.476076157461i</v>
      </c>
      <c r="I2894" t="str">
        <f t="shared" si="844"/>
        <v>-1.54795652523663-1.49770349321186i</v>
      </c>
      <c r="K2894" t="str">
        <f t="shared" si="845"/>
        <v>0.00109278535279417-0.00156316745430612i</v>
      </c>
      <c r="L2894" t="str">
        <f t="shared" si="846"/>
        <v>0.0001875-0.00427668196152283i</v>
      </c>
      <c r="M2894" t="str">
        <f t="shared" si="847"/>
        <v>0.0025-0.00206158002247767i</v>
      </c>
      <c r="N2894">
        <f t="shared" si="848"/>
        <v>98.102947573471539</v>
      </c>
      <c r="O2894">
        <f t="shared" si="849"/>
        <v>4.75127891480507</v>
      </c>
      <c r="P2894" s="3">
        <f t="shared" si="850"/>
        <v>4.75127891480507</v>
      </c>
      <c r="Q2894" s="3">
        <f t="shared" si="851"/>
        <v>-81.897052426528461</v>
      </c>
      <c r="R2894">
        <f t="shared" si="852"/>
        <v>98.102947573471539</v>
      </c>
      <c r="S2894">
        <f t="shared" si="853"/>
        <v>49.487479654206197</v>
      </c>
      <c r="T2894">
        <f t="shared" si="836"/>
        <v>4.75127891480507</v>
      </c>
    </row>
    <row r="2895" spans="1:20" x14ac:dyDescent="0.25">
      <c r="A2895">
        <f t="shared" si="837"/>
        <v>312120.57327185717</v>
      </c>
      <c r="B2895">
        <f t="shared" si="854"/>
        <v>49675.532076892181</v>
      </c>
      <c r="C2895" t="str">
        <f t="shared" si="838"/>
        <v>0.237532612831082-1.70940066740837i</v>
      </c>
      <c r="D2895" t="str">
        <f t="shared" si="839"/>
        <v>3.46198638464714-0.556760887325429i</v>
      </c>
      <c r="E2895" t="str">
        <f t="shared" si="840"/>
        <v>246.01674419443-79.6303110930251i</v>
      </c>
      <c r="F2895" t="str">
        <f t="shared" si="841"/>
        <v>2.90729969022889-3.09376667055319i</v>
      </c>
      <c r="G2895" t="str">
        <f t="shared" si="842"/>
        <v>0.999102989521382-0.0299366973933159i</v>
      </c>
      <c r="H2895" t="str">
        <f t="shared" si="843"/>
        <v>2.90711029796508-178.771529153686i</v>
      </c>
      <c r="I2895" t="str">
        <f t="shared" si="844"/>
        <v>-1.5364113909208-1.49158722403597i</v>
      </c>
      <c r="K2895" t="str">
        <f t="shared" si="845"/>
        <v>0.0010912674872493-0.00155948943536786i</v>
      </c>
      <c r="L2895" t="str">
        <f t="shared" si="846"/>
        <v>0.0001875-0.00426049209157483i</v>
      </c>
      <c r="M2895" t="str">
        <f t="shared" si="847"/>
        <v>0.0025-0.002053775674913i</v>
      </c>
      <c r="N2895">
        <f t="shared" si="848"/>
        <v>97.910972360848788</v>
      </c>
      <c r="O2895">
        <f t="shared" si="849"/>
        <v>4.7399357771745088</v>
      </c>
      <c r="P2895" s="3">
        <f t="shared" si="850"/>
        <v>4.7399357771745088</v>
      </c>
      <c r="Q2895" s="3">
        <f t="shared" si="851"/>
        <v>-82.089027639151212</v>
      </c>
      <c r="R2895">
        <f t="shared" si="852"/>
        <v>97.910972360848788</v>
      </c>
      <c r="S2895">
        <f t="shared" si="853"/>
        <v>49.675532076892182</v>
      </c>
      <c r="T2895">
        <f t="shared" si="836"/>
        <v>4.7399357771745088</v>
      </c>
    </row>
    <row r="2896" spans="1:20" x14ac:dyDescent="0.25">
      <c r="A2896">
        <f t="shared" si="837"/>
        <v>313306.63145029027</v>
      </c>
      <c r="B2896">
        <f t="shared" si="854"/>
        <v>49864.299098784373</v>
      </c>
      <c r="C2896" t="str">
        <f t="shared" si="838"/>
        <v>0.231450335412874-1.70792968398244i</v>
      </c>
      <c r="D2896" t="str">
        <f t="shared" si="839"/>
        <v>3.46186407264783-0.556437848406635i</v>
      </c>
      <c r="E2896" t="str">
        <f t="shared" si="840"/>
        <v>245.889954337251-80.6537411590856i</v>
      </c>
      <c r="F2896" t="str">
        <f t="shared" si="841"/>
        <v>2.90727983283178-3.08271507116896i</v>
      </c>
      <c r="G2896" t="str">
        <f t="shared" si="842"/>
        <v>0.999096165462314-0.0300502515932064i</v>
      </c>
      <c r="H2896" t="str">
        <f t="shared" si="843"/>
        <v>2.88031633340128-178.069925035039i</v>
      </c>
      <c r="I2896" t="str">
        <f t="shared" si="844"/>
        <v>-1.52495626452633-1.48549931507304i</v>
      </c>
      <c r="K2896" t="str">
        <f t="shared" si="845"/>
        <v>0.00108974947590199-0.00155582850800707i</v>
      </c>
      <c r="L2896" t="str">
        <f t="shared" si="846"/>
        <v>0.0001875-0.00424436351023595i</v>
      </c>
      <c r="M2896" t="str">
        <f t="shared" si="847"/>
        <v>0.0025-0.00204600087160092i</v>
      </c>
      <c r="N2896">
        <f t="shared" si="848"/>
        <v>97.717433017055498</v>
      </c>
      <c r="O2896">
        <f t="shared" si="849"/>
        <v>4.7284316256938288</v>
      </c>
      <c r="P2896" s="3">
        <f t="shared" si="850"/>
        <v>4.7284316256938288</v>
      </c>
      <c r="Q2896" s="3">
        <f t="shared" si="851"/>
        <v>-82.282566982944502</v>
      </c>
      <c r="R2896">
        <f t="shared" si="852"/>
        <v>97.717433017055498</v>
      </c>
      <c r="S2896">
        <f t="shared" si="853"/>
        <v>49.864299098784372</v>
      </c>
      <c r="T2896">
        <f t="shared" si="836"/>
        <v>4.7284316256938288</v>
      </c>
    </row>
    <row r="2897" spans="1:20" x14ac:dyDescent="0.25">
      <c r="A2897">
        <f t="shared" si="837"/>
        <v>314497.19664980139</v>
      </c>
      <c r="B2897">
        <f t="shared" si="854"/>
        <v>50053.783435359757</v>
      </c>
      <c r="C2897" t="str">
        <f t="shared" si="838"/>
        <v>0.225330492753614-1.70641406519901i</v>
      </c>
      <c r="D2897" t="str">
        <f t="shared" si="839"/>
        <v>3.46174083805231-0.556122686973589i</v>
      </c>
      <c r="E2897" t="str">
        <f t="shared" si="840"/>
        <v>245.751820390155-81.6809110136537i</v>
      </c>
      <c r="F2897" t="str">
        <f t="shared" si="841"/>
        <v>2.90725982450609-3.0717078085886i</v>
      </c>
      <c r="G2897" t="str">
        <f t="shared" si="842"/>
        <v>0.999089289536142-0.030164234953148i</v>
      </c>
      <c r="H2897" t="str">
        <f t="shared" si="843"/>
        <v>2.85376898818548-177.371249466525i</v>
      </c>
      <c r="I2897" t="str">
        <f t="shared" si="844"/>
        <v>-1.51359042316994-1.47943959238211i</v>
      </c>
      <c r="K2897" t="str">
        <f t="shared" si="845"/>
        <v>0.00108823126975874-0.00155218458823795i</v>
      </c>
      <c r="L2897" t="str">
        <f t="shared" si="846"/>
        <v>0.0001875-0.00422829598549107i</v>
      </c>
      <c r="M2897" t="str">
        <f t="shared" si="847"/>
        <v>0.0025-0.00203825550069826i</v>
      </c>
      <c r="N2897">
        <f t="shared" si="848"/>
        <v>97.522337042427623</v>
      </c>
      <c r="O2897">
        <f t="shared" si="849"/>
        <v>4.7167635974803286</v>
      </c>
      <c r="P2897" s="3">
        <f t="shared" si="850"/>
        <v>4.7167635974803286</v>
      </c>
      <c r="Q2897" s="3">
        <f t="shared" si="851"/>
        <v>-82.477662957572377</v>
      </c>
      <c r="R2897">
        <f t="shared" si="852"/>
        <v>97.522337042427623</v>
      </c>
      <c r="S2897">
        <f t="shared" si="853"/>
        <v>50.053783435359755</v>
      </c>
      <c r="T2897">
        <f t="shared" si="836"/>
        <v>4.7167635974803286</v>
      </c>
    </row>
    <row r="2898" spans="1:20" x14ac:dyDescent="0.25">
      <c r="A2898">
        <f t="shared" si="837"/>
        <v>315692.2859970706</v>
      </c>
      <c r="B2898">
        <f t="shared" si="854"/>
        <v>50243.987812414125</v>
      </c>
      <c r="C2898" t="str">
        <f t="shared" si="838"/>
        <v>0.219173761628586-1.70485287856852i</v>
      </c>
      <c r="D2898" t="str">
        <f t="shared" si="839"/>
        <v>3.46161667396829-0.555815397052328i</v>
      </c>
      <c r="E2898" t="str">
        <f t="shared" si="840"/>
        <v>245.602221621623-82.7116624654813i</v>
      </c>
      <c r="F2898" t="str">
        <f t="shared" si="841"/>
        <v>2.90723966410673-3.06074472436513i</v>
      </c>
      <c r="G2898" t="str">
        <f t="shared" si="842"/>
        <v>0.999082361349369-0.0302786490771585i</v>
      </c>
      <c r="H2898" t="str">
        <f t="shared" si="843"/>
        <v>2.82746580654123-176.675488205072i</v>
      </c>
      <c r="I2898" t="str">
        <f t="shared" si="844"/>
        <v>-1.50231315008238-1.47340788357169i</v>
      </c>
      <c r="K2898" t="str">
        <f t="shared" si="845"/>
        <v>0.00108671282020889-0.00154855759202311i</v>
      </c>
      <c r="L2898" t="str">
        <f t="shared" si="846"/>
        <v>0.0001875-0.00421228928620351i</v>
      </c>
      <c r="M2898" t="str">
        <f t="shared" si="847"/>
        <v>0.0025-0.00203053945078528i</v>
      </c>
      <c r="N2898">
        <f t="shared" si="848"/>
        <v>97.325692262483628</v>
      </c>
      <c r="O2898">
        <f t="shared" si="849"/>
        <v>4.7049288375278495</v>
      </c>
      <c r="P2898" s="3">
        <f t="shared" si="850"/>
        <v>4.7049288375278495</v>
      </c>
      <c r="Q2898" s="3">
        <f t="shared" si="851"/>
        <v>-82.674307737516372</v>
      </c>
      <c r="R2898">
        <f t="shared" si="852"/>
        <v>97.325692262483628</v>
      </c>
      <c r="S2898">
        <f t="shared" si="853"/>
        <v>50.243987812414126</v>
      </c>
      <c r="T2898">
        <f t="shared" si="836"/>
        <v>4.7049288375278495</v>
      </c>
    </row>
    <row r="2899" spans="1:20" x14ac:dyDescent="0.25">
      <c r="A2899">
        <f t="shared" si="837"/>
        <v>316891.91668385948</v>
      </c>
      <c r="B2899">
        <f t="shared" si="854"/>
        <v>50434.9149661013</v>
      </c>
      <c r="C2899" t="str">
        <f t="shared" si="838"/>
        <v>0.212980842216745-1.70324519940363i</v>
      </c>
      <c r="D2899" t="str">
        <f t="shared" si="839"/>
        <v>3.46149157345289-0.555515972765897i</v>
      </c>
      <c r="E2899" t="str">
        <f t="shared" si="840"/>
        <v>245.441039787536-83.7458336631662i</v>
      </c>
      <c r="F2899" t="str">
        <f t="shared" si="841"/>
        <v>2.90721935048002-3.04982566068594i</v>
      </c>
      <c r="G2899" t="str">
        <f t="shared" si="842"/>
        <v>0.99907538050552-0.0303934955750448i</v>
      </c>
      <c r="H2899" t="str">
        <f t="shared" si="843"/>
        <v>2.80140436102261-175.982627098735i</v>
      </c>
      <c r="I2899" t="str">
        <f t="shared" si="844"/>
        <v>-1.4911237345522-1.46740401778113i</v>
      </c>
      <c r="K2899" t="str">
        <f t="shared" si="845"/>
        <v>0.00108519407902544-0.00154494743527354i</v>
      </c>
      <c r="L2899" t="str">
        <f t="shared" si="846"/>
        <v>0.0001875-0.00419634318211149i</v>
      </c>
      <c r="M2899" t="str">
        <f t="shared" si="847"/>
        <v>0.0025-0.002022852610864i</v>
      </c>
      <c r="N2899">
        <f t="shared" si="848"/>
        <v>97.127506828768816</v>
      </c>
      <c r="O2899">
        <f t="shared" si="849"/>
        <v>4.6929244997833921</v>
      </c>
      <c r="P2899" s="3">
        <f t="shared" si="850"/>
        <v>4.6929244997833921</v>
      </c>
      <c r="Q2899" s="3">
        <f t="shared" si="851"/>
        <v>-82.872493171231184</v>
      </c>
      <c r="R2899">
        <f t="shared" si="852"/>
        <v>97.127506828768816</v>
      </c>
      <c r="S2899">
        <f t="shared" si="853"/>
        <v>50.434914966101303</v>
      </c>
      <c r="T2899">
        <f t="shared" si="836"/>
        <v>4.6929244997833921</v>
      </c>
    </row>
    <row r="2900" spans="1:20" x14ac:dyDescent="0.25">
      <c r="A2900">
        <f t="shared" si="837"/>
        <v>318096.10596725816</v>
      </c>
      <c r="B2900">
        <f t="shared" si="854"/>
        <v>50626.567642972484</v>
      </c>
      <c r="C2900" t="str">
        <f t="shared" si="838"/>
        <v>0.206752458103966-1.70159011150226i</v>
      </c>
      <c r="D2900" t="str">
        <f t="shared" si="839"/>
        <v>3.46136552951239-0.555224408334084i</v>
      </c>
      <c r="E2900" t="str">
        <f t="shared" si="840"/>
        <v>245.268159249068-84.7832591292777i</v>
      </c>
      <c r="F2900" t="str">
        <f t="shared" si="841"/>
        <v>2.90719888246356-3.03895046037042i</v>
      </c>
      <c r="G2900" t="str">
        <f t="shared" si="842"/>
        <v>0.999068346605125-0.0305087760624228i</v>
      </c>
      <c r="H2900" t="str">
        <f t="shared" si="843"/>
        <v>2.77558225213843-175.292652085908i</v>
      </c>
      <c r="I2900" t="str">
        <f t="shared" si="844"/>
        <v>-1.48002147187004-1.46142782566214i</v>
      </c>
      <c r="K2900" t="str">
        <f t="shared" si="845"/>
        <v>0.00108367499836585-0.00154135403384886i</v>
      </c>
      <c r="L2900" t="str">
        <f t="shared" si="846"/>
        <v>0.0001875-0.00418045744382495i</v>
      </c>
      <c r="M2900" t="str">
        <f t="shared" si="847"/>
        <v>0.0025-0.00201519487035664i</v>
      </c>
      <c r="N2900">
        <f t="shared" si="848"/>
        <v>96.927789219517123</v>
      </c>
      <c r="O2900">
        <f t="shared" si="849"/>
        <v>4.6807477482377546</v>
      </c>
      <c r="P2900" s="3">
        <f t="shared" si="850"/>
        <v>4.6807477482377546</v>
      </c>
      <c r="Q2900" s="3">
        <f t="shared" si="851"/>
        <v>-83.072210780482877</v>
      </c>
      <c r="R2900">
        <f t="shared" si="852"/>
        <v>96.927789219517123</v>
      </c>
      <c r="S2900">
        <f t="shared" si="853"/>
        <v>50.626567642972482</v>
      </c>
      <c r="T2900">
        <f t="shared" si="836"/>
        <v>4.6807477482377546</v>
      </c>
    </row>
    <row r="2901" spans="1:20" x14ac:dyDescent="0.25">
      <c r="A2901">
        <f t="shared" si="837"/>
        <v>319304.87116993376</v>
      </c>
      <c r="B2901">
        <f t="shared" si="854"/>
        <v>50818.948600015778</v>
      </c>
      <c r="C2901" t="str">
        <f t="shared" si="838"/>
        <v>0.200489356264849-1.69988670783749i</v>
      </c>
      <c r="D2901" t="str">
        <f t="shared" si="839"/>
        <v>3.46123853510199-0.55494069807317i</v>
      </c>
      <c r="E2901" t="str">
        <f t="shared" si="840"/>
        <v>245.083467090672-85.8237697985568i</v>
      </c>
      <c r="F2901" t="str">
        <f t="shared" si="841"/>
        <v>2.9071782588861-3.02811896686779i</v>
      </c>
      <c r="G2901" t="str">
        <f t="shared" si="842"/>
        <v>0.999061259245693-0.0306244921607345i</v>
      </c>
      <c r="H2901" t="str">
        <f t="shared" si="843"/>
        <v>2.74999710798236-174.605549194548i</v>
      </c>
      <c r="I2901" t="str">
        <f t="shared" si="844"/>
        <v>-1.46900566327363-1.45547913936069i</v>
      </c>
      <c r="K2901" t="str">
        <f t="shared" si="845"/>
        <v>0.00108215553077299-0.00153777730355737i</v>
      </c>
      <c r="L2901" t="str">
        <f t="shared" si="846"/>
        <v>0.0001875-0.00416463184282222i</v>
      </c>
      <c r="M2901" t="str">
        <f t="shared" si="847"/>
        <v>0.0025-0.00200756611910404i</v>
      </c>
      <c r="N2901">
        <f t="shared" si="848"/>
        <v>96.726548240137092</v>
      </c>
      <c r="O2901">
        <f t="shared" si="849"/>
        <v>4.6683957580265369</v>
      </c>
      <c r="P2901" s="3">
        <f t="shared" si="850"/>
        <v>4.6683957580265369</v>
      </c>
      <c r="Q2901" s="3">
        <f t="shared" si="851"/>
        <v>-83.273451759862908</v>
      </c>
      <c r="R2901">
        <f t="shared" si="852"/>
        <v>96.726548240137092</v>
      </c>
      <c r="S2901">
        <f t="shared" si="853"/>
        <v>50.81894860001578</v>
      </c>
      <c r="T2901">
        <f t="shared" si="836"/>
        <v>4.6683957580265369</v>
      </c>
    </row>
    <row r="2902" spans="1:20" x14ac:dyDescent="0.25">
      <c r="A2902">
        <f t="shared" si="837"/>
        <v>320518.2296803795</v>
      </c>
      <c r="B2902">
        <f t="shared" si="854"/>
        <v>51012.060604695842</v>
      </c>
      <c r="C2902" t="str">
        <f t="shared" si="838"/>
        <v>0.19419230702216-1.69813409125383i</v>
      </c>
      <c r="D2902" t="str">
        <f t="shared" si="839"/>
        <v>3.46111058312524-0.554664836395646i</v>
      </c>
      <c r="E2902" t="str">
        <f t="shared" si="840"/>
        <v>244.886853238048-86.8671930602683i</v>
      </c>
      <c r="F2902" t="str">
        <f t="shared" si="841"/>
        <v>2.90715747856764-3.01733102425475i</v>
      </c>
      <c r="G2902" t="str">
        <f t="shared" si="842"/>
        <v>0.999054118021695-0.0307406454972678i</v>
      </c>
      <c r="H2902" t="str">
        <f t="shared" si="843"/>
        <v>2.72464658386806-173.921304541402i</v>
      </c>
      <c r="I2902" t="str">
        <f t="shared" si="844"/>
        <v>-1.4580756158932-1.44955779249913i</v>
      </c>
      <c r="K2902" t="str">
        <f t="shared" si="845"/>
        <v>0.00108063562917599-0.00153421716015623i</v>
      </c>
      <c r="L2902" t="str">
        <f t="shared" si="846"/>
        <v>0.0001875-0.00414886615144673i</v>
      </c>
      <c r="M2902" t="str">
        <f t="shared" si="847"/>
        <v>0.0025-0.00199996624736406i</v>
      </c>
      <c r="N2902">
        <f t="shared" si="848"/>
        <v>96.523793023504211</v>
      </c>
      <c r="O2902">
        <f t="shared" si="849"/>
        <v>4.6558657165415989</v>
      </c>
      <c r="P2902" s="3">
        <f t="shared" si="850"/>
        <v>4.6558657165415989</v>
      </c>
      <c r="Q2902" s="3">
        <f t="shared" si="851"/>
        <v>-83.476206976495789</v>
      </c>
      <c r="R2902">
        <f t="shared" si="852"/>
        <v>96.523793023504211</v>
      </c>
      <c r="S2902">
        <f t="shared" si="853"/>
        <v>51.01206060469584</v>
      </c>
      <c r="T2902">
        <f t="shared" si="836"/>
        <v>4.6558657165415989</v>
      </c>
    </row>
    <row r="2903" spans="1:20" x14ac:dyDescent="0.25">
      <c r="A2903">
        <f t="shared" si="837"/>
        <v>321736.19895316497</v>
      </c>
      <c r="B2903">
        <f t="shared" si="854"/>
        <v>51205.906434993689</v>
      </c>
      <c r="C2903" t="str">
        <f t="shared" si="838"/>
        <v>0.187862103983764-1.69633137516923i</v>
      </c>
      <c r="D2903" t="str">
        <f t="shared" si="839"/>
        <v>3.46098166643384-0.554396817809955i</v>
      </c>
      <c r="E2903" t="str">
        <f t="shared" si="840"/>
        <v>244.678210575917-87.9133528047261i</v>
      </c>
      <c r="F2903" t="str">
        <f t="shared" si="841"/>
        <v>2.90713654031914-3.00658647723328i</v>
      </c>
      <c r="G2903" t="str">
        <f t="shared" si="842"/>
        <v>0.999046922524532-0.0308572377051744i</v>
      </c>
      <c r="H2903" t="str">
        <f t="shared" si="843"/>
        <v>2.69952836196991-173.239904331248i</v>
      </c>
      <c r="I2903" t="str">
        <f t="shared" si="844"/>
        <v>-1.4472306426976-1.44366362015846i</v>
      </c>
      <c r="K2903" t="str">
        <f t="shared" si="845"/>
        <v>0.00107911524689116-0.00153067351935166i</v>
      </c>
      <c r="L2903" t="str">
        <f t="shared" si="846"/>
        <v>0.0001875-0.00413316014290369i</v>
      </c>
      <c r="M2903" t="str">
        <f t="shared" si="847"/>
        <v>0.0025-0.00199239514580998i</v>
      </c>
      <c r="N2903">
        <f t="shared" si="848"/>
        <v>96.319533030066509</v>
      </c>
      <c r="O2903">
        <f t="shared" si="849"/>
        <v>4.643154824553009</v>
      </c>
      <c r="P2903" s="3">
        <f t="shared" si="850"/>
        <v>4.643154824553009</v>
      </c>
      <c r="Q2903" s="3">
        <f t="shared" si="851"/>
        <v>-83.680466969933491</v>
      </c>
      <c r="R2903">
        <f t="shared" si="852"/>
        <v>96.319533030066509</v>
      </c>
      <c r="S2903">
        <f t="shared" si="853"/>
        <v>51.205906434993686</v>
      </c>
      <c r="T2903">
        <f t="shared" si="836"/>
        <v>4.643154824553009</v>
      </c>
    </row>
    <row r="2904" spans="1:20" x14ac:dyDescent="0.25">
      <c r="A2904">
        <f t="shared" si="837"/>
        <v>322958.79650918703</v>
      </c>
      <c r="B2904">
        <f t="shared" si="854"/>
        <v>51400.488879446668</v>
      </c>
      <c r="C2904" t="str">
        <f t="shared" si="838"/>
        <v>0.181499563956285-1.69447768428165i</v>
      </c>
      <c r="D2904" t="str">
        <f t="shared" si="839"/>
        <v>3.46085177782718-0.554136636920214i</v>
      </c>
      <c r="E2904" t="str">
        <f t="shared" si="840"/>
        <v>244.457435065421-88.9620694740611i</v>
      </c>
      <c r="F2904" t="str">
        <f t="shared" si="841"/>
        <v>2.90711544294266-2.99588517112833i</v>
      </c>
      <c r="G2904" t="str">
        <f t="shared" si="842"/>
        <v>0.999039672342523-0.0309742704234887i</v>
      </c>
      <c r="H2904" t="str">
        <f t="shared" si="843"/>
        <v>2.67464015096894-172.561334856136i</v>
      </c>
      <c r="I2904" t="str">
        <f t="shared" si="844"/>
        <v>-1.43647006244079-1.43779645886109i</v>
      </c>
      <c r="K2904" t="str">
        <f t="shared" si="845"/>
        <v>0.00107759433762298-0.00152714629679913i</v>
      </c>
      <c r="L2904" t="str">
        <f t="shared" si="846"/>
        <v>0.0001875-0.00411751359125691i</v>
      </c>
      <c r="M2904" t="str">
        <f t="shared" si="847"/>
        <v>0.0025-0.00198485270552897i</v>
      </c>
      <c r="N2904">
        <f t="shared" si="848"/>
        <v>96.113778047750529</v>
      </c>
      <c r="O2904">
        <f t="shared" si="849"/>
        <v>4.630260297338519</v>
      </c>
      <c r="P2904" s="3">
        <f t="shared" si="850"/>
        <v>4.630260297338519</v>
      </c>
      <c r="Q2904" s="3">
        <f t="shared" si="851"/>
        <v>-83.886221952249471</v>
      </c>
      <c r="R2904">
        <f t="shared" si="852"/>
        <v>96.113778047750529</v>
      </c>
      <c r="S2904">
        <f t="shared" si="853"/>
        <v>51.400488879446669</v>
      </c>
      <c r="T2904">
        <f t="shared" si="836"/>
        <v>4.630260297338519</v>
      </c>
    </row>
    <row r="2905" spans="1:20" x14ac:dyDescent="0.25">
      <c r="A2905">
        <f t="shared" si="837"/>
        <v>324186.0399359219</v>
      </c>
      <c r="B2905">
        <f t="shared" si="854"/>
        <v>51595.810737188564</v>
      </c>
      <c r="C2905" t="str">
        <f t="shared" si="838"/>
        <v>0.175105526835392-1.69257215527996i</v>
      </c>
      <c r="D2905" t="str">
        <f t="shared" si="839"/>
        <v>3.46072091005211-0.553884288425967i</v>
      </c>
      <c r="E2905" t="str">
        <f t="shared" si="840"/>
        <v>244.224425861047-90.013160117223i</v>
      </c>
      <c r="F2905" t="str">
        <f t="shared" si="841"/>
        <v>2.9070941852312-2.98522695188566i</v>
      </c>
      <c r="G2905" t="str">
        <f t="shared" si="842"/>
        <v>0.999032367060873-0.0310917452971464i</v>
      </c>
      <c r="H2905" t="str">
        <f t="shared" si="843"/>
        <v>2.64997968570385-171.885582494646i</v>
      </c>
      <c r="I2905" t="str">
        <f t="shared" si="844"/>
        <v>-1.42579319960909-1.43195614655361i</v>
      </c>
      <c r="K2905" t="str">
        <f t="shared" si="845"/>
        <v>0.00107607285546501-0.0015236354081036i</v>
      </c>
      <c r="L2905" t="str">
        <f t="shared" si="846"/>
        <v>0.0001875-0.0041019262714255i</v>
      </c>
      <c r="M2905" t="str">
        <f t="shared" si="847"/>
        <v>0.0025-0.0019773388180205i</v>
      </c>
      <c r="N2905">
        <f t="shared" si="848"/>
        <v>95.90653819167396</v>
      </c>
      <c r="O2905">
        <f t="shared" si="849"/>
        <v>4.6171793658227731</v>
      </c>
      <c r="P2905" s="3">
        <f t="shared" si="850"/>
        <v>4.6171793658227731</v>
      </c>
      <c r="Q2905" s="3">
        <f t="shared" si="851"/>
        <v>-84.09346180832604</v>
      </c>
      <c r="R2905">
        <f t="shared" si="852"/>
        <v>95.90653819167396</v>
      </c>
      <c r="S2905">
        <f t="shared" si="853"/>
        <v>51.595810737188565</v>
      </c>
      <c r="T2905">
        <f t="shared" si="836"/>
        <v>4.6171793658227731</v>
      </c>
    </row>
    <row r="2906" spans="1:20" x14ac:dyDescent="0.25">
      <c r="A2906">
        <f t="shared" si="837"/>
        <v>325417.94688767847</v>
      </c>
      <c r="B2906">
        <f t="shared" si="854"/>
        <v>51791.874817989883</v>
      </c>
      <c r="C2906" t="str">
        <f t="shared" si="838"/>
        <v>0.168680855471995-1.69061393755761i</v>
      </c>
      <c r="D2906" t="str">
        <f t="shared" si="839"/>
        <v>3.46058905580233-0.553639767121887i</v>
      </c>
      <c r="E2906" t="str">
        <f t="shared" si="840"/>
        <v>243.979085426839-91.0664384492902i</v>
      </c>
      <c r="F2906" t="str">
        <f t="shared" si="841"/>
        <v>2.9070727659686-2.97461166606955i</v>
      </c>
      <c r="G2906" t="str">
        <f t="shared" si="842"/>
        <v>0.999025006261653-0.0312096639770032i</v>
      </c>
      <c r="H2906" t="str">
        <f t="shared" si="843"/>
        <v>2.62554472682743-171.212633711148i</v>
      </c>
      <c r="I2906" t="str">
        <f t="shared" si="844"/>
        <v>-1.41519938436882-1.42614252258997i</v>
      </c>
      <c r="K2906" t="str">
        <f t="shared" si="845"/>
        <v>0.00107455075490098-0.00152014076881976i</v>
      </c>
      <c r="L2906" t="str">
        <f t="shared" si="846"/>
        <v>0.0001875-0.00408639795918061i</v>
      </c>
      <c r="M2906" t="str">
        <f t="shared" si="847"/>
        <v>0.0025-0.00196985337519476i</v>
      </c>
      <c r="N2906">
        <f t="shared" si="848"/>
        <v>95.697823903653003</v>
      </c>
      <c r="O2906">
        <f t="shared" si="849"/>
        <v>4.6039092777216286</v>
      </c>
      <c r="P2906" s="3">
        <f t="shared" si="850"/>
        <v>4.6039092777216286</v>
      </c>
      <c r="Q2906" s="3">
        <f t="shared" si="851"/>
        <v>-84.302176096346997</v>
      </c>
      <c r="R2906">
        <f t="shared" si="852"/>
        <v>95.697823903653003</v>
      </c>
      <c r="S2906">
        <f t="shared" si="853"/>
        <v>51.791874817989886</v>
      </c>
      <c r="T2906">
        <f t="shared" si="836"/>
        <v>4.6039092777216286</v>
      </c>
    </row>
    <row r="2907" spans="1:20" x14ac:dyDescent="0.25">
      <c r="A2907">
        <f t="shared" si="837"/>
        <v>326654.53508585162</v>
      </c>
      <c r="B2907">
        <f t="shared" si="854"/>
        <v>51988.683942298245</v>
      </c>
      <c r="C2907" t="str">
        <f t="shared" si="838"/>
        <v>0.162226435514164-1.68860219392901i</v>
      </c>
      <c r="D2907" t="str">
        <f t="shared" si="839"/>
        <v>3.4604562077183-0.55340306789753i</v>
      </c>
      <c r="E2907" t="str">
        <f t="shared" si="840"/>
        <v>243.72131965179-92.1217149150751i</v>
      </c>
      <c r="F2907" t="str">
        <f t="shared" si="841"/>
        <v>2.90705118392955-2.96403916086057i</v>
      </c>
      <c r="G2907" t="str">
        <f t="shared" si="842"/>
        <v>0.999017589523778-0.0313280281198539i</v>
      </c>
      <c r="H2907" t="str">
        <f t="shared" si="843"/>
        <v>2.6013330604676-170.542475055075i</v>
      </c>
      <c r="I2907" t="str">
        <f t="shared" si="844"/>
        <v>-1.40468795251452-1.42035542771481i</v>
      </c>
      <c r="K2907" t="str">
        <f t="shared" si="845"/>
        <v>0.00107302799080575-0.00151666229445233i</v>
      </c>
      <c r="L2907" t="str">
        <f t="shared" si="846"/>
        <v>0.0001875-0.00407092843114228i</v>
      </c>
      <c r="M2907" t="str">
        <f t="shared" si="847"/>
        <v>0.0025-0.00196239626937114i</v>
      </c>
      <c r="N2907">
        <f t="shared" si="848"/>
        <v>95.487645951505016</v>
      </c>
      <c r="O2907">
        <f t="shared" si="849"/>
        <v>4.5904472986948148</v>
      </c>
      <c r="P2907" s="3">
        <f t="shared" si="850"/>
        <v>4.5904472986948148</v>
      </c>
      <c r="Q2907" s="3">
        <f t="shared" si="851"/>
        <v>-84.512354048494984</v>
      </c>
      <c r="R2907">
        <f t="shared" si="852"/>
        <v>95.487645951505016</v>
      </c>
      <c r="S2907">
        <f t="shared" si="853"/>
        <v>51.988683942298245</v>
      </c>
      <c r="T2907">
        <f t="shared" si="836"/>
        <v>4.5904472986948148</v>
      </c>
    </row>
    <row r="2908" spans="1:20" x14ac:dyDescent="0.25">
      <c r="A2908">
        <f t="shared" si="837"/>
        <v>327895.82231917785</v>
      </c>
      <c r="B2908">
        <f t="shared" si="854"/>
        <v>52186.240941278978</v>
      </c>
      <c r="C2908" t="str">
        <f t="shared" si="838"/>
        <v>0.155743175224283-1.68653610134696i</v>
      </c>
      <c r="D2908" t="str">
        <f t="shared" si="839"/>
        <v>3.46032235838668-0.553174185737053i</v>
      </c>
      <c r="E2908" t="str">
        <f t="shared" si="840"/>
        <v>243.45103796419-93.1787967570487i</v>
      </c>
      <c r="F2908" t="str">
        <f t="shared" si="841"/>
        <v>2.90702943787949-2.95350928405344i</v>
      </c>
      <c r="G2908" t="str">
        <f t="shared" si="842"/>
        <v>0.999010116422981-0.0314468393884504i</v>
      </c>
      <c r="H2908" t="str">
        <f t="shared" si="843"/>
        <v>2.57734249789361-169.875093160194i</v>
      </c>
      <c r="I2908" t="str">
        <f t="shared" si="844"/>
        <v>-1.39425824541773-1.41459470404708i</v>
      </c>
      <c r="K2908" t="str">
        <f t="shared" si="845"/>
        <v>0.00107150451844635-0.00151319990045637i</v>
      </c>
      <c r="L2908" t="str">
        <f t="shared" si="846"/>
        <v>0.0001875-0.00405551746477612i</v>
      </c>
      <c r="M2908" t="str">
        <f t="shared" si="847"/>
        <v>0.0025-0.0019549673932767i</v>
      </c>
      <c r="N2908">
        <f t="shared" si="848"/>
        <v>95.276015428141022</v>
      </c>
      <c r="O2908">
        <f t="shared" si="849"/>
        <v>4.5767907135020653</v>
      </c>
      <c r="P2908" s="3">
        <f t="shared" si="850"/>
        <v>4.5767907135020653</v>
      </c>
      <c r="Q2908" s="3">
        <f t="shared" si="851"/>
        <v>-84.723984571858978</v>
      </c>
      <c r="R2908">
        <f t="shared" si="852"/>
        <v>95.276015428141022</v>
      </c>
      <c r="S2908">
        <f t="shared" si="853"/>
        <v>52.186240941278982</v>
      </c>
      <c r="T2908">
        <f t="shared" si="836"/>
        <v>4.5767907135020653</v>
      </c>
    </row>
    <row r="2909" spans="1:20" x14ac:dyDescent="0.25">
      <c r="A2909">
        <f t="shared" si="837"/>
        <v>329141.82644399075</v>
      </c>
      <c r="B2909">
        <f t="shared" si="854"/>
        <v>52384.548656855841</v>
      </c>
      <c r="C2909" t="str">
        <f t="shared" si="838"/>
        <v>0.149232005271362-1.68441485162076i</v>
      </c>
      <c r="D2909" t="str">
        <f t="shared" si="839"/>
        <v>3.46018750034002-0.552953115718947i</v>
      </c>
      <c r="E2909" t="str">
        <f t="shared" si="840"/>
        <v>243.168153444803-94.2374880875946i</v>
      </c>
      <c r="F2909" t="str">
        <f t="shared" si="841"/>
        <v>2.90700752657449-2.94302188405474i</v>
      </c>
      <c r="G2909" t="str">
        <f t="shared" si="842"/>
        <v>0.99900258653179-0.031566099451521i</v>
      </c>
      <c r="H2909" t="str">
        <f t="shared" si="843"/>
        <v>2.55357087518709-169.210474743897i</v>
      </c>
      <c r="I2909" t="str">
        <f t="shared" si="844"/>
        <v>-1.38390960997625-1.40886019506383i</v>
      </c>
      <c r="K2909" t="str">
        <f t="shared" si="845"/>
        <v>0.00106998029348311-0.00150975350223759i</v>
      </c>
      <c r="L2909" t="str">
        <f t="shared" si="846"/>
        <v>0.0001875-0.00404016483839024i</v>
      </c>
      <c r="M2909" t="str">
        <f t="shared" si="847"/>
        <v>0.0025-0.00194756664004452i</v>
      </c>
      <c r="N2909">
        <f t="shared" si="848"/>
        <v>95.062943750450856</v>
      </c>
      <c r="O2909">
        <f t="shared" si="849"/>
        <v>4.562936827164668</v>
      </c>
      <c r="P2909" s="3">
        <f t="shared" si="850"/>
        <v>4.562936827164668</v>
      </c>
      <c r="Q2909" s="3">
        <f t="shared" si="851"/>
        <v>-84.937056249549144</v>
      </c>
      <c r="R2909">
        <f t="shared" si="852"/>
        <v>95.062943750450856</v>
      </c>
      <c r="S2909">
        <f t="shared" si="853"/>
        <v>52.384548656855841</v>
      </c>
      <c r="T2909">
        <f t="shared" si="836"/>
        <v>4.562936827164668</v>
      </c>
    </row>
    <row r="2910" spans="1:20" x14ac:dyDescent="0.25">
      <c r="A2910">
        <f t="shared" si="837"/>
        <v>330392.5653844779</v>
      </c>
      <c r="B2910">
        <f t="shared" si="854"/>
        <v>52583.609941751893</v>
      </c>
      <c r="C2910" t="str">
        <f t="shared" si="838"/>
        <v>0.142693878497872-1.68223765213373i</v>
      </c>
      <c r="D2910" t="str">
        <f t="shared" si="839"/>
        <v>3.46005162605634-0.55273985301576i</v>
      </c>
      <c r="E2910" t="str">
        <f t="shared" si="840"/>
        <v>242.872582938649-95.2975899655947i</v>
      </c>
      <c r="F2910" t="str">
        <f t="shared" si="841"/>
        <v>2.90698544876126-2.93257680988077i</v>
      </c>
      <c r="G2910" t="str">
        <f t="shared" si="842"/>
        <v>0.998994999419505-0.0316858099837896i</v>
      </c>
      <c r="H2910" t="str">
        <f t="shared" si="843"/>
        <v>2.53001605291787-168.548606606489i</v>
      </c>
      <c r="I2910" t="str">
        <f t="shared" si="844"/>
        <v>-1.37364139856391-1.40315174558432i</v>
      </c>
      <c r="K2910" t="str">
        <f t="shared" si="845"/>
        <v>0.00106845527197072-0.00150632301515272i</v>
      </c>
      <c r="L2910" t="str">
        <f t="shared" si="846"/>
        <v>0.0001875-0.00402487033113194i</v>
      </c>
      <c r="M2910" t="str">
        <f t="shared" si="847"/>
        <v>0.0025-0.00194019390321232i</v>
      </c>
      <c r="N2910">
        <f t="shared" si="848"/>
        <v>94.848442657967624</v>
      </c>
      <c r="O2910">
        <f t="shared" si="849"/>
        <v>4.5488829661295904</v>
      </c>
      <c r="P2910" s="3">
        <f t="shared" si="850"/>
        <v>4.5488829661295904</v>
      </c>
      <c r="Q2910" s="3">
        <f t="shared" si="851"/>
        <v>-85.151557342032376</v>
      </c>
      <c r="R2910">
        <f t="shared" si="852"/>
        <v>94.848442657967624</v>
      </c>
      <c r="S2910">
        <f t="shared" si="853"/>
        <v>52.583609941751895</v>
      </c>
      <c r="T2910">
        <f t="shared" si="836"/>
        <v>4.5488829661295904</v>
      </c>
    </row>
    <row r="2911" spans="1:20" x14ac:dyDescent="0.25">
      <c r="A2911">
        <f t="shared" si="837"/>
        <v>331648.05713293893</v>
      </c>
      <c r="B2911">
        <f t="shared" si="854"/>
        <v>52783.427659530549</v>
      </c>
      <c r="C2911" t="str">
        <f t="shared" si="838"/>
        <v>0.136129769661308-1.68000372655942i</v>
      </c>
      <c r="D2911" t="str">
        <f t="shared" si="839"/>
        <v>3.45991472795887-0.552534392893829i</v>
      </c>
      <c r="E2911" t="str">
        <f t="shared" si="840"/>
        <v>242.564247165264-96.358900477308i</v>
      </c>
      <c r="F2911" t="str">
        <f t="shared" si="841"/>
        <v>2.90696320317703-2.92217391115534i</v>
      </c>
      <c r="G2911" t="str">
        <f t="shared" si="842"/>
        <v>0.99898735465217-0.0318059726659935i</v>
      </c>
      <c r="H2911" t="str">
        <f t="shared" si="843"/>
        <v>2.5066759158244-167.889475630492i</v>
      </c>
      <c r="I2911" t="str">
        <f t="shared" si="844"/>
        <v>-1.36345296898093-1.39746920175429i</v>
      </c>
      <c r="K2911" t="str">
        <f t="shared" si="845"/>
        <v>0.00106692941035934-0.00150290835450992i</v>
      </c>
      <c r="L2911" t="str">
        <f t="shared" si="846"/>
        <v>0.0001875-0.0040096337229846i</v>
      </c>
      <c r="M2911" t="str">
        <f t="shared" si="847"/>
        <v>0.0025-0.00193284907672078i</v>
      </c>
      <c r="N2911">
        <f t="shared" si="848"/>
        <v>94.632524211322348</v>
      </c>
      <c r="O2911">
        <f t="shared" si="849"/>
        <v>4.5346264794366462</v>
      </c>
      <c r="P2911" s="3">
        <f t="shared" si="850"/>
        <v>4.5346264794366462</v>
      </c>
      <c r="Q2911" s="3">
        <f t="shared" si="851"/>
        <v>-85.367475788677652</v>
      </c>
      <c r="R2911">
        <f t="shared" si="852"/>
        <v>94.632524211322348</v>
      </c>
      <c r="S2911">
        <f t="shared" si="853"/>
        <v>52.783427659530552</v>
      </c>
      <c r="T2911">
        <f t="shared" si="836"/>
        <v>4.5346264794366462</v>
      </c>
    </row>
    <row r="2912" spans="1:20" x14ac:dyDescent="0.25">
      <c r="A2912">
        <f t="shared" si="837"/>
        <v>332908.31975004415</v>
      </c>
      <c r="B2912">
        <f t="shared" si="854"/>
        <v>52984.00468463677</v>
      </c>
      <c r="C2912" t="str">
        <f t="shared" si="838"/>
        <v>0.129540675149844-1.67771231557511i</v>
      </c>
      <c r="D2912" t="str">
        <f t="shared" si="839"/>
        <v>3.45977679841545-0.552336730713i</v>
      </c>
      <c r="E2912" t="str">
        <f t="shared" si="840"/>
        <v>242.243070827197-97.4212148215736i</v>
      </c>
      <c r="F2912" t="str">
        <f t="shared" si="841"/>
        <v>2.9069407885495-2.91181303810759i</v>
      </c>
      <c r="G2912" t="str">
        <f t="shared" si="842"/>
        <v>0.998979651792554-0.0319265891849033i</v>
      </c>
      <c r="H2912" t="str">
        <f t="shared" si="843"/>
        <v>2.48354837249895-167.233068779949i</v>
      </c>
      <c r="I2912" t="str">
        <f t="shared" si="844"/>
        <v>-1.35334368440467-1.39181241103048i</v>
      </c>
      <c r="K2912" t="str">
        <f t="shared" si="845"/>
        <v>0.00106540266549576-0.00149950943556914i</v>
      </c>
      <c r="L2912" t="str">
        <f t="shared" si="846"/>
        <v>0.0001875-0.00399445479476449i</v>
      </c>
      <c r="M2912" t="str">
        <f t="shared" si="847"/>
        <v>0.0025-0.00192553205491211i</v>
      </c>
      <c r="N2912">
        <f t="shared" si="848"/>
        <v>94.415200790473335</v>
      </c>
      <c r="O2912">
        <f t="shared" si="849"/>
        <v>4.52016473988534</v>
      </c>
      <c r="P2912" s="3">
        <f t="shared" si="850"/>
        <v>4.52016473988534</v>
      </c>
      <c r="Q2912" s="3">
        <f t="shared" si="851"/>
        <v>-85.584799209526665</v>
      </c>
      <c r="R2912">
        <f t="shared" si="852"/>
        <v>94.415200790473335</v>
      </c>
      <c r="S2912">
        <f t="shared" si="853"/>
        <v>52.984004684636773</v>
      </c>
      <c r="T2912">
        <f t="shared" si="836"/>
        <v>4.52016473988534</v>
      </c>
    </row>
    <row r="2913" spans="1:20" x14ac:dyDescent="0.25">
      <c r="A2913">
        <f t="shared" si="837"/>
        <v>334173.37136509432</v>
      </c>
      <c r="B2913">
        <f t="shared" si="854"/>
        <v>53185.343902438392</v>
      </c>
      <c r="C2913" t="str">
        <f t="shared" si="838"/>
        <v>0.122927612672286-1.67536267757238i</v>
      </c>
      <c r="D2913" t="str">
        <f t="shared" si="839"/>
        <v>3.45963782973844-0.552146861926365i</v>
      </c>
      <c r="E2913" t="str">
        <f t="shared" si="840"/>
        <v>241.908982716633-98.4843253992775i</v>
      </c>
      <c r="F2913" t="str">
        <f t="shared" si="841"/>
        <v>2.90691820359675-2.90149404156983i</v>
      </c>
      <c r="G2913" t="str">
        <f t="shared" si="842"/>
        <v>0.998971890400124-0.0320476612333412i</v>
      </c>
      <c r="H2913" t="str">
        <f t="shared" si="843"/>
        <v>2.46063135507725-166.579373099739i</v>
      </c>
      <c r="I2913" t="str">
        <f t="shared" si="844"/>
        <v>-1.34331291334094-1.38618122216532i</v>
      </c>
      <c r="K2913" t="str">
        <f t="shared" si="845"/>
        <v>0.00106387499462458-0.00149612617354264i</v>
      </c>
      <c r="L2913" t="str">
        <f t="shared" si="846"/>
        <v>0.0001875-0.00397933332811764i</v>
      </c>
      <c r="M2913" t="str">
        <f t="shared" si="847"/>
        <v>0.0025-0.0019182427325285i</v>
      </c>
      <c r="N2913">
        <f t="shared" si="848"/>
        <v>94.196485092718021</v>
      </c>
      <c r="O2913">
        <f t="shared" si="849"/>
        <v>4.5054951452045273</v>
      </c>
      <c r="P2913" s="3">
        <f t="shared" si="850"/>
        <v>4.5054951452045273</v>
      </c>
      <c r="Q2913" s="3">
        <f t="shared" si="851"/>
        <v>-85.803514907281979</v>
      </c>
      <c r="R2913">
        <f t="shared" si="852"/>
        <v>94.196485092718021</v>
      </c>
      <c r="S2913">
        <f t="shared" si="853"/>
        <v>53.18534390243839</v>
      </c>
      <c r="T2913">
        <f t="shared" si="836"/>
        <v>4.5054951452045273</v>
      </c>
    </row>
    <row r="2914" spans="1:20" x14ac:dyDescent="0.25">
      <c r="A2914">
        <f t="shared" si="837"/>
        <v>335443.23017628165</v>
      </c>
      <c r="B2914">
        <f t="shared" si="854"/>
        <v>53387.448209267655</v>
      </c>
      <c r="C2914" t="str">
        <f t="shared" si="838"/>
        <v>0.116291620922037-1.67295408936253i</v>
      </c>
      <c r="D2914" t="str">
        <f t="shared" si="839"/>
        <v>3.45949781418403-0.551964782079971i</v>
      </c>
      <c r="E2914" t="str">
        <f t="shared" si="840"/>
        <v>241.561915819886-99.5480219070395i</v>
      </c>
      <c r="F2914" t="str">
        <f t="shared" si="841"/>
        <v>2.90689544702721-2.89121677297538i</v>
      </c>
      <c r="G2914" t="str">
        <f t="shared" si="842"/>
        <v>0.998964070031018-0.0321691905102i</v>
      </c>
      <c r="H2914" t="str">
        <f t="shared" si="843"/>
        <v>2.43792281893263-165.928375714901i</v>
      </c>
      <c r="I2914" t="str">
        <f t="shared" si="844"/>
        <v>-1.33336002957587-1.38057548519195i</v>
      </c>
      <c r="K2914" t="str">
        <f t="shared" si="845"/>
        <v>0.00106234635538934-0.00149275848359538i</v>
      </c>
      <c r="L2914" t="str">
        <f t="shared" si="846"/>
        <v>0.0001875-0.00396426910551667i</v>
      </c>
      <c r="M2914" t="str">
        <f t="shared" si="847"/>
        <v>0.0025-0.00191098100471061i</v>
      </c>
      <c r="N2914">
        <f t="shared" si="848"/>
        <v>93.976390130482713</v>
      </c>
      <c r="O2914">
        <f t="shared" si="849"/>
        <v>4.4906151192175869</v>
      </c>
      <c r="P2914" s="3">
        <f t="shared" si="850"/>
        <v>4.4906151192175869</v>
      </c>
      <c r="Q2914" s="3">
        <f t="shared" si="851"/>
        <v>-86.023609869517287</v>
      </c>
      <c r="R2914">
        <f t="shared" si="852"/>
        <v>93.976390130482713</v>
      </c>
      <c r="S2914">
        <f t="shared" si="853"/>
        <v>53.387448209267653</v>
      </c>
      <c r="T2914">
        <f t="shared" si="836"/>
        <v>4.4906151192175869</v>
      </c>
    </row>
    <row r="2915" spans="1:20" x14ac:dyDescent="0.25">
      <c r="A2915">
        <f t="shared" si="837"/>
        <v>336717.9144509515</v>
      </c>
      <c r="B2915">
        <f t="shared" si="854"/>
        <v>53590.320512462873</v>
      </c>
      <c r="C2915" t="str">
        <f t="shared" si="838"/>
        <v>0.109633759214949-1.67048584687708i</v>
      </c>
      <c r="D2915" t="str">
        <f t="shared" si="839"/>
        <v>3.45935674395206-0.551790486812554i</v>
      </c>
      <c r="E2915" t="str">
        <f t="shared" si="840"/>
        <v>241.20180741964-100.612091435138i</v>
      </c>
      <c r="F2915" t="str">
        <f t="shared" si="841"/>
        <v>2.90687251753946-2.88098108435641i</v>
      </c>
      <c r="G2915" t="str">
        <f t="shared" si="842"/>
        <v>0.998956190238024-0.0322911787204622i</v>
      </c>
      <c r="H2915" t="str">
        <f t="shared" si="843"/>
        <v>2.41542074237467-165.280063829961i</v>
      </c>
      <c r="I2915" t="str">
        <f t="shared" si="844"/>
        <v>-1.32348441212811-1.37499505140929i</v>
      </c>
      <c r="K2915" t="str">
        <f t="shared" si="845"/>
        <v>0.00106081670583378-0.00148940628084557i</v>
      </c>
      <c r="L2915" t="str">
        <f t="shared" si="846"/>
        <v>0.0001875-0.00394926191025769i</v>
      </c>
      <c r="M2915" t="str">
        <f t="shared" si="847"/>
        <v>0.0025-0.00190374676699602i</v>
      </c>
      <c r="N2915">
        <f t="shared" si="848"/>
        <v>93.754929228883597</v>
      </c>
      <c r="O2915">
        <f t="shared" si="849"/>
        <v>4.4755221130085019</v>
      </c>
      <c r="P2915" s="3">
        <f t="shared" si="850"/>
        <v>4.4755221130085019</v>
      </c>
      <c r="Q2915" s="3">
        <f t="shared" si="851"/>
        <v>-86.245070771116403</v>
      </c>
      <c r="R2915">
        <f t="shared" si="852"/>
        <v>93.754929228883597</v>
      </c>
      <c r="S2915">
        <f t="shared" si="853"/>
        <v>53.590320512462874</v>
      </c>
      <c r="T2915">
        <f t="shared" si="836"/>
        <v>4.4755221130085019</v>
      </c>
    </row>
    <row r="2916" spans="1:20" x14ac:dyDescent="0.25">
      <c r="A2916">
        <f t="shared" si="837"/>
        <v>337997.44252586516</v>
      </c>
      <c r="B2916">
        <f t="shared" si="854"/>
        <v>53793.963730410236</v>
      </c>
      <c r="C2916" t="str">
        <f t="shared" si="838"/>
        <v>0.102955107101255-1.6679572658614i</v>
      </c>
      <c r="D2916" t="str">
        <f t="shared" si="839"/>
        <v>3.45921461118559-0.551623971855262i</v>
      </c>
      <c r="E2916" t="str">
        <f t="shared" si="840"/>
        <v>240.828599194711-101.676318569538i</v>
      </c>
      <c r="F2916" t="str">
        <f t="shared" si="841"/>
        <v>2.90684941382243-2.8707868283418i</v>
      </c>
      <c r="G2916" t="str">
        <f t="shared" si="842"/>
        <v>0.998948250570553-0.0324136275752193i</v>
      </c>
      <c r="H2916" t="str">
        <f t="shared" si="843"/>
        <v>2.39312312635201-164.634424728266i</v>
      </c>
      <c r="I2916" t="str">
        <f t="shared" si="844"/>
        <v>-1.31368544520165-1.36943977336753i</v>
      </c>
      <c r="K2916" t="str">
        <f t="shared" si="845"/>
        <v>0.00105928600440304-0.0014860694803652i</v>
      </c>
      <c r="L2916" t="str">
        <f t="shared" si="846"/>
        <v>0.0001875-0.00393431152645716i</v>
      </c>
      <c r="M2916" t="str">
        <f t="shared" si="847"/>
        <v>0.0025-0.00189653991531781i</v>
      </c>
      <c r="N2916">
        <f t="shared" si="848"/>
        <v>93.532116023067189</v>
      </c>
      <c r="O2916">
        <f t="shared" si="849"/>
        <v>4.4602136060832196</v>
      </c>
      <c r="P2916" s="3">
        <f t="shared" si="850"/>
        <v>4.4602136060832196</v>
      </c>
      <c r="Q2916" s="3">
        <f t="shared" si="851"/>
        <v>-86.467883976932811</v>
      </c>
      <c r="R2916">
        <f t="shared" si="852"/>
        <v>93.532116023067189</v>
      </c>
      <c r="S2916">
        <f t="shared" si="853"/>
        <v>53.793963730410233</v>
      </c>
      <c r="T2916">
        <f t="shared" si="836"/>
        <v>4.4602136060832196</v>
      </c>
    </row>
    <row r="2917" spans="1:20" x14ac:dyDescent="0.25">
      <c r="A2917">
        <f t="shared" si="837"/>
        <v>339281.83280746348</v>
      </c>
      <c r="B2917">
        <f t="shared" si="854"/>
        <v>53998.380792585798</v>
      </c>
      <c r="C2917" t="str">
        <f t="shared" si="838"/>
        <v>0.0962567639513423-1.66536768256075i</v>
      </c>
      <c r="D2917" t="str">
        <f t="shared" si="839"/>
        <v>3.45907140797039-0.551465233031363i</v>
      </c>
      <c r="E2917" t="str">
        <f t="shared" si="840"/>
        <v>240.44223731719-102.740485498052i</v>
      </c>
      <c r="F2917" t="str">
        <f t="shared" si="841"/>
        <v>2.90682613455495-2.86063385815499i</v>
      </c>
      <c r="G2917" t="str">
        <f t="shared" si="842"/>
        <v>0.998940250574612-0.0325365387916897i</v>
      </c>
      <c r="H2917" t="str">
        <f t="shared" si="843"/>
        <v>2.37102799415958-163.991445771331i</v>
      </c>
      <c r="I2917" t="str">
        <f t="shared" si="844"/>
        <v>-1.30396251813903-1.36390950485354i</v>
      </c>
      <c r="K2917" t="str">
        <f t="shared" si="845"/>
        <v>0.00105775420994492-0.00148274799718058i</v>
      </c>
      <c r="L2917" t="str">
        <f t="shared" si="846"/>
        <v>0.0001875-0.00391941773904877i</v>
      </c>
      <c r="M2917" t="str">
        <f t="shared" si="847"/>
        <v>0.0025-0.001889360346003i</v>
      </c>
      <c r="N2917">
        <f t="shared" si="848"/>
        <v>93.307964455319336</v>
      </c>
      <c r="O2917">
        <f t="shared" si="849"/>
        <v>4.4446871075267893</v>
      </c>
      <c r="P2917" s="3">
        <f t="shared" si="850"/>
        <v>4.4446871075267893</v>
      </c>
      <c r="Q2917" s="3">
        <f t="shared" si="851"/>
        <v>-86.692035544680664</v>
      </c>
      <c r="R2917">
        <f t="shared" si="852"/>
        <v>93.307964455319336</v>
      </c>
      <c r="S2917">
        <f t="shared" si="853"/>
        <v>53.998380792585799</v>
      </c>
      <c r="T2917">
        <f t="shared" si="836"/>
        <v>4.4446871075267893</v>
      </c>
    </row>
    <row r="2918" spans="1:20" x14ac:dyDescent="0.25">
      <c r="A2918">
        <f t="shared" si="837"/>
        <v>340571.10377213184</v>
      </c>
      <c r="B2918">
        <f t="shared" si="854"/>
        <v>54203.574639597624</v>
      </c>
      <c r="C2918" t="str">
        <f t="shared" si="838"/>
        <v>0.08953984851579-1.66271645439767i</v>
      </c>
      <c r="D2918" t="str">
        <f t="shared" si="839"/>
        <v>3.45892712633472-0.551314266255983i</v>
      </c>
      <c r="E2918" t="str">
        <f t="shared" si="840"/>
        <v>240.042672546739-103.804372120472i</v>
      </c>
      <c r="F2918" t="str">
        <f t="shared" si="841"/>
        <v>2.90680267840601-2.85052202761184i</v>
      </c>
      <c r="G2918" t="str">
        <f t="shared" si="842"/>
        <v>0.998932189792784-0.0326599140932392i</v>
      </c>
      <c r="H2918" t="str">
        <f t="shared" si="843"/>
        <v>2.34913339115005-163.351114398186i</v>
      </c>
      <c r="I2918" t="str">
        <f t="shared" si="844"/>
        <v>-1.29431502537511-1.3584041008768i</v>
      </c>
      <c r="K2918" t="str">
        <f t="shared" si="845"/>
        <v>0.00105622128171115-0.00147944174627293i</v>
      </c>
      <c r="L2918" t="str">
        <f t="shared" si="846"/>
        <v>0.0001875-0.00390458033378041i</v>
      </c>
      <c r="M2918" t="str">
        <f t="shared" si="847"/>
        <v>0.0025-0.00188220795577107i</v>
      </c>
      <c r="N2918">
        <f t="shared" si="848"/>
        <v>93.082488771954388</v>
      </c>
      <c r="O2918">
        <f t="shared" si="849"/>
        <v>4.4289401571553704</v>
      </c>
      <c r="P2918" s="3">
        <f t="shared" si="850"/>
        <v>4.4289401571553704</v>
      </c>
      <c r="Q2918" s="3">
        <f t="shared" si="851"/>
        <v>-86.917511228045612</v>
      </c>
      <c r="R2918">
        <f t="shared" si="852"/>
        <v>93.082488771954388</v>
      </c>
      <c r="S2918">
        <f t="shared" si="853"/>
        <v>54.203574639597626</v>
      </c>
      <c r="T2918">
        <f t="shared" si="836"/>
        <v>4.4289401571553704</v>
      </c>
    </row>
    <row r="2919" spans="1:20" x14ac:dyDescent="0.25">
      <c r="A2919">
        <f t="shared" si="837"/>
        <v>341865.27396646596</v>
      </c>
      <c r="B2919">
        <f t="shared" si="854"/>
        <v>54409.548223228099</v>
      </c>
      <c r="C2919" t="str">
        <f t="shared" si="838"/>
        <v>0.0828054984592634-1.66000296063946i</v>
      </c>
      <c r="D2919" t="str">
        <f t="shared" si="839"/>
        <v>3.45878175824879-0.551171067535817i</v>
      </c>
      <c r="E2919" t="str">
        <f t="shared" si="840"/>
        <v>239.629860321887-104.867756162692i</v>
      </c>
      <c r="F2919" t="str">
        <f t="shared" si="841"/>
        <v>2.90677904403455-2.8404511911186i</v>
      </c>
      <c r="G2919" t="str">
        <f t="shared" si="842"/>
        <v>0.998924067764194-0.0327837552093986i</v>
      </c>
      <c r="H2919" t="str">
        <f t="shared" si="843"/>
        <v>2.3274373844492-162.713418124731i</v>
      </c>
      <c r="I2919" t="str">
        <f t="shared" si="844"/>
        <v>-1.2847423663912-1.3529234176553i</v>
      </c>
      <c r="K2919" t="str">
        <f t="shared" si="845"/>
        <v>0.00105468717935865-0.00147615064257904i</v>
      </c>
      <c r="L2919" t="str">
        <f t="shared" si="846"/>
        <v>0.0001875-0.00388979909721101i</v>
      </c>
      <c r="M2919" t="str">
        <f t="shared" si="847"/>
        <v>0.0025-0.00187508264173249i</v>
      </c>
      <c r="N2919">
        <f t="shared" si="848"/>
        <v>92.855703519965843</v>
      </c>
      <c r="O2919">
        <f t="shared" si="849"/>
        <v>4.4129703266607905</v>
      </c>
      <c r="P2919" s="3">
        <f t="shared" si="850"/>
        <v>4.4129703266607905</v>
      </c>
      <c r="Q2919" s="3">
        <f t="shared" si="851"/>
        <v>-87.144296480034157</v>
      </c>
      <c r="R2919">
        <f t="shared" si="852"/>
        <v>92.855703519965843</v>
      </c>
      <c r="S2919">
        <f t="shared" si="853"/>
        <v>54.4095482232281</v>
      </c>
      <c r="T2919">
        <f t="shared" si="836"/>
        <v>4.4129703266607905</v>
      </c>
    </row>
    <row r="2920" spans="1:20" x14ac:dyDescent="0.25">
      <c r="A2920">
        <f t="shared" si="837"/>
        <v>343164.3620075385</v>
      </c>
      <c r="B2920">
        <f t="shared" si="854"/>
        <v>54616.304506476365</v>
      </c>
      <c r="C2920" t="str">
        <f t="shared" si="838"/>
        <v>0.0760548698690753-1.65722660305485i</v>
      </c>
      <c r="D2920" t="str">
        <f t="shared" si="839"/>
        <v>3.45863529562442-0.551035632968842i</v>
      </c>
      <c r="E2920" t="str">
        <f t="shared" si="840"/>
        <v>239.203760848155-105.930413294661i</v>
      </c>
      <c r="F2920" t="str">
        <f t="shared" si="841"/>
        <v>2.90675523008931-2.83042120366967i</v>
      </c>
      <c r="G2920" t="str">
        <f t="shared" si="842"/>
        <v>0.998915884024492-0.0329080638758843i</v>
      </c>
      <c r="H2920" t="str">
        <f t="shared" si="843"/>
        <v>2.30593806267561-162.078344543102i</v>
      </c>
      <c r="I2920" t="str">
        <f t="shared" si="844"/>
        <v>-1.27524394566974-1.3474673126017i</v>
      </c>
      <c r="K2920" t="str">
        <f t="shared" si="845"/>
        <v>0.00105315186295086-0.00147287460099184i</v>
      </c>
      <c r="L2920" t="str">
        <f t="shared" si="846"/>
        <v>0.0001875-0.00387507381670752i</v>
      </c>
      <c r="M2920" t="str">
        <f t="shared" si="847"/>
        <v>0.0025-0.00186798430138721i</v>
      </c>
      <c r="N2920">
        <f t="shared" si="848"/>
        <v>92.62762354346043</v>
      </c>
      <c r="O2920">
        <f t="shared" si="849"/>
        <v>4.3967752207476822</v>
      </c>
      <c r="P2920" s="3">
        <f t="shared" si="850"/>
        <v>4.3967752207476822</v>
      </c>
      <c r="Q2920" s="3">
        <f t="shared" si="851"/>
        <v>-87.37237645653957</v>
      </c>
      <c r="R2920">
        <f t="shared" si="852"/>
        <v>92.62762354346043</v>
      </c>
      <c r="S2920">
        <f t="shared" si="853"/>
        <v>54.616304506476368</v>
      </c>
      <c r="T2920">
        <f t="shared" si="836"/>
        <v>4.3967752207476822</v>
      </c>
    </row>
    <row r="2921" spans="1:20" x14ac:dyDescent="0.25">
      <c r="A2921">
        <f t="shared" si="837"/>
        <v>344468.38658316719</v>
      </c>
      <c r="B2921">
        <f t="shared" si="854"/>
        <v>54823.846463600974</v>
      </c>
      <c r="C2921" t="str">
        <f t="shared" si="838"/>
        <v>0.0692891367380649-1.6543868065588i</v>
      </c>
      <c r="D2921" t="str">
        <f t="shared" si="839"/>
        <v>3.45848773031468-0.550907958744047i</v>
      </c>
      <c r="E2921" t="str">
        <f t="shared" si="840"/>
        <v>238.764339182808-106.992117252116i</v>
      </c>
      <c r="F2921" t="str">
        <f t="shared" si="841"/>
        <v>2.90673123520883-2.82043192084557i</v>
      </c>
      <c r="G2921" t="str">
        <f t="shared" si="842"/>
        <v>0.998907638105821-0.0330328418346158i</v>
      </c>
      <c r="H2921" t="str">
        <f t="shared" si="843"/>
        <v>2.28463353566429-161.445881321039i</v>
      </c>
      <c r="I2921" t="str">
        <f t="shared" si="844"/>
        <v>-1.26581917264935-1.34203564430971i</v>
      </c>
      <c r="K2921" t="str">
        <f t="shared" si="845"/>
        <v>0.00105161529295907-0.0014696135363612i</v>
      </c>
      <c r="L2921" t="str">
        <f t="shared" si="846"/>
        <v>0.0001875-0.00386040428044184i</v>
      </c>
      <c r="M2921" t="str">
        <f t="shared" si="847"/>
        <v>0.0025-0.00186091283262325i</v>
      </c>
      <c r="N2921">
        <f t="shared" si="848"/>
        <v>92.398263979855983</v>
      </c>
      <c r="O2921">
        <f t="shared" si="849"/>
        <v>4.3803524782619636</v>
      </c>
      <c r="P2921" s="3">
        <f t="shared" si="850"/>
        <v>4.3803524782619636</v>
      </c>
      <c r="Q2921" s="3">
        <f t="shared" si="851"/>
        <v>-87.601736020144017</v>
      </c>
      <c r="R2921">
        <f t="shared" si="852"/>
        <v>92.398263979855983</v>
      </c>
      <c r="S2921">
        <f t="shared" si="853"/>
        <v>54.823846463600972</v>
      </c>
      <c r="T2921">
        <f t="shared" si="836"/>
        <v>4.3803524782619636</v>
      </c>
    </row>
    <row r="2922" spans="1:20" x14ac:dyDescent="0.25">
      <c r="A2922">
        <f t="shared" si="837"/>
        <v>345777.36645218323</v>
      </c>
      <c r="B2922">
        <f t="shared" si="854"/>
        <v>55032.177080162663</v>
      </c>
      <c r="C2922" t="str">
        <f t="shared" si="838"/>
        <v>0.0625094904225098-1.65148301984387i</v>
      </c>
      <c r="D2922" t="str">
        <f t="shared" si="839"/>
        <v>3.45833905411331-0.550788041141131i</v>
      </c>
      <c r="E2922" t="str">
        <f t="shared" si="840"/>
        <v>238.311565316079-108.05263996196i</v>
      </c>
      <c r="F2922" t="str">
        <f t="shared" si="841"/>
        <v>2.90670705802148-2.81048319881086i</v>
      </c>
      <c r="G2922" t="str">
        <f t="shared" si="842"/>
        <v>0.998899329536793-0.0331580908337361i</v>
      </c>
      <c r="H2922" t="str">
        <f t="shared" si="843"/>
        <v>2.2635219341941-160.81601620126i</v>
      </c>
      <c r="I2922" t="str">
        <f t="shared" si="844"/>
        <v>-1.25646746168043-1.33662827254066i</v>
      </c>
      <c r="K2922" t="str">
        <f t="shared" si="845"/>
        <v>0.00105007743026373-0.00146636736349454i</v>
      </c>
      <c r="L2922" t="str">
        <f t="shared" si="846"/>
        <v>0.0001875-0.00384579027738776i</v>
      </c>
      <c r="M2922" t="str">
        <f t="shared" si="847"/>
        <v>0.0025-0.00185386813371513i</v>
      </c>
      <c r="N2922">
        <f t="shared" si="848"/>
        <v>92.167640255859453</v>
      </c>
      <c r="O2922">
        <f t="shared" si="849"/>
        <v>4.3636997733071334</v>
      </c>
      <c r="P2922" s="3">
        <f t="shared" si="850"/>
        <v>4.3636997733071334</v>
      </c>
      <c r="Q2922" s="3">
        <f t="shared" si="851"/>
        <v>-87.832359744140547</v>
      </c>
      <c r="R2922">
        <f t="shared" si="852"/>
        <v>92.167640255859453</v>
      </c>
      <c r="S2922">
        <f t="shared" si="853"/>
        <v>55.032177080162661</v>
      </c>
      <c r="T2922">
        <f t="shared" si="836"/>
        <v>4.3636997733071334</v>
      </c>
    </row>
    <row r="2923" spans="1:20" x14ac:dyDescent="0.25">
      <c r="A2923">
        <f t="shared" si="837"/>
        <v>347091.32044470153</v>
      </c>
      <c r="B2923">
        <f t="shared" si="854"/>
        <v>55241.299353067283</v>
      </c>
      <c r="C2923" t="str">
        <f t="shared" si="838"/>
        <v>0.0557171390750461-1.64851471599789i</v>
      </c>
      <c r="D2923" t="str">
        <f t="shared" si="839"/>
        <v>3.45818925875459-0.550675876530238i</v>
      </c>
      <c r="E2923" t="str">
        <f t="shared" si="840"/>
        <v>237.84541424868-109.111751671212i</v>
      </c>
      <c r="F2923" t="str">
        <f t="shared" si="841"/>
        <v>2.90668269714516-2.80057489431199i</v>
      </c>
      <c r="G2923" t="str">
        <f t="shared" si="842"/>
        <v>0.998890957842462-0.03328381262763i</v>
      </c>
      <c r="H2923" t="str">
        <f t="shared" si="843"/>
        <v>2.24260140971935-160.188737000849i</v>
      </c>
      <c r="I2923" t="str">
        <f t="shared" si="844"/>
        <v>-1.24718823198112-1.33124505821023i</v>
      </c>
      <c r="K2923" t="str">
        <f t="shared" si="845"/>
        <v>0.00104853823615585-0.00146313599715765i</v>
      </c>
      <c r="L2923" t="str">
        <f t="shared" si="846"/>
        <v>0.0001875-0.00383123159731795i</v>
      </c>
      <c r="M2923" t="str">
        <f t="shared" si="847"/>
        <v>0.0025-0.0018468501033225i</v>
      </c>
      <c r="N2923">
        <f t="shared" si="848"/>
        <v>91.935768083213205</v>
      </c>
      <c r="O2923">
        <f t="shared" si="849"/>
        <v>4.346814816351336</v>
      </c>
      <c r="P2923" s="3">
        <f t="shared" si="850"/>
        <v>4.346814816351336</v>
      </c>
      <c r="Q2923" s="3">
        <f t="shared" si="851"/>
        <v>-88.064231916786795</v>
      </c>
      <c r="R2923">
        <f t="shared" si="852"/>
        <v>91.935768083213205</v>
      </c>
      <c r="S2923">
        <f t="shared" si="853"/>
        <v>55.241299353067284</v>
      </c>
      <c r="T2923">
        <f t="shared" si="836"/>
        <v>4.346814816351336</v>
      </c>
    </row>
    <row r="2924" spans="1:20" x14ac:dyDescent="0.25">
      <c r="A2924">
        <f t="shared" si="837"/>
        <v>348410.26746239141</v>
      </c>
      <c r="B2924">
        <f t="shared" si="854"/>
        <v>55451.216290608943</v>
      </c>
      <c r="C2924" t="str">
        <f t="shared" si="838"/>
        <v>0.0489133070532602-1.64548139310602i</v>
      </c>
      <c r="D2924" t="str">
        <f t="shared" si="839"/>
        <v>3.45803833591264-0.550571461371657i</v>
      </c>
      <c r="E2924" t="str">
        <f t="shared" si="840"/>
        <v>237.365866065461-110.169221079369i</v>
      </c>
      <c r="F2924" t="str">
        <f t="shared" si="841"/>
        <v>2.90665815118745-2.7907068646753i</v>
      </c>
      <c r="G2924" t="str">
        <f t="shared" si="842"/>
        <v>0.998882522544297-0.033410008976944i</v>
      </c>
      <c r="H2924" t="str">
        <f t="shared" si="843"/>
        <v>2.22187013410489-159.56403161064i</v>
      </c>
      <c r="I2924" t="str">
        <f t="shared" si="844"/>
        <v>-1.23798090759376-1.32588586337538i</v>
      </c>
      <c r="K2924" t="str">
        <f t="shared" si="845"/>
        <v>0.00104699767233835-0.00145991935207543i</v>
      </c>
      <c r="L2924" t="str">
        <f t="shared" si="846"/>
        <v>0.0001875-0.00381672803080092i</v>
      </c>
      <c r="M2924" t="str">
        <f t="shared" si="847"/>
        <v>0.0025-0.00183985864048864i</v>
      </c>
      <c r="N2924">
        <f t="shared" si="848"/>
        <v>91.70266345422128</v>
      </c>
      <c r="O2924">
        <f t="shared" si="849"/>
        <v>4.3296953553197213</v>
      </c>
      <c r="P2924" s="3">
        <f t="shared" si="850"/>
        <v>4.3296953553197213</v>
      </c>
      <c r="Q2924" s="3">
        <f t="shared" si="851"/>
        <v>-88.29733654577872</v>
      </c>
      <c r="R2924">
        <f t="shared" si="852"/>
        <v>91.70266345422128</v>
      </c>
      <c r="S2924">
        <f t="shared" si="853"/>
        <v>55.45121629060894</v>
      </c>
      <c r="T2924">
        <f t="shared" ref="T2924:T2987" si="855">P2924</f>
        <v>4.3296953553197213</v>
      </c>
    </row>
    <row r="2925" spans="1:20" x14ac:dyDescent="0.25">
      <c r="A2925">
        <f t="shared" ref="A2925:A2988" si="856">2*PI()*B2925</f>
        <v>349734.22647874849</v>
      </c>
      <c r="B2925">
        <f t="shared" si="854"/>
        <v>55661.930912513257</v>
      </c>
      <c r="C2925" t="str">
        <f t="shared" ref="C2925:C2988" si="857">IMPRODUCT(D2925,E2925,$C$40,,K2925,$C$41)</f>
        <v>0.0420992343040298-1.64238257483675i</v>
      </c>
      <c r="D2925" t="str">
        <f t="shared" ref="D2925:D2988" si="858">IMDIV(IMPRODUCT($C$37,$C$38,COMPLEX(1,A2925/$C$38)),IMSUM(-1*A2925*A2925/$C$39,COMPLEX(0,1*A2925)))</f>
        <v>3.45788627720123-0.550474792215536i</v>
      </c>
      <c r="E2925" t="str">
        <f t="shared" ref="E2925:E2988" si="859">IMDIV(IMPRODUCT(IMSUM(F2925,G2925),$C$29,H2925),IMSUM(1,I2925))</f>
        <v>236.872906005007-111.224815474098i</v>
      </c>
      <c r="F2925" t="str">
        <f t="shared" ref="F2925:F2988" si="860">IMDIV(IMPRODUCT($C$14,$C$15,COMPLEX(1,A2925/$C$15)),IMSUM(-1*A2925*A2925/$C$16,COMPLEX(0,A2925)))</f>
        <v>2.90663341874531-2.78087896780486i</v>
      </c>
      <c r="G2925" t="str">
        <f t="shared" ref="G2925:G2988" si="861">IMDIV(1,COMPLEX(1,A2925*$C$9*$C$10))</f>
        <v>0.998874023160156-0.0335366816486048i</v>
      </c>
      <c r="H2925" t="str">
        <f t="shared" ref="H2925:H2988" si="862">IMDIV($C$3,IMSUM(K2925,COMPLEX(0,$C$28*A2925)))</f>
        <v>2.20132629936521-158.941887994613i</v>
      </c>
      <c r="I2925" t="str">
        <f t="shared" ref="I2925:I2988" si="863">IMPRODUCT(F2925,$C$29,H2925,$C$31)</f>
        <v>-1.22884491734167-1.32055055122139i</v>
      </c>
      <c r="K2925" t="str">
        <f t="shared" ref="K2925:K2988" si="864">IF($C$26&lt;=0,IMDIV(1,IMSUM(IMDIV(1,L2925),1/$C$18)),IMDIV(1,IMSUM(IMDIV(1,L2925),1/$C$18,IMDIV(1,M2925))))</f>
        <v>0.00104545570092745-0.00145671734293275i</v>
      </c>
      <c r="L2925" t="str">
        <f t="shared" ref="L2925:L2988" si="865">IMSUM($C$21/$C$22,IMDIV(1,COMPLEX(0,$C$20*$C$22*A2925)))</f>
        <v>0.0001875-0.00380227936919796i</v>
      </c>
      <c r="M2925" t="str">
        <f t="shared" ref="M2925:M2988" si="866">IMSUM($C$25/$C$26,IMDIV(1,COMPLEX(0,$C$24*$C$26*A2925)))</f>
        <v>0.0025-0.00183289364463902i</v>
      </c>
      <c r="N2925">
        <f t="shared" ref="N2925:N2988" si="867">ABS(R2925)</f>
        <v>91.468342637044472</v>
      </c>
      <c r="O2925">
        <f t="shared" ref="O2925:O2988" si="868">ABS(P2925)</f>
        <v>4.3123391766740831</v>
      </c>
      <c r="P2925" s="3">
        <f t="shared" ref="P2925:P2988" si="869">20*LOG10(IMABS(C2925))</f>
        <v>4.3123391766740831</v>
      </c>
      <c r="Q2925" s="3">
        <f t="shared" ref="Q2925:Q2988" si="870">IMARGUMENT(C2925)*180/PI()</f>
        <v>-88.531657362955528</v>
      </c>
      <c r="R2925">
        <f t="shared" ref="R2925:R2988" si="871">IF(Q2925&lt;0,Q2925+180,Q2925-180)</f>
        <v>91.468342637044472</v>
      </c>
      <c r="S2925">
        <f t="shared" ref="S2925:S2988" si="872">B2925/1000</f>
        <v>55.661930912513256</v>
      </c>
      <c r="T2925">
        <f t="shared" si="855"/>
        <v>4.3123391766740831</v>
      </c>
    </row>
    <row r="2926" spans="1:20" x14ac:dyDescent="0.25">
      <c r="A2926">
        <f t="shared" si="856"/>
        <v>351063.21653936774</v>
      </c>
      <c r="B2926">
        <f t="shared" ref="B2926:B2989" si="873">B2925*(1+B$42)</f>
        <v>55873.446249980807</v>
      </c>
      <c r="C2926" t="str">
        <f t="shared" si="857"/>
        <v>0.0352761757247135-1.63921781101025i</v>
      </c>
      <c r="D2926" t="str">
        <f t="shared" si="858"/>
        <v>3.45773307417322-0.550385865701596i</v>
      </c>
      <c r="E2926" t="str">
        <f t="shared" si="859"/>
        <v>236.366524525064-112.278300870038i</v>
      </c>
      <c r="F2926" t="str">
        <f t="shared" si="860"/>
        <v>2.90660849840518-2.7710910621805i</v>
      </c>
      <c r="G2926" t="str">
        <f t="shared" si="861"/>
        <v>0.998865459204261-0.0336638324158388i</v>
      </c>
      <c r="H2926" t="str">
        <f t="shared" si="862"/>
        <v>2.1809681174071-158.322294189299i</v>
      </c>
      <c r="I2926" t="str">
        <f t="shared" si="863"/>
        <v>-1.2197796947866-1.31523898604926i</v>
      </c>
      <c r="K2926" t="str">
        <f t="shared" si="864"/>
        <v>0.00104391228445409-0.00145352988437524i</v>
      </c>
      <c r="L2926" t="str">
        <f t="shared" si="865"/>
        <v>0.0001875-0.00378788540466025i</v>
      </c>
      <c r="M2926" t="str">
        <f t="shared" si="866"/>
        <v>0.0025-0.00182595501557981i</v>
      </c>
      <c r="N2926">
        <f t="shared" si="867"/>
        <v>91.232822170788324</v>
      </c>
      <c r="O2926">
        <f t="shared" si="868"/>
        <v>4.2947441064758758</v>
      </c>
      <c r="P2926" s="3">
        <f t="shared" si="869"/>
        <v>4.2947441064758758</v>
      </c>
      <c r="Q2926" s="3">
        <f t="shared" si="870"/>
        <v>-88.767177829211676</v>
      </c>
      <c r="R2926">
        <f t="shared" si="871"/>
        <v>91.232822170788324</v>
      </c>
      <c r="S2926">
        <f t="shared" si="872"/>
        <v>55.873446249980809</v>
      </c>
      <c r="T2926">
        <f t="shared" si="855"/>
        <v>4.2947441064758758</v>
      </c>
    </row>
    <row r="2927" spans="1:20" x14ac:dyDescent="0.25">
      <c r="A2927">
        <f t="shared" si="856"/>
        <v>352397.25676221738</v>
      </c>
      <c r="B2927">
        <f t="shared" si="873"/>
        <v>56085.765345730739</v>
      </c>
      <c r="C2927" t="str">
        <f t="shared" si="857"/>
        <v>0.028445400500827-1.63598667814863i</v>
      </c>
      <c r="D2927" t="str">
        <f t="shared" si="858"/>
        <v>3.45757871832022-0.550304678558843i</v>
      </c>
      <c r="E2927" t="str">
        <f t="shared" si="859"/>
        <v>235.846717363605-113.329442150695i</v>
      </c>
      <c r="F2927" t="str">
        <f t="shared" si="860"/>
        <v>2.90658338874286-2.76134300685569i</v>
      </c>
      <c r="G2927" t="str">
        <f t="shared" si="861"/>
        <v>0.998856830187166-0.0337914630581915i</v>
      </c>
      <c r="H2927" t="str">
        <f t="shared" si="862"/>
        <v>2.16079381977611-157.705238303182i</v>
      </c>
      <c r="I2927" t="str">
        <f t="shared" si="863"/>
        <v>-1.21078467818628-1.30995103326308i</v>
      </c>
      <c r="K2927" t="str">
        <f t="shared" si="864"/>
        <v>0.00104236738586537-0.00145035689101025i</v>
      </c>
      <c r="L2927" t="str">
        <f t="shared" si="865"/>
        <v>0.0001875-0.00377354593012578i</v>
      </c>
      <c r="M2927" t="str">
        <f t="shared" si="866"/>
        <v>0.0025-0.00181904265349653i</v>
      </c>
      <c r="N2927">
        <f t="shared" si="867"/>
        <v>90.996118860354173</v>
      </c>
      <c r="O2927">
        <f t="shared" si="868"/>
        <v>4.2769080114344691</v>
      </c>
      <c r="P2927" s="3">
        <f t="shared" si="869"/>
        <v>4.2769080114344691</v>
      </c>
      <c r="Q2927" s="3">
        <f t="shared" si="870"/>
        <v>-89.003881139645827</v>
      </c>
      <c r="R2927">
        <f t="shared" si="871"/>
        <v>90.996118860354173</v>
      </c>
      <c r="S2927">
        <f t="shared" si="872"/>
        <v>56.085765345730742</v>
      </c>
      <c r="T2927">
        <f t="shared" si="855"/>
        <v>4.2769080114344691</v>
      </c>
    </row>
    <row r="2928" spans="1:20" x14ac:dyDescent="0.25">
      <c r="A2928">
        <f t="shared" si="856"/>
        <v>353736.36633791379</v>
      </c>
      <c r="B2928">
        <f t="shared" si="873"/>
        <v>56298.891254044516</v>
      </c>
      <c r="C2928" t="str">
        <f t="shared" si="857"/>
        <v>0.0216081914216416-1.63268878000642i</v>
      </c>
      <c r="D2928" t="str">
        <f t="shared" si="858"/>
        <v>3.45742320107215-0.550231227605267i</v>
      </c>
      <c r="E2928" t="str">
        <f t="shared" si="859"/>
        <v>235.31348559541-114.378003213147i</v>
      </c>
      <c r="F2928" t="str">
        <f t="shared" si="860"/>
        <v>2.90655808832325-2.75163466145551i</v>
      </c>
      <c r="G2928" t="str">
        <f t="shared" si="861"/>
        <v>0.998848135615733-0.0339195753615464i</v>
      </c>
      <c r="H2928" t="str">
        <f t="shared" si="862"/>
        <v>2.14080165740632-157.090708516118i</v>
      </c>
      <c r="I2928" t="str">
        <f t="shared" si="863"/>
        <v>-1.20185931045268-1.30468655935764i</v>
      </c>
      <c r="K2928" t="str">
        <f t="shared" si="864"/>
        <v>0.00104082096852593-0.0014471982774077i</v>
      </c>
      <c r="L2928" t="str">
        <f t="shared" si="865"/>
        <v>0.0001875-0.00375926073931638i</v>
      </c>
      <c r="M2928" t="str">
        <f t="shared" si="866"/>
        <v>0.0025-0.00181215645895251i</v>
      </c>
      <c r="N2928">
        <f t="shared" si="867"/>
        <v>90.758249771086383</v>
      </c>
      <c r="O2928">
        <f t="shared" si="868"/>
        <v>4.258828799936083</v>
      </c>
      <c r="P2928" s="3">
        <f t="shared" si="869"/>
        <v>4.258828799936083</v>
      </c>
      <c r="Q2928" s="3">
        <f t="shared" si="870"/>
        <v>-89.241750228913617</v>
      </c>
      <c r="R2928">
        <f t="shared" si="871"/>
        <v>90.758249771086383</v>
      </c>
      <c r="S2928">
        <f t="shared" si="872"/>
        <v>56.298891254044513</v>
      </c>
      <c r="T2928">
        <f t="shared" si="855"/>
        <v>4.258828799936083</v>
      </c>
    </row>
    <row r="2929" spans="1:20" x14ac:dyDescent="0.25">
      <c r="A2929">
        <f t="shared" si="856"/>
        <v>355080.56452999788</v>
      </c>
      <c r="B2929">
        <f t="shared" si="873"/>
        <v>56512.827040809883</v>
      </c>
      <c r="C2929" t="str">
        <f t="shared" si="857"/>
        <v>0.0147658441738745-1.62932374808072i</v>
      </c>
      <c r="D2929" t="str">
        <f t="shared" si="858"/>
        <v>3.45726651379678-0.55016550974756i</v>
      </c>
      <c r="E2929" t="str">
        <f t="shared" si="859"/>
        <v>234.766835683995-115.423747115472i</v>
      </c>
      <c r="F2929" t="str">
        <f t="shared" si="860"/>
        <v>2.90653259570067-2.74196588617464i</v>
      </c>
      <c r="G2929" t="str">
        <f t="shared" si="861"/>
        <v>0.998839374993103-0.0340481711181448i</v>
      </c>
      <c r="H2929" t="str">
        <f t="shared" si="862"/>
        <v>2.12098990037401-156.47869307875i</v>
      </c>
      <c r="I2929" t="str">
        <f t="shared" si="863"/>
        <v>-1.19300303911051-1.29944543190637i</v>
      </c>
      <c r="K2929" t="str">
        <f t="shared" si="864"/>
        <v>0.00103927299621949-0.00144405395810109i</v>
      </c>
      <c r="L2929" t="str">
        <f t="shared" si="865"/>
        <v>0.0001875-0.00374502962673479i</v>
      </c>
      <c r="M2929" t="str">
        <f t="shared" si="866"/>
        <v>0.0025-0.00180529633288753i</v>
      </c>
      <c r="N2929">
        <f t="shared" si="867"/>
        <v>90.519232223201769</v>
      </c>
      <c r="O2929">
        <f t="shared" si="868"/>
        <v>4.2405044230545945</v>
      </c>
      <c r="P2929" s="3">
        <f t="shared" si="869"/>
        <v>4.2405044230545945</v>
      </c>
      <c r="Q2929" s="3">
        <f t="shared" si="870"/>
        <v>-89.480767776798231</v>
      </c>
      <c r="R2929">
        <f t="shared" si="871"/>
        <v>90.519232223201769</v>
      </c>
      <c r="S2929">
        <f t="shared" si="872"/>
        <v>56.512827040809881</v>
      </c>
      <c r="T2929">
        <f t="shared" si="855"/>
        <v>4.2405044230545945</v>
      </c>
    </row>
    <row r="2930" spans="1:20" x14ac:dyDescent="0.25">
      <c r="A2930">
        <f t="shared" si="856"/>
        <v>356429.87067521189</v>
      </c>
      <c r="B2930">
        <f t="shared" si="873"/>
        <v>56727.575783564964</v>
      </c>
      <c r="C2930" t="str">
        <f t="shared" si="857"/>
        <v>0.00791966661419152-1.62589124209997i</v>
      </c>
      <c r="D2930" t="str">
        <f t="shared" si="858"/>
        <v>3.45710864779938-0.550107521980814i</v>
      </c>
      <c r="E2930" t="str">
        <f t="shared" si="859"/>
        <v>234.206779528793-116.466436226727i</v>
      </c>
      <c r="F2930" t="str">
        <f t="shared" si="860"/>
        <v>2.9065069094183-2.73233654177529i</v>
      </c>
      <c r="G2930" t="str">
        <f t="shared" si="861"/>
        <v>0.99883054781867-0.0341772521266041i</v>
      </c>
      <c r="H2930" t="str">
        <f t="shared" si="862"/>
        <v>2.10135683765448-155.869180311937i</v>
      </c>
      <c r="I2930" t="str">
        <f t="shared" si="863"/>
        <v>-1.18421531625621-1.2942275195491i</v>
      </c>
      <c r="K2930" t="str">
        <f t="shared" si="864"/>
        <v>0.00103772343315023-0.00144092384758845i</v>
      </c>
      <c r="L2930" t="str">
        <f t="shared" si="865"/>
        <v>0.0001875-0.00373085238766167i</v>
      </c>
      <c r="M2930" t="str">
        <f t="shared" si="866"/>
        <v>0.0025-0.00179846217661639i</v>
      </c>
      <c r="N2930">
        <f t="shared" si="867"/>
        <v>90.279083786005785</v>
      </c>
      <c r="O2930">
        <f t="shared" si="868"/>
        <v>4.2219328755427039</v>
      </c>
      <c r="P2930" s="3">
        <f t="shared" si="869"/>
        <v>4.2219328755427039</v>
      </c>
      <c r="Q2930" s="3">
        <f t="shared" si="870"/>
        <v>-89.720916213994215</v>
      </c>
      <c r="R2930">
        <f t="shared" si="871"/>
        <v>90.279083786005785</v>
      </c>
      <c r="S2930">
        <f t="shared" si="872"/>
        <v>56.727575783564966</v>
      </c>
      <c r="T2930">
        <f t="shared" si="855"/>
        <v>4.2219328755427039</v>
      </c>
    </row>
    <row r="2931" spans="1:20" x14ac:dyDescent="0.25">
      <c r="A2931">
        <f t="shared" si="856"/>
        <v>357784.30418377771</v>
      </c>
      <c r="B2931">
        <f t="shared" si="873"/>
        <v>56943.140571542513</v>
      </c>
      <c r="C2931" t="str">
        <f t="shared" si="857"/>
        <v>0.00107097802137601-1.62239095048999i</v>
      </c>
      <c r="D2931" t="str">
        <f t="shared" si="858"/>
        <v>3.45694959432221-0.55005726138823i</v>
      </c>
      <c r="E2931" t="str">
        <f t="shared" si="859"/>
        <v>233.633334507395-117.505832379269i</v>
      </c>
      <c r="F2931" t="str">
        <f t="shared" si="860"/>
        <v>2.90648102800846-2.72274648958519i</v>
      </c>
      <c r="G2931" t="str">
        <f t="shared" si="861"/>
        <v>0.998821653588051-0.0343068201919384i</v>
      </c>
      <c r="H2931" t="str">
        <f t="shared" si="862"/>
        <v>2.08190077688248-155.262158606184i</v>
      </c>
      <c r="I2931" t="str">
        <f t="shared" si="863"/>
        <v>-1.17549559851728-1.28903269198038i</v>
      </c>
      <c r="K2931" t="str">
        <f t="shared" si="864"/>
        <v>0.00103617224394432-0.00143780786033339i</v>
      </c>
      <c r="L2931" t="str">
        <f t="shared" si="865"/>
        <v>0.0001875-0.00371672881815268i</v>
      </c>
      <c r="M2931" t="str">
        <f t="shared" si="866"/>
        <v>0.0025-0.00179165389182745i</v>
      </c>
      <c r="N2931">
        <f t="shared" si="867"/>
        <v>90.037822271903352</v>
      </c>
      <c r="O2931">
        <f t="shared" si="868"/>
        <v>4.2031121968002623</v>
      </c>
      <c r="P2931" s="3">
        <f t="shared" si="869"/>
        <v>4.2031121968002623</v>
      </c>
      <c r="Q2931" s="3">
        <f t="shared" si="870"/>
        <v>-89.962177728096648</v>
      </c>
      <c r="R2931">
        <f t="shared" si="871"/>
        <v>90.037822271903352</v>
      </c>
      <c r="S2931">
        <f t="shared" si="872"/>
        <v>56.943140571542514</v>
      </c>
      <c r="T2931">
        <f t="shared" si="855"/>
        <v>4.2031121968002623</v>
      </c>
    </row>
    <row r="2932" spans="1:20" x14ac:dyDescent="0.25">
      <c r="A2932">
        <f t="shared" si="856"/>
        <v>359143.88453967607</v>
      </c>
      <c r="B2932">
        <f t="shared" si="873"/>
        <v>57159.524505714377</v>
      </c>
      <c r="C2932" t="str">
        <f t="shared" si="857"/>
        <v>-0.00577889167103085-1.618822590817i</v>
      </c>
      <c r="D2932" t="str">
        <f t="shared" si="858"/>
        <v>3.45678934454415-0.550014725140818i</v>
      </c>
      <c r="E2932" t="str">
        <f t="shared" si="859"/>
        <v>233.046523512806-118.541697023259i</v>
      </c>
      <c r="F2932" t="str">
        <f t="shared" si="860"/>
        <v>2.90645494999242-2.71319559149561i</v>
      </c>
      <c r="G2932" t="str">
        <f t="shared" si="861"/>
        <v>0.99881269179306-0.0344368771255766i</v>
      </c>
      <c r="H2932" t="str">
        <f t="shared" si="862"/>
        <v>2.06262004411601-154.657616421079i</v>
      </c>
      <c r="I2932" t="str">
        <f t="shared" si="863"/>
        <v>-1.1668433470121-1.28386081993767i</v>
      </c>
      <c r="K2932" t="str">
        <f t="shared" si="864"/>
        <v>0.00103461939365142-0.00143470591076617i</v>
      </c>
      <c r="L2932" t="str">
        <f t="shared" si="865"/>
        <v>0.0001875-0.00370265871503556i</v>
      </c>
      <c r="M2932" t="str">
        <f t="shared" si="866"/>
        <v>0.0025-0.00178487138058124i</v>
      </c>
      <c r="N2932">
        <f t="shared" si="867"/>
        <v>89.795465730208619</v>
      </c>
      <c r="O2932">
        <f t="shared" si="868"/>
        <v>4.1840404718220547</v>
      </c>
      <c r="P2932" s="3">
        <f t="shared" si="869"/>
        <v>4.1840404718220547</v>
      </c>
      <c r="Q2932" s="3">
        <f t="shared" si="870"/>
        <v>-90.204534269791381</v>
      </c>
      <c r="R2932">
        <f t="shared" si="871"/>
        <v>89.795465730208619</v>
      </c>
      <c r="S2932">
        <f t="shared" si="872"/>
        <v>57.15952450571438</v>
      </c>
      <c r="T2932">
        <f t="shared" si="855"/>
        <v>4.1840404718220547</v>
      </c>
    </row>
    <row r="2933" spans="1:20" x14ac:dyDescent="0.25">
      <c r="A2933">
        <f t="shared" si="856"/>
        <v>360508.63130092685</v>
      </c>
      <c r="B2933">
        <f t="shared" si="873"/>
        <v>57376.730698836094</v>
      </c>
      <c r="C2933" t="str">
        <f t="shared" si="857"/>
        <v>-0.0126286026609511-1.61518591020596i</v>
      </c>
      <c r="D2933" t="str">
        <f t="shared" si="858"/>
        <v>3.45662788958017-0.549979910497092i</v>
      </c>
      <c r="E2933" t="str">
        <f t="shared" si="859"/>
        <v>232.446374985538-119.573791383153i</v>
      </c>
      <c r="F2933" t="str">
        <f t="shared" si="860"/>
        <v>2.90642867388019-2.70368370995929i</v>
      </c>
      <c r="G2933" t="str">
        <f t="shared" si="861"/>
        <v>0.998803661921675-0.0345674247453827i</v>
      </c>
      <c r="H2933" t="str">
        <f t="shared" si="862"/>
        <v>2.04351298360325-154.055542284737i</v>
      </c>
      <c r="I2933" t="str">
        <f t="shared" si="863"/>
        <v>-1.1582580273101-1.27871177518982i</v>
      </c>
      <c r="K2933" t="str">
        <f t="shared" si="864"/>
        <v>0.00103306484774613-0.00143161791328476i</v>
      </c>
      <c r="L2933" t="str">
        <f t="shared" si="865"/>
        <v>0.0001875-0.0036886418759071i</v>
      </c>
      <c r="M2933" t="str">
        <f t="shared" si="866"/>
        <v>0.0025-0.00177811454530906i</v>
      </c>
      <c r="N2933">
        <f t="shared" si="867"/>
        <v>89.552032440752384</v>
      </c>
      <c r="O2933">
        <f t="shared" si="868"/>
        <v>4.1647158321198692</v>
      </c>
      <c r="P2933" s="3">
        <f t="shared" si="869"/>
        <v>4.1647158321198692</v>
      </c>
      <c r="Q2933" s="3">
        <f t="shared" si="870"/>
        <v>-90.447967559247616</v>
      </c>
      <c r="R2933">
        <f t="shared" si="871"/>
        <v>89.552032440752384</v>
      </c>
      <c r="S2933">
        <f t="shared" si="872"/>
        <v>57.376730698836091</v>
      </c>
      <c r="T2933">
        <f t="shared" si="855"/>
        <v>4.1647158321198692</v>
      </c>
    </row>
    <row r="2934" spans="1:20" x14ac:dyDescent="0.25">
      <c r="A2934">
        <f t="shared" si="856"/>
        <v>361878.56409987039</v>
      </c>
      <c r="B2934">
        <f t="shared" si="873"/>
        <v>57594.762275491674</v>
      </c>
      <c r="C2934" t="str">
        <f t="shared" si="857"/>
        <v>-0.019476806081926-1.61148068573428i</v>
      </c>
      <c r="D2934" t="str">
        <f t="shared" si="858"/>
        <v>3.45646522048112-0.549952814802793i</v>
      </c>
      <c r="E2934" t="str">
        <f t="shared" si="859"/>
        <v>231.83292294047-120.601876616005i</v>
      </c>
      <c r="F2934" t="str">
        <f t="shared" si="860"/>
        <v>2.90640219817065-2.69421070798851i</v>
      </c>
      <c r="G2934" t="str">
        <f t="shared" si="861"/>
        <v>0.998794563458015-0.0346984648756746i</v>
      </c>
      <c r="H2934" t="str">
        <f t="shared" si="862"/>
        <v>2.02457795755306-153.455924793248i</v>
      </c>
      <c r="I2934" t="str">
        <f t="shared" si="863"/>
        <v>-1.14973910939226-1.27358543052568i</v>
      </c>
      <c r="K2934" t="str">
        <f t="shared" si="864"/>
        <v>0.00103150857212957-0.00142854378225605i</v>
      </c>
      <c r="L2934" t="str">
        <f t="shared" si="865"/>
        <v>0.0001875-0.00367467809913042i</v>
      </c>
      <c r="M2934" t="str">
        <f t="shared" si="866"/>
        <v>0.0025-0.00177138328881158i</v>
      </c>
      <c r="N2934">
        <f t="shared" si="867"/>
        <v>89.307540907292889</v>
      </c>
      <c r="O2934">
        <f t="shared" si="868"/>
        <v>4.1451364566226792</v>
      </c>
      <c r="P2934" s="3">
        <f t="shared" si="869"/>
        <v>4.1451364566226792</v>
      </c>
      <c r="Q2934" s="3">
        <f t="shared" si="870"/>
        <v>-90.692459092707111</v>
      </c>
      <c r="R2934">
        <f t="shared" si="871"/>
        <v>89.307540907292889</v>
      </c>
      <c r="S2934">
        <f t="shared" si="872"/>
        <v>57.594762275491675</v>
      </c>
      <c r="T2934">
        <f t="shared" si="855"/>
        <v>4.1451364566226792</v>
      </c>
    </row>
    <row r="2935" spans="1:20" x14ac:dyDescent="0.25">
      <c r="A2935">
        <f t="shared" si="856"/>
        <v>363253.70264344994</v>
      </c>
      <c r="B2935">
        <f t="shared" si="873"/>
        <v>57813.622372138547</v>
      </c>
      <c r="C2935" t="str">
        <f t="shared" si="857"/>
        <v>-0.0263221448240757-1.60770672479882i</v>
      </c>
      <c r="D2935" t="str">
        <f t="shared" si="858"/>
        <v>3.45630132823293-0.549933435490549i</v>
      </c>
      <c r="E2935" t="str">
        <f t="shared" si="859"/>
        <v>231.206206988362-121.625713971324i</v>
      </c>
      <c r="F2935" t="str">
        <f t="shared" si="860"/>
        <v>2.90637552135122-2.68477644915304i</v>
      </c>
      <c r="G2935" t="str">
        <f t="shared" si="861"/>
        <v>0.998785395882308-0.0348299993472434i</v>
      </c>
      <c r="H2935" t="str">
        <f t="shared" si="862"/>
        <v>2.00581334590837-152.85875261013i</v>
      </c>
      <c r="I2935" t="str">
        <f t="shared" si="863"/>
        <v>-1.14128606761213-1.26848165974281i</v>
      </c>
      <c r="K2935" t="str">
        <f t="shared" si="864"/>
        <v>0.00102995053313084-0.00142548343201695i</v>
      </c>
      <c r="L2935" t="str">
        <f t="shared" si="865"/>
        <v>0.0001875-0.00366076718383185i</v>
      </c>
      <c r="M2935" t="str">
        <f t="shared" si="866"/>
        <v>0.0025-0.0017646775142574i</v>
      </c>
      <c r="N2935">
        <f t="shared" si="867"/>
        <v>89.062009850742683</v>
      </c>
      <c r="O2935">
        <f t="shared" si="868"/>
        <v>4.1253005725471867</v>
      </c>
      <c r="P2935" s="3">
        <f t="shared" si="869"/>
        <v>4.1253005725471867</v>
      </c>
      <c r="Q2935" s="3">
        <f t="shared" si="870"/>
        <v>-90.937990149257317</v>
      </c>
      <c r="R2935">
        <f t="shared" si="871"/>
        <v>89.062009850742683</v>
      </c>
      <c r="S2935">
        <f t="shared" si="872"/>
        <v>57.813622372138546</v>
      </c>
      <c r="T2935">
        <f t="shared" si="855"/>
        <v>4.1253005725471867</v>
      </c>
    </row>
    <row r="2936" spans="1:20" x14ac:dyDescent="0.25">
      <c r="A2936">
        <f t="shared" si="856"/>
        <v>364634.06671349506</v>
      </c>
      <c r="B2936">
        <f t="shared" si="873"/>
        <v>58033.314137152673</v>
      </c>
      <c r="C2936" t="str">
        <f t="shared" si="857"/>
        <v>-0.0331632543711393-1.60386386545673i</v>
      </c>
      <c r="D2936" t="str">
        <f t="shared" si="858"/>
        <v>3.45613620375659-0.549921770079614i</v>
      </c>
      <c r="E2936" t="str">
        <f t="shared" si="859"/>
        <v>230.566272351932-122.645064952335i</v>
      </c>
      <c r="F2936" t="str">
        <f t="shared" si="860"/>
        <v>2.90634864189808-2.6753807975782i</v>
      </c>
      <c r="G2936" t="str">
        <f t="shared" si="861"/>
        <v>0.998776158670864-0.0349620299973734i</v>
      </c>
      <c r="H2936" t="str">
        <f t="shared" si="862"/>
        <v>1.98721754612306-152.264014465792i</v>
      </c>
      <c r="I2936" t="str">
        <f t="shared" si="863"/>
        <v>-1.13289838065713-1.26340033763656i</v>
      </c>
      <c r="K2936" t="str">
        <f t="shared" si="864"/>
        <v>0.00102839069750863-0.00142243677687564i</v>
      </c>
      <c r="L2936" t="str">
        <f t="shared" si="865"/>
        <v>0.0001875-0.00364690892989824i</v>
      </c>
      <c r="M2936" t="str">
        <f t="shared" si="866"/>
        <v>0.0025-0.00175799712518171i</v>
      </c>
      <c r="N2936">
        <f t="shared" si="867"/>
        <v>88.815458202207807</v>
      </c>
      <c r="O2936">
        <f t="shared" si="868"/>
        <v>4.10520645624492</v>
      </c>
      <c r="P2936" s="3">
        <f t="shared" si="869"/>
        <v>4.10520645624492</v>
      </c>
      <c r="Q2936" s="3">
        <f t="shared" si="870"/>
        <v>-91.184541797792193</v>
      </c>
      <c r="R2936">
        <f t="shared" si="871"/>
        <v>88.815458202207807</v>
      </c>
      <c r="S2936">
        <f t="shared" si="872"/>
        <v>58.033314137152672</v>
      </c>
      <c r="T2936">
        <f t="shared" si="855"/>
        <v>4.10520645624492</v>
      </c>
    </row>
    <row r="2937" spans="1:20" x14ac:dyDescent="0.25">
      <c r="A2937">
        <f t="shared" si="856"/>
        <v>366019.67616700631</v>
      </c>
      <c r="B2937">
        <f t="shared" si="873"/>
        <v>58253.840730873853</v>
      </c>
      <c r="C2937" t="str">
        <f t="shared" si="857"/>
        <v>-0.0399987636526057-1.59995197673828i</v>
      </c>
      <c r="D2937" t="str">
        <f t="shared" si="858"/>
        <v>3.45596983790733-0.54991781617553i</v>
      </c>
      <c r="E2937" t="str">
        <f t="shared" si="859"/>
        <v>229.913169876442-123.659691478419i</v>
      </c>
      <c r="F2937" t="str">
        <f t="shared" si="860"/>
        <v>2.90632155827587-2.66602361794285i</v>
      </c>
      <c r="G2937" t="str">
        <f t="shared" si="861"/>
        <v>0.998766851296041-0.0350945586698609i</v>
      </c>
      <c r="H2937" t="str">
        <f t="shared" si="862"/>
        <v>1.96878897294166-151.671699156995i</v>
      </c>
      <c r="I2937" t="str">
        <f t="shared" si="863"/>
        <v>-1.12457553151024-1.25834133998894i</v>
      </c>
      <c r="K2937" t="str">
        <f t="shared" si="864"/>
        <v>0.0010268290324527-0.00141940373111283i</v>
      </c>
      <c r="L2937" t="str">
        <f t="shared" si="865"/>
        <v>0.0001875-0.00363310313797393i</v>
      </c>
      <c r="M2937" t="str">
        <f t="shared" si="866"/>
        <v>0.0025-0.00175134202548487i</v>
      </c>
      <c r="N2937">
        <f t="shared" si="867"/>
        <v>88.567905095843997</v>
      </c>
      <c r="O2937">
        <f t="shared" si="868"/>
        <v>4.0848524340189805</v>
      </c>
      <c r="P2937" s="3">
        <f t="shared" si="869"/>
        <v>4.0848524340189805</v>
      </c>
      <c r="Q2937" s="3">
        <f t="shared" si="870"/>
        <v>-91.432094904156003</v>
      </c>
      <c r="R2937">
        <f t="shared" si="871"/>
        <v>88.567905095843997</v>
      </c>
      <c r="S2937">
        <f t="shared" si="872"/>
        <v>58.253840730873854</v>
      </c>
      <c r="T2937">
        <f t="shared" si="855"/>
        <v>4.0848524340189805</v>
      </c>
    </row>
    <row r="2938" spans="1:20" x14ac:dyDescent="0.25">
      <c r="A2938">
        <f t="shared" si="856"/>
        <v>367410.550936441</v>
      </c>
      <c r="B2938">
        <f t="shared" si="873"/>
        <v>58475.205325651179</v>
      </c>
      <c r="C2938" t="str">
        <f t="shared" si="857"/>
        <v>-0.0468272959095829-1.59597095893162i</v>
      </c>
      <c r="D2938" t="str">
        <f t="shared" si="858"/>
        <v>3.4558022214744-0.549921571469834i</v>
      </c>
      <c r="E2938" t="str">
        <f t="shared" si="859"/>
        <v>229.246956034683-124.669356048479i</v>
      </c>
      <c r="F2938" t="str">
        <f t="shared" si="860"/>
        <v>2.90629426893756-2.65670477547746i</v>
      </c>
      <c r="G2938" t="str">
        <f t="shared" si="861"/>
        <v>0.998757473226224-0.0352275872150337i</v>
      </c>
      <c r="H2938" t="str">
        <f t="shared" si="862"/>
        <v>1.95052605818234-151.081795546327i</v>
      </c>
      <c r="I2938" t="str">
        <f t="shared" si="863"/>
        <v>-1.11631700741216-1.25330454355794i</v>
      </c>
      <c r="K2938" t="str">
        <f t="shared" si="864"/>
        <v>0.00102526550558547-0.00141638420898302i</v>
      </c>
      <c r="L2938" t="str">
        <f t="shared" si="865"/>
        <v>0.0001875-0.00361934960945799i</v>
      </c>
      <c r="M2938" t="str">
        <f t="shared" si="866"/>
        <v>0.0025-0.00174471211943103i</v>
      </c>
      <c r="N2938">
        <f t="shared" si="867"/>
        <v>88.319369861546548</v>
      </c>
      <c r="O2938">
        <f t="shared" si="868"/>
        <v>4.0642368829129119</v>
      </c>
      <c r="P2938" s="3">
        <f t="shared" si="869"/>
        <v>4.0642368829129119</v>
      </c>
      <c r="Q2938" s="3">
        <f t="shared" si="870"/>
        <v>-91.680630138453452</v>
      </c>
      <c r="R2938">
        <f t="shared" si="871"/>
        <v>88.319369861546548</v>
      </c>
      <c r="S2938">
        <f t="shared" si="872"/>
        <v>58.475205325651181</v>
      </c>
      <c r="T2938">
        <f t="shared" si="855"/>
        <v>4.0642368829129119</v>
      </c>
    </row>
    <row r="2939" spans="1:20" x14ac:dyDescent="0.25">
      <c r="A2939">
        <f t="shared" si="856"/>
        <v>368806.71102999948</v>
      </c>
      <c r="B2939">
        <f t="shared" si="873"/>
        <v>58697.411105888656</v>
      </c>
      <c r="C2939" t="str">
        <f t="shared" si="857"/>
        <v>-0.0536474695737302-1.59192074383845i</v>
      </c>
      <c r="D2939" t="str">
        <f t="shared" si="858"/>
        <v>3.45563334518057-0.549933033739757i</v>
      </c>
      <c r="E2939" t="str">
        <f t="shared" si="859"/>
        <v>228.567692926327-125.673821905061i</v>
      </c>
      <c r="F2939" t="str">
        <f t="shared" si="860"/>
        <v>2.90626677232459-2.64742413596214i</v>
      </c>
      <c r="G2939" t="str">
        <f t="shared" si="861"/>
        <v>0.998748023925784-0.0353611174897709i</v>
      </c>
      <c r="H2939" t="str">
        <f t="shared" si="862"/>
        <v>1.93242725052278-150.494292561675i</v>
      </c>
      <c r="I2939" t="str">
        <f t="shared" si="863"/>
        <v>-1.1081222998237-1.24828982606688i</v>
      </c>
      <c r="K2939" t="str">
        <f t="shared" si="864"/>
        <v>0.00102370008496356-0.00141337812471587i</v>
      </c>
      <c r="L2939" t="str">
        <f t="shared" si="865"/>
        <v>0.0001875-0.00360564814650128i</v>
      </c>
      <c r="M2939" t="str">
        <f t="shared" si="866"/>
        <v>0.0025-0.00173810731164677i</v>
      </c>
      <c r="N2939">
        <f t="shared" si="867"/>
        <v>88.069872017465201</v>
      </c>
      <c r="O2939">
        <f t="shared" si="868"/>
        <v>4.0433582314689236</v>
      </c>
      <c r="P2939" s="3">
        <f t="shared" si="869"/>
        <v>4.0433582314689236</v>
      </c>
      <c r="Q2939" s="3">
        <f t="shared" si="870"/>
        <v>-91.930127982534799</v>
      </c>
      <c r="R2939">
        <f t="shared" si="871"/>
        <v>88.069872017465201</v>
      </c>
      <c r="S2939">
        <f t="shared" si="872"/>
        <v>58.697411105888655</v>
      </c>
      <c r="T2939">
        <f t="shared" si="855"/>
        <v>4.0433582314689236</v>
      </c>
    </row>
    <row r="2940" spans="1:20" x14ac:dyDescent="0.25">
      <c r="A2940">
        <f t="shared" si="856"/>
        <v>370208.17653191352</v>
      </c>
      <c r="B2940">
        <f t="shared" si="873"/>
        <v>58920.461268091036</v>
      </c>
      <c r="C2940" t="str">
        <f t="shared" si="857"/>
        <v>-0.0604578991577621-1.58780129500014i</v>
      </c>
      <c r="D2940" t="str">
        <f t="shared" si="858"/>
        <v>3.45546319968159-0.549952200847887i</v>
      </c>
      <c r="E2940" t="str">
        <f t="shared" si="859"/>
        <v>227.875448271584-126.672853198968i</v>
      </c>
      <c r="F2940" t="str">
        <f t="shared" si="860"/>
        <v>2.90623906686652-2.63818156572462i</v>
      </c>
      <c r="G2940" t="str">
        <f t="shared" si="861"/>
        <v>0.99873850285506-0.0354951513575218i</v>
      </c>
      <c r="H2940" t="str">
        <f t="shared" si="862"/>
        <v>1.91449101528911-149.909179195707i</v>
      </c>
      <c r="I2940" t="str">
        <f t="shared" si="863"/>
        <v>-1.09999090438859-1.24329706619386i</v>
      </c>
      <c r="K2940" t="str">
        <f t="shared" si="864"/>
        <v>0.00102213273907939-0.00141038539251753i</v>
      </c>
      <c r="L2940" t="str">
        <f t="shared" si="865"/>
        <v>0.0001875-0.00359199855200367i</v>
      </c>
      <c r="M2940" t="str">
        <f t="shared" si="866"/>
        <v>0.0025-0.00173152750711972i</v>
      </c>
      <c r="N2940">
        <f t="shared" si="867"/>
        <v>87.819431262363665</v>
      </c>
      <c r="O2940">
        <f t="shared" si="868"/>
        <v>4.0222149604553126</v>
      </c>
      <c r="P2940" s="3">
        <f t="shared" si="869"/>
        <v>4.0222149604553126</v>
      </c>
      <c r="Q2940" s="3">
        <f t="shared" si="870"/>
        <v>-92.180568737636335</v>
      </c>
      <c r="R2940">
        <f t="shared" si="871"/>
        <v>87.819431262363665</v>
      </c>
      <c r="S2940">
        <f t="shared" si="872"/>
        <v>58.920461268091039</v>
      </c>
      <c r="T2940">
        <f t="shared" si="855"/>
        <v>4.0222149604553126</v>
      </c>
    </row>
    <row r="2941" spans="1:20" x14ac:dyDescent="0.25">
      <c r="A2941">
        <f t="shared" si="856"/>
        <v>371614.96760273475</v>
      </c>
      <c r="B2941">
        <f t="shared" si="873"/>
        <v>59144.359020909782</v>
      </c>
      <c r="C2941" t="str">
        <f t="shared" si="857"/>
        <v>-0.0672571961565622-1.58361260789366i</v>
      </c>
      <c r="D2941" t="str">
        <f t="shared" si="858"/>
        <v>3.45529177556588-0.549979070741895i</v>
      </c>
      <c r="E2941" t="str">
        <f t="shared" si="859"/>
        <v>227.170295399136-127.666215154143i</v>
      </c>
      <c r="F2941" t="str">
        <f t="shared" si="860"/>
        <v>2.90621115098119-2.62897693163846i</v>
      </c>
      <c r="G2941" t="str">
        <f t="shared" si="861"/>
        <v>0.998728909470319-0.0356296906883258i</v>
      </c>
      <c r="H2941" t="str">
        <f t="shared" si="862"/>
        <v>1.89671583424775-149.326444505363i</v>
      </c>
      <c r="I2941" t="str">
        <f t="shared" si="863"/>
        <v>-1.09192232089678-1.2383261435615i</v>
      </c>
      <c r="K2941" t="str">
        <f t="shared" si="864"/>
        <v>0.00102056343686271-0.00140740592657206i</v>
      </c>
      <c r="L2941" t="str">
        <f t="shared" si="865"/>
        <v>0.0001875-0.00357840062961114i</v>
      </c>
      <c r="M2941" t="str">
        <f t="shared" si="866"/>
        <v>0.0025-0.00172497261119717i</v>
      </c>
      <c r="N2941">
        <f t="shared" si="867"/>
        <v>87.56806746782317</v>
      </c>
      <c r="O2941">
        <f t="shared" si="868"/>
        <v>4.0008056035618793</v>
      </c>
      <c r="P2941" s="3">
        <f t="shared" si="869"/>
        <v>4.0008056035618793</v>
      </c>
      <c r="Q2941" s="3">
        <f t="shared" si="870"/>
        <v>-92.43193253217683</v>
      </c>
      <c r="R2941">
        <f t="shared" si="871"/>
        <v>87.56806746782317</v>
      </c>
      <c r="S2941">
        <f t="shared" si="872"/>
        <v>59.144359020909782</v>
      </c>
      <c r="T2941">
        <f t="shared" si="855"/>
        <v>4.0008056035618793</v>
      </c>
    </row>
    <row r="2942" spans="1:20" x14ac:dyDescent="0.25">
      <c r="A2942">
        <f t="shared" si="856"/>
        <v>373027.10447962512</v>
      </c>
      <c r="B2942">
        <f t="shared" si="873"/>
        <v>59369.107585189238</v>
      </c>
      <c r="C2942" t="str">
        <f t="shared" si="857"/>
        <v>-0.0740439699577866-1.57935471009681i</v>
      </c>
      <c r="D2942" t="str">
        <f t="shared" si="858"/>
        <v>3.45511906335402-0.550013641454193i</v>
      </c>
      <c r="E2942" t="str">
        <f t="shared" si="859"/>
        <v>226.452313228286-128.65367423262i</v>
      </c>
      <c r="F2942" t="str">
        <f t="shared" si="860"/>
        <v>2.90618302307448-2.61981010112094i</v>
      </c>
      <c r="G2942" t="str">
        <f t="shared" si="861"/>
        <v>0.998719243223734-0.0357647373588319i</v>
      </c>
      <c r="H2942" t="str">
        <f t="shared" si="862"/>
        <v>1.87910020540009-148.746077611338i</v>
      </c>
      <c r="I2942" t="str">
        <f t="shared" si="863"/>
        <v>-1.08391605324784-1.23337693872663i</v>
      </c>
      <c r="K2942" t="str">
        <f t="shared" si="864"/>
        <v>0.00101899214768224-0.00140443964104291i</v>
      </c>
      <c r="L2942" t="str">
        <f t="shared" si="865"/>
        <v>0.0001875-0.00356485418371304i</v>
      </c>
      <c r="M2942" t="str">
        <f t="shared" si="866"/>
        <v>0.0025-0.00171844252958475i</v>
      </c>
      <c r="N2942">
        <f t="shared" si="867"/>
        <v>87.315800670294834</v>
      </c>
      <c r="O2942">
        <f t="shared" si="868"/>
        <v>3.9791287480625046</v>
      </c>
      <c r="P2942" s="3">
        <f t="shared" si="869"/>
        <v>3.9791287480625046</v>
      </c>
      <c r="Q2942" s="3">
        <f t="shared" si="870"/>
        <v>-92.684199329705166</v>
      </c>
      <c r="R2942">
        <f t="shared" si="871"/>
        <v>87.315800670294834</v>
      </c>
      <c r="S2942">
        <f t="shared" si="872"/>
        <v>59.369107585189241</v>
      </c>
      <c r="T2942">
        <f t="shared" si="855"/>
        <v>3.9791287480625046</v>
      </c>
    </row>
    <row r="2943" spans="1:20" x14ac:dyDescent="0.25">
      <c r="A2943">
        <f t="shared" si="856"/>
        <v>374444.60747664771</v>
      </c>
      <c r="B2943">
        <f t="shared" si="873"/>
        <v>59594.710194012958</v>
      </c>
      <c r="C2943" t="str">
        <f t="shared" si="857"/>
        <v>-0.0808168287604704-1.57502766142222i</v>
      </c>
      <c r="D2943" t="str">
        <f t="shared" si="858"/>
        <v>3.45494505349817-0.550055911101624i</v>
      </c>
      <c r="E2943" t="str">
        <f t="shared" si="859"/>
        <v>225.721586245356-129.634998299265i</v>
      </c>
      <c r="F2943" t="str">
        <f t="shared" si="860"/>
        <v>2.9061546815402-2.61068094213123i</v>
      </c>
      <c r="G2943" t="str">
        <f t="shared" si="861"/>
        <v>0.998709503563345-0.0359002932523175i</v>
      </c>
      <c r="H2943" t="str">
        <f t="shared" si="862"/>
        <v>1.86164264278015-148.168067697588i</v>
      </c>
      <c r="I2943" t="str">
        <f t="shared" si="863"/>
        <v>-1.07597160941497-1.22844933317025i</v>
      </c>
      <c r="K2943" t="str">
        <f t="shared" si="864"/>
        <v>0.00101741884134722-0.00140148645007435i</v>
      </c>
      <c r="L2943" t="str">
        <f t="shared" si="865"/>
        <v>0.0001875-0.00355135901943917i</v>
      </c>
      <c r="M2943" t="str">
        <f t="shared" si="866"/>
        <v>0.0025-0.00171193716834504i</v>
      </c>
      <c r="N2943">
        <f t="shared" si="867"/>
        <v>87.062651063017398</v>
      </c>
      <c r="O2943">
        <f t="shared" si="868"/>
        <v>3.9571830354437449</v>
      </c>
      <c r="P2943" s="3">
        <f t="shared" si="869"/>
        <v>3.9571830354437449</v>
      </c>
      <c r="Q2943" s="3">
        <f t="shared" si="870"/>
        <v>-92.937348936982602</v>
      </c>
      <c r="R2943">
        <f t="shared" si="871"/>
        <v>87.062651063017398</v>
      </c>
      <c r="S2943">
        <f t="shared" si="872"/>
        <v>59.594710194012961</v>
      </c>
      <c r="T2943">
        <f t="shared" si="855"/>
        <v>3.9571830354437449</v>
      </c>
    </row>
    <row r="2944" spans="1:20" x14ac:dyDescent="0.25">
      <c r="A2944">
        <f t="shared" si="856"/>
        <v>375867.496985059</v>
      </c>
      <c r="B2944">
        <f t="shared" si="873"/>
        <v>59821.17009275021</v>
      </c>
      <c r="C2944" t="str">
        <f t="shared" si="857"/>
        <v>-0.0875743805007037-1.57063155401984i</v>
      </c>
      <c r="D2944" t="str">
        <f t="shared" si="858"/>
        <v>3.45476973638181-0.550105877885155i</v>
      </c>
      <c r="E2944" t="str">
        <f t="shared" si="859"/>
        <v>224.978204474271-130.609956786102i</v>
      </c>
      <c r="F2944" t="str">
        <f t="shared" si="860"/>
        <v>2.9061261247601-2.60158932316847i</v>
      </c>
      <c r="G2944" t="str">
        <f t="shared" si="861"/>
        <v>0.998699689933034-0.0360363602587089i</v>
      </c>
      <c r="H2944" t="str">
        <f t="shared" si="862"/>
        <v>1.84434167625482-147.592404010823i</v>
      </c>
      <c r="I2944" t="str">
        <f t="shared" si="863"/>
        <v>-1.06808850140921-1.22354320928754i</v>
      </c>
      <c r="K2944" t="str">
        <f t="shared" si="864"/>
        <v>0.00101584348810899-0.00139854626779305i</v>
      </c>
      <c r="L2944" t="str">
        <f t="shared" si="865"/>
        <v>0.0001875-0.00353791494265708i</v>
      </c>
      <c r="M2944" t="str">
        <f t="shared" si="866"/>
        <v>0.0025-0.00170545643389623i</v>
      </c>
      <c r="N2944">
        <f t="shared" si="867"/>
        <v>86.808638987797067</v>
      </c>
      <c r="O2944">
        <f t="shared" si="868"/>
        <v>3.9349671619993543</v>
      </c>
      <c r="P2944" s="3">
        <f t="shared" si="869"/>
        <v>3.9349671619993543</v>
      </c>
      <c r="Q2944" s="3">
        <f t="shared" si="870"/>
        <v>-93.191361012202933</v>
      </c>
      <c r="R2944">
        <f t="shared" si="871"/>
        <v>86.808638987797067</v>
      </c>
      <c r="S2944">
        <f t="shared" si="872"/>
        <v>59.821170092750208</v>
      </c>
      <c r="T2944">
        <f t="shared" si="855"/>
        <v>3.9349671619993543</v>
      </c>
    </row>
    <row r="2945" spans="1:20" x14ac:dyDescent="0.25">
      <c r="A2945">
        <f t="shared" si="856"/>
        <v>377295.79347360221</v>
      </c>
      <c r="B2945">
        <f t="shared" si="873"/>
        <v>60048.490539102662</v>
      </c>
      <c r="C2945" t="str">
        <f t="shared" si="857"/>
        <v>-0.0943152337828939-1.56616651244732i</v>
      </c>
      <c r="D2945" t="str">
        <f t="shared" si="858"/>
        <v>3.45459310231912-0.550163540089542i</v>
      </c>
      <c r="E2945" t="str">
        <f t="shared" si="859"/>
        <v>224.222263441353-131.578320855977i</v>
      </c>
      <c r="F2945" t="str">
        <f t="shared" si="860"/>
        <v>2.90609735110373-2.59253511326981i</v>
      </c>
      <c r="G2945" t="str">
        <f t="shared" si="861"/>
        <v>0.998689801772495-0.0361729402745998i</v>
      </c>
      <c r="H2945" t="str">
        <f t="shared" si="862"/>
        <v>1.82719585132701-147.019075860022i</v>
      </c>
      <c r="I2945" t="str">
        <f t="shared" si="863"/>
        <v>-1.06026624524403-1.21865845037813i</v>
      </c>
      <c r="K2945" t="str">
        <f t="shared" si="864"/>
        <v>0.00101426605866262-0.00139561900830962i</v>
      </c>
      <c r="L2945" t="str">
        <f t="shared" si="865"/>
        <v>0.0001875-0.00352452175996919i</v>
      </c>
      <c r="M2945" t="str">
        <f t="shared" si="866"/>
        <v>0.0025-0.00169900023301079i</v>
      </c>
      <c r="N2945">
        <f t="shared" si="867"/>
        <v>86.553784926664321</v>
      </c>
      <c r="O2945">
        <f t="shared" si="868"/>
        <v>3.9124798793887452</v>
      </c>
      <c r="P2945" s="3">
        <f t="shared" si="869"/>
        <v>3.9124798793887452</v>
      </c>
      <c r="Q2945" s="3">
        <f t="shared" si="870"/>
        <v>-93.446215073335679</v>
      </c>
      <c r="R2945">
        <f t="shared" si="871"/>
        <v>86.553784926664321</v>
      </c>
      <c r="S2945">
        <f t="shared" si="872"/>
        <v>60.048490539102666</v>
      </c>
      <c r="T2945">
        <f t="shared" si="855"/>
        <v>3.9124798793887452</v>
      </c>
    </row>
    <row r="2946" spans="1:20" x14ac:dyDescent="0.25">
      <c r="A2946">
        <f t="shared" si="856"/>
        <v>378729.51748880197</v>
      </c>
      <c r="B2946">
        <f t="shared" si="873"/>
        <v>60276.674803151254</v>
      </c>
      <c r="C2946" t="str">
        <f t="shared" si="857"/>
        <v>-0.101037998815392-1.56163269370831i</v>
      </c>
      <c r="D2946" t="str">
        <f t="shared" si="858"/>
        <v>3.45441514155459-0.550228896083025i</v>
      </c>
      <c r="E2946" t="str">
        <f t="shared" si="859"/>
        <v>223.453864134359-132.539863565323i</v>
      </c>
      <c r="F2946" t="str">
        <f t="shared" si="860"/>
        <v>2.9060683589284-2.58351818200853i</v>
      </c>
      <c r="G2946" t="str">
        <f t="shared" si="861"/>
        <v>0.998679838517196-0.0363100352032716i</v>
      </c>
      <c r="H2946" t="str">
        <f t="shared" si="862"/>
        <v>1.81020372894164-146.448072615938i</v>
      </c>
      <c r="I2946" t="str">
        <f t="shared" si="863"/>
        <v>-1.05250436090029-1.21379494063637i</v>
      </c>
      <c r="K2946" t="str">
        <f t="shared" si="864"/>
        <v>0.00101268652414852-0.00139270458572025i</v>
      </c>
      <c r="L2946" t="str">
        <f t="shared" si="865"/>
        <v>0.0001875-0.00351117927871009i</v>
      </c>
      <c r="M2946" t="str">
        <f t="shared" si="866"/>
        <v>0.0025-0.0016925684728141i</v>
      </c>
      <c r="N2946">
        <f t="shared" si="867"/>
        <v>86.298109493414131</v>
      </c>
      <c r="O2946">
        <f t="shared" si="868"/>
        <v>3.8897199951603452</v>
      </c>
      <c r="P2946" s="3">
        <f t="shared" si="869"/>
        <v>3.8897199951603452</v>
      </c>
      <c r="Q2946" s="3">
        <f t="shared" si="870"/>
        <v>-93.701890506585869</v>
      </c>
      <c r="R2946">
        <f t="shared" si="871"/>
        <v>86.298109493414131</v>
      </c>
      <c r="S2946">
        <f t="shared" si="872"/>
        <v>60.276674803151252</v>
      </c>
      <c r="T2946">
        <f t="shared" si="855"/>
        <v>3.8897199951603452</v>
      </c>
    </row>
    <row r="2947" spans="1:20" x14ac:dyDescent="0.25">
      <c r="A2947">
        <f t="shared" si="856"/>
        <v>380168.68965525937</v>
      </c>
      <c r="B2947">
        <f t="shared" si="873"/>
        <v>60505.726167403227</v>
      </c>
      <c r="C2947" t="str">
        <f t="shared" si="857"/>
        <v>-0.107741288349266-1.5570302872581i</v>
      </c>
      <c r="D2947" t="str">
        <f t="shared" si="858"/>
        <v>3.4542358442625-0.550301944316997i</v>
      </c>
      <c r="E2947" t="str">
        <f t="shared" si="859"/>
        <v>222.673112955763-133.494360025798i</v>
      </c>
      <c r="F2947" t="str">
        <f t="shared" si="860"/>
        <v>2.90603914657898-2.57453839949216i</v>
      </c>
      <c r="G2947" t="str">
        <f t="shared" si="861"/>
        <v>0.998669799598356-0.0364476469547124i</v>
      </c>
      <c r="H2947" t="str">
        <f t="shared" si="862"/>
        <v>1.79336388529388-145.879383710617i</v>
      </c>
      <c r="I2947" t="str">
        <f t="shared" si="863"/>
        <v>-1.04480237229154-1.2089525651417i</v>
      </c>
      <c r="K2947" t="str">
        <f t="shared" si="864"/>
        <v>0.00101110485615398-0.00138980291410834i</v>
      </c>
      <c r="L2947" t="str">
        <f t="shared" si="865"/>
        <v>0.0001875-0.00349788730694371i</v>
      </c>
      <c r="M2947" t="str">
        <f t="shared" si="866"/>
        <v>0.0025-0.00168616106078312i</v>
      </c>
      <c r="N2947">
        <f t="shared" si="867"/>
        <v>86.041633425033666</v>
      </c>
      <c r="O2947">
        <f t="shared" si="868"/>
        <v>3.8666863732375427</v>
      </c>
      <c r="P2947" s="3">
        <f t="shared" si="869"/>
        <v>3.8666863732375427</v>
      </c>
      <c r="Q2947" s="3">
        <f t="shared" si="870"/>
        <v>-93.958366574966334</v>
      </c>
      <c r="R2947">
        <f t="shared" si="871"/>
        <v>86.041633425033666</v>
      </c>
      <c r="S2947">
        <f t="shared" si="872"/>
        <v>60.505726167403225</v>
      </c>
      <c r="T2947">
        <f t="shared" si="855"/>
        <v>3.8666863732375427</v>
      </c>
    </row>
    <row r="2948" spans="1:20" x14ac:dyDescent="0.25">
      <c r="A2948">
        <f t="shared" si="856"/>
        <v>381613.33067594934</v>
      </c>
      <c r="B2948">
        <f t="shared" si="873"/>
        <v>60735.64792683936</v>
      </c>
      <c r="C2948" t="str">
        <f t="shared" si="857"/>
        <v>-0.11442371861875-1.55235951497652i</v>
      </c>
      <c r="D2948" t="str">
        <f t="shared" si="858"/>
        <v>3.4540552005465-0.55038268332567i</v>
      </c>
      <c r="E2948" t="str">
        <f t="shared" si="859"/>
        <v>221.880121670299-134.441587564547i</v>
      </c>
      <c r="F2948" t="str">
        <f t="shared" si="860"/>
        <v>2.9060097123879-2.56559563636052i</v>
      </c>
      <c r="G2948" t="str">
        <f t="shared" si="861"/>
        <v>0.998659684442906-0.0365857774456367i</v>
      </c>
      <c r="H2948" t="str">
        <f t="shared" si="862"/>
        <v>1.77667491164054-145.31299863692i</v>
      </c>
      <c r="I2948" t="str">
        <f t="shared" si="863"/>
        <v>-1.03715980722957-1.20413120984935i</v>
      </c>
      <c r="K2948" t="str">
        <f t="shared" si="864"/>
        <v>0.00100952102671485-0.00138691390754616i</v>
      </c>
      <c r="L2948" t="str">
        <f t="shared" si="865"/>
        <v>0.0001875-0.00348464565346056i</v>
      </c>
      <c r="M2948" t="str">
        <f t="shared" si="866"/>
        <v>0.0025-0.00167977790474509i</v>
      </c>
      <c r="N2948">
        <f t="shared" si="867"/>
        <v>85.784377573031961</v>
      </c>
      <c r="O2948">
        <f t="shared" si="868"/>
        <v>3.8433779343669707</v>
      </c>
      <c r="P2948" s="3">
        <f t="shared" si="869"/>
        <v>3.8433779343669707</v>
      </c>
      <c r="Q2948" s="3">
        <f t="shared" si="870"/>
        <v>-94.215622426968039</v>
      </c>
      <c r="R2948">
        <f t="shared" si="871"/>
        <v>85.784377573031961</v>
      </c>
      <c r="S2948">
        <f t="shared" si="872"/>
        <v>60.735647926839363</v>
      </c>
      <c r="T2948">
        <f t="shared" si="855"/>
        <v>3.8433779343669707</v>
      </c>
    </row>
    <row r="2949" spans="1:20" x14ac:dyDescent="0.25">
      <c r="A2949">
        <f t="shared" si="856"/>
        <v>383063.46133251797</v>
      </c>
      <c r="B2949">
        <f t="shared" si="873"/>
        <v>60966.44338896135</v>
      </c>
      <c r="C2949" t="str">
        <f t="shared" si="857"/>
        <v>-0.121083910282223-1.54762063110827i</v>
      </c>
      <c r="D2949" t="str">
        <f t="shared" si="858"/>
        <v>3.4538732004391-0.550471111725767i</v>
      </c>
      <c r="E2949" t="str">
        <f t="shared" si="859"/>
        <v>221.075007346869-135.381325882857i</v>
      </c>
      <c r="F2949" t="str">
        <f t="shared" si="860"/>
        <v>2.90598005467501-2.55668976378393i</v>
      </c>
      <c r="G2949" t="str">
        <f t="shared" si="861"/>
        <v>0.998649492473461-0.0367244285995052i</v>
      </c>
      <c r="H2949" t="str">
        <f t="shared" si="862"/>
        <v>1.76013541411361-144.748906948047i</v>
      </c>
      <c r="I2949" t="str">
        <f t="shared" si="863"/>
        <v>-1.02957619739044-1.19933076158093i</v>
      </c>
      <c r="K2949" t="str">
        <f t="shared" si="864"/>
        <v>0.00100793500831708-0.0013840374800967i</v>
      </c>
      <c r="L2949" t="str">
        <f t="shared" si="865"/>
        <v>0.0001875-0.00347145412777501i</v>
      </c>
      <c r="M2949" t="str">
        <f t="shared" si="866"/>
        <v>0.0025-0.00167341891287616i</v>
      </c>
      <c r="N2949">
        <f t="shared" si="867"/>
        <v>85.526362894673397</v>
      </c>
      <c r="O2949">
        <f t="shared" si="868"/>
        <v>3.8197936565303294</v>
      </c>
      <c r="P2949" s="3">
        <f t="shared" si="869"/>
        <v>3.8197936565303294</v>
      </c>
      <c r="Q2949" s="3">
        <f t="shared" si="870"/>
        <v>-94.473637105326603</v>
      </c>
      <c r="R2949">
        <f t="shared" si="871"/>
        <v>85.526362894673397</v>
      </c>
      <c r="S2949">
        <f t="shared" si="872"/>
        <v>60.966443388961352</v>
      </c>
      <c r="T2949">
        <f t="shared" si="855"/>
        <v>3.8197936565303294</v>
      </c>
    </row>
    <row r="2950" spans="1:20" x14ac:dyDescent="0.25">
      <c r="A2950">
        <f t="shared" si="856"/>
        <v>384519.10248558159</v>
      </c>
      <c r="B2950">
        <f t="shared" si="873"/>
        <v>61198.115873839408</v>
      </c>
      <c r="C2950" t="str">
        <f t="shared" si="857"/>
        <v>-0.127720489362099-1.54281392217003i</v>
      </c>
      <c r="D2950" t="str">
        <f t="shared" si="858"/>
        <v>3.45368983390121-0.55056722821618i</v>
      </c>
      <c r="E2950" t="str">
        <f t="shared" si="859"/>
        <v>220.257892294822-136.313357212977i</v>
      </c>
      <c r="F2950" t="str">
        <f t="shared" si="860"/>
        <v>2.90595017174755-2.54782065346126i</v>
      </c>
      <c r="G2950" t="str">
        <f t="shared" si="861"/>
        <v>0.998639223108287-0.0368636023465437i</v>
      </c>
      <c r="H2950" t="str">
        <f t="shared" si="862"/>
        <v>1.7437440135367-144.18709825707i</v>
      </c>
      <c r="I2950" t="str">
        <f t="shared" si="863"/>
        <v>-1.02205107828071-1.19455110801532i</v>
      </c>
      <c r="K2950" t="str">
        <f t="shared" si="864"/>
        <v>0.00100634677389838-0.00138117354581531i</v>
      </c>
      <c r="L2950" t="str">
        <f t="shared" si="865"/>
        <v>0.0001875-0.00345831254012255i</v>
      </c>
      <c r="M2950" t="str">
        <f t="shared" si="866"/>
        <v>0.0025-0.0016670839937001i</v>
      </c>
      <c r="N2950">
        <f t="shared" si="867"/>
        <v>85.267610444133453</v>
      </c>
      <c r="O2950">
        <f t="shared" si="868"/>
        <v>3.795932575315828</v>
      </c>
      <c r="P2950" s="3">
        <f t="shared" si="869"/>
        <v>3.795932575315828</v>
      </c>
      <c r="Q2950" s="3">
        <f t="shared" si="870"/>
        <v>-94.732389555866547</v>
      </c>
      <c r="R2950">
        <f t="shared" si="871"/>
        <v>85.267610444133453</v>
      </c>
      <c r="S2950">
        <f t="shared" si="872"/>
        <v>61.198115873839406</v>
      </c>
      <c r="T2950">
        <f t="shared" si="855"/>
        <v>3.795932575315828</v>
      </c>
    </row>
    <row r="2951" spans="1:20" x14ac:dyDescent="0.25">
      <c r="A2951">
        <f t="shared" si="856"/>
        <v>385980.27507502679</v>
      </c>
      <c r="B2951">
        <f t="shared" si="873"/>
        <v>61430.668714159998</v>
      </c>
      <c r="C2951" t="str">
        <f t="shared" si="857"/>
        <v>-0.134332088182706-1.53793970682487i</v>
      </c>
      <c r="D2951" t="str">
        <f t="shared" si="858"/>
        <v>3.45350509082157-0.550671031577636i</v>
      </c>
      <c r="E2951" t="str">
        <f t="shared" si="859"/>
        <v>219.428903994689-137.237466472875i</v>
      </c>
      <c r="F2951" t="str">
        <f t="shared" si="860"/>
        <v>2.90592006189991-2.53898817761809i</v>
      </c>
      <c r="G2951" t="str">
        <f t="shared" si="861"/>
        <v>0.998628875761269-0.0370033006237632i</v>
      </c>
      <c r="H2951" t="str">
        <f t="shared" si="862"/>
        <v>1.72749934524375-143.627562236468i</v>
      </c>
      <c r="I2951" t="str">
        <f t="shared" si="863"/>
        <v>-1.01458398920405-1.18979213767954i</v>
      </c>
      <c r="K2951" t="str">
        <f t="shared" si="864"/>
        <v>0.00100475629684979-0.00137832201875161i</v>
      </c>
      <c r="L2951" t="str">
        <f t="shared" si="865"/>
        <v>0.0001875-0.00344522070145701i</v>
      </c>
      <c r="M2951" t="str">
        <f t="shared" si="866"/>
        <v>0.0025-0.00166077305608697i</v>
      </c>
      <c r="N2951">
        <f t="shared" si="867"/>
        <v>85.008141363570559</v>
      </c>
      <c r="O2951">
        <f t="shared" si="868"/>
        <v>3.7717937842518467</v>
      </c>
      <c r="P2951" s="3">
        <f t="shared" si="869"/>
        <v>3.7717937842518467</v>
      </c>
      <c r="Q2951" s="3">
        <f t="shared" si="870"/>
        <v>-94.991858636429441</v>
      </c>
      <c r="R2951">
        <f t="shared" si="871"/>
        <v>85.008141363570559</v>
      </c>
      <c r="S2951">
        <f t="shared" si="872"/>
        <v>61.430668714159999</v>
      </c>
      <c r="T2951">
        <f t="shared" si="855"/>
        <v>3.7717937842518467</v>
      </c>
    </row>
    <row r="2952" spans="1:20" x14ac:dyDescent="0.25">
      <c r="A2952">
        <f t="shared" si="856"/>
        <v>387447.00012031186</v>
      </c>
      <c r="B2952">
        <f t="shared" si="873"/>
        <v>61664.105255273804</v>
      </c>
      <c r="C2952" t="str">
        <f t="shared" si="857"/>
        <v>-0.140917346304382-1.53299833572382i</v>
      </c>
      <c r="D2952" t="str">
        <f t="shared" si="858"/>
        <v>3.45331896101648-0.550782520672376i</v>
      </c>
      <c r="E2952" t="str">
        <f t="shared" si="859"/>
        <v>218.588175023453-138.153441418681i</v>
      </c>
      <c r="F2952" t="str">
        <f t="shared" si="860"/>
        <v>2.90588972341374-2.53019220900484i</v>
      </c>
      <c r="G2952" t="str">
        <f t="shared" si="861"/>
        <v>0.998618449841879-0.037143525374979i</v>
      </c>
      <c r="H2952" t="str">
        <f t="shared" si="862"/>
        <v>1.71140005890035-143.070288617662i</v>
      </c>
      <c r="I2952" t="str">
        <f t="shared" si="863"/>
        <v>-1.00717447322815-1.18505373993986i</v>
      </c>
      <c r="K2952" t="str">
        <f t="shared" si="864"/>
        <v>0.00100316355101731-0.00137548281295133i</v>
      </c>
      <c r="L2952" t="str">
        <f t="shared" si="865"/>
        <v>0.0001875-0.00343217842344791i</v>
      </c>
      <c r="M2952" t="str">
        <f t="shared" si="866"/>
        <v>0.0025-0.00165448600925181i</v>
      </c>
      <c r="N2952">
        <f t="shared" si="867"/>
        <v>84.747976874138956</v>
      </c>
      <c r="O2952">
        <f t="shared" si="868"/>
        <v>3.7473764351010725</v>
      </c>
      <c r="P2952" s="3">
        <f t="shared" si="869"/>
        <v>3.7473764351010725</v>
      </c>
      <c r="Q2952" s="3">
        <f t="shared" si="870"/>
        <v>-95.252023125861044</v>
      </c>
      <c r="R2952">
        <f t="shared" si="871"/>
        <v>84.747976874138956</v>
      </c>
      <c r="S2952">
        <f t="shared" si="872"/>
        <v>61.664105255273803</v>
      </c>
      <c r="T2952">
        <f t="shared" si="855"/>
        <v>3.7473764351010725</v>
      </c>
    </row>
    <row r="2953" spans="1:20" x14ac:dyDescent="0.25">
      <c r="A2953">
        <f t="shared" si="856"/>
        <v>388919.29872076906</v>
      </c>
      <c r="B2953">
        <f t="shared" si="873"/>
        <v>61898.428855243845</v>
      </c>
      <c r="C2953" t="str">
        <f t="shared" si="857"/>
        <v>-0.147474911452694-1.5279901913147i</v>
      </c>
      <c r="D2953" t="str">
        <f t="shared" si="858"/>
        <v>3.45313143422905-0.550901694443805i</v>
      </c>
      <c r="E2953" t="str">
        <f t="shared" si="859"/>
        <v>217.735842974468-139.061072794624i</v>
      </c>
      <c r="F2953" t="str">
        <f t="shared" si="860"/>
        <v>2.90585915455773-2.52143262089493i</v>
      </c>
      <c r="G2953" t="str">
        <f t="shared" si="861"/>
        <v>0.998607944755139-0.0372842785508311i</v>
      </c>
      <c r="H2953" t="str">
        <f t="shared" si="862"/>
        <v>1.69544481832746-142.515267190568i</v>
      </c>
      <c r="I2953" t="str">
        <f t="shared" si="863"/>
        <v>-0.999822077152004-1.18033580499296i</v>
      </c>
      <c r="K2953" t="str">
        <f t="shared" si="864"/>
        <v>0.00100156851070348-0.00137265584245821i</v>
      </c>
      <c r="L2953" t="str">
        <f t="shared" si="865"/>
        <v>0.0001875-0.0034191855184777i</v>
      </c>
      <c r="M2953" t="str">
        <f t="shared" si="866"/>
        <v>0.0025-0.00164822276275335i</v>
      </c>
      <c r="N2953">
        <f t="shared" si="867"/>
        <v>84.48713826694204</v>
      </c>
      <c r="O2953">
        <f t="shared" si="868"/>
        <v>3.7226797381147341</v>
      </c>
      <c r="P2953" s="3">
        <f t="shared" si="869"/>
        <v>3.7226797381147341</v>
      </c>
      <c r="Q2953" s="3">
        <f t="shared" si="870"/>
        <v>-95.51286173305796</v>
      </c>
      <c r="R2953">
        <f t="shared" si="871"/>
        <v>84.48713826694204</v>
      </c>
      <c r="S2953">
        <f t="shared" si="872"/>
        <v>61.898428855243843</v>
      </c>
      <c r="T2953">
        <f t="shared" si="855"/>
        <v>3.7226797381147341</v>
      </c>
    </row>
    <row r="2954" spans="1:20" x14ac:dyDescent="0.25">
      <c r="A2954">
        <f t="shared" si="856"/>
        <v>390397.19205590797</v>
      </c>
      <c r="B2954">
        <f t="shared" si="873"/>
        <v>62133.642884893772</v>
      </c>
      <c r="C2954" t="str">
        <f t="shared" si="857"/>
        <v>-0.154003440441446-1.52291568761838i</v>
      </c>
      <c r="D2954" t="str">
        <f t="shared" si="858"/>
        <v>3.45294250012891-0.551028551916165i</v>
      </c>
      <c r="E2954" t="str">
        <f t="shared" si="859"/>
        <v>216.872050372065-139.960154480218i</v>
      </c>
      <c r="F2954" t="str">
        <f t="shared" si="860"/>
        <v>2.90582835358754-2.51270928708291i</v>
      </c>
      <c r="G2954" t="str">
        <f t="shared" si="861"/>
        <v>0.998597359901594-0.0374255621088025i</v>
      </c>
      <c r="H2954" t="str">
        <f t="shared" si="862"/>
        <v>1.67963230132748-141.96248780314i</v>
      </c>
      <c r="I2954" t="str">
        <f t="shared" si="863"/>
        <v>-0.992526351473425-1.17563822385723i</v>
      </c>
      <c r="K2954" t="str">
        <f t="shared" si="864"/>
        <v>0.000999971150668981-0.00136984102131595i</v>
      </c>
      <c r="L2954" t="str">
        <f t="shared" si="865"/>
        <v>0.0001875-0.00340624179963906i</v>
      </c>
      <c r="M2954" t="str">
        <f t="shared" si="866"/>
        <v>0.0025-0.00164198322649268i</v>
      </c>
      <c r="N2954">
        <f t="shared" si="867"/>
        <v>84.225646893935391</v>
      </c>
      <c r="O2954">
        <f t="shared" si="868"/>
        <v>3.6977029622465225</v>
      </c>
      <c r="P2954" s="3">
        <f t="shared" si="869"/>
        <v>3.6977029622465225</v>
      </c>
      <c r="Q2954" s="3">
        <f t="shared" si="870"/>
        <v>-95.774353106064609</v>
      </c>
      <c r="R2954">
        <f t="shared" si="871"/>
        <v>84.225646893935391</v>
      </c>
      <c r="S2954">
        <f t="shared" si="872"/>
        <v>62.133642884893774</v>
      </c>
      <c r="T2954">
        <f t="shared" si="855"/>
        <v>3.6977029622465225</v>
      </c>
    </row>
    <row r="2955" spans="1:20" x14ac:dyDescent="0.25">
      <c r="A2955">
        <f t="shared" si="856"/>
        <v>391880.70138572046</v>
      </c>
      <c r="B2955">
        <f t="shared" si="873"/>
        <v>62369.750727856372</v>
      </c>
      <c r="C2955" t="str">
        <f t="shared" si="857"/>
        <v>-0.160501600088059-1.51777526997291i</v>
      </c>
      <c r="D2955" t="str">
        <f t="shared" si="858"/>
        <v>3.4527521483116-0.551163092194187i</v>
      </c>
      <c r="E2955" t="str">
        <f t="shared" si="859"/>
        <v>215.996944581034-140.850483634508i</v>
      </c>
      <c r="F2955" t="str">
        <f t="shared" si="860"/>
        <v>2.90579731874558-2.50402208188263i</v>
      </c>
      <c r="G2955" t="str">
        <f t="shared" si="861"/>
        <v>0.998586694677275-0.0375673780132396i</v>
      </c>
      <c r="H2955" t="str">
        <f t="shared" si="862"/>
        <v>1.66396119951286-141.411940360924i</v>
      </c>
      <c r="I2955" t="str">
        <f t="shared" si="863"/>
        <v>-0.98528685035692-1.17096088836409i</v>
      </c>
      <c r="K2955" t="str">
        <f t="shared" si="864"/>
        <v>0.000998371446134272-0.00136703826357022i</v>
      </c>
      <c r="L2955" t="str">
        <f t="shared" si="865"/>
        <v>0.0001875-0.00339334708073228i</v>
      </c>
      <c r="M2955" t="str">
        <f t="shared" si="866"/>
        <v>0.0025-0.00163576731071197i</v>
      </c>
      <c r="N2955">
        <f t="shared" si="867"/>
        <v>83.96352415879268</v>
      </c>
      <c r="O2955">
        <f t="shared" si="868"/>
        <v>3.672445435326976</v>
      </c>
      <c r="P2955" s="3">
        <f t="shared" si="869"/>
        <v>3.672445435326976</v>
      </c>
      <c r="Q2955" s="3">
        <f t="shared" si="870"/>
        <v>-96.03647584120732</v>
      </c>
      <c r="R2955">
        <f t="shared" si="871"/>
        <v>83.96352415879268</v>
      </c>
      <c r="S2955">
        <f t="shared" si="872"/>
        <v>62.369750727856371</v>
      </c>
      <c r="T2955">
        <f t="shared" si="855"/>
        <v>3.672445435326976</v>
      </c>
    </row>
    <row r="2956" spans="1:20" x14ac:dyDescent="0.25">
      <c r="A2956">
        <f t="shared" si="856"/>
        <v>393369.84805098618</v>
      </c>
      <c r="B2956">
        <f t="shared" si="873"/>
        <v>62606.755780622225</v>
      </c>
      <c r="C2956" t="str">
        <f t="shared" si="857"/>
        <v>-0.16696806811997-1.51256941474548i</v>
      </c>
      <c r="D2956" t="str">
        <f t="shared" si="858"/>
        <v>3.45256036829814-0.551305314462754i</v>
      </c>
      <c r="E2956" t="str">
        <f t="shared" si="859"/>
        <v>215.110677711035-141.731860837111i</v>
      </c>
      <c r="F2956" t="str">
        <f t="shared" si="860"/>
        <v>2.90576604826121-2.4953708801254i</v>
      </c>
      <c r="G2956" t="str">
        <f t="shared" si="861"/>
        <v>0.998575948473665-0.0377097282353717i</v>
      </c>
      <c r="H2956" t="str">
        <f t="shared" si="862"/>
        <v>1.64843021813682-140.863614826617i</v>
      </c>
      <c r="I2956" t="str">
        <f t="shared" si="863"/>
        <v>-0.978103131601865-1.16630369114964i</v>
      </c>
      <c r="K2956" t="str">
        <f t="shared" si="864"/>
        <v>0.000996769372781126-0.00136424748327068i</v>
      </c>
      <c r="L2956" t="str">
        <f t="shared" si="865"/>
        <v>0.0001875-0.00338050117626248i</v>
      </c>
      <c r="M2956" t="str">
        <f t="shared" si="866"/>
        <v>0.0025-0.0016295749259932i</v>
      </c>
      <c r="N2956">
        <f t="shared" si="867"/>
        <v>83.700791507743759</v>
      </c>
      <c r="O2956">
        <f t="shared" si="868"/>
        <v>3.6469065441961428</v>
      </c>
      <c r="P2956" s="3">
        <f t="shared" si="869"/>
        <v>3.6469065441961428</v>
      </c>
      <c r="Q2956" s="3">
        <f t="shared" si="870"/>
        <v>-96.299208492256241</v>
      </c>
      <c r="R2956">
        <f t="shared" si="871"/>
        <v>83.700791507743759</v>
      </c>
      <c r="S2956">
        <f t="shared" si="872"/>
        <v>62.606755780622223</v>
      </c>
      <c r="T2956">
        <f t="shared" si="855"/>
        <v>3.6469065441961428</v>
      </c>
    </row>
    <row r="2957" spans="1:20" x14ac:dyDescent="0.25">
      <c r="A2957">
        <f t="shared" si="856"/>
        <v>394864.65347357991</v>
      </c>
      <c r="B2957">
        <f t="shared" si="873"/>
        <v>62844.661452588589</v>
      </c>
      <c r="C2957" t="str">
        <f t="shared" si="857"/>
        <v>-0.173401534070911-1.50729862901304i</v>
      </c>
      <c r="D2957" t="str">
        <f t="shared" si="858"/>
        <v>3.45236714953452-0.551455217986553i</v>
      </c>
      <c r="E2957" t="str">
        <f t="shared" si="859"/>
        <v>214.213406516123-142.604090225929i</v>
      </c>
      <c r="F2957" t="str">
        <f t="shared" si="860"/>
        <v>2.90573454035033-2.48675555715819i</v>
      </c>
      <c r="G2957" t="str">
        <f t="shared" si="861"/>
        <v>0.998565120677666-0.0378526147533303i</v>
      </c>
      <c r="H2957" t="str">
        <f t="shared" si="862"/>
        <v>1.63303807592654-140.31750121963i</v>
      </c>
      <c r="I2957" t="str">
        <f t="shared" si="863"/>
        <v>-0.970974756611004-1.16166652564619i</v>
      </c>
      <c r="K2957" t="str">
        <f t="shared" si="864"/>
        <v>0.000995164906754267-0.00136146859447303i</v>
      </c>
      <c r="L2957" t="str">
        <f t="shared" si="865"/>
        <v>0.0001875-0.00336770390143702i</v>
      </c>
      <c r="M2957" t="str">
        <f t="shared" si="866"/>
        <v>0.0025-0.00162340598325682i</v>
      </c>
      <c r="N2957">
        <f t="shared" si="867"/>
        <v>83.437470420390454</v>
      </c>
      <c r="O2957">
        <f t="shared" si="868"/>
        <v>3.6210857347970364</v>
      </c>
      <c r="P2957" s="3">
        <f t="shared" si="869"/>
        <v>3.6210857347970364</v>
      </c>
      <c r="Q2957" s="3">
        <f t="shared" si="870"/>
        <v>-96.562529579609546</v>
      </c>
      <c r="R2957">
        <f t="shared" si="871"/>
        <v>83.437470420390454</v>
      </c>
      <c r="S2957">
        <f t="shared" si="872"/>
        <v>62.844661452588589</v>
      </c>
      <c r="T2957">
        <f t="shared" si="855"/>
        <v>3.6210857347970364</v>
      </c>
    </row>
    <row r="2958" spans="1:20" x14ac:dyDescent="0.25">
      <c r="A2958">
        <f t="shared" si="856"/>
        <v>396365.13915677957</v>
      </c>
      <c r="B2958">
        <f t="shared" si="873"/>
        <v>63083.471166108429</v>
      </c>
      <c r="C2958" t="str">
        <f t="shared" si="857"/>
        <v>-0.179800700165675-1.50196345021154i</v>
      </c>
      <c r="D2958" t="str">
        <f t="shared" si="858"/>
        <v>3.45217248139118-0.551612802109728i</v>
      </c>
      <c r="E2958" t="str">
        <f t="shared" si="859"/>
        <v>213.305292289478-143.466979631254i</v>
      </c>
      <c r="F2958" t="str">
        <f t="shared" si="860"/>
        <v>2.90570279321546-2.47817598884177i</v>
      </c>
      <c r="G2958" t="str">
        <f t="shared" si="861"/>
        <v>0.998554210671568-0.0379960395521687i</v>
      </c>
      <c r="H2958" t="str">
        <f t="shared" si="862"/>
        <v>1.6177835049185-139.77358961565i</v>
      </c>
      <c r="I2958" t="str">
        <f t="shared" si="863"/>
        <v>-0.963901290359177-1.15704928607401i</v>
      </c>
      <c r="K2958" t="str">
        <f t="shared" si="864"/>
        <v>0.000993558024662915-0.0013587015112412i</v>
      </c>
      <c r="L2958" t="str">
        <f t="shared" si="865"/>
        <v>0.0001875-0.00335495507216281i</v>
      </c>
      <c r="M2958" t="str">
        <f t="shared" si="866"/>
        <v>0.0025-0.00161726039376053i</v>
      </c>
      <c r="N2958">
        <f t="shared" si="867"/>
        <v>83.173582400510995</v>
      </c>
      <c r="O2958">
        <f t="shared" si="868"/>
        <v>3.5949825122270722</v>
      </c>
      <c r="P2958" s="3">
        <f t="shared" si="869"/>
        <v>3.5949825122270722</v>
      </c>
      <c r="Q2958" s="3">
        <f t="shared" si="870"/>
        <v>-96.826417599489005</v>
      </c>
      <c r="R2958">
        <f t="shared" si="871"/>
        <v>83.173582400510995</v>
      </c>
      <c r="S2958">
        <f t="shared" si="872"/>
        <v>63.083471166108431</v>
      </c>
      <c r="T2958">
        <f t="shared" si="855"/>
        <v>3.5949825122270722</v>
      </c>
    </row>
    <row r="2959" spans="1:20" x14ac:dyDescent="0.25">
      <c r="A2959">
        <f t="shared" si="856"/>
        <v>397871.3266855753</v>
      </c>
      <c r="B2959">
        <f t="shared" si="873"/>
        <v>63323.188356539642</v>
      </c>
      <c r="C2959" t="str">
        <f t="shared" si="857"/>
        <v>-0.18616428219212-1.49656444575459i</v>
      </c>
      <c r="D2959" t="str">
        <f t="shared" si="858"/>
        <v>3.45197635316251-0.551778066255532i</v>
      </c>
      <c r="E2959" t="str">
        <f t="shared" si="859"/>
        <v>212.386500753529-144.320340706134i</v>
      </c>
      <c r="F2959" t="str">
        <f t="shared" si="860"/>
        <v>2.90567080504561-2.46963205154894i</v>
      </c>
      <c r="G2959" t="str">
        <f t="shared" si="861"/>
        <v>0.998543217833008-0.0381400046238818i</v>
      </c>
      <c r="H2959" t="str">
        <f t="shared" si="862"/>
        <v>1.6026652502961-139.231870146216i</v>
      </c>
      <c r="I2959" t="str">
        <f t="shared" si="863"/>
        <v>-0.956882301362453-1.1524518674332i</v>
      </c>
      <c r="K2959" t="str">
        <f t="shared" si="864"/>
        <v>0.000991948703582376-0.00135594614764946i</v>
      </c>
      <c r="L2959" t="str">
        <f t="shared" si="865"/>
        <v>0.0001875-0.00334225450504363i</v>
      </c>
      <c r="M2959" t="str">
        <f t="shared" si="866"/>
        <v>0.0025-0.00161113806909796i</v>
      </c>
      <c r="N2959">
        <f t="shared" si="867"/>
        <v>82.909148966864038</v>
      </c>
      <c r="O2959">
        <f t="shared" si="868"/>
        <v>3.5685964407492339</v>
      </c>
      <c r="P2959" s="3">
        <f t="shared" si="869"/>
        <v>3.5685964407492339</v>
      </c>
      <c r="Q2959" s="3">
        <f t="shared" si="870"/>
        <v>-97.090851033135962</v>
      </c>
      <c r="R2959">
        <f t="shared" si="871"/>
        <v>82.909148966864038</v>
      </c>
      <c r="S2959">
        <f t="shared" si="872"/>
        <v>63.323188356539639</v>
      </c>
      <c r="T2959">
        <f t="shared" si="855"/>
        <v>3.5685964407492339</v>
      </c>
    </row>
    <row r="2960" spans="1:20" x14ac:dyDescent="0.25">
      <c r="A2960">
        <f t="shared" si="856"/>
        <v>399383.23772698053</v>
      </c>
      <c r="B2960">
        <f t="shared" si="873"/>
        <v>63563.816472294493</v>
      </c>
      <c r="C2960" t="str">
        <f t="shared" si="857"/>
        <v>-0.192491010359182-1.4911022126221i</v>
      </c>
      <c r="D2960" t="str">
        <f t="shared" si="858"/>
        <v>3.45177875406636-0.551951009925969i</v>
      </c>
      <c r="E2960" t="str">
        <f t="shared" si="859"/>
        <v>211.457201945607-145.163989052782i</v>
      </c>
      <c r="F2960" t="str">
        <f t="shared" si="860"/>
        <v>2.90563857401609-2.46112362216267i</v>
      </c>
      <c r="G2960" t="str">
        <f t="shared" si="861"/>
        <v>0.998532141534943-0.0382845119674253i</v>
      </c>
      <c r="H2960" t="str">
        <f t="shared" si="862"/>
        <v>1.58768207022955-138.69233299829i</v>
      </c>
      <c r="I2960" t="str">
        <f t="shared" si="863"/>
        <v>-0.94991736164745-1.14787416549558i</v>
      </c>
      <c r="K2960" t="str">
        <f t="shared" si="864"/>
        <v>0.000990336921055635-0.00135320241778467i</v>
      </c>
      <c r="L2960" t="str">
        <f t="shared" si="865"/>
        <v>0.0001875-0.00332960201737761i</v>
      </c>
      <c r="M2960" t="str">
        <f t="shared" si="866"/>
        <v>0.0025-0.00160503892119741i</v>
      </c>
      <c r="N2960">
        <f t="shared" si="867"/>
        <v>82.644191644000813</v>
      </c>
      <c r="O2960">
        <f t="shared" si="868"/>
        <v>3.5419271437630613</v>
      </c>
      <c r="P2960" s="3">
        <f t="shared" si="869"/>
        <v>3.5419271437630613</v>
      </c>
      <c r="Q2960" s="3">
        <f t="shared" si="870"/>
        <v>-97.355808355999187</v>
      </c>
      <c r="R2960">
        <f t="shared" si="871"/>
        <v>82.644191644000813</v>
      </c>
      <c r="S2960">
        <f t="shared" si="872"/>
        <v>63.563816472294491</v>
      </c>
      <c r="T2960">
        <f t="shared" si="855"/>
        <v>3.5419271437630613</v>
      </c>
    </row>
    <row r="2961" spans="1:20" x14ac:dyDescent="0.25">
      <c r="A2961">
        <f t="shared" si="856"/>
        <v>400900.89403034304</v>
      </c>
      <c r="B2961">
        <f t="shared" si="873"/>
        <v>63805.358974889212</v>
      </c>
      <c r="C2961" t="str">
        <f t="shared" si="857"/>
        <v>-0.198779630139608-1.48557737691921i</v>
      </c>
      <c r="D2961" t="str">
        <f t="shared" si="858"/>
        <v>3.45157967324353-0.55213163270145i</v>
      </c>
      <c r="E2961" t="str">
        <f t="shared" si="859"/>
        <v>210.517570099309-145.997744344847i</v>
      </c>
      <c r="F2961" t="str">
        <f t="shared" si="860"/>
        <v>2.90560609828857-2.45265057807439i</v>
      </c>
      <c r="G2961" t="str">
        <f t="shared" si="861"/>
        <v>0.998520981145608-0.0384295635887356i</v>
      </c>
      <c r="H2961" t="str">
        <f t="shared" si="862"/>
        <v>1.57283273571775-138.154968413839i</v>
      </c>
      <c r="I2961" t="str">
        <f t="shared" si="863"/>
        <v>-0.943006046721055-1.14331607679684i</v>
      </c>
      <c r="K2961" t="str">
        <f t="shared" si="864"/>
        <v>0.000988722655094867-0.00135047023574848i</v>
      </c>
      <c r="L2961" t="str">
        <f t="shared" si="865"/>
        <v>0.0001875-0.00331699742715442i</v>
      </c>
      <c r="M2961" t="str">
        <f t="shared" si="866"/>
        <v>0.0025-0.00159896286232059i</v>
      </c>
      <c r="N2961">
        <f t="shared" si="867"/>
        <v>82.37873195309696</v>
      </c>
      <c r="O2961">
        <f t="shared" si="868"/>
        <v>3.5149743037337555</v>
      </c>
      <c r="P2961" s="3">
        <f t="shared" si="869"/>
        <v>3.5149743037337555</v>
      </c>
      <c r="Q2961" s="3">
        <f t="shared" si="870"/>
        <v>-97.62126804690304</v>
      </c>
      <c r="R2961">
        <f t="shared" si="871"/>
        <v>82.37873195309696</v>
      </c>
      <c r="S2961">
        <f t="shared" si="872"/>
        <v>63.805358974889209</v>
      </c>
      <c r="T2961">
        <f t="shared" si="855"/>
        <v>3.5149743037337555</v>
      </c>
    </row>
    <row r="2962" spans="1:20" x14ac:dyDescent="0.25">
      <c r="A2962">
        <f t="shared" si="856"/>
        <v>402424.31742765836</v>
      </c>
      <c r="B2962">
        <f t="shared" si="873"/>
        <v>64047.819338993795</v>
      </c>
      <c r="C2962" t="str">
        <f t="shared" si="857"/>
        <v>-0.2050289030965-1.47999059340653i</v>
      </c>
      <c r="D2962" t="str">
        <f t="shared" si="858"/>
        <v>3.45137909975722-0.552319934240422i</v>
      </c>
      <c r="E2962" t="str">
        <f t="shared" si="859"/>
        <v>209.567783521724-146.82143044542i</v>
      </c>
      <c r="F2962" t="str">
        <f t="shared" si="860"/>
        <v>2.90557337601084-2.4442127971821i</v>
      </c>
      <c r="G2962" t="str">
        <f t="shared" si="861"/>
        <v>0.998509736028486-0.038575161500749i</v>
      </c>
      <c r="H2962" t="str">
        <f t="shared" si="862"/>
        <v>1.55811603043246-137.619766689414i</v>
      </c>
      <c r="I2962" t="str">
        <f t="shared" si="863"/>
        <v>-0.936147935540305-1.13877749862855i</v>
      </c>
      <c r="K2962" t="str">
        <f t="shared" si="864"/>
        <v>0.00098710588418303-0.0013477495156597i</v>
      </c>
      <c r="L2962" t="str">
        <f t="shared" si="865"/>
        <v>0.0001875-0.00330444055305282i</v>
      </c>
      <c r="M2962" t="str">
        <f t="shared" si="866"/>
        <v>0.0025-0.00159290980506136i</v>
      </c>
      <c r="N2962">
        <f t="shared" si="867"/>
        <v>82.112791402804532</v>
      </c>
      <c r="O2962">
        <f t="shared" si="868"/>
        <v>3.4877376620818774</v>
      </c>
      <c r="P2962" s="3">
        <f t="shared" si="869"/>
        <v>3.4877376620818774</v>
      </c>
      <c r="Q2962" s="3">
        <f t="shared" si="870"/>
        <v>-97.887208597195468</v>
      </c>
      <c r="R2962">
        <f t="shared" si="871"/>
        <v>82.112791402804532</v>
      </c>
      <c r="S2962">
        <f t="shared" si="872"/>
        <v>64.04781933899379</v>
      </c>
      <c r="T2962">
        <f t="shared" si="855"/>
        <v>3.4877376620818774</v>
      </c>
    </row>
    <row r="2963" spans="1:20" x14ac:dyDescent="0.25">
      <c r="A2963">
        <f t="shared" si="856"/>
        <v>403953.52983388345</v>
      </c>
      <c r="B2963">
        <f t="shared" si="873"/>
        <v>64291.201052481971</v>
      </c>
      <c r="C2963" t="str">
        <f t="shared" si="857"/>
        <v>-0.211237607692162-1.47434254500221i</v>
      </c>
      <c r="D2963" t="str">
        <f t="shared" si="858"/>
        <v>3.4511770225926-0.552515914279019i</v>
      </c>
      <c r="E2963" t="str">
        <f t="shared" si="859"/>
        <v>208.608024466721-147.634875520559i</v>
      </c>
      <c r="F2963" t="str">
        <f t="shared" si="860"/>
        <v>2.90554040531671-2.43581015788863i</v>
      </c>
      <c r="G2963" t="str">
        <f t="shared" si="861"/>
        <v>0.998498405542273-0.0387213077234213i</v>
      </c>
      <c r="H2963" t="str">
        <f t="shared" si="862"/>
        <v>1.54353075056452-137.086718175739i</v>
      </c>
      <c r="I2963" t="str">
        <f t="shared" si="863"/>
        <v>-0.929342610482655-1.13425832903053i</v>
      </c>
      <c r="K2963" t="str">
        <f t="shared" si="864"/>
        <v>0.000985486587275398-0.00134504017165659i</v>
      </c>
      <c r="L2963" t="str">
        <f t="shared" si="865"/>
        <v>0.0001875-0.00329193121443796i</v>
      </c>
      <c r="M2963" t="str">
        <f t="shared" si="866"/>
        <v>0.0025-0.00158687966234445i</v>
      </c>
      <c r="N2963">
        <f t="shared" si="867"/>
        <v>81.846391480146195</v>
      </c>
      <c r="O2963">
        <f t="shared" si="868"/>
        <v>3.4602170190323891</v>
      </c>
      <c r="P2963" s="3">
        <f t="shared" si="869"/>
        <v>3.4602170190323891</v>
      </c>
      <c r="Q2963" s="3">
        <f t="shared" si="870"/>
        <v>-98.153608519853805</v>
      </c>
      <c r="R2963">
        <f t="shared" si="871"/>
        <v>81.846391480146195</v>
      </c>
      <c r="S2963">
        <f t="shared" si="872"/>
        <v>64.291201052481966</v>
      </c>
      <c r="T2963">
        <f t="shared" si="855"/>
        <v>3.4602170190323891</v>
      </c>
    </row>
    <row r="2964" spans="1:20" x14ac:dyDescent="0.25">
      <c r="A2964">
        <f t="shared" si="856"/>
        <v>405488.55324725225</v>
      </c>
      <c r="B2964">
        <f t="shared" si="873"/>
        <v>64535.507616481402</v>
      </c>
      <c r="C2964" t="str">
        <f t="shared" si="857"/>
        <v>-0.217404540078319-1.46863394225661i</v>
      </c>
      <c r="D2964" t="str">
        <f t="shared" si="858"/>
        <v>3.45097343065618-0.552719572630692i</v>
      </c>
      <c r="E2964" t="str">
        <f t="shared" si="859"/>
        <v>207.63847900451-148.437912148216i</v>
      </c>
      <c r="F2964" t="str">
        <f t="shared" si="860"/>
        <v>2.90550718432605-2.4274425390999i</v>
      </c>
      <c r="G2964" t="str">
        <f t="shared" si="861"/>
        <v>0.998486989040836-0.0388680042837478i</v>
      </c>
      <c r="H2964" t="str">
        <f t="shared" si="862"/>
        <v>1.52907570467207-136.555813277306i</v>
      </c>
      <c r="I2964" t="str">
        <f t="shared" si="863"/>
        <v>-0.922589657316531-1.12975846678317i</v>
      </c>
      <c r="K2964" t="str">
        <f t="shared" si="864"/>
        <v>0.000983864743801064-0.00134234211789926i</v>
      </c>
      <c r="L2964" t="str">
        <f t="shared" si="865"/>
        <v>0.0001875-0.00327946923135878i</v>
      </c>
      <c r="M2964" t="str">
        <f t="shared" si="866"/>
        <v>0.0025-0.00158087234742424i</v>
      </c>
      <c r="N2964">
        <f t="shared" si="867"/>
        <v>81.579553641454396</v>
      </c>
      <c r="O2964">
        <f t="shared" si="868"/>
        <v>3.4324122334234781</v>
      </c>
      <c r="P2964" s="3">
        <f t="shared" si="869"/>
        <v>3.4324122334234781</v>
      </c>
      <c r="Q2964" s="3">
        <f t="shared" si="870"/>
        <v>-98.420446358545604</v>
      </c>
      <c r="R2964">
        <f t="shared" si="871"/>
        <v>81.579553641454396</v>
      </c>
      <c r="S2964">
        <f t="shared" si="872"/>
        <v>64.535507616481397</v>
      </c>
      <c r="T2964">
        <f t="shared" si="855"/>
        <v>3.4324122334234781</v>
      </c>
    </row>
    <row r="2965" spans="1:20" x14ac:dyDescent="0.25">
      <c r="A2965">
        <f t="shared" si="856"/>
        <v>407029.40974959178</v>
      </c>
      <c r="B2965">
        <f t="shared" si="873"/>
        <v>64780.742545424029</v>
      </c>
      <c r="C2965" t="str">
        <f t="shared" si="857"/>
        <v>-0.223528514866727-1.46286552280037i</v>
      </c>
      <c r="D2965" t="str">
        <f t="shared" si="858"/>
        <v>3.45076831277538-0.552930909185851i</v>
      </c>
      <c r="E2965" t="str">
        <f t="shared" si="859"/>
        <v>206.659336887593-149.230377422414i</v>
      </c>
      <c r="F2965" t="str">
        <f t="shared" si="860"/>
        <v>2.90547371114451-2.41910982022309i</v>
      </c>
      <c r="G2965" t="str">
        <f t="shared" si="861"/>
        <v>0.998475485873185-0.0390152532157824i</v>
      </c>
      <c r="H2965" t="str">
        <f t="shared" si="862"/>
        <v>1.51474971353096-136.027042451962i</v>
      </c>
      <c r="I2965" t="str">
        <f t="shared" si="863"/>
        <v>-0.915888665172053-1.12527781139986i</v>
      </c>
      <c r="K2965" t="str">
        <f t="shared" si="864"/>
        <v>0.000982240333664509-0.0013396552685721i</v>
      </c>
      <c r="L2965" t="str">
        <f t="shared" si="865"/>
        <v>0.0001875-0.00326705442454551i</v>
      </c>
      <c r="M2965" t="str">
        <f t="shared" si="866"/>
        <v>0.0025-0.00157488777388348i</v>
      </c>
      <c r="N2965">
        <f t="shared" si="867"/>
        <v>81.312299303360504</v>
      </c>
      <c r="O2965">
        <f t="shared" si="868"/>
        <v>3.4043232224754623</v>
      </c>
      <c r="P2965" s="3">
        <f t="shared" si="869"/>
        <v>3.4043232224754623</v>
      </c>
      <c r="Q2965" s="3">
        <f t="shared" si="870"/>
        <v>-98.687700696639496</v>
      </c>
      <c r="R2965">
        <f t="shared" si="871"/>
        <v>81.312299303360504</v>
      </c>
      <c r="S2965">
        <f t="shared" si="872"/>
        <v>64.780742545424033</v>
      </c>
      <c r="T2965">
        <f t="shared" si="855"/>
        <v>3.4043232224754623</v>
      </c>
    </row>
    <row r="2966" spans="1:20" x14ac:dyDescent="0.25">
      <c r="A2966">
        <f t="shared" si="856"/>
        <v>408576.12150664022</v>
      </c>
      <c r="B2966">
        <f t="shared" si="873"/>
        <v>65026.909367096639</v>
      </c>
      <c r="C2966" t="str">
        <f t="shared" si="857"/>
        <v>-0.229608365878998-1.45703805076704i</v>
      </c>
      <c r="D2966" t="str">
        <f t="shared" si="858"/>
        <v>3.450561657698-0.553149923911492i</v>
      </c>
      <c r="E2966" t="str">
        <f t="shared" si="859"/>
        <v>205.670791413419-150.012113052552i</v>
      </c>
      <c r="F2966" t="str">
        <f t="shared" si="860"/>
        <v>2.90543998386351-2.41081188116491i</v>
      </c>
      <c r="G2966" t="str">
        <f t="shared" si="861"/>
        <v>0.998463895383434-0.0391630565606568i</v>
      </c>
      <c r="H2966" t="str">
        <f t="shared" si="862"/>
        <v>1.50055160998698-135.500396210513i</v>
      </c>
      <c r="I2966" t="str">
        <f t="shared" si="863"/>
        <v>-0.909239226512152-1.12081626311952i</v>
      </c>
      <c r="K2966" t="str">
        <f t="shared" si="864"/>
        <v>0.000980613337247066-0.00133697953788629i</v>
      </c>
      <c r="L2966" t="str">
        <f t="shared" si="865"/>
        <v>0.0001875-0.00325468661540697i</v>
      </c>
      <c r="M2966" t="str">
        <f t="shared" si="866"/>
        <v>0.0025-0.00156892585563208i</v>
      </c>
      <c r="N2966">
        <f t="shared" si="867"/>
        <v>81.044649833850698</v>
      </c>
      <c r="O2966">
        <f t="shared" si="868"/>
        <v>3.3759499615217288</v>
      </c>
      <c r="P2966" s="3">
        <f t="shared" si="869"/>
        <v>3.3759499615217288</v>
      </c>
      <c r="Q2966" s="3">
        <f t="shared" si="870"/>
        <v>-98.955350166149302</v>
      </c>
      <c r="R2966">
        <f t="shared" si="871"/>
        <v>81.044649833850698</v>
      </c>
      <c r="S2966">
        <f t="shared" si="872"/>
        <v>65.026909367096636</v>
      </c>
      <c r="T2966">
        <f t="shared" si="855"/>
        <v>3.3759499615217288</v>
      </c>
    </row>
    <row r="2967" spans="1:20" x14ac:dyDescent="0.25">
      <c r="A2967">
        <f t="shared" si="856"/>
        <v>410128.71076836548</v>
      </c>
      <c r="B2967">
        <f t="shared" si="873"/>
        <v>65274.011622691607</v>
      </c>
      <c r="C2967" t="str">
        <f t="shared" si="857"/>
        <v>-0.235642946874619-1.45115231619054i</v>
      </c>
      <c r="D2967" t="str">
        <f t="shared" si="858"/>
        <v>3.45035345409161-0.553376616850823i</v>
      </c>
      <c r="E2967" t="str">
        <f t="shared" si="859"/>
        <v>204.673039283844-150.78296545768i</v>
      </c>
      <c r="F2967" t="str">
        <f t="shared" si="860"/>
        <v>2.90540600056015-2.40254860232982i</v>
      </c>
      <c r="G2967" t="str">
        <f t="shared" si="861"/>
        <v>0.99845221691076-0.039311416366601i</v>
      </c>
      <c r="H2967" t="str">
        <f t="shared" si="862"/>
        <v>1.48648023881027-134.975865116327i</v>
      </c>
      <c r="I2967" t="str">
        <f t="shared" si="863"/>
        <v>-0.902640937103903-1.11637372289932i</v>
      </c>
      <c r="K2967" t="str">
        <f t="shared" si="864"/>
        <v>0.00097898373540843-0.00133431484008226i</v>
      </c>
      <c r="L2967" t="str">
        <f t="shared" si="865"/>
        <v>0.0001875-0.00324236562602806i</v>
      </c>
      <c r="M2967" t="str">
        <f t="shared" si="866"/>
        <v>0.0025-0.00156298650690584i</v>
      </c>
      <c r="N2967">
        <f t="shared" si="867"/>
        <v>80.776626543394599</v>
      </c>
      <c r="O2967">
        <f t="shared" si="868"/>
        <v>3.3472924836984252</v>
      </c>
      <c r="P2967" s="3">
        <f t="shared" si="869"/>
        <v>3.3472924836984252</v>
      </c>
      <c r="Q2967" s="3">
        <f t="shared" si="870"/>
        <v>-99.223373456605401</v>
      </c>
      <c r="R2967">
        <f t="shared" si="871"/>
        <v>80.776626543394599</v>
      </c>
      <c r="S2967">
        <f t="shared" si="872"/>
        <v>65.274011622691603</v>
      </c>
      <c r="T2967">
        <f t="shared" si="855"/>
        <v>3.3472924836984252</v>
      </c>
    </row>
    <row r="2968" spans="1:20" x14ac:dyDescent="0.25">
      <c r="A2968">
        <f t="shared" si="856"/>
        <v>411687.19986928522</v>
      </c>
      <c r="B2968">
        <f t="shared" si="873"/>
        <v>65522.052866857834</v>
      </c>
      <c r="C2968" t="str">
        <f t="shared" si="857"/>
        <v>-0.241631132256406-1.44520913437917i</v>
      </c>
      <c r="D2968" t="str">
        <f t="shared" si="858"/>
        <v>3.45014369054312-0.553610988122896i</v>
      </c>
      <c r="E2968" t="str">
        <f t="shared" si="859"/>
        <v>203.666280461677-151.542785855678i</v>
      </c>
      <c r="F2968" t="str">
        <f t="shared" si="860"/>
        <v>2.905371759297-2.39431986461832i</v>
      </c>
      <c r="G2968" t="str">
        <f t="shared" si="861"/>
        <v>0.998440449789376-0.0394603346889617i</v>
      </c>
      <c r="H2968" t="str">
        <f t="shared" si="862"/>
        <v>1.47253445655151-134.453439784938i</v>
      </c>
      <c r="I2968" t="str">
        <f t="shared" si="863"/>
        <v>-0.896093395990145-1.11195009240733i</v>
      </c>
      <c r="K2968" t="str">
        <f t="shared" si="864"/>
        <v>0.000977351509488147-0.00133166108943228i</v>
      </c>
      <c r="L2968" t="str">
        <f t="shared" si="865"/>
        <v>0.0001875-0.00323009127916723i</v>
      </c>
      <c r="M2968" t="str">
        <f t="shared" si="866"/>
        <v>0.0025-0.00155706964226523i</v>
      </c>
      <c r="N2968">
        <f t="shared" si="867"/>
        <v>80.508250676153281</v>
      </c>
      <c r="O2968">
        <f t="shared" si="868"/>
        <v>3.3183508795979675</v>
      </c>
      <c r="P2968" s="3">
        <f t="shared" si="869"/>
        <v>3.3183508795979675</v>
      </c>
      <c r="Q2968" s="3">
        <f t="shared" si="870"/>
        <v>-99.491749323846719</v>
      </c>
      <c r="R2968">
        <f t="shared" si="871"/>
        <v>80.508250676153281</v>
      </c>
      <c r="S2968">
        <f t="shared" si="872"/>
        <v>65.522052866857834</v>
      </c>
      <c r="T2968">
        <f t="shared" si="855"/>
        <v>3.3183508795979675</v>
      </c>
    </row>
    <row r="2969" spans="1:20" x14ac:dyDescent="0.25">
      <c r="A2969">
        <f t="shared" si="856"/>
        <v>413251.6112287885</v>
      </c>
      <c r="B2969">
        <f t="shared" si="873"/>
        <v>65771.03666775189</v>
      </c>
      <c r="C2969" t="str">
        <f t="shared" si="857"/>
        <v>-0.247571817752339-1.43920934526659i</v>
      </c>
      <c r="D2969" t="str">
        <f t="shared" si="858"/>
        <v>3.44993235555821-0.553853037922231i</v>
      </c>
      <c r="E2969" t="str">
        <f t="shared" si="859"/>
        <v>202.650718024511-152.291430347197i</v>
      </c>
      <c r="F2969" t="str">
        <f t="shared" si="860"/>
        <v>2.90533725812215-2.38612554942517i</v>
      </c>
      <c r="G2969" t="str">
        <f t="shared" si="861"/>
        <v>0.998428593348483-0.0396098135902227i</v>
      </c>
      <c r="H2969" t="str">
        <f t="shared" si="862"/>
        <v>1.45871313140015-133.933110883659i</v>
      </c>
      <c r="I2969" t="str">
        <f t="shared" si="863"/>
        <v>-0.889596205461358-1.10754527401539i</v>
      </c>
      <c r="K2969" t="str">
        <f t="shared" si="864"/>
        <v>0.000975716641307061-0.00132901820024311i</v>
      </c>
      <c r="L2969" t="str">
        <f t="shared" si="865"/>
        <v>0.0001875-0.00321786339825386i</v>
      </c>
      <c r="M2969" t="str">
        <f t="shared" si="866"/>
        <v>0.0025-0.00155117517659417i</v>
      </c>
      <c r="N2969">
        <f t="shared" si="867"/>
        <v>80.239543401277601</v>
      </c>
      <c r="O2969">
        <f t="shared" si="868"/>
        <v>3.289125296883459</v>
      </c>
      <c r="P2969" s="3">
        <f t="shared" si="869"/>
        <v>3.289125296883459</v>
      </c>
      <c r="Q2969" s="3">
        <f t="shared" si="870"/>
        <v>-99.760456598722399</v>
      </c>
      <c r="R2969">
        <f t="shared" si="871"/>
        <v>80.239543401277601</v>
      </c>
      <c r="S2969">
        <f t="shared" si="872"/>
        <v>65.771036667751886</v>
      </c>
      <c r="T2969">
        <f t="shared" si="855"/>
        <v>3.289125296883459</v>
      </c>
    </row>
    <row r="2970" spans="1:20" x14ac:dyDescent="0.25">
      <c r="A2970">
        <f t="shared" si="856"/>
        <v>414821.96735145786</v>
      </c>
      <c r="B2970">
        <f t="shared" si="873"/>
        <v>66020.966607089344</v>
      </c>
      <c r="C2970" t="str">
        <f t="shared" si="857"/>
        <v>-0.253463921072988-1.43315381274103i</v>
      </c>
      <c r="D2970" t="str">
        <f t="shared" si="858"/>
        <v>3.44971943756079-0.554102766518434i</v>
      </c>
      <c r="E2970" t="str">
        <f t="shared" si="859"/>
        <v>201.626558016033-153.028759994295i</v>
      </c>
      <c r="F2970" t="str">
        <f t="shared" si="860"/>
        <v>2.90530249506895-2.37796553863767i</v>
      </c>
      <c r="G2970" t="str">
        <f t="shared" si="861"/>
        <v>0.998416646912244-0.039759855140024i</v>
      </c>
      <c r="H2970" t="str">
        <f t="shared" si="862"/>
        <v>1.44501514304446-133.414869131194i</v>
      </c>
      <c r="I2970" t="str">
        <f t="shared" si="863"/>
        <v>-0.883148971027805-1.10315917079203i</v>
      </c>
      <c r="K2970" t="str">
        <f t="shared" si="864"/>
        <v>0.000974079113168784-0.00132638608685857i</v>
      </c>
      <c r="L2970" t="str">
        <f t="shared" si="865"/>
        <v>0.0001875-0.0032056818073858i</v>
      </c>
      <c r="M2970" t="str">
        <f t="shared" si="866"/>
        <v>0.0025-0.00154530302509879i</v>
      </c>
      <c r="N2970">
        <f t="shared" si="867"/>
        <v>79.970525804304799</v>
      </c>
      <c r="O2970">
        <f t="shared" si="868"/>
        <v>3.2596159398659728</v>
      </c>
      <c r="P2970" s="3">
        <f t="shared" si="869"/>
        <v>3.2596159398659728</v>
      </c>
      <c r="Q2970" s="3">
        <f t="shared" si="870"/>
        <v>-100.0294741956952</v>
      </c>
      <c r="R2970">
        <f t="shared" si="871"/>
        <v>79.970525804304799</v>
      </c>
      <c r="S2970">
        <f t="shared" si="872"/>
        <v>66.020966607089349</v>
      </c>
      <c r="T2970">
        <f t="shared" si="855"/>
        <v>3.2596159398659728</v>
      </c>
    </row>
    <row r="2971" spans="1:20" x14ac:dyDescent="0.25">
      <c r="A2971">
        <f t="shared" si="856"/>
        <v>416398.29082739342</v>
      </c>
      <c r="B2971">
        <f t="shared" si="873"/>
        <v>66271.846280196289</v>
      </c>
      <c r="C2971" t="str">
        <f t="shared" si="857"/>
        <v>-0.259306382543746-1.42704342395381i</v>
      </c>
      <c r="D2971" t="str">
        <f t="shared" si="858"/>
        <v>3.4495049248925-0.554360174255816i</v>
      </c>
      <c r="E2971" t="str">
        <f t="shared" si="859"/>
        <v>200.594009295085-153.754640893667i</v>
      </c>
      <c r="F2971" t="str">
        <f t="shared" si="860"/>
        <v>2.90526746815599-2.36983971463393i</v>
      </c>
      <c r="G2971" t="str">
        <f t="shared" si="861"/>
        <v>0.998404609799736-0.0399104614151809i</v>
      </c>
      <c r="H2971" t="str">
        <f t="shared" si="862"/>
        <v>1.43143938253348-132.898705297256i</v>
      </c>
      <c r="I2971" t="str">
        <f t="shared" si="863"/>
        <v>-0.876751301391941-1.09879168649544i</v>
      </c>
      <c r="K2971" t="str">
        <f t="shared" si="864"/>
        <v>0.000972438907861113-0.00132376466366232i</v>
      </c>
      <c r="L2971" t="str">
        <f t="shared" si="865"/>
        <v>0.0001875-0.00319354633132675i</v>
      </c>
      <c r="M2971" t="str">
        <f t="shared" si="866"/>
        <v>0.0025-0.00153945310330623i</v>
      </c>
      <c r="N2971">
        <f t="shared" si="867"/>
        <v>79.701218878661138</v>
      </c>
      <c r="O2971">
        <f t="shared" si="868"/>
        <v>3.2298230690454446</v>
      </c>
      <c r="P2971" s="3">
        <f t="shared" si="869"/>
        <v>3.2298230690454446</v>
      </c>
      <c r="Q2971" s="3">
        <f t="shared" si="870"/>
        <v>-100.29878112133886</v>
      </c>
      <c r="R2971">
        <f t="shared" si="871"/>
        <v>79.701218878661138</v>
      </c>
      <c r="S2971">
        <f t="shared" si="872"/>
        <v>66.271846280196286</v>
      </c>
      <c r="T2971">
        <f t="shared" si="855"/>
        <v>3.2298230690454446</v>
      </c>
    </row>
    <row r="2972" spans="1:20" x14ac:dyDescent="0.25">
      <c r="A2972">
        <f t="shared" si="856"/>
        <v>417980.60433253751</v>
      </c>
      <c r="B2972">
        <f t="shared" si="873"/>
        <v>66523.679296061033</v>
      </c>
      <c r="C2972" t="str">
        <f t="shared" si="857"/>
        <v>-0.265098165711111-1.42087908860809i</v>
      </c>
      <c r="D2972" t="str">
        <f t="shared" si="858"/>
        <v>3.44928880581205-0.554625261552996i</v>
      </c>
      <c r="E2972" t="str">
        <f t="shared" si="859"/>
        <v>199.553283382647-154.468944244409i</v>
      </c>
      <c r="F2972" t="str">
        <f t="shared" si="860"/>
        <v>2.90523217538695-2.36174796028113i</v>
      </c>
      <c r="G2972" t="str">
        <f t="shared" si="861"/>
        <v>0.998392481324921-0.0400616344997042i</v>
      </c>
      <c r="H2972" t="str">
        <f t="shared" si="862"/>
        <v>1.41798475214085-132.384610202188i</v>
      </c>
      <c r="I2972" t="str">
        <f t="shared" si="863"/>
        <v>-0.870402808421069-1.0944427255666i</v>
      </c>
      <c r="K2972" t="str">
        <f t="shared" si="864"/>
        <v>0.000970796008657454-0.00132115384508055i</v>
      </c>
      <c r="L2972" t="str">
        <f t="shared" si="865"/>
        <v>0.0001875-0.00318145679550384i</v>
      </c>
      <c r="M2972" t="str">
        <f t="shared" si="866"/>
        <v>0.0025-0.00153362532706339i</v>
      </c>
      <c r="N2972">
        <f t="shared" si="867"/>
        <v>79.431643517278033</v>
      </c>
      <c r="O2972">
        <f t="shared" si="868"/>
        <v>3.1997470006147988</v>
      </c>
      <c r="P2972" s="3">
        <f t="shared" si="869"/>
        <v>3.1997470006147988</v>
      </c>
      <c r="Q2972" s="3">
        <f t="shared" si="870"/>
        <v>-100.56835648272197</v>
      </c>
      <c r="R2972">
        <f t="shared" si="871"/>
        <v>79.431643517278033</v>
      </c>
      <c r="S2972">
        <f t="shared" si="872"/>
        <v>66.523679296061033</v>
      </c>
      <c r="T2972">
        <f t="shared" si="855"/>
        <v>3.1997470006147988</v>
      </c>
    </row>
    <row r="2973" spans="1:20" x14ac:dyDescent="0.25">
      <c r="A2973">
        <f t="shared" si="856"/>
        <v>419568.93062900123</v>
      </c>
      <c r="B2973">
        <f t="shared" si="873"/>
        <v>66776.469277386073</v>
      </c>
      <c r="C2973" t="str">
        <f t="shared" si="857"/>
        <v>-0.270838257922288-1.41466173822942i</v>
      </c>
      <c r="D2973" t="str">
        <f t="shared" si="858"/>
        <v>3.44907106849488-0.554898028902539i</v>
      </c>
      <c r="E2973" t="str">
        <f t="shared" si="859"/>
        <v>198.504594307046-155.171546410253i</v>
      </c>
      <c r="F2973" t="str">
        <f t="shared" si="860"/>
        <v>2.90519661475047-2.35369015893384i</v>
      </c>
      <c r="G2973" t="str">
        <f t="shared" si="861"/>
        <v>0.998380260796603-0.0402133764848193i</v>
      </c>
      <c r="H2973" t="str">
        <f t="shared" si="862"/>
        <v>1.40465016523031-131.872574716592i</v>
      </c>
      <c r="I2973" t="str">
        <f t="shared" si="863"/>
        <v>-0.864103107120301-1.09011219312245i</v>
      </c>
      <c r="K2973" t="str">
        <f t="shared" si="864"/>
        <v>0.000969150399318214-0.00131855354558479i</v>
      </c>
      <c r="L2973" t="str">
        <f t="shared" si="865"/>
        <v>0.0001875-0.00316941302600502i</v>
      </c>
      <c r="M2973" t="str">
        <f t="shared" si="866"/>
        <v>0.0025-0.00152781961253575i</v>
      </c>
      <c r="N2973">
        <f t="shared" si="867"/>
        <v>79.161820504334329</v>
      </c>
      <c r="O2973">
        <f t="shared" si="868"/>
        <v>3.1693881059305995</v>
      </c>
      <c r="P2973" s="3">
        <f t="shared" si="869"/>
        <v>3.1693881059305995</v>
      </c>
      <c r="Q2973" s="3">
        <f t="shared" si="870"/>
        <v>-100.83817949566567</v>
      </c>
      <c r="R2973">
        <f t="shared" si="871"/>
        <v>79.161820504334329</v>
      </c>
      <c r="S2973">
        <f t="shared" si="872"/>
        <v>66.77646927738607</v>
      </c>
      <c r="T2973">
        <f t="shared" si="855"/>
        <v>3.1693881059305995</v>
      </c>
    </row>
    <row r="2974" spans="1:20" x14ac:dyDescent="0.25">
      <c r="A2974">
        <f t="shared" si="856"/>
        <v>421163.2925653914</v>
      </c>
      <c r="B2974">
        <f t="shared" si="873"/>
        <v>67030.219860640136</v>
      </c>
      <c r="C2974" t="str">
        <f t="shared" si="857"/>
        <v>-0.276525670877572-1.40839232541849i</v>
      </c>
      <c r="D2974" t="str">
        <f t="shared" si="858"/>
        <v>3.44885170103245-0.55517847687054i</v>
      </c>
      <c r="E2974" t="str">
        <f t="shared" si="859"/>
        <v>197.448158447522-155.862328976215i</v>
      </c>
      <c r="F2974" t="str">
        <f t="shared" si="860"/>
        <v>2.90516078422017-2.3456661944323i</v>
      </c>
      <c r="G2974" t="str">
        <f t="shared" si="861"/>
        <v>0.998367947518391-0.0403656894689854i</v>
      </c>
      <c r="H2974" t="str">
        <f t="shared" si="862"/>
        <v>1.39143454612321-131.362589760952i</v>
      </c>
      <c r="I2974" t="str">
        <f t="shared" si="863"/>
        <v>-0.857851815605691-1.08579999494919i</v>
      </c>
      <c r="K2974" t="str">
        <f t="shared" si="864"/>
        <v>0.000967502064092186-0.00131596367969473i</v>
      </c>
      <c r="L2974" t="str">
        <f t="shared" si="865"/>
        <v>0.0001875-0.00315741484957663i</v>
      </c>
      <c r="M2974" t="str">
        <f t="shared" si="866"/>
        <v>0.0025-0.00152203587620617i</v>
      </c>
      <c r="N2974">
        <f t="shared" si="867"/>
        <v>78.891770507123269</v>
      </c>
      <c r="O2974">
        <f t="shared" si="868"/>
        <v>3.1387468109466683</v>
      </c>
      <c r="P2974" s="3">
        <f t="shared" si="869"/>
        <v>3.1387468109466683</v>
      </c>
      <c r="Q2974" s="3">
        <f t="shared" si="870"/>
        <v>-101.10822949287673</v>
      </c>
      <c r="R2974">
        <f t="shared" si="871"/>
        <v>78.891770507123269</v>
      </c>
      <c r="S2974">
        <f t="shared" si="872"/>
        <v>67.03021986064013</v>
      </c>
      <c r="T2974">
        <f t="shared" si="855"/>
        <v>3.1387468109466683</v>
      </c>
    </row>
    <row r="2975" spans="1:20" x14ac:dyDescent="0.25">
      <c r="A2975">
        <f t="shared" si="856"/>
        <v>422763.71307713992</v>
      </c>
      <c r="B2975">
        <f t="shared" si="873"/>
        <v>67284.934696110577</v>
      </c>
      <c r="C2975" t="str">
        <f t="shared" si="857"/>
        <v>-0.282159441154886-1.40207182308803i</v>
      </c>
      <c r="D2975" t="str">
        <f t="shared" si="858"/>
        <v>3.44863069143171-0.555466606096233i</v>
      </c>
      <c r="E2975" t="str">
        <f t="shared" si="859"/>
        <v>196.38419437648-156.54117879964i</v>
      </c>
      <c r="F2975" t="str">
        <f t="shared" si="860"/>
        <v>2.90512468175439-2.33767595110067i</v>
      </c>
      <c r="G2975" t="str">
        <f t="shared" si="861"/>
        <v>0.99835554078866-0.0405185755579152i</v>
      </c>
      <c r="H2975" t="str">
        <f t="shared" si="862"/>
        <v>1.37833682996756-130.854646305267i</v>
      </c>
      <c r="I2975" t="str">
        <f t="shared" si="863"/>
        <v>-0.851648555077656-1.08150603749557i</v>
      </c>
      <c r="K2975" t="str">
        <f t="shared" si="864"/>
        <v>0.000965850987717897-0.00131338416198109i</v>
      </c>
      <c r="L2975" t="str">
        <f t="shared" si="865"/>
        <v>0.0001875-0.00314546209362087i</v>
      </c>
      <c r="M2975" t="str">
        <f t="shared" si="866"/>
        <v>0.0025-0.00151627403487365i</v>
      </c>
      <c r="N2975">
        <f t="shared" si="867"/>
        <v>78.621514068058985</v>
      </c>
      <c r="O2975">
        <f t="shared" si="868"/>
        <v>3.1078235956160056</v>
      </c>
      <c r="P2975" s="3">
        <f t="shared" si="869"/>
        <v>3.1078235956160056</v>
      </c>
      <c r="Q2975" s="3">
        <f t="shared" si="870"/>
        <v>-101.37848593194101</v>
      </c>
      <c r="R2975">
        <f t="shared" si="871"/>
        <v>78.621514068058985</v>
      </c>
      <c r="S2975">
        <f t="shared" si="872"/>
        <v>67.284934696110582</v>
      </c>
      <c r="T2975">
        <f t="shared" si="855"/>
        <v>3.1078235956160056</v>
      </c>
    </row>
    <row r="2976" spans="1:20" x14ac:dyDescent="0.25">
      <c r="A2976">
        <f t="shared" si="856"/>
        <v>424370.21518683305</v>
      </c>
      <c r="B2976">
        <f t="shared" si="873"/>
        <v>67540.617447955796</v>
      </c>
      <c r="C2976" t="str">
        <f t="shared" si="857"/>
        <v>-0.287738630705917-1.39570122368468i</v>
      </c>
      <c r="D2976" t="str">
        <f t="shared" si="858"/>
        <v>3.44840802761465-0.555762417291608i</v>
      </c>
      <c r="E2976" t="str">
        <f t="shared" si="859"/>
        <v>195.312922700605-157.207988055585i</v>
      </c>
      <c r="F2976" t="str">
        <f t="shared" si="860"/>
        <v>2.90508830529609-2.32971931374542i</v>
      </c>
      <c r="G2976" t="str">
        <f t="shared" si="861"/>
        <v>0.998343039900514-0.0406720368645944i</v>
      </c>
      <c r="H2976" t="str">
        <f t="shared" si="862"/>
        <v>1.36535596260894-130.348735368692i</v>
      </c>
      <c r="I2976" t="str">
        <f t="shared" si="863"/>
        <v>-0.845492949794708-1.07723022786638i</v>
      </c>
      <c r="K2976" t="str">
        <f t="shared" si="864"/>
        <v>0.000964197155424956-0.00131081490706855i</v>
      </c>
      <c r="L2976" t="str">
        <f t="shared" si="865"/>
        <v>0.0001875-0.00313355458619334i</v>
      </c>
      <c r="M2976" t="str">
        <f t="shared" si="866"/>
        <v>0.0025-0.00151053400565217i</v>
      </c>
      <c r="N2976">
        <f t="shared" si="867"/>
        <v>78.351071596828262</v>
      </c>
      <c r="O2976">
        <f t="shared" si="868"/>
        <v>3.0766189932596162</v>
      </c>
      <c r="P2976" s="3">
        <f t="shared" si="869"/>
        <v>3.0766189932596162</v>
      </c>
      <c r="Q2976" s="3">
        <f t="shared" si="870"/>
        <v>-101.64892840317174</v>
      </c>
      <c r="R2976">
        <f t="shared" si="871"/>
        <v>78.351071596828262</v>
      </c>
      <c r="S2976">
        <f t="shared" si="872"/>
        <v>67.540617447955796</v>
      </c>
      <c r="T2976">
        <f t="shared" si="855"/>
        <v>3.0766189932596162</v>
      </c>
    </row>
    <row r="2977" spans="1:20" x14ac:dyDescent="0.25">
      <c r="A2977">
        <f t="shared" si="856"/>
        <v>425982.82200454309</v>
      </c>
      <c r="B2977">
        <f t="shared" si="873"/>
        <v>67797.271794258035</v>
      </c>
      <c r="C2977" t="str">
        <f t="shared" si="857"/>
        <v>-0.29326232732346-1.38928153839694i</v>
      </c>
      <c r="D2977" t="str">
        <f t="shared" si="858"/>
        <v>3.4481836974176-0.556065911240992i</v>
      </c>
      <c r="E2977" t="str">
        <f t="shared" si="859"/>
        <v>194.23456590108-157.862654276546i</v>
      </c>
      <c r="F2977" t="str">
        <f t="shared" si="860"/>
        <v>2.90505165277283-2.32179616765357i</v>
      </c>
      <c r="G2977" t="str">
        <f t="shared" si="861"/>
        <v>0.998330444141745-0.0408260755093007i</v>
      </c>
      <c r="H2977" t="str">
        <f t="shared" si="862"/>
        <v>1.35249090046312-129.844848019169i</v>
      </c>
      <c r="I2977" t="str">
        <f t="shared" si="863"/>
        <v>-0.839384627047303-1.07297247381593i</v>
      </c>
      <c r="K2977" t="str">
        <f t="shared" si="864"/>
        <v>0.000962540552935368-0.00130825582963872i</v>
      </c>
      <c r="L2977" t="str">
        <f t="shared" si="865"/>
        <v>0.0001875-0.00312169215600054i</v>
      </c>
      <c r="M2977" t="str">
        <f t="shared" si="866"/>
        <v>0.0025-0.00150481570596949i</v>
      </c>
      <c r="N2977">
        <f t="shared" si="867"/>
        <v>78.08046336269129</v>
      </c>
      <c r="O2977">
        <f t="shared" si="868"/>
        <v>3.0451335899025795</v>
      </c>
      <c r="P2977" s="3">
        <f t="shared" si="869"/>
        <v>3.0451335899025795</v>
      </c>
      <c r="Q2977" s="3">
        <f t="shared" si="870"/>
        <v>-101.91953663730871</v>
      </c>
      <c r="R2977">
        <f t="shared" si="871"/>
        <v>78.08046336269129</v>
      </c>
      <c r="S2977">
        <f t="shared" si="872"/>
        <v>67.797271794258037</v>
      </c>
      <c r="T2977">
        <f t="shared" si="855"/>
        <v>3.0451335899025795</v>
      </c>
    </row>
    <row r="2978" spans="1:20" x14ac:dyDescent="0.25">
      <c r="A2978">
        <f t="shared" si="856"/>
        <v>427601.5567281603</v>
      </c>
      <c r="B2978">
        <f t="shared" si="873"/>
        <v>68054.901427076213</v>
      </c>
      <c r="C2978" t="str">
        <f t="shared" si="857"/>
        <v>-0.298729645079472-1.3828137963507i</v>
      </c>
      <c r="D2978" t="str">
        <f t="shared" si="858"/>
        <v>3.44795768859083-0.556377088800658i</v>
      </c>
      <c r="E2978" t="str">
        <f t="shared" si="859"/>
        <v>193.149348173153-158.505080386506i</v>
      </c>
      <c r="F2978" t="str">
        <f t="shared" si="860"/>
        <v>2.90501472209657-2.31390639859102i</v>
      </c>
      <c r="G2978" t="str">
        <f t="shared" si="861"/>
        <v>0.998317752794795-0.0409806936196237i</v>
      </c>
      <c r="H2978" t="str">
        <f t="shared" si="862"/>
        <v>1.3397406103903-129.342975373076i</v>
      </c>
      <c r="I2978" t="str">
        <f t="shared" si="863"/>
        <v>-0.833323217132045-1.06873268374167i</v>
      </c>
      <c r="K2978" t="str">
        <f t="shared" si="864"/>
        <v>0.00096088116646481-0.00130570684443311i</v>
      </c>
      <c r="L2978" t="str">
        <f t="shared" si="865"/>
        <v>0.0001875-0.00310987463239742i</v>
      </c>
      <c r="M2978" t="str">
        <f t="shared" si="866"/>
        <v>0.0025-0.00149911905356594i</v>
      </c>
      <c r="N2978">
        <f t="shared" si="867"/>
        <v>77.809709486943106</v>
      </c>
      <c r="O2978">
        <f t="shared" si="868"/>
        <v>3.0133680235798499</v>
      </c>
      <c r="P2978" s="3">
        <f t="shared" si="869"/>
        <v>3.0133680235798499</v>
      </c>
      <c r="Q2978" s="3">
        <f t="shared" si="870"/>
        <v>-102.19029051305689</v>
      </c>
      <c r="R2978">
        <f t="shared" si="871"/>
        <v>77.809709486943106</v>
      </c>
      <c r="S2978">
        <f t="shared" si="872"/>
        <v>68.054901427076217</v>
      </c>
      <c r="T2978">
        <f t="shared" si="855"/>
        <v>3.0133680235798499</v>
      </c>
    </row>
    <row r="2979" spans="1:20" x14ac:dyDescent="0.25">
      <c r="A2979">
        <f t="shared" si="856"/>
        <v>429226.44264372729</v>
      </c>
      <c r="B2979">
        <f t="shared" si="873"/>
        <v>68313.510052499099</v>
      </c>
      <c r="C2979" t="str">
        <f t="shared" si="857"/>
        <v>-0.30413972473365-1.37629904379343i</v>
      </c>
      <c r="D2979" t="str">
        <f t="shared" si="858"/>
        <v>3.44772998879789-0.556695950898409i</v>
      </c>
      <c r="E2979" t="str">
        <f t="shared" si="859"/>
        <v>192.057495265268-159.13517472933i</v>
      </c>
      <c r="F2979" t="str">
        <f t="shared" si="860"/>
        <v>2.90497751116359-2.30604989280091i</v>
      </c>
      <c r="G2979" t="str">
        <f t="shared" si="861"/>
        <v>0.998304965136715-0.0411358933304834i</v>
      </c>
      <c r="H2979" t="str">
        <f t="shared" si="862"/>
        <v>1.3271040695711-128.84310859487i</v>
      </c>
      <c r="I2979" t="str">
        <f t="shared" si="863"/>
        <v>-0.827308353326088-1.06451076667788i</v>
      </c>
      <c r="K2979" t="str">
        <f t="shared" si="864"/>
        <v>0.000959218982723933-0.00130316786625622i</v>
      </c>
      <c r="L2979" t="str">
        <f t="shared" si="865"/>
        <v>0.0001875-0.00309810184538496i</v>
      </c>
      <c r="M2979" t="str">
        <f t="shared" si="866"/>
        <v>0.0025-0.00149344396649326i</v>
      </c>
      <c r="N2979">
        <f t="shared" si="867"/>
        <v>77.538829935535233</v>
      </c>
      <c r="O2979">
        <f t="shared" si="868"/>
        <v>2.9813229836119652</v>
      </c>
      <c r="P2979" s="3">
        <f t="shared" si="869"/>
        <v>2.9813229836119652</v>
      </c>
      <c r="Q2979" s="3">
        <f t="shared" si="870"/>
        <v>-102.46117006446477</v>
      </c>
      <c r="R2979">
        <f t="shared" si="871"/>
        <v>77.538829935535233</v>
      </c>
      <c r="S2979">
        <f t="shared" si="872"/>
        <v>68.313510052499097</v>
      </c>
      <c r="T2979">
        <f t="shared" si="855"/>
        <v>2.9813229836119652</v>
      </c>
    </row>
    <row r="2980" spans="1:20" x14ac:dyDescent="0.25">
      <c r="A2980">
        <f t="shared" si="856"/>
        <v>430857.50312577351</v>
      </c>
      <c r="B2980">
        <f t="shared" si="873"/>
        <v>68573.101390698605</v>
      </c>
      <c r="C2980" t="str">
        <f t="shared" si="857"/>
        <v>-0.309491734112051-1.36973834326828i</v>
      </c>
      <c r="D2980" t="str">
        <f t="shared" si="858"/>
        <v>3.447500585615-0.557022498533165i</v>
      </c>
      <c r="E2980" t="str">
        <f t="shared" si="859"/>
        <v>190.959234318011-159.752851091498i</v>
      </c>
      <c r="F2980" t="str">
        <f t="shared" si="860"/>
        <v>2.90494001785439-2.29822653700192i</v>
      </c>
      <c r="G2980" t="str">
        <f t="shared" si="861"/>
        <v>0.998292080439127-0.0412916767841507i</v>
      </c>
      <c r="H2980" t="str">
        <f t="shared" si="862"/>
        <v>1.31458026538405-128.345238896735i</v>
      </c>
      <c r="I2980" t="str">
        <f t="shared" si="863"/>
        <v>-0.821339671861754-1.06030663228938i</v>
      </c>
      <c r="K2980" t="str">
        <f t="shared" si="864"/>
        <v>0.000957553988919568-0.00130063880997861i</v>
      </c>
      <c r="L2980" t="str">
        <f t="shared" si="865"/>
        <v>0.0001875-0.00308637362560765i</v>
      </c>
      <c r="M2980" t="str">
        <f t="shared" si="866"/>
        <v>0.0025-0.00148779036311343i</v>
      </c>
      <c r="N2980">
        <f t="shared" si="867"/>
        <v>77.26784451187072</v>
      </c>
      <c r="O2980">
        <f t="shared" si="868"/>
        <v>2.9489992098514879</v>
      </c>
      <c r="P2980" s="3">
        <f t="shared" si="869"/>
        <v>2.9489992098514879</v>
      </c>
      <c r="Q2980" s="3">
        <f t="shared" si="870"/>
        <v>-102.73215548812928</v>
      </c>
      <c r="R2980">
        <f t="shared" si="871"/>
        <v>77.26784451187072</v>
      </c>
      <c r="S2980">
        <f t="shared" si="872"/>
        <v>68.573101390698611</v>
      </c>
      <c r="T2980">
        <f t="shared" si="855"/>
        <v>2.9489992098514879</v>
      </c>
    </row>
    <row r="2981" spans="1:20" x14ac:dyDescent="0.25">
      <c r="A2981">
        <f t="shared" si="856"/>
        <v>432494.76163765142</v>
      </c>
      <c r="B2981">
        <f t="shared" si="873"/>
        <v>68833.679175983256</v>
      </c>
      <c r="C2981" t="str">
        <f t="shared" si="857"/>
        <v>-0.314784868455702-1.36313277277941i</v>
      </c>
      <c r="D2981" t="str">
        <f t="shared" si="858"/>
        <v>3.44726946653065-0.557356732774563i</v>
      </c>
      <c r="E2981" t="str">
        <f t="shared" si="859"/>
        <v>189.854793703058-160.358028719212i</v>
      </c>
      <c r="F2981" t="str">
        <f t="shared" si="860"/>
        <v>2.90490224003353-2.29043621838661i</v>
      </c>
      <c r="G2981" t="str">
        <f t="shared" si="861"/>
        <v>0.99827909796818-0.0414480461302653i</v>
      </c>
      <c r="H2981" t="str">
        <f t="shared" si="862"/>
        <v>1.3021681952849-127.849357538237i</v>
      </c>
      <c r="I2981" t="str">
        <f t="shared" si="863"/>
        <v>-0.815416811901426-1.05612019086543i</v>
      </c>
      <c r="K2981" t="str">
        <f t="shared" si="864"/>
        <v>0.00095588617275597-0.00129811959054005i</v>
      </c>
      <c r="L2981" t="str">
        <f t="shared" si="865"/>
        <v>0.0001875-0.00307468980435112i</v>
      </c>
      <c r="M2981" t="str">
        <f t="shared" si="866"/>
        <v>0.0025-0.00148215816209746i</v>
      </c>
      <c r="N2981">
        <f t="shared" si="867"/>
        <v>76.996772849772327</v>
      </c>
      <c r="O2981">
        <f t="shared" si="868"/>
        <v>2.9163974919018258</v>
      </c>
      <c r="P2981" s="3">
        <f t="shared" si="869"/>
        <v>2.9163974919018258</v>
      </c>
      <c r="Q2981" s="3">
        <f t="shared" si="870"/>
        <v>-103.00322715022767</v>
      </c>
      <c r="R2981">
        <f t="shared" si="871"/>
        <v>76.996772849772327</v>
      </c>
      <c r="S2981">
        <f t="shared" si="872"/>
        <v>68.833679175983249</v>
      </c>
      <c r="T2981">
        <f t="shared" si="855"/>
        <v>2.9163974919018258</v>
      </c>
    </row>
    <row r="2982" spans="1:20" x14ac:dyDescent="0.25">
      <c r="A2982">
        <f t="shared" si="856"/>
        <v>434138.24173187453</v>
      </c>
      <c r="B2982">
        <f t="shared" si="873"/>
        <v>69095.247156851998</v>
      </c>
      <c r="C2982" t="str">
        <f t="shared" si="857"/>
        <v>-0.320018350738894-1.35648342494974i</v>
      </c>
      <c r="D2982" t="str">
        <f t="shared" si="858"/>
        <v>3.44703661894488-0.557698654762519i</v>
      </c>
      <c r="E2982" t="str">
        <f t="shared" si="859"/>
        <v>188.744402862403-160.95063232992i</v>
      </c>
      <c r="F2982" t="str">
        <f t="shared" si="860"/>
        <v>2.90486417554955-2.28267882461975i</v>
      </c>
      <c r="G2982" t="str">
        <f t="shared" si="861"/>
        <v>0.998266016984515-0.0416050035258566i</v>
      </c>
      <c r="H2982" t="str">
        <f t="shared" si="862"/>
        <v>1.2898668666873-127.355455825978i</v>
      </c>
      <c r="I2982" t="str">
        <f t="shared" si="863"/>
        <v>-0.809539415512647-1.05195135331357i</v>
      </c>
      <c r="K2982" t="str">
        <f t="shared" si="864"/>
        <v>0.000954215522436-0.00129561012295268i</v>
      </c>
      <c r="L2982" t="str">
        <f t="shared" si="865"/>
        <v>0.0001875-0.00306305021353966i</v>
      </c>
      <c r="M2982" t="str">
        <f t="shared" si="866"/>
        <v>0.0025-0.00147654728242425i</v>
      </c>
      <c r="N2982">
        <f t="shared" si="867"/>
        <v>76.725634406634214</v>
      </c>
      <c r="O2982">
        <f t="shared" si="868"/>
        <v>2.8835186683089513</v>
      </c>
      <c r="P2982" s="3">
        <f t="shared" si="869"/>
        <v>2.8835186683089513</v>
      </c>
      <c r="Q2982" s="3">
        <f t="shared" si="870"/>
        <v>-103.27436559336579</v>
      </c>
      <c r="R2982">
        <f t="shared" si="871"/>
        <v>76.725634406634214</v>
      </c>
      <c r="S2982">
        <f t="shared" si="872"/>
        <v>69.095247156851997</v>
      </c>
      <c r="T2982">
        <f t="shared" si="855"/>
        <v>2.8835186683089513</v>
      </c>
    </row>
    <row r="2983" spans="1:20" x14ac:dyDescent="0.25">
      <c r="A2983">
        <f t="shared" si="856"/>
        <v>435787.96705045569</v>
      </c>
      <c r="B2983">
        <f t="shared" si="873"/>
        <v>69357.809096048033</v>
      </c>
      <c r="C2983" t="str">
        <f t="shared" si="857"/>
        <v>-0.325191431957179-1.34979140617242i</v>
      </c>
      <c r="D2983" t="str">
        <f t="shared" si="858"/>
        <v>3.44680203016877-0.558048265706825i</v>
      </c>
      <c r="E2983" t="str">
        <f t="shared" si="859"/>
        <v>187.628292148038-161.530592118287i</v>
      </c>
      <c r="F2983" t="str">
        <f t="shared" si="860"/>
        <v>2.90482582223478-2.27495424383671i</v>
      </c>
      <c r="G2983" t="str">
        <f t="shared" si="861"/>
        <v>0.998252836743221-0.0417625511353611i</v>
      </c>
      <c r="H2983" t="str">
        <f t="shared" si="862"/>
        <v>1.27767529684523-126.863525113255i</v>
      </c>
      <c r="I2983" t="str">
        <f t="shared" si="863"/>
        <v>-0.803707127643465-1.04780003115364i</v>
      </c>
      <c r="K2983" t="str">
        <f t="shared" si="864"/>
        <v>0.000952542026662313-0.00129311032230427i</v>
      </c>
      <c r="L2983" t="str">
        <f t="shared" si="865"/>
        <v>0.0001875-0.00305145468573387i</v>
      </c>
      <c r="M2983" t="str">
        <f t="shared" si="866"/>
        <v>0.0025-0.00147095764337941i</v>
      </c>
      <c r="N2983">
        <f t="shared" si="867"/>
        <v>76.454448456757049</v>
      </c>
      <c r="O2983">
        <f t="shared" si="868"/>
        <v>2.8503636257275837</v>
      </c>
      <c r="P2983" s="3">
        <f t="shared" si="869"/>
        <v>2.8503636257275837</v>
      </c>
      <c r="Q2983" s="3">
        <f t="shared" si="870"/>
        <v>-103.54555154324295</v>
      </c>
      <c r="R2983">
        <f t="shared" si="871"/>
        <v>76.454448456757049</v>
      </c>
      <c r="S2983">
        <f t="shared" si="872"/>
        <v>69.35780909604803</v>
      </c>
      <c r="T2983">
        <f t="shared" si="855"/>
        <v>2.8503636257275837</v>
      </c>
    </row>
    <row r="2984" spans="1:20" x14ac:dyDescent="0.25">
      <c r="A2984">
        <f t="shared" si="856"/>
        <v>437443.96132524736</v>
      </c>
      <c r="B2984">
        <f t="shared" si="873"/>
        <v>69621.368770613015</v>
      </c>
      <c r="C2984" t="str">
        <f t="shared" si="857"/>
        <v>-0.330303391384806-1.34305783575716i</v>
      </c>
      <c r="D2984" t="str">
        <f t="shared" si="858"/>
        <v>3.44656568742392-0.558405566886714i</v>
      </c>
      <c r="E2984" t="str">
        <f t="shared" si="859"/>
        <v>186.506692662337-162.097843756665i</v>
      </c>
      <c r="F2984" t="str">
        <f t="shared" si="860"/>
        <v>2.90478717790535-2.2672623646418i</v>
      </c>
      <c r="G2984" t="str">
        <f t="shared" si="861"/>
        <v>0.998239556493791-0.0419206911306433i</v>
      </c>
      <c r="H2984" t="str">
        <f t="shared" si="862"/>
        <v>1.26559251273684-126.373556799724i</v>
      </c>
      <c r="I2984" t="str">
        <f t="shared" si="863"/>
        <v>-0.797919596098012-1.04366613651187i</v>
      </c>
      <c r="K2984" t="str">
        <f t="shared" si="864"/>
        <v>0.000950865674638457-0.00129062010376142i</v>
      </c>
      <c r="L2984" t="str">
        <f t="shared" si="865"/>
        <v>0.0001875-0.00303990305412819i</v>
      </c>
      <c r="M2984" t="str">
        <f t="shared" si="866"/>
        <v>0.0025-0.0014653891645541i</v>
      </c>
      <c r="N2984">
        <f t="shared" si="867"/>
        <v>76.183234084879345</v>
      </c>
      <c r="O2984">
        <f t="shared" si="868"/>
        <v>2.8169332980619908</v>
      </c>
      <c r="P2984" s="3">
        <f t="shared" si="869"/>
        <v>2.8169332980619908</v>
      </c>
      <c r="Q2984" s="3">
        <f t="shared" si="870"/>
        <v>-103.81676591512065</v>
      </c>
      <c r="R2984">
        <f t="shared" si="871"/>
        <v>76.183234084879345</v>
      </c>
      <c r="S2984">
        <f t="shared" si="872"/>
        <v>69.621368770613017</v>
      </c>
      <c r="T2984">
        <f t="shared" si="855"/>
        <v>2.8169332980619908</v>
      </c>
    </row>
    <row r="2985" spans="1:20" x14ac:dyDescent="0.25">
      <c r="A2985">
        <f t="shared" si="856"/>
        <v>439106.24837828329</v>
      </c>
      <c r="B2985">
        <f t="shared" si="873"/>
        <v>69885.929971941339</v>
      </c>
      <c r="C2985" t="str">
        <f t="shared" si="857"/>
        <v>-0.335353536801993-1.33628384507276i</v>
      </c>
      <c r="D2985" t="str">
        <f t="shared" si="858"/>
        <v>3.44632757784168-0.558770559650421i</v>
      </c>
      <c r="E2985" t="str">
        <f t="shared" si="859"/>
        <v>185.379836099322-162.652328390165i</v>
      </c>
      <c r="F2985" t="str">
        <f t="shared" si="860"/>
        <v>2.90474824036098-2.25960307610658i</v>
      </c>
      <c r="G2985" t="str">
        <f t="shared" si="861"/>
        <v>0.998226175480087-0.042079425691014i</v>
      </c>
      <c r="H2985" t="str">
        <f t="shared" si="862"/>
        <v>1.25361755094993-125.885542331061i</v>
      </c>
      <c r="I2985" t="str">
        <f t="shared" si="863"/>
        <v>-0.792176471512248-1.03954958211495i</v>
      </c>
      <c r="K2985" t="str">
        <f t="shared" si="864"/>
        <v>0.00094918645607001-0.00128813938257293i</v>
      </c>
      <c r="L2985" t="str">
        <f t="shared" si="865"/>
        <v>0.0001875-0.00302839515254851i</v>
      </c>
      <c r="M2985" t="str">
        <f t="shared" si="866"/>
        <v>0.0025-0.00145984176584389i</v>
      </c>
      <c r="N2985">
        <f t="shared" si="867"/>
        <v>75.91201017989431</v>
      </c>
      <c r="O2985">
        <f t="shared" si="868"/>
        <v>2.7832286655837297</v>
      </c>
      <c r="P2985" s="3">
        <f t="shared" si="869"/>
        <v>2.7832286655837297</v>
      </c>
      <c r="Q2985" s="3">
        <f t="shared" si="870"/>
        <v>-104.08798982010569</v>
      </c>
      <c r="R2985">
        <f t="shared" si="871"/>
        <v>75.91201017989431</v>
      </c>
      <c r="S2985">
        <f t="shared" si="872"/>
        <v>69.885929971941337</v>
      </c>
      <c r="T2985">
        <f t="shared" si="855"/>
        <v>2.7832286655837297</v>
      </c>
    </row>
    <row r="2986" spans="1:20" x14ac:dyDescent="0.25">
      <c r="A2986">
        <f t="shared" si="856"/>
        <v>440774.85212212079</v>
      </c>
      <c r="B2986">
        <f t="shared" si="873"/>
        <v>70151.496505834715</v>
      </c>
      <c r="C2986" t="str">
        <f t="shared" si="857"/>
        <v>-0.340341204691586-1.32947057668717i</v>
      </c>
      <c r="D2986" t="str">
        <f t="shared" si="858"/>
        <v>3.44608768846282-0.559143245414775i</v>
      </c>
      <c r="E2986" t="str">
        <f t="shared" si="859"/>
        <v>184.24795458707-163.193992626341i</v>
      </c>
      <c r="F2986" t="str">
        <f t="shared" si="860"/>
        <v>2.90470900738484-2.25197626776832i</v>
      </c>
      <c r="G2986" t="str">
        <f t="shared" si="861"/>
        <v>0.998212692940295-0.0422387570032495i</v>
      </c>
      <c r="H2986" t="str">
        <f t="shared" si="862"/>
        <v>1.24174945756881-125.399473198636i</v>
      </c>
      <c r="I2986" t="str">
        <f t="shared" si="863"/>
        <v>-0.786477407330048-1.03545028128429i</v>
      </c>
      <c r="K2986" t="str">
        <f t="shared" si="864"/>
        <v>0.000947504361165643-0.00128566807407313i</v>
      </c>
      <c r="L2986" t="str">
        <f t="shared" si="865"/>
        <v>0.0001875-0.00301693081544979i</v>
      </c>
      <c r="M2986" t="str">
        <f t="shared" si="866"/>
        <v>0.0025-0.00145431536744759i</v>
      </c>
      <c r="N2986">
        <f t="shared" si="867"/>
        <v>75.640795428777764</v>
      </c>
      <c r="O2986">
        <f t="shared" si="868"/>
        <v>2.7492507540273459</v>
      </c>
      <c r="P2986" s="3">
        <f t="shared" si="869"/>
        <v>2.7492507540273459</v>
      </c>
      <c r="Q2986" s="3">
        <f t="shared" si="870"/>
        <v>-104.35920457122224</v>
      </c>
      <c r="R2986">
        <f t="shared" si="871"/>
        <v>75.640795428777764</v>
      </c>
      <c r="S2986">
        <f t="shared" si="872"/>
        <v>70.151496505834714</v>
      </c>
      <c r="T2986">
        <f t="shared" si="855"/>
        <v>2.7492507540273459</v>
      </c>
    </row>
    <row r="2987" spans="1:20" x14ac:dyDescent="0.25">
      <c r="A2987">
        <f t="shared" si="856"/>
        <v>442449.79656018486</v>
      </c>
      <c r="B2987">
        <f t="shared" si="873"/>
        <v>70418.072192556894</v>
      </c>
      <c r="C2987" t="str">
        <f t="shared" si="857"/>
        <v>-0.345265760405669-1.32261918350604i</v>
      </c>
      <c r="D2987" t="str">
        <f t="shared" si="858"/>
        <v>3.44584600623682-0.559523625664751i</v>
      </c>
      <c r="E2987" t="str">
        <f t="shared" si="859"/>
        <v>183.111280531409-163.722788519634i</v>
      </c>
      <c r="F2987" t="str">
        <f t="shared" si="860"/>
        <v>2.90466947674346-2.24438182962831i</v>
      </c>
      <c r="G2987" t="str">
        <f t="shared" si="861"/>
        <v>0.998199108106881-0.0423986872616109i</v>
      </c>
      <c r="H2987" t="str">
        <f t="shared" si="862"/>
        <v>1.22998728806281-124.915340939179i</v>
      </c>
      <c r="I2987" t="str">
        <f t="shared" si="863"/>
        <v>-0.780822059779374-1.03136814793022i</v>
      </c>
      <c r="K2987" t="str">
        <f t="shared" si="864"/>
        <v>0.00094581938063819-0.00128320609368526i</v>
      </c>
      <c r="L2987" t="str">
        <f t="shared" si="865"/>
        <v>0.0001875-0.00300550987791372i</v>
      </c>
      <c r="M2987" t="str">
        <f t="shared" si="866"/>
        <v>0.0025-0.0014488098898661i</v>
      </c>
      <c r="N2987">
        <f t="shared" si="867"/>
        <v>75.369608310710632</v>
      </c>
      <c r="O2987">
        <f t="shared" si="868"/>
        <v>2.7150006336643209</v>
      </c>
      <c r="P2987" s="3">
        <f t="shared" si="869"/>
        <v>2.7150006336643209</v>
      </c>
      <c r="Q2987" s="3">
        <f t="shared" si="870"/>
        <v>-104.63039168928937</v>
      </c>
      <c r="R2987">
        <f t="shared" si="871"/>
        <v>75.369608310710632</v>
      </c>
      <c r="S2987">
        <f t="shared" si="872"/>
        <v>70.418072192556892</v>
      </c>
      <c r="T2987">
        <f t="shared" si="855"/>
        <v>2.7150006336643209</v>
      </c>
    </row>
    <row r="2988" spans="1:20" x14ac:dyDescent="0.25">
      <c r="A2988">
        <f t="shared" si="856"/>
        <v>444131.1057871136</v>
      </c>
      <c r="B2988">
        <f t="shared" si="873"/>
        <v>70685.660866888618</v>
      </c>
      <c r="C2988" t="str">
        <f t="shared" si="857"/>
        <v>-0.350126598301949-1.31573082791106i</v>
      </c>
      <c r="D2988" t="str">
        <f t="shared" si="858"/>
        <v>3.44560251802123-0.559911701953018i</v>
      </c>
      <c r="E2988" t="str">
        <f t="shared" si="859"/>
        <v>181.97004646114-164.238673550605i</v>
      </c>
      <c r="F2988" t="str">
        <f t="shared" si="860"/>
        <v>2.90462964618664-2.23681965215025i</v>
      </c>
      <c r="G2988" t="str">
        <f t="shared" si="861"/>
        <v>0.998185420206554-0.0425592186678635i</v>
      </c>
      <c r="H2988" t="str">
        <f t="shared" si="862"/>
        <v>1.21833010717604-124.433137134459i</v>
      </c>
      <c r="I2988" t="str">
        <f t="shared" si="863"/>
        <v>-0.775210087848772-1.02730309654644i</v>
      </c>
      <c r="K2988" t="str">
        <f t="shared" si="864"/>
        <v>0.000944131505705641-0.0012807533569249i</v>
      </c>
      <c r="L2988" t="str">
        <f t="shared" si="865"/>
        <v>0.0001875-0.00299413217564627i</v>
      </c>
      <c r="M2988" t="str">
        <f t="shared" si="866"/>
        <v>0.0025-0.00144332525390128i</v>
      </c>
      <c r="N2988">
        <f t="shared" si="867"/>
        <v>75.098467091413923</v>
      </c>
      <c r="O2988">
        <f t="shared" si="868"/>
        <v>2.6804794183564824</v>
      </c>
      <c r="P2988" s="3">
        <f t="shared" si="869"/>
        <v>2.6804794183564824</v>
      </c>
      <c r="Q2988" s="3">
        <f t="shared" si="870"/>
        <v>-104.90153290858608</v>
      </c>
      <c r="R2988">
        <f t="shared" si="871"/>
        <v>75.098467091413923</v>
      </c>
      <c r="S2988">
        <f t="shared" si="872"/>
        <v>70.685660866888625</v>
      </c>
      <c r="T2988">
        <f t="shared" ref="T2988:T3051" si="874">P2988</f>
        <v>2.6804794183564824</v>
      </c>
    </row>
    <row r="2989" spans="1:20" x14ac:dyDescent="0.25">
      <c r="A2989">
        <f t="shared" ref="A2989:A3052" si="875">2*PI()*B2989</f>
        <v>445818.80398910469</v>
      </c>
      <c r="B2989">
        <f t="shared" si="873"/>
        <v>70954.266378182801</v>
      </c>
      <c r="C2989" t="str">
        <f t="shared" ref="C2989:C3052" si="876">IMPRODUCT(D2989,E2989,$C$40,,K2989,$C$41)</f>
        <v>-0.354923141850461-1.30880668089942i</v>
      </c>
      <c r="D2989" t="str">
        <f t="shared" ref="D2989:D3052" si="877">IMDIV(IMPRODUCT($C$37,$C$38,COMPLEX(1,A2989/$C$38)),IMSUM(-1*A2989*A2989/$C$39,COMPLEX(0,1*A2989)))</f>
        <v>3.4453572105812-0.560307475899517i</v>
      </c>
      <c r="E2989" t="str">
        <f t="shared" ref="E2989:E3052" si="878">IMDIV(IMPRODUCT(IMSUM(F2989,G2989),$C$29,H2989),IMSUM(1,I2989))</f>
        <v>180.824484874954-164.741610600111i</v>
      </c>
      <c r="F2989" t="str">
        <f t="shared" ref="F2989:F3052" si="879">IMDIV(IMPRODUCT($C$14,$C$15,COMPLEX(1,A2989/$C$15)),IMSUM(-1*A2989*A2989/$C$16,COMPLEX(0,A2989)))</f>
        <v>2.90458951344729-2.22928962625866i</v>
      </c>
      <c r="G2989" t="str">
        <f t="shared" ref="G2989:G3052" si="880">IMDIV(1,COMPLEX(1,A2989*$C$9*$C$10))</f>
        <v>0.998171628460218-0.0427203534312952i</v>
      </c>
      <c r="H2989" t="str">
        <f t="shared" ref="H2989:H3052" si="881">IMDIV($C$3,IMSUM(K2989,COMPLEX(0,$C$28*A2989)))</f>
        <v>1.20677698881876-123.952853410958i</v>
      </c>
      <c r="I2989" t="str">
        <f t="shared" ref="I2989:I3052" si="882">IMPRODUCT(F2989,$C$29,H2989,$C$31)</f>
        <v>-0.769641153264018-1.02325504220435i</v>
      </c>
      <c r="K2989" t="str">
        <f t="shared" ref="K2989:K3052" si="883">IF($C$26&lt;=0,IMDIV(1,IMSUM(IMDIV(1,L2989),1/$C$18)),IMDIV(1,IMSUM(IMDIV(1,L2989),1/$C$18,IMDIV(1,M2989))))</f>
        <v>0.000942440728092125-0.00127830977940346i</v>
      </c>
      <c r="L2989" t="str">
        <f t="shared" ref="L2989:L3052" si="884">IMSUM($C$21/$C$22,IMDIV(1,COMPLEX(0,$C$20*$C$22*A2989)))</f>
        <v>0.0001875-0.00298279754497536i</v>
      </c>
      <c r="M2989" t="str">
        <f t="shared" ref="M2989:M3052" si="885">IMSUM($C$25/$C$26,IMDIV(1,COMPLEX(0,$C$24*$C$26*A2989)))</f>
        <v>0.0025-0.00143786138065479i</v>
      </c>
      <c r="N2989">
        <f t="shared" ref="N2989:N3052" si="886">ABS(R2989)</f>
        <v>74.8273898176882</v>
      </c>
      <c r="O2989">
        <f t="shared" ref="O2989:O3052" si="887">ABS(P2989)</f>
        <v>2.6456882645915303</v>
      </c>
      <c r="P2989" s="3">
        <f t="shared" ref="P2989:P3052" si="888">20*LOG10(IMABS(C2989))</f>
        <v>2.6456882645915303</v>
      </c>
      <c r="Q2989" s="3">
        <f t="shared" ref="Q2989:Q3052" si="889">IMARGUMENT(C2989)*180/PI()</f>
        <v>-105.1726101823118</v>
      </c>
      <c r="R2989">
        <f t="shared" ref="R2989:R3052" si="890">IF(Q2989&lt;0,Q2989+180,Q2989-180)</f>
        <v>74.8273898176882</v>
      </c>
      <c r="S2989">
        <f t="shared" ref="S2989:S3052" si="891">B2989/1000</f>
        <v>70.954266378182808</v>
      </c>
      <c r="T2989">
        <f t="shared" si="874"/>
        <v>2.6456882645915303</v>
      </c>
    </row>
    <row r="2990" spans="1:20" x14ac:dyDescent="0.25">
      <c r="A2990">
        <f t="shared" si="875"/>
        <v>447512.91544426332</v>
      </c>
      <c r="B2990">
        <f t="shared" ref="B2990:B3053" si="892">B2989*(1+B$42)</f>
        <v>71223.892590419899</v>
      </c>
      <c r="C2990" t="str">
        <f t="shared" si="876"/>
        <v>-0.359654843710556-1.30184792122544i</v>
      </c>
      <c r="D2990" t="str">
        <f t="shared" si="877"/>
        <v>3.44511007058881-0.560710949190996i</v>
      </c>
      <c r="E2990" t="str">
        <f t="shared" si="878"/>
        <v>179.674828090257-165.231567918493i</v>
      </c>
      <c r="F2990" t="str">
        <f t="shared" si="879"/>
        <v>2.90454907624132-2.22179164333727i</v>
      </c>
      <c r="G2990" t="str">
        <f t="shared" si="880"/>
        <v>0.998157732082931-0.042882093768736i</v>
      </c>
      <c r="H2990" t="str">
        <f t="shared" si="881"/>
        <v>1.19532701596013-123.474481439553i</v>
      </c>
      <c r="I2990" t="str">
        <f t="shared" si="882"/>
        <v>-0.764114920465022-1.01922390054757i</v>
      </c>
      <c r="K2990" t="str">
        <f t="shared" si="883"/>
        <v>0.000940747040028891-0.0012758752768317i</v>
      </c>
      <c r="L2990" t="str">
        <f t="shared" si="884"/>
        <v>0.0001875-0.00297150582284854i</v>
      </c>
      <c r="M2990" t="str">
        <f t="shared" si="885"/>
        <v>0.0025-0.00143241819152699i</v>
      </c>
      <c r="N2990">
        <f t="shared" si="886"/>
        <v>74.556394312171179</v>
      </c>
      <c r="O2990">
        <f t="shared" si="887"/>
        <v>2.6106283705006672</v>
      </c>
      <c r="P2990" s="3">
        <f t="shared" si="888"/>
        <v>2.6106283705006672</v>
      </c>
      <c r="Q2990" s="3">
        <f t="shared" si="889"/>
        <v>-105.44360568782882</v>
      </c>
      <c r="R2990">
        <f t="shared" si="890"/>
        <v>74.556394312171179</v>
      </c>
      <c r="S2990">
        <f t="shared" si="891"/>
        <v>71.223892590419894</v>
      </c>
      <c r="T2990">
        <f t="shared" si="874"/>
        <v>2.6106283705006672</v>
      </c>
    </row>
    <row r="2991" spans="1:20" x14ac:dyDescent="0.25">
      <c r="A2991">
        <f t="shared" si="875"/>
        <v>449213.46452295152</v>
      </c>
      <c r="B2991">
        <f t="shared" si="892"/>
        <v>71494.543382263495</v>
      </c>
      <c r="C2991" t="str">
        <f t="shared" si="876"/>
        <v>-0.364321185778731-1.29485573454536i</v>
      </c>
      <c r="D2991" t="str">
        <f t="shared" si="877"/>
        <v>3.44486108462254-0.561122123580568i</v>
      </c>
      <c r="E2991" t="str">
        <f t="shared" si="878"/>
        <v>178.521308094045-165.70851908991i</v>
      </c>
      <c r="F2991" t="str">
        <f t="shared" si="879"/>
        <v>2.90450833226745-2.21432559522739i</v>
      </c>
      <c r="G2991" t="str">
        <f t="shared" si="880"/>
        <v>0.998143730283864-0.043044441904577i</v>
      </c>
      <c r="H2991" t="str">
        <f t="shared" si="881"/>
        <v>1.18397928052228-122.998012935199i</v>
      </c>
      <c r="I2991" t="str">
        <f t="shared" si="882"/>
        <v>-0.758631056582904-1.01520958778645i</v>
      </c>
      <c r="K2991" t="str">
        <f t="shared" si="883"/>
        <v>0.000939050434255183-0.00127344976502324i</v>
      </c>
      <c r="L2991" t="str">
        <f t="shared" si="884"/>
        <v>0.0001875-0.00296025684683058i</v>
      </c>
      <c r="M2991" t="str">
        <f t="shared" si="885"/>
        <v>0.0025-0.00142699560821577i</v>
      </c>
      <c r="N2991">
        <f t="shared" si="886"/>
        <v>74.285498168305267</v>
      </c>
      <c r="O2991">
        <f t="shared" si="887"/>
        <v>2.5753009748590405</v>
      </c>
      <c r="P2991" s="3">
        <f t="shared" si="888"/>
        <v>2.5753009748590405</v>
      </c>
      <c r="Q2991" s="3">
        <f t="shared" si="889"/>
        <v>-105.71450183169473</v>
      </c>
      <c r="R2991">
        <f t="shared" si="890"/>
        <v>74.285498168305267</v>
      </c>
      <c r="S2991">
        <f t="shared" si="891"/>
        <v>71.494543382263501</v>
      </c>
      <c r="T2991">
        <f t="shared" si="874"/>
        <v>2.5753009748590405</v>
      </c>
    </row>
    <row r="2992" spans="1:20" x14ac:dyDescent="0.25">
      <c r="A2992">
        <f t="shared" si="875"/>
        <v>450920.47568813874</v>
      </c>
      <c r="B2992">
        <f t="shared" si="892"/>
        <v>71766.222647116098</v>
      </c>
      <c r="C2992" t="str">
        <f t="shared" si="876"/>
        <v>-0.368921679207477-1.28783131256671i</v>
      </c>
      <c r="D2992" t="str">
        <f t="shared" si="877"/>
        <v>3.44461023916659-0.561541000887254i</v>
      </c>
      <c r="E2992" t="str">
        <f t="shared" si="878"/>
        <v>177.364156396042-166.172442991915i</v>
      </c>
      <c r="F2992" t="str">
        <f t="shared" si="879"/>
        <v>2.9044672792072-2.20689137422635i</v>
      </c>
      <c r="G2992" t="str">
        <f t="shared" si="880"/>
        <v>0.998129622266256-0.0432074000707893i</v>
      </c>
      <c r="H2992" t="str">
        <f t="shared" si="881"/>
        <v>1.17273288327588-122.523439656618i</v>
      </c>
      <c r="I2992" t="str">
        <f t="shared" si="882"/>
        <v>-0.753189231417337-1.01121202069277i</v>
      </c>
      <c r="K2992" t="str">
        <f t="shared" si="883"/>
        <v>0.000937350904019152-0.00127103315989821i</v>
      </c>
      <c r="L2992" t="str">
        <f t="shared" si="884"/>
        <v>0.0001875-0.0029490504551012i</v>
      </c>
      <c r="M2992" t="str">
        <f t="shared" si="885"/>
        <v>0.0025-0.00142159355271545i</v>
      </c>
      <c r="N2992">
        <f t="shared" si="886"/>
        <v>74.014718745527972</v>
      </c>
      <c r="O2992">
        <f t="shared" si="887"/>
        <v>2.5397073560717098</v>
      </c>
      <c r="P2992" s="3">
        <f t="shared" si="888"/>
        <v>2.5397073560717098</v>
      </c>
      <c r="Q2992" s="3">
        <f t="shared" si="889"/>
        <v>-105.98528125447203</v>
      </c>
      <c r="R2992">
        <f t="shared" si="890"/>
        <v>74.014718745527972</v>
      </c>
      <c r="S2992">
        <f t="shared" si="891"/>
        <v>71.766222647116095</v>
      </c>
      <c r="T2992">
        <f t="shared" si="874"/>
        <v>2.5397073560717098</v>
      </c>
    </row>
    <row r="2993" spans="1:20" x14ac:dyDescent="0.25">
      <c r="A2993">
        <f t="shared" si="875"/>
        <v>452633.97349575371</v>
      </c>
      <c r="B2993">
        <f t="shared" si="892"/>
        <v>72038.934293175145</v>
      </c>
      <c r="C2993" t="str">
        <f t="shared" si="876"/>
        <v>-0.373455864395826-1.28077585220311i</v>
      </c>
      <c r="D2993" t="str">
        <f t="shared" si="877"/>
        <v>3.44435752061033-0.561967582995517i</v>
      </c>
      <c r="E2993" t="str">
        <f t="shared" si="878"/>
        <v>176.203603884228-166.623323750449i</v>
      </c>
      <c r="F2993" t="str">
        <f t="shared" si="879"/>
        <v>2.9044259147247-2.1994888730859i</v>
      </c>
      <c r="G2993" t="str">
        <f t="shared" si="880"/>
        <v>0.998115407227367-0.043370970506943i</v>
      </c>
      <c r="H2993" t="str">
        <f t="shared" si="881"/>
        <v>1.16158693373696-122.050753405984i</v>
      </c>
      <c r="I2993" t="str">
        <f t="shared" si="882"/>
        <v>-0.747789117414028-1.00723111659432i</v>
      </c>
      <c r="K2993" t="str">
        <f t="shared" si="883"/>
        <v>0.000935648443078673-0.00126862537748685i</v>
      </c>
      <c r="L2993" t="str">
        <f t="shared" si="884"/>
        <v>0.0001875-0.00293788648645267i</v>
      </c>
      <c r="M2993" t="str">
        <f t="shared" si="885"/>
        <v>0.0025-0.00141621194731565i</v>
      </c>
      <c r="N2993">
        <f t="shared" si="886"/>
        <v>73.744073164673537</v>
      </c>
      <c r="O2993">
        <f t="shared" si="887"/>
        <v>2.5038488311454197</v>
      </c>
      <c r="P2993" s="3">
        <f t="shared" si="888"/>
        <v>2.5038488311454197</v>
      </c>
      <c r="Q2993" s="3">
        <f t="shared" si="889"/>
        <v>-106.25592683532646</v>
      </c>
      <c r="R2993">
        <f t="shared" si="890"/>
        <v>73.744073164673537</v>
      </c>
      <c r="S2993">
        <f t="shared" si="891"/>
        <v>72.038934293175146</v>
      </c>
      <c r="T2993">
        <f t="shared" si="874"/>
        <v>2.5038488311454197</v>
      </c>
    </row>
    <row r="2994" spans="1:20" x14ac:dyDescent="0.25">
      <c r="A2994">
        <f t="shared" si="875"/>
        <v>454353.98259503755</v>
      </c>
      <c r="B2994">
        <f t="shared" si="892"/>
        <v>72312.682243489209</v>
      </c>
      <c r="C2994" t="str">
        <f t="shared" si="876"/>
        <v>-0.377923310951732-1.27369055473567i</v>
      </c>
      <c r="D2994" t="str">
        <f t="shared" si="877"/>
        <v>3.44410291524771-0.562401871854808i</v>
      </c>
      <c r="E2994" t="str">
        <f t="shared" si="878"/>
        <v>175.039880682948-167.061150690324i</v>
      </c>
      <c r="F2994" t="str">
        <f t="shared" si="879"/>
        <v>2.90438423646647-2.19211798501063i</v>
      </c>
      <c r="G2994" t="str">
        <f t="shared" si="880"/>
        <v>0.99810108435844-0.0435351554602256i</v>
      </c>
      <c r="H2994" t="str">
        <f t="shared" si="881"/>
        <v>1.15054055006518-121.579946028616i</v>
      </c>
      <c r="I2994" t="str">
        <f t="shared" si="882"/>
        <v>-0.742430389642443-1.00326679336969i</v>
      </c>
      <c r="K2994" t="str">
        <f t="shared" si="883"/>
        <v>0.00093394304570219-0.00126622633393322i</v>
      </c>
      <c r="L2994" t="str">
        <f t="shared" si="884"/>
        <v>0.0001875-0.00292676478028758i</v>
      </c>
      <c r="M2994" t="str">
        <f t="shared" si="885"/>
        <v>0.0025-0.00141085071460017i</v>
      </c>
      <c r="N2994">
        <f t="shared" si="886"/>
        <v>73.473578303602082</v>
      </c>
      <c r="O2994">
        <f t="shared" si="887"/>
        <v>2.4677267546474826</v>
      </c>
      <c r="P2994" s="3">
        <f t="shared" si="888"/>
        <v>2.4677267546474826</v>
      </c>
      <c r="Q2994" s="3">
        <f t="shared" si="889"/>
        <v>-106.52642169639792</v>
      </c>
      <c r="R2994">
        <f t="shared" si="890"/>
        <v>73.473578303602082</v>
      </c>
      <c r="S2994">
        <f t="shared" si="891"/>
        <v>72.312682243489206</v>
      </c>
      <c r="T2994">
        <f t="shared" si="874"/>
        <v>2.4677267546474826</v>
      </c>
    </row>
    <row r="2995" spans="1:20" x14ac:dyDescent="0.25">
      <c r="A2995">
        <f t="shared" si="875"/>
        <v>456080.52772889868</v>
      </c>
      <c r="B2995">
        <f t="shared" si="892"/>
        <v>72587.470436014468</v>
      </c>
      <c r="C2995" t="str">
        <f t="shared" si="876"/>
        <v>-0.382323617627003-1.26657662498196i</v>
      </c>
      <c r="D2995" t="str">
        <f t="shared" si="877"/>
        <v>3.44384640927666-0.562843869479094i</v>
      </c>
      <c r="E2995" t="str">
        <f t="shared" si="878"/>
        <v>173.873216013744-167.485918281386i</v>
      </c>
      <c r="F2995" t="str">
        <f t="shared" si="879"/>
        <v>2.90434224206145-2.18477860365638i</v>
      </c>
      <c r="G2995" t="str">
        <f t="shared" si="880"/>
        <v>0.998086652844652-0.0436999571854617i</v>
      </c>
      <c r="H2995" t="str">
        <f t="shared" si="881"/>
        <v>1.13959285896333-121.111009412675i</v>
      </c>
      <c r="I2995" t="str">
        <f t="shared" si="882"/>
        <v>-0.737112725773744-0.99931896944306i</v>
      </c>
      <c r="K2995" t="str">
        <f t="shared" si="883"/>
        <v>0.000932234706669447-0.00126383594549886i</v>
      </c>
      <c r="L2995" t="str">
        <f t="shared" si="884"/>
        <v>0.0001875-0.00291568517661644i</v>
      </c>
      <c r="M2995" t="str">
        <f t="shared" si="885"/>
        <v>0.0025-0.00140550977744587i</v>
      </c>
      <c r="N2995">
        <f t="shared" si="886"/>
        <v>73.203250793047644</v>
      </c>
      <c r="O2995">
        <f t="shared" si="887"/>
        <v>2.4313425176530119</v>
      </c>
      <c r="P2995" s="3">
        <f t="shared" si="888"/>
        <v>2.4313425176530119</v>
      </c>
      <c r="Q2995" s="3">
        <f t="shared" si="889"/>
        <v>-106.79674920695236</v>
      </c>
      <c r="R2995">
        <f t="shared" si="890"/>
        <v>73.203250793047644</v>
      </c>
      <c r="S2995">
        <f t="shared" si="891"/>
        <v>72.58747043601447</v>
      </c>
      <c r="T2995">
        <f t="shared" si="874"/>
        <v>2.4313425176530119</v>
      </c>
    </row>
    <row r="2996" spans="1:20" x14ac:dyDescent="0.25">
      <c r="A2996">
        <f t="shared" si="875"/>
        <v>457813.63373426854</v>
      </c>
      <c r="B2996">
        <f t="shared" si="892"/>
        <v>72863.302823671329</v>
      </c>
      <c r="C2996" t="str">
        <f t="shared" si="876"/>
        <v>-0.386656412225223-1.25943527047355i</v>
      </c>
      <c r="D2996" t="str">
        <f t="shared" si="877"/>
        <v>3.44358798879838-0.563293577946377i</v>
      </c>
      <c r="E2996" t="str">
        <f t="shared" si="878"/>
        <v>172.703838059037-167.897626080456i</v>
      </c>
      <c r="F2996" t="str">
        <f t="shared" si="879"/>
        <v>2.90429992912089-2.1774706231287i</v>
      </c>
      <c r="G2996" t="str">
        <f t="shared" si="880"/>
        <v>0.99807211186507-0.0438653779451312i</v>
      </c>
      <c r="H2996" t="str">
        <f t="shared" si="881"/>
        <v>1.12874299557819-120.643935488863i</v>
      </c>
      <c r="I2996" t="str">
        <f t="shared" si="882"/>
        <v>-0.731835806058928-0.995387563779173i</v>
      </c>
      <c r="K2996" t="str">
        <f t="shared" si="883"/>
        <v>0.000930523421272235-0.00126145412856659i</v>
      </c>
      <c r="L2996" t="str">
        <f t="shared" si="884"/>
        <v>0.0001875-0.00290464751605543i</v>
      </c>
      <c r="M2996" t="str">
        <f t="shared" si="885"/>
        <v>0.0025-0.00140018905902159i</v>
      </c>
      <c r="N2996">
        <f t="shared" si="886"/>
        <v>72.933107012690542</v>
      </c>
      <c r="O2996">
        <f t="shared" si="887"/>
        <v>2.394697546681571</v>
      </c>
      <c r="P2996" s="3">
        <f t="shared" si="888"/>
        <v>2.394697546681571</v>
      </c>
      <c r="Q2996" s="3">
        <f t="shared" si="889"/>
        <v>-107.06689298730946</v>
      </c>
      <c r="R2996">
        <f t="shared" si="890"/>
        <v>72.933107012690542</v>
      </c>
      <c r="S2996">
        <f t="shared" si="891"/>
        <v>72.863302823671333</v>
      </c>
      <c r="T2996">
        <f t="shared" si="874"/>
        <v>2.394697546681571</v>
      </c>
    </row>
    <row r="2997" spans="1:20" x14ac:dyDescent="0.25">
      <c r="A2997">
        <f t="shared" si="875"/>
        <v>459553.3255424588</v>
      </c>
      <c r="B2997">
        <f t="shared" si="892"/>
        <v>73140.183374401284</v>
      </c>
      <c r="C2997" t="str">
        <f t="shared" si="876"/>
        <v>-0.390921351483509-1.25226770064319i</v>
      </c>
      <c r="D2997" t="str">
        <f t="shared" si="877"/>
        <v>3.4433276398169-0.563750999398236i</v>
      </c>
      <c r="E2997" t="str">
        <f t="shared" si="878"/>
        <v>171.531973828805-168.296278669276i</v>
      </c>
      <c r="F2997" t="str">
        <f t="shared" si="879"/>
        <v>2.90425729523793-2.17019393798126i</v>
      </c>
      <c r="G2997" t="str">
        <f t="shared" si="880"/>
        <v>0.998057460592608-0.0440314200093882i</v>
      </c>
      <c r="H2997" t="str">
        <f t="shared" si="881"/>
        <v>1.11799010340265-120.178716230116i</v>
      </c>
      <c r="I2997" t="str">
        <f t="shared" si="882"/>
        <v>-0.726599313307097-0.991472495878051i</v>
      </c>
      <c r="K2997" t="str">
        <f t="shared" si="883"/>
        <v>0.000928809185315095-0.00125908079964426i</v>
      </c>
      <c r="L2997" t="str">
        <f t="shared" si="884"/>
        <v>0.0001875-0.0028936516398241i</v>
      </c>
      <c r="M2997" t="str">
        <f t="shared" si="885"/>
        <v>0.0025-0.001394888482787i</v>
      </c>
      <c r="N2997">
        <f t="shared" si="886"/>
        <v>72.663163087444573</v>
      </c>
      <c r="O2997">
        <f t="shared" si="887"/>
        <v>2.3577933026256228</v>
      </c>
      <c r="P2997" s="3">
        <f t="shared" si="888"/>
        <v>2.3577933026256228</v>
      </c>
      <c r="Q2997" s="3">
        <f t="shared" si="889"/>
        <v>-107.33683691255543</v>
      </c>
      <c r="R2997">
        <f t="shared" si="890"/>
        <v>72.663163087444573</v>
      </c>
      <c r="S2997">
        <f t="shared" si="891"/>
        <v>73.140183374401289</v>
      </c>
      <c r="T2997">
        <f t="shared" si="874"/>
        <v>2.3577933026256228</v>
      </c>
    </row>
    <row r="2998" spans="1:20" x14ac:dyDescent="0.25">
      <c r="A2998">
        <f t="shared" si="875"/>
        <v>461299.62817952014</v>
      </c>
      <c r="B2998">
        <f t="shared" si="892"/>
        <v>73418.116071224009</v>
      </c>
      <c r="C2998" t="str">
        <f t="shared" si="876"/>
        <v>-0.395118120928149-1.24507512602229i</v>
      </c>
      <c r="D2998" t="str">
        <f t="shared" si="877"/>
        <v>3.44306534823829-0.564216136039329i</v>
      </c>
      <c r="E2998" t="str">
        <f t="shared" si="878"/>
        <v>170.357849030405-168.681885588491i</v>
      </c>
      <c r="F2998" t="str">
        <f t="shared" si="879"/>
        <v>2.90421433798788-2.16294844321431i</v>
      </c>
      <c r="G2998" t="str">
        <f t="shared" si="880"/>
        <v>0.998042698193978-0.04419808565608i</v>
      </c>
      <c r="H2998" t="str">
        <f t="shared" si="881"/>
        <v>1.10733333417915-119.715343651317i</v>
      </c>
      <c r="I2998" t="str">
        <f t="shared" si="882"/>
        <v>-0.721402932864049-0.987573685770233i</v>
      </c>
      <c r="K2998" t="str">
        <f t="shared" si="883"/>
        <v>0.000927091995115946-0.00125671587536861i</v>
      </c>
      <c r="L2998" t="str">
        <f t="shared" si="884"/>
        <v>0.0001875-0.00288269738974307i</v>
      </c>
      <c r="M2998" t="str">
        <f t="shared" si="885"/>
        <v>0.0025-0.00138960797249153i</v>
      </c>
      <c r="N2998">
        <f t="shared" si="886"/>
        <v>72.393434883980049</v>
      </c>
      <c r="O2998">
        <f t="shared" si="887"/>
        <v>2.320631279669279</v>
      </c>
      <c r="P2998" s="3">
        <f t="shared" si="888"/>
        <v>2.320631279669279</v>
      </c>
      <c r="Q2998" s="3">
        <f t="shared" si="889"/>
        <v>-107.60656511601995</v>
      </c>
      <c r="R2998">
        <f t="shared" si="890"/>
        <v>72.393434883980049</v>
      </c>
      <c r="S2998">
        <f t="shared" si="891"/>
        <v>73.418116071224006</v>
      </c>
      <c r="T2998">
        <f t="shared" si="874"/>
        <v>2.320631279669279</v>
      </c>
    </row>
    <row r="2999" spans="1:20" x14ac:dyDescent="0.25">
      <c r="A2999">
        <f t="shared" si="875"/>
        <v>463052.56676660228</v>
      </c>
      <c r="B2999">
        <f t="shared" si="892"/>
        <v>73697.104912294657</v>
      </c>
      <c r="C2999" t="str">
        <f t="shared" si="876"/>
        <v>-0.399246434705519-1.23785875744996i</v>
      </c>
      <c r="D2999" t="str">
        <f t="shared" si="877"/>
        <v>3.44280109987019-0.564688990136919i</v>
      </c>
      <c r="E2999" t="str">
        <f t="shared" si="878"/>
        <v>169.18168794161-169.054461267963i</v>
      </c>
      <c r="F2999" t="str">
        <f t="shared" si="879"/>
        <v>2.9041710549277-2.1557340342731i</v>
      </c>
      <c r="G2999" t="str">
        <f t="shared" si="880"/>
        <v>0.998027823829649-0.0443653771707653i</v>
      </c>
      <c r="H2999" t="str">
        <f t="shared" si="881"/>
        <v>1.09677184780422-119.253809808991i</v>
      </c>
      <c r="I2999" t="str">
        <f t="shared" si="882"/>
        <v>-0.716246352590918-0.983691054011595i</v>
      </c>
      <c r="K2999" t="str">
        <f t="shared" si="883"/>
        <v>0.000925371847506708-0.00125435927250913i</v>
      </c>
      <c r="L2999" t="str">
        <f t="shared" si="884"/>
        <v>0.0001875-0.00287178460823179i</v>
      </c>
      <c r="M2999" t="str">
        <f t="shared" si="885"/>
        <v>0.0025-0.00138434745217327i</v>
      </c>
      <c r="N2999">
        <f t="shared" si="886"/>
        <v>72.123938007455834</v>
      </c>
      <c r="O2999">
        <f t="shared" si="887"/>
        <v>2.2832130042022336</v>
      </c>
      <c r="P2999" s="3">
        <f t="shared" si="888"/>
        <v>2.2832130042022336</v>
      </c>
      <c r="Q2999" s="3">
        <f t="shared" si="889"/>
        <v>-107.87606199254417</v>
      </c>
      <c r="R2999">
        <f t="shared" si="890"/>
        <v>72.123938007455834</v>
      </c>
      <c r="S2999">
        <f t="shared" si="891"/>
        <v>73.697104912294662</v>
      </c>
      <c r="T2999">
        <f t="shared" si="874"/>
        <v>2.2832130042022336</v>
      </c>
    </row>
    <row r="3000" spans="1:20" x14ac:dyDescent="0.25">
      <c r="A3000">
        <f t="shared" si="875"/>
        <v>464812.1665203154</v>
      </c>
      <c r="B3000">
        <f t="shared" si="892"/>
        <v>73977.15391096138</v>
      </c>
      <c r="C3000" t="str">
        <f t="shared" si="876"/>
        <v>-0.403306035388135-1.23061980529414i</v>
      </c>
      <c r="D3000" t="str">
        <f t="shared" si="877"/>
        <v>3.44253488042107-0.565169564020376i</v>
      </c>
      <c r="E3000" t="str">
        <f t="shared" si="878"/>
        <v>168.003713287043-169.414024953448i</v>
      </c>
      <c r="F3000" t="str">
        <f t="shared" si="879"/>
        <v>2.90412744359617-2.14855060704639i</v>
      </c>
      <c r="G3000" t="str">
        <f t="shared" si="880"/>
        <v>0.998012836653796-0.0445332968467331i</v>
      </c>
      <c r="H3000" t="str">
        <f t="shared" si="881"/>
        <v>1.08630481223453-118.794106801027i</v>
      </c>
      <c r="I3000" t="str">
        <f t="shared" si="882"/>
        <v>-0.711129262843178-0.979824521678683i</v>
      </c>
      <c r="K3000" t="str">
        <f t="shared" si="883"/>
        <v>0.000923648739833869-0.00125201090797194i</v>
      </c>
      <c r="L3000" t="str">
        <f t="shared" si="884"/>
        <v>0.0001875-0.00286091313830623i</v>
      </c>
      <c r="M3000" t="str">
        <f t="shared" si="885"/>
        <v>0.0025-0.00137910684615787i</v>
      </c>
      <c r="N3000">
        <f t="shared" si="886"/>
        <v>71.854687798490502</v>
      </c>
      <c r="O3000">
        <f t="shared" si="887"/>
        <v>2.2455400337265559</v>
      </c>
      <c r="P3000" s="3">
        <f t="shared" si="888"/>
        <v>2.2455400337265559</v>
      </c>
      <c r="Q3000" s="3">
        <f t="shared" si="889"/>
        <v>-108.1453122015095</v>
      </c>
      <c r="R3000">
        <f t="shared" si="890"/>
        <v>71.854687798490502</v>
      </c>
      <c r="S3000">
        <f t="shared" si="891"/>
        <v>73.977153910961377</v>
      </c>
      <c r="T3000">
        <f t="shared" si="874"/>
        <v>2.2455400337265559</v>
      </c>
    </row>
    <row r="3001" spans="1:20" x14ac:dyDescent="0.25">
      <c r="A3001">
        <f t="shared" si="875"/>
        <v>466578.45275309257</v>
      </c>
      <c r="B3001">
        <f t="shared" si="892"/>
        <v>74258.26709582303</v>
      </c>
      <c r="C3001" t="str">
        <f t="shared" si="876"/>
        <v>-0.407296693757444-1.22335947868571i</v>
      </c>
      <c r="D3001" t="str">
        <f t="shared" si="877"/>
        <v>3.44226667549972-0.565657860080692i</v>
      </c>
      <c r="E3001" t="str">
        <f t="shared" si="878"/>
        <v>166.824146118016-169.760600629919i</v>
      </c>
      <c r="F3001" t="str">
        <f t="shared" si="879"/>
        <v>2.90408350151356-2.14139805786485i</v>
      </c>
      <c r="G3001" t="str">
        <f t="shared" si="880"/>
        <v>0.997997735814258-0.0447018469850214i</v>
      </c>
      <c r="H3001" t="str">
        <f t="shared" si="881"/>
        <v>1.07593140339388-118.336226766376i</v>
      </c>
      <c r="I3001" t="str">
        <f t="shared" si="882"/>
        <v>-0.706051356449657-0.975974010363701i</v>
      </c>
      <c r="K3001" t="str">
        <f t="shared" si="883"/>
        <v>0.000921922669958999-0.00124967069880374i</v>
      </c>
      <c r="L3001" t="str">
        <f t="shared" si="884"/>
        <v>0.0001875-0.00285008282357664i</v>
      </c>
      <c r="M3001" t="str">
        <f t="shared" si="885"/>
        <v>0.0025-0.00137388607905746i</v>
      </c>
      <c r="N3001">
        <f t="shared" si="886"/>
        <v>71.585699330335643</v>
      </c>
      <c r="O3001">
        <f t="shared" si="887"/>
        <v>2.2076139557596597</v>
      </c>
      <c r="P3001" s="3">
        <f t="shared" si="888"/>
        <v>2.2076139557596597</v>
      </c>
      <c r="Q3001" s="3">
        <f t="shared" si="889"/>
        <v>-108.41430066966436</v>
      </c>
      <c r="R3001">
        <f t="shared" si="890"/>
        <v>71.585699330335643</v>
      </c>
      <c r="S3001">
        <f t="shared" si="891"/>
        <v>74.25826709582303</v>
      </c>
      <c r="T3001">
        <f t="shared" si="874"/>
        <v>2.2076139557596597</v>
      </c>
    </row>
    <row r="3002" spans="1:20" x14ac:dyDescent="0.25">
      <c r="A3002">
        <f t="shared" si="875"/>
        <v>468351.45087355433</v>
      </c>
      <c r="B3002">
        <f t="shared" si="892"/>
        <v>74540.448510787159</v>
      </c>
      <c r="C3002" t="str">
        <f t="shared" si="876"/>
        <v>-0.411218208563273-1.21607898476648i</v>
      </c>
      <c r="D3002" t="str">
        <f t="shared" si="877"/>
        <v>3.44199647061456-0.566153880769981i</v>
      </c>
      <c r="E3002" t="str">
        <f t="shared" si="878"/>
        <v>165.643205695968-170.094216941603i</v>
      </c>
      <c r="F3002" t="str">
        <f t="shared" si="879"/>
        <v>2.90403922618156-2.13427628349956i</v>
      </c>
      <c r="G3002" t="str">
        <f t="shared" si="880"/>
        <v>0.997982520452488-0.0448710298944354i</v>
      </c>
      <c r="H3002" t="str">
        <f t="shared" si="881"/>
        <v>1.06565080508153-117.880161884773i</v>
      </c>
      <c r="I3002" t="str">
        <f t="shared" si="882"/>
        <v>-0.701012328691875-0.972139442169832i</v>
      </c>
      <c r="K3002" t="str">
        <f t="shared" si="883"/>
        <v>0.000920193636259248-0.00124733856219578i</v>
      </c>
      <c r="L3002" t="str">
        <f t="shared" si="884"/>
        <v>0.0001875-0.0028392935082453i</v>
      </c>
      <c r="M3002" t="str">
        <f t="shared" si="885"/>
        <v>0.0025-0.00136868507576953i</v>
      </c>
      <c r="N3002">
        <f t="shared" si="886"/>
        <v>71.316987406285975</v>
      </c>
      <c r="O3002">
        <f t="shared" si="887"/>
        <v>2.1694363867338935</v>
      </c>
      <c r="P3002" s="3">
        <f t="shared" si="888"/>
        <v>2.1694363867338935</v>
      </c>
      <c r="Q3002" s="3">
        <f t="shared" si="889"/>
        <v>-108.68301259371403</v>
      </c>
      <c r="R3002">
        <f t="shared" si="890"/>
        <v>71.316987406285975</v>
      </c>
      <c r="S3002">
        <f t="shared" si="891"/>
        <v>74.540448510787158</v>
      </c>
      <c r="T3002">
        <f t="shared" si="874"/>
        <v>2.1694363867338935</v>
      </c>
    </row>
    <row r="3003" spans="1:20" x14ac:dyDescent="0.25">
      <c r="A3003">
        <f t="shared" si="875"/>
        <v>470131.18638687389</v>
      </c>
      <c r="B3003">
        <f t="shared" si="892"/>
        <v>74823.702215128156</v>
      </c>
      <c r="C3003" t="str">
        <f t="shared" si="876"/>
        <v>-0.415070406261183-1.20877952795163i</v>
      </c>
      <c r="D3003" t="str">
        <f t="shared" si="877"/>
        <v>3.44172425117296-0.56665762860096i</v>
      </c>
      <c r="E3003" t="str">
        <f t="shared" si="878"/>
        <v>164.461109379522-170.414907108954i</v>
      </c>
      <c r="F3003" t="str">
        <f t="shared" si="879"/>
        <v>2.90399461508318-2.12718518116048i</v>
      </c>
      <c r="G3003" t="str">
        <f t="shared" si="880"/>
        <v>0.997967189703507-0.0450408478915665i</v>
      </c>
      <c r="H3003" t="str">
        <f t="shared" si="881"/>
        <v>1.05546220888174-117.425904376451i</v>
      </c>
      <c r="I3003" t="str">
        <f t="shared" si="882"/>
        <v>-0.696011877283517-0.968320739706509i</v>
      </c>
      <c r="K3003" t="str">
        <f t="shared" si="883"/>
        <v>0.000918461637627766-0.00124501441548786i</v>
      </c>
      <c r="L3003" t="str">
        <f t="shared" si="884"/>
        <v>0.0001875-0.00282854503710431i</v>
      </c>
      <c r="M3003" t="str">
        <f t="shared" si="885"/>
        <v>0.0025-0.00136350376147592i</v>
      </c>
      <c r="N3003">
        <f t="shared" si="886"/>
        <v>71.048566557303289</v>
      </c>
      <c r="O3003">
        <f t="shared" si="887"/>
        <v>2.1310089708937898</v>
      </c>
      <c r="P3003" s="3">
        <f t="shared" si="888"/>
        <v>2.1310089708937898</v>
      </c>
      <c r="Q3003" s="3">
        <f t="shared" si="889"/>
        <v>-108.95143344269671</v>
      </c>
      <c r="R3003">
        <f t="shared" si="890"/>
        <v>71.048566557303289</v>
      </c>
      <c r="S3003">
        <f t="shared" si="891"/>
        <v>74.823702215128151</v>
      </c>
      <c r="T3003">
        <f t="shared" si="874"/>
        <v>2.1310089708937898</v>
      </c>
    </row>
    <row r="3004" spans="1:20" x14ac:dyDescent="0.25">
      <c r="A3004">
        <f t="shared" si="875"/>
        <v>471917.68489514402</v>
      </c>
      <c r="B3004">
        <f t="shared" si="892"/>
        <v>75108.032283545646</v>
      </c>
      <c r="C3004" t="str">
        <f t="shared" si="876"/>
        <v>-0.4188531407285-1.20146230920734i</v>
      </c>
      <c r="D3004" t="str">
        <f t="shared" si="877"/>
        <v>3.44145000248072-0.567169106146465i</v>
      </c>
      <c r="E3004" t="str">
        <f t="shared" si="878"/>
        <v>163.278072515244-170.722708842728i</v>
      </c>
      <c r="F3004" t="str">
        <f t="shared" si="879"/>
        <v>2.90394966568256-2.12012464849491i</v>
      </c>
      <c r="G3004" t="str">
        <f t="shared" si="880"/>
        <v>0.997951742695858-0.0452113033008099i</v>
      </c>
      <c r="H3004" t="str">
        <f t="shared" si="881"/>
        <v>1.04536481407429-116.973446501858i</v>
      </c>
      <c r="I3004" t="str">
        <f t="shared" si="882"/>
        <v>-0.691049702350072-0.964517826084726i</v>
      </c>
      <c r="K3004" t="str">
        <f t="shared" si="883"/>
        <v>0.00091672667347409-0.00124269817617241i</v>
      </c>
      <c r="L3004" t="str">
        <f t="shared" si="884"/>
        <v>0.0001875-0.00281783725553329i</v>
      </c>
      <c r="M3004" t="str">
        <f t="shared" si="885"/>
        <v>0.0025-0.00135834206164168i</v>
      </c>
      <c r="N3004">
        <f t="shared" si="886"/>
        <v>70.780451039852949</v>
      </c>
      <c r="O3004">
        <f t="shared" si="887"/>
        <v>2.0923333791924295</v>
      </c>
      <c r="P3004" s="3">
        <f t="shared" si="888"/>
        <v>2.0923333791924295</v>
      </c>
      <c r="Q3004" s="3">
        <f t="shared" si="889"/>
        <v>-109.21954896014705</v>
      </c>
      <c r="R3004">
        <f t="shared" si="890"/>
        <v>70.780451039852949</v>
      </c>
      <c r="S3004">
        <f t="shared" si="891"/>
        <v>75.10803228354564</v>
      </c>
      <c r="T3004">
        <f t="shared" si="874"/>
        <v>2.0923333791924295</v>
      </c>
    </row>
    <row r="3005" spans="1:20" x14ac:dyDescent="0.25">
      <c r="A3005">
        <f t="shared" si="875"/>
        <v>473710.97209774557</v>
      </c>
      <c r="B3005">
        <f t="shared" si="892"/>
        <v>75393.442806223116</v>
      </c>
      <c r="C3005" t="str">
        <f t="shared" si="876"/>
        <v>-0.422566292959506-1.19412852534434i</v>
      </c>
      <c r="D3005" t="str">
        <f t="shared" si="877"/>
        <v>3.44117370974139-0.567688316038926i</v>
      </c>
      <c r="E3005" t="str">
        <f t="shared" si="878"/>
        <v>162.094308332224-171.017664255319i</v>
      </c>
      <c r="F3005" t="str">
        <f t="shared" si="879"/>
        <v>2.90390437542478-2.113094583586i</v>
      </c>
      <c r="G3005" t="str">
        <f t="shared" si="880"/>
        <v>0.997936178551556-0.0453823984543841i</v>
      </c>
      <c r="H3005" t="str">
        <f t="shared" si="881"/>
        <v>1.03535782754651-116.522780561383i</v>
      </c>
      <c r="I3005" t="str">
        <f t="shared" si="882"/>
        <v>-0.686125506408721-0.960730624912447i</v>
      </c>
      <c r="K3005" t="str">
        <f t="shared" si="883"/>
        <v>0.000914988743724497-0.00124038976189849i</v>
      </c>
      <c r="L3005" t="str">
        <f t="shared" si="884"/>
        <v>0.0001875-0.00280717000949719i</v>
      </c>
      <c r="M3005" t="str">
        <f t="shared" si="885"/>
        <v>0.0025-0.00135319990201403i</v>
      </c>
      <c r="N3005">
        <f t="shared" si="886"/>
        <v>70.512654833966835</v>
      </c>
      <c r="O3005">
        <f t="shared" si="887"/>
        <v>2.0534113081879166</v>
      </c>
      <c r="P3005" s="3">
        <f t="shared" si="888"/>
        <v>2.0534113081879166</v>
      </c>
      <c r="Q3005" s="3">
        <f t="shared" si="889"/>
        <v>-109.48734516603317</v>
      </c>
      <c r="R3005">
        <f t="shared" si="890"/>
        <v>70.512654833966835</v>
      </c>
      <c r="S3005">
        <f t="shared" si="891"/>
        <v>75.393442806223121</v>
      </c>
      <c r="T3005">
        <f t="shared" si="874"/>
        <v>2.0534113081879166</v>
      </c>
    </row>
    <row r="3006" spans="1:20" x14ac:dyDescent="0.25">
      <c r="A3006">
        <f t="shared" si="875"/>
        <v>475511.073791717</v>
      </c>
      <c r="B3006">
        <f t="shared" si="892"/>
        <v>75679.937888886765</v>
      </c>
      <c r="C3006" t="str">
        <f t="shared" si="876"/>
        <v>-0.426209770740931-1.18677936832773i</v>
      </c>
      <c r="D3006" t="str">
        <f t="shared" si="877"/>
        <v>3.44089535805562-0.568215260969847i</v>
      </c>
      <c r="E3006" t="str">
        <f t="shared" si="878"/>
        <v>160.910027840465-171.299819769514i</v>
      </c>
      <c r="F3006" t="str">
        <f t="shared" si="879"/>
        <v>2.90385874173596-2.10609488495121i</v>
      </c>
      <c r="G3006" t="str">
        <f t="shared" si="880"/>
        <v>0.997920496386043-0.0455541356923478i</v>
      </c>
      <c r="H3006" t="str">
        <f t="shared" si="881"/>
        <v>1.02544046370602-116.073898895075i</v>
      </c>
      <c r="I3006" t="str">
        <f t="shared" si="882"/>
        <v>-0.681238994348323-0.956959060290096i</v>
      </c>
      <c r="K3006" t="str">
        <f t="shared" si="883"/>
        <v>0.000913247848822305-0.00123808909047598i</v>
      </c>
      <c r="L3006" t="str">
        <f t="shared" si="884"/>
        <v>0.0001875-0.00279654314554413i</v>
      </c>
      <c r="M3006" t="str">
        <f t="shared" si="885"/>
        <v>0.0025-0.00134807720862127i</v>
      </c>
      <c r="N3006">
        <f t="shared" si="886"/>
        <v>70.245191641513102</v>
      </c>
      <c r="O3006">
        <f t="shared" si="887"/>
        <v>2.014244478940034</v>
      </c>
      <c r="P3006" s="3">
        <f t="shared" si="888"/>
        <v>2.014244478940034</v>
      </c>
      <c r="Q3006" s="3">
        <f t="shared" si="889"/>
        <v>-109.7548083584869</v>
      </c>
      <c r="R3006">
        <f t="shared" si="890"/>
        <v>70.245191641513102</v>
      </c>
      <c r="S3006">
        <f t="shared" si="891"/>
        <v>75.679937888886769</v>
      </c>
      <c r="T3006">
        <f t="shared" si="874"/>
        <v>2.014244478940034</v>
      </c>
    </row>
    <row r="3007" spans="1:20" x14ac:dyDescent="0.25">
      <c r="A3007">
        <f t="shared" si="875"/>
        <v>477318.01587212557</v>
      </c>
      <c r="B3007">
        <f t="shared" si="892"/>
        <v>75967.52165286454</v>
      </c>
      <c r="C3007" t="str">
        <f t="shared" si="876"/>
        <v>-0.429783508308507-1.179416024604i</v>
      </c>
      <c r="D3007" t="str">
        <f t="shared" si="877"/>
        <v>3.4406149324205-0.568749943689288i</v>
      </c>
      <c r="E3007" t="str">
        <f t="shared" si="878"/>
        <v>159.725439733202-171.569226024896i</v>
      </c>
      <c r="F3007" t="str">
        <f t="shared" si="879"/>
        <v>2.90381276202277-2.09912545154084i</v>
      </c>
      <c r="G3007" t="str">
        <f t="shared" si="880"/>
        <v>0.997904695308134-0.0457265173626199i</v>
      </c>
      <c r="H3007" t="str">
        <f t="shared" si="881"/>
        <v>1.01561194439489-115.626793882372i</v>
      </c>
      <c r="I3007" t="str">
        <f t="shared" si="882"/>
        <v>-0.676389873409654-0.953203056805963i</v>
      </c>
      <c r="K3007" t="str">
        <f t="shared" si="883"/>
        <v>0.0009115039897281-0.00123579607987966i</v>
      </c>
      <c r="L3007" t="str">
        <f t="shared" si="884"/>
        <v>0.0001875-0.00278595651080308i</v>
      </c>
      <c r="M3007" t="str">
        <f t="shared" si="885"/>
        <v>0.0025-0.00134297390777174i</v>
      </c>
      <c r="N3007">
        <f t="shared" si="886"/>
        <v>69.978074884678961</v>
      </c>
      <c r="O3007">
        <f t="shared" si="887"/>
        <v>1.9748346359104132</v>
      </c>
      <c r="P3007" s="3">
        <f t="shared" si="888"/>
        <v>1.9748346359104132</v>
      </c>
      <c r="Q3007" s="3">
        <f t="shared" si="889"/>
        <v>-110.02192511532104</v>
      </c>
      <c r="R3007">
        <f t="shared" si="890"/>
        <v>69.978074884678961</v>
      </c>
      <c r="S3007">
        <f t="shared" si="891"/>
        <v>75.967521652864534</v>
      </c>
      <c r="T3007">
        <f t="shared" si="874"/>
        <v>1.9748346359104132</v>
      </c>
    </row>
    <row r="3008" spans="1:20" x14ac:dyDescent="0.25">
      <c r="A3008">
        <f t="shared" si="875"/>
        <v>479131.82433243957</v>
      </c>
      <c r="B3008">
        <f t="shared" si="892"/>
        <v>76256.198235145421</v>
      </c>
      <c r="C3008" t="str">
        <f t="shared" si="876"/>
        <v>-0.433287465985318-1.17203967444538i</v>
      </c>
      <c r="D3008" t="str">
        <f t="shared" si="877"/>
        <v>3.44033241772898-0.56929236700534i</v>
      </c>
      <c r="E3008" t="str">
        <f t="shared" si="878"/>
        <v>158.540750293143-171.825937781994i</v>
      </c>
      <c r="F3008" t="str">
        <f t="shared" si="879"/>
        <v>2.90376643367254-2.0921861827365i</v>
      </c>
      <c r="G3008" t="str">
        <f t="shared" si="880"/>
        <v>0.997888774419977-0.0458995458209957i</v>
      </c>
      <c r="H3008" t="str">
        <f t="shared" si="881"/>
        <v>1.00587149880482-115.181457941829i</v>
      </c>
      <c r="I3008" t="str">
        <f t="shared" si="882"/>
        <v>-0.671577853165774-0.949462539531831i</v>
      </c>
      <c r="K3008" t="str">
        <f t="shared" si="883"/>
        <v>0.000909757167919951-0.00123351064825341i</v>
      </c>
      <c r="L3008" t="str">
        <f t="shared" si="884"/>
        <v>0.0001875-0.00277540995298174i</v>
      </c>
      <c r="M3008" t="str">
        <f t="shared" si="885"/>
        <v>0.0025-0.00133788992605274i</v>
      </c>
      <c r="N3008">
        <f t="shared" si="886"/>
        <v>69.711317704663699</v>
      </c>
      <c r="O3008">
        <f t="shared" si="887"/>
        <v>1.9351835458644762</v>
      </c>
      <c r="P3008" s="3">
        <f t="shared" si="888"/>
        <v>1.9351835458644762</v>
      </c>
      <c r="Q3008" s="3">
        <f t="shared" si="889"/>
        <v>-110.2886822953363</v>
      </c>
      <c r="R3008">
        <f t="shared" si="890"/>
        <v>69.711317704663699</v>
      </c>
      <c r="S3008">
        <f t="shared" si="891"/>
        <v>76.256198235145419</v>
      </c>
      <c r="T3008">
        <f t="shared" si="874"/>
        <v>1.9351835458644762</v>
      </c>
    </row>
    <row r="3009" spans="1:20" x14ac:dyDescent="0.25">
      <c r="A3009">
        <f t="shared" si="875"/>
        <v>480952.52526490286</v>
      </c>
      <c r="B3009">
        <f t="shared" si="892"/>
        <v>76545.971788438968</v>
      </c>
      <c r="C3009" t="str">
        <f t="shared" si="876"/>
        <v>-0.436721629802904-1.16465149131233i</v>
      </c>
      <c r="D3009" t="str">
        <f t="shared" si="877"/>
        <v>3.44004779876919-0.56984253378359i</v>
      </c>
      <c r="E3009" t="str">
        <f t="shared" si="878"/>
        <v>157.356163302714-172.070013824406i</v>
      </c>
      <c r="F3009" t="str">
        <f t="shared" si="879"/>
        <v>2.90371975405306-2.08527697834962i</v>
      </c>
      <c r="G3009" t="str">
        <f t="shared" si="880"/>
        <v>0.997872732816994-0.046073223431167i</v>
      </c>
      <c r="H3009" t="str">
        <f t="shared" si="881"/>
        <v>0.996218363393399-114.737883530852i</v>
      </c>
      <c r="I3009" t="str">
        <f t="shared" si="882"/>
        <v>-0.666802645502609-0.945737434018592i</v>
      </c>
      <c r="K3009" t="str">
        <f t="shared" si="883"/>
        <v>0.000908007385393562-0.00123123271391442i</v>
      </c>
      <c r="L3009" t="str">
        <f t="shared" si="884"/>
        <v>0.0001875-0.00276490332036436i</v>
      </c>
      <c r="M3009" t="str">
        <f t="shared" si="885"/>
        <v>0.0025-0.00133282519032949i</v>
      </c>
      <c r="N3009">
        <f t="shared" si="886"/>
        <v>69.444932960579635</v>
      </c>
      <c r="O3009">
        <f t="shared" si="887"/>
        <v>1.8952929967785224</v>
      </c>
      <c r="P3009" s="3">
        <f t="shared" si="888"/>
        <v>1.8952929967785224</v>
      </c>
      <c r="Q3009" s="3">
        <f t="shared" si="889"/>
        <v>-110.55506703942036</v>
      </c>
      <c r="R3009">
        <f t="shared" si="890"/>
        <v>69.444932960579635</v>
      </c>
      <c r="S3009">
        <f t="shared" si="891"/>
        <v>76.545971788438962</v>
      </c>
      <c r="T3009">
        <f t="shared" si="874"/>
        <v>1.8952929967785224</v>
      </c>
    </row>
    <row r="3010" spans="1:20" x14ac:dyDescent="0.25">
      <c r="A3010">
        <f t="shared" si="875"/>
        <v>482780.1448609095</v>
      </c>
      <c r="B3010">
        <f t="shared" si="892"/>
        <v>76836.846481235043</v>
      </c>
      <c r="C3010" t="str">
        <f t="shared" si="876"/>
        <v>-0.440086011106004-1.15725264123431i</v>
      </c>
      <c r="D3010" t="str">
        <f t="shared" si="877"/>
        <v>3.43976106022377-0.570400446946582i</v>
      </c>
      <c r="E3010" t="str">
        <f t="shared" si="878"/>
        <v>156.171879958299-172.301516859047i</v>
      </c>
      <c r="F3010" t="str">
        <f t="shared" si="879"/>
        <v>2.90367272051237-2.07839773862i</v>
      </c>
      <c r="G3010" t="str">
        <f t="shared" si="880"/>
        <v>0.99785656958784-0.0462475525647386i</v>
      </c>
      <c r="H3010" t="str">
        <f t="shared" si="881"/>
        <v>0.986651781801434-114.296063145428i</v>
      </c>
      <c r="I3010" t="str">
        <f t="shared" si="882"/>
        <v>-0.662063964599683-0.942027666291847i</v>
      </c>
      <c r="K3010" t="str">
        <f t="shared" si="883"/>
        <v>0.000906254644662351-0.00122896219535741i</v>
      </c>
      <c r="L3010" t="str">
        <f t="shared" si="884"/>
        <v>0.0001875-0.00275443646180948i</v>
      </c>
      <c r="M3010" t="str">
        <f t="shared" si="885"/>
        <v>0.0025-0.00132777962774406i</v>
      </c>
      <c r="N3010">
        <f t="shared" si="886"/>
        <v>69.178933228553348</v>
      </c>
      <c r="O3010">
        <f t="shared" si="887"/>
        <v>1.8551647967511198</v>
      </c>
      <c r="P3010" s="3">
        <f t="shared" si="888"/>
        <v>1.8551647967511198</v>
      </c>
      <c r="Q3010" s="3">
        <f t="shared" si="889"/>
        <v>-110.82106677144665</v>
      </c>
      <c r="R3010">
        <f t="shared" si="890"/>
        <v>69.178933228553348</v>
      </c>
      <c r="S3010">
        <f t="shared" si="891"/>
        <v>76.836846481235042</v>
      </c>
      <c r="T3010">
        <f t="shared" si="874"/>
        <v>1.8551647967511198</v>
      </c>
    </row>
    <row r="3011" spans="1:20" x14ac:dyDescent="0.25">
      <c r="A3011">
        <f t="shared" si="875"/>
        <v>484614.70941138105</v>
      </c>
      <c r="B3011">
        <f t="shared" si="892"/>
        <v>77128.826497863745</v>
      </c>
      <c r="C3011" t="str">
        <f t="shared" si="876"/>
        <v>-0.443380646141756-1.14984428220941i</v>
      </c>
      <c r="D3011" t="str">
        <f t="shared" si="877"/>
        <v>3.43947218666928-0.570966109473276i</v>
      </c>
      <c r="E3011" t="str">
        <f t="shared" si="878"/>
        <v>154.988098788515-172.520513414696i</v>
      </c>
      <c r="F3011" t="str">
        <f t="shared" si="879"/>
        <v>2.90362533037868-2.07154836421427i</v>
      </c>
      <c r="G3011" t="str">
        <f t="shared" si="880"/>
        <v>0.997840283814348-0.0464225356012474i</v>
      </c>
      <c r="H3011" t="str">
        <f t="shared" si="881"/>
        <v>0.977171004771337-113.855989319863i</v>
      </c>
      <c r="I3011" t="str">
        <f t="shared" si="882"/>
        <v>-0.657361526911014-0.938333162847654i</v>
      </c>
      <c r="K3011" t="str">
        <f t="shared" si="883"/>
        <v>0.000904498948757519-0.00122669901125887i</v>
      </c>
      <c r="L3011" t="str">
        <f t="shared" si="884"/>
        <v>0.0001875-0.00274400922674784i</v>
      </c>
      <c r="M3011" t="str">
        <f t="shared" si="885"/>
        <v>0.0025-0.00132275316571434i</v>
      </c>
      <c r="N3011">
        <f t="shared" si="886"/>
        <v>68.913330801028877</v>
      </c>
      <c r="O3011">
        <f t="shared" si="887"/>
        <v>1.8148007729208362</v>
      </c>
      <c r="P3011" s="3">
        <f t="shared" si="888"/>
        <v>1.8148007729208362</v>
      </c>
      <c r="Q3011" s="3">
        <f t="shared" si="889"/>
        <v>-111.08666919897112</v>
      </c>
      <c r="R3011">
        <f t="shared" si="890"/>
        <v>68.913330801028877</v>
      </c>
      <c r="S3011">
        <f t="shared" si="891"/>
        <v>77.128826497863741</v>
      </c>
      <c r="T3011">
        <f t="shared" si="874"/>
        <v>1.8148007729208362</v>
      </c>
    </row>
    <row r="3012" spans="1:20" x14ac:dyDescent="0.25">
      <c r="A3012">
        <f t="shared" si="875"/>
        <v>486456.2453071443</v>
      </c>
      <c r="B3012">
        <f t="shared" si="892"/>
        <v>77421.916038555632</v>
      </c>
      <c r="C3012" t="str">
        <f t="shared" si="876"/>
        <v>-0.446605595634258-1.14242756362314i</v>
      </c>
      <c r="D3012" t="str">
        <f t="shared" si="877"/>
        <v>3.43918116257549-0.571539524398508i</v>
      </c>
      <c r="E3012" t="str">
        <f t="shared" si="878"/>
        <v>153.805015576541-172.727073738997i</v>
      </c>
      <c r="F3012" t="str">
        <f t="shared" si="879"/>
        <v>2.90357758096025-2.06472875622445i</v>
      </c>
      <c r="G3012" t="str">
        <f t="shared" si="880"/>
        <v>0.997823874571482-0.0465981749281796i</v>
      </c>
      <c r="H3012" t="str">
        <f t="shared" si="881"/>
        <v>0.96777529006659-113.417654626519i</v>
      </c>
      <c r="I3012" t="str">
        <f t="shared" si="882"/>
        <v>-0.652695051146205-0.93465385064828i</v>
      </c>
      <c r="K3012" t="str">
        <f t="shared" si="883"/>
        <v>0.000902740301228024-0.00122444308048143i</v>
      </c>
      <c r="L3012" t="str">
        <f t="shared" si="884"/>
        <v>0.0001875-0.00273362146518016i</v>
      </c>
      <c r="M3012" t="str">
        <f t="shared" si="885"/>
        <v>0.0025-0.001317745731933i</v>
      </c>
      <c r="N3012">
        <f t="shared" si="886"/>
        <v>68.648137686268782</v>
      </c>
      <c r="O3012">
        <f t="shared" si="887"/>
        <v>1.7742027703910042</v>
      </c>
      <c r="P3012" s="3">
        <f t="shared" si="888"/>
        <v>1.7742027703910042</v>
      </c>
      <c r="Q3012" s="3">
        <f t="shared" si="889"/>
        <v>-111.35186231373122</v>
      </c>
      <c r="R3012">
        <f t="shared" si="890"/>
        <v>68.648137686268782</v>
      </c>
      <c r="S3012">
        <f t="shared" si="891"/>
        <v>77.421916038555636</v>
      </c>
      <c r="T3012">
        <f t="shared" si="874"/>
        <v>1.7742027703910042</v>
      </c>
    </row>
    <row r="3013" spans="1:20" x14ac:dyDescent="0.25">
      <c r="A3013">
        <f t="shared" si="875"/>
        <v>488304.77903931146</v>
      </c>
      <c r="B3013">
        <f t="shared" si="892"/>
        <v>77716.119319502148</v>
      </c>
      <c r="C3013" t="str">
        <f t="shared" si="876"/>
        <v>-0.449760944345359-1.13500362568658i</v>
      </c>
      <c r="D3013" t="str">
        <f t="shared" si="877"/>
        <v>3.43888797230471-0.572120694812422i</v>
      </c>
      <c r="E3013" t="str">
        <f t="shared" si="878"/>
        <v>152.622823286498-172.921271694118i</v>
      </c>
      <c r="F3013" t="str">
        <f t="shared" si="879"/>
        <v>2.90352946954515-2.05793881616649i</v>
      </c>
      <c r="G3013" t="str">
        <f t="shared" si="880"/>
        <v>0.997807340927284-0.0467744729409888i</v>
      </c>
      <c r="H3013" t="str">
        <f t="shared" si="881"/>
        <v>0.958463902392286-112.981051675556i</v>
      </c>
      <c r="I3013" t="str">
        <f t="shared" si="882"/>
        <v>-0.648064258251703-0.930989657117993i</v>
      </c>
      <c r="K3013" t="str">
        <f t="shared" si="883"/>
        <v>0.000900978706140543-0.00122219432207808i</v>
      </c>
      <c r="L3013" t="str">
        <f t="shared" si="884"/>
        <v>0.0001875-0.00272327302767499i</v>
      </c>
      <c r="M3013" t="str">
        <f t="shared" si="885"/>
        <v>0.0025-0.00131275725436641i</v>
      </c>
      <c r="N3013">
        <f t="shared" si="886"/>
        <v>68.383365608047242</v>
      </c>
      <c r="O3013">
        <f t="shared" si="887"/>
        <v>1.7333726511616601</v>
      </c>
      <c r="P3013" s="3">
        <f t="shared" si="888"/>
        <v>1.7333726511616601</v>
      </c>
      <c r="Q3013" s="3">
        <f t="shared" si="889"/>
        <v>-111.61663439195276</v>
      </c>
      <c r="R3013">
        <f t="shared" si="890"/>
        <v>68.383365608047242</v>
      </c>
      <c r="S3013">
        <f t="shared" si="891"/>
        <v>77.716119319502141</v>
      </c>
      <c r="T3013">
        <f t="shared" si="874"/>
        <v>1.7333726511616601</v>
      </c>
    </row>
    <row r="3014" spans="1:20" x14ac:dyDescent="0.25">
      <c r="A3014">
        <f t="shared" si="875"/>
        <v>490160.33719966083</v>
      </c>
      <c r="B3014">
        <f t="shared" si="892"/>
        <v>78011.440572916254</v>
      </c>
      <c r="C3014" t="str">
        <f t="shared" si="876"/>
        <v>-0.452846800622575-1.1275735988944i</v>
      </c>
      <c r="D3014" t="str">
        <f t="shared" si="877"/>
        <v>3.43859260011122-0.572709623859925i</v>
      </c>
      <c r="E3014" t="str">
        <f t="shared" si="878"/>
        <v>151.441711993886-173.103184651181i</v>
      </c>
      <c r="F3014" t="str">
        <f t="shared" si="879"/>
        <v>2.9034809934012-2.05117844597876i</v>
      </c>
      <c r="G3014" t="str">
        <f t="shared" si="880"/>
        <v>0.997790681942823-0.0469514320431142i</v>
      </c>
      <c r="H3014" t="str">
        <f t="shared" si="881"/>
        <v>0.949236113316566-112.546173114678i</v>
      </c>
      <c r="I3014" t="str">
        <f t="shared" si="882"/>
        <v>-0.64346887139222-0.927340510138966i</v>
      </c>
      <c r="K3014" t="str">
        <f t="shared" si="883"/>
        <v>0.000899214168079358-0.0012199526552966i</v>
      </c>
      <c r="L3014" t="str">
        <f t="shared" si="884"/>
        <v>0.0001875-0.0027129637653666i</v>
      </c>
      <c r="M3014" t="str">
        <f t="shared" si="885"/>
        <v>0.0025-0.00130778766125364i</v>
      </c>
      <c r="N3014">
        <f t="shared" si="886"/>
        <v>68.119026005536057</v>
      </c>
      <c r="O3014">
        <f t="shared" si="887"/>
        <v>1.6923122930711991</v>
      </c>
      <c r="P3014" s="3">
        <f t="shared" si="888"/>
        <v>1.6923122930711991</v>
      </c>
      <c r="Q3014" s="3">
        <f t="shared" si="889"/>
        <v>-111.88097399446394</v>
      </c>
      <c r="R3014">
        <f t="shared" si="890"/>
        <v>68.119026005536057</v>
      </c>
      <c r="S3014">
        <f t="shared" si="891"/>
        <v>78.011440572916257</v>
      </c>
      <c r="T3014">
        <f t="shared" si="874"/>
        <v>1.6923122930711991</v>
      </c>
    </row>
    <row r="3015" spans="1:20" x14ac:dyDescent="0.25">
      <c r="A3015">
        <f t="shared" si="875"/>
        <v>492022.94648101955</v>
      </c>
      <c r="B3015">
        <f t="shared" si="892"/>
        <v>78307.884047093336</v>
      </c>
      <c r="C3015" t="str">
        <f t="shared" si="876"/>
        <v>-0.455863295935123-1.12013860350256i</v>
      </c>
      <c r="D3015" t="str">
        <f t="shared" si="877"/>
        <v>3.43829503014055-0.573306314740124i</v>
      </c>
      <c r="E3015" t="str">
        <f t="shared" si="878"/>
        <v>150.261868820041-173.272893383686i</v>
      </c>
      <c r="F3015" t="str">
        <f t="shared" si="879"/>
        <v>2.90343214977571-2.04444754802064i</v>
      </c>
      <c r="G3015" t="str">
        <f t="shared" si="880"/>
        <v>0.997773896672148-0.047129054645998i</v>
      </c>
      <c r="H3015" t="str">
        <f t="shared" si="881"/>
        <v>0.940091201193064-112.113011628868i</v>
      </c>
      <c r="I3015" t="str">
        <f t="shared" si="882"/>
        <v>-0.638908615932277-0.923706338047065i</v>
      </c>
      <c r="K3015" t="str">
        <f t="shared" si="883"/>
        <v>0.000897446692146168-0.00121771799958389i</v>
      </c>
      <c r="L3015" t="str">
        <f t="shared" si="884"/>
        <v>0.0001875-0.00270269352995278i</v>
      </c>
      <c r="M3015" t="str">
        <f t="shared" si="885"/>
        <v>0.0025-0.00130283688110544i</v>
      </c>
      <c r="N3015">
        <f t="shared" si="886"/>
        <v>67.855130033367146</v>
      </c>
      <c r="O3015">
        <f t="shared" si="887"/>
        <v>1.6510235887461628</v>
      </c>
      <c r="P3015" s="3">
        <f t="shared" si="888"/>
        <v>1.6510235887461628</v>
      </c>
      <c r="Q3015" s="3">
        <f t="shared" si="889"/>
        <v>-112.14486996663285</v>
      </c>
      <c r="R3015">
        <f t="shared" si="890"/>
        <v>67.855130033367146</v>
      </c>
      <c r="S3015">
        <f t="shared" si="891"/>
        <v>78.307884047093339</v>
      </c>
      <c r="T3015">
        <f t="shared" si="874"/>
        <v>1.6510235887461628</v>
      </c>
    </row>
    <row r="3016" spans="1:20" x14ac:dyDescent="0.25">
      <c r="A3016">
        <f t="shared" si="875"/>
        <v>493892.63367764745</v>
      </c>
      <c r="B3016">
        <f t="shared" si="892"/>
        <v>78605.454006472297</v>
      </c>
      <c r="C3016" t="str">
        <f t="shared" si="876"/>
        <v>-0.458810584398552-1.1126997490264i</v>
      </c>
      <c r="D3016" t="str">
        <f t="shared" si="877"/>
        <v>3.4379952464288-0.573910770705747i</v>
      </c>
      <c r="E3016" t="str">
        <f t="shared" si="878"/>
        <v>149.083477870684-173.430481960019i</v>
      </c>
      <c r="F3016" t="str">
        <f t="shared" si="879"/>
        <v>2.9033829358955-2.03774602507104i</v>
      </c>
      <c r="G3016" t="str">
        <f t="shared" si="880"/>
        <v>0.997756984162232-0.0473073431691026i</v>
      </c>
      <c r="H3016" t="str">
        <f t="shared" si="881"/>
        <v>0.931028451084581-111.681559940149i</v>
      </c>
      <c r="I3016" t="str">
        <f t="shared" si="882"/>
        <v>-0.634383219418019-0.92008706962796i</v>
      </c>
      <c r="K3016" t="str">
        <f t="shared" si="883"/>
        <v>0.000895676283959889-0.00121549027459039i</v>
      </c>
      <c r="L3016" t="str">
        <f t="shared" si="884"/>
        <v>0.0001875-0.00269246217369274i</v>
      </c>
      <c r="M3016" t="str">
        <f t="shared" si="885"/>
        <v>0.0025-0.00129790484270317i</v>
      </c>
      <c r="N3016">
        <f t="shared" si="886"/>
        <v>67.591688561894273</v>
      </c>
      <c r="O3016">
        <f t="shared" si="887"/>
        <v>1.6095084445623185</v>
      </c>
      <c r="P3016" s="3">
        <f t="shared" si="888"/>
        <v>1.6095084445623185</v>
      </c>
      <c r="Q3016" s="3">
        <f t="shared" si="889"/>
        <v>-112.40831143810573</v>
      </c>
      <c r="R3016">
        <f t="shared" si="890"/>
        <v>67.591688561894273</v>
      </c>
      <c r="S3016">
        <f t="shared" si="891"/>
        <v>78.6054540064723</v>
      </c>
      <c r="T3016">
        <f t="shared" si="874"/>
        <v>1.6095084445623185</v>
      </c>
    </row>
    <row r="3017" spans="1:20" x14ac:dyDescent="0.25">
      <c r="A3017">
        <f t="shared" si="875"/>
        <v>495769.42568562255</v>
      </c>
      <c r="B3017">
        <f t="shared" si="892"/>
        <v>78904.154731696894</v>
      </c>
      <c r="C3017" t="str">
        <f t="shared" si="876"/>
        <v>-0.461688842289437-1.10525813375873i</v>
      </c>
      <c r="D3017" t="str">
        <f t="shared" si="877"/>
        <v>3.43769323290195-0.57452299506257i</v>
      </c>
      <c r="E3017" t="str">
        <f t="shared" si="878"/>
        <v>147.906720178415-173.576037635273i</v>
      </c>
      <c r="F3017" t="str">
        <f t="shared" si="879"/>
        <v>2.90333334896661-2.03107378032693i</v>
      </c>
      <c r="G3017" t="str">
        <f t="shared" si="880"/>
        <v>0.997739943452922-0.047486300039929i</v>
      </c>
      <c r="H3017" t="str">
        <f t="shared" si="881"/>
        <v>0.922047154687463-111.251810807325i</v>
      </c>
      <c r="I3017" t="str">
        <f t="shared" si="882"/>
        <v>-0.62989241155907-0.916482634113012i</v>
      </c>
      <c r="K3017" t="str">
        <f t="shared" si="883"/>
        <v>0.000893902949656383-0.00121326940017452i</v>
      </c>
      <c r="L3017" t="str">
        <f t="shared" si="884"/>
        <v>0.0001875-0.00268226954940501i</v>
      </c>
      <c r="M3017" t="str">
        <f t="shared" si="885"/>
        <v>0.0025-0.0012929914750978i</v>
      </c>
      <c r="N3017">
        <f t="shared" si="886"/>
        <v>67.328712177614818</v>
      </c>
      <c r="O3017">
        <f t="shared" si="887"/>
        <v>1.5677687796159223</v>
      </c>
      <c r="P3017" s="3">
        <f t="shared" si="888"/>
        <v>1.5677687796159223</v>
      </c>
      <c r="Q3017" s="3">
        <f t="shared" si="889"/>
        <v>-112.67128782238518</v>
      </c>
      <c r="R3017">
        <f t="shared" si="890"/>
        <v>67.328712177614818</v>
      </c>
      <c r="S3017">
        <f t="shared" si="891"/>
        <v>78.904154731696892</v>
      </c>
      <c r="T3017">
        <f t="shared" si="874"/>
        <v>1.5677687796159223</v>
      </c>
    </row>
    <row r="3018" spans="1:20" x14ac:dyDescent="0.25">
      <c r="A3018">
        <f t="shared" si="875"/>
        <v>497653.34950322798</v>
      </c>
      <c r="B3018">
        <f t="shared" si="892"/>
        <v>79203.990519677347</v>
      </c>
      <c r="C3018" t="str">
        <f t="shared" si="876"/>
        <v>-0.464498267550528-1.09781484430843i</v>
      </c>
      <c r="D3018" t="str">
        <f t="shared" si="877"/>
        <v>3.43738897337534-0.575142991168857i</v>
      </c>
      <c r="E3018" t="str">
        <f t="shared" si="878"/>
        <v>146.731773649234-173.709650742492i</v>
      </c>
      <c r="F3018" t="str">
        <f t="shared" si="879"/>
        <v>2.90328338617417-2.02443071740195i</v>
      </c>
      <c r="G3018" t="str">
        <f t="shared" si="880"/>
        <v>0.997722773576885-0.047665927694034i</v>
      </c>
      <c r="H3018" t="str">
        <f t="shared" si="881"/>
        <v>0.913146610257013-110.823757025734i</v>
      </c>
      <c r="I3018" t="str">
        <f t="shared" si="882"/>
        <v>-0.625435924210633-0.912892961175327i</v>
      </c>
      <c r="K3018" t="str">
        <f t="shared" si="883"/>
        <v>0.000892126695888107-0.00121105529640708i</v>
      </c>
      <c r="L3018" t="str">
        <f t="shared" si="884"/>
        <v>0.0001875-0.00267211551046524i</v>
      </c>
      <c r="M3018" t="str">
        <f t="shared" si="885"/>
        <v>0.0025-0.00128809670760888i</v>
      </c>
      <c r="N3018">
        <f t="shared" si="886"/>
        <v>67.066211183774172</v>
      </c>
      <c r="O3018">
        <f t="shared" si="887"/>
        <v>1.525806524707245</v>
      </c>
      <c r="P3018" s="3">
        <f t="shared" si="888"/>
        <v>1.525806524707245</v>
      </c>
      <c r="Q3018" s="3">
        <f t="shared" si="889"/>
        <v>-112.93378881622583</v>
      </c>
      <c r="R3018">
        <f t="shared" si="890"/>
        <v>67.066211183774172</v>
      </c>
      <c r="S3018">
        <f t="shared" si="891"/>
        <v>79.203990519677347</v>
      </c>
      <c r="T3018">
        <f t="shared" si="874"/>
        <v>1.525806524707245</v>
      </c>
    </row>
    <row r="3019" spans="1:20" x14ac:dyDescent="0.25">
      <c r="A3019">
        <f t="shared" si="875"/>
        <v>499544.43223134021</v>
      </c>
      <c r="B3019">
        <f t="shared" si="892"/>
        <v>79504.965683652117</v>
      </c>
      <c r="C3019" t="str">
        <f t="shared" si="876"/>
        <v>-0.467239079287336-1.09037095515944i</v>
      </c>
      <c r="D3019" t="str">
        <f t="shared" si="877"/>
        <v>3.43708245155278-0.575770762434745i</v>
      </c>
      <c r="E3019" t="str">
        <f t="shared" si="878"/>
        <v>145.558813013014-173.831414583488i</v>
      </c>
      <c r="F3019" t="str">
        <f t="shared" si="879"/>
        <v>2.90323304468232-2.01781674032494i</v>
      </c>
      <c r="G3019" t="str">
        <f t="shared" si="880"/>
        <v>0.997705473559558-0.0478462285750474i</v>
      </c>
      <c r="H3019" t="str">
        <f t="shared" si="881"/>
        <v>0.904326122533977-110.397391427006i</v>
      </c>
      <c r="I3019" t="str">
        <f t="shared" si="882"/>
        <v>-0.621013491355725-0.909317980925904i</v>
      </c>
      <c r="K3019" t="str">
        <f t="shared" si="883"/>
        <v>0.000890347529823721-0.00120884788357578i</v>
      </c>
      <c r="L3019" t="str">
        <f t="shared" si="884"/>
        <v>0.0001875-0.00266199991080418i</v>
      </c>
      <c r="M3019" t="str">
        <f t="shared" si="885"/>
        <v>0.0025-0.00128322046982355i</v>
      </c>
      <c r="N3019">
        <f t="shared" si="886"/>
        <v>66.804195601140961</v>
      </c>
      <c r="O3019">
        <f t="shared" si="887"/>
        <v>1.4836236213361984</v>
      </c>
      <c r="P3019" s="3">
        <f t="shared" si="888"/>
        <v>1.4836236213361984</v>
      </c>
      <c r="Q3019" s="3">
        <f t="shared" si="889"/>
        <v>-113.19580439885904</v>
      </c>
      <c r="R3019">
        <f t="shared" si="890"/>
        <v>66.804195601140961</v>
      </c>
      <c r="S3019">
        <f t="shared" si="891"/>
        <v>79.504965683652117</v>
      </c>
      <c r="T3019">
        <f t="shared" si="874"/>
        <v>1.4836236213361984</v>
      </c>
    </row>
    <row r="3020" spans="1:20" x14ac:dyDescent="0.25">
      <c r="A3020">
        <f t="shared" si="875"/>
        <v>501442.70107381931</v>
      </c>
      <c r="B3020">
        <f t="shared" si="892"/>
        <v>79807.084553249995</v>
      </c>
      <c r="C3020" t="str">
        <f t="shared" si="876"/>
        <v>-0.469911517257148-1.08292752825015i</v>
      </c>
      <c r="D3020" t="str">
        <f t="shared" si="877"/>
        <v>3.43677365102607-0.576406312321675i</v>
      </c>
      <c r="E3020" t="str">
        <f t="shared" si="878"/>
        <v>144.388009777869-173.941425319405i</v>
      </c>
      <c r="F3020" t="str">
        <f t="shared" si="879"/>
        <v>2.90318232163395-2.01123175353849i</v>
      </c>
      <c r="G3020" t="str">
        <f t="shared" si="880"/>
        <v>0.997688042419095-0.0480272051346895i</v>
      </c>
      <c r="H3020" t="str">
        <f t="shared" si="881"/>
        <v>0.895585002671836-109.972706878816i</v>
      </c>
      <c r="I3020" t="str">
        <f t="shared" si="882"/>
        <v>-0.616624849087553-0.905757623909706i</v>
      </c>
      <c r="K3020" t="str">
        <f t="shared" si="883"/>
        <v>0.000888565459147661-0.00120664708218971i</v>
      </c>
      <c r="L3020" t="str">
        <f t="shared" si="884"/>
        <v>0.0001875-0.00265192260490554i</v>
      </c>
      <c r="M3020" t="str">
        <f t="shared" si="885"/>
        <v>0.0025-0.00127836269159549i</v>
      </c>
      <c r="N3020">
        <f t="shared" si="886"/>
        <v>66.542675168940221</v>
      </c>
      <c r="O3020">
        <f t="shared" si="887"/>
        <v>1.4412220207109174</v>
      </c>
      <c r="P3020" s="3">
        <f t="shared" si="888"/>
        <v>1.4412220207109174</v>
      </c>
      <c r="Q3020" s="3">
        <f t="shared" si="889"/>
        <v>-113.45732483105978</v>
      </c>
      <c r="R3020">
        <f t="shared" si="890"/>
        <v>66.542675168940221</v>
      </c>
      <c r="S3020">
        <f t="shared" si="891"/>
        <v>79.807084553249993</v>
      </c>
      <c r="T3020">
        <f t="shared" si="874"/>
        <v>1.4412220207109174</v>
      </c>
    </row>
    <row r="3021" spans="1:20" x14ac:dyDescent="0.25">
      <c r="A3021">
        <f t="shared" si="875"/>
        <v>503348.1833378998</v>
      </c>
      <c r="B3021">
        <f t="shared" si="892"/>
        <v>80110.351474552343</v>
      </c>
      <c r="C3021" t="str">
        <f t="shared" si="876"/>
        <v>-0.472515841351143-1.07548561257328i</v>
      </c>
      <c r="D3021" t="str">
        <f t="shared" si="877"/>
        <v>3.43646255527417-0.577049644341783i</v>
      </c>
      <c r="E3021" t="str">
        <f t="shared" si="878"/>
        <v>143.219532188405-174.039781861157i</v>
      </c>
      <c r="F3021" t="str">
        <f t="shared" si="879"/>
        <v>2.90313121415061-2.00467566189755i</v>
      </c>
      <c r="G3021" t="str">
        <f t="shared" si="880"/>
        <v>0.997670479166308-0.0482088598327885i</v>
      </c>
      <c r="H3021" t="str">
        <f t="shared" si="881"/>
        <v>0.886922568165061-109.549696284639i</v>
      </c>
      <c r="I3021" t="str">
        <f t="shared" si="882"/>
        <v>-0.612269735592045-0.902211821101831i</v>
      </c>
      <c r="K3021" t="str">
        <f t="shared" si="883"/>
        <v>0.000886780492059617-0.00120445281298386i</v>
      </c>
      <c r="L3021" t="str">
        <f t="shared" si="884"/>
        <v>0.0001875-0.00264188344780388i</v>
      </c>
      <c r="M3021" t="str">
        <f t="shared" si="885"/>
        <v>0.0025-0.00127352330304392i</v>
      </c>
      <c r="N3021">
        <f t="shared" si="886"/>
        <v>66.281659345949905</v>
      </c>
      <c r="O3021">
        <f t="shared" si="887"/>
        <v>1.3986036827701831</v>
      </c>
      <c r="P3021" s="3">
        <f t="shared" si="888"/>
        <v>1.3986036827701831</v>
      </c>
      <c r="Q3021" s="3">
        <f t="shared" si="889"/>
        <v>-113.7183406540501</v>
      </c>
      <c r="R3021">
        <f t="shared" si="890"/>
        <v>66.281659345949905</v>
      </c>
      <c r="S3021">
        <f t="shared" si="891"/>
        <v>80.110351474552346</v>
      </c>
      <c r="T3021">
        <f t="shared" si="874"/>
        <v>1.3986036827701831</v>
      </c>
    </row>
    <row r="3022" spans="1:20" x14ac:dyDescent="0.25">
      <c r="A3022">
        <f t="shared" si="875"/>
        <v>505260.90643458383</v>
      </c>
      <c r="B3022">
        <f t="shared" si="892"/>
        <v>80414.770810155649</v>
      </c>
      <c r="C3022" t="str">
        <f t="shared" si="876"/>
        <v>-0.475052331070351-1.06804624379617i</v>
      </c>
      <c r="D3022" t="str">
        <f t="shared" si="877"/>
        <v>3.43614914766264-0.577700762057307i</v>
      </c>
      <c r="E3022" t="str">
        <f t="shared" si="878"/>
        <v>142.053545187815-174.126585759857i</v>
      </c>
      <c r="F3022" t="str">
        <f t="shared" si="879"/>
        <v>2.90307971933236-1.998148370668i</v>
      </c>
      <c r="G3022" t="str">
        <f t="shared" si="880"/>
        <v>0.997652782804622-0.0483911951372975i</v>
      </c>
      <c r="H3022" t="str">
        <f t="shared" si="881"/>
        <v>0.878338142778373-109.128352583521i</v>
      </c>
      <c r="I3022" t="str">
        <f t="shared" si="882"/>
        <v>-0.607947891130612-0.898680503903822i</v>
      </c>
      <c r="K3022" t="str">
        <f t="shared" si="883"/>
        <v>0.000884992637273963-0.00120226499692366i</v>
      </c>
      <c r="L3022" t="str">
        <f t="shared" si="884"/>
        <v>0.0001875-0.00263188229508257i</v>
      </c>
      <c r="M3022" t="str">
        <f t="shared" si="885"/>
        <v>0.0025-0.00126870223455262i</v>
      </c>
      <c r="N3022">
        <f t="shared" si="886"/>
        <v>66.021157311758103</v>
      </c>
      <c r="O3022">
        <f t="shared" si="887"/>
        <v>1.3557705752196436</v>
      </c>
      <c r="P3022" s="3">
        <f t="shared" si="888"/>
        <v>1.3557705752196436</v>
      </c>
      <c r="Q3022" s="3">
        <f t="shared" si="889"/>
        <v>-113.9788426882419</v>
      </c>
      <c r="R3022">
        <f t="shared" si="890"/>
        <v>66.021157311758103</v>
      </c>
      <c r="S3022">
        <f t="shared" si="891"/>
        <v>80.414770810155645</v>
      </c>
      <c r="T3022">
        <f t="shared" si="874"/>
        <v>1.3557705752196436</v>
      </c>
    </row>
    <row r="3023" spans="1:20" x14ac:dyDescent="0.25">
      <c r="A3023">
        <f t="shared" si="875"/>
        <v>507180.89787903527</v>
      </c>
      <c r="B3023">
        <f t="shared" si="892"/>
        <v>80720.346939234238</v>
      </c>
      <c r="C3023" t="str">
        <f t="shared" si="876"/>
        <v>-0.477521284996639-1.06061044390144i</v>
      </c>
      <c r="D3023" t="str">
        <f t="shared" si="877"/>
        <v>3.4358334114429-0.578359669079974i</v>
      </c>
      <c r="E3023" t="str">
        <f t="shared" si="878"/>
        <v>140.890210383706-174.201941097435i</v>
      </c>
      <c r="F3023" t="str">
        <f t="shared" si="879"/>
        <v>2.90302783425762-1.99164978552522i</v>
      </c>
      <c r="G3023" t="str">
        <f t="shared" si="880"/>
        <v>0.997634952330013-0.0485742135243115i</v>
      </c>
      <c r="H3023" t="str">
        <f t="shared" si="881"/>
        <v>0.869831056476712-108.70866874983i</v>
      </c>
      <c r="I3023" t="str">
        <f t="shared" si="882"/>
        <v>-0.603659058022931-0.895163604139838i</v>
      </c>
      <c r="K3023" t="str">
        <f t="shared" si="883"/>
        <v>0.000883201904019139-0.00120008355520955i</v>
      </c>
      <c r="L3023" t="str">
        <f t="shared" si="884"/>
        <v>0.0001875-0.00262191900287166i</v>
      </c>
      <c r="M3023" t="str">
        <f t="shared" si="885"/>
        <v>0.0025-0.0012638994167689i</v>
      </c>
      <c r="N3023">
        <f t="shared" si="886"/>
        <v>65.76117796816014</v>
      </c>
      <c r="O3023">
        <f t="shared" si="887"/>
        <v>1.3127246725838093</v>
      </c>
      <c r="P3023" s="3">
        <f t="shared" si="888"/>
        <v>1.3127246725838093</v>
      </c>
      <c r="Q3023" s="3">
        <f t="shared" si="889"/>
        <v>-114.23882203183986</v>
      </c>
      <c r="R3023">
        <f t="shared" si="890"/>
        <v>65.76117796816014</v>
      </c>
      <c r="S3023">
        <f t="shared" si="891"/>
        <v>80.720346939234233</v>
      </c>
      <c r="T3023">
        <f t="shared" si="874"/>
        <v>1.3127246725838093</v>
      </c>
    </row>
    <row r="3024" spans="1:20" x14ac:dyDescent="0.25">
      <c r="A3024">
        <f t="shared" si="875"/>
        <v>509108.18529097561</v>
      </c>
      <c r="B3024">
        <f t="shared" si="892"/>
        <v>81027.084257603332</v>
      </c>
      <c r="C3024" t="str">
        <f t="shared" si="876"/>
        <v>-0.479923020258983-1.0531792208478i</v>
      </c>
      <c r="D3024" t="str">
        <f t="shared" si="877"/>
        <v>3.43551532975151-0.579026369070377i</v>
      </c>
      <c r="E3024" t="str">
        <f t="shared" si="878"/>
        <v>139.72968601767-174.265954377496i</v>
      </c>
      <c r="F3024" t="str">
        <f t="shared" si="879"/>
        <v>2.90297555598289-1.98517981255266i</v>
      </c>
      <c r="G3024" t="str">
        <f t="shared" si="880"/>
        <v>0.99761698673096-0.0487579174780849i</v>
      </c>
      <c r="H3024" t="str">
        <f t="shared" si="881"/>
        <v>0.861400645356357-108.290637793029i</v>
      </c>
      <c r="I3024" t="str">
        <f t="shared" si="882"/>
        <v>-0.599402980629995-0.89166105405299i</v>
      </c>
      <c r="K3024" t="str">
        <f t="shared" si="883"/>
        <v>0.000881408302036964-0.00119790840928154i</v>
      </c>
      <c r="L3024" t="str">
        <f t="shared" si="884"/>
        <v>0.0001875-0.00261199342784584i</v>
      </c>
      <c r="M3024" t="str">
        <f t="shared" si="885"/>
        <v>0.0025-0.00125911478060261i</v>
      </c>
      <c r="N3024">
        <f t="shared" si="886"/>
        <v>65.501729940712124</v>
      </c>
      <c r="O3024">
        <f t="shared" si="887"/>
        <v>1.2694679552718846</v>
      </c>
      <c r="P3024" s="3">
        <f t="shared" si="888"/>
        <v>1.2694679552718846</v>
      </c>
      <c r="Q3024" s="3">
        <f t="shared" si="889"/>
        <v>-114.49827005928788</v>
      </c>
      <c r="R3024">
        <f t="shared" si="890"/>
        <v>65.501729940712124</v>
      </c>
      <c r="S3024">
        <f t="shared" si="891"/>
        <v>81.027084257603335</v>
      </c>
      <c r="T3024">
        <f t="shared" si="874"/>
        <v>1.2694679552718846</v>
      </c>
    </row>
    <row r="3025" spans="1:20" x14ac:dyDescent="0.25">
      <c r="A3025">
        <f t="shared" si="875"/>
        <v>511042.79639508133</v>
      </c>
      <c r="B3025">
        <f t="shared" si="892"/>
        <v>81334.987177782226</v>
      </c>
      <c r="C3025" t="str">
        <f t="shared" si="876"/>
        <v>-0.482257871996255-1.04575356825108i</v>
      </c>
      <c r="D3025" t="str">
        <f t="shared" si="877"/>
        <v>3.43519488560957-0.579700865737374i</v>
      </c>
      <c r="E3025" t="str">
        <f t="shared" si="878"/>
        <v>138.572126938492-174.318734416608i</v>
      </c>
      <c r="F3025" t="str">
        <f t="shared" si="879"/>
        <v>2.90292288154279-1.97873835824051i</v>
      </c>
      <c r="G3025" t="str">
        <f t="shared" si="880"/>
        <v>0.997598884988383-0.0489423094910475i</v>
      </c>
      <c r="H3025" t="str">
        <f t="shared" si="881"/>
        <v>0.853046251576689-107.874252757439i</v>
      </c>
      <c r="I3025" t="str">
        <f t="shared" si="882"/>
        <v>-0.595179405337266-0.888172786301725i</v>
      </c>
      <c r="K3025" t="str">
        <f t="shared" si="883"/>
        <v>0.00087961184158189-0.00119573948082382i</v>
      </c>
      <c r="L3025" t="str">
        <f t="shared" si="884"/>
        <v>0.0001875-0.0026021054272224i</v>
      </c>
      <c r="M3025" t="str">
        <f t="shared" si="885"/>
        <v>0.0025-0.00125434825722516i</v>
      </c>
      <c r="N3025">
        <f t="shared" si="886"/>
        <v>65.242821580419729</v>
      </c>
      <c r="O3025">
        <f t="shared" si="887"/>
        <v>1.2260024086607169</v>
      </c>
      <c r="P3025" s="3">
        <f t="shared" si="888"/>
        <v>1.2260024086607169</v>
      </c>
      <c r="Q3025" s="3">
        <f t="shared" si="889"/>
        <v>-114.75717841958027</v>
      </c>
      <c r="R3025">
        <f t="shared" si="890"/>
        <v>65.242821580419729</v>
      </c>
      <c r="S3025">
        <f t="shared" si="891"/>
        <v>81.334987177782224</v>
      </c>
      <c r="T3025">
        <f t="shared" si="874"/>
        <v>1.2260024086607169</v>
      </c>
    </row>
    <row r="3026" spans="1:20" x14ac:dyDescent="0.25">
      <c r="A3026">
        <f t="shared" si="875"/>
        <v>512984.75902138266</v>
      </c>
      <c r="B3026">
        <f t="shared" si="892"/>
        <v>81644.060129057805</v>
      </c>
      <c r="C3026" t="str">
        <f t="shared" si="876"/>
        <v>-0.484526192817074-1.03833446508509i</v>
      </c>
      <c r="D3026" t="str">
        <f t="shared" si="877"/>
        <v>3.43487206192195-0.58038316283744i</v>
      </c>
      <c r="E3026" t="str">
        <f t="shared" si="878"/>
        <v>137.417684578937-174.360392236116i</v>
      </c>
      <c r="F3026" t="str">
        <f t="shared" si="879"/>
        <v>2.90286980794971-1.97232532948419i</v>
      </c>
      <c r="G3026" t="str">
        <f t="shared" si="880"/>
        <v>0.997580646075596-0.0491273920638225i</v>
      </c>
      <c r="H3026" t="str">
        <f t="shared" si="881"/>
        <v>0.844767223292946-107.459506722007i</v>
      </c>
      <c r="I3026" t="str">
        <f t="shared" si="882"/>
        <v>-0.590988080537951-0.884698733956147i</v>
      </c>
      <c r="K3026" t="str">
        <f t="shared" si="883"/>
        <v>0.00087781253342018-0.00119357669176938i</v>
      </c>
      <c r="L3026" t="str">
        <f t="shared" si="884"/>
        <v>0.0001875-0.00259225485875911i</v>
      </c>
      <c r="M3026" t="str">
        <f t="shared" si="885"/>
        <v>0.0025-0.0012495997780685i</v>
      </c>
      <c r="N3026">
        <f t="shared" si="886"/>
        <v>64.984460965561595</v>
      </c>
      <c r="O3026">
        <f t="shared" si="887"/>
        <v>1.1823300221930726</v>
      </c>
      <c r="P3026" s="3">
        <f t="shared" si="888"/>
        <v>1.1823300221930726</v>
      </c>
      <c r="Q3026" s="3">
        <f t="shared" si="889"/>
        <v>-115.0155390344384</v>
      </c>
      <c r="R3026">
        <f t="shared" si="890"/>
        <v>64.984460965561595</v>
      </c>
      <c r="S3026">
        <f t="shared" si="891"/>
        <v>81.644060129057806</v>
      </c>
      <c r="T3026">
        <f t="shared" si="874"/>
        <v>1.1823300221930726</v>
      </c>
    </row>
    <row r="3027" spans="1:20" x14ac:dyDescent="0.25">
      <c r="A3027">
        <f t="shared" si="875"/>
        <v>514934.10110566393</v>
      </c>
      <c r="B3027">
        <f t="shared" si="892"/>
        <v>81954.307557548222</v>
      </c>
      <c r="C3027" t="str">
        <f t="shared" si="876"/>
        <v>-0.486728352257353-1.03092287540234i</v>
      </c>
      <c r="D3027" t="str">
        <f t="shared" si="877"/>
        <v>3.43454684147662-0.581073264174051i</v>
      </c>
      <c r="E3027" t="str">
        <f t="shared" si="878"/>
        <v>136.266506936065-174.391040954585i</v>
      </c>
      <c r="F3027" t="str">
        <f t="shared" si="879"/>
        <v>2.9028163321938-1.96594063358306i</v>
      </c>
      <c r="G3027" t="str">
        <f t="shared" si="880"/>
        <v>0.997562268958243-0.0493131677052421i</v>
      </c>
      <c r="H3027" t="str">
        <f t="shared" si="881"/>
        <v>0.83656291458985-107.046392800079i</v>
      </c>
      <c r="I3027" t="str">
        <f t="shared" si="882"/>
        <v>-0.586828756616492-0.881238830494517i</v>
      </c>
      <c r="K3027" t="str">
        <f t="shared" si="883"/>
        <v>0.000876010388829057-0.00119141996430461i</v>
      </c>
      <c r="L3027" t="str">
        <f t="shared" si="884"/>
        <v>0.0001875-0.00258244158075226i</v>
      </c>
      <c r="M3027" t="str">
        <f t="shared" si="885"/>
        <v>0.0025-0.00124486927482416i</v>
      </c>
      <c r="N3027">
        <f t="shared" si="886"/>
        <v>64.726655903651988</v>
      </c>
      <c r="O3027">
        <f t="shared" si="887"/>
        <v>1.1384527884928719</v>
      </c>
      <c r="P3027" s="3">
        <f t="shared" si="888"/>
        <v>1.1384527884928719</v>
      </c>
      <c r="Q3027" s="3">
        <f t="shared" si="889"/>
        <v>-115.27334409634801</v>
      </c>
      <c r="R3027">
        <f t="shared" si="890"/>
        <v>64.726655903651988</v>
      </c>
      <c r="S3027">
        <f t="shared" si="891"/>
        <v>81.954307557548219</v>
      </c>
      <c r="T3027">
        <f t="shared" si="874"/>
        <v>1.1384527884928719</v>
      </c>
    </row>
    <row r="3028" spans="1:20" x14ac:dyDescent="0.25">
      <c r="A3028">
        <f t="shared" si="875"/>
        <v>516890.85068986547</v>
      </c>
      <c r="B3028">
        <f t="shared" si="892"/>
        <v>82265.733926266912</v>
      </c>
      <c r="C3028" t="str">
        <f t="shared" si="876"/>
        <v>-0.488864736236585-1.02351974807429i</v>
      </c>
      <c r="D3028" t="str">
        <f t="shared" si="877"/>
        <v>3.43421920694401-0.581771173597039i</v>
      </c>
      <c r="E3028" t="str">
        <f t="shared" si="878"/>
        <v>135.118738554977-174.410795681025i</v>
      </c>
      <c r="F3028" t="str">
        <f t="shared" si="879"/>
        <v>2.90276245124271-1.95958417823896i</v>
      </c>
      <c r="G3028" t="str">
        <f t="shared" si="880"/>
        <v>0.997543752594247-0.0494996389323649i</v>
      </c>
      <c r="H3028" t="str">
        <f t="shared" si="881"/>
        <v>0.828432685415948-106.634904139171i</v>
      </c>
      <c r="I3028" t="str">
        <f t="shared" si="882"/>
        <v>-0.582701185932137-0.877793009799677i</v>
      </c>
      <c r="K3028" t="str">
        <f t="shared" si="883"/>
        <v>0.000874205419595736-0.00118926922087398i</v>
      </c>
      <c r="L3028" t="str">
        <f t="shared" si="884"/>
        <v>0.0001875-0.00257266545203452i</v>
      </c>
      <c r="M3028" t="str">
        <f t="shared" si="885"/>
        <v>0.0025-0.00124015667944228i</v>
      </c>
      <c r="N3028">
        <f t="shared" si="886"/>
        <v>64.469413933520229</v>
      </c>
      <c r="O3028">
        <f t="shared" si="887"/>
        <v>1.0943727024979646</v>
      </c>
      <c r="P3028" s="3">
        <f t="shared" si="888"/>
        <v>1.0943727024979646</v>
      </c>
      <c r="Q3028" s="3">
        <f t="shared" si="889"/>
        <v>-115.53058606647977</v>
      </c>
      <c r="R3028">
        <f t="shared" si="890"/>
        <v>64.469413933520229</v>
      </c>
      <c r="S3028">
        <f t="shared" si="891"/>
        <v>82.265733926266918</v>
      </c>
      <c r="T3028">
        <f t="shared" si="874"/>
        <v>1.0943727024979646</v>
      </c>
    </row>
    <row r="3029" spans="1:20" x14ac:dyDescent="0.25">
      <c r="A3029">
        <f t="shared" si="875"/>
        <v>518855.03592248698</v>
      </c>
      <c r="B3029">
        <f t="shared" si="892"/>
        <v>82578.343715186726</v>
      </c>
      <c r="C3029" t="str">
        <f t="shared" si="876"/>
        <v>-0.490935746513161-1.01612601655086i</v>
      </c>
      <c r="D3029" t="str">
        <f t="shared" si="877"/>
        <v>3.43388914087619-0.582476895001936i</v>
      </c>
      <c r="E3029" t="str">
        <f t="shared" si="878"/>
        <v>133.974520515923-174.419773408954i</v>
      </c>
      <c r="F3029" t="str">
        <f t="shared" si="879"/>
        <v>2.90270816204146-1.95325587155486i</v>
      </c>
      <c r="G3029" t="str">
        <f t="shared" si="880"/>
        <v>0.997525095933754-0.0496868082704919i</v>
      </c>
      <c r="H3029" t="str">
        <f t="shared" si="881"/>
        <v>0.820375901519004-106.225033920745i</v>
      </c>
      <c r="I3029" t="str">
        <f t="shared" si="882"/>
        <v>-0.578605122802703-0.874361206155583i</v>
      </c>
      <c r="K3029" t="str">
        <f t="shared" si="883"/>
        <v>0.000872397638016472-0.00118712438418469i</v>
      </c>
      <c r="L3029" t="str">
        <f t="shared" si="884"/>
        <v>0.0001875-0.00256292633197303i</v>
      </c>
      <c r="M3029" t="str">
        <f t="shared" si="885"/>
        <v>0.0025-0.00123546192413059i</v>
      </c>
      <c r="N3029">
        <f t="shared" si="886"/>
        <v>64.212742327519862</v>
      </c>
      <c r="O3029">
        <f t="shared" si="887"/>
        <v>1.0500917606093347</v>
      </c>
      <c r="P3029" s="3">
        <f t="shared" si="888"/>
        <v>1.0500917606093347</v>
      </c>
      <c r="Q3029" s="3">
        <f t="shared" si="889"/>
        <v>-115.78725767248014</v>
      </c>
      <c r="R3029">
        <f t="shared" si="890"/>
        <v>64.212742327519862</v>
      </c>
      <c r="S3029">
        <f t="shared" si="891"/>
        <v>82.578343715186719</v>
      </c>
      <c r="T3029">
        <f t="shared" si="874"/>
        <v>1.0500917606093347</v>
      </c>
    </row>
    <row r="3030" spans="1:20" x14ac:dyDescent="0.25">
      <c r="A3030">
        <f t="shared" si="875"/>
        <v>520826.68505899241</v>
      </c>
      <c r="B3030">
        <f t="shared" si="892"/>
        <v>82892.141421304434</v>
      </c>
      <c r="C3030" t="str">
        <f t="shared" si="876"/>
        <v>-0.492941800139758-1.00874259863902i</v>
      </c>
      <c r="D3030" t="str">
        <f t="shared" si="877"/>
        <v>3.43355662570632-0.583190432329349i</v>
      </c>
      <c r="E3030" t="str">
        <f t="shared" si="878"/>
        <v>132.833990424701-174.418092911455i</v>
      </c>
      <c r="F3030" t="str">
        <f t="shared" si="879"/>
        <v>2.90265346151227-1.94695562203345i</v>
      </c>
      <c r="G3030" t="str">
        <f t="shared" si="880"/>
        <v>0.997506297919073-0.0498746782531832i</v>
      </c>
      <c r="H3030" t="str">
        <f t="shared" si="881"/>
        <v>0.81239193438199-105.816775359985i</v>
      </c>
      <c r="I3030" t="str">
        <f t="shared" si="882"/>
        <v>-0.574540323488446-0.870943354243848i</v>
      </c>
      <c r="K3030" t="str">
        <f t="shared" si="883"/>
        <v>0.000870587056895454-0.00118498537721131i</v>
      </c>
      <c r="L3030" t="str">
        <f t="shared" si="884"/>
        <v>0.0001875-0.00255322408046725i</v>
      </c>
      <c r="M3030" t="str">
        <f t="shared" si="885"/>
        <v>0.0025-0.00123078494135345i</v>
      </c>
      <c r="N3030">
        <f t="shared" si="886"/>
        <v>63.95664809384715</v>
      </c>
      <c r="O3030">
        <f t="shared" si="887"/>
        <v>1.005611959858735</v>
      </c>
      <c r="P3030" s="3">
        <f t="shared" si="888"/>
        <v>1.005611959858735</v>
      </c>
      <c r="Q3030" s="3">
        <f t="shared" si="889"/>
        <v>-116.04335190615285</v>
      </c>
      <c r="R3030">
        <f t="shared" si="890"/>
        <v>63.95664809384715</v>
      </c>
      <c r="S3030">
        <f t="shared" si="891"/>
        <v>82.89214142130443</v>
      </c>
      <c r="T3030">
        <f t="shared" si="874"/>
        <v>1.005611959858735</v>
      </c>
    </row>
    <row r="3031" spans="1:20" x14ac:dyDescent="0.25">
      <c r="A3031">
        <f t="shared" si="875"/>
        <v>522805.82646221662</v>
      </c>
      <c r="B3031">
        <f t="shared" si="892"/>
        <v>83207.131558705398</v>
      </c>
      <c r="C3031" t="str">
        <f t="shared" si="876"/>
        <v>-0.494883328919229-1.00137039630016i</v>
      </c>
      <c r="D3031" t="str">
        <f t="shared" si="877"/>
        <v>3.43322164374784-0.583911789564271i</v>
      </c>
      <c r="E3031" t="str">
        <f t="shared" si="878"/>
        <v>131.697282406247-174.405874637281i</v>
      </c>
      <c r="F3031" t="str">
        <f t="shared" si="879"/>
        <v>2.90259834655434-1.9406833385758i</v>
      </c>
      <c r="G3031" t="str">
        <f t="shared" si="880"/>
        <v>0.99748735748462-0.0500632514222745i</v>
      </c>
      <c r="H3031" t="str">
        <f t="shared" si="881"/>
        <v>0.804480161160074-105.410121705575i</v>
      </c>
      <c r="I3031" t="str">
        <f t="shared" si="882"/>
        <v>-0.570506546176096-0.867539389140311i</v>
      </c>
      <c r="K3031" t="str">
        <f t="shared" si="883"/>
        <v>0.000868773689543711-0.00118285212320053i</v>
      </c>
      <c r="L3031" t="str">
        <f t="shared" si="884"/>
        <v>0.0001875-0.00254355855794705i</v>
      </c>
      <c r="M3031" t="str">
        <f t="shared" si="885"/>
        <v>0.0025-0.00122612566383089i</v>
      </c>
      <c r="N3031">
        <f t="shared" si="886"/>
        <v>63.701137978974472</v>
      </c>
      <c r="O3031">
        <f t="shared" si="887"/>
        <v>0.9609352970943088</v>
      </c>
      <c r="P3031" s="3">
        <f t="shared" si="888"/>
        <v>0.9609352970943088</v>
      </c>
      <c r="Q3031" s="3">
        <f t="shared" si="889"/>
        <v>-116.29886202102553</v>
      </c>
      <c r="R3031">
        <f t="shared" si="890"/>
        <v>63.701137978974472</v>
      </c>
      <c r="S3031">
        <f t="shared" si="891"/>
        <v>83.207131558705399</v>
      </c>
      <c r="T3031">
        <f t="shared" si="874"/>
        <v>0.9609352970943088</v>
      </c>
    </row>
    <row r="3032" spans="1:20" x14ac:dyDescent="0.25">
      <c r="A3032">
        <f t="shared" si="875"/>
        <v>524792.48860277305</v>
      </c>
      <c r="B3032">
        <f t="shared" si="892"/>
        <v>83523.318658628486</v>
      </c>
      <c r="C3032" t="str">
        <f t="shared" si="876"/>
        <v>-0.496760778861594-0.994010295465872i</v>
      </c>
      <c r="D3032" t="str">
        <f t="shared" si="877"/>
        <v>3.43288417719377-0.584640970735441i</v>
      </c>
      <c r="E3032" t="str">
        <f t="shared" si="878"/>
        <v>130.564527101356-174.383240608117i</v>
      </c>
      <c r="F3032" t="str">
        <f t="shared" si="879"/>
        <v>2.90254281404384-1.93443893047997i</v>
      </c>
      <c r="G3032" t="str">
        <f t="shared" si="880"/>
        <v>0.997468273556861-0.0502525303278928i</v>
      </c>
      <c r="H3032" t="str">
        <f t="shared" si="881"/>
        <v>0.79663996461826-105.00506623948i</v>
      </c>
      <c r="I3032" t="str">
        <f t="shared" si="882"/>
        <v>-0.566503550963026-0.864149246311714i</v>
      </c>
      <c r="K3032" t="str">
        <f t="shared" si="883"/>
        <v>0.000866957549777898-0.00118072454567578i</v>
      </c>
      <c r="L3032" t="str">
        <f t="shared" si="884"/>
        <v>0.0001875-0.00253392962537065i</v>
      </c>
      <c r="M3032" t="str">
        <f t="shared" si="885"/>
        <v>0.0025-0.00122148402453764i</v>
      </c>
      <c r="N3032">
        <f t="shared" si="886"/>
        <v>63.446218470193131</v>
      </c>
      <c r="O3032">
        <f t="shared" si="887"/>
        <v>0.91606376818380009</v>
      </c>
      <c r="P3032" s="3">
        <f t="shared" si="888"/>
        <v>0.91606376818380009</v>
      </c>
      <c r="Q3032" s="3">
        <f t="shared" si="889"/>
        <v>-116.55378152980687</v>
      </c>
      <c r="R3032">
        <f t="shared" si="890"/>
        <v>63.446218470193131</v>
      </c>
      <c r="S3032">
        <f t="shared" si="891"/>
        <v>83.523318658628483</v>
      </c>
      <c r="T3032">
        <f t="shared" si="874"/>
        <v>0.91606376818380009</v>
      </c>
    </row>
    <row r="3033" spans="1:20" x14ac:dyDescent="0.25">
      <c r="A3033">
        <f t="shared" si="875"/>
        <v>526786.70005946362</v>
      </c>
      <c r="B3033">
        <f t="shared" si="892"/>
        <v>83840.707269531282</v>
      </c>
      <c r="C3033" t="str">
        <f t="shared" si="876"/>
        <v>-0.498574609643006-0.986663165871918i</v>
      </c>
      <c r="D3033" t="str">
        <f t="shared" si="877"/>
        <v>3.43254420811602-0.585377979914653i</v>
      </c>
      <c r="E3033" t="str">
        <f t="shared" si="878"/>
        <v>129.435851666422-174.350314317108i</v>
      </c>
      <c r="F3033" t="str">
        <f t="shared" si="879"/>
        <v>2.90248686083355-1.92822230743964i</v>
      </c>
      <c r="G3033" t="str">
        <f t="shared" si="880"/>
        <v>0.997449045054255-0.050442517528473i</v>
      </c>
      <c r="H3033" t="str">
        <f t="shared" si="881"/>
        <v>0.788870733069912-104.601602276729i</v>
      </c>
      <c r="I3033" t="str">
        <f t="shared" si="882"/>
        <v>-0.562531099841559-0.860772861612314i</v>
      </c>
      <c r="K3033" t="str">
        <f t="shared" si="883"/>
        <v>0.000865138651919035-0.00117860256844198i</v>
      </c>
      <c r="L3033" t="str">
        <f t="shared" si="884"/>
        <v>0.0001875-0.0025243371442226i</v>
      </c>
      <c r="M3033" t="str">
        <f t="shared" si="885"/>
        <v>0.0025-0.00121685995670218i</v>
      </c>
      <c r="N3033">
        <f t="shared" si="886"/>
        <v>63.1918957982504</v>
      </c>
      <c r="O3033">
        <f t="shared" si="887"/>
        <v>0.87099936723722948</v>
      </c>
      <c r="P3033" s="3">
        <f t="shared" si="888"/>
        <v>0.87099936723722948</v>
      </c>
      <c r="Q3033" s="3">
        <f t="shared" si="889"/>
        <v>-116.8081042017496</v>
      </c>
      <c r="R3033">
        <f t="shared" si="890"/>
        <v>63.1918957982504</v>
      </c>
      <c r="S3033">
        <f t="shared" si="891"/>
        <v>83.840707269531279</v>
      </c>
      <c r="T3033">
        <f t="shared" si="874"/>
        <v>0.87099936723722948</v>
      </c>
    </row>
    <row r="3034" spans="1:20" x14ac:dyDescent="0.25">
      <c r="A3034">
        <f t="shared" si="875"/>
        <v>528788.4895196897</v>
      </c>
      <c r="B3034">
        <f t="shared" si="892"/>
        <v>84159.301957155505</v>
      </c>
      <c r="C3034" t="str">
        <f t="shared" si="876"/>
        <v>-0.500325294067006-0.97932986091002i</v>
      </c>
      <c r="D3034" t="str">
        <f t="shared" si="877"/>
        <v>3.43220171846477-0.586122821216099i</v>
      </c>
      <c r="E3034" t="str">
        <f t="shared" si="878"/>
        <v>128.311379776118-174.307220628698i</v>
      </c>
      <c r="F3034" t="str">
        <f t="shared" si="879"/>
        <v>2.9024304837528-1.92203337954278i</v>
      </c>
      <c r="G3034" t="str">
        <f t="shared" si="880"/>
        <v>0.99742967088719-0.0506332155907736i</v>
      </c>
      <c r="H3034" t="str">
        <f t="shared" si="881"/>
        <v>0.781171860316082-104.199723165197i</v>
      </c>
      <c r="I3034" t="str">
        <f t="shared" si="882"/>
        <v>-0.558588956683407-0.857410171280602i</v>
      </c>
      <c r="K3034" t="str">
        <f t="shared" si="883"/>
        <v>0.000863317010791219-0.00117648611559027i</v>
      </c>
      <c r="L3034" t="str">
        <f t="shared" si="884"/>
        <v>0.0001875-0.00251478097651185i</v>
      </c>
      <c r="M3034" t="str">
        <f t="shared" si="885"/>
        <v>0.0025-0.00121225339380571i</v>
      </c>
      <c r="N3034">
        <f t="shared" si="886"/>
        <v>62.938175940088442</v>
      </c>
      <c r="O3034">
        <f t="shared" si="887"/>
        <v>0.82574408584815673</v>
      </c>
      <c r="P3034" s="3">
        <f t="shared" si="888"/>
        <v>0.82574408584815673</v>
      </c>
      <c r="Q3034" s="3">
        <f t="shared" si="889"/>
        <v>-117.06182405991156</v>
      </c>
      <c r="R3034">
        <f t="shared" si="890"/>
        <v>62.938175940088442</v>
      </c>
      <c r="S3034">
        <f t="shared" si="891"/>
        <v>84.159301957155506</v>
      </c>
      <c r="T3034">
        <f t="shared" si="874"/>
        <v>0.82574408584815673</v>
      </c>
    </row>
    <row r="3035" spans="1:20" x14ac:dyDescent="0.25">
      <c r="A3035">
        <f t="shared" si="875"/>
        <v>530797.8857798645</v>
      </c>
      <c r="B3035">
        <f t="shared" si="892"/>
        <v>84479.107304592704</v>
      </c>
      <c r="C3035" t="str">
        <f t="shared" si="876"/>
        <v>-0.502013317528654-0.972011217496974i</v>
      </c>
      <c r="D3035" t="str">
        <f t="shared" si="877"/>
        <v>3.43185669006759-0.586875498795668i</v>
      </c>
      <c r="E3035" t="str">
        <f t="shared" si="878"/>
        <v>127.19123162894-174.254085679881i</v>
      </c>
      <c r="F3035" t="str">
        <f t="shared" si="879"/>
        <v>2.90237367960731-1.91587205727024i</v>
      </c>
      <c r="G3035" t="str">
        <f t="shared" si="880"/>
        <v>0.997410149957933-0.0508246270898927i</v>
      </c>
      <c r="H3035" t="str">
        <f t="shared" si="881"/>
        <v>0.773542745585543-103.799422285395i</v>
      </c>
      <c r="I3035" t="str">
        <f t="shared" si="882"/>
        <v>-0.554676887224261-0.854061111936072i</v>
      </c>
      <c r="K3035" t="str">
        <f t="shared" si="883"/>
        <v>0.000861492641720196-0.00117437511150268i</v>
      </c>
      <c r="L3035" t="str">
        <f t="shared" si="884"/>
        <v>0.0001875-0.00250526098476973i</v>
      </c>
      <c r="M3035" t="str">
        <f t="shared" si="885"/>
        <v>0.0025-0.0012076642695813i</v>
      </c>
      <c r="N3035">
        <f t="shared" si="886"/>
        <v>62.685064621675309</v>
      </c>
      <c r="O3035">
        <f t="shared" si="887"/>
        <v>0.78029991235277663</v>
      </c>
      <c r="P3035" s="3">
        <f t="shared" si="888"/>
        <v>0.78029991235277663</v>
      </c>
      <c r="Q3035" s="3">
        <f t="shared" si="889"/>
        <v>-117.31493537832469</v>
      </c>
      <c r="R3035">
        <f t="shared" si="890"/>
        <v>62.685064621675309</v>
      </c>
      <c r="S3035">
        <f t="shared" si="891"/>
        <v>84.479107304592702</v>
      </c>
      <c r="T3035">
        <f t="shared" si="874"/>
        <v>0.78029991235277663</v>
      </c>
    </row>
    <row r="3036" spans="1:20" x14ac:dyDescent="0.25">
      <c r="A3036">
        <f t="shared" si="875"/>
        <v>532814.91774582805</v>
      </c>
      <c r="B3036">
        <f t="shared" si="892"/>
        <v>84800.127912350159</v>
      </c>
      <c r="C3036" t="str">
        <f t="shared" si="876"/>
        <v>-0.503639177482303-0.964708055960909i</v>
      </c>
      <c r="D3036" t="str">
        <f t="shared" si="877"/>
        <v>3.43150910462882-0.587636016850257i</v>
      </c>
      <c r="E3036" t="str">
        <f t="shared" si="878"/>
        <v>126.075523955487-174.191036782942i</v>
      </c>
      <c r="F3036" t="str">
        <f t="shared" si="879"/>
        <v>2.90231644517893-1.90973825149448i</v>
      </c>
      <c r="G3036" t="str">
        <f t="shared" si="880"/>
        <v>0.997390481160563-0.0510167546092836i</v>
      </c>
      <c r="H3036" t="str">
        <f t="shared" si="881"/>
        <v>0.765982793475533-103.40069305025i</v>
      </c>
      <c r="I3036" t="str">
        <f t="shared" si="882"/>
        <v>-0.550794659048483-0.850725620575908i</v>
      </c>
      <c r="K3036" t="str">
        <f t="shared" si="883"/>
        <v>0.000859665560531912-0.0011722694808569i</v>
      </c>
      <c r="L3036" t="str">
        <f t="shared" si="884"/>
        <v>0.0001875-0.00249577703204794i</v>
      </c>
      <c r="M3036" t="str">
        <f t="shared" si="885"/>
        <v>0.0025-0.00120309251801286i</v>
      </c>
      <c r="N3036">
        <f t="shared" si="886"/>
        <v>62.432567320916817</v>
      </c>
      <c r="O3036">
        <f t="shared" si="887"/>
        <v>0.73466883110918157</v>
      </c>
      <c r="P3036" s="3">
        <f t="shared" si="888"/>
        <v>0.73466883110918157</v>
      </c>
      <c r="Q3036" s="3">
        <f t="shared" si="889"/>
        <v>-117.56743267908318</v>
      </c>
      <c r="R3036">
        <f t="shared" si="890"/>
        <v>62.432567320916817</v>
      </c>
      <c r="S3036">
        <f t="shared" si="891"/>
        <v>84.800127912350163</v>
      </c>
      <c r="T3036">
        <f t="shared" si="874"/>
        <v>0.73466883110918157</v>
      </c>
    </row>
    <row r="3037" spans="1:20" x14ac:dyDescent="0.25">
      <c r="A3037">
        <f t="shared" si="875"/>
        <v>534839.61443326215</v>
      </c>
      <c r="B3037">
        <f t="shared" si="892"/>
        <v>85122.368398417093</v>
      </c>
      <c r="C3037" t="str">
        <f t="shared" si="876"/>
        <v>-0.505203382913228-0.95742117994431i</v>
      </c>
      <c r="D3037" t="str">
        <f t="shared" si="877"/>
        <v>3.43115894372886-0.588404379617079i</v>
      </c>
      <c r="E3037" t="str">
        <f t="shared" si="878"/>
        <v>124.964370029438-174.118202329741i</v>
      </c>
      <c r="F3037" t="str">
        <f t="shared" si="879"/>
        <v>2.90225877722553-1.90363187347815i</v>
      </c>
      <c r="G3037" t="str">
        <f t="shared" si="880"/>
        <v>0.997370663380914-0.0512096007407708i</v>
      </c>
      <c r="H3037" t="str">
        <f t="shared" si="881"/>
        <v>0.758491413893463-103.003528904905i</v>
      </c>
      <c r="I3037" t="str">
        <f t="shared" si="882"/>
        <v>-0.546942041573996-0.847403634571898i</v>
      </c>
      <c r="K3037" t="str">
        <f t="shared" si="883"/>
        <v>0.000857835783551016-0.00117016914863101i</v>
      </c>
      <c r="L3037" t="str">
        <f t="shared" si="884"/>
        <v>0.0001875-0.00248632898191666i</v>
      </c>
      <c r="M3037" t="str">
        <f t="shared" si="885"/>
        <v>0.0025-0.00119853807333419i</v>
      </c>
      <c r="N3037">
        <f t="shared" si="886"/>
        <v>62.180689270659201</v>
      </c>
      <c r="O3037">
        <f t="shared" si="887"/>
        <v>0.68885282179586982</v>
      </c>
      <c r="P3037" s="3">
        <f t="shared" si="888"/>
        <v>0.68885282179586982</v>
      </c>
      <c r="Q3037" s="3">
        <f t="shared" si="889"/>
        <v>-117.8193107293408</v>
      </c>
      <c r="R3037">
        <f t="shared" si="890"/>
        <v>62.180689270659201</v>
      </c>
      <c r="S3037">
        <f t="shared" si="891"/>
        <v>85.122368398417095</v>
      </c>
      <c r="T3037">
        <f t="shared" si="874"/>
        <v>0.68885282179586982</v>
      </c>
    </row>
    <row r="3038" spans="1:20" x14ac:dyDescent="0.25">
      <c r="A3038">
        <f t="shared" si="875"/>
        <v>536872.00496810861</v>
      </c>
      <c r="B3038">
        <f t="shared" si="892"/>
        <v>85445.833398331073</v>
      </c>
      <c r="C3038" t="str">
        <f t="shared" si="876"/>
        <v>-0.506706453813781-0.950151376323153i</v>
      </c>
      <c r="D3038" t="str">
        <f t="shared" si="877"/>
        <v>3.43080618882341-0.589180591372953i</v>
      </c>
      <c r="E3038" t="str">
        <f t="shared" si="878"/>
        <v>123.857879681079-174.035711697608i</v>
      </c>
      <c r="F3038" t="str">
        <f t="shared" si="879"/>
        <v>2.90220067248086-1.89755283487277i</v>
      </c>
      <c r="G3038" t="str">
        <f t="shared" si="880"/>
        <v>0.997350695496518-0.0514031680845651i</v>
      </c>
      <c r="H3038" t="str">
        <f t="shared" si="881"/>
        <v>0.751068021999151-102.607923326503i</v>
      </c>
      <c r="I3038" t="str">
        <f t="shared" si="882"/>
        <v>-0.543118806037223-0.844095091667225i</v>
      </c>
      <c r="K3038" t="str">
        <f t="shared" si="883"/>
        <v>0.000856003327599229-0.0011680740401082i</v>
      </c>
      <c r="L3038" t="str">
        <f t="shared" si="884"/>
        <v>0.0001875-0.0024769166984625i</v>
      </c>
      <c r="M3038" t="str">
        <f t="shared" si="885"/>
        <v>0.0025-0.00119400087002808i</v>
      </c>
      <c r="N3038">
        <f t="shared" si="886"/>
        <v>61.929435461762907</v>
      </c>
      <c r="O3038">
        <f t="shared" si="887"/>
        <v>0.64285385872847423</v>
      </c>
      <c r="P3038" s="3">
        <f t="shared" si="888"/>
        <v>0.64285385872847423</v>
      </c>
      <c r="Q3038" s="3">
        <f t="shared" si="889"/>
        <v>-118.07056453823709</v>
      </c>
      <c r="R3038">
        <f t="shared" si="890"/>
        <v>61.929435461762907</v>
      </c>
      <c r="S3038">
        <f t="shared" si="891"/>
        <v>85.445833398331075</v>
      </c>
      <c r="T3038">
        <f t="shared" si="874"/>
        <v>0.64285385872847423</v>
      </c>
    </row>
    <row r="3039" spans="1:20" x14ac:dyDescent="0.25">
      <c r="A3039">
        <f t="shared" si="875"/>
        <v>538912.11858698737</v>
      </c>
      <c r="B3039">
        <f t="shared" si="892"/>
        <v>85770.527565244731</v>
      </c>
      <c r="C3039" t="str">
        <f t="shared" si="876"/>
        <v>-0.508148920664573-0.942899415142032i</v>
      </c>
      <c r="D3039" t="str">
        <f t="shared" si="877"/>
        <v>3.43045082124281-0.589964656433598i</v>
      </c>
      <c r="E3039" t="str">
        <f t="shared" si="878"/>
        <v>122.756159313306-173.943695156924i</v>
      </c>
      <c r="F3039" t="str">
        <f t="shared" si="879"/>
        <v>2.90214212765425-1.89150104771744i</v>
      </c>
      <c r="G3039" t="str">
        <f t="shared" si="880"/>
        <v>0.997330576376537-0.0515974592492795i</v>
      </c>
      <c r="H3039" t="str">
        <f t="shared" si="881"/>
        <v>0.74371203814788-102.213869823983i</v>
      </c>
      <c r="I3039" t="str">
        <f t="shared" si="882"/>
        <v>-0.539324725478234-0.840799929973336i</v>
      </c>
      <c r="K3039" t="str">
        <f t="shared" si="883"/>
        <v>0.000854168209993712-0.00116598408088154i</v>
      </c>
      <c r="L3039" t="str">
        <f t="shared" si="884"/>
        <v>0.0001875-0.00246754004628662i</v>
      </c>
      <c r="M3039" t="str">
        <f t="shared" si="885"/>
        <v>0.0025-0.00118948084282534i</v>
      </c>
      <c r="N3039">
        <f t="shared" si="886"/>
        <v>61.678810646247797</v>
      </c>
      <c r="O3039">
        <f t="shared" si="887"/>
        <v>0.59667391019693328</v>
      </c>
      <c r="P3039" s="3">
        <f t="shared" si="888"/>
        <v>0.59667391019693328</v>
      </c>
      <c r="Q3039" s="3">
        <f t="shared" si="889"/>
        <v>-118.3211893537522</v>
      </c>
      <c r="R3039">
        <f t="shared" si="890"/>
        <v>61.678810646247797</v>
      </c>
      <c r="S3039">
        <f t="shared" si="891"/>
        <v>85.770527565244734</v>
      </c>
      <c r="T3039">
        <f t="shared" si="874"/>
        <v>0.59667391019693328</v>
      </c>
    </row>
    <row r="3040" spans="1:20" x14ac:dyDescent="0.25">
      <c r="A3040">
        <f t="shared" si="875"/>
        <v>540959.98463761795</v>
      </c>
      <c r="B3040">
        <f t="shared" si="892"/>
        <v>86096.455569992657</v>
      </c>
      <c r="C3040" t="str">
        <f t="shared" si="876"/>
        <v>-0.509531323920918-0.935666049564659i</v>
      </c>
      <c r="D3040" t="str">
        <f t="shared" si="877"/>
        <v>3.43009282219119-0.590756579152898i</v>
      </c>
      <c r="E3040" t="str">
        <f t="shared" si="878"/>
        <v>121.659311920025-173.842283780417i</v>
      </c>
      <c r="F3040" t="str">
        <f t="shared" si="879"/>
        <v>2.90208313943058-1.88547642443745i</v>
      </c>
      <c r="G3040" t="str">
        <f t="shared" si="880"/>
        <v>0.997310304881712-0.0517924768519439i</v>
      </c>
      <c r="H3040" t="str">
        <f t="shared" si="881"/>
        <v>0.736422887834135-101.821361937871i</v>
      </c>
      <c r="I3040" t="str">
        <f t="shared" si="882"/>
        <v>-0.535559574725944-0.837518087966863i</v>
      </c>
      <c r="K3040" t="str">
        <f t="shared" si="883"/>
        <v>0.000852330448545319-0.0011638991968587i</v>
      </c>
      <c r="L3040" t="str">
        <f t="shared" si="884"/>
        <v>0.0001875-0.0024581988905027i</v>
      </c>
      <c r="M3040" t="str">
        <f t="shared" si="885"/>
        <v>0.0025-0.00118497792670387i</v>
      </c>
      <c r="N3040">
        <f t="shared" si="886"/>
        <v>61.428819340510856</v>
      </c>
      <c r="O3040">
        <f t="shared" si="887"/>
        <v>0.55031493782102159</v>
      </c>
      <c r="P3040" s="3">
        <f t="shared" si="888"/>
        <v>0.55031493782102159</v>
      </c>
      <c r="Q3040" s="3">
        <f t="shared" si="889"/>
        <v>-118.57118065948914</v>
      </c>
      <c r="R3040">
        <f t="shared" si="890"/>
        <v>61.428819340510856</v>
      </c>
      <c r="S3040">
        <f t="shared" si="891"/>
        <v>86.096455569992656</v>
      </c>
      <c r="T3040">
        <f t="shared" si="874"/>
        <v>0.55031493782102159</v>
      </c>
    </row>
    <row r="3041" spans="1:20" x14ac:dyDescent="0.25">
      <c r="A3041">
        <f t="shared" si="875"/>
        <v>543015.63257924083</v>
      </c>
      <c r="B3041">
        <f t="shared" si="892"/>
        <v>86423.622101158631</v>
      </c>
      <c r="C3041" t="str">
        <f t="shared" si="876"/>
        <v>-0.510854213505144-0.928452015839524i</v>
      </c>
      <c r="D3041" t="str">
        <f t="shared" si="877"/>
        <v>3.42973217274592-0.591556363922199i</v>
      </c>
      <c r="E3041" t="str">
        <f t="shared" si="878"/>
        <v>120.567437106838-173.731609354239i</v>
      </c>
      <c r="F3041" t="str">
        <f t="shared" si="879"/>
        <v>2.90202370446996-1.87947887784298i</v>
      </c>
      <c r="G3041" t="str">
        <f t="shared" si="880"/>
        <v>0.99728987986429-0.0519882235180207i</v>
      </c>
      <c r="H3041" t="str">
        <f t="shared" si="881"/>
        <v>0.729200001636196-101.430393240085i</v>
      </c>
      <c r="I3041" t="str">
        <f t="shared" si="882"/>
        <v>-0.531823130383543-0.834249504486603i</v>
      </c>
      <c r="K3041" t="str">
        <f t="shared" si="883"/>
        <v>0.000850490061556826-0.00116181931426669i</v>
      </c>
      <c r="L3041" t="str">
        <f t="shared" si="884"/>
        <v>0.0001875-0.00244889309673511i</v>
      </c>
      <c r="M3041" t="str">
        <f t="shared" si="885"/>
        <v>0.0025-0.00118049205688769i</v>
      </c>
      <c r="N3041">
        <f t="shared" si="886"/>
        <v>61.179465828607121</v>
      </c>
      <c r="O3041">
        <f t="shared" si="887"/>
        <v>0.5037788959264069</v>
      </c>
      <c r="P3041" s="3">
        <f t="shared" si="888"/>
        <v>0.5037788959264069</v>
      </c>
      <c r="Q3041" s="3">
        <f t="shared" si="889"/>
        <v>-118.82053417139288</v>
      </c>
      <c r="R3041">
        <f t="shared" si="890"/>
        <v>61.179465828607121</v>
      </c>
      <c r="S3041">
        <f t="shared" si="891"/>
        <v>86.423622101158628</v>
      </c>
      <c r="T3041">
        <f t="shared" si="874"/>
        <v>0.5037788959264069</v>
      </c>
    </row>
    <row r="3042" spans="1:20" x14ac:dyDescent="0.25">
      <c r="A3042">
        <f t="shared" si="875"/>
        <v>545079.09198304208</v>
      </c>
      <c r="B3042">
        <f t="shared" si="892"/>
        <v>86752.031865143043</v>
      </c>
      <c r="C3042" t="str">
        <f t="shared" si="876"/>
        <v>-0.512118148305167-0.921258033280036i</v>
      </c>
      <c r="D3042" t="str">
        <f t="shared" si="877"/>
        <v>3.42936885385674-0.592364015169555i</v>
      </c>
      <c r="E3042" t="str">
        <f t="shared" si="878"/>
        <v>119.480631113919-173.611804290874i</v>
      </c>
      <c r="F3042" t="str">
        <f t="shared" si="879"/>
        <v>2.90196381940772-1.87350832112781i</v>
      </c>
      <c r="G3042" t="str">
        <f t="shared" si="880"/>
        <v>0.997269300167975-0.0521847018814198i</v>
      </c>
      <c r="H3042" t="str">
        <f t="shared" si="881"/>
        <v>0.722042815161221-101.040957333726i</v>
      </c>
      <c r="I3042" t="str">
        <f t="shared" si="882"/>
        <v>-0.528115170813957-0.830994118730481i</v>
      </c>
      <c r="K3042" t="str">
        <f t="shared" si="883"/>
        <v>0.000848647067821031-0.00115974435965667i</v>
      </c>
      <c r="L3042" t="str">
        <f t="shared" si="884"/>
        <v>0.0001875-0.00243962253111687i</v>
      </c>
      <c r="M3042" t="str">
        <f t="shared" si="885"/>
        <v>0.0025-0.00117602316884608i</v>
      </c>
      <c r="N3042">
        <f t="shared" si="886"/>
        <v>60.930754165584219</v>
      </c>
      <c r="O3042">
        <f t="shared" si="887"/>
        <v>0.45706773093962327</v>
      </c>
      <c r="P3042" s="3">
        <f t="shared" si="888"/>
        <v>0.45706773093962327</v>
      </c>
      <c r="Q3042" s="3">
        <f t="shared" si="889"/>
        <v>-119.06924583441578</v>
      </c>
      <c r="R3042">
        <f t="shared" si="890"/>
        <v>60.930754165584219</v>
      </c>
      <c r="S3042">
        <f t="shared" si="891"/>
        <v>86.752031865143039</v>
      </c>
      <c r="T3042">
        <f t="shared" si="874"/>
        <v>0.45706773093962327</v>
      </c>
    </row>
    <row r="3043" spans="1:20" x14ac:dyDescent="0.25">
      <c r="A3043">
        <f t="shared" si="875"/>
        <v>547150.39253257762</v>
      </c>
      <c r="B3043">
        <f t="shared" si="892"/>
        <v>87081.689586230583</v>
      </c>
      <c r="C3043" t="str">
        <f t="shared" si="876"/>
        <v>-0.513323695679525-0.914084804258738i</v>
      </c>
      <c r="D3043" t="str">
        <f t="shared" si="877"/>
        <v>3.42900284634506-0.59317953735899i</v>
      </c>
      <c r="E3043" t="str">
        <f t="shared" si="878"/>
        <v>118.398986840967-173.483001543898i</v>
      </c>
      <c r="F3043" t="str">
        <f t="shared" si="879"/>
        <v>2.90190348085402-1.86756466786793i</v>
      </c>
      <c r="G3043" t="str">
        <f t="shared" si="880"/>
        <v>0.997248564627854-0.0523819145845133i</v>
      </c>
      <c r="H3043" t="str">
        <f t="shared" si="881"/>
        <v>0.714950768991186-100.653047852879i</v>
      </c>
      <c r="I3043" t="str">
        <f t="shared" si="882"/>
        <v>-0.524435476125456-0.827751870252516i</v>
      </c>
      <c r="K3043" t="str">
        <f t="shared" si="883"/>
        <v>0.000846801486618848-0.00115767425990861i</v>
      </c>
      <c r="L3043" t="str">
        <f t="shared" si="884"/>
        <v>0.0001875-0.00243038706028778i</v>
      </c>
      <c r="M3043" t="str">
        <f t="shared" si="885"/>
        <v>0.0025-0.00117157119829257i</v>
      </c>
      <c r="N3043">
        <f t="shared" si="886"/>
        <v>60.682688180874479</v>
      </c>
      <c r="O3043">
        <f t="shared" si="887"/>
        <v>0.41018338080143624</v>
      </c>
      <c r="P3043" s="3">
        <f t="shared" si="888"/>
        <v>0.41018338080143624</v>
      </c>
      <c r="Q3043" s="3">
        <f t="shared" si="889"/>
        <v>-119.31731181912552</v>
      </c>
      <c r="R3043">
        <f t="shared" si="890"/>
        <v>60.682688180874479</v>
      </c>
      <c r="S3043">
        <f t="shared" si="891"/>
        <v>87.081689586230581</v>
      </c>
      <c r="T3043">
        <f t="shared" si="874"/>
        <v>0.41018338080143624</v>
      </c>
    </row>
    <row r="3044" spans="1:20" x14ac:dyDescent="0.25">
      <c r="A3044">
        <f t="shared" si="875"/>
        <v>549229.56402420136</v>
      </c>
      <c r="B3044">
        <f t="shared" si="892"/>
        <v>87412.600006658264</v>
      </c>
      <c r="C3044" t="str">
        <f t="shared" si="876"/>
        <v>-0.514471430969398-0.906933014215439i</v>
      </c>
      <c r="D3044" t="str">
        <f t="shared" si="877"/>
        <v>3.42863413090329-0.594002934989764i</v>
      </c>
      <c r="E3044" t="str">
        <f t="shared" si="878"/>
        <v>117.322593874201-173.345334524647i</v>
      </c>
      <c r="F3044" t="str">
        <f t="shared" si="879"/>
        <v>2.90184268539389-1.8616478320203i</v>
      </c>
      <c r="G3044" t="str">
        <f t="shared" si="880"/>
        <v>0.997227672070342-0.05257986427815i</v>
      </c>
      <c r="H3044" t="str">
        <f t="shared" si="881"/>
        <v>0.707923308629453-100.266658462417i</v>
      </c>
      <c r="I3044" t="str">
        <f t="shared" si="882"/>
        <v>-0.52078382815744-0.824522698959949i</v>
      </c>
      <c r="K3044" t="str">
        <f t="shared" si="883"/>
        <v>0.000844953337717282-0.00115560894223608i</v>
      </c>
      <c r="L3044" t="str">
        <f t="shared" si="884"/>
        <v>0.0001875-0.00242118655139249i</v>
      </c>
      <c r="M3044" t="str">
        <f t="shared" si="885"/>
        <v>0.0025-0.00116713608118407i</v>
      </c>
      <c r="N3044">
        <f t="shared" si="886"/>
        <v>60.435271481739179</v>
      </c>
      <c r="O3044">
        <f t="shared" si="887"/>
        <v>0.36312777440133337</v>
      </c>
      <c r="P3044" s="3">
        <f t="shared" si="888"/>
        <v>0.36312777440133337</v>
      </c>
      <c r="Q3044" s="3">
        <f t="shared" si="889"/>
        <v>-119.56472851826082</v>
      </c>
      <c r="R3044">
        <f t="shared" si="890"/>
        <v>60.435271481739179</v>
      </c>
      <c r="S3044">
        <f t="shared" si="891"/>
        <v>87.412600006658266</v>
      </c>
      <c r="T3044">
        <f t="shared" si="874"/>
        <v>0.36312777440133337</v>
      </c>
    </row>
    <row r="3045" spans="1:20" x14ac:dyDescent="0.25">
      <c r="A3045">
        <f t="shared" si="875"/>
        <v>551316.63636749331</v>
      </c>
      <c r="B3045">
        <f t="shared" si="892"/>
        <v>87744.767886683563</v>
      </c>
      <c r="C3045" t="str">
        <f t="shared" si="876"/>
        <v>-0.515561937017884-0.899803331678414i</v>
      </c>
      <c r="D3045" t="str">
        <f t="shared" si="877"/>
        <v>3.42826268809402-0.594834212595598i</v>
      </c>
      <c r="E3045" t="str">
        <f t="shared" si="878"/>
        <v>116.251538515229-173.198937020823i</v>
      </c>
      <c r="F3045" t="str">
        <f t="shared" si="879"/>
        <v>2.90178142958682-1.85575772792152i</v>
      </c>
      <c r="G3045" t="str">
        <f t="shared" si="880"/>
        <v>0.997206621313116-0.0527785536216711i</v>
      </c>
      <c r="H3045" t="str">
        <f t="shared" si="881"/>
        <v>0.700959884448026-99.8817828578032i</v>
      </c>
      <c r="I3045" t="str">
        <f t="shared" si="882"/>
        <v>-0.517160010466292-0.821306545110246i</v>
      </c>
      <c r="K3045" t="str">
        <f t="shared" si="883"/>
        <v>0.000843102641367368-0.00115354833419099i</v>
      </c>
      <c r="L3045" t="str">
        <f t="shared" si="884"/>
        <v>0.0001875-0.00241202087207858i</v>
      </c>
      <c r="M3045" t="str">
        <f t="shared" si="885"/>
        <v>0.0025-0.00116271775371993i</v>
      </c>
      <c r="N3045">
        <f t="shared" si="886"/>
        <v>60.188507456753356</v>
      </c>
      <c r="O3045">
        <f t="shared" si="887"/>
        <v>0.31590283103008182</v>
      </c>
      <c r="P3045" s="3">
        <f t="shared" si="888"/>
        <v>0.31590283103008182</v>
      </c>
      <c r="Q3045" s="3">
        <f t="shared" si="889"/>
        <v>-119.81149254324664</v>
      </c>
      <c r="R3045">
        <f t="shared" si="890"/>
        <v>60.188507456753356</v>
      </c>
      <c r="S3045">
        <f t="shared" si="891"/>
        <v>87.744767886683562</v>
      </c>
      <c r="T3045">
        <f t="shared" si="874"/>
        <v>0.31590283103008182</v>
      </c>
    </row>
    <row r="3046" spans="1:20" x14ac:dyDescent="0.25">
      <c r="A3046">
        <f t="shared" si="875"/>
        <v>553411.63958568987</v>
      </c>
      <c r="B3046">
        <f t="shared" si="892"/>
        <v>88078.198004652964</v>
      </c>
      <c r="C3046" t="str">
        <f t="shared" si="876"/>
        <v>-0.51659580369673-0.892696408298491i</v>
      </c>
      <c r="D3046" t="str">
        <f t="shared" si="877"/>
        <v>3.4278884983493-0.595673374743918i</v>
      </c>
      <c r="E3046" t="str">
        <f t="shared" si="878"/>
        <v>115.185903811756-173.043943117051i</v>
      </c>
      <c r="F3046" t="str">
        <f t="shared" si="879"/>
        <v>2.90171970996678-1.84989427028651i</v>
      </c>
      <c r="G3046" t="str">
        <f t="shared" si="880"/>
        <v>0.997185411165053-0.0529779852829231i</v>
      </c>
      <c r="H3046" t="str">
        <f t="shared" si="881"/>
        <v>0.694059951635486-99.4984147648982i</v>
      </c>
      <c r="I3046" t="str">
        <f t="shared" si="882"/>
        <v>-0.513563808311384-0.818103349308281i</v>
      </c>
      <c r="K3046" t="str">
        <f t="shared" si="883"/>
        <v>0.000841249418302013-0.0011514923636683i</v>
      </c>
      <c r="L3046" t="str">
        <f t="shared" si="884"/>
        <v>0.0001875-0.0024028898904947i</v>
      </c>
      <c r="M3046" t="str">
        <f t="shared" si="885"/>
        <v>0.0025-0.00115831615234104i</v>
      </c>
      <c r="N3046">
        <f t="shared" si="886"/>
        <v>59.942399279338687</v>
      </c>
      <c r="O3046">
        <f t="shared" si="887"/>
        <v>0.26851045985175048</v>
      </c>
      <c r="P3046" s="3">
        <f t="shared" si="888"/>
        <v>0.26851045985175048</v>
      </c>
      <c r="Q3046" s="3">
        <f t="shared" si="889"/>
        <v>-120.05760072066131</v>
      </c>
      <c r="R3046">
        <f t="shared" si="890"/>
        <v>59.942399279338687</v>
      </c>
      <c r="S3046">
        <f t="shared" si="891"/>
        <v>88.078198004652961</v>
      </c>
      <c r="T3046">
        <f t="shared" si="874"/>
        <v>0.26851045985175048</v>
      </c>
    </row>
    <row r="3047" spans="1:20" x14ac:dyDescent="0.25">
      <c r="A3047">
        <f t="shared" si="875"/>
        <v>555514.60381611541</v>
      </c>
      <c r="B3047">
        <f t="shared" si="892"/>
        <v>88412.895157070641</v>
      </c>
      <c r="C3047" t="str">
        <f t="shared" si="876"/>
        <v>-0.517573627441019-0.885612878895424i</v>
      </c>
      <c r="D3047" t="str">
        <f t="shared" si="877"/>
        <v>3.42751154197-0.596520426035091i</v>
      </c>
      <c r="E3047" t="str">
        <f t="shared" si="878"/>
        <v>114.125769589985-172.88048711743i</v>
      </c>
      <c r="F3047" t="str">
        <f t="shared" si="879"/>
        <v>2.90165752304191-1.84405737420724i</v>
      </c>
      <c r="G3047" t="str">
        <f t="shared" si="880"/>
        <v>0.997164040426162-0.0531781619382736i</v>
      </c>
      <c r="H3047" t="str">
        <f t="shared" si="881"/>
        <v>0.687222970145568-99.1165479397632i</v>
      </c>
      <c r="I3047" t="str">
        <f t="shared" si="882"/>
        <v>-0.509995008641178-0.814913052503422i</v>
      </c>
      <c r="K3047" t="str">
        <f t="shared" si="883"/>
        <v>0.000839393689733798-0.00114944095891078i</v>
      </c>
      <c r="L3047" t="str">
        <f t="shared" si="884"/>
        <v>0.0001875-0.00239379347528861i</v>
      </c>
      <c r="M3047" t="str">
        <f t="shared" si="885"/>
        <v>0.0025-0.00115393121372887i</v>
      </c>
      <c r="N3047">
        <f t="shared" si="886"/>
        <v>59.696949911325802</v>
      </c>
      <c r="O3047">
        <f t="shared" si="887"/>
        <v>0.22095255939498998</v>
      </c>
      <c r="P3047" s="3">
        <f t="shared" si="888"/>
        <v>0.22095255939498998</v>
      </c>
      <c r="Q3047" s="3">
        <f t="shared" si="889"/>
        <v>-120.3030500886742</v>
      </c>
      <c r="R3047">
        <f t="shared" si="890"/>
        <v>59.696949911325802</v>
      </c>
      <c r="S3047">
        <f t="shared" si="891"/>
        <v>88.412895157070636</v>
      </c>
      <c r="T3047">
        <f t="shared" si="874"/>
        <v>0.22095255939498998</v>
      </c>
    </row>
    <row r="3048" spans="1:20" x14ac:dyDescent="0.25">
      <c r="A3048">
        <f t="shared" si="875"/>
        <v>557625.55931061669</v>
      </c>
      <c r="B3048">
        <f t="shared" si="892"/>
        <v>88748.864158667508</v>
      </c>
      <c r="C3048" t="str">
        <f t="shared" si="876"/>
        <v>-0.518496010791842-0.878553361516126i</v>
      </c>
      <c r="D3048" t="str">
        <f t="shared" si="877"/>
        <v>3.42713179912492-0.597375371101633i</v>
      </c>
      <c r="E3048" t="str">
        <f t="shared" si="878"/>
        <v>113.071212488665-172.708703470095i</v>
      </c>
      <c r="F3048" t="str">
        <f t="shared" si="879"/>
        <v>2.90159486529433-1.83824695515141i</v>
      </c>
      <c r="G3048" t="str">
        <f t="shared" si="880"/>
        <v>0.997142507887527-0.0533790862726246i</v>
      </c>
      <c r="H3048" t="str">
        <f t="shared" si="881"/>
        <v>0.680448404646345-98.7361761684673i</v>
      </c>
      <c r="I3048" t="str">
        <f t="shared" si="882"/>
        <v>-0.506453400079452-0.811735595986684i</v>
      </c>
      <c r="K3048" t="str">
        <f t="shared" si="883"/>
        <v>0.000837535477352663-0.00114739404851371i</v>
      </c>
      <c r="L3048" t="str">
        <f t="shared" si="884"/>
        <v>0.0001875-0.00238473149560531i</v>
      </c>
      <c r="M3048" t="str">
        <f t="shared" si="885"/>
        <v>0.0025-0.00114956287480461i</v>
      </c>
      <c r="N3048">
        <f t="shared" si="886"/>
        <v>59.452162106554042</v>
      </c>
      <c r="O3048">
        <f t="shared" si="887"/>
        <v>0.17323101706274793</v>
      </c>
      <c r="P3048" s="3">
        <f t="shared" si="888"/>
        <v>0.17323101706274793</v>
      </c>
      <c r="Q3048" s="3">
        <f t="shared" si="889"/>
        <v>-120.54783789344596</v>
      </c>
      <c r="R3048">
        <f t="shared" si="890"/>
        <v>59.452162106554042</v>
      </c>
      <c r="S3048">
        <f t="shared" si="891"/>
        <v>88.748864158667502</v>
      </c>
      <c r="T3048">
        <f t="shared" si="874"/>
        <v>0.17323101706274793</v>
      </c>
    </row>
    <row r="3049" spans="1:20" x14ac:dyDescent="0.25">
      <c r="A3049">
        <f t="shared" si="875"/>
        <v>559744.536435997</v>
      </c>
      <c r="B3049">
        <f t="shared" si="892"/>
        <v>89086.10984247044</v>
      </c>
      <c r="C3049" t="str">
        <f t="shared" si="876"/>
        <v>-0.519363561947228-0.871518457504469i</v>
      </c>
      <c r="D3049" t="str">
        <f t="shared" si="877"/>
        <v>3.42674924985012-0.598238214607428i</v>
      </c>
      <c r="E3049" t="str">
        <f t="shared" si="878"/>
        <v>112.022305994694-172.528726693789i</v>
      </c>
      <c r="F3049" t="str">
        <f t="shared" si="879"/>
        <v>2.90153173318009-1.83246292896121i</v>
      </c>
      <c r="G3049" t="str">
        <f t="shared" si="880"/>
        <v>0.997120812331234-0.053580760979427i</v>
      </c>
      <c r="H3049" t="str">
        <f t="shared" si="881"/>
        <v>0.673735724470257-98.3572932669048i</v>
      </c>
      <c r="I3049" t="str">
        <f t="shared" si="882"/>
        <v>-0.502938772911706-0.808570921388041i</v>
      </c>
      <c r="K3049" t="str">
        <f t="shared" si="883"/>
        <v>0.000835674803323586-0.00114535156142959i</v>
      </c>
      <c r="L3049" t="str">
        <f t="shared" si="884"/>
        <v>0.0001875-0.00237570382108518i</v>
      </c>
      <c r="M3049" t="str">
        <f t="shared" si="885"/>
        <v>0.0025-0.00114521107272824i</v>
      </c>
      <c r="N3049">
        <f t="shared" si="886"/>
        <v>59.2080384145073</v>
      </c>
      <c r="O3049">
        <f t="shared" si="887"/>
        <v>0.12534770866161815</v>
      </c>
      <c r="P3049" s="3">
        <f t="shared" si="888"/>
        <v>0.12534770866161815</v>
      </c>
      <c r="Q3049" s="3">
        <f t="shared" si="889"/>
        <v>-120.7919615854927</v>
      </c>
      <c r="R3049">
        <f t="shared" si="890"/>
        <v>59.2080384145073</v>
      </c>
      <c r="S3049">
        <f t="shared" si="891"/>
        <v>89.086109842470435</v>
      </c>
      <c r="T3049">
        <f t="shared" si="874"/>
        <v>0.12534770866161815</v>
      </c>
    </row>
    <row r="3050" spans="1:20" x14ac:dyDescent="0.25">
      <c r="A3050">
        <f t="shared" si="875"/>
        <v>561871.56567445386</v>
      </c>
      <c r="B3050">
        <f t="shared" si="892"/>
        <v>89424.637059871835</v>
      </c>
      <c r="C3050" t="str">
        <f t="shared" si="876"/>
        <v>-0.520176894321804-0.864508751581803i</v>
      </c>
      <c r="D3050" t="str">
        <f t="shared" si="877"/>
        <v>3.42636387404819-0.599108961246934i</v>
      </c>
      <c r="E3050" t="str">
        <f t="shared" si="878"/>
        <v>110.979120480116-172.340691306492i</v>
      </c>
      <c r="F3050" t="str">
        <f t="shared" si="879"/>
        <v>2.90146812312874-1.82670521185197i</v>
      </c>
      <c r="G3050" t="str">
        <f t="shared" si="880"/>
        <v>0.99709895253031-0.0537831887606941i</v>
      </c>
      <c r="H3050" t="str">
        <f t="shared" si="881"/>
        <v>0.667084403564457-97.9798930805968i</v>
      </c>
      <c r="I3050" t="str">
        <f t="shared" si="882"/>
        <v>-0.499450919071568-0.805418970673504i</v>
      </c>
      <c r="K3050" t="str">
        <f t="shared" si="883"/>
        <v>0.000833811690284124-0.00114331342697286i</v>
      </c>
      <c r="L3050" t="str">
        <f t="shared" si="884"/>
        <v>0.0001875-0.00236671032186211i</v>
      </c>
      <c r="M3050" t="str">
        <f t="shared" si="885"/>
        <v>0.0025-0.00114087574489763i</v>
      </c>
      <c r="N3050">
        <f t="shared" si="886"/>
        <v>58.964581183958742</v>
      </c>
      <c r="O3050">
        <f t="shared" si="887"/>
        <v>7.7304497948930281E-2</v>
      </c>
      <c r="P3050" s="3">
        <f t="shared" si="888"/>
        <v>7.7304497948930281E-2</v>
      </c>
      <c r="Q3050" s="3">
        <f t="shared" si="889"/>
        <v>-121.03541881604126</v>
      </c>
      <c r="R3050">
        <f t="shared" si="890"/>
        <v>58.964581183958742</v>
      </c>
      <c r="S3050">
        <f t="shared" si="891"/>
        <v>89.424637059871841</v>
      </c>
      <c r="T3050">
        <f t="shared" si="874"/>
        <v>7.7304497948930281E-2</v>
      </c>
    </row>
    <row r="3051" spans="1:20" x14ac:dyDescent="0.25">
      <c r="A3051">
        <f t="shared" si="875"/>
        <v>564006.67762401677</v>
      </c>
      <c r="B3051">
        <f t="shared" si="892"/>
        <v>89764.450680699345</v>
      </c>
      <c r="C3051" t="str">
        <f t="shared" si="876"/>
        <v>-0.520936626114923-0.857524811938266i</v>
      </c>
      <c r="D3051" t="str">
        <f t="shared" si="877"/>
        <v>3.42597565148748-0.59998761574438i</v>
      </c>
      <c r="E3051" t="str">
        <f t="shared" si="878"/>
        <v>109.941723240547-172.144731756082i</v>
      </c>
      <c r="F3051" t="str">
        <f t="shared" si="879"/>
        <v>2.90140403154339-1.82097372041095i</v>
      </c>
      <c r="G3051" t="str">
        <f t="shared" si="880"/>
        <v>0.997076927248659-0.0539863723270156i</v>
      </c>
      <c r="H3051" t="str">
        <f t="shared" si="881"/>
        <v>0.660493920442121-97.6039694845134i</v>
      </c>
      <c r="I3051" t="str">
        <f t="shared" si="882"/>
        <v>-0.495989632127443-0.802279686142534i</v>
      </c>
      <c r="K3051" t="str">
        <f t="shared" si="883"/>
        <v>0.000831946161341936-0.00114127957482457i</v>
      </c>
      <c r="L3051" t="str">
        <f t="shared" si="884"/>
        <v>0.0001875-0.00235775086856157i</v>
      </c>
      <c r="M3051" t="str">
        <f t="shared" si="885"/>
        <v>0.0025-0.00113655682894763i</v>
      </c>
      <c r="N3051">
        <f t="shared" si="886"/>
        <v>58.721792566657911</v>
      </c>
      <c r="O3051">
        <f t="shared" si="887"/>
        <v>2.9103236199306371E-2</v>
      </c>
      <c r="P3051" s="3">
        <f t="shared" si="888"/>
        <v>2.9103236199306371E-2</v>
      </c>
      <c r="Q3051" s="3">
        <f t="shared" si="889"/>
        <v>-121.27820743334209</v>
      </c>
      <c r="R3051">
        <f t="shared" si="890"/>
        <v>58.721792566657911</v>
      </c>
      <c r="S3051">
        <f t="shared" si="891"/>
        <v>89.764450680699341</v>
      </c>
      <c r="T3051">
        <f t="shared" si="874"/>
        <v>2.9103236199306371E-2</v>
      </c>
    </row>
    <row r="3052" spans="1:20" x14ac:dyDescent="0.25">
      <c r="A3052">
        <f t="shared" si="875"/>
        <v>566149.90299898793</v>
      </c>
      <c r="B3052">
        <f t="shared" si="892"/>
        <v>90105.555593286001</v>
      </c>
      <c r="C3052" t="str">
        <f t="shared" si="876"/>
        <v>-0.521643379887919-0.850567190333881i</v>
      </c>
      <c r="D3052" t="str">
        <f t="shared" si="877"/>
        <v>3.42558456180133-0.600874182852953i</v>
      </c>
      <c r="E3052" t="str">
        <f t="shared" si="878"/>
        <v>108.910178534808-171.940982353061i</v>
      </c>
      <c r="F3052" t="str">
        <f t="shared" si="879"/>
        <v>2.90133945480036-1.81526837159602i</v>
      </c>
      <c r="G3052" t="str">
        <f t="shared" si="880"/>
        <v>0.997054735240992-0.0541903143975714i</v>
      </c>
      <c r="H3052" t="str">
        <f t="shared" si="881"/>
        <v>0.653963758134104-97.2295163828813i</v>
      </c>
      <c r="I3052" t="str">
        <f t="shared" si="882"/>
        <v>-0.492554707269178-0.799153010425228i</v>
      </c>
      <c r="K3052" t="str">
        <f t="shared" si="883"/>
        <v>0.000830078240072206-0.00113924993503709i</v>
      </c>
      <c r="L3052" t="str">
        <f t="shared" si="884"/>
        <v>0.0001875-0.00234882533229884i</v>
      </c>
      <c r="M3052" t="str">
        <f t="shared" si="885"/>
        <v>0.0025-0.00113225426274918i</v>
      </c>
      <c r="N3052">
        <f t="shared" si="886"/>
        <v>58.47967452101706</v>
      </c>
      <c r="O3052">
        <f t="shared" si="887"/>
        <v>1.9254238211402864E-2</v>
      </c>
      <c r="P3052" s="3">
        <f t="shared" si="888"/>
        <v>-1.9254238211402864E-2</v>
      </c>
      <c r="Q3052" s="3">
        <f t="shared" si="889"/>
        <v>-121.52032547898294</v>
      </c>
      <c r="R3052">
        <f t="shared" si="890"/>
        <v>58.47967452101706</v>
      </c>
      <c r="S3052">
        <f t="shared" si="891"/>
        <v>90.105555593285999</v>
      </c>
      <c r="T3052">
        <f t="shared" ref="T3052:T3115" si="893">P3052</f>
        <v>-1.9254238211402864E-2</v>
      </c>
    </row>
    <row r="3053" spans="1:20" x14ac:dyDescent="0.25">
      <c r="A3053">
        <f t="shared" ref="A3053:A3116" si="894">2*PI()*B3053</f>
        <v>568301.27263038408</v>
      </c>
      <c r="B3053">
        <f t="shared" si="892"/>
        <v>90447.956704540484</v>
      </c>
      <c r="C3053" t="str">
        <f t="shared" ref="C3053:C3116" si="895">IMPRODUCT(D3053,E3053,$C$40,,K3053,$C$41)</f>
        <v>-0.522297782150227-0.843636422209417i</v>
      </c>
      <c r="D3053" t="str">
        <f t="shared" ref="D3053:D3116" si="896">IMDIV(IMPRODUCT($C$37,$C$38,COMPLEX(1,A3053/$C$38)),IMSUM(-1*A3053*A3053/$C$39,COMPLEX(0,1*A3053)))</f>
        <v>3.42519058448735-0.601768667353978i</v>
      </c>
      <c r="E3053" t="str">
        <f t="shared" ref="E3053:E3116" si="897">IMDIV(IMPRODUCT(IMSUM(F3053,G3053),$C$29,H3053),IMSUM(1,I3053))</f>
        <v>107.884547625788-171.729577205327i</v>
      </c>
      <c r="F3053" t="str">
        <f t="shared" ref="F3053:F3116" si="898">IMDIV(IMPRODUCT($C$14,$C$15,COMPLEX(1,A3053/$C$15)),IMSUM(-1*A3053*A3053/$C$16,COMPLEX(0,A3053)))</f>
        <v>2.90127438924902-1.80958908273439i</v>
      </c>
      <c r="G3053" t="str">
        <f t="shared" ref="G3053:G3116" si="899">IMDIV(1,COMPLEX(1,A3053*$C$9*$C$10))</f>
        <v>0.997032375252761-0.0543950177001445i</v>
      </c>
      <c r="H3053" t="str">
        <f t="shared" ref="H3053:H3116" si="900">IMDIV($C$3,IMSUM(K3053,COMPLEX(0,$C$28*A3053)))</f>
        <v>0.647493404141373-96.8565277090037i</v>
      </c>
      <c r="I3053" t="str">
        <f t="shared" ref="I3053:I3116" si="901">IMPRODUCT(F3053,$C$29,H3053,$C$31)</f>
        <v>-0.489145941294895-0.796038886479686i</v>
      </c>
      <c r="K3053" t="str">
        <f t="shared" ref="K3053:K3116" si="902">IF($C$26&lt;=0,IMDIV(1,IMSUM(IMDIV(1,L3053),1/$C$18)),IMDIV(1,IMSUM(IMDIV(1,L3053),1/$C$18,IMDIV(1,M3053))))</f>
        <v>0.000828207950514985-0.00113722443803876i</v>
      </c>
      <c r="L3053" t="str">
        <f t="shared" ref="L3053:L3116" si="903">IMSUM($C$21/$C$22,IMDIV(1,COMPLEX(0,$C$20*$C$22*A3053)))</f>
        <v>0.0001875-0.00233993358467706i</v>
      </c>
      <c r="M3053" t="str">
        <f t="shared" ref="M3053:M3116" si="904">IMSUM($C$25/$C$26,IMDIV(1,COMPLEX(0,$C$24*$C$26*A3053)))</f>
        <v>0.0025-0.00112796798440843i</v>
      </c>
      <c r="N3053">
        <f t="shared" ref="N3053:N3116" si="905">ABS(R3053)</f>
        <v>58.238228815825565</v>
      </c>
      <c r="O3053">
        <f t="shared" ref="O3053:O3116" si="906">ABS(P3053)</f>
        <v>6.7766100203715735E-2</v>
      </c>
      <c r="P3053" s="3">
        <f t="shared" ref="P3053:P3116" si="907">20*LOG10(IMABS(C3053))</f>
        <v>-6.7766100203715735E-2</v>
      </c>
      <c r="Q3053" s="3">
        <f t="shared" ref="Q3053:Q3116" si="908">IMARGUMENT(C3053)*180/PI()</f>
        <v>-121.76177118417444</v>
      </c>
      <c r="R3053">
        <f t="shared" ref="R3053:R3116" si="909">IF(Q3053&lt;0,Q3053+180,Q3053-180)</f>
        <v>58.238228815825565</v>
      </c>
      <c r="S3053">
        <f t="shared" ref="S3053:S3116" si="910">B3053/1000</f>
        <v>90.447956704540488</v>
      </c>
      <c r="T3053">
        <f t="shared" si="893"/>
        <v>-6.7766100203715735E-2</v>
      </c>
    </row>
    <row r="3054" spans="1:20" x14ac:dyDescent="0.25">
      <c r="A3054">
        <f t="shared" si="894"/>
        <v>570460.81746637949</v>
      </c>
      <c r="B3054">
        <f t="shared" ref="B3054:B3117" si="911">B3053*(1+B$42)</f>
        <v>90791.658940017733</v>
      </c>
      <c r="C3054" t="str">
        <f t="shared" si="895"/>
        <v>-0.522900462954797-0.836733026806402i</v>
      </c>
      <c r="D3054" t="str">
        <f t="shared" si="896"/>
        <v>3.4247936989067-0.602671074056099i</v>
      </c>
      <c r="E3054" t="str">
        <f t="shared" si="897"/>
        <v>106.864888822391-171.510650155021i</v>
      </c>
      <c r="F3054" t="str">
        <f t="shared" si="898"/>
        <v>2.90120883121163-1.80393577152138i</v>
      </c>
      <c r="G3054" t="str">
        <f t="shared" si="899"/>
        <v>0.997009846020093-0.0546004849711345i</v>
      </c>
      <c r="H3054" t="str">
        <f t="shared" si="900"/>
        <v>0.641082350387995-96.484997425076i</v>
      </c>
      <c r="I3054" t="str">
        <f t="shared" si="901"/>
        <v>-0.485763132597927-0.792937257589348i</v>
      </c>
      <c r="K3054" t="str">
        <f t="shared" si="902"/>
        <v>0.000826335317172522-0.00113520301463852i</v>
      </c>
      <c r="L3054" t="str">
        <f t="shared" si="903"/>
        <v>0.0001875-0.00233107549778548i</v>
      </c>
      <c r="M3054" t="str">
        <f t="shared" si="904"/>
        <v>0.0025-0.00112369793226582i</v>
      </c>
      <c r="N3054">
        <f t="shared" si="905"/>
        <v>57.997457033970775</v>
      </c>
      <c r="O3054">
        <f t="shared" si="906"/>
        <v>0.11643053837375809</v>
      </c>
      <c r="P3054" s="3">
        <f t="shared" si="907"/>
        <v>-0.11643053837375809</v>
      </c>
      <c r="Q3054" s="3">
        <f t="shared" si="908"/>
        <v>-122.00254296602922</v>
      </c>
      <c r="R3054">
        <f t="shared" si="909"/>
        <v>57.997457033970775</v>
      </c>
      <c r="S3054">
        <f t="shared" si="910"/>
        <v>90.791658940017726</v>
      </c>
      <c r="T3054">
        <f t="shared" si="893"/>
        <v>-0.11643053837375809</v>
      </c>
    </row>
    <row r="3055" spans="1:20" x14ac:dyDescent="0.25">
      <c r="A3055">
        <f t="shared" si="894"/>
        <v>572628.56857275171</v>
      </c>
      <c r="B3055">
        <f t="shared" si="911"/>
        <v>91136.667243989796</v>
      </c>
      <c r="C3055" t="str">
        <f t="shared" si="895"/>
        <v>-0.523452055502784-0.829857507295715i</v>
      </c>
      <c r="D3055" t="str">
        <f t="shared" si="896"/>
        <v>3.42439388428321-0.603581407794425i</v>
      </c>
      <c r="E3055" t="str">
        <f t="shared" si="897"/>
        <v>105.851257522501-171.284334717412i</v>
      </c>
      <c r="F3055" t="str">
        <f t="shared" si="898"/>
        <v>2.90114277698306-1.79830835601912i</v>
      </c>
      <c r="G3055" t="str">
        <f t="shared" si="899"/>
        <v>0.996987146269725-0.0548067189555711i</v>
      </c>
      <c r="H3055" t="str">
        <f t="shared" si="900"/>
        <v>0.634730093174709-96.1149195220061i</v>
      </c>
      <c r="I3055" t="str">
        <f t="shared" si="901"/>
        <v>-0.482406081153856-0.789848067360365i</v>
      </c>
      <c r="K3055" t="str">
        <f t="shared" si="902"/>
        <v>0.000824460365006432-0.0011331855960306i</v>
      </c>
      <c r="L3055" t="str">
        <f t="shared" si="903"/>
        <v>0.0001875-0.00232225094419753i</v>
      </c>
      <c r="M3055" t="str">
        <f t="shared" si="904"/>
        <v>0.0025-0.00111944404489522i</v>
      </c>
      <c r="N3055">
        <f t="shared" si="905"/>
        <v>57.757360576163293</v>
      </c>
      <c r="O3055">
        <f t="shared" si="906"/>
        <v>0.16524575535591407</v>
      </c>
      <c r="P3055" s="3">
        <f t="shared" si="907"/>
        <v>-0.16524575535591407</v>
      </c>
      <c r="Q3055" s="3">
        <f t="shared" si="908"/>
        <v>-122.24263942383671</v>
      </c>
      <c r="R3055">
        <f t="shared" si="909"/>
        <v>57.757360576163293</v>
      </c>
      <c r="S3055">
        <f t="shared" si="910"/>
        <v>91.136667243989791</v>
      </c>
      <c r="T3055">
        <f t="shared" si="893"/>
        <v>-0.16524575535591407</v>
      </c>
    </row>
    <row r="3056" spans="1:20" x14ac:dyDescent="0.25">
      <c r="A3056">
        <f t="shared" si="894"/>
        <v>574804.55713332829</v>
      </c>
      <c r="B3056">
        <f t="shared" si="911"/>
        <v>91482.986579516961</v>
      </c>
      <c r="C3056" t="str">
        <f t="shared" si="895"/>
        <v>-0.52395319575757-0.823010350914659i</v>
      </c>
      <c r="D3056" t="str">
        <f t="shared" si="896"/>
        <v>3.42399111970278-0.604499673429712i</v>
      </c>
      <c r="E3056" t="str">
        <f t="shared" si="897"/>
        <v>104.843706256906-171.05076402184i</v>
      </c>
      <c r="F3056" t="str">
        <f t="shared" si="898"/>
        <v>2.90107622283075-1.79270675465535i</v>
      </c>
      <c r="G3056" t="str">
        <f t="shared" si="899"/>
        <v>0.99696427471893-0.0550137224071261i</v>
      </c>
      <c r="H3056" t="str">
        <f t="shared" si="900"/>
        <v>0.628436133133119-95.7462880192347i</v>
      </c>
      <c r="I3056" t="str">
        <f t="shared" si="901"/>
        <v>-0.479074588507689-0.78677125971904i</v>
      </c>
      <c r="K3056" t="str">
        <f t="shared" si="902"/>
        <v>0.000822583119434874-0.00113117211379909i</v>
      </c>
      <c r="L3056" t="str">
        <f t="shared" si="903"/>
        <v>0.0001875-0.00231345979696905i</v>
      </c>
      <c r="M3056" t="str">
        <f t="shared" si="904"/>
        <v>0.0025-0.00111520626110303i</v>
      </c>
      <c r="N3056">
        <f t="shared" si="905"/>
        <v>57.517940664677226</v>
      </c>
      <c r="O3056">
        <f t="shared" si="906"/>
        <v>0.21420996816681917</v>
      </c>
      <c r="P3056" s="3">
        <f t="shared" si="907"/>
        <v>-0.21420996816681917</v>
      </c>
      <c r="Q3056" s="3">
        <f t="shared" si="908"/>
        <v>-122.48205933532277</v>
      </c>
      <c r="R3056">
        <f t="shared" si="909"/>
        <v>57.517940664677226</v>
      </c>
      <c r="S3056">
        <f t="shared" si="910"/>
        <v>91.482986579516961</v>
      </c>
      <c r="T3056">
        <f t="shared" si="893"/>
        <v>-0.21420996816681917</v>
      </c>
    </row>
    <row r="3057" spans="1:20" x14ac:dyDescent="0.25">
      <c r="A3057">
        <f t="shared" si="894"/>
        <v>576988.81445043499</v>
      </c>
      <c r="B3057">
        <f t="shared" si="911"/>
        <v>91830.621928519133</v>
      </c>
      <c r="C3057" t="str">
        <f t="shared" si="895"/>
        <v>-0.52440452206837-0.816192029111655i</v>
      </c>
      <c r="D3057" t="str">
        <f t="shared" si="896"/>
        <v>3.4235853841125-0.605425875847483i</v>
      </c>
      <c r="E3057" t="str">
        <f t="shared" si="897"/>
        <v>103.84228473405-170.810070754703i</v>
      </c>
      <c r="F3057" t="str">
        <f t="shared" si="898"/>
        <v>2.90100916499432-1.78713088622209i</v>
      </c>
      <c r="G3057" t="str">
        <f t="shared" si="899"/>
        <v>0.996941230075452-0.0552214980881274i</v>
      </c>
      <c r="H3057" t="str">
        <f t="shared" si="900"/>
        <v>0.622199975180454-95.3790969645583i</v>
      </c>
      <c r="I3057" t="str">
        <f t="shared" si="901"/>
        <v>-0.475768457761099-0.783706778909221i</v>
      </c>
      <c r="K3057" t="str">
        <f t="shared" si="902"/>
        <v>0.000820703606329611-0.00112916249992255i</v>
      </c>
      <c r="L3057" t="str">
        <f t="shared" si="903"/>
        <v>0.0001875-0.00230470192963643i</v>
      </c>
      <c r="M3057" t="str">
        <f t="shared" si="904"/>
        <v>0.0025-0.0011109845199273i</v>
      </c>
      <c r="N3057">
        <f t="shared" si="905"/>
        <v>57.27919834707987</v>
      </c>
      <c r="O3057">
        <f t="shared" si="906"/>
        <v>0.26332140853337005</v>
      </c>
      <c r="P3057" s="3">
        <f t="shared" si="907"/>
        <v>-0.26332140853337005</v>
      </c>
      <c r="Q3057" s="3">
        <f t="shared" si="908"/>
        <v>-122.72080165292013</v>
      </c>
      <c r="R3057">
        <f t="shared" si="909"/>
        <v>57.27919834707987</v>
      </c>
      <c r="S3057">
        <f t="shared" si="910"/>
        <v>91.830621928519136</v>
      </c>
      <c r="T3057">
        <f t="shared" si="893"/>
        <v>-0.26332140853337005</v>
      </c>
    </row>
    <row r="3058" spans="1:20" x14ac:dyDescent="0.25">
      <c r="A3058">
        <f t="shared" si="894"/>
        <v>579181.37194534659</v>
      </c>
      <c r="B3058">
        <f t="shared" si="911"/>
        <v>92179.578291847502</v>
      </c>
      <c r="C3058" t="str">
        <f t="shared" si="895"/>
        <v>-0.524806674803302-0.80940299769852i</v>
      </c>
      <c r="D3058" t="str">
        <f t="shared" si="896"/>
        <v>3.42317665631995-0.606360019957188i</v>
      </c>
      <c r="E3058" t="str">
        <f t="shared" si="897"/>
        <v>102.847039885599-170.562387104468i</v>
      </c>
      <c r="F3058" t="str">
        <f t="shared" si="898"/>
        <v>2.90094159968552-1.78158066987446i</v>
      </c>
      <c r="G3058" t="str">
        <f t="shared" si="899"/>
        <v>0.996918011037438-0.0554300487695702i</v>
      </c>
      <c r="H3058" t="str">
        <f t="shared" si="900"/>
        <v>0.616021128474881-95.0133404339505i</v>
      </c>
      <c r="I3058" t="str">
        <f t="shared" si="901"/>
        <v>-0.472487493559818-0.78065456948978i</v>
      </c>
      <c r="K3058" t="str">
        <f t="shared" si="902"/>
        <v>0.000818821852013018-0.0011271566867786i</v>
      </c>
      <c r="L3058" t="str">
        <f t="shared" si="903"/>
        <v>0.0001875-0.00229597721621481i</v>
      </c>
      <c r="M3058" t="str">
        <f t="shared" si="904"/>
        <v>0.0025-0.00110677876063688i</v>
      </c>
      <c r="N3058">
        <f t="shared" si="905"/>
        <v>57.041134499969402</v>
      </c>
      <c r="O3058">
        <f t="shared" si="906"/>
        <v>0.31257832320287149</v>
      </c>
      <c r="P3058" s="3">
        <f t="shared" si="907"/>
        <v>-0.31257832320287149</v>
      </c>
      <c r="Q3058" s="3">
        <f t="shared" si="908"/>
        <v>-122.9588655000306</v>
      </c>
      <c r="R3058">
        <f t="shared" si="909"/>
        <v>57.041134499969402</v>
      </c>
      <c r="S3058">
        <f t="shared" si="910"/>
        <v>92.179578291847506</v>
      </c>
      <c r="T3058">
        <f t="shared" si="893"/>
        <v>-0.31257832320287149</v>
      </c>
    </row>
    <row r="3059" spans="1:20" x14ac:dyDescent="0.25">
      <c r="A3059">
        <f t="shared" si="894"/>
        <v>581382.26115873898</v>
      </c>
      <c r="B3059">
        <f t="shared" si="911"/>
        <v>92529.86068935653</v>
      </c>
      <c r="C3059" t="str">
        <f t="shared" si="895"/>
        <v>-0.525160295992154-0.802643697009647i</v>
      </c>
      <c r="D3059" t="str">
        <f t="shared" si="896"/>
        <v>3.42276491499246-0.607302110691328i</v>
      </c>
      <c r="E3059" t="str">
        <f t="shared" si="897"/>
        <v>101.85801591269-170.307844708711i</v>
      </c>
      <c r="F3059" t="str">
        <f t="shared" si="898"/>
        <v>2.90087352308791-1.77605602512939i</v>
      </c>
      <c r="G3059" t="str">
        <f t="shared" si="899"/>
        <v>0.996894616293367-0.0556393772311306i</v>
      </c>
      <c r="H3059" t="str">
        <f t="shared" si="900"/>
        <v>0.60989910637141-94.6490125313877i</v>
      </c>
      <c r="I3059" t="str">
        <f t="shared" si="901"/>
        <v>-0.469231502081106-0.777614576332076i</v>
      </c>
      <c r="K3059" t="str">
        <f t="shared" si="902"/>
        <v>0.000816937883255017-0.00112515460714851i</v>
      </c>
      <c r="L3059" t="str">
        <f t="shared" si="903"/>
        <v>0.0001875-0.00228728553119627i</v>
      </c>
      <c r="M3059" t="str">
        <f t="shared" si="904"/>
        <v>0.0025-0.00110258892273051i</v>
      </c>
      <c r="N3059">
        <f t="shared" si="905"/>
        <v>56.803749832700262</v>
      </c>
      <c r="O3059">
        <f t="shared" si="906"/>
        <v>0.36197897423678466</v>
      </c>
      <c r="P3059" s="3">
        <f t="shared" si="907"/>
        <v>-0.36197897423678466</v>
      </c>
      <c r="Q3059" s="3">
        <f t="shared" si="908"/>
        <v>-123.19625016729974</v>
      </c>
      <c r="R3059">
        <f t="shared" si="909"/>
        <v>56.803749832700262</v>
      </c>
      <c r="S3059">
        <f t="shared" si="910"/>
        <v>92.529860689356525</v>
      </c>
      <c r="T3059">
        <f t="shared" si="893"/>
        <v>-0.36197897423678466</v>
      </c>
    </row>
    <row r="3060" spans="1:20" x14ac:dyDescent="0.25">
      <c r="A3060">
        <f t="shared" si="894"/>
        <v>583591.51375114219</v>
      </c>
      <c r="B3060">
        <f t="shared" si="911"/>
        <v>92881.474159976089</v>
      </c>
      <c r="C3060" t="str">
        <f t="shared" si="895"/>
        <v>-0.525466028978603-0.795914552067798i</v>
      </c>
      <c r="D3060" t="str">
        <f t="shared" si="896"/>
        <v>3.42235013865625-0.608252153004565i</v>
      </c>
      <c r="E3060" t="str">
        <f t="shared" si="897"/>
        <v>100.875254332841-170.046574603146i</v>
      </c>
      <c r="F3060" t="str">
        <f t="shared" si="898"/>
        <v>2.90080493135674-1.77055687186444i</v>
      </c>
      <c r="G3060" t="str">
        <f t="shared" si="899"/>
        <v>0.996871044521979-0.0558494862611774i</v>
      </c>
      <c r="H3060" t="str">
        <f t="shared" si="900"/>
        <v>0.603833426378399-94.2861073886784i</v>
      </c>
      <c r="I3060" t="str">
        <f t="shared" si="901"/>
        <v>-0.466000291021375-0.774586744617514i</v>
      </c>
      <c r="K3060" t="str">
        <f t="shared" si="902"/>
        <v>0.000815051727269931-0.00112315619422167i</v>
      </c>
      <c r="L3060" t="str">
        <f t="shared" si="903"/>
        <v>0.0001875-0.00227862674954798i</v>
      </c>
      <c r="M3060" t="str">
        <f t="shared" si="904"/>
        <v>0.0025-0.00109841494593595i</v>
      </c>
      <c r="N3060">
        <f t="shared" si="905"/>
        <v>56.567044891111507</v>
      </c>
      <c r="O3060">
        <f t="shared" si="906"/>
        <v>0.41152163928867952</v>
      </c>
      <c r="P3060" s="3">
        <f t="shared" si="907"/>
        <v>-0.41152163928867952</v>
      </c>
      <c r="Q3060" s="3">
        <f t="shared" si="908"/>
        <v>-123.43295510888849</v>
      </c>
      <c r="R3060">
        <f t="shared" si="909"/>
        <v>56.567044891111507</v>
      </c>
      <c r="S3060">
        <f t="shared" si="910"/>
        <v>92.881474159976094</v>
      </c>
      <c r="T3060">
        <f t="shared" si="893"/>
        <v>-0.41152163928867952</v>
      </c>
    </row>
    <row r="3061" spans="1:20" x14ac:dyDescent="0.25">
      <c r="A3061">
        <f t="shared" si="894"/>
        <v>585809.16150339646</v>
      </c>
      <c r="B3061">
        <f t="shared" si="911"/>
        <v>93234.423761783997</v>
      </c>
      <c r="C3061" t="str">
        <f t="shared" si="895"/>
        <v>-0.525724518082224-0.789215972756065i</v>
      </c>
      <c r="D3061" t="str">
        <f t="shared" si="896"/>
        <v>3.42193230569576-0.609210151872851i</v>
      </c>
      <c r="E3061" t="str">
        <f t="shared" si="897"/>
        <v>99.8987940274062-169.778707172642i</v>
      </c>
      <c r="F3061" t="str">
        <f t="shared" si="898"/>
        <v>2.90073582061877-1.76508313031648i</v>
      </c>
      <c r="G3061" t="str">
        <f t="shared" si="899"/>
        <v>0.996847294392209-0.0560603786567836i</v>
      </c>
      <c r="H3061" t="str">
        <f t="shared" si="900"/>
        <v>0.597823610114498-93.9246191652858i</v>
      </c>
      <c r="I3061" t="str">
        <f t="shared" si="901"/>
        <v>-0.462793669583834-0.771571019835049i</v>
      </c>
      <c r="K3061" t="str">
        <f t="shared" si="902"/>
        <v>0.000813163411713282-0.00112116138160015i</v>
      </c>
      <c r="L3061" t="str">
        <f t="shared" si="903"/>
        <v>0.0001875-0.00227000074671049i</v>
      </c>
      <c r="M3061" t="str">
        <f t="shared" si="904"/>
        <v>0.0025-0.00109425677020916i</v>
      </c>
      <c r="N3061">
        <f t="shared" si="905"/>
        <v>56.331020061237609</v>
      </c>
      <c r="O3061">
        <f t="shared" si="906"/>
        <v>0.46120461186548656</v>
      </c>
      <c r="P3061" s="3">
        <f t="shared" si="907"/>
        <v>-0.46120461186548656</v>
      </c>
      <c r="Q3061" s="3">
        <f t="shared" si="908"/>
        <v>-123.66897993876239</v>
      </c>
      <c r="R3061">
        <f t="shared" si="909"/>
        <v>56.331020061237609</v>
      </c>
      <c r="S3061">
        <f t="shared" si="910"/>
        <v>93.234423761784001</v>
      </c>
      <c r="T3061">
        <f t="shared" si="893"/>
        <v>-0.46120461186548656</v>
      </c>
    </row>
    <row r="3062" spans="1:20" x14ac:dyDescent="0.25">
      <c r="A3062">
        <f t="shared" si="894"/>
        <v>588035.23631710943</v>
      </c>
      <c r="B3062">
        <f t="shared" si="911"/>
        <v>93588.714572078781</v>
      </c>
      <c r="C3062" t="str">
        <f t="shared" si="895"/>
        <v>-0.525936408270154-0.782548353995616i</v>
      </c>
      <c r="D3062" t="str">
        <f t="shared" si="896"/>
        <v>3.42151139435284-0.610176112292522i</v>
      </c>
      <c r="E3062" t="str">
        <f t="shared" si="897"/>
        <v>98.9286712895308-169.50437210422i</v>
      </c>
      <c r="F3062" t="str">
        <f t="shared" si="898"/>
        <v>2.90066618697194-1.75963472108055i</v>
      </c>
      <c r="G3062" t="str">
        <f t="shared" si="899"/>
        <v>0.996823364563109-0.0562720572237393i</v>
      </c>
      <c r="H3062" t="str">
        <f t="shared" si="900"/>
        <v>0.591869183266287-93.5645420481625i</v>
      </c>
      <c r="I3062" t="str">
        <f t="shared" si="901"/>
        <v>-0.459611448466351-0.768567347778765i</v>
      </c>
      <c r="K3062" t="str">
        <f t="shared" si="902"/>
        <v>0.000811272964678502-0.00111917010330319i</v>
      </c>
      <c r="L3062" t="str">
        <f t="shared" si="903"/>
        <v>0.0001875-0.00226140739859582i</v>
      </c>
      <c r="M3062" t="str">
        <f t="shared" si="904"/>
        <v>0.0025-0.00109011433573337i</v>
      </c>
      <c r="N3062">
        <f t="shared" si="905"/>
        <v>56.095675573007398</v>
      </c>
      <c r="O3062">
        <f t="shared" si="906"/>
        <v>0.51102620157286127</v>
      </c>
      <c r="P3062" s="3">
        <f t="shared" si="907"/>
        <v>-0.51102620157286127</v>
      </c>
      <c r="Q3062" s="3">
        <f t="shared" si="908"/>
        <v>-123.9043244269926</v>
      </c>
      <c r="R3062">
        <f t="shared" si="909"/>
        <v>56.095675573007398</v>
      </c>
      <c r="S3062">
        <f t="shared" si="910"/>
        <v>93.588714572078786</v>
      </c>
      <c r="T3062">
        <f t="shared" si="893"/>
        <v>-0.51102620157286127</v>
      </c>
    </row>
    <row r="3063" spans="1:20" x14ac:dyDescent="0.25">
      <c r="A3063">
        <f t="shared" si="894"/>
        <v>590269.77021511446</v>
      </c>
      <c r="B3063">
        <f t="shared" si="911"/>
        <v>93944.351687452683</v>
      </c>
      <c r="C3063" t="str">
        <f t="shared" si="895"/>
        <v>-0.526102344838305-0.775912075928849i</v>
      </c>
      <c r="D3063" t="str">
        <f t="shared" si="896"/>
        <v>3.42108738272604-0.611150039279398i</v>
      </c>
      <c r="E3063" t="str">
        <f t="shared" si="897"/>
        <v>97.964919872544-169.223698341976i</v>
      </c>
      <c r="F3063" t="str">
        <f t="shared" si="898"/>
        <v>2.90059602648525-1.75421156510856i</v>
      </c>
      <c r="G3063" t="str">
        <f t="shared" si="899"/>
        <v>0.996799253683785-0.0564845247765625i</v>
      </c>
      <c r="H3063" t="str">
        <f t="shared" si="900"/>
        <v>0.585969675546334-93.2058702515778i</v>
      </c>
      <c r="I3063" t="str">
        <f t="shared" si="901"/>
        <v>-0.456453439849313-0.765575674545458i</v>
      </c>
      <c r="K3063" t="str">
        <f t="shared" si="902"/>
        <v>0.000809380414693594-0.00111718229377163i</v>
      </c>
      <c r="L3063" t="str">
        <f t="shared" si="903"/>
        <v>0.0001875-0.0022528465815858i</v>
      </c>
      <c r="M3063" t="str">
        <f t="shared" si="904"/>
        <v>0.0025-0.00108598758291828i</v>
      </c>
      <c r="N3063">
        <f t="shared" si="905"/>
        <v>55.861011503933355</v>
      </c>
      <c r="O3063">
        <f t="shared" si="906"/>
        <v>0.56098473434537577</v>
      </c>
      <c r="P3063" s="3">
        <f t="shared" si="907"/>
        <v>-0.56098473434537577</v>
      </c>
      <c r="Q3063" s="3">
        <f t="shared" si="908"/>
        <v>-124.13898849606664</v>
      </c>
      <c r="R3063">
        <f t="shared" si="909"/>
        <v>55.861011503933355</v>
      </c>
      <c r="S3063">
        <f t="shared" si="910"/>
        <v>93.944351687452681</v>
      </c>
      <c r="T3063">
        <f t="shared" si="893"/>
        <v>-0.56098473434537577</v>
      </c>
    </row>
    <row r="3064" spans="1:20" x14ac:dyDescent="0.25">
      <c r="A3064">
        <f t="shared" si="894"/>
        <v>592512.79534193187</v>
      </c>
      <c r="B3064">
        <f t="shared" si="911"/>
        <v>94301.340223865001</v>
      </c>
      <c r="C3064" t="str">
        <f t="shared" si="895"/>
        <v>-0.526222973102272-0.76930750410746i</v>
      </c>
      <c r="D3064" t="str">
        <f t="shared" si="896"/>
        <v>3.42066024876971-0.612131937867863i</v>
      </c>
      <c r="E3064" t="str">
        <f t="shared" si="897"/>
        <v>97.0075710387005-168.93681404393i</v>
      </c>
      <c r="F3064" t="str">
        <f t="shared" si="898"/>
        <v>2.90052533519858-1.74881358370814i</v>
      </c>
      <c r="G3064" t="str">
        <f t="shared" si="899"/>
        <v>0.996774960393318-0.0566977841385109i</v>
      </c>
      <c r="H3064" t="str">
        <f t="shared" si="900"/>
        <v>0.580124620651814-92.8485980169487i</v>
      </c>
      <c r="I3064" t="str">
        <f t="shared" si="901"/>
        <v>-0.45331945738366-0.762595946532255i</v>
      </c>
      <c r="K3064" t="str">
        <f t="shared" si="902"/>
        <v>0.000807485790717694-0.00111519788787239i</v>
      </c>
      <c r="L3064" t="str">
        <f t="shared" si="903"/>
        <v>0.0001875-0.00224431817253018i</v>
      </c>
      <c r="M3064" t="str">
        <f t="shared" si="904"/>
        <v>0.0025-0.00108187645239916i</v>
      </c>
      <c r="N3064">
        <f t="shared" si="905"/>
        <v>55.627027782776864</v>
      </c>
      <c r="O3064">
        <f t="shared" si="906"/>
        <v>0.61107855266185829</v>
      </c>
      <c r="P3064" s="3">
        <f t="shared" si="907"/>
        <v>-0.61107855266185829</v>
      </c>
      <c r="Q3064" s="3">
        <f t="shared" si="908"/>
        <v>-124.37297221722314</v>
      </c>
      <c r="R3064">
        <f t="shared" si="909"/>
        <v>55.627027782776864</v>
      </c>
      <c r="S3064">
        <f t="shared" si="910"/>
        <v>94.301340223864997</v>
      </c>
      <c r="T3064">
        <f t="shared" si="893"/>
        <v>-0.61107855266185829</v>
      </c>
    </row>
    <row r="3065" spans="1:20" x14ac:dyDescent="0.25">
      <c r="A3065">
        <f t="shared" si="894"/>
        <v>594764.34396423132</v>
      </c>
      <c r="B3065">
        <f t="shared" si="911"/>
        <v>94659.685316715695</v>
      </c>
      <c r="C3065" t="str">
        <f t="shared" si="895"/>
        <v>-0.526298938097791-0.762734989685307i</v>
      </c>
      <c r="D3065" t="str">
        <f t="shared" si="896"/>
        <v>3.42022997029339-0.613121813109948i</v>
      </c>
      <c r="E3065" t="str">
        <f t="shared" si="897"/>
        <v>96.0566536082422-168.643846540775i</v>
      </c>
      <c r="F3065" t="str">
        <f t="shared" si="898"/>
        <v>2.90045410912238-1.74344069854134i</v>
      </c>
      <c r="G3065" t="str">
        <f t="shared" si="899"/>
        <v>0.996750483320696-0.0569118381415934i</v>
      </c>
      <c r="H3065" t="str">
        <f t="shared" si="900"/>
        <v>0.574333556223752-92.4927196126785i</v>
      </c>
      <c r="I3065" t="str">
        <f t="shared" si="901"/>
        <v>-0.450209316178993-0.759628110434272i</v>
      </c>
      <c r="K3065" t="str">
        <f t="shared" si="902"/>
        <v>0.000805589122137599-0.00111321682090284i</v>
      </c>
      <c r="L3065" t="str">
        <f t="shared" si="903"/>
        <v>0.0001875-0.00223582204874495i</v>
      </c>
      <c r="M3065" t="str">
        <f t="shared" si="904"/>
        <v>0.0025-0.00107778088503603i</v>
      </c>
      <c r="N3065">
        <f t="shared" si="905"/>
        <v>55.393724193201578</v>
      </c>
      <c r="O3065">
        <f t="shared" si="906"/>
        <v>0.66130601574480485</v>
      </c>
      <c r="P3065" s="3">
        <f t="shared" si="907"/>
        <v>-0.66130601574480485</v>
      </c>
      <c r="Q3065" s="3">
        <f t="shared" si="908"/>
        <v>-124.60627580679842</v>
      </c>
      <c r="R3065">
        <f t="shared" si="909"/>
        <v>55.393724193201578</v>
      </c>
      <c r="S3065">
        <f t="shared" si="910"/>
        <v>94.659685316715695</v>
      </c>
      <c r="T3065">
        <f t="shared" si="893"/>
        <v>-0.66130601574480485</v>
      </c>
    </row>
    <row r="3066" spans="1:20" x14ac:dyDescent="0.25">
      <c r="A3066">
        <f t="shared" si="894"/>
        <v>597024.44847129541</v>
      </c>
      <c r="B3066">
        <f t="shared" si="911"/>
        <v>95019.392120919219</v>
      </c>
      <c r="C3066" t="str">
        <f t="shared" si="895"/>
        <v>-0.526330884290775-0.756194869615407i</v>
      </c>
      <c r="D3066" t="str">
        <f t="shared" si="896"/>
        <v>3.41979652496091-0.614119670074387i</v>
      </c>
      <c r="E3066" t="str">
        <f t="shared" si="897"/>
        <v>95.1121940086877-168.344922296494i</v>
      </c>
      <c r="F3066" t="str">
        <f t="shared" si="898"/>
        <v>2.90038234423758-1.7380928316235i</v>
      </c>
      <c r="G3066" t="str">
        <f t="shared" si="899"/>
        <v>0.996725821084739-0.0571266896265807i</v>
      </c>
      <c r="H3066" t="str">
        <f t="shared" si="900"/>
        <v>0.568596023806605-92.138229333985i</v>
      </c>
      <c r="I3066" t="str">
        <f t="shared" si="901"/>
        <v>-0.447122832791784-0.756672113242256i</v>
      </c>
      <c r="K3066" t="str">
        <f t="shared" si="902"/>
        <v>0.000803690438764194-0.0011112390285952i</v>
      </c>
      <c r="L3066" t="str">
        <f t="shared" si="903"/>
        <v>0.0001875-0.00222735808801051i</v>
      </c>
      <c r="M3066" t="str">
        <f t="shared" si="904"/>
        <v>0.0025-0.00107370082191276i</v>
      </c>
      <c r="N3066">
        <f t="shared" si="905"/>
        <v>55.161100377398412</v>
      </c>
      <c r="O3066">
        <f t="shared" si="906"/>
        <v>0.71166549974610138</v>
      </c>
      <c r="P3066" s="3">
        <f t="shared" si="907"/>
        <v>-0.71166549974610138</v>
      </c>
      <c r="Q3066" s="3">
        <f t="shared" si="908"/>
        <v>-124.83889962260159</v>
      </c>
      <c r="R3066">
        <f t="shared" si="909"/>
        <v>55.161100377398412</v>
      </c>
      <c r="S3066">
        <f t="shared" si="910"/>
        <v>95.019392120919221</v>
      </c>
      <c r="T3066">
        <f t="shared" si="893"/>
        <v>-0.71166549974610138</v>
      </c>
    </row>
    <row r="3067" spans="1:20" x14ac:dyDescent="0.25">
      <c r="A3067">
        <f t="shared" si="894"/>
        <v>599293.14137548627</v>
      </c>
      <c r="B3067">
        <f t="shared" si="911"/>
        <v>95380.465810978712</v>
      </c>
      <c r="C3067" t="str">
        <f t="shared" si="895"/>
        <v>-0.526319455296814-0.74968746685091i</v>
      </c>
      <c r="D3067" t="str">
        <f t="shared" si="896"/>
        <v>3.4193598902897-0.61512551384569i</v>
      </c>
      <c r="E3067" t="str">
        <f t="shared" si="897"/>
        <v>94.1742163243066-168.040166870816i</v>
      </c>
      <c r="F3067" t="str">
        <f t="shared" si="898"/>
        <v>2.90031003649522-1.73276990532198i</v>
      </c>
      <c r="G3067" t="str">
        <f t="shared" si="899"/>
        <v>0.996700972294028-0.0573423414430166i</v>
      </c>
      <c r="H3067" t="str">
        <f t="shared" si="900"/>
        <v>0.562911568808537-91.7851215027416i</v>
      </c>
      <c r="I3067" t="str">
        <f t="shared" si="901"/>
        <v>-0.444059825213694-0.753727902240278i</v>
      </c>
      <c r="K3067" t="str">
        <f t="shared" si="902"/>
        <v>0.000801789770828828-0.00110926444712087i</v>
      </c>
      <c r="L3067" t="str">
        <f t="shared" si="903"/>
        <v>0.0001875-0.00221892616856994i</v>
      </c>
      <c r="M3067" t="str">
        <f t="shared" si="904"/>
        <v>0.0025-0.00106963620433628i</v>
      </c>
      <c r="N3067">
        <f t="shared" si="905"/>
        <v>54.929155839690026</v>
      </c>
      <c r="O3067">
        <f t="shared" si="906"/>
        <v>0.76215539791815501</v>
      </c>
      <c r="P3067" s="3">
        <f t="shared" si="907"/>
        <v>-0.76215539791815501</v>
      </c>
      <c r="Q3067" s="3">
        <f t="shared" si="908"/>
        <v>-125.07084416030997</v>
      </c>
      <c r="R3067">
        <f t="shared" si="909"/>
        <v>54.929155839690026</v>
      </c>
      <c r="S3067">
        <f t="shared" si="910"/>
        <v>95.380465810978706</v>
      </c>
      <c r="T3067">
        <f t="shared" si="893"/>
        <v>-0.76215539791815501</v>
      </c>
    </row>
    <row r="3068" spans="1:20" x14ac:dyDescent="0.25">
      <c r="A3068">
        <f t="shared" si="894"/>
        <v>601570.45531271317</v>
      </c>
      <c r="B3068">
        <f t="shared" si="911"/>
        <v>95742.911581060427</v>
      </c>
      <c r="C3068" t="str">
        <f t="shared" si="895"/>
        <v>-0.526265293610056-0.74321309054962i</v>
      </c>
      <c r="D3068" t="str">
        <f t="shared" si="896"/>
        <v>3.41892004364997-0.61613934952318i</v>
      </c>
      <c r="E3068" t="str">
        <f t="shared" si="897"/>
        <v>93.2427423457289-167.729704883478i</v>
      </c>
      <c r="F3068" t="str">
        <f t="shared" si="898"/>
        <v>2.90023718181645-1.72747184235498i</v>
      </c>
      <c r="G3068" t="str">
        <f t="shared" si="899"/>
        <v>0.996675935546827-0.0575587964492284i</v>
      </c>
      <c r="H3068" t="str">
        <f t="shared" si="900"/>
        <v>0.557279740462065-91.4333904673115i</v>
      </c>
      <c r="I3068" t="str">
        <f t="shared" si="901"/>
        <v>-0.441020112859979-0.750795425003477i</v>
      </c>
      <c r="K3068" t="str">
        <f t="shared" si="902"/>
        <v>0.0007998871489796-0.00110729301309474i</v>
      </c>
      <c r="L3068" t="str">
        <f t="shared" si="903"/>
        <v>0.0001875-0.00221052616912726i</v>
      </c>
      <c r="M3068" t="str">
        <f t="shared" si="904"/>
        <v>0.0025-0.00106558697383571i</v>
      </c>
      <c r="N3068">
        <f t="shared" si="905"/>
        <v>54.697889950111019</v>
      </c>
      <c r="O3068">
        <f t="shared" si="906"/>
        <v>0.81277412077148514</v>
      </c>
      <c r="P3068" s="3">
        <f t="shared" si="907"/>
        <v>-0.81277412077148514</v>
      </c>
      <c r="Q3068" s="3">
        <f t="shared" si="908"/>
        <v>-125.30211004988898</v>
      </c>
      <c r="R3068">
        <f t="shared" si="909"/>
        <v>54.697889950111019</v>
      </c>
      <c r="S3068">
        <f t="shared" si="910"/>
        <v>95.742911581060426</v>
      </c>
      <c r="T3068">
        <f t="shared" si="893"/>
        <v>-0.81277412077148514</v>
      </c>
    </row>
    <row r="3069" spans="1:20" x14ac:dyDescent="0.25">
      <c r="A3069">
        <f t="shared" si="894"/>
        <v>603856.42304290144</v>
      </c>
      <c r="B3069">
        <f t="shared" si="911"/>
        <v>96106.734645068456</v>
      </c>
      <c r="C3069" t="str">
        <f t="shared" si="895"/>
        <v>-0.526169040341563-0.736772036281818i</v>
      </c>
      <c r="D3069" t="str">
        <f t="shared" si="896"/>
        <v>3.41847696226394-0.617161182220033i</v>
      </c>
      <c r="E3069" t="str">
        <f t="shared" si="897"/>
        <v>92.3177916196175-167.413659980294i</v>
      </c>
      <c r="F3069" t="str">
        <f t="shared" si="898"/>
        <v>2.90016377609207-1.72219856579034i</v>
      </c>
      <c r="G3069" t="str">
        <f t="shared" si="899"/>
        <v>0.996650709431016-0.0577760575123375i</v>
      </c>
      <c r="H3069" t="str">
        <f t="shared" si="900"/>
        <v>0.551700091785298-91.0830306023881i</v>
      </c>
      <c r="I3069" t="str">
        <f t="shared" si="901"/>
        <v>-0.438003516558011-0.747874629395744i</v>
      </c>
      <c r="K3069" t="str">
        <f t="shared" si="902"/>
        <v>0.000797982604277612-0.00110532466357949i</v>
      </c>
      <c r="L3069" t="str">
        <f t="shared" si="903"/>
        <v>0.0001875-0.00220215796884565i</v>
      </c>
      <c r="M3069" t="str">
        <f t="shared" si="904"/>
        <v>0.0025-0.00106155307216149i</v>
      </c>
      <c r="N3069">
        <f t="shared" si="905"/>
        <v>54.467301947955548</v>
      </c>
      <c r="O3069">
        <f t="shared" si="906"/>
        <v>0.86352009621751735</v>
      </c>
      <c r="P3069" s="3">
        <f t="shared" si="907"/>
        <v>-0.86352009621751735</v>
      </c>
      <c r="Q3069" s="3">
        <f t="shared" si="908"/>
        <v>-125.53269805204445</v>
      </c>
      <c r="R3069">
        <f t="shared" si="909"/>
        <v>54.467301947955548</v>
      </c>
      <c r="S3069">
        <f t="shared" si="910"/>
        <v>96.106734645068457</v>
      </c>
      <c r="T3069">
        <f t="shared" si="893"/>
        <v>-0.86352009621751735</v>
      </c>
    </row>
    <row r="3070" spans="1:20" x14ac:dyDescent="0.25">
      <c r="A3070">
        <f t="shared" si="894"/>
        <v>606151.07745046448</v>
      </c>
      <c r="B3070">
        <f t="shared" si="911"/>
        <v>96471.940236719718</v>
      </c>
      <c r="C3070" t="str">
        <f t="shared" si="895"/>
        <v>-0.526031334966752-0.730364586240917i</v>
      </c>
      <c r="D3070" t="str">
        <f t="shared" si="896"/>
        <v>3.41803062320508-0.618191017062309i</v>
      </c>
      <c r="E3070" t="str">
        <f t="shared" si="897"/>
        <v>91.3993814983719-167.092154800939i</v>
      </c>
      <c r="F3070" t="str">
        <f t="shared" si="898"/>
        <v>2.90008981518246-1.71694999904433i</v>
      </c>
      <c r="G3070" t="str">
        <f t="shared" si="899"/>
        <v>0.996625292524006-0.0579941275082698i</v>
      </c>
      <c r="H3070" t="str">
        <f t="shared" si="900"/>
        <v>0.546172179543629-90.7340363088354i</v>
      </c>
      <c r="I3070" t="str">
        <f t="shared" si="901"/>
        <v>-0.435009858535883-0.744965463567531i</v>
      </c>
      <c r="K3070" t="str">
        <f t="shared" si="902"/>
        <v>0.000796076168193112-0.00110335933608982i</v>
      </c>
      <c r="L3070" t="str">
        <f t="shared" si="903"/>
        <v>0.0001875-0.00219382144734573i</v>
      </c>
      <c r="M3070" t="str">
        <f t="shared" si="904"/>
        <v>0.0025-0.00105753444128461i</v>
      </c>
      <c r="N3070">
        <f t="shared" si="905"/>
        <v>54.23739094530211</v>
      </c>
      <c r="O3070">
        <f t="shared" si="906"/>
        <v>0.91439176969962954</v>
      </c>
      <c r="P3070" s="3">
        <f t="shared" si="907"/>
        <v>-0.91439176969962954</v>
      </c>
      <c r="Q3070" s="3">
        <f t="shared" si="908"/>
        <v>-125.76260905469789</v>
      </c>
      <c r="R3070">
        <f t="shared" si="909"/>
        <v>54.23739094530211</v>
      </c>
      <c r="S3070">
        <f t="shared" si="910"/>
        <v>96.471940236719718</v>
      </c>
      <c r="T3070">
        <f t="shared" si="893"/>
        <v>-0.91439176969962954</v>
      </c>
    </row>
    <row r="3071" spans="1:20" x14ac:dyDescent="0.25">
      <c r="A3071">
        <f t="shared" si="894"/>
        <v>608454.45154477633</v>
      </c>
      <c r="B3071">
        <f t="shared" si="911"/>
        <v>96838.533609619262</v>
      </c>
      <c r="C3071" t="str">
        <f t="shared" si="895"/>
        <v>-0.525852815082125-0.72399100945678i</v>
      </c>
      <c r="D3071" t="str">
        <f t="shared" si="896"/>
        <v>3.41758100339734-0.619228859187975i</v>
      </c>
      <c r="E3071" t="str">
        <f t="shared" si="897"/>
        <v>90.4875271897978-166.765310948479i</v>
      </c>
      <c r="F3071" t="str">
        <f t="shared" si="898"/>
        <v>2.90001529491742-1.71172606588047i</v>
      </c>
      <c r="G3071" t="str">
        <f t="shared" si="899"/>
        <v>0.996599683392674-0.0582130093217651i</v>
      </c>
      <c r="H3071" t="str">
        <f t="shared" si="900"/>
        <v>0.540695564211885-90.3864020135266i</v>
      </c>
      <c r="I3071" t="str">
        <f t="shared" si="901"/>
        <v>-0.432038962411111-0.742067875953627i</v>
      </c>
      <c r="K3071" t="str">
        <f t="shared" si="902"/>
        <v>0.000794167872601599-0.00110139696859665i</v>
      </c>
      <c r="L3071" t="str">
        <f t="shared" si="903"/>
        <v>0.0001875-0.00218551648470386i</v>
      </c>
      <c r="M3071" t="str">
        <f t="shared" si="904"/>
        <v>0.0025-0.00105353102339571i</v>
      </c>
      <c r="N3071">
        <f t="shared" si="905"/>
        <v>54.008155930502909</v>
      </c>
      <c r="O3071">
        <f t="shared" si="906"/>
        <v>0.96538760431006632</v>
      </c>
      <c r="P3071" s="3">
        <f t="shared" si="907"/>
        <v>-0.96538760431006632</v>
      </c>
      <c r="Q3071" s="3">
        <f t="shared" si="908"/>
        <v>-125.99184406949709</v>
      </c>
      <c r="R3071">
        <f t="shared" si="909"/>
        <v>54.008155930502909</v>
      </c>
      <c r="S3071">
        <f t="shared" si="910"/>
        <v>96.838533609619262</v>
      </c>
      <c r="T3071">
        <f t="shared" si="893"/>
        <v>-0.96538760431006632</v>
      </c>
    </row>
    <row r="3072" spans="1:20" x14ac:dyDescent="0.25">
      <c r="A3072">
        <f t="shared" si="894"/>
        <v>610766.57846064644</v>
      </c>
      <c r="B3072">
        <f t="shared" si="911"/>
        <v>97206.520037335824</v>
      </c>
      <c r="C3072" t="str">
        <f t="shared" si="895"/>
        <v>-0.52563411617103-0.717651562011292i</v>
      </c>
      <c r="D3072" t="str">
        <f t="shared" si="896"/>
        <v>3.41712807961432-0.620274713745906i</v>
      </c>
      <c r="E3072" t="str">
        <f t="shared" si="897"/>
        <v>89.5822418067015-166.433248960575i</v>
      </c>
      <c r="F3072" t="str">
        <f t="shared" si="898"/>
        <v>2.89994021109575-1.70652669040835i</v>
      </c>
      <c r="G3072" t="str">
        <f t="shared" si="899"/>
        <v>0.99657388059328-0.0584327058463879i</v>
      </c>
      <c r="H3072" t="str">
        <f t="shared" si="900"/>
        <v>0.535269809937047-90.0401221691899i</v>
      </c>
      <c r="I3072" t="str">
        <f t="shared" si="901"/>
        <v>-0.429090653179445-0.739181815270935i</v>
      </c>
      <c r="K3072" t="str">
        <f t="shared" si="902"/>
        <v>0.000792257749779849-0.00109943749953132i</v>
      </c>
      <c r="L3072" t="str">
        <f t="shared" si="903"/>
        <v>0.0001875-0.00217724296145035i</v>
      </c>
      <c r="M3072" t="str">
        <f t="shared" si="904"/>
        <v>0.0025-0.00104954276090427i</v>
      </c>
      <c r="N3072">
        <f t="shared" si="905"/>
        <v>53.77959577164097</v>
      </c>
      <c r="O3072">
        <f t="shared" si="906"/>
        <v>1.0165060808946456</v>
      </c>
      <c r="P3072" s="3">
        <f t="shared" si="907"/>
        <v>-1.0165060808946456</v>
      </c>
      <c r="Q3072" s="3">
        <f t="shared" si="908"/>
        <v>-126.22040422835903</v>
      </c>
      <c r="R3072">
        <f t="shared" si="909"/>
        <v>53.77959577164097</v>
      </c>
      <c r="S3072">
        <f t="shared" si="910"/>
        <v>97.206520037335821</v>
      </c>
      <c r="T3072">
        <f t="shared" si="893"/>
        <v>-1.0165060808946456</v>
      </c>
    </row>
    <row r="3073" spans="1:20" x14ac:dyDescent="0.25">
      <c r="A3073">
        <f t="shared" si="894"/>
        <v>613087.4914587969</v>
      </c>
      <c r="B3073">
        <f t="shared" si="911"/>
        <v>97575.904813477697</v>
      </c>
      <c r="C3073" t="str">
        <f t="shared" si="895"/>
        <v>-0.52537587137833-0.711346487255947i</v>
      </c>
      <c r="D3073" t="str">
        <f t="shared" si="896"/>
        <v>3.41667182847858-0.621328585894894i</v>
      </c>
      <c r="E3073" t="str">
        <f t="shared" si="897"/>
        <v>88.6835364163668-166.096088282336i</v>
      </c>
      <c r="F3073" t="str">
        <f t="shared" si="898"/>
        <v>2.89986455948523-1.70135179708242i</v>
      </c>
      <c r="G3073" t="str">
        <f t="shared" si="899"/>
        <v>0.996547882671395-0.0586532199845358i</v>
      </c>
      <c r="H3073" t="str">
        <f t="shared" si="900"/>
        <v>0.529894484501356-89.6951912542512i</v>
      </c>
      <c r="I3073" t="str">
        <f t="shared" si="901"/>
        <v>-0.426164757203761-0.736307230516351i</v>
      </c>
      <c r="K3073" t="str">
        <f t="shared" si="902"/>
        <v>0.000790345832401865-0.00109748086778966i</v>
      </c>
      <c r="L3073" t="str">
        <f t="shared" si="903"/>
        <v>0.0001875-0.00216900075856779i</v>
      </c>
      <c r="M3073" t="str">
        <f t="shared" si="904"/>
        <v>0.0025-0.00104556959643781i</v>
      </c>
      <c r="N3073">
        <f t="shared" si="905"/>
        <v>53.551709219956095</v>
      </c>
      <c r="O3073">
        <f t="shared" si="906"/>
        <v>1.0677456981452818</v>
      </c>
      <c r="P3073" s="3">
        <f t="shared" si="907"/>
        <v>-1.0677456981452818</v>
      </c>
      <c r="Q3073" s="3">
        <f t="shared" si="908"/>
        <v>-126.44829078004391</v>
      </c>
      <c r="R3073">
        <f t="shared" si="909"/>
        <v>53.551709219956095</v>
      </c>
      <c r="S3073">
        <f t="shared" si="910"/>
        <v>97.575904813477692</v>
      </c>
      <c r="T3073">
        <f t="shared" si="893"/>
        <v>-1.0677456981452818</v>
      </c>
    </row>
    <row r="3074" spans="1:20" x14ac:dyDescent="0.25">
      <c r="A3074">
        <f t="shared" si="894"/>
        <v>615417.22392634035</v>
      </c>
      <c r="B3074">
        <f t="shared" si="911"/>
        <v>97946.693251768913</v>
      </c>
      <c r="C3074" t="str">
        <f t="shared" si="895"/>
        <v>-0.525078711294-0.705076016031109i</v>
      </c>
      <c r="D3074" t="str">
        <f t="shared" si="896"/>
        <v>3.41621222646075-0.622390480802631i</v>
      </c>
      <c r="E3074" t="str">
        <f t="shared" si="897"/>
        <v>87.7914200898553-165.753947240792i</v>
      </c>
      <c r="F3074" t="str">
        <f t="shared" si="898"/>
        <v>2.89978833582225-1.69620131070082i</v>
      </c>
      <c r="G3074" t="str">
        <f t="shared" si="899"/>
        <v>0.996521688161821-0.0588745546474501i</v>
      </c>
      <c r="H3074" t="str">
        <f t="shared" si="900"/>
        <v>0.52456915928591-89.3516037726764i</v>
      </c>
      <c r="I3074" t="str">
        <f t="shared" si="901"/>
        <v>-0.423261102203039-0.733444070964554i</v>
      </c>
      <c r="K3074" t="str">
        <f t="shared" si="902"/>
        <v>0.000788432153534786-0.00109552701273616i</v>
      </c>
      <c r="L3074" t="str">
        <f t="shared" si="903"/>
        <v>0.0001875-0.00216078975748933i</v>
      </c>
      <c r="M3074" t="str">
        <f t="shared" si="904"/>
        <v>0.0025-0.00104161147284101i</v>
      </c>
      <c r="N3074">
        <f t="shared" si="905"/>
        <v>53.324494913228946</v>
      </c>
      <c r="O3074">
        <f t="shared" si="906"/>
        <v>1.1191049726802667</v>
      </c>
      <c r="P3074" s="3">
        <f t="shared" si="907"/>
        <v>-1.1191049726802667</v>
      </c>
      <c r="Q3074" s="3">
        <f t="shared" si="908"/>
        <v>-126.67550508677105</v>
      </c>
      <c r="R3074">
        <f t="shared" si="909"/>
        <v>53.324494913228946</v>
      </c>
      <c r="S3074">
        <f t="shared" si="910"/>
        <v>97.946693251768906</v>
      </c>
      <c r="T3074">
        <f t="shared" si="893"/>
        <v>-1.1191049726802667</v>
      </c>
    </row>
    <row r="3075" spans="1:20" x14ac:dyDescent="0.25">
      <c r="A3075">
        <f t="shared" si="894"/>
        <v>617755.80937726051</v>
      </c>
      <c r="B3075">
        <f t="shared" si="911"/>
        <v>98318.89068612564</v>
      </c>
      <c r="C3075" t="str">
        <f t="shared" si="895"/>
        <v>-0.52474326374533-0.6988403668868i</v>
      </c>
      <c r="D3075" t="str">
        <f t="shared" si="896"/>
        <v>3.41574924987883-0.623460403644686i</v>
      </c>
      <c r="E3075" t="str">
        <f t="shared" si="897"/>
        <v>86.9058999511267-165.406943020948i</v>
      </c>
      <c r="F3075" t="str">
        <f t="shared" si="898"/>
        <v>2.89971153581162-1.69107515640419i</v>
      </c>
      <c r="G3075" t="str">
        <f t="shared" si="899"/>
        <v>0.996495295588515-0.0590967127552239i</v>
      </c>
      <c r="H3075" t="str">
        <f t="shared" si="900"/>
        <v>0.519293409234801-89.0093542538242i</v>
      </c>
      <c r="I3075" t="str">
        <f t="shared" si="901"/>
        <v>-0.42037951724147-0.730592286165941i</v>
      </c>
      <c r="K3075" t="str">
        <f t="shared" si="902"/>
        <v>0.000786516746634688-0.00109357587420795i</v>
      </c>
      <c r="L3075" t="str">
        <f t="shared" si="903"/>
        <v>0.0001875-0.00215260984009696i</v>
      </c>
      <c r="M3075" t="str">
        <f t="shared" si="904"/>
        <v>0.0025-0.00103766833317495i</v>
      </c>
      <c r="N3075">
        <f t="shared" si="905"/>
        <v>53.097951379137484</v>
      </c>
      <c r="O3075">
        <f t="shared" si="906"/>
        <v>1.1705824391127904</v>
      </c>
      <c r="P3075" s="3">
        <f t="shared" si="907"/>
        <v>-1.1705824391127904</v>
      </c>
      <c r="Q3075" s="3">
        <f t="shared" si="908"/>
        <v>-126.90204862086252</v>
      </c>
      <c r="R3075">
        <f t="shared" si="909"/>
        <v>53.097951379137484</v>
      </c>
      <c r="S3075">
        <f t="shared" si="910"/>
        <v>98.318890686125641</v>
      </c>
      <c r="T3075">
        <f t="shared" si="893"/>
        <v>-1.1705824391127904</v>
      </c>
    </row>
    <row r="3076" spans="1:20" x14ac:dyDescent="0.25">
      <c r="A3076">
        <f t="shared" si="894"/>
        <v>620103.28145289409</v>
      </c>
      <c r="B3076">
        <f t="shared" si="911"/>
        <v>98692.502470732914</v>
      </c>
      <c r="C3076" t="str">
        <f t="shared" si="895"/>
        <v>-0.524370153597809-0.692639746304575i</v>
      </c>
      <c r="D3076" t="str">
        <f t="shared" si="896"/>
        <v>3.4152828748974-0.624538359603489i</v>
      </c>
      <c r="E3076" t="str">
        <f t="shared" si="897"/>
        <v>86.026981225886-165.055191643379i</v>
      </c>
      <c r="F3076" t="str">
        <f t="shared" si="898"/>
        <v>2.89963415512646-1.68597325967456i</v>
      </c>
      <c r="G3076" t="str">
        <f t="shared" si="899"/>
        <v>0.996468703464511-0.0593196972368116i</v>
      </c>
      <c r="H3076" t="str">
        <f t="shared" si="900"/>
        <v>0.514066812819574-88.6684372522855i</v>
      </c>
      <c r="I3076" t="str">
        <f t="shared" si="901"/>
        <v>-0.417519832717616-0.727751825944484i</v>
      </c>
      <c r="K3076" t="str">
        <f t="shared" si="902"/>
        <v>0.000784599645542381-0.00109162739251886i</v>
      </c>
      <c r="L3076" t="str">
        <f t="shared" si="903"/>
        <v>0.0001875-0.00214446088871983i</v>
      </c>
      <c r="M3076" t="str">
        <f t="shared" si="904"/>
        <v>0.0025-0.00103374012071622i</v>
      </c>
      <c r="N3076">
        <f t="shared" si="905"/>
        <v>52.872077038567085</v>
      </c>
      <c r="O3076">
        <f t="shared" si="906"/>
        <v>1.2221766501081797</v>
      </c>
      <c r="P3076" s="3">
        <f t="shared" si="907"/>
        <v>-1.2221766501081797</v>
      </c>
      <c r="Q3076" s="3">
        <f t="shared" si="908"/>
        <v>-127.12792296143292</v>
      </c>
      <c r="R3076">
        <f t="shared" si="909"/>
        <v>52.872077038567085</v>
      </c>
      <c r="S3076">
        <f t="shared" si="910"/>
        <v>98.692502470732919</v>
      </c>
      <c r="T3076">
        <f t="shared" si="893"/>
        <v>-1.2221766501081797</v>
      </c>
    </row>
    <row r="3077" spans="1:20" x14ac:dyDescent="0.25">
      <c r="A3077">
        <f t="shared" si="894"/>
        <v>622459.67392241512</v>
      </c>
      <c r="B3077">
        <f t="shared" si="911"/>
        <v>99067.533980121705</v>
      </c>
      <c r="C3077" t="str">
        <f t="shared" si="895"/>
        <v>-0.523960002564362-0.686474348920304i</v>
      </c>
      <c r="D3077" t="str">
        <f t="shared" si="896"/>
        <v>3.41481307752678-0.625624353867266i</v>
      </c>
      <c r="E3077" t="str">
        <f t="shared" si="897"/>
        <v>85.1546672901657-164.698807943334i</v>
      </c>
      <c r="F3077" t="str">
        <f t="shared" si="898"/>
        <v>2.89955618940781-1.68089554633408i</v>
      </c>
      <c r="G3077" t="str">
        <f t="shared" si="899"/>
        <v>0.996441910291844-0.0595435110300375i</v>
      </c>
      <c r="H3077" t="str">
        <f t="shared" si="900"/>
        <v>0.50888895200426-88.3288473477394i</v>
      </c>
      <c r="I3077" t="str">
        <f t="shared" si="901"/>
        <v>-0.414681880353681-0.724922640395669i</v>
      </c>
      <c r="K3077" t="str">
        <f t="shared" si="902"/>
        <v>0.000782680884479052-0.00108968150846332i</v>
      </c>
      <c r="L3077" t="str">
        <f t="shared" si="903"/>
        <v>0.0001875-0.00213634278613252i</v>
      </c>
      <c r="M3077" t="str">
        <f t="shared" si="904"/>
        <v>0.0025-0.00102982677895619i</v>
      </c>
      <c r="N3077">
        <f t="shared" si="905"/>
        <v>52.646870208885986</v>
      </c>
      <c r="O3077">
        <f t="shared" si="906"/>
        <v>1.2738861764307785</v>
      </c>
      <c r="P3077" s="3">
        <f t="shared" si="907"/>
        <v>-1.2738861764307785</v>
      </c>
      <c r="Q3077" s="3">
        <f t="shared" si="908"/>
        <v>-127.35312979111401</v>
      </c>
      <c r="R3077">
        <f t="shared" si="909"/>
        <v>52.646870208885986</v>
      </c>
      <c r="S3077">
        <f t="shared" si="910"/>
        <v>99.067533980121709</v>
      </c>
      <c r="T3077">
        <f t="shared" si="893"/>
        <v>-1.2738861764307785</v>
      </c>
    </row>
    <row r="3078" spans="1:20" x14ac:dyDescent="0.25">
      <c r="A3078">
        <f t="shared" si="894"/>
        <v>624825.02068332036</v>
      </c>
      <c r="B3078">
        <f t="shared" si="911"/>
        <v>99443.990609246175</v>
      </c>
      <c r="C3078" t="str">
        <f t="shared" si="895"/>
        <v>-0.523513429023012-0.680344357747678i</v>
      </c>
      <c r="D3078" t="str">
        <f t="shared" si="896"/>
        <v>3.41433983362233-0.626718391629014i</v>
      </c>
      <c r="E3078" t="str">
        <f t="shared" si="897"/>
        <v>84.2889597185779-164.337905551311i</v>
      </c>
      <c r="F3078" t="str">
        <f t="shared" si="898"/>
        <v>2.89947763426445-1.67584194254393i</v>
      </c>
      <c r="G3078" t="str">
        <f t="shared" si="899"/>
        <v>0.996414914561467-0.0597681570816036i</v>
      </c>
      <c r="H3078" t="str">
        <f t="shared" si="900"/>
        <v>0.503759412210791-87.9905791447982i</v>
      </c>
      <c r="I3078" t="str">
        <f t="shared" si="901"/>
        <v>-0.411865493184865-0.722104679884405i</v>
      </c>
      <c r="K3078" t="str">
        <f t="shared" si="902"/>
        <v>0.000780760498041946-0.00108773816332036i</v>
      </c>
      <c r="L3078" t="str">
        <f t="shared" si="903"/>
        <v>0.0001875-0.00212825541555342i</v>
      </c>
      <c r="M3078" t="str">
        <f t="shared" si="904"/>
        <v>0.0025-0.00102592825160011i</v>
      </c>
      <c r="N3078">
        <f t="shared" si="905"/>
        <v>52.422329107176694</v>
      </c>
      <c r="O3078">
        <f t="shared" si="906"/>
        <v>1.3257096069789629</v>
      </c>
      <c r="P3078" s="3">
        <f t="shared" si="907"/>
        <v>-1.3257096069789629</v>
      </c>
      <c r="Q3078" s="3">
        <f t="shared" si="908"/>
        <v>-127.57767089282331</v>
      </c>
      <c r="R3078">
        <f t="shared" si="909"/>
        <v>52.422329107176694</v>
      </c>
      <c r="S3078">
        <f t="shared" si="910"/>
        <v>99.443990609246171</v>
      </c>
      <c r="T3078">
        <f t="shared" si="893"/>
        <v>-1.3257096069789629</v>
      </c>
    </row>
    <row r="3079" spans="1:20" x14ac:dyDescent="0.25">
      <c r="A3079">
        <f t="shared" si="894"/>
        <v>627199.35576191696</v>
      </c>
      <c r="B3079">
        <f t="shared" si="911"/>
        <v>99821.877773561311</v>
      </c>
      <c r="C3079" t="str">
        <f t="shared" si="895"/>
        <v>-0.523031047842596-0.674249944402122i</v>
      </c>
      <c r="D3079" t="str">
        <f t="shared" si="896"/>
        <v>3.41386311888359-0.627820478085417i</v>
      </c>
      <c r="E3079" t="str">
        <f t="shared" si="897"/>
        <v>83.4298583322308-163.972596875075i</v>
      </c>
      <c r="F3079" t="str">
        <f t="shared" si="898"/>
        <v>2.89939848527275-1.67081237480312i</v>
      </c>
      <c r="G3079" t="str">
        <f t="shared" si="899"/>
        <v>0.996387714753173-0.0599936383470987i</v>
      </c>
      <c r="H3079" t="str">
        <f t="shared" si="900"/>
        <v>0.498677782284861-87.6536272728607i</v>
      </c>
      <c r="I3079" t="str">
        <f t="shared" si="901"/>
        <v>-0.409070505548814-0.719297895043021i</v>
      </c>
      <c r="K3079" t="str">
        <f t="shared" si="902"/>
        <v>0.000778838521199892-0.00108579729885739i</v>
      </c>
      <c r="L3079" t="str">
        <f t="shared" si="903"/>
        <v>0.0001875-0.00212019866064297i</v>
      </c>
      <c r="M3079" t="str">
        <f t="shared" si="904"/>
        <v>0.0025-0.00102204448256636i</v>
      </c>
      <c r="N3079">
        <f t="shared" si="905"/>
        <v>52.198451853431109</v>
      </c>
      <c r="O3079">
        <f t="shared" si="906"/>
        <v>1.3776455488106754</v>
      </c>
      <c r="P3079" s="3">
        <f t="shared" si="907"/>
        <v>-1.3776455488106754</v>
      </c>
      <c r="Q3079" s="3">
        <f t="shared" si="908"/>
        <v>-127.80154814656889</v>
      </c>
      <c r="R3079">
        <f t="shared" si="909"/>
        <v>52.198451853431109</v>
      </c>
      <c r="S3079">
        <f t="shared" si="910"/>
        <v>99.821877773561312</v>
      </c>
      <c r="T3079">
        <f t="shared" si="893"/>
        <v>-1.3776455488106754</v>
      </c>
    </row>
    <row r="3080" spans="1:20" x14ac:dyDescent="0.25">
      <c r="A3080">
        <f t="shared" si="894"/>
        <v>629582.71331381227</v>
      </c>
      <c r="B3080">
        <f t="shared" si="911"/>
        <v>100201.20090910085</v>
      </c>
      <c r="C3080" t="str">
        <f t="shared" si="895"/>
        <v>-0.52251347021656-0.668191269324924i</v>
      </c>
      <c r="D3080" t="str">
        <f t="shared" si="896"/>
        <v>3.41338290885354-0.628930618435788i</v>
      </c>
      <c r="E3080" t="str">
        <f t="shared" si="897"/>
        <v>82.5773612462523-163.602993083057i</v>
      </c>
      <c r="F3080" t="str">
        <f t="shared" si="898"/>
        <v>2.89931873797633-1.66580676994736i</v>
      </c>
      <c r="G3080" t="str">
        <f t="shared" si="899"/>
        <v>0.996360309335516-0.0602199577910058i</v>
      </c>
      <c r="H3080" t="str">
        <f t="shared" si="900"/>
        <v>0.493643654462277-87.3179863859657i</v>
      </c>
      <c r="I3080" t="str">
        <f t="shared" si="901"/>
        <v>-0.406296753075169-0.716502236769228i</v>
      </c>
      <c r="K3080" t="str">
        <f t="shared" si="902"/>
        <v>0.000776914989288843-0.00108385885733409i</v>
      </c>
      <c r="L3080" t="str">
        <f t="shared" si="903"/>
        <v>0.0001875-0.00211217240550207i</v>
      </c>
      <c r="M3080" t="str">
        <f t="shared" si="904"/>
        <v>0.0025-0.00101817541598561i</v>
      </c>
      <c r="N3080">
        <f t="shared" si="905"/>
        <v>51.975236473700335</v>
      </c>
      <c r="O3080">
        <f t="shared" si="906"/>
        <v>1.4296926271584323</v>
      </c>
      <c r="P3080" s="3">
        <f t="shared" si="907"/>
        <v>-1.4296926271584323</v>
      </c>
      <c r="Q3080" s="3">
        <f t="shared" si="908"/>
        <v>-128.02476352629967</v>
      </c>
      <c r="R3080">
        <f t="shared" si="909"/>
        <v>51.975236473700335</v>
      </c>
      <c r="S3080">
        <f t="shared" si="910"/>
        <v>100.20120090910085</v>
      </c>
      <c r="T3080">
        <f t="shared" si="893"/>
        <v>-1.4296926271584323</v>
      </c>
    </row>
    <row r="3081" spans="1:20" x14ac:dyDescent="0.25">
      <c r="A3081">
        <f t="shared" si="894"/>
        <v>631975.12762440485</v>
      </c>
      <c r="B3081">
        <f t="shared" si="911"/>
        <v>100581.96547255544</v>
      </c>
      <c r="C3081" t="str">
        <f t="shared" si="895"/>
        <v>-0.521961303504667-0.662168482007291i</v>
      </c>
      <c r="D3081" t="str">
        <f t="shared" si="896"/>
        <v>3.41289917891783-0.630048817880982i</v>
      </c>
      <c r="E3081" t="str">
        <f t="shared" si="897"/>
        <v>81.7314649168947-163.229204089131i</v>
      </c>
      <c r="F3081" t="str">
        <f t="shared" si="898"/>
        <v>2.89923838788587-1.66082505514789i</v>
      </c>
      <c r="G3081" t="str">
        <f t="shared" si="899"/>
        <v>0.996332696765731-0.0604471183867095i</v>
      </c>
      <c r="H3081" t="str">
        <f t="shared" si="900"/>
        <v>0.488656624335623-86.9836511626421i</v>
      </c>
      <c r="I3081" t="str">
        <f t="shared" si="901"/>
        <v>-0.403544072675165-0.713717656224103i</v>
      </c>
      <c r="K3081" t="str">
        <f t="shared" si="902"/>
        <v>0.000774989938007258-0.00108192278150618i</v>
      </c>
      <c r="L3081" t="str">
        <f t="shared" si="903"/>
        <v>0.0001875-0.00210417653467032i</v>
      </c>
      <c r="M3081" t="str">
        <f t="shared" si="904"/>
        <v>0.0025-0.00101432099620005i</v>
      </c>
      <c r="N3081">
        <f t="shared" si="905"/>
        <v>51.752680903196847</v>
      </c>
      <c r="O3081">
        <f t="shared" si="906"/>
        <v>1.4818494854347848</v>
      </c>
      <c r="P3081" s="3">
        <f t="shared" si="907"/>
        <v>-1.4818494854347848</v>
      </c>
      <c r="Q3081" s="3">
        <f t="shared" si="908"/>
        <v>-128.24731909680315</v>
      </c>
      <c r="R3081">
        <f t="shared" si="909"/>
        <v>51.752680903196847</v>
      </c>
      <c r="S3081">
        <f t="shared" si="910"/>
        <v>100.58196547255544</v>
      </c>
      <c r="T3081">
        <f t="shared" si="893"/>
        <v>-1.4818494854347848</v>
      </c>
    </row>
    <row r="3082" spans="1:20" x14ac:dyDescent="0.25">
      <c r="A3082">
        <f t="shared" si="894"/>
        <v>634376.63310937758</v>
      </c>
      <c r="B3082">
        <f t="shared" si="911"/>
        <v>100964.17694135115</v>
      </c>
      <c r="C3082" t="str">
        <f t="shared" si="895"/>
        <v>-0.521375151082251-0.656181721214258i</v>
      </c>
      <c r="D3082" t="str">
        <f t="shared" si="896"/>
        <v>3.41241190430391-0.631175081622293i</v>
      </c>
      <c r="E3082" t="str">
        <f t="shared" si="897"/>
        <v>80.8921641882142-162.851338538697i</v>
      </c>
      <c r="F3082" t="str">
        <f t="shared" si="898"/>
        <v>2.89915743047889-1.65586715791032i</v>
      </c>
      <c r="G3082" t="str">
        <f t="shared" si="899"/>
        <v>0.99630487548965-0.0606751231165038i</v>
      </c>
      <c r="H3082" t="str">
        <f t="shared" si="900"/>
        <v>0.483716290821484-86.6506163057663i</v>
      </c>
      <c r="I3082" t="str">
        <f t="shared" si="901"/>
        <v>-0.400812302531362-0.710944104830137i</v>
      </c>
      <c r="K3082" t="str">
        <f t="shared" si="902"/>
        <v>0.000773063403411542-0.00107998901462908i</v>
      </c>
      <c r="L3082" t="str">
        <f t="shared" si="903"/>
        <v>0.0001875-0.00209621093312445i</v>
      </c>
      <c r="M3082" t="str">
        <f t="shared" si="904"/>
        <v>0.0025-0.00101048116776255i</v>
      </c>
      <c r="N3082">
        <f t="shared" si="905"/>
        <v>51.530782989364326</v>
      </c>
      <c r="O3082">
        <f t="shared" si="906"/>
        <v>1.5341147852288104</v>
      </c>
      <c r="P3082" s="3">
        <f t="shared" si="907"/>
        <v>-1.5341147852288104</v>
      </c>
      <c r="Q3082" s="3">
        <f t="shared" si="908"/>
        <v>-128.46921701063567</v>
      </c>
      <c r="R3082">
        <f t="shared" si="909"/>
        <v>51.530782989364326</v>
      </c>
      <c r="S3082">
        <f t="shared" si="910"/>
        <v>100.96417694135116</v>
      </c>
      <c r="T3082">
        <f t="shared" si="893"/>
        <v>-1.5341147852288104</v>
      </c>
    </row>
    <row r="3083" spans="1:20" x14ac:dyDescent="0.25">
      <c r="A3083">
        <f t="shared" si="894"/>
        <v>636787.26431519317</v>
      </c>
      <c r="B3083">
        <f t="shared" si="911"/>
        <v>101347.84081372828</v>
      </c>
      <c r="C3083" t="str">
        <f t="shared" si="895"/>
        <v>-0.520755612197243-0.650231115208169i</v>
      </c>
      <c r="D3083" t="str">
        <f t="shared" si="896"/>
        <v>3.41192106008039-0.632309414860372i</v>
      </c>
      <c r="E3083" t="str">
        <f t="shared" si="897"/>
        <v>80.0594523382747-162.469503796063i</v>
      </c>
      <c r="F3083" t="str">
        <f t="shared" si="898"/>
        <v>2.8990758611995-1.65093300607351i</v>
      </c>
      <c r="G3083" t="str">
        <f t="shared" si="899"/>
        <v>0.996276843941624-0.0609039749715994i</v>
      </c>
      <c r="H3083" t="str">
        <f t="shared" si="900"/>
        <v>0.478822256127996-86.3188765424177i</v>
      </c>
      <c r="I3083" t="str">
        <f t="shared" si="901"/>
        <v>-0.39810128208744-0.708181534269269i</v>
      </c>
      <c r="K3083" t="str">
        <f t="shared" si="902"/>
        <v>0.000771135421911308-0.00107805750046166i</v>
      </c>
      <c r="L3083" t="str">
        <f t="shared" si="903"/>
        <v>0.0001875-0.0020882754862766i</v>
      </c>
      <c r="M3083" t="str">
        <f t="shared" si="904"/>
        <v>0.0025-0.0010066558754359i</v>
      </c>
      <c r="N3083">
        <f t="shared" si="905"/>
        <v>51.309540494891024</v>
      </c>
      <c r="O3083">
        <f t="shared" si="906"/>
        <v>1.5864872062921962</v>
      </c>
      <c r="P3083" s="3">
        <f t="shared" si="907"/>
        <v>-1.5864872062921962</v>
      </c>
      <c r="Q3083" s="3">
        <f t="shared" si="908"/>
        <v>-128.69045950510898</v>
      </c>
      <c r="R3083">
        <f t="shared" si="909"/>
        <v>51.309540494891024</v>
      </c>
      <c r="S3083">
        <f t="shared" si="910"/>
        <v>101.34784081372828</v>
      </c>
      <c r="T3083">
        <f t="shared" si="893"/>
        <v>-1.5864872062921962</v>
      </c>
    </row>
    <row r="3084" spans="1:20" x14ac:dyDescent="0.25">
      <c r="A3084">
        <f t="shared" si="894"/>
        <v>639207.05591959087</v>
      </c>
      <c r="B3084">
        <f t="shared" si="911"/>
        <v>101732.96260882045</v>
      </c>
      <c r="C3084" t="str">
        <f t="shared" si="895"/>
        <v>-0.520103281834421-0.644316781971472i</v>
      </c>
      <c r="D3084" t="str">
        <f t="shared" si="896"/>
        <v>3.41142662115607-0.63345182279408i</v>
      </c>
      <c r="E3084" t="str">
        <f t="shared" si="897"/>
        <v>79.2333211248557-162.083805933065i</v>
      </c>
      <c r="F3084" t="str">
        <f t="shared" si="898"/>
        <v>2.89899367545813-1.6460225278084i</v>
      </c>
      <c r="G3084" t="str">
        <f t="shared" si="899"/>
        <v>0.996248600544437-0.0611336769521301i</v>
      </c>
      <c r="H3084" t="str">
        <f t="shared" si="900"/>
        <v>0.473974125722832-85.9884266237333i</v>
      </c>
      <c r="I3084" t="str">
        <f t="shared" si="901"/>
        <v>-0.395410852038071-0.705429896480918i</v>
      </c>
      <c r="K3084" t="str">
        <f t="shared" si="902"/>
        <v>0.000769206030264669-0.00107612818326982i</v>
      </c>
      <c r="L3084" t="str">
        <f t="shared" si="903"/>
        <v>0.0001875-0.0020803700799727i</v>
      </c>
      <c r="M3084" t="str">
        <f t="shared" si="904"/>
        <v>0.0025-0.00100284506419197i</v>
      </c>
      <c r="N3084">
        <f t="shared" si="905"/>
        <v>51.088951100683715</v>
      </c>
      <c r="O3084">
        <f t="shared" si="906"/>
        <v>1.6389654465182204</v>
      </c>
      <c r="P3084" s="3">
        <f t="shared" si="907"/>
        <v>-1.6389654465182204</v>
      </c>
      <c r="Q3084" s="3">
        <f t="shared" si="908"/>
        <v>-128.91104889931628</v>
      </c>
      <c r="R3084">
        <f t="shared" si="909"/>
        <v>51.088951100683715</v>
      </c>
      <c r="S3084">
        <f t="shared" si="910"/>
        <v>101.73296260882046</v>
      </c>
      <c r="T3084">
        <f t="shared" si="893"/>
        <v>-1.6389654465182204</v>
      </c>
    </row>
    <row r="3085" spans="1:20" x14ac:dyDescent="0.25">
      <c r="A3085">
        <f t="shared" si="894"/>
        <v>641636.04273208533</v>
      </c>
      <c r="B3085">
        <f t="shared" si="911"/>
        <v>102119.54786673398</v>
      </c>
      <c r="C3085" t="str">
        <f t="shared" si="895"/>
        <v>-0.519418750586988-0.638438829428867i</v>
      </c>
      <c r="D3085" t="str">
        <f t="shared" si="896"/>
        <v>3.41092856227934-0.634602310619389i</v>
      </c>
      <c r="E3085" t="str">
        <f t="shared" si="897"/>
        <v>78.4137608306634-161.694349718905i</v>
      </c>
      <c r="F3085" t="str">
        <f t="shared" si="898"/>
        <v>2.89891086863137-1.64113565161689i</v>
      </c>
      <c r="G3085" t="str">
        <f t="shared" si="899"/>
        <v>0.996220143709229-0.0613642320671596i</v>
      </c>
      <c r="H3085" t="str">
        <f t="shared" si="900"/>
        <v>0.469171508301637-85.6592613247701i</v>
      </c>
      <c r="I3085" t="str">
        <f t="shared" si="901"/>
        <v>-0.392740854318909-0.702689143660122i</v>
      </c>
      <c r="K3085" t="str">
        <f t="shared" si="902"/>
        <v>0.000767275265573406-0.00107420100783008i</v>
      </c>
      <c r="L3085" t="str">
        <f t="shared" si="903"/>
        <v>0.0001875-0.00207249460049084i</v>
      </c>
      <c r="M3085" t="str">
        <f t="shared" si="904"/>
        <v>0.0025-0.00099904867921097i</v>
      </c>
      <c r="N3085">
        <f t="shared" si="905"/>
        <v>50.869012408796806</v>
      </c>
      <c r="O3085">
        <f t="shared" si="906"/>
        <v>1.6915482219104827</v>
      </c>
      <c r="P3085" s="3">
        <f t="shared" si="907"/>
        <v>-1.6915482219104827</v>
      </c>
      <c r="Q3085" s="3">
        <f t="shared" si="908"/>
        <v>-129.13098759120319</v>
      </c>
      <c r="R3085">
        <f t="shared" si="909"/>
        <v>50.869012408796806</v>
      </c>
      <c r="S3085">
        <f t="shared" si="910"/>
        <v>102.11954786673398</v>
      </c>
      <c r="T3085">
        <f t="shared" si="893"/>
        <v>-1.6915482219104827</v>
      </c>
    </row>
    <row r="3086" spans="1:20" x14ac:dyDescent="0.25">
      <c r="A3086">
        <f t="shared" si="894"/>
        <v>644074.2596944673</v>
      </c>
      <c r="B3086">
        <f t="shared" si="911"/>
        <v>102507.60214862757</v>
      </c>
      <c r="C3086" t="str">
        <f t="shared" si="895"/>
        <v>-0.518702604535149-0.632597355668315i</v>
      </c>
      <c r="D3086" t="str">
        <f t="shared" si="896"/>
        <v>3.41042685803726-0.635760883528231i</v>
      </c>
      <c r="E3086" t="str">
        <f t="shared" si="897"/>
        <v>77.6007603079819-161.301238611154i</v>
      </c>
      <c r="F3086" t="str">
        <f t="shared" si="898"/>
        <v>2.89882743606158-1.63627230633067i</v>
      </c>
      <c r="G3086" t="str">
        <f t="shared" si="899"/>
        <v>0.996191471835405-0.0615956433346878i</v>
      </c>
      <c r="H3086" t="str">
        <f t="shared" si="900"/>
        <v>0.464414015756801-85.3313754443611i</v>
      </c>
      <c r="I3086" t="str">
        <f t="shared" si="901"/>
        <v>-0.390091132096621-0.699959228255569i</v>
      </c>
      <c r="K3086" t="str">
        <f t="shared" si="902"/>
        <v>0.000765343165278109-0.00107227591943304i</v>
      </c>
      <c r="L3086" t="str">
        <f t="shared" si="903"/>
        <v>0.0001875-0.00206464893453959i</v>
      </c>
      <c r="M3086" t="str">
        <f t="shared" si="904"/>
        <v>0.0025-0.000995266665880619i</v>
      </c>
      <c r="N3086">
        <f t="shared" si="905"/>
        <v>50.649721945310972</v>
      </c>
      <c r="O3086">
        <f t="shared" si="906"/>
        <v>1.7442342665453459</v>
      </c>
      <c r="P3086" s="3">
        <f t="shared" si="907"/>
        <v>-1.7442342665453459</v>
      </c>
      <c r="Q3086" s="3">
        <f t="shared" si="908"/>
        <v>-129.35027805468903</v>
      </c>
      <c r="R3086">
        <f t="shared" si="909"/>
        <v>50.649721945310972</v>
      </c>
      <c r="S3086">
        <f t="shared" si="910"/>
        <v>102.50760214862757</v>
      </c>
      <c r="T3086">
        <f t="shared" si="893"/>
        <v>-1.7442342665453459</v>
      </c>
    </row>
    <row r="3087" spans="1:20" x14ac:dyDescent="0.25">
      <c r="A3087">
        <f t="shared" si="894"/>
        <v>646521.74188130628</v>
      </c>
      <c r="B3087">
        <f t="shared" si="911"/>
        <v>102897.13103679236</v>
      </c>
      <c r="C3087" t="str">
        <f t="shared" si="895"/>
        <v>-0.517955425131665-0.626792449161091i</v>
      </c>
      <c r="D3087" t="str">
        <f t="shared" si="896"/>
        <v>3.40992148285481-0.636927546707347i</v>
      </c>
      <c r="E3087" t="str">
        <f t="shared" si="897"/>
        <v>76.7943070227936-160.904574747902i</v>
      </c>
      <c r="F3087" t="str">
        <f t="shared" si="898"/>
        <v>2.89874337305686-1.63143242111016i</v>
      </c>
      <c r="G3087" t="str">
        <f t="shared" si="899"/>
        <v>0.99616258331056-0.0618279137816568i</v>
      </c>
      <c r="H3087" t="str">
        <f t="shared" si="900"/>
        <v>0.459701263146659-85.004763804976i</v>
      </c>
      <c r="I3087" t="str">
        <f t="shared" si="901"/>
        <v>-0.387461529759045-0.697240102967776i</v>
      </c>
      <c r="K3087" t="str">
        <f t="shared" si="902"/>
        <v>0.000763409767153248-0.0010703528638869i</v>
      </c>
      <c r="L3087" t="str">
        <f t="shared" si="903"/>
        <v>0.0001875-0.00205683296925641i</v>
      </c>
      <c r="M3087" t="str">
        <f t="shared" si="904"/>
        <v>0.0025-0.000991498969795395i</v>
      </c>
      <c r="N3087">
        <f t="shared" si="905"/>
        <v>50.431077163168652</v>
      </c>
      <c r="O3087">
        <f t="shared" si="906"/>
        <v>1.7970223325246415</v>
      </c>
      <c r="P3087" s="3">
        <f t="shared" si="907"/>
        <v>-1.7970223325246415</v>
      </c>
      <c r="Q3087" s="3">
        <f t="shared" si="908"/>
        <v>-129.56892283683135</v>
      </c>
      <c r="R3087">
        <f t="shared" si="909"/>
        <v>50.431077163168652</v>
      </c>
      <c r="S3087">
        <f t="shared" si="910"/>
        <v>102.89713103679236</v>
      </c>
      <c r="T3087">
        <f t="shared" si="893"/>
        <v>-1.7970223325246415</v>
      </c>
    </row>
    <row r="3088" spans="1:20" x14ac:dyDescent="0.25">
      <c r="A3088">
        <f t="shared" si="894"/>
        <v>648978.52450045524</v>
      </c>
      <c r="B3088">
        <f t="shared" si="911"/>
        <v>103288.14013473217</v>
      </c>
      <c r="C3088" t="str">
        <f t="shared" si="895"/>
        <v>-0.517177789094122-0.621024188980449i</v>
      </c>
      <c r="D3088" t="str">
        <f t="shared" si="896"/>
        <v>3.40941241099418-0.638102305337137i</v>
      </c>
      <c r="E3088" t="str">
        <f t="shared" si="897"/>
        <v>75.9943870983032-160.504458940999i</v>
      </c>
      <c r="F3088" t="str">
        <f t="shared" si="898"/>
        <v>2.89865867489059-1.62661592544328i</v>
      </c>
      <c r="G3088" t="str">
        <f t="shared" si="899"/>
        <v>0.996133476510385-0.062061046443957i</v>
      </c>
      <c r="H3088" t="str">
        <f t="shared" si="900"/>
        <v>0.455032868665097-84.6794212525824i</v>
      </c>
      <c r="I3088" t="str">
        <f t="shared" si="901"/>
        <v>-0.384851892905378-0.694531720747168i</v>
      </c>
      <c r="K3088" t="str">
        <f t="shared" si="902"/>
        <v>0.000761475109302206-0.00106843178752084i</v>
      </c>
      <c r="L3088" t="str">
        <f t="shared" si="903"/>
        <v>0.0001875-0.00204904659220603i</v>
      </c>
      <c r="M3088" t="str">
        <f t="shared" si="904"/>
        <v>0.0025-0.000987745536755726i</v>
      </c>
      <c r="N3088">
        <f t="shared" si="905"/>
        <v>50.213075444958264</v>
      </c>
      <c r="O3088">
        <f t="shared" si="906"/>
        <v>1.8499111899218157</v>
      </c>
      <c r="P3088" s="3">
        <f t="shared" si="907"/>
        <v>-1.8499111899218157</v>
      </c>
      <c r="Q3088" s="3">
        <f t="shared" si="908"/>
        <v>-129.78692455504174</v>
      </c>
      <c r="R3088">
        <f t="shared" si="909"/>
        <v>50.213075444958264</v>
      </c>
      <c r="S3088">
        <f t="shared" si="910"/>
        <v>103.28814013473216</v>
      </c>
      <c r="T3088">
        <f t="shared" si="893"/>
        <v>-1.8499111899218157</v>
      </c>
    </row>
    <row r="3089" spans="1:20" x14ac:dyDescent="0.25">
      <c r="A3089">
        <f t="shared" si="894"/>
        <v>651444.64289355697</v>
      </c>
      <c r="B3089">
        <f t="shared" si="911"/>
        <v>103680.63506724415</v>
      </c>
      <c r="C3089" t="str">
        <f t="shared" si="895"/>
        <v>-0.516370268303698-0.615292645018899i</v>
      </c>
      <c r="D3089" t="str">
        <f t="shared" si="896"/>
        <v>3.40889961655386-0.639285164590478i</v>
      </c>
      <c r="E3089" t="str">
        <f t="shared" si="897"/>
        <v>75.2009853578932-160.100990670364i</v>
      </c>
      <c r="F3089" t="str">
        <f t="shared" si="898"/>
        <v>2.89857333680131-1.62182274914441i</v>
      </c>
      <c r="G3089" t="str">
        <f t="shared" si="899"/>
        <v>0.996104149798592-0.0622950443664321i</v>
      </c>
      <c r="H3089" t="str">
        <f t="shared" si="900"/>
        <v>0.450408453611526-84.3553426565094i</v>
      </c>
      <c r="I3089" t="str">
        <f t="shared" si="901"/>
        <v>-0.382262068336507-0.691834034792274i</v>
      </c>
      <c r="K3089" t="str">
        <f t="shared" si="902"/>
        <v>0.000759539230152211-0.00106651263718832i</v>
      </c>
      <c r="L3089" t="str">
        <f t="shared" si="903"/>
        <v>0.0001875-0.00204128969137879i</v>
      </c>
      <c r="M3089" t="str">
        <f t="shared" si="904"/>
        <v>0.0025-0.000984006312767209i</v>
      </c>
      <c r="N3089">
        <f t="shared" si="905"/>
        <v>49.995714105656845</v>
      </c>
      <c r="O3089">
        <f t="shared" si="906"/>
        <v>1.9028996267209766</v>
      </c>
      <c r="P3089" s="3">
        <f t="shared" si="907"/>
        <v>-1.9028996267209766</v>
      </c>
      <c r="Q3089" s="3">
        <f t="shared" si="908"/>
        <v>-130.00428589434316</v>
      </c>
      <c r="R3089">
        <f t="shared" si="909"/>
        <v>49.995714105656845</v>
      </c>
      <c r="S3089">
        <f t="shared" si="910"/>
        <v>103.68063506724415</v>
      </c>
      <c r="T3089">
        <f t="shared" si="893"/>
        <v>-1.9028996267209766</v>
      </c>
    </row>
    <row r="3090" spans="1:20" x14ac:dyDescent="0.25">
      <c r="A3090">
        <f t="shared" si="894"/>
        <v>653920.13253655261</v>
      </c>
      <c r="B3090">
        <f t="shared" si="911"/>
        <v>104074.62148049969</v>
      </c>
      <c r="C3090" t="str">
        <f t="shared" si="895"/>
        <v>-0.515533429710452-0.609597878203966i</v>
      </c>
      <c r="D3090" t="str">
        <f t="shared" si="896"/>
        <v>3.40838307346793-0.640476129631543i</v>
      </c>
      <c r="E3090" t="str">
        <f t="shared" si="897"/>
        <v>74.4140853674647-159.694268079322i</v>
      </c>
      <c r="F3090" t="str">
        <f t="shared" si="898"/>
        <v>2.89848735399247-1.61705282235323i</v>
      </c>
      <c r="G3090" t="str">
        <f t="shared" si="899"/>
        <v>0.996074601526822-0.0625299106028844i</v>
      </c>
      <c r="H3090" t="str">
        <f t="shared" si="900"/>
        <v>0.445827642361271-84.0325229093119i</v>
      </c>
      <c r="I3090" t="str">
        <f t="shared" si="901"/>
        <v>-0.379691904045385-0.689146998547907i</v>
      </c>
      <c r="K3090" t="str">
        <f t="shared" si="902"/>
        <v>0.000757602168449265-0.00106459536027043i</v>
      </c>
      <c r="L3090" t="str">
        <f t="shared" si="903"/>
        <v>0.0001875-0.00203356215518907i</v>
      </c>
      <c r="M3090" t="str">
        <f t="shared" si="904"/>
        <v>0.0025-0.000980281244039861i</v>
      </c>
      <c r="N3090">
        <f t="shared" si="905"/>
        <v>49.778990395320051</v>
      </c>
      <c r="O3090">
        <f t="shared" si="906"/>
        <v>1.9559864487477505</v>
      </c>
      <c r="P3090" s="3">
        <f t="shared" si="907"/>
        <v>-1.9559864487477505</v>
      </c>
      <c r="Q3090" s="3">
        <f t="shared" si="908"/>
        <v>-130.22100960467995</v>
      </c>
      <c r="R3090">
        <f t="shared" si="909"/>
        <v>49.778990395320051</v>
      </c>
      <c r="S3090">
        <f t="shared" si="910"/>
        <v>104.07462148049969</v>
      </c>
      <c r="T3090">
        <f t="shared" si="893"/>
        <v>-1.9559864487477505</v>
      </c>
    </row>
    <row r="3091" spans="1:20" x14ac:dyDescent="0.25">
      <c r="A3091">
        <f t="shared" si="894"/>
        <v>656405.02904019156</v>
      </c>
      <c r="B3091">
        <f t="shared" si="911"/>
        <v>104470.10504212559</v>
      </c>
      <c r="C3091" t="str">
        <f t="shared" si="895"/>
        <v>-0.514667835244762-0.603939940712176i</v>
      </c>
      <c r="D3091" t="str">
        <f t="shared" si="896"/>
        <v>3.40786275550528-0.641675205614614i</v>
      </c>
      <c r="E3091" t="str">
        <f t="shared" si="897"/>
        <v>73.6336694771532-159.284387970932i</v>
      </c>
      <c r="F3091" t="str">
        <f t="shared" si="898"/>
        <v>2.89840072163209-1.61230607553361i</v>
      </c>
      <c r="G3091" t="str">
        <f t="shared" si="899"/>
        <v>0.99604483003456-0.0627656482160801i</v>
      </c>
      <c r="H3091" t="str">
        <f t="shared" si="900"/>
        <v>0.441290062336277-83.7109569266331i</v>
      </c>
      <c r="I3091" t="str">
        <f t="shared" si="901"/>
        <v>-0.377141249207481-0.686470565703319i</v>
      </c>
      <c r="K3091" t="str">
        <f t="shared" si="902"/>
        <v>0.000755663963252977-0.00106267990467904i</v>
      </c>
      <c r="L3091" t="str">
        <f t="shared" si="903"/>
        <v>0.0001875-0.00202586387247367i</v>
      </c>
      <c r="M3091" t="str">
        <f t="shared" si="904"/>
        <v>0.0025-0.000976570276987306i</v>
      </c>
      <c r="N3091">
        <f t="shared" si="905"/>
        <v>49.562901501725463</v>
      </c>
      <c r="O3091">
        <f t="shared" si="906"/>
        <v>2.009170479594669</v>
      </c>
      <c r="P3091" s="3">
        <f t="shared" si="907"/>
        <v>-2.009170479594669</v>
      </c>
      <c r="Q3091" s="3">
        <f t="shared" si="908"/>
        <v>-130.43709849827454</v>
      </c>
      <c r="R3091">
        <f t="shared" si="909"/>
        <v>49.562901501725463</v>
      </c>
      <c r="S3091">
        <f t="shared" si="910"/>
        <v>104.4701050421256</v>
      </c>
      <c r="T3091">
        <f t="shared" si="893"/>
        <v>-2.009170479594669</v>
      </c>
    </row>
    <row r="3092" spans="1:20" x14ac:dyDescent="0.25">
      <c r="A3092">
        <f t="shared" si="894"/>
        <v>658899.36815054435</v>
      </c>
      <c r="B3092">
        <f t="shared" si="911"/>
        <v>104867.09144128568</v>
      </c>
      <c r="C3092" t="str">
        <f t="shared" si="895"/>
        <v>-0.513774041734875-0.598318876181276i</v>
      </c>
      <c r="D3092" t="str">
        <f t="shared" si="896"/>
        <v>3.40733863626881-0.642882397682864i</v>
      </c>
      <c r="E3092" t="str">
        <f t="shared" si="897"/>
        <v>72.8597188624206-158.871445805267i</v>
      </c>
      <c r="F3092" t="str">
        <f t="shared" si="898"/>
        <v>2.89831343485264-1.6075824394725i</v>
      </c>
      <c r="G3092" t="str">
        <f t="shared" si="899"/>
        <v>0.996014833649049-0.0630022602777531i</v>
      </c>
      <c r="H3092" t="str">
        <f t="shared" si="900"/>
        <v>0.436795343976225-83.3906396470695i</v>
      </c>
      <c r="I3092" t="str">
        <f t="shared" si="901"/>
        <v>-0.374609954171325-0.683804690190432i</v>
      </c>
      <c r="K3092" t="str">
        <f t="shared" si="902"/>
        <v>0.000753724653931361-0.00106076621886003i</v>
      </c>
      <c r="L3092" t="str">
        <f t="shared" si="903"/>
        <v>0.0001875-0.00201819473249021i</v>
      </c>
      <c r="M3092" t="str">
        <f t="shared" si="904"/>
        <v>0.0025-0.000972873358226047i</v>
      </c>
      <c r="N3092">
        <f t="shared" si="905"/>
        <v>49.347444552967119</v>
      </c>
      <c r="O3092">
        <f t="shared" si="906"/>
        <v>2.0624505605394012</v>
      </c>
      <c r="P3092" s="3">
        <f t="shared" si="907"/>
        <v>-2.0624505605394012</v>
      </c>
      <c r="Q3092" s="3">
        <f t="shared" si="908"/>
        <v>-130.65255544703288</v>
      </c>
      <c r="R3092">
        <f t="shared" si="909"/>
        <v>49.347444552967119</v>
      </c>
      <c r="S3092">
        <f t="shared" si="910"/>
        <v>104.86709144128568</v>
      </c>
      <c r="T3092">
        <f t="shared" si="893"/>
        <v>-2.0624505605394012</v>
      </c>
    </row>
    <row r="3093" spans="1:20" x14ac:dyDescent="0.25">
      <c r="A3093">
        <f t="shared" si="894"/>
        <v>661403.18574951647</v>
      </c>
      <c r="B3093">
        <f t="shared" si="911"/>
        <v>105265.58638876257</v>
      </c>
      <c r="C3093" t="str">
        <f t="shared" si="895"/>
        <v>-0.512852600830318-0.592734719920526i</v>
      </c>
      <c r="D3093" t="str">
        <f t="shared" si="896"/>
        <v>3.40681068919459-0.644097710967136i</v>
      </c>
      <c r="E3093" t="str">
        <f t="shared" si="897"/>
        <v>72.0922135645042-158.455535697629i</v>
      </c>
      <c r="F3093" t="str">
        <f t="shared" si="898"/>
        <v>2.89822548875063-1.60288184527877i</v>
      </c>
      <c r="G3093" t="str">
        <f t="shared" si="899"/>
        <v>0.995984610685206-0.06323974986861i</v>
      </c>
      <c r="H3093" t="str">
        <f t="shared" si="900"/>
        <v>0.432343120710047-83.0715660320414i</v>
      </c>
      <c r="I3093" t="str">
        <f t="shared" si="901"/>
        <v>-0.372097870449131-0.681149326182061i</v>
      </c>
      <c r="K3093" t="str">
        <f t="shared" si="902"/>
        <v>0.000751784280155574-0.00105885425179631i</v>
      </c>
      <c r="L3093" t="str">
        <f t="shared" si="903"/>
        <v>0.0001875-0.00201055462491553i</v>
      </c>
      <c r="M3093" t="str">
        <f t="shared" si="904"/>
        <v>0.0025-0.00096919043457466i</v>
      </c>
      <c r="N3093">
        <f t="shared" si="905"/>
        <v>49.132616620004256</v>
      </c>
      <c r="O3093">
        <f t="shared" si="906"/>
        <v>2.1158255504570751</v>
      </c>
      <c r="P3093" s="3">
        <f t="shared" si="907"/>
        <v>-2.1158255504570751</v>
      </c>
      <c r="Q3093" s="3">
        <f t="shared" si="908"/>
        <v>-130.86738337999574</v>
      </c>
      <c r="R3093">
        <f t="shared" si="909"/>
        <v>49.132616620004256</v>
      </c>
      <c r="S3093">
        <f t="shared" si="910"/>
        <v>105.26558638876257</v>
      </c>
      <c r="T3093">
        <f t="shared" si="893"/>
        <v>-2.1158255504570751</v>
      </c>
    </row>
    <row r="3094" spans="1:20" x14ac:dyDescent="0.25">
      <c r="A3094">
        <f t="shared" si="894"/>
        <v>663916.5178553646</v>
      </c>
      <c r="B3094">
        <f t="shared" si="911"/>
        <v>105665.59561703987</v>
      </c>
      <c r="C3094" t="str">
        <f t="shared" si="895"/>
        <v>-0.511904058931097-0.587187499118982i</v>
      </c>
      <c r="D3094" t="str">
        <f t="shared" si="896"/>
        <v>3.40627888755118-0.645321150584733i</v>
      </c>
      <c r="E3094" t="str">
        <f t="shared" si="897"/>
        <v>71.3311325302162-158.036750417637i</v>
      </c>
      <c r="F3094" t="str">
        <f t="shared" si="898"/>
        <v>2.89813687838653-1.5982042243822i</v>
      </c>
      <c r="G3094" t="str">
        <f t="shared" si="899"/>
        <v>0.995954159445529-0.0634781200783336i</v>
      </c>
      <c r="H3094" t="str">
        <f t="shared" si="900"/>
        <v>0.427933028927756-82.7537310656586i</v>
      </c>
      <c r="I3094" t="str">
        <f t="shared" si="901"/>
        <v>-0.36960485070751-0.678504428090186i</v>
      </c>
      <c r="K3094" t="str">
        <f t="shared" si="902"/>
        <v>0.000749842881894603-0.00105694395301092i</v>
      </c>
      <c r="L3094" t="str">
        <f t="shared" si="903"/>
        <v>0.0001875-0.00200294343984412i</v>
      </c>
      <c r="M3094" t="str">
        <f t="shared" si="904"/>
        <v>0.0025-0.000965521453053061i</v>
      </c>
      <c r="N3094">
        <f t="shared" si="905"/>
        <v>48.918414719159699</v>
      </c>
      <c r="O3094">
        <f t="shared" si="906"/>
        <v>2.1692943257260913</v>
      </c>
      <c r="P3094" s="3">
        <f t="shared" si="907"/>
        <v>-2.1692943257260913</v>
      </c>
      <c r="Q3094" s="3">
        <f t="shared" si="908"/>
        <v>-131.0815852808403</v>
      </c>
      <c r="R3094">
        <f t="shared" si="909"/>
        <v>48.918414719159699</v>
      </c>
      <c r="S3094">
        <f t="shared" si="910"/>
        <v>105.66559561703987</v>
      </c>
      <c r="T3094">
        <f t="shared" si="893"/>
        <v>-2.1692943257260913</v>
      </c>
    </row>
    <row r="3095" spans="1:20" x14ac:dyDescent="0.25">
      <c r="A3095">
        <f t="shared" si="894"/>
        <v>666439.40062321501</v>
      </c>
      <c r="B3095">
        <f t="shared" si="911"/>
        <v>106067.12488038462</v>
      </c>
      <c r="C3095" t="str">
        <f t="shared" si="895"/>
        <v>-0.510928957122452-0.58167723305156i</v>
      </c>
      <c r="D3095" t="str">
        <f t="shared" si="896"/>
        <v>3.40574320443878-0.646552721638153i</v>
      </c>
      <c r="E3095" t="str">
        <f t="shared" si="897"/>
        <v>70.5764536510624-157.615181389181i</v>
      </c>
      <c r="F3095" t="str">
        <f t="shared" si="898"/>
        <v>2.89804759878434-1.59354950853228i</v>
      </c>
      <c r="G3095" t="str">
        <f t="shared" si="899"/>
        <v>0.995923478220009-0.0637173740055869i</v>
      </c>
      <c r="H3095" t="str">
        <f t="shared" si="900"/>
        <v>0.423564707952625-82.437129754587i</v>
      </c>
      <c r="I3095" t="str">
        <f t="shared" si="901"/>
        <v>-0.367130748758215-0.675869950564152i</v>
      </c>
      <c r="K3095" t="str">
        <f t="shared" si="902"/>
        <v>0.000747900499409906-0.00105503527256997i</v>
      </c>
      <c r="L3095" t="str">
        <f t="shared" si="903"/>
        <v>0.0001875-0.00199536106778653i</v>
      </c>
      <c r="M3095" t="str">
        <f t="shared" si="904"/>
        <v>0.0025-0.000961866360881708i</v>
      </c>
      <c r="N3095">
        <f t="shared" si="905"/>
        <v>48.704835814566763</v>
      </c>
      <c r="O3095">
        <f t="shared" si="906"/>
        <v>2.2228557801290578</v>
      </c>
      <c r="P3095" s="3">
        <f t="shared" si="907"/>
        <v>-2.2228557801290578</v>
      </c>
      <c r="Q3095" s="3">
        <f t="shared" si="908"/>
        <v>-131.29516418543324</v>
      </c>
      <c r="R3095">
        <f t="shared" si="909"/>
        <v>48.704835814566763</v>
      </c>
      <c r="S3095">
        <f t="shared" si="910"/>
        <v>106.06712488038463</v>
      </c>
      <c r="T3095">
        <f t="shared" si="893"/>
        <v>-2.2228557801290578</v>
      </c>
    </row>
    <row r="3096" spans="1:20" x14ac:dyDescent="0.25">
      <c r="A3096">
        <f t="shared" si="894"/>
        <v>668971.8703455833</v>
      </c>
      <c r="B3096">
        <f t="shared" si="911"/>
        <v>106470.17995493009</v>
      </c>
      <c r="C3096" t="str">
        <f t="shared" si="895"/>
        <v>-0.50992783111496-0.576203933282986i</v>
      </c>
      <c r="D3096" t="str">
        <f t="shared" si="896"/>
        <v>3.40520361278849-0.647792429213849i</v>
      </c>
      <c r="E3096" t="str">
        <f t="shared" si="897"/>
        <v>69.8281538017235-157.190918691185i</v>
      </c>
      <c r="F3096" t="str">
        <f t="shared" si="898"/>
        <v>2.89795764493148-1.58891762979714i</v>
      </c>
      <c r="G3096" t="str">
        <f t="shared" si="899"/>
        <v>0.995892565286049-0.0639575147580162i</v>
      </c>
      <c r="H3096" t="str">
        <f t="shared" si="900"/>
        <v>0.419237800013786-82.1217571279228i</v>
      </c>
      <c r="I3096" t="str">
        <f t="shared" si="901"/>
        <v>-0.364675419549024-0.67324584848902i</v>
      </c>
      <c r="K3096" t="str">
        <f t="shared" si="902"/>
        <v>0.000745957173249989-0.00105312816108555i</v>
      </c>
      <c r="L3096" t="str">
        <f t="shared" si="903"/>
        <v>0.0001875-0.00198780739966779i</v>
      </c>
      <c r="M3096" t="str">
        <f t="shared" si="904"/>
        <v>0.0025-0.000958225105480884i</v>
      </c>
      <c r="N3096">
        <f t="shared" si="905"/>
        <v>48.491876820576209</v>
      </c>
      <c r="O3096">
        <f t="shared" si="906"/>
        <v>2.2765088247477792</v>
      </c>
      <c r="P3096" s="3">
        <f t="shared" si="907"/>
        <v>-2.2765088247477792</v>
      </c>
      <c r="Q3096" s="3">
        <f t="shared" si="908"/>
        <v>-131.50812317942379</v>
      </c>
      <c r="R3096">
        <f t="shared" si="909"/>
        <v>48.491876820576209</v>
      </c>
      <c r="S3096">
        <f t="shared" si="910"/>
        <v>106.47017995493009</v>
      </c>
      <c r="T3096">
        <f t="shared" si="893"/>
        <v>-2.2765088247477792</v>
      </c>
    </row>
    <row r="3097" spans="1:20" x14ac:dyDescent="0.25">
      <c r="A3097">
        <f t="shared" si="894"/>
        <v>671513.96345289645</v>
      </c>
      <c r="B3097">
        <f t="shared" si="911"/>
        <v>106874.76663875883</v>
      </c>
      <c r="C3097" t="str">
        <f t="shared" si="895"/>
        <v>-0.508901211189964-0.570767603869323i</v>
      </c>
      <c r="D3097" t="str">
        <f t="shared" si="896"/>
        <v>3.40466008536147-0.649040278380952i</v>
      </c>
      <c r="E3097" t="str">
        <f t="shared" si="897"/>
        <v>69.0862088778284-156.764051059173i</v>
      </c>
      <c r="F3097" t="str">
        <f t="shared" si="898"/>
        <v>2.89786701177839-1.58430852056249i</v>
      </c>
      <c r="G3097" t="str">
        <f t="shared" si="899"/>
        <v>0.995861418908363-0.0641985454522541i</v>
      </c>
      <c r="H3097" t="str">
        <f t="shared" si="900"/>
        <v>0.414951950219107-81.8076082370596i</v>
      </c>
      <c r="I3097" t="str">
        <f t="shared" si="901"/>
        <v>-0.362238719154655-0.6706320769838i</v>
      </c>
      <c r="K3097" t="str">
        <f t="shared" si="902"/>
        <v>0.000744012944244945-0.00105122256971855i</v>
      </c>
      <c r="L3097" t="str">
        <f t="shared" si="903"/>
        <v>0.0001875-0.00198028232682585i</v>
      </c>
      <c r="M3097" t="str">
        <f t="shared" si="904"/>
        <v>0.0025-0.000954597634469897i</v>
      </c>
      <c r="N3097">
        <f t="shared" si="905"/>
        <v>48.279534604104811</v>
      </c>
      <c r="O3097">
        <f t="shared" si="906"/>
        <v>2.3302523878533847</v>
      </c>
      <c r="P3097" s="3">
        <f t="shared" si="907"/>
        <v>-2.3302523878533847</v>
      </c>
      <c r="Q3097" s="3">
        <f t="shared" si="908"/>
        <v>-131.72046539589519</v>
      </c>
      <c r="R3097">
        <f t="shared" si="909"/>
        <v>48.279534604104811</v>
      </c>
      <c r="S3097">
        <f t="shared" si="910"/>
        <v>106.87476663875883</v>
      </c>
      <c r="T3097">
        <f t="shared" si="893"/>
        <v>-2.3302523878533847</v>
      </c>
    </row>
    <row r="3098" spans="1:20" x14ac:dyDescent="0.25">
      <c r="A3098">
        <f t="shared" si="894"/>
        <v>674065.71651401743</v>
      </c>
      <c r="B3098">
        <f t="shared" si="911"/>
        <v>107280.89075198611</v>
      </c>
      <c r="C3098" t="str">
        <f t="shared" si="895"/>
        <v>-0.507849622150012-0.565368241557185i</v>
      </c>
      <c r="D3098" t="str">
        <f t="shared" si="896"/>
        <v>3.40411259474819-0.650296274189995i</v>
      </c>
      <c r="E3098" t="str">
        <f t="shared" si="897"/>
        <v>68.3505938330694-156.334665887575i</v>
      </c>
      <c r="F3098" t="str">
        <f t="shared" si="898"/>
        <v>2.8977756942384-1.57972211353046i</v>
      </c>
      <c r="G3098" t="str">
        <f t="shared" si="899"/>
        <v>0.995830037338895-0.0644404692139222i</v>
      </c>
      <c r="H3098" t="str">
        <f t="shared" si="900"/>
        <v>0.410706806528457-81.4946781555623i</v>
      </c>
      <c r="I3098" t="str">
        <f t="shared" si="901"/>
        <v>-0.359820504767769-0.668028591399812i</v>
      </c>
      <c r="K3098" t="str">
        <f t="shared" si="902"/>
        <v>0.000742067853500942-0.00104931845018145i</v>
      </c>
      <c r="L3098" t="str">
        <f t="shared" si="903"/>
        <v>0.0001875-0.00197278574101002i</v>
      </c>
      <c r="M3098" t="str">
        <f t="shared" si="904"/>
        <v>0.0025-0.000950983895666364i</v>
      </c>
      <c r="N3098">
        <f t="shared" si="905"/>
        <v>48.067805986943682</v>
      </c>
      <c r="O3098">
        <f t="shared" si="906"/>
        <v>2.3840854147913881</v>
      </c>
      <c r="P3098" s="3">
        <f t="shared" si="907"/>
        <v>-2.3840854147913881</v>
      </c>
      <c r="Q3098" s="3">
        <f t="shared" si="908"/>
        <v>-131.93219401305632</v>
      </c>
      <c r="R3098">
        <f t="shared" si="909"/>
        <v>48.067805986943682</v>
      </c>
      <c r="S3098">
        <f t="shared" si="910"/>
        <v>107.28089075198611</v>
      </c>
      <c r="T3098">
        <f t="shared" si="893"/>
        <v>-2.3840854147913881</v>
      </c>
    </row>
    <row r="3099" spans="1:20" x14ac:dyDescent="0.25">
      <c r="A3099">
        <f t="shared" si="894"/>
        <v>676627.16623677069</v>
      </c>
      <c r="B3099">
        <f t="shared" si="911"/>
        <v>107688.55813684365</v>
      </c>
      <c r="C3099" t="str">
        <f t="shared" si="895"/>
        <v>-0.506773583274257-0.560005835980482i</v>
      </c>
      <c r="D3099" t="str">
        <f t="shared" si="896"/>
        <v>3.40356111336769-0.651560421671629i</v>
      </c>
      <c r="E3099" t="str">
        <f t="shared" si="897"/>
        <v>67.621282715627-155.902849232771i</v>
      </c>
      <c r="F3099" t="str">
        <f t="shared" si="898"/>
        <v>2.8976836871874-1.57515834171856i</v>
      </c>
      <c r="G3099" t="str">
        <f t="shared" si="899"/>
        <v>0.995798418816723-0.0646832891776336i</v>
      </c>
      <c r="H3099" t="str">
        <f t="shared" si="900"/>
        <v>0.406502019727308-81.182961979041i</v>
      </c>
      <c r="I3099" t="str">
        <f t="shared" si="901"/>
        <v>-0.357420634690068-0.665435347319009i</v>
      </c>
      <c r="K3099" t="str">
        <f t="shared" si="902"/>
        <v>0.000740121942394645-0.001047415754741i</v>
      </c>
      <c r="L3099" t="str">
        <f t="shared" si="903"/>
        <v>0.0001875-0.00196531753437937i</v>
      </c>
      <c r="M3099" t="str">
        <f t="shared" si="904"/>
        <v>0.0025-0.000947383837085444i</v>
      </c>
      <c r="N3099">
        <f t="shared" si="905"/>
        <v>47.856687748015702</v>
      </c>
      <c r="O3099">
        <f t="shared" si="906"/>
        <v>2.4380068678617444</v>
      </c>
      <c r="P3099" s="3">
        <f t="shared" si="907"/>
        <v>-2.4380068678617444</v>
      </c>
      <c r="Q3099" s="3">
        <f t="shared" si="908"/>
        <v>-132.1433122519843</v>
      </c>
      <c r="R3099">
        <f t="shared" si="909"/>
        <v>47.856687748015702</v>
      </c>
      <c r="S3099">
        <f t="shared" si="910"/>
        <v>107.68855813684365</v>
      </c>
      <c r="T3099">
        <f t="shared" si="893"/>
        <v>-2.4380068678617444</v>
      </c>
    </row>
    <row r="3100" spans="1:20" x14ac:dyDescent="0.25">
      <c r="A3100">
        <f t="shared" si="894"/>
        <v>679198.34946847043</v>
      </c>
      <c r="B3100">
        <f t="shared" si="911"/>
        <v>108097.77465776366</v>
      </c>
      <c r="C3100" t="str">
        <f t="shared" si="895"/>
        <v>-0.505673608278615-0.554680369854544i</v>
      </c>
      <c r="D3100" t="str">
        <f t="shared" si="896"/>
        <v>3.40300561346675-0.652832725835305i</v>
      </c>
      <c r="E3100" t="str">
        <f t="shared" si="897"/>
        <v>66.8982487038863-155.468685816817i</v>
      </c>
      <c r="F3100" t="str">
        <f t="shared" si="898"/>
        <v>2.89759098546356-1.57061713845855i</v>
      </c>
      <c r="G3100" t="str">
        <f t="shared" si="899"/>
        <v>0.995766561567972-0.0649270084869947i</v>
      </c>
      <c r="H3100" t="str">
        <f t="shared" si="900"/>
        <v>0.402337243400645-80.8724548250215i</v>
      </c>
      <c r="I3100" t="str">
        <f t="shared" si="901"/>
        <v>-0.35503896832342-0.662852300552291i</v>
      </c>
      <c r="K3100" t="str">
        <f t="shared" si="902"/>
        <v>0.000738175252567646-0.00104551443622088i</v>
      </c>
      <c r="L3100" t="str">
        <f t="shared" si="903"/>
        <v>0.0001875-0.00195787759950127i</v>
      </c>
      <c r="M3100" t="str">
        <f t="shared" si="904"/>
        <v>0.0025-0.000943797406939077i</v>
      </c>
      <c r="N3100">
        <f t="shared" si="905"/>
        <v>47.646176625581177</v>
      </c>
      <c r="O3100">
        <f t="shared" si="906"/>
        <v>2.4920157261952558</v>
      </c>
      <c r="P3100" s="3">
        <f t="shared" si="907"/>
        <v>-2.4920157261952558</v>
      </c>
      <c r="Q3100" s="3">
        <f t="shared" si="908"/>
        <v>-132.35382337441882</v>
      </c>
      <c r="R3100">
        <f t="shared" si="909"/>
        <v>47.646176625581177</v>
      </c>
      <c r="S3100">
        <f t="shared" si="910"/>
        <v>108.09777465776365</v>
      </c>
      <c r="T3100">
        <f t="shared" si="893"/>
        <v>-2.4920157261952558</v>
      </c>
    </row>
    <row r="3101" spans="1:20" x14ac:dyDescent="0.25">
      <c r="A3101">
        <f t="shared" si="894"/>
        <v>681779.3031964507</v>
      </c>
      <c r="B3101">
        <f t="shared" si="911"/>
        <v>108508.54620146316</v>
      </c>
      <c r="C3101" t="str">
        <f t="shared" si="895"/>
        <v>-0.504550205280514-0.549391819167734i</v>
      </c>
      <c r="D3101" t="str">
        <f t="shared" si="896"/>
        <v>3.4024460671191-0.654113191667969i</v>
      </c>
      <c r="E3101" t="str">
        <f t="shared" si="897"/>
        <v>66.1814641414849-155.032259031845i</v>
      </c>
      <c r="F3101" t="str">
        <f t="shared" si="898"/>
        <v>2.89749758386709-1.56609843739538i</v>
      </c>
      <c r="G3101" t="str">
        <f t="shared" si="899"/>
        <v>0.995734463805718-0.0651716302946068i</v>
      </c>
      <c r="H3101" t="str">
        <f t="shared" si="900"/>
        <v>0.39821213390721-80.5631518328207i</v>
      </c>
      <c r="I3101" t="str">
        <f t="shared" si="901"/>
        <v>-0.352675366161098-0.660279407137876i</v>
      </c>
      <c r="K3101" t="str">
        <f t="shared" si="902"/>
        <v>0.000736227825920767-0.00104361444800424i</v>
      </c>
      <c r="L3101" t="str">
        <f t="shared" si="903"/>
        <v>0.0001875-0.00195046582934974i</v>
      </c>
      <c r="M3101" t="str">
        <f t="shared" si="904"/>
        <v>0.0025-0.000940224553635262i</v>
      </c>
      <c r="N3101">
        <f t="shared" si="905"/>
        <v>47.436269319400139</v>
      </c>
      <c r="O3101">
        <f t="shared" si="906"/>
        <v>2.5461109856251034</v>
      </c>
      <c r="P3101" s="3">
        <f t="shared" si="907"/>
        <v>-2.5461109856251034</v>
      </c>
      <c r="Q3101" s="3">
        <f t="shared" si="908"/>
        <v>-132.56373068059986</v>
      </c>
      <c r="R3101">
        <f t="shared" si="909"/>
        <v>47.436269319400139</v>
      </c>
      <c r="S3101">
        <f t="shared" si="910"/>
        <v>108.50854620146316</v>
      </c>
      <c r="T3101">
        <f t="shared" si="893"/>
        <v>-2.5461109856251034</v>
      </c>
    </row>
    <row r="3102" spans="1:20" x14ac:dyDescent="0.25">
      <c r="A3102">
        <f t="shared" si="894"/>
        <v>684370.06454859721</v>
      </c>
      <c r="B3102">
        <f t="shared" si="911"/>
        <v>108920.87867702873</v>
      </c>
      <c r="C3102" t="str">
        <f t="shared" si="895"/>
        <v>-0.503403876768057-0.544140153370438i</v>
      </c>
      <c r="D3102" t="str">
        <f t="shared" si="896"/>
        <v>3.40188244622472-0.655401824132723i</v>
      </c>
      <c r="E3102" t="str">
        <f t="shared" si="897"/>
        <v>65.470900571668-154.593650945087i</v>
      </c>
      <c r="F3102" t="str">
        <f t="shared" si="898"/>
        <v>2.89740347715999-1.56160217248613i</v>
      </c>
      <c r="G3102" t="str">
        <f t="shared" si="899"/>
        <v>0.9957021237299-0.0654171577620678i</v>
      </c>
      <c r="H3102" t="str">
        <f t="shared" si="900"/>
        <v>0.394126350354142-80.2550481634267i</v>
      </c>
      <c r="I3102" t="str">
        <f t="shared" si="901"/>
        <v>-0.350329689779102-0.657716623339725i</v>
      </c>
      <c r="K3102" t="str">
        <f t="shared" si="902"/>
        <v>0.000734279704608393-0.00104171574403618i</v>
      </c>
      <c r="L3102" t="str">
        <f t="shared" si="903"/>
        <v>0.0001875-0.00194308211730399i</v>
      </c>
      <c r="M3102" t="str">
        <f t="shared" si="904"/>
        <v>0.0025-0.000936665225777307i</v>
      </c>
      <c r="N3102">
        <f t="shared" si="905"/>
        <v>47.226962492851044</v>
      </c>
      <c r="O3102">
        <f t="shared" si="906"/>
        <v>2.6002916585544344</v>
      </c>
      <c r="P3102" s="3">
        <f t="shared" si="907"/>
        <v>-2.6002916585544344</v>
      </c>
      <c r="Q3102" s="3">
        <f t="shared" si="908"/>
        <v>-132.77303750714896</v>
      </c>
      <c r="R3102">
        <f t="shared" si="909"/>
        <v>47.226962492851044</v>
      </c>
      <c r="S3102">
        <f t="shared" si="910"/>
        <v>108.92087867702872</v>
      </c>
      <c r="T3102">
        <f t="shared" si="893"/>
        <v>-2.6002916585544344</v>
      </c>
    </row>
    <row r="3103" spans="1:20" x14ac:dyDescent="0.25">
      <c r="A3103">
        <f t="shared" si="894"/>
        <v>686970.67079388187</v>
      </c>
      <c r="B3103">
        <f t="shared" si="911"/>
        <v>109334.77801600144</v>
      </c>
      <c r="C3103" t="str">
        <f t="shared" si="895"/>
        <v>-0.502235119573558-0.538925335561211i</v>
      </c>
      <c r="D3103" t="str">
        <f t="shared" si="896"/>
        <v>3.40131472250902-0.656698628167498i</v>
      </c>
      <c r="E3103" t="str">
        <f t="shared" si="897"/>
        <v>64.7665287709192-154.152942304507i</v>
      </c>
      <c r="F3103" t="str">
        <f t="shared" si="898"/>
        <v>2.89730866006569-1.55712827799885i</v>
      </c>
      <c r="G3103" t="str">
        <f t="shared" si="899"/>
        <v>0.995669539527221-0.0656635940599729i</v>
      </c>
      <c r="H3103" t="str">
        <f t="shared" si="900"/>
        <v>0.390079554571828-79.9481389993697i</v>
      </c>
      <c r="I3103" t="str">
        <f t="shared" si="901"/>
        <v>-0.348001801827488-0.65516390564586i</v>
      </c>
      <c r="K3103" t="str">
        <f t="shared" si="902"/>
        <v>0.000732330931032713-0.00103981827882618i</v>
      </c>
      <c r="L3103" t="str">
        <f t="shared" si="903"/>
        <v>0.0001875-0.00193572635714683i</v>
      </c>
      <c r="M3103" t="str">
        <f t="shared" si="904"/>
        <v>0.0025-0.000933119372163082i</v>
      </c>
      <c r="N3103">
        <f t="shared" si="905"/>
        <v>47.018252774990202</v>
      </c>
      <c r="O3103">
        <f t="shared" si="906"/>
        <v>2.6545567738207865</v>
      </c>
      <c r="P3103" s="3">
        <f t="shared" si="907"/>
        <v>-2.6545567738207865</v>
      </c>
      <c r="Q3103" s="3">
        <f t="shared" si="908"/>
        <v>-132.9817472250098</v>
      </c>
      <c r="R3103">
        <f t="shared" si="909"/>
        <v>47.018252774990202</v>
      </c>
      <c r="S3103">
        <f t="shared" si="910"/>
        <v>109.33477801600144</v>
      </c>
      <c r="T3103">
        <f t="shared" si="893"/>
        <v>-2.6545567738207865</v>
      </c>
    </row>
    <row r="3104" spans="1:20" x14ac:dyDescent="0.25">
      <c r="A3104">
        <f t="shared" si="894"/>
        <v>689581.15934289864</v>
      </c>
      <c r="B3104">
        <f t="shared" si="911"/>
        <v>109750.25017246224</v>
      </c>
      <c r="C3104" t="str">
        <f t="shared" si="895"/>
        <v>-0.501044424851167-0.533747322670348i</v>
      </c>
      <c r="D3104" t="str">
        <f t="shared" si="896"/>
        <v>3.40074286752203-0.658003608683679i</v>
      </c>
      <c r="E3104" t="str">
        <f t="shared" si="897"/>
        <v>64.0683187819367-153.710212545014i</v>
      </c>
      <c r="F3104" t="str">
        <f t="shared" si="898"/>
        <v>2.89721312726895-1.55267668851159i</v>
      </c>
      <c r="G3104" t="str">
        <f t="shared" si="899"/>
        <v>0.995636709371061-0.0659109423679147i</v>
      </c>
      <c r="H3104" t="str">
        <f t="shared" si="900"/>
        <v>0.386071411089163-79.6424195446036i</v>
      </c>
      <c r="I3104" t="str">
        <f t="shared" si="901"/>
        <v>-0.345691566021854-0.652621210766847i</v>
      </c>
      <c r="K3104" t="str">
        <f t="shared" si="902"/>
        <v>0.000730381547837944-0.00103792200745046i</v>
      </c>
      <c r="L3104" t="str">
        <f t="shared" si="903"/>
        <v>0.0001875-0.00192839844306319i</v>
      </c>
      <c r="M3104" t="str">
        <f t="shared" si="904"/>
        <v>0.0025-0.000929586941784307i</v>
      </c>
      <c r="N3104">
        <f t="shared" si="905"/>
        <v>46.81013676257615</v>
      </c>
      <c r="O3104">
        <f t="shared" si="906"/>
        <v>2.7089053765559234</v>
      </c>
      <c r="P3104" s="3">
        <f t="shared" si="907"/>
        <v>-2.7089053765559234</v>
      </c>
      <c r="Q3104" s="3">
        <f t="shared" si="908"/>
        <v>-133.18986323742385</v>
      </c>
      <c r="R3104">
        <f t="shared" si="909"/>
        <v>46.81013676257615</v>
      </c>
      <c r="S3104">
        <f t="shared" si="910"/>
        <v>109.75025017246224</v>
      </c>
      <c r="T3104">
        <f t="shared" si="893"/>
        <v>-2.7089053765559234</v>
      </c>
    </row>
    <row r="3105" spans="1:20" x14ac:dyDescent="0.25">
      <c r="A3105">
        <f t="shared" si="894"/>
        <v>692201.56774840166</v>
      </c>
      <c r="B3105">
        <f t="shared" si="911"/>
        <v>110167.30112311761</v>
      </c>
      <c r="C3105" t="str">
        <f t="shared" si="895"/>
        <v>-0.499832278058492-0.528606065640545i</v>
      </c>
      <c r="D3105" t="str">
        <f t="shared" si="896"/>
        <v>3.40016685263769-0.659316770564746i</v>
      </c>
      <c r="E3105" t="str">
        <f t="shared" si="897"/>
        <v>63.3762399458817-153.265539795214i</v>
      </c>
      <c r="F3105" t="str">
        <f t="shared" si="898"/>
        <v>2.89711687341535-1.54824733891122i</v>
      </c>
      <c r="G3105" t="str">
        <f t="shared" si="899"/>
        <v>0.995603631421378-0.0661592058744845i</v>
      </c>
      <c r="H3105" t="str">
        <f t="shared" si="900"/>
        <v>0.382101587109094-79.337885024384i</v>
      </c>
      <c r="I3105" t="str">
        <f t="shared" si="901"/>
        <v>-0.343398847134823-0.650088495634162i</v>
      </c>
      <c r="K3105" t="str">
        <f t="shared" si="902"/>
        <v>0.000728431597904516-0.00103602688555421i</v>
      </c>
      <c r="L3105" t="str">
        <f t="shared" si="903"/>
        <v>0.0001875-0.00192109826963856i</v>
      </c>
      <c r="M3105" t="str">
        <f t="shared" si="904"/>
        <v>0.0025-0.000926067883825765i</v>
      </c>
      <c r="N3105">
        <f t="shared" si="905"/>
        <v>46.602611022041373</v>
      </c>
      <c r="O3105">
        <f t="shared" si="906"/>
        <v>2.7633365280433608</v>
      </c>
      <c r="P3105" s="3">
        <f t="shared" si="907"/>
        <v>-2.7633365280433608</v>
      </c>
      <c r="Q3105" s="3">
        <f t="shared" si="908"/>
        <v>-133.39738897795863</v>
      </c>
      <c r="R3105">
        <f t="shared" si="909"/>
        <v>46.602611022041373</v>
      </c>
      <c r="S3105">
        <f t="shared" si="910"/>
        <v>110.16730112311761</v>
      </c>
      <c r="T3105">
        <f t="shared" si="893"/>
        <v>-2.7633365280433608</v>
      </c>
    </row>
    <row r="3106" spans="1:20" x14ac:dyDescent="0.25">
      <c r="A3106">
        <f t="shared" si="894"/>
        <v>694831.93370584561</v>
      </c>
      <c r="B3106">
        <f t="shared" si="911"/>
        <v>110585.93686738546</v>
      </c>
      <c r="C3106" t="str">
        <f t="shared" si="895"/>
        <v>-0.498599158942091-0.523501509604786i</v>
      </c>
      <c r="D3106" t="str">
        <f t="shared" si="896"/>
        <v>3.39958664905306-0.660638118664895i</v>
      </c>
      <c r="E3106" t="str">
        <f t="shared" si="897"/>
        <v>62.6902609339543-152.819000884686i</v>
      </c>
      <c r="F3106" t="str">
        <f t="shared" si="898"/>
        <v>2.89701989311128-1.54384016439246i</v>
      </c>
      <c r="G3106" t="str">
        <f t="shared" si="899"/>
        <v>0.995570303824617-0.0664083877772712i</v>
      </c>
      <c r="H3106" t="str">
        <f t="shared" si="900"/>
        <v>0.37816975248443-79.0345306851449i</v>
      </c>
      <c r="I3106" t="str">
        <f t="shared" si="901"/>
        <v>-0.341123510987643-0.647565717398669i</v>
      </c>
      <c r="K3106" t="str">
        <f t="shared" si="902"/>
        <v>0.000726481124343188-0.00103413286935383i</v>
      </c>
      <c r="L3106" t="str">
        <f t="shared" si="903"/>
        <v>0.0001875-0.0019138257318575i</v>
      </c>
      <c r="M3106" t="str">
        <f t="shared" si="904"/>
        <v>0.0025-0.000922562147664641i</v>
      </c>
      <c r="N3106">
        <f t="shared" si="905"/>
        <v>46.395672091418447</v>
      </c>
      <c r="O3106">
        <f t="shared" si="906"/>
        <v>2.8178493055722038</v>
      </c>
      <c r="P3106" s="3">
        <f t="shared" si="907"/>
        <v>-2.8178493055722038</v>
      </c>
      <c r="Q3106" s="3">
        <f t="shared" si="908"/>
        <v>-133.60432790858155</v>
      </c>
      <c r="R3106">
        <f t="shared" si="909"/>
        <v>46.395672091418447</v>
      </c>
      <c r="S3106">
        <f t="shared" si="910"/>
        <v>110.58593686738546</v>
      </c>
      <c r="T3106">
        <f t="shared" si="893"/>
        <v>-2.8178493055722038</v>
      </c>
    </row>
    <row r="3107" spans="1:20" x14ac:dyDescent="0.25">
      <c r="A3107">
        <f t="shared" si="894"/>
        <v>697472.29505392793</v>
      </c>
      <c r="B3107">
        <f t="shared" si="911"/>
        <v>111006.16342748153</v>
      </c>
      <c r="C3107" t="str">
        <f t="shared" si="895"/>
        <v>-0.49734554152667-0.51843359406138i</v>
      </c>
      <c r="D3107" t="str">
        <f t="shared" si="896"/>
        <v>3.39900222778757-0.661967657807644i</v>
      </c>
      <c r="E3107" t="str">
        <f t="shared" si="897"/>
        <v>62.0103497782692-152.370671351758i</v>
      </c>
      <c r="F3107" t="str">
        <f t="shared" si="898"/>
        <v>2.8969221809234-1.53945510045672i</v>
      </c>
      <c r="G3107" t="str">
        <f t="shared" si="899"/>
        <v>0.995536724713611-0.0666584912828614i</v>
      </c>
      <c r="H3107" t="str">
        <f t="shared" si="900"/>
        <v>0.374275579694048-78.732351794383i</v>
      </c>
      <c r="I3107" t="str">
        <f t="shared" si="901"/>
        <v>-0.338865424441833-0.645052833429044i</v>
      </c>
      <c r="K3107" t="str">
        <f t="shared" si="902"/>
        <v>0.000724530170489165-0.00103223991563902i</v>
      </c>
      <c r="L3107" t="str">
        <f t="shared" si="903"/>
        <v>0.0001875-0.00190658072510211i</v>
      </c>
      <c r="M3107" t="str">
        <f t="shared" si="904"/>
        <v>0.0025-0.000919069682869735i</v>
      </c>
      <c r="N3107">
        <f t="shared" si="905"/>
        <v>46.189316482221017</v>
      </c>
      <c r="O3107">
        <f t="shared" si="906"/>
        <v>2.8724428022880022</v>
      </c>
      <c r="P3107" s="3">
        <f t="shared" si="907"/>
        <v>-2.8724428022880022</v>
      </c>
      <c r="Q3107" s="3">
        <f t="shared" si="908"/>
        <v>-133.81068351777898</v>
      </c>
      <c r="R3107">
        <f t="shared" si="909"/>
        <v>46.189316482221017</v>
      </c>
      <c r="S3107">
        <f t="shared" si="910"/>
        <v>111.00616342748152</v>
      </c>
      <c r="T3107">
        <f t="shared" si="893"/>
        <v>-2.8724428022880022</v>
      </c>
    </row>
    <row r="3108" spans="1:20" x14ac:dyDescent="0.25">
      <c r="A3108">
        <f t="shared" si="894"/>
        <v>700122.68977513281</v>
      </c>
      <c r="B3108">
        <f t="shared" si="911"/>
        <v>111427.98684850596</v>
      </c>
      <c r="C3108" t="str">
        <f t="shared" si="895"/>
        <v>-0.496071894107808-0.513402253046114i</v>
      </c>
      <c r="D3108" t="str">
        <f t="shared" si="896"/>
        <v>3.39841355968219-0.663305392784409i</v>
      </c>
      <c r="E3108" t="str">
        <f t="shared" si="897"/>
        <v>61.3364739020508-151.920625451747i</v>
      </c>
      <c r="F3108" t="str">
        <f t="shared" si="898"/>
        <v>2.89682373137852-1.53509208291112i</v>
      </c>
      <c r="G3108" t="str">
        <f t="shared" si="899"/>
        <v>0.995502892207485-0.0669095196068379i</v>
      </c>
      <c r="H3108" t="str">
        <f t="shared" si="900"/>
        <v>0.370418743819329-78.4313436405375i</v>
      </c>
      <c r="I3108" t="str">
        <f t="shared" si="901"/>
        <v>-0.33662445539092-0.64254980131027i</v>
      </c>
      <c r="K3108" t="str">
        <f t="shared" si="902"/>
        <v>0.00072257877989615-0.00103034798177481i</v>
      </c>
      <c r="L3108" t="str">
        <f t="shared" si="903"/>
        <v>0.0001875-0.00189936314515054i</v>
      </c>
      <c r="M3108" t="str">
        <f t="shared" si="904"/>
        <v>0.0025-0.000915590439200772i</v>
      </c>
      <c r="N3108">
        <f t="shared" si="905"/>
        <v>45.983540681280658</v>
      </c>
      <c r="O3108">
        <f t="shared" si="906"/>
        <v>2.9271161270412178</v>
      </c>
      <c r="P3108" s="3">
        <f t="shared" si="907"/>
        <v>-2.9271161270412178</v>
      </c>
      <c r="Q3108" s="3">
        <f t="shared" si="908"/>
        <v>-134.01645931871934</v>
      </c>
      <c r="R3108">
        <f t="shared" si="909"/>
        <v>45.983540681280658</v>
      </c>
      <c r="S3108">
        <f t="shared" si="910"/>
        <v>111.42798684850595</v>
      </c>
      <c r="T3108">
        <f t="shared" si="893"/>
        <v>-2.9271161270412178</v>
      </c>
    </row>
    <row r="3109" spans="1:20" x14ac:dyDescent="0.25">
      <c r="A3109">
        <f t="shared" si="894"/>
        <v>702783.15599627828</v>
      </c>
      <c r="B3109">
        <f t="shared" si="911"/>
        <v>111851.41319853028</v>
      </c>
      <c r="C3109" t="str">
        <f t="shared" si="895"/>
        <v>-0.49477867924817-0.50840741530151i</v>
      </c>
      <c r="D3109" t="str">
        <f t="shared" si="896"/>
        <v>3.39782061539875-0.664651328353112i</v>
      </c>
      <c r="E3109" t="str">
        <f t="shared" si="897"/>
        <v>60.6686001491392-151.46893616564i</v>
      </c>
      <c r="F3109" t="str">
        <f t="shared" si="898"/>
        <v>2.89672453896337-1.53075104786735i</v>
      </c>
      <c r="G3109" t="str">
        <f t="shared" si="899"/>
        <v>0.995468804411563-0.0671614759737792i</v>
      </c>
      <c r="H3109" t="str">
        <f t="shared" si="900"/>
        <v>0.366598922520903-78.1315015328716i</v>
      </c>
      <c r="I3109" t="str">
        <f t="shared" si="901"/>
        <v>-0.334400472752208-0.640056578842124i</v>
      </c>
      <c r="K3109" t="str">
        <f t="shared" si="902"/>
        <v>0.000720626996330362-0.00102845702570358i</v>
      </c>
      <c r="L3109" t="str">
        <f t="shared" si="903"/>
        <v>0.0001875-0.00189217288817548i</v>
      </c>
      <c r="M3109" t="str">
        <f t="shared" si="904"/>
        <v>0.0025-0.000912124366607668i</v>
      </c>
      <c r="N3109">
        <f t="shared" si="905"/>
        <v>45.778341152535688</v>
      </c>
      <c r="O3109">
        <f t="shared" si="906"/>
        <v>2.9818684042325967</v>
      </c>
      <c r="P3109" s="3">
        <f t="shared" si="907"/>
        <v>-2.9818684042325967</v>
      </c>
      <c r="Q3109" s="3">
        <f t="shared" si="908"/>
        <v>-134.22165884746431</v>
      </c>
      <c r="R3109">
        <f t="shared" si="909"/>
        <v>45.778341152535688</v>
      </c>
      <c r="S3109">
        <f t="shared" si="910"/>
        <v>111.85141319853028</v>
      </c>
      <c r="T3109">
        <f t="shared" si="893"/>
        <v>-2.9818684042325967</v>
      </c>
    </row>
    <row r="3110" spans="1:20" x14ac:dyDescent="0.25">
      <c r="A3110">
        <f t="shared" si="894"/>
        <v>705453.73198906425</v>
      </c>
      <c r="B3110">
        <f t="shared" si="911"/>
        <v>112276.4485686847</v>
      </c>
      <c r="C3110" t="str">
        <f t="shared" si="895"/>
        <v>-0.493466353776965-0.503449004443134i</v>
      </c>
      <c r="D3110" t="str">
        <f t="shared" si="896"/>
        <v>3.39722336541915-0.666005469236713i</v>
      </c>
      <c r="E3110" t="str">
        <f t="shared" si="897"/>
        <v>60.0066948128084-151.015675209201i</v>
      </c>
      <c r="F3110" t="str">
        <f t="shared" si="898"/>
        <v>2.89662459812412-1.52643193174068i</v>
      </c>
      <c r="G3110" t="str">
        <f t="shared" si="899"/>
        <v>0.995434459417268-0.0674143636172571i</v>
      </c>
      <c r="H3110" t="str">
        <f t="shared" si="900"/>
        <v>0.362815796015709-77.8328208013567i</v>
      </c>
      <c r="I3110" t="str">
        <f t="shared" si="901"/>
        <v>-0.332193346458659-0.637573124037644i</v>
      </c>
      <c r="K3110" t="str">
        <f t="shared" si="902"/>
        <v>0.000718674863764531-0.00102656700594689i</v>
      </c>
      <c r="L3110" t="str">
        <f t="shared" si="903"/>
        <v>0.0001875-0.00188500985074265i</v>
      </c>
      <c r="M3110" t="str">
        <f t="shared" si="904"/>
        <v>0.0025-0.000908671415229792i</v>
      </c>
      <c r="N3110">
        <f t="shared" si="905"/>
        <v>45.573714338775915</v>
      </c>
      <c r="O3110">
        <f t="shared" si="906"/>
        <v>3.0366987736568056</v>
      </c>
      <c r="P3110" s="3">
        <f t="shared" si="907"/>
        <v>-3.0366987736568056</v>
      </c>
      <c r="Q3110" s="3">
        <f t="shared" si="908"/>
        <v>-134.42628566122409</v>
      </c>
      <c r="R3110">
        <f t="shared" si="909"/>
        <v>45.573714338775915</v>
      </c>
      <c r="S3110">
        <f t="shared" si="910"/>
        <v>112.2764485686847</v>
      </c>
      <c r="T3110">
        <f t="shared" si="893"/>
        <v>-3.0366987736568056</v>
      </c>
    </row>
    <row r="3111" spans="1:20" x14ac:dyDescent="0.25">
      <c r="A3111">
        <f t="shared" si="894"/>
        <v>708134.45617062273</v>
      </c>
      <c r="B3111">
        <f t="shared" si="911"/>
        <v>112703.09907324571</v>
      </c>
      <c r="C3111" t="str">
        <f t="shared" si="895"/>
        <v>-0.492135368792565-0.498526939123019i</v>
      </c>
      <c r="D3111" t="str">
        <f t="shared" si="896"/>
        <v>3.39662178004456-0.667367820121791i</v>
      </c>
      <c r="E3111" t="str">
        <f t="shared" si="897"/>
        <v>59.3507236639234-150.560913042465i</v>
      </c>
      <c r="F3111" t="str">
        <f t="shared" si="898"/>
        <v>2.89652390326625-1.52213467124884i</v>
      </c>
      <c r="G3111" t="str">
        <f t="shared" si="899"/>
        <v>0.995399855302023-0.067668185779835i</v>
      </c>
      <c r="H3111" t="str">
        <f t="shared" si="900"/>
        <v>0.359069047054346-77.5352967965565i</v>
      </c>
      <c r="I3111" t="str">
        <f t="shared" si="901"/>
        <v>-0.330002947450799-0.63509939512167i</v>
      </c>
      <c r="K3111" t="str">
        <f t="shared" si="902"/>
        <v>0.000716722426371869-0.00102467788160734i</v>
      </c>
      <c r="L3111" t="str">
        <f t="shared" si="903"/>
        <v>0.0001875-0.00187787392980938i</v>
      </c>
      <c r="M3111" t="str">
        <f t="shared" si="904"/>
        <v>0.0025-0.000905231535395291i</v>
      </c>
      <c r="N3111">
        <f t="shared" si="905"/>
        <v>45.369656663345893</v>
      </c>
      <c r="O3111">
        <f t="shared" si="906"/>
        <v>3.0916063903434372</v>
      </c>
      <c r="P3111" s="3">
        <f t="shared" si="907"/>
        <v>-3.0916063903434372</v>
      </c>
      <c r="Q3111" s="3">
        <f t="shared" si="908"/>
        <v>-134.63034333665411</v>
      </c>
      <c r="R3111">
        <f t="shared" si="909"/>
        <v>45.369656663345893</v>
      </c>
      <c r="S3111">
        <f t="shared" si="910"/>
        <v>112.70309907324571</v>
      </c>
      <c r="T3111">
        <f t="shared" si="893"/>
        <v>-3.0916063903434372</v>
      </c>
    </row>
    <row r="3112" spans="1:20" x14ac:dyDescent="0.25">
      <c r="A3112">
        <f t="shared" si="894"/>
        <v>710825.36710407108</v>
      </c>
      <c r="B3112">
        <f t="shared" si="911"/>
        <v>113131.37084972404</v>
      </c>
      <c r="C3112" t="str">
        <f t="shared" si="895"/>
        <v>-0.490786169668177-0.49364113319014i</v>
      </c>
      <c r="D3112" t="str">
        <f t="shared" si="896"/>
        <v>3.39601582939473-0.66873838565706i</v>
      </c>
      <c r="E3112" t="str">
        <f t="shared" si="897"/>
        <v>58.700651978418-150.104718879618i</v>
      </c>
      <c r="F3112" t="str">
        <f t="shared" si="898"/>
        <v>2.89642244875421-1.51785920341103i</v>
      </c>
      <c r="G3112" t="str">
        <f t="shared" si="899"/>
        <v>0.995364990129157-0.0679229457130654i</v>
      </c>
      <c r="H3112" t="str">
        <f t="shared" si="900"/>
        <v>0.355358360898674-77.238924889512i</v>
      </c>
      <c r="I3112" t="str">
        <f t="shared" si="901"/>
        <v>-0.327829147668735-0.632635350529369i</v>
      </c>
      <c r="K3112" t="str">
        <f t="shared" si="902"/>
        <v>0.000714769728519964-0.00102278961237025i</v>
      </c>
      <c r="L3112" t="str">
        <f t="shared" si="903"/>
        <v>0.0001875-0.00187076502272303i</v>
      </c>
      <c r="M3112" t="str">
        <f t="shared" si="904"/>
        <v>0.0025-0.000901804677620333i</v>
      </c>
      <c r="N3112">
        <f t="shared" si="905"/>
        <v>45.166164531802224</v>
      </c>
      <c r="O3112">
        <f t="shared" si="906"/>
        <v>3.1465904243958249</v>
      </c>
      <c r="P3112" s="3">
        <f t="shared" si="907"/>
        <v>-3.1465904243958249</v>
      </c>
      <c r="Q3112" s="3">
        <f t="shared" si="908"/>
        <v>-134.83383546819778</v>
      </c>
      <c r="R3112">
        <f t="shared" si="909"/>
        <v>45.166164531802224</v>
      </c>
      <c r="S3112">
        <f t="shared" si="910"/>
        <v>113.13137084972405</v>
      </c>
      <c r="T3112">
        <f t="shared" si="893"/>
        <v>-3.1465904243958249</v>
      </c>
    </row>
    <row r="3113" spans="1:20" x14ac:dyDescent="0.25">
      <c r="A3113">
        <f t="shared" si="894"/>
        <v>713526.50349906657</v>
      </c>
      <c r="B3113">
        <f t="shared" si="911"/>
        <v>113561.270058953</v>
      </c>
      <c r="C3113" t="str">
        <f t="shared" si="895"/>
        <v>-0.489419196060391-0.488791495847899i</v>
      </c>
      <c r="D3113" t="str">
        <f t="shared" si="896"/>
        <v>3.39540548340716-0.670117170451896i</v>
      </c>
      <c r="E3113" t="str">
        <f t="shared" si="897"/>
        <v>58.0564445641018-149.64716069921i</v>
      </c>
      <c r="F3113" t="str">
        <f t="shared" si="898"/>
        <v>2.89632022891116-1.51360546554681i</v>
      </c>
      <c r="G3113" t="str">
        <f t="shared" si="899"/>
        <v>0.9953298619478-0.0681786466774869i</v>
      </c>
      <c r="H3113" t="str">
        <f t="shared" si="900"/>
        <v>0.351683425299731-76.9437004716264i</v>
      </c>
      <c r="I3113" t="str">
        <f t="shared" si="901"/>
        <v>-0.325671820044185-0.630180948904765i</v>
      </c>
      <c r="K3113" t="str">
        <f t="shared" si="902"/>
        <v>0.000712816814764696-0.00102090215850536i</v>
      </c>
      <c r="L3113" t="str">
        <f t="shared" si="903"/>
        <v>0.0001875-0.0018636830272196i</v>
      </c>
      <c r="M3113" t="str">
        <f t="shared" si="904"/>
        <v>0.0025-0.000898390792608423i</v>
      </c>
      <c r="N3113">
        <f t="shared" si="905"/>
        <v>44.96323433352697</v>
      </c>
      <c r="O3113">
        <f t="shared" si="906"/>
        <v>3.2016500608285896</v>
      </c>
      <c r="P3113" s="3">
        <f t="shared" si="907"/>
        <v>-3.2016500608285896</v>
      </c>
      <c r="Q3113" s="3">
        <f t="shared" si="908"/>
        <v>-135.03676566647303</v>
      </c>
      <c r="R3113">
        <f t="shared" si="909"/>
        <v>44.96323433352697</v>
      </c>
      <c r="S3113">
        <f t="shared" si="910"/>
        <v>113.561270058953</v>
      </c>
      <c r="T3113">
        <f t="shared" si="893"/>
        <v>-3.2016500608285896</v>
      </c>
    </row>
    <row r="3114" spans="1:20" x14ac:dyDescent="0.25">
      <c r="A3114">
        <f t="shared" si="894"/>
        <v>716237.90421236306</v>
      </c>
      <c r="B3114">
        <f t="shared" si="911"/>
        <v>113992.80288517702</v>
      </c>
      <c r="C3114" t="str">
        <f t="shared" si="895"/>
        <v>-0.488034881920512-0.483977931808715i</v>
      </c>
      <c r="D3114" t="str">
        <f t="shared" si="896"/>
        <v>3.39479071183647-0.671504179074869i</v>
      </c>
      <c r="E3114" t="str">
        <f t="shared" si="897"/>
        <v>57.4180657868162-149.188305254707i</v>
      </c>
      <c r="F3114" t="str">
        <f t="shared" si="898"/>
        <v>2.89621723801865-1.50937339527512i</v>
      </c>
      <c r="G3114" t="str">
        <f t="shared" si="899"/>
        <v>0.995294468792786-0.0684352919426211i</v>
      </c>
      <c r="H3114" t="str">
        <f t="shared" si="900"/>
        <v>0.348043930475914-76.6496189545529i</v>
      </c>
      <c r="I3114" t="str">
        <f t="shared" si="901"/>
        <v>-0.323530838492629-0.627736149099303i</v>
      </c>
      <c r="K3114" t="str">
        <f t="shared" si="902"/>
        <v>0.000710863729844086-0.00101901548086836i</v>
      </c>
      <c r="L3114" t="str">
        <f t="shared" si="903"/>
        <v>0.0001875-0.00185662784142219i</v>
      </c>
      <c r="M3114" t="str">
        <f t="shared" si="904"/>
        <v>0.0025-0.000894989831249668i</v>
      </c>
      <c r="N3114">
        <f t="shared" si="905"/>
        <v>44.760862443300653</v>
      </c>
      <c r="O3114">
        <f t="shared" si="906"/>
        <v>3.2567844994028912</v>
      </c>
      <c r="P3114" s="3">
        <f t="shared" si="907"/>
        <v>-3.2567844994028912</v>
      </c>
      <c r="Q3114" s="3">
        <f t="shared" si="908"/>
        <v>-135.23913755669935</v>
      </c>
      <c r="R3114">
        <f t="shared" si="909"/>
        <v>44.760862443300653</v>
      </c>
      <c r="S3114">
        <f t="shared" si="910"/>
        <v>113.99280288517703</v>
      </c>
      <c r="T3114">
        <f t="shared" si="893"/>
        <v>-3.2567844994028912</v>
      </c>
    </row>
    <row r="3115" spans="1:20" x14ac:dyDescent="0.25">
      <c r="A3115">
        <f t="shared" si="894"/>
        <v>718959.60824837</v>
      </c>
      <c r="B3115">
        <f t="shared" si="911"/>
        <v>114425.9755361407</v>
      </c>
      <c r="C3115" t="str">
        <f t="shared" si="895"/>
        <v>-0.486633655508549-0.479200341445607i</v>
      </c>
      <c r="D3115" t="str">
        <f t="shared" si="896"/>
        <v>3.3941714842535-0.6728994160522i</v>
      </c>
      <c r="E3115" t="str">
        <f t="shared" si="897"/>
        <v>56.7854795959266-148.728218085346i</v>
      </c>
      <c r="F3115" t="str">
        <f t="shared" si="898"/>
        <v>2.89611347031632-1.50516293051315i</v>
      </c>
      <c r="G3115" t="str">
        <f t="shared" si="899"/>
        <v>0.995258808684555-0.0686928847869683i</v>
      </c>
      <c r="H3115" t="str">
        <f t="shared" si="900"/>
        <v>0.344439569091439-76.3566757700818i</v>
      </c>
      <c r="I3115" t="str">
        <f t="shared" si="901"/>
        <v>-0.321406077905476-0.625300910170412i</v>
      </c>
      <c r="K3115" t="str">
        <f t="shared" si="902"/>
        <v>0.000708910518672144-0.00101712954090243i</v>
      </c>
      <c r="L3115" t="str">
        <f t="shared" si="903"/>
        <v>0.0001875-0.0018495993638396i</v>
      </c>
      <c r="M3115" t="str">
        <f t="shared" si="904"/>
        <v>0.0025-0.000891601744620113i</v>
      </c>
      <c r="N3115">
        <f t="shared" si="905"/>
        <v>44.559045222829724</v>
      </c>
      <c r="O3115">
        <f t="shared" si="906"/>
        <v>3.3119929544606119</v>
      </c>
      <c r="P3115" s="3">
        <f t="shared" si="907"/>
        <v>-3.3119929544606119</v>
      </c>
      <c r="Q3115" s="3">
        <f t="shared" si="908"/>
        <v>-135.44095477717028</v>
      </c>
      <c r="R3115">
        <f t="shared" si="909"/>
        <v>44.559045222829724</v>
      </c>
      <c r="S3115">
        <f t="shared" si="910"/>
        <v>114.4259755361407</v>
      </c>
      <c r="T3115">
        <f t="shared" si="893"/>
        <v>-3.3119929544606119</v>
      </c>
    </row>
    <row r="3116" spans="1:20" x14ac:dyDescent="0.25">
      <c r="A3116">
        <f t="shared" si="894"/>
        <v>721691.65475971391</v>
      </c>
      <c r="B3116">
        <f t="shared" si="911"/>
        <v>114860.79424317804</v>
      </c>
      <c r="C3116" t="str">
        <f t="shared" si="895"/>
        <v>-0.485215939409723-0.47445862094089i</v>
      </c>
      <c r="D3116" t="str">
        <f t="shared" si="896"/>
        <v>3.39354777004467-0.674302885866276i</v>
      </c>
      <c r="E3116" t="str">
        <f t="shared" si="897"/>
        <v>56.1586495491801-148.266963527281i</v>
      </c>
      <c r="F3116" t="str">
        <f t="shared" si="898"/>
        <v>2.89600892000164-1.50097400947537i</v>
      </c>
      <c r="G3116" t="str">
        <f t="shared" si="899"/>
        <v>0.995222879629046-0.0689514284980045i</v>
      </c>
      <c r="H3116" t="str">
        <f t="shared" si="900"/>
        <v>0.340870036235059-76.0648663700287i</v>
      </c>
      <c r="I3116" t="str">
        <f t="shared" si="901"/>
        <v>-0.319297414142329-0.622875191380089i</v>
      </c>
      <c r="K3116" t="str">
        <f t="shared" si="902"/>
        <v>0.000706957226332656-0.00101524430063958i</v>
      </c>
      <c r="L3116" t="str">
        <f t="shared" si="903"/>
        <v>0.0001875-0.00184259749336481i</v>
      </c>
      <c r="M3116" t="str">
        <f t="shared" si="904"/>
        <v>0.0025-0.00088822648398099i</v>
      </c>
      <c r="N3116">
        <f t="shared" si="905"/>
        <v>44.357779022236798</v>
      </c>
      <c r="O3116">
        <f t="shared" si="906"/>
        <v>3.3672746547567671</v>
      </c>
      <c r="P3116" s="3">
        <f t="shared" si="907"/>
        <v>-3.3672746547567671</v>
      </c>
      <c r="Q3116" s="3">
        <f t="shared" si="908"/>
        <v>-135.6422209777632</v>
      </c>
      <c r="R3116">
        <f t="shared" si="909"/>
        <v>44.357779022236798</v>
      </c>
      <c r="S3116">
        <f t="shared" si="910"/>
        <v>114.86079424317803</v>
      </c>
      <c r="T3116">
        <f t="shared" ref="T3116:T3179" si="912">P3116</f>
        <v>-3.3672746547567671</v>
      </c>
    </row>
    <row r="3117" spans="1:20" x14ac:dyDescent="0.25">
      <c r="A3117">
        <f t="shared" ref="A3117:A3180" si="913">2*PI()*B3117</f>
        <v>724434.08304780081</v>
      </c>
      <c r="B3117">
        <f t="shared" si="911"/>
        <v>115297.26526130212</v>
      </c>
      <c r="C3117" t="str">
        <f t="shared" ref="C3117:C3180" si="914">IMPRODUCT(D3117,E3117,$C$40,,K3117,$C$41)</f>
        <v>-0.483782150553398-0.46975266243188i</v>
      </c>
      <c r="D3117" t="str">
        <f t="shared" ref="D3117:D3180" si="915">IMDIV(IMPRODUCT($C$37,$C$38,COMPLEX(1,A3117/$C$38)),IMSUM(-1*A3117*A3117/$C$39,COMPLEX(0,1*A3117)))</f>
        <v>3.39291953841121-0.675714592954099i</v>
      </c>
      <c r="E3117" t="str">
        <f t="shared" ref="E3117:E3180" si="916">IMDIV(IMPRODUCT(IMSUM(F3117,G3117),$C$29,H3117),IMSUM(1,I3117))</f>
        <v>55.5375388369084-147.804604724986i</v>
      </c>
      <c r="F3117" t="str">
        <f t="shared" ref="F3117:F3180" si="917">IMDIV(IMPRODUCT($C$14,$C$15,COMPLEX(1,A3117/$C$15)),IMSUM(-1*A3117*A3117/$C$16,COMPLEX(0,A3117)))</f>
        <v>2.89590358122959-1.49680657067246i</v>
      </c>
      <c r="G3117" t="str">
        <f t="shared" ref="G3117:G3180" si="918">IMDIV(1,COMPLEX(1,A3117*$C$9*$C$10))</f>
        <v>0.995186679617602-0.0692109263721756i</v>
      </c>
      <c r="H3117" t="str">
        <f t="shared" ref="H3117:H3180" si="919">IMDIV($C$3,IMSUM(K3117,COMPLEX(0,$C$28*A3117)))</f>
        <v>0.337335029399071-75.7741862261241i</v>
      </c>
      <c r="I3117" t="str">
        <f t="shared" ref="I3117:I3180" si="920">IMPRODUCT(F3117,$C$29,H3117,$C$31)</f>
        <v>-0.317204724023299-0.620458952193499i</v>
      </c>
      <c r="K3117" t="str">
        <f t="shared" ref="K3117:K3180" si="921">IF($C$26&lt;=0,IMDIV(1,IMSUM(IMDIV(1,L3117),1/$C$18)),IMDIV(1,IMSUM(IMDIV(1,L3117),1/$C$18,IMDIV(1,M3117))))</f>
        <v>0.000705003898072996-0.00101335972270202i</v>
      </c>
      <c r="L3117" t="str">
        <f t="shared" ref="L3117:L3180" si="922">IMSUM($C$21/$C$22,IMDIV(1,COMPLEX(0,$C$20*$C$22*A3117)))</f>
        <v>0.0001875-0.00183562212927357i</v>
      </c>
      <c r="M3117" t="str">
        <f t="shared" ref="M3117:M3180" si="923">IMSUM($C$25/$C$26,IMDIV(1,COMPLEX(0,$C$24*$C$26*A3117)))</f>
        <v>0.0025-0.00088486400077803i</v>
      </c>
      <c r="N3117">
        <f t="shared" ref="N3117:N3180" si="924">ABS(R3117)</f>
        <v>44.157060181506552</v>
      </c>
      <c r="O3117">
        <f t="shared" ref="O3117:O3180" si="925">ABS(P3117)</f>
        <v>3.4226288432910392</v>
      </c>
      <c r="P3117" s="3">
        <f t="shared" ref="P3117:P3180" si="926">20*LOG10(IMABS(C3117))</f>
        <v>-3.4226288432910392</v>
      </c>
      <c r="Q3117" s="3">
        <f t="shared" ref="Q3117:Q3180" si="927">IMARGUMENT(C3117)*180/PI()</f>
        <v>-135.84293981849345</v>
      </c>
      <c r="R3117">
        <f t="shared" ref="R3117:R3180" si="928">IF(Q3117&lt;0,Q3117+180,Q3117-180)</f>
        <v>44.157060181506552</v>
      </c>
      <c r="S3117">
        <f t="shared" ref="S3117:S3180" si="929">B3117/1000</f>
        <v>115.29726526130212</v>
      </c>
      <c r="T3117">
        <f t="shared" si="912"/>
        <v>-3.4226288432910392</v>
      </c>
    </row>
    <row r="3118" spans="1:20" x14ac:dyDescent="0.25">
      <c r="A3118">
        <f t="shared" si="913"/>
        <v>727186.93256338243</v>
      </c>
      <c r="B3118">
        <f t="shared" ref="B3118:B3181" si="930">B3117*(1+B$42)</f>
        <v>115735.39486929507</v>
      </c>
      <c r="C3118" t="str">
        <f t="shared" si="914"/>
        <v>-0.482332700234361-0.465082354153718i</v>
      </c>
      <c r="D3118" t="str">
        <f t="shared" si="915"/>
        <v>3.39228675836844-0.677134541705753i</v>
      </c>
      <c r="E3118" t="str">
        <f t="shared" si="916"/>
        <v>54.9221103056125-147.341203642917i</v>
      </c>
      <c r="F3118" t="str">
        <f t="shared" si="917"/>
        <v>2.8957974481124-1.49266055291027i</v>
      </c>
      <c r="G3118" t="str">
        <f t="shared" si="918"/>
        <v>0.995150206626861-0.0694713817148931i</v>
      </c>
      <c r="H3118" t="str">
        <f t="shared" si="919"/>
        <v>0.333834248458571-75.4846308299038i</v>
      </c>
      <c r="I3118" t="str">
        <f t="shared" si="920"/>
        <v>-0.315127885321384-0.618052152277586i</v>
      </c>
      <c r="K3118" t="str">
        <f t="shared" si="921"/>
        <v>0.000703050579297855-0.00101147577030343i</v>
      </c>
      <c r="L3118" t="str">
        <f t="shared" si="922"/>
        <v>0.0001875-0.00182867317122293i</v>
      </c>
      <c r="M3118" t="str">
        <f t="shared" si="923"/>
        <v>0.0025-0.000881514246640793i</v>
      </c>
      <c r="N3118">
        <f t="shared" si="924"/>
        <v>43.956885031891289</v>
      </c>
      <c r="O3118">
        <f t="shared" si="925"/>
        <v>3.4780547771373764</v>
      </c>
      <c r="P3118" s="3">
        <f t="shared" si="926"/>
        <v>-3.4780547771373764</v>
      </c>
      <c r="Q3118" s="3">
        <f t="shared" si="927"/>
        <v>-136.04311496810871</v>
      </c>
      <c r="R3118">
        <f t="shared" si="928"/>
        <v>43.956885031891289</v>
      </c>
      <c r="S3118">
        <f t="shared" si="929"/>
        <v>115.73539486929506</v>
      </c>
      <c r="T3118">
        <f t="shared" si="912"/>
        <v>-3.4780547771373764</v>
      </c>
    </row>
    <row r="3119" spans="1:20" x14ac:dyDescent="0.25">
      <c r="A3119">
        <f t="shared" si="913"/>
        <v>729950.24290712329</v>
      </c>
      <c r="B3119">
        <f t="shared" si="930"/>
        <v>116175.18936979839</v>
      </c>
      <c r="C3119" t="str">
        <f t="shared" si="914"/>
        <v>-0.480867994136201-0.46044758057919i</v>
      </c>
      <c r="D3119" t="str">
        <f t="shared" si="915"/>
        <v>3.39164939874496-0.678562736462827i</v>
      </c>
      <c r="E3119" t="str">
        <f t="shared" si="916"/>
        <v>54.3123264809069-146.876821077396i</v>
      </c>
      <c r="F3119" t="str">
        <f t="shared" si="917"/>
        <v>2.89569051471917-1.4885358952888i</v>
      </c>
      <c r="G3119" t="str">
        <f t="shared" si="918"/>
        <v>0.995113458618661-0.0697327978405285i</v>
      </c>
      <c r="H3119" t="str">
        <f t="shared" si="919"/>
        <v>0.330367395650959-75.1961956926001i</v>
      </c>
      <c r="I3119" t="str">
        <f t="shared" si="920"/>
        <v>-0.313066776754915-0.61565475149969i</v>
      </c>
      <c r="K3119" t="str">
        <f t="shared" si="921"/>
        <v>0.000701097315562978-0.00100959240725003i</v>
      </c>
      <c r="L3119" t="str">
        <f t="shared" si="922"/>
        <v>0.0001875-0.00182175051924978i</v>
      </c>
      <c r="M3119" t="str">
        <f t="shared" si="923"/>
        <v>0.0025-0.000878177173381946i</v>
      </c>
      <c r="N3119">
        <f t="shared" si="924"/>
        <v>43.757249897277234</v>
      </c>
      <c r="O3119">
        <f t="shared" si="925"/>
        <v>3.5335517272742196</v>
      </c>
      <c r="P3119" s="3">
        <f t="shared" si="926"/>
        <v>-3.5335517272742196</v>
      </c>
      <c r="Q3119" s="3">
        <f t="shared" si="927"/>
        <v>-136.24275010272277</v>
      </c>
      <c r="R3119">
        <f t="shared" si="928"/>
        <v>43.757249897277234</v>
      </c>
      <c r="S3119">
        <f t="shared" si="929"/>
        <v>116.17518936979839</v>
      </c>
      <c r="T3119">
        <f t="shared" si="912"/>
        <v>-3.5335517272742196</v>
      </c>
    </row>
    <row r="3120" spans="1:20" x14ac:dyDescent="0.25">
      <c r="A3120">
        <f t="shared" si="913"/>
        <v>732724.05383017042</v>
      </c>
      <c r="B3120">
        <f t="shared" si="930"/>
        <v>116616.65508940363</v>
      </c>
      <c r="C3120" t="str">
        <f t="shared" si="914"/>
        <v>-0.479388432356869-0.455848222555732i</v>
      </c>
      <c r="D3120" t="str">
        <f t="shared" si="915"/>
        <v>3.39100742818202-0.679999181516844i</v>
      </c>
      <c r="E3120" t="str">
        <f t="shared" si="916"/>
        <v>53.7081495898564-146.411516668703i</v>
      </c>
      <c r="F3120" t="str">
        <f t="shared" si="917"/>
        <v>2.89558277507564-1.48443253720115i</v>
      </c>
      <c r="G3120" t="str">
        <f t="shared" si="918"/>
        <v>0.995076433539925-0.0699951780724073i</v>
      </c>
      <c r="H3120" t="str">
        <f t="shared" si="919"/>
        <v>0.32693417555572-74.908876345032i</v>
      </c>
      <c r="I3120" t="str">
        <f t="shared" si="920"/>
        <v>-0.311021277980053-0.613266709926175i</v>
      </c>
      <c r="K3120" t="str">
        <f t="shared" si="921"/>
        <v>0.000699144152568896-0.00100770959794174i</v>
      </c>
      <c r="L3120" t="str">
        <f t="shared" si="922"/>
        <v>0.0001875-0.00181485407376945i</v>
      </c>
      <c r="M3120" t="str">
        <f t="shared" si="923"/>
        <v>0.0025-0.000874852732996554i</v>
      </c>
      <c r="N3120">
        <f t="shared" si="924"/>
        <v>43.558151095511676</v>
      </c>
      <c r="O3120">
        <f t="shared" si="925"/>
        <v>3.5891189784122406</v>
      </c>
      <c r="P3120" s="3">
        <f t="shared" si="926"/>
        <v>-3.5891189784122406</v>
      </c>
      <c r="Q3120" s="3">
        <f t="shared" si="927"/>
        <v>-136.44184890448832</v>
      </c>
      <c r="R3120">
        <f t="shared" si="928"/>
        <v>43.558151095511676</v>
      </c>
      <c r="S3120">
        <f t="shared" si="929"/>
        <v>116.61665508940364</v>
      </c>
      <c r="T3120">
        <f t="shared" si="912"/>
        <v>-3.5891189784122406</v>
      </c>
    </row>
    <row r="3121" spans="1:20" x14ac:dyDescent="0.25">
      <c r="A3121">
        <f t="shared" si="913"/>
        <v>735508.4052347251</v>
      </c>
      <c r="B3121">
        <f t="shared" si="930"/>
        <v>117059.79837874338</v>
      </c>
      <c r="C3121" t="str">
        <f t="shared" si="914"/>
        <v>-0.477894409436181-0.451284157439483i</v>
      </c>
      <c r="D3121" t="str">
        <f t="shared" si="915"/>
        <v>3.39036081513271-0.681443881107685i</v>
      </c>
      <c r="E3121" t="str">
        <f t="shared" si="916"/>
        <v>53.1095415826998-145.945348913367i</v>
      </c>
      <c r="F3121" t="str">
        <f t="shared" si="917"/>
        <v>2.89547422316388-1.48035041833252i</v>
      </c>
      <c r="G3121" t="str">
        <f t="shared" si="918"/>
        <v>0.99503912932257-0.0702585257428025i</v>
      </c>
      <c r="H3121" t="str">
        <f t="shared" si="919"/>
        <v>0.323534295074434-74.6226683374982i</v>
      </c>
      <c r="I3121" t="str">
        <f t="shared" si="920"/>
        <v>-0.308991269583359-0.610887987821086i</v>
      </c>
      <c r="K3121" t="str">
        <f t="shared" si="921"/>
        <v>0.000697191136154609-0.00100582730737317i</v>
      </c>
      <c r="L3121" t="str">
        <f t="shared" si="922"/>
        <v>0.0001875-0.00180798373557427i</v>
      </c>
      <c r="M3121" t="str">
        <f t="shared" si="923"/>
        <v>0.0025-0.000871540877661444i</v>
      </c>
      <c r="N3121">
        <f t="shared" si="924"/>
        <v>43.359584939689256</v>
      </c>
      <c r="O3121">
        <f t="shared" si="925"/>
        <v>3.6447558288222441</v>
      </c>
      <c r="P3121" s="3">
        <f t="shared" si="926"/>
        <v>-3.6447558288222441</v>
      </c>
      <c r="Q3121" s="3">
        <f t="shared" si="927"/>
        <v>-136.64041506031074</v>
      </c>
      <c r="R3121">
        <f t="shared" si="928"/>
        <v>43.359584939689256</v>
      </c>
      <c r="S3121">
        <f t="shared" si="929"/>
        <v>117.05979837874338</v>
      </c>
      <c r="T3121">
        <f t="shared" si="912"/>
        <v>-3.6447558288222441</v>
      </c>
    </row>
    <row r="3122" spans="1:20" x14ac:dyDescent="0.25">
      <c r="A3122">
        <f t="shared" si="913"/>
        <v>738303.3371746171</v>
      </c>
      <c r="B3122">
        <f t="shared" si="930"/>
        <v>117504.6256125826</v>
      </c>
      <c r="C3122" t="str">
        <f t="shared" si="914"/>
        <v>-0.476386314385173-0.446755259226518i</v>
      </c>
      <c r="D3122" t="str">
        <f t="shared" si="915"/>
        <v>3.38970952786129-0.682896839421954i</v>
      </c>
      <c r="E3122" t="str">
        <f t="shared" si="916"/>
        <v>52.5164641539787-145.478375176637i</v>
      </c>
      <c r="F3122" t="str">
        <f t="shared" si="917"/>
        <v>2.89536485292194-1.47628947865914i</v>
      </c>
      <c r="G3122" t="str">
        <f t="shared" si="918"/>
        <v>0.99500154388339-0.0705228441929283i</v>
      </c>
      <c r="H3122" t="str">
        <f t="shared" si="919"/>
        <v>0.320167463411081-74.3375672396737i</v>
      </c>
      <c r="I3122" t="str">
        <f t="shared" si="920"/>
        <v>-0.306976633074425-0.608518545644825i</v>
      </c>
      <c r="K3122" t="str">
        <f t="shared" si="921"/>
        <v>0.000695238312291253-0.00100394550113444i</v>
      </c>
      <c r="L3122" t="str">
        <f t="shared" si="922"/>
        <v>0.0001875-0.00180113940583211i</v>
      </c>
      <c r="M3122" t="str">
        <f t="shared" si="923"/>
        <v>0.0025-0.000868241559734455i</v>
      </c>
      <c r="N3122">
        <f t="shared" si="924"/>
        <v>43.161547739405421</v>
      </c>
      <c r="O3122">
        <f t="shared" si="925"/>
        <v>3.700461590162329</v>
      </c>
      <c r="P3122" s="3">
        <f t="shared" si="926"/>
        <v>-3.700461590162329</v>
      </c>
      <c r="Q3122" s="3">
        <f t="shared" si="927"/>
        <v>-136.83845226059458</v>
      </c>
      <c r="R3122">
        <f t="shared" si="928"/>
        <v>43.161547739405421</v>
      </c>
      <c r="S3122">
        <f t="shared" si="929"/>
        <v>117.5046256125826</v>
      </c>
      <c r="T3122">
        <f t="shared" si="912"/>
        <v>-3.700461590162329</v>
      </c>
    </row>
    <row r="3123" spans="1:20" x14ac:dyDescent="0.25">
      <c r="A3123">
        <f t="shared" si="913"/>
        <v>741108.88985588064</v>
      </c>
      <c r="B3123">
        <f t="shared" si="930"/>
        <v>117951.14318991042</v>
      </c>
      <c r="C3123" t="str">
        <f t="shared" si="914"/>
        <v>-0.474864530717315-0.442261398681149i</v>
      </c>
      <c r="D3123" t="str">
        <f t="shared" si="915"/>
        <v>3.38905353444244-0.684358060591387i</v>
      </c>
      <c r="E3123" t="str">
        <f t="shared" si="916"/>
        <v>51.9288787630597-145.010651705101i</v>
      </c>
      <c r="F3123" t="str">
        <f t="shared" si="917"/>
        <v>2.89525465824359-1.47224965844727i</v>
      </c>
      <c r="G3123" t="str">
        <f t="shared" si="918"/>
        <v>0.99496367512396-0.0707881367729323i</v>
      </c>
      <c r="H3123" t="str">
        <f t="shared" si="919"/>
        <v>0.316833392052512-74.0535686404992i</v>
      </c>
      <c r="I3123" t="str">
        <f t="shared" si="920"/>
        <v>-0.30497725087855-0.606158344052791i</v>
      </c>
      <c r="K3123" t="str">
        <f t="shared" si="921"/>
        <v>0.00069328572707576-0.00100206414541212i</v>
      </c>
      <c r="L3123" t="str">
        <f t="shared" si="922"/>
        <v>0.0001875-0.00179432098608499i</v>
      </c>
      <c r="M3123" t="str">
        <f t="shared" si="923"/>
        <v>0.0025-0.000864954731753791i</v>
      </c>
      <c r="N3123">
        <f t="shared" si="924"/>
        <v>42.964035801962353</v>
      </c>
      <c r="O3123">
        <f t="shared" si="925"/>
        <v>3.7562355873045439</v>
      </c>
      <c r="P3123" s="3">
        <f t="shared" si="926"/>
        <v>-3.7562355873045439</v>
      </c>
      <c r="Q3123" s="3">
        <f t="shared" si="927"/>
        <v>-137.03596419803765</v>
      </c>
      <c r="R3123">
        <f t="shared" si="928"/>
        <v>42.964035801962353</v>
      </c>
      <c r="S3123">
        <f t="shared" si="929"/>
        <v>117.95114318991043</v>
      </c>
      <c r="T3123">
        <f t="shared" si="912"/>
        <v>-3.7562355873045439</v>
      </c>
    </row>
    <row r="3124" spans="1:20" x14ac:dyDescent="0.25">
      <c r="A3124">
        <f t="shared" si="913"/>
        <v>743925.10363733303</v>
      </c>
      <c r="B3124">
        <f t="shared" si="930"/>
        <v>118399.35753403208</v>
      </c>
      <c r="C3124" t="str">
        <f t="shared" si="914"/>
        <v>-0.473329436481324-0.43780244346148i</v>
      </c>
      <c r="D3124" t="str">
        <f t="shared" si="915"/>
        <v>3.38839280276057-0.685827548691206i</v>
      </c>
      <c r="E3124" t="str">
        <f t="shared" si="916"/>
        <v>51.3467466540875-144.542233639461i</v>
      </c>
      <c r="F3124" t="str">
        <f t="shared" si="917"/>
        <v>2.895143632978-1.46823089825221i</v>
      </c>
      <c r="G3124" t="str">
        <f t="shared" si="918"/>
        <v>0.994925520930521-0.0710544068418879i</v>
      </c>
      <c r="H3124" t="str">
        <f t="shared" si="919"/>
        <v>0.313531794749236-73.7706681480791i</v>
      </c>
      <c r="I3124" t="str">
        <f t="shared" si="920"/>
        <v>-0.302993006329501-0.603807343894094i</v>
      </c>
      <c r="K3124" t="str">
        <f t="shared" si="921"/>
        <v>0.000691333426724503-0.00100018320698989i</v>
      </c>
      <c r="L3124" t="str">
        <f t="shared" si="922"/>
        <v>0.0001875-0.00178752837824765i</v>
      </c>
      <c r="M3124" t="str">
        <f t="shared" si="923"/>
        <v>0.0025-0.000861680346437326i</v>
      </c>
      <c r="N3124">
        <f t="shared" si="924"/>
        <v>42.767045433548333</v>
      </c>
      <c r="O3124">
        <f t="shared" si="925"/>
        <v>3.81207715816128</v>
      </c>
      <c r="P3124" s="3">
        <f t="shared" si="926"/>
        <v>-3.81207715816128</v>
      </c>
      <c r="Q3124" s="3">
        <f t="shared" si="927"/>
        <v>-137.23295456645167</v>
      </c>
      <c r="R3124">
        <f t="shared" si="928"/>
        <v>42.767045433548333</v>
      </c>
      <c r="S3124">
        <f t="shared" si="929"/>
        <v>118.39935753403208</v>
      </c>
      <c r="T3124">
        <f t="shared" si="912"/>
        <v>-3.81207715816128</v>
      </c>
    </row>
    <row r="3125" spans="1:20" x14ac:dyDescent="0.25">
      <c r="A3125">
        <f t="shared" si="913"/>
        <v>746752.01903115492</v>
      </c>
      <c r="B3125">
        <f t="shared" si="930"/>
        <v>118849.27509266141</v>
      </c>
      <c r="C3125" t="str">
        <f t="shared" si="914"/>
        <v>-0.471781404295586-0.433378258242091i</v>
      </c>
      <c r="D3125" t="str">
        <f t="shared" si="915"/>
        <v>3.38772730050901-0.687305307738456i</v>
      </c>
      <c r="E3125" t="str">
        <f t="shared" si="916"/>
        <v>50.7700288753558-144.073175027431i</v>
      </c>
      <c r="F3125" t="str">
        <f t="shared" si="917"/>
        <v>2.89503177092941-1.4642331389172i</v>
      </c>
      <c r="G3125" t="str">
        <f t="shared" si="918"/>
        <v>0.994887079173881-0.071321657767786i</v>
      </c>
      <c r="H3125" t="str">
        <f t="shared" si="919"/>
        <v>0.310262387496398-73.4888613895754i</v>
      </c>
      <c r="I3125" t="str">
        <f t="shared" si="920"/>
        <v>-0.301023783662299-0.60146550621023i</v>
      </c>
      <c r="K3125" t="str">
        <f t="shared" si="921"/>
        <v>0.000689381457566915-0.000998302653249184i</v>
      </c>
      <c r="L3125" t="str">
        <f t="shared" si="922"/>
        <v>0.0001875-0.00178076148460614i</v>
      </c>
      <c r="M3125" t="str">
        <f t="shared" si="923"/>
        <v>0.0025-0.000858418356681936i</v>
      </c>
      <c r="N3125">
        <f t="shared" si="924"/>
        <v>42.570572940375371</v>
      </c>
      <c r="O3125">
        <f t="shared" si="925"/>
        <v>3.8679856535118646</v>
      </c>
      <c r="P3125" s="3">
        <f t="shared" si="926"/>
        <v>-3.8679856535118646</v>
      </c>
      <c r="Q3125" s="3">
        <f t="shared" si="927"/>
        <v>-137.42942705962463</v>
      </c>
      <c r="R3125">
        <f t="shared" si="928"/>
        <v>42.570572940375371</v>
      </c>
      <c r="S3125">
        <f t="shared" si="929"/>
        <v>118.84927509266141</v>
      </c>
      <c r="T3125">
        <f t="shared" si="912"/>
        <v>-3.8679856535118646</v>
      </c>
    </row>
    <row r="3126" spans="1:20" x14ac:dyDescent="0.25">
      <c r="A3126">
        <f t="shared" si="913"/>
        <v>749589.67670347344</v>
      </c>
      <c r="B3126">
        <f t="shared" si="930"/>
        <v>119300.90233801353</v>
      </c>
      <c r="C3126" t="str">
        <f t="shared" si="914"/>
        <v>-0.47022080138418-0.428988704834009i</v>
      </c>
      <c r="D3126" t="str">
        <f t="shared" si="915"/>
        <v>3.38705699518948-0.688791341690365i</v>
      </c>
      <c r="E3126" t="str">
        <f t="shared" si="916"/>
        <v>50.1986862981133-143.603528836758i</v>
      </c>
      <c r="F3126" t="str">
        <f t="shared" si="917"/>
        <v>2.8949190658568-1.46025632157248i</v>
      </c>
      <c r="G3126" t="str">
        <f t="shared" si="918"/>
        <v>0.994848347709301-0.0715898929275263i</v>
      </c>
      <c r="H3126" t="str">
        <f t="shared" si="919"/>
        <v>0.307024888515037-73.2081440111073i</v>
      </c>
      <c r="I3126" t="str">
        <f t="shared" si="920"/>
        <v>-0.299069468006109-0.599132792233812i</v>
      </c>
      <c r="K3126" t="str">
        <f t="shared" si="921"/>
        <v>0.00068742986603912-0.000996422452169834i</v>
      </c>
      <c r="L3126" t="str">
        <f t="shared" si="922"/>
        <v>0.0001875-0.00177402020781644i</v>
      </c>
      <c r="M3126" t="str">
        <f t="shared" si="923"/>
        <v>0.0025-0.000855168715562795i</v>
      </c>
      <c r="N3126">
        <f t="shared" si="924"/>
        <v>42.37461462977933</v>
      </c>
      <c r="O3126">
        <f t="shared" si="925"/>
        <v>3.9239604368274135</v>
      </c>
      <c r="P3126" s="3">
        <f t="shared" si="926"/>
        <v>-3.9239604368274135</v>
      </c>
      <c r="Q3126" s="3">
        <f t="shared" si="927"/>
        <v>-137.62538537022067</v>
      </c>
      <c r="R3126">
        <f t="shared" si="928"/>
        <v>42.37461462977933</v>
      </c>
      <c r="S3126">
        <f t="shared" si="929"/>
        <v>119.30090233801353</v>
      </c>
      <c r="T3126">
        <f t="shared" si="912"/>
        <v>-3.9239604368274135</v>
      </c>
    </row>
    <row r="3127" spans="1:20" x14ac:dyDescent="0.25">
      <c r="A3127">
        <f t="shared" si="913"/>
        <v>752438.11747494666</v>
      </c>
      <c r="B3127">
        <f t="shared" si="930"/>
        <v>119754.24576689799</v>
      </c>
      <c r="C3127" t="str">
        <f t="shared" si="914"/>
        <v>-0.468647989614157-0.424633642301839i</v>
      </c>
      <c r="D3127" t="str">
        <f t="shared" si="915"/>
        <v>3.3863818541112-0.690285654442634i</v>
      </c>
      <c r="E3127" t="str">
        <f t="shared" si="916"/>
        <v>49.632679634814-143.133346968336i</v>
      </c>
      <c r="F3127" t="str">
        <f t="shared" si="917"/>
        <v>2.89480551147364-1.45630038763424i</v>
      </c>
      <c r="G3127" t="str">
        <f t="shared" si="918"/>
        <v>0.994809324376392-0.0718591157069084i</v>
      </c>
      <c r="H3127" t="str">
        <f t="shared" si="919"/>
        <v>0.303819018233508-72.9285116776446i</v>
      </c>
      <c r="I3127" t="str">
        <f t="shared" si="920"/>
        <v>-0.297129945377142-0.596809163387274i</v>
      </c>
      <c r="K3127" t="str">
        <f t="shared" si="921"/>
        <v>0.000685478698677501-0.000994542572330466i</v>
      </c>
      <c r="L3127" t="str">
        <f t="shared" si="922"/>
        <v>0.0001875-0.00176730445090301i</v>
      </c>
      <c r="M3127" t="str">
        <f t="shared" si="923"/>
        <v>0.0025-0.00085193137633273i</v>
      </c>
      <c r="N3127">
        <f t="shared" si="924"/>
        <v>42.179166811288638</v>
      </c>
      <c r="O3127">
        <f t="shared" si="925"/>
        <v>3.9800008840980103</v>
      </c>
      <c r="P3127" s="3">
        <f t="shared" si="926"/>
        <v>-3.9800008840980103</v>
      </c>
      <c r="Q3127" s="3">
        <f t="shared" si="927"/>
        <v>-137.82083318871136</v>
      </c>
      <c r="R3127">
        <f t="shared" si="928"/>
        <v>42.179166811288638</v>
      </c>
      <c r="S3127">
        <f t="shared" si="929"/>
        <v>119.75424576689799</v>
      </c>
      <c r="T3127">
        <f t="shared" si="912"/>
        <v>-3.9800008840980103</v>
      </c>
    </row>
    <row r="3128" spans="1:20" x14ac:dyDescent="0.25">
      <c r="A3128">
        <f t="shared" si="913"/>
        <v>755297.38232135144</v>
      </c>
      <c r="B3128">
        <f t="shared" si="930"/>
        <v>120209.3119008122</v>
      </c>
      <c r="C3128" t="str">
        <f t="shared" si="914"/>
        <v>-0.46706332553426-0.420312927078271i</v>
      </c>
      <c r="D3128" t="str">
        <f t="shared" si="915"/>
        <v>3.38570184439034-0.691788249827765i</v>
      </c>
      <c r="E3128" t="str">
        <f t="shared" si="916"/>
        <v>49.0719694568238-142.662680269414i</v>
      </c>
      <c r="F3128" t="str">
        <f t="shared" si="917"/>
        <v>2.89469110144755-1.4523652788036i</v>
      </c>
      <c r="G3128" t="str">
        <f t="shared" si="918"/>
        <v>0.994770006999-0.0721293295006211i</v>
      </c>
      <c r="H3128" t="str">
        <f t="shared" si="919"/>
        <v>0.300644499269205-72.6499600729098i</v>
      </c>
      <c r="I3128" t="str">
        <f t="shared" si="920"/>
        <v>-0.295205102671652-0.594494581281634i</v>
      </c>
      <c r="K3128" t="str">
        <f t="shared" si="921"/>
        <v>0.00068352800211232-0.000992662982908934i</v>
      </c>
      <c r="L3128" t="str">
        <f t="shared" si="922"/>
        <v>0.0001875-0.00176061411725743i</v>
      </c>
      <c r="M3128" t="str">
        <f t="shared" si="923"/>
        <v>0.0025-0.000848706292421529i</v>
      </c>
      <c r="N3128">
        <f t="shared" si="924"/>
        <v>41.984225797658212</v>
      </c>
      <c r="O3128">
        <f t="shared" si="925"/>
        <v>4.0361063836579518</v>
      </c>
      <c r="P3128" s="3">
        <f t="shared" si="926"/>
        <v>-4.0361063836579518</v>
      </c>
      <c r="Q3128" s="3">
        <f t="shared" si="927"/>
        <v>-138.01577420234179</v>
      </c>
      <c r="R3128">
        <f t="shared" si="928"/>
        <v>41.984225797658212</v>
      </c>
      <c r="S3128">
        <f t="shared" si="929"/>
        <v>120.2093119008122</v>
      </c>
      <c r="T3128">
        <f t="shared" si="912"/>
        <v>-4.0361063836579518</v>
      </c>
    </row>
    <row r="3129" spans="1:20" x14ac:dyDescent="0.25">
      <c r="A3129">
        <f t="shared" si="913"/>
        <v>758167.51237417257</v>
      </c>
      <c r="B3129">
        <f t="shared" si="930"/>
        <v>120666.10728603529</v>
      </c>
      <c r="C3129" t="str">
        <f t="shared" si="914"/>
        <v>-0.465467160414841-0.416026413075762i</v>
      </c>
      <c r="D3129" t="str">
        <f t="shared" si="915"/>
        <v>3.38501693294921-0.693299131613333i</v>
      </c>
      <c r="E3129" t="str">
        <f t="shared" si="916"/>
        <v>48.5165162115738-142.191578546871i</v>
      </c>
      <c r="F3129" t="str">
        <f t="shared" si="917"/>
        <v>2.89457582939988-1.44845093706562i</v>
      </c>
      <c r="G3129" t="str">
        <f t="shared" si="918"/>
        <v>0.994730393385104-0.0724005377122336i</v>
      </c>
      <c r="H3129" t="str">
        <f t="shared" si="919"/>
        <v>0.297501056410447-72.3724848992731i</v>
      </c>
      <c r="I3129" t="str">
        <f t="shared" si="920"/>
        <v>-0.293294827658958-0.592189007715185i</v>
      </c>
      <c r="K3129" t="str">
        <f t="shared" si="921"/>
        <v>0.000681577823061288-0.000990783653682619i</v>
      </c>
      <c r="L3129" t="str">
        <f t="shared" si="922"/>
        <v>0.0001875-0.00175394911063701i</v>
      </c>
      <c r="M3129" t="str">
        <f t="shared" si="923"/>
        <v>0.0025-0.000845493417435275i</v>
      </c>
      <c r="N3129">
        <f t="shared" si="924"/>
        <v>41.789787905863335</v>
      </c>
      <c r="O3129">
        <f t="shared" si="925"/>
        <v>4.0922763360128158</v>
      </c>
      <c r="P3129" s="3">
        <f t="shared" si="926"/>
        <v>-4.0922763360128158</v>
      </c>
      <c r="Q3129" s="3">
        <f t="shared" si="927"/>
        <v>-138.21021209413666</v>
      </c>
      <c r="R3129">
        <f t="shared" si="928"/>
        <v>41.789787905863335</v>
      </c>
      <c r="S3129">
        <f t="shared" si="929"/>
        <v>120.66610728603528</v>
      </c>
      <c r="T3129">
        <f t="shared" si="912"/>
        <v>-4.0922763360128158</v>
      </c>
    </row>
    <row r="3130" spans="1:20" x14ac:dyDescent="0.25">
      <c r="A3130">
        <f t="shared" si="913"/>
        <v>761048.54892119439</v>
      </c>
      <c r="B3130">
        <f t="shared" si="930"/>
        <v>121124.63849372222</v>
      </c>
      <c r="C3130" t="str">
        <f t="shared" si="914"/>
        <v>-0.463859840288976-0.411773951795731i</v>
      </c>
      <c r="D3130" t="str">
        <f t="shared" si="915"/>
        <v>3.38432708651564-0.694818303500284i</v>
      </c>
      <c r="E3130" t="str">
        <f t="shared" si="916"/>
        <v>47.9662802392149-141.720090580572i</v>
      </c>
      <c r="F3130" t="str">
        <f t="shared" si="917"/>
        <v>2.89445968890561-1.44455730468829i</v>
      </c>
      <c r="G3130" t="str">
        <f t="shared" si="918"/>
        <v>0.994690481326697-0.0726727437541831i</v>
      </c>
      <c r="H3130" t="str">
        <f t="shared" si="919"/>
        <v>0.294388416598633-72.0960818776548i</v>
      </c>
      <c r="I3130" t="str">
        <f t="shared" si="920"/>
        <v>-0.291399008974557-0.589892404672322i</v>
      </c>
      <c r="K3130" t="str">
        <f t="shared" si="921"/>
        <v>0.000679628208323146-0.000988904555028644i</v>
      </c>
      <c r="L3130" t="str">
        <f t="shared" si="922"/>
        <v>0.0001875-0.00174730933516339i</v>
      </c>
      <c r="M3130" t="str">
        <f t="shared" si="923"/>
        <v>0.0025-0.000842292705155687i</v>
      </c>
      <c r="N3130">
        <f t="shared" si="924"/>
        <v>41.595849458070433</v>
      </c>
      <c r="O3130">
        <f t="shared" si="925"/>
        <v>4.1485101536648514</v>
      </c>
      <c r="P3130" s="3">
        <f t="shared" si="926"/>
        <v>-4.1485101536648514</v>
      </c>
      <c r="Q3130" s="3">
        <f t="shared" si="927"/>
        <v>-138.40415054192957</v>
      </c>
      <c r="R3130">
        <f t="shared" si="928"/>
        <v>41.595849458070433</v>
      </c>
      <c r="S3130">
        <f t="shared" si="929"/>
        <v>121.12463849372222</v>
      </c>
      <c r="T3130">
        <f t="shared" si="912"/>
        <v>-4.1485101536648514</v>
      </c>
    </row>
    <row r="3131" spans="1:20" x14ac:dyDescent="0.25">
      <c r="A3131">
        <f t="shared" si="913"/>
        <v>763940.53340709489</v>
      </c>
      <c r="B3131">
        <f t="shared" si="930"/>
        <v>121584.91211999836</v>
      </c>
      <c r="C3131" t="str">
        <f t="shared" si="914"/>
        <v>-0.462241705994632-0.407555392434928i</v>
      </c>
      <c r="D3131" t="str">
        <f t="shared" si="915"/>
        <v>3.38363227162227-0.696345769121154i</v>
      </c>
      <c r="E3131" t="str">
        <f t="shared" si="916"/>
        <v>47.4212217887165-141.248264136751i</v>
      </c>
      <c r="F3131" t="str">
        <f t="shared" si="917"/>
        <v>2.89434267349276-1.4406843242215i</v>
      </c>
      <c r="G3131" t="str">
        <f t="shared" si="918"/>
        <v>0.994650268599682-0.0729459510477649i</v>
      </c>
      <c r="H3131" t="str">
        <f t="shared" si="919"/>
        <v>0.291306308910581-71.8207467474248i</v>
      </c>
      <c r="I3131" t="str">
        <f t="shared" si="920"/>
        <v>-0.289517536113259-0.587604734322247i</v>
      </c>
      <c r="K3131" t="str">
        <f t="shared" si="921"/>
        <v>0.000677679204771226-0.000987025657924013i</v>
      </c>
      <c r="L3131" t="str">
        <f t="shared" si="922"/>
        <v>0.0001875-0.00174069469532117i</v>
      </c>
      <c r="M3131" t="str">
        <f t="shared" si="923"/>
        <v>0.0025-0.000839104109539433i</v>
      </c>
      <c r="N3131">
        <f t="shared" si="924"/>
        <v>41.402406782563759</v>
      </c>
      <c r="O3131">
        <f t="shared" si="925"/>
        <v>4.2048072609408909</v>
      </c>
      <c r="P3131" s="3">
        <f t="shared" si="926"/>
        <v>-4.2048072609408909</v>
      </c>
      <c r="Q3131" s="3">
        <f t="shared" si="927"/>
        <v>-138.59759321743624</v>
      </c>
      <c r="R3131">
        <f t="shared" si="928"/>
        <v>41.402406782563759</v>
      </c>
      <c r="S3131">
        <f t="shared" si="929"/>
        <v>121.58491211999836</v>
      </c>
      <c r="T3131">
        <f t="shared" si="912"/>
        <v>-4.2048072609408909</v>
      </c>
    </row>
    <row r="3132" spans="1:20" x14ac:dyDescent="0.25">
      <c r="A3132">
        <f t="shared" si="913"/>
        <v>766843.50743404194</v>
      </c>
      <c r="B3132">
        <f t="shared" si="930"/>
        <v>122046.93478605436</v>
      </c>
      <c r="C3132" t="str">
        <f t="shared" si="914"/>
        <v>-0.460613093217856-0.403370581989359i</v>
      </c>
      <c r="D3132" t="str">
        <f t="shared" si="915"/>
        <v>3.38293245460588-0.697881532038335i</v>
      </c>
      <c r="E3132" t="str">
        <f t="shared" si="916"/>
        <v>46.8813010334891-140.77614598145i</v>
      </c>
      <c r="F3132" t="str">
        <f t="shared" si="917"/>
        <v>2.89422477664229-1.43683193849606i</v>
      </c>
      <c r="G3132" t="str">
        <f t="shared" si="918"/>
        <v>0.994609752963756-0.0732201630231199i</v>
      </c>
      <c r="H3132" t="str">
        <f t="shared" si="919"/>
        <v>0.288254464541105-71.5464752663041i</v>
      </c>
      <c r="I3132" t="str">
        <f t="shared" si="920"/>
        <v>-0.28765029942241-0.585325959017799i</v>
      </c>
      <c r="K3132" t="str">
        <f t="shared" si="921"/>
        <v>0.00067573085934702-0.000985146933945643i</v>
      </c>
      <c r="L3132" t="str">
        <f t="shared" si="922"/>
        <v>0.0001875-0.00173410509595653i</v>
      </c>
      <c r="M3132" t="str">
        <f t="shared" si="923"/>
        <v>0.0025-0.000835927584717505i</v>
      </c>
      <c r="N3132">
        <f t="shared" si="924"/>
        <v>41.209456214649947</v>
      </c>
      <c r="O3132">
        <f t="shared" si="925"/>
        <v>4.2611670938191804</v>
      </c>
      <c r="P3132" s="3">
        <f t="shared" si="926"/>
        <v>-4.2611670938191804</v>
      </c>
      <c r="Q3132" s="3">
        <f t="shared" si="927"/>
        <v>-138.79054378535005</v>
      </c>
      <c r="R3132">
        <f t="shared" si="928"/>
        <v>41.209456214649947</v>
      </c>
      <c r="S3132">
        <f t="shared" si="929"/>
        <v>122.04693478605436</v>
      </c>
      <c r="T3132">
        <f t="shared" si="912"/>
        <v>-4.2611670938191804</v>
      </c>
    </row>
    <row r="3133" spans="1:20" x14ac:dyDescent="0.25">
      <c r="A3133">
        <f t="shared" si="913"/>
        <v>769757.51276229136</v>
      </c>
      <c r="B3133">
        <f t="shared" si="930"/>
        <v>122510.71313824138</v>
      </c>
      <c r="C3133" t="str">
        <f t="shared" si="914"/>
        <v>-0.458974332536947-0.399219365355544i</v>
      </c>
      <c r="D3133" t="str">
        <f t="shared" si="915"/>
        <v>3.38222760160668-0.699425595742306i</v>
      </c>
      <c r="E3133" t="str">
        <f t="shared" si="916"/>
        <v>46.3464780864815-140.303781893984i</v>
      </c>
      <c r="F3133" t="str">
        <f t="shared" si="917"/>
        <v>2.89410599178759-1.4330000906227i</v>
      </c>
      <c r="G3133" t="str">
        <f t="shared" si="918"/>
        <v>0.994568932162301-0.0734953831192225i</v>
      </c>
      <c r="H3133" t="str">
        <f t="shared" si="919"/>
        <v>0.285232616785772-71.2732632102645i</v>
      </c>
      <c r="I3133" t="str">
        <f t="shared" si="920"/>
        <v>-0.285797190095138-0.583056041294192i</v>
      </c>
      <c r="K3133" t="str">
        <f t="shared" si="921"/>
        <v>0.000673783219053743-0.00098326835527034i</v>
      </c>
      <c r="L3133" t="str">
        <f t="shared" si="922"/>
        <v>0.0001875-0.00172754044227588i</v>
      </c>
      <c r="M3133" t="str">
        <f t="shared" si="923"/>
        <v>0.0025-0.000832763084994532i</v>
      </c>
      <c r="N3133">
        <f t="shared" si="924"/>
        <v>41.016994097521433</v>
      </c>
      <c r="O3133">
        <f t="shared" si="925"/>
        <v>4.3175890997572521</v>
      </c>
      <c r="P3133" s="3">
        <f t="shared" si="926"/>
        <v>-4.3175890997572521</v>
      </c>
      <c r="Q3133" s="3">
        <f t="shared" si="927"/>
        <v>-138.98300590247857</v>
      </c>
      <c r="R3133">
        <f t="shared" si="928"/>
        <v>41.016994097521433</v>
      </c>
      <c r="S3133">
        <f t="shared" si="929"/>
        <v>122.51071313824139</v>
      </c>
      <c r="T3133">
        <f t="shared" si="912"/>
        <v>-4.3175890997572521</v>
      </c>
    </row>
    <row r="3134" spans="1:20" x14ac:dyDescent="0.25">
      <c r="A3134">
        <f t="shared" si="913"/>
        <v>772682.59131078806</v>
      </c>
      <c r="B3134">
        <f t="shared" si="930"/>
        <v>122976.2538481667</v>
      </c>
      <c r="C3134" t="str">
        <f t="shared" si="914"/>
        <v>-0.457325749467436-0.395101585429345i</v>
      </c>
      <c r="D3134" t="str">
        <f t="shared" si="915"/>
        <v>3.38151767856772-0.700977963649823i</v>
      </c>
      <c r="E3134" t="str">
        <f t="shared" si="916"/>
        <v>45.8167130148121-139.831216680423i</v>
      </c>
      <c r="F3134" t="str">
        <f t="shared" si="917"/>
        <v>2.89398631231435-1.42918872399105i</v>
      </c>
      <c r="G3134" t="str">
        <f t="shared" si="918"/>
        <v>0.994527803922267-0.0737716147838674i</v>
      </c>
      <c r="H3134" t="str">
        <f t="shared" si="919"/>
        <v>0.282240501023927-71.0011063734356i</v>
      </c>
      <c r="I3134" t="str">
        <f t="shared" si="920"/>
        <v>-0.283958100163687-0.580794943867888i</v>
      </c>
      <c r="K3134" t="str">
        <f t="shared" si="921"/>
        <v>0.000671836330949894-0.00098138989467465i</v>
      </c>
      <c r="L3134" t="str">
        <f t="shared" si="922"/>
        <v>0.0001875-0.00172100063984447i</v>
      </c>
      <c r="M3134" t="str">
        <f t="shared" si="923"/>
        <v>0.0025-0.000829610564848106i</v>
      </c>
      <c r="N3134">
        <f t="shared" si="924"/>
        <v>40.825016783099471</v>
      </c>
      <c r="O3134">
        <f t="shared" si="925"/>
        <v>4.3740727375201303</v>
      </c>
      <c r="P3134" s="3">
        <f t="shared" si="926"/>
        <v>-4.3740727375201303</v>
      </c>
      <c r="Q3134" s="3">
        <f t="shared" si="927"/>
        <v>-139.17498321690053</v>
      </c>
      <c r="R3134">
        <f t="shared" si="928"/>
        <v>40.825016783099471</v>
      </c>
      <c r="S3134">
        <f t="shared" si="929"/>
        <v>122.97625384816671</v>
      </c>
      <c r="T3134">
        <f t="shared" si="912"/>
        <v>-4.3740727375201303</v>
      </c>
    </row>
    <row r="3135" spans="1:20" x14ac:dyDescent="0.25">
      <c r="A3135">
        <f t="shared" si="913"/>
        <v>775618.78515776899</v>
      </c>
      <c r="B3135">
        <f t="shared" si="930"/>
        <v>123443.56361278973</v>
      </c>
      <c r="C3135" t="str">
        <f t="shared" si="914"/>
        <v>-0.455667664507914-0.391017083202165i</v>
      </c>
      <c r="D3135" t="str">
        <f t="shared" si="915"/>
        <v>3.38080265123414-0.702538639102131i</v>
      </c>
      <c r="E3135" t="str">
        <f t="shared" si="916"/>
        <v>45.2919658538914-139.358494187077i</v>
      </c>
      <c r="F3135" t="str">
        <f t="shared" si="917"/>
        <v>2.89386573156002-1.42539778226865i</v>
      </c>
      <c r="G3135" t="str">
        <f t="shared" si="918"/>
        <v>0.994486365954063-0.0740488614736564i</v>
      </c>
      <c r="H3135" t="str">
        <f t="shared" si="919"/>
        <v>0.279277854701839-70.7300005680027i</v>
      </c>
      <c r="I3135" t="str">
        <f t="shared" si="920"/>
        <v>-0.28213292249277-0.578542629635331i</v>
      </c>
      <c r="K3135" t="str">
        <f t="shared" si="921"/>
        <v>0.000669890242142813-0.000979511525534655i</v>
      </c>
      <c r="L3135" t="str">
        <f t="shared" si="922"/>
        <v>0.0001875-0.00171448559458505i</v>
      </c>
      <c r="M3135" t="str">
        <f t="shared" si="923"/>
        <v>0.0025-0.000826469978928179i</v>
      </c>
      <c r="N3135">
        <f t="shared" si="924"/>
        <v>40.633520632835001</v>
      </c>
      <c r="O3135">
        <f t="shared" si="925"/>
        <v>4.4306174770099975</v>
      </c>
      <c r="P3135" s="3">
        <f t="shared" si="926"/>
        <v>-4.4306174770099975</v>
      </c>
      <c r="Q3135" s="3">
        <f t="shared" si="927"/>
        <v>-139.366479367165</v>
      </c>
      <c r="R3135">
        <f t="shared" si="928"/>
        <v>40.633520632835001</v>
      </c>
      <c r="S3135">
        <f t="shared" si="929"/>
        <v>123.44356361278973</v>
      </c>
      <c r="T3135">
        <f t="shared" si="912"/>
        <v>-4.4306174770099975</v>
      </c>
    </row>
    <row r="3136" spans="1:20" x14ac:dyDescent="0.25">
      <c r="A3136">
        <f t="shared" si="913"/>
        <v>778566.13654136856</v>
      </c>
      <c r="B3136">
        <f t="shared" si="930"/>
        <v>123912.64915451834</v>
      </c>
      <c r="C3136" t="str">
        <f t="shared" si="914"/>
        <v>-0.45400039318657-0.386965697854831i</v>
      </c>
      <c r="D3136" t="str">
        <f t="shared" si="915"/>
        <v>3.38008248515256-0.704107625363123i</v>
      </c>
      <c r="E3136" t="str">
        <f t="shared" si="916"/>
        <v>44.7721966211027-138.885657313991i</v>
      </c>
      <c r="F3136" t="str">
        <f t="shared" si="917"/>
        <v>2.89374424281364-1.42162720939997i</v>
      </c>
      <c r="G3136" t="str">
        <f t="shared" si="918"/>
        <v>0.994444615951435-0.0743271266539847i</v>
      </c>
      <c r="H3136" t="str">
        <f t="shared" si="919"/>
        <v>0.27634441731613-70.4599416241152i</v>
      </c>
      <c r="I3136" t="str">
        <f t="shared" si="920"/>
        <v>-0.280321550773016-0.576299061671835i</v>
      </c>
      <c r="K3136" t="str">
        <f t="shared" si="921"/>
        <v>0.000667944999782244-0.000977633221825653i</v>
      </c>
      <c r="L3136" t="str">
        <f t="shared" si="922"/>
        <v>0.0001875-0.0017079952127765i</v>
      </c>
      <c r="M3136" t="str">
        <f t="shared" si="923"/>
        <v>0.0025-0.000823341282056368i</v>
      </c>
      <c r="N3136">
        <f t="shared" si="924"/>
        <v>40.442502018490927</v>
      </c>
      <c r="O3136">
        <f t="shared" si="925"/>
        <v>4.4872227990956244</v>
      </c>
      <c r="P3136" s="3">
        <f t="shared" si="926"/>
        <v>-4.4872227990956244</v>
      </c>
      <c r="Q3136" s="3">
        <f t="shared" si="927"/>
        <v>-139.55749798150907</v>
      </c>
      <c r="R3136">
        <f t="shared" si="928"/>
        <v>40.442502018490927</v>
      </c>
      <c r="S3136">
        <f t="shared" si="929"/>
        <v>123.91264915451833</v>
      </c>
      <c r="T3136">
        <f t="shared" si="912"/>
        <v>-4.4872227990956244</v>
      </c>
    </row>
    <row r="3137" spans="1:20" x14ac:dyDescent="0.25">
      <c r="A3137">
        <f t="shared" si="913"/>
        <v>781524.68786022579</v>
      </c>
      <c r="B3137">
        <f t="shared" si="930"/>
        <v>124383.5172213055</v>
      </c>
      <c r="C3137" t="str">
        <f t="shared" si="914"/>
        <v>-0.452324246108456-0.382947266848961i</v>
      </c>
      <c r="D3137" t="str">
        <f t="shared" si="915"/>
        <v>3.37935714567043-0.705684925617525i</v>
      </c>
      <c r="E3137" t="str">
        <f t="shared" si="916"/>
        <v>44.2573653289992-138.412748028424i</v>
      </c>
      <c r="F3137" t="str">
        <f t="shared" si="917"/>
        <v>2.89362183931541-1.41787694960539i</v>
      </c>
      <c r="G3137" t="str">
        <f t="shared" si="918"/>
        <v>0.994402551591361-0.0746064137990257i</v>
      </c>
      <c r="H3137" t="str">
        <f t="shared" si="919"/>
        <v>0.273439930397351-70.1909253897891i</v>
      </c>
      <c r="I3137" t="str">
        <f t="shared" si="920"/>
        <v>-0.278523879514432-0.574064203230382i</v>
      </c>
      <c r="K3137" t="str">
        <f t="shared" si="921"/>
        <v>0.000666000651053895-0.000975754958121784i</v>
      </c>
      <c r="L3137" t="str">
        <f t="shared" si="922"/>
        <v>0.0001875-0.0017015294010525i</v>
      </c>
      <c r="M3137" t="str">
        <f t="shared" si="923"/>
        <v>0.0025-0.00082022442922531i</v>
      </c>
      <c r="N3137">
        <f t="shared" si="924"/>
        <v>40.251957322885886</v>
      </c>
      <c r="O3137">
        <f t="shared" si="925"/>
        <v>4.5438881954429142</v>
      </c>
      <c r="P3137" s="3">
        <f t="shared" si="926"/>
        <v>-4.5438881954429142</v>
      </c>
      <c r="Q3137" s="3">
        <f t="shared" si="927"/>
        <v>-139.74804267711411</v>
      </c>
      <c r="R3137">
        <f t="shared" si="928"/>
        <v>40.251957322885886</v>
      </c>
      <c r="S3137">
        <f t="shared" si="929"/>
        <v>124.38351722130551</v>
      </c>
      <c r="T3137">
        <f t="shared" si="912"/>
        <v>-4.5438881954429142</v>
      </c>
    </row>
    <row r="3138" spans="1:20" x14ac:dyDescent="0.25">
      <c r="A3138">
        <f t="shared" si="913"/>
        <v>784494.48167409457</v>
      </c>
      <c r="B3138">
        <f t="shared" si="930"/>
        <v>124856.17458674646</v>
      </c>
      <c r="C3138" t="str">
        <f t="shared" si="914"/>
        <v>-0.450639529003298-0.378961626015999i</v>
      </c>
      <c r="D3138" t="str">
        <f t="shared" si="915"/>
        <v>3.37862659793535-0.707270542969018i</v>
      </c>
      <c r="E3138" t="str">
        <f t="shared" si="916"/>
        <v>43.7474319980645-137.939807378308i</v>
      </c>
      <c r="F3138" t="str">
        <f t="shared" si="917"/>
        <v>2.89349851425639-1.41414694738023i</v>
      </c>
      <c r="G3138" t="str">
        <f t="shared" si="918"/>
        <v>0.994360170533926-0.0748867263917161i</v>
      </c>
      <c r="H3138" t="str">
        <f t="shared" si="919"/>
        <v>0.270564137493785-69.9229477308136i</v>
      </c>
      <c r="I3138" t="str">
        <f t="shared" si="920"/>
        <v>-0.276739804039945-0.571838017740487i</v>
      </c>
      <c r="K3138" t="str">
        <f t="shared" si="921"/>
        <v>0.000664057243173026-0.000973876709595534i</v>
      </c>
      <c r="L3138" t="str">
        <f t="shared" si="922"/>
        <v>0.0001875-0.00169508806640018i</v>
      </c>
      <c r="M3138" t="str">
        <f t="shared" si="923"/>
        <v>0.0025-0.000817119375598034i</v>
      </c>
      <c r="N3138">
        <f t="shared" si="924"/>
        <v>40.061882940616954</v>
      </c>
      <c r="O3138">
        <f t="shared" si="925"/>
        <v>4.6006131683466371</v>
      </c>
      <c r="P3138" s="3">
        <f t="shared" si="926"/>
        <v>-4.6006131683466371</v>
      </c>
      <c r="Q3138" s="3">
        <f t="shared" si="927"/>
        <v>-139.93811705938305</v>
      </c>
      <c r="R3138">
        <f t="shared" si="928"/>
        <v>40.061882940616954</v>
      </c>
      <c r="S3138">
        <f t="shared" si="929"/>
        <v>124.85617458674646</v>
      </c>
      <c r="T3138">
        <f t="shared" si="912"/>
        <v>-4.6006131683466371</v>
      </c>
    </row>
    <row r="3139" spans="1:20" x14ac:dyDescent="0.25">
      <c r="A3139">
        <f t="shared" si="913"/>
        <v>787475.56070445618</v>
      </c>
      <c r="B3139">
        <f t="shared" si="930"/>
        <v>125330.62805017611</v>
      </c>
      <c r="C3139" t="str">
        <f t="shared" si="914"/>
        <v>-0.448946542773908-0.375008609643856i</v>
      </c>
      <c r="D3139" t="str">
        <f t="shared" si="915"/>
        <v>3.37789080689448-0.708864480438378i</v>
      </c>
      <c r="E3139" t="str">
        <f t="shared" si="916"/>
        <v>43.242356669018-137.466875505679i</v>
      </c>
      <c r="F3139" t="str">
        <f t="shared" si="917"/>
        <v>2.89337426077814-1.41043714749375i</v>
      </c>
      <c r="G3139" t="str">
        <f t="shared" si="918"/>
        <v>0.994317470422209-0.0751680679237407i</v>
      </c>
      <c r="H3139" t="str">
        <f t="shared" si="919"/>
        <v>0.267716784155408-69.6560045306557i</v>
      </c>
      <c r="I3139" t="str">
        <f t="shared" si="920"/>
        <v>-0.27496922047898-0.569620468807032i</v>
      </c>
      <c r="K3139" t="str">
        <f t="shared" si="921"/>
        <v>0.000662114823377997-0.000971998452017173i</v>
      </c>
      <c r="L3139" t="str">
        <f t="shared" si="922"/>
        <v>0.0001875-0.00168867111615878i</v>
      </c>
      <c r="M3139" t="str">
        <f t="shared" si="923"/>
        <v>0.0025-0.000814026076507309i</v>
      </c>
      <c r="N3139">
        <f t="shared" si="924"/>
        <v>39.872275278748532</v>
      </c>
      <c r="O3139">
        <f t="shared" si="925"/>
        <v>4.657397230563082</v>
      </c>
      <c r="P3139" s="3">
        <f t="shared" si="926"/>
        <v>-4.657397230563082</v>
      </c>
      <c r="Q3139" s="3">
        <f t="shared" si="927"/>
        <v>-140.12772472125147</v>
      </c>
      <c r="R3139">
        <f t="shared" si="928"/>
        <v>39.872275278748532</v>
      </c>
      <c r="S3139">
        <f t="shared" si="929"/>
        <v>125.3306280501761</v>
      </c>
      <c r="T3139">
        <f t="shared" si="912"/>
        <v>-4.657397230563082</v>
      </c>
    </row>
    <row r="3140" spans="1:20" x14ac:dyDescent="0.25">
      <c r="A3140">
        <f t="shared" si="913"/>
        <v>790467.9678351332</v>
      </c>
      <c r="B3140">
        <f t="shared" si="930"/>
        <v>125806.88443676678</v>
      </c>
      <c r="C3140" t="str">
        <f t="shared" si="914"/>
        <v>-0.447245583545103-0.371088050561312i</v>
      </c>
      <c r="D3140" t="str">
        <f t="shared" si="915"/>
        <v>3.37714973729387-0.710466740961583i</v>
      </c>
      <c r="E3140" t="str">
        <f t="shared" si="916"/>
        <v>42.7420994147025-136.993991660082i</v>
      </c>
      <c r="F3140" t="str">
        <f t="shared" si="917"/>
        <v>2.89324907197244-1.40674749498816i</v>
      </c>
      <c r="G3140" t="str">
        <f t="shared" si="918"/>
        <v>0.994274448882169-0.0754504418955154i</v>
      </c>
      <c r="H3140" t="str">
        <f t="shared" si="919"/>
        <v>0.264897617918083-69.3900916903686i</v>
      </c>
      <c r="I3140" t="str">
        <f t="shared" si="920"/>
        <v>-0.273212025761103-0.567411520209163i</v>
      </c>
      <c r="K3140" t="str">
        <f t="shared" si="921"/>
        <v>0.000660173438923873-0.000970120161754099i</v>
      </c>
      <c r="L3140" t="str">
        <f t="shared" si="922"/>
        <v>0.0001875-0.00168227845801831i</v>
      </c>
      <c r="M3140" t="str">
        <f t="shared" si="923"/>
        <v>0.0025-0.000810944487454978i</v>
      </c>
      <c r="N3140">
        <f t="shared" si="924"/>
        <v>39.683130757478295</v>
      </c>
      <c r="O3140">
        <f t="shared" si="925"/>
        <v>4.7142399051430122</v>
      </c>
      <c r="P3140" s="3">
        <f t="shared" si="926"/>
        <v>-4.7142399051430122</v>
      </c>
      <c r="Q3140" s="3">
        <f t="shared" si="927"/>
        <v>-140.3168692425217</v>
      </c>
      <c r="R3140">
        <f t="shared" si="928"/>
        <v>39.683130757478295</v>
      </c>
      <c r="S3140">
        <f t="shared" si="929"/>
        <v>125.80688443676678</v>
      </c>
      <c r="T3140">
        <f t="shared" si="912"/>
        <v>-4.7142399051430122</v>
      </c>
    </row>
    <row r="3141" spans="1:20" x14ac:dyDescent="0.25">
      <c r="A3141">
        <f t="shared" si="913"/>
        <v>793471.74611290672</v>
      </c>
      <c r="B3141">
        <f t="shared" si="930"/>
        <v>126284.95059762649</v>
      </c>
      <c r="C3141" t="str">
        <f t="shared" si="914"/>
        <v>-0.445536942713057-0.367199780220074i</v>
      </c>
      <c r="D3141" t="str">
        <f t="shared" si="915"/>
        <v>3.37640335367783-0.71207732738792i</v>
      </c>
      <c r="E3141" t="str">
        <f t="shared" si="916"/>
        <v>42.2466203515326-136.521194211925i</v>
      </c>
      <c r="F3141" t="str">
        <f t="shared" si="917"/>
        <v>2.89312294088084-1.40307793517764i</v>
      </c>
      <c r="G3141" t="str">
        <f t="shared" si="918"/>
        <v>0.994231103522519-0.0757338518161704i</v>
      </c>
      <c r="H3141" t="str">
        <f t="shared" si="919"/>
        <v>0.262106388287912-69.1252051284982i</v>
      </c>
      <c r="I3141" t="str">
        <f t="shared" si="920"/>
        <v>-0.271468117609703-0.565211135899132i</v>
      </c>
      <c r="K3141" t="str">
        <f t="shared" si="921"/>
        <v>0.000658233137076003-0.000968241815770095i</v>
      </c>
      <c r="L3141" t="str">
        <f t="shared" si="922"/>
        <v>0.0001875-0.00167591000001824i</v>
      </c>
      <c r="M3141" t="str">
        <f t="shared" si="923"/>
        <v>0.0025-0.000807874564111359i</v>
      </c>
      <c r="N3141">
        <f t="shared" si="924"/>
        <v>39.494445810771623</v>
      </c>
      <c r="O3141">
        <f t="shared" si="925"/>
        <v>4.7711407252665303</v>
      </c>
      <c r="P3141" s="3">
        <f t="shared" si="926"/>
        <v>-4.7711407252665303</v>
      </c>
      <c r="Q3141" s="3">
        <f t="shared" si="927"/>
        <v>-140.50555418922838</v>
      </c>
      <c r="R3141">
        <f t="shared" si="928"/>
        <v>39.494445810771623</v>
      </c>
      <c r="S3141">
        <f t="shared" si="929"/>
        <v>126.28495059762649</v>
      </c>
      <c r="T3141">
        <f t="shared" si="912"/>
        <v>-4.7711407252665303</v>
      </c>
    </row>
    <row r="3142" spans="1:20" x14ac:dyDescent="0.25">
      <c r="A3142">
        <f t="shared" si="913"/>
        <v>796486.9387481357</v>
      </c>
      <c r="B3142">
        <f t="shared" si="930"/>
        <v>126764.83340989747</v>
      </c>
      <c r="C3142" t="str">
        <f t="shared" si="914"/>
        <v>-0.443820906995044-0.363343628774675i</v>
      </c>
      <c r="D3142" t="str">
        <f t="shared" si="915"/>
        <v>3.37565162038839-0.713696242478049i</v>
      </c>
      <c r="E3142" t="str">
        <f t="shared" si="916"/>
        <v>41.755879650544-136.048520665785i</v>
      </c>
      <c r="F3142" t="str">
        <f t="shared" si="917"/>
        <v>2.89299586049442-1.39942841364736i</v>
      </c>
      <c r="G3142" t="str">
        <f t="shared" si="918"/>
        <v>0.994187431934614-0.0760183012035332i</v>
      </c>
      <c r="H3142" t="str">
        <f t="shared" si="919"/>
        <v>0.259342846725777-68.8613407809918i</v>
      </c>
      <c r="I3142" t="str">
        <f t="shared" si="920"/>
        <v>-0.269737394535738-0.563019280001213i</v>
      </c>
      <c r="K3142" t="str">
        <f t="shared" si="921"/>
        <v>0.000656293965103632-0.000966363391624501i</v>
      </c>
      <c r="L3142" t="str">
        <f t="shared" si="922"/>
        <v>0.0001875-0.00166956565054616i</v>
      </c>
      <c r="M3142" t="str">
        <f t="shared" si="923"/>
        <v>0.0025-0.000804816262314562i</v>
      </c>
      <c r="N3142">
        <f t="shared" si="924"/>
        <v>39.306216886975818</v>
      </c>
      <c r="O3142">
        <f t="shared" si="925"/>
        <v>4.8280992340784827</v>
      </c>
      <c r="P3142" s="3">
        <f t="shared" si="926"/>
        <v>-4.8280992340784827</v>
      </c>
      <c r="Q3142" s="3">
        <f t="shared" si="927"/>
        <v>-140.69378311302418</v>
      </c>
      <c r="R3142">
        <f t="shared" si="928"/>
        <v>39.306216886975818</v>
      </c>
      <c r="S3142">
        <f t="shared" si="929"/>
        <v>126.76483340989748</v>
      </c>
      <c r="T3142">
        <f t="shared" si="912"/>
        <v>-4.8280992340784827</v>
      </c>
    </row>
    <row r="3143" spans="1:20" x14ac:dyDescent="0.25">
      <c r="A3143">
        <f t="shared" si="913"/>
        <v>799513.58911537868</v>
      </c>
      <c r="B3143">
        <f t="shared" si="930"/>
        <v>127246.53977685509</v>
      </c>
      <c r="C3143" t="str">
        <f t="shared" si="914"/>
        <v>-0.442097758479543-0.359519425160114i</v>
      </c>
      <c r="D3143" t="str">
        <f t="shared" si="915"/>
        <v>3.37489450156455-0.715323488902074i</v>
      </c>
      <c r="E3143" t="str">
        <f t="shared" si="916"/>
        <v>41.2698375480272-135.576007673662i</v>
      </c>
      <c r="F3143" t="str">
        <f t="shared" si="917"/>
        <v>2.89286782375335-1.39579887625248i</v>
      </c>
      <c r="G3143" t="str">
        <f t="shared" si="918"/>
        <v>0.994143431692331-0.0763037935841103i</v>
      </c>
      <c r="H3143" t="str">
        <f t="shared" si="919"/>
        <v>0.256606746632074-68.5984946011067i</v>
      </c>
      <c r="I3143" t="str">
        <f t="shared" si="920"/>
        <v>-0.268019755831521-0.560835916810575i</v>
      </c>
      <c r="K3143" t="str">
        <f t="shared" si="921"/>
        <v>0.000654355970273504-0.000964484867471296i</v>
      </c>
      <c r="L3143" t="str">
        <f t="shared" si="922"/>
        <v>0.0001875-0.00166324531833648i</v>
      </c>
      <c r="M3143" t="str">
        <f t="shared" si="923"/>
        <v>0.0025-0.000801769538069896i</v>
      </c>
      <c r="N3143">
        <f t="shared" si="924"/>
        <v>39.118440449401987</v>
      </c>
      <c r="O3143">
        <f t="shared" si="925"/>
        <v>4.8851149845254724</v>
      </c>
      <c r="P3143" s="3">
        <f t="shared" si="926"/>
        <v>-4.8851149845254724</v>
      </c>
      <c r="Q3143" s="3">
        <f t="shared" si="927"/>
        <v>-140.88155955059801</v>
      </c>
      <c r="R3143">
        <f t="shared" si="928"/>
        <v>39.118440449401987</v>
      </c>
      <c r="S3143">
        <f t="shared" si="929"/>
        <v>127.24653977685509</v>
      </c>
      <c r="T3143">
        <f t="shared" si="912"/>
        <v>-4.8851149845254724</v>
      </c>
    </row>
    <row r="3144" spans="1:20" x14ac:dyDescent="0.25">
      <c r="A3144">
        <f t="shared" si="913"/>
        <v>802551.74075401714</v>
      </c>
      <c r="B3144">
        <f t="shared" si="930"/>
        <v>127730.07662800714</v>
      </c>
      <c r="C3144" t="str">
        <f t="shared" si="914"/>
        <v>-0.440367774676635-0.355726997167416i</v>
      </c>
      <c r="D3144" t="str">
        <f t="shared" si="915"/>
        <v>3.37413196114181-0.716959069237581i</v>
      </c>
      <c r="E3144" t="str">
        <f t="shared" si="916"/>
        <v>40.788454355775-135.103691048167i</v>
      </c>
      <c r="F3144" t="str">
        <f t="shared" si="917"/>
        <v>2.89273882354665-1.39218926911718i</v>
      </c>
      <c r="G3144" t="str">
        <f t="shared" si="918"/>
        <v>0.994099100351945-0.0765903324930677i</v>
      </c>
      <c r="H3144" t="str">
        <f t="shared" si="919"/>
        <v>0.253897843331611-68.33666255932i</v>
      </c>
      <c r="I3144" t="str">
        <f t="shared" si="920"/>
        <v>-0.26631510156456-0.558661010792213i</v>
      </c>
      <c r="K3144" t="str">
        <f t="shared" si="921"/>
        <v>0.000652419199843495-0.000962606222058091i</v>
      </c>
      <c r="L3144" t="str">
        <f t="shared" si="922"/>
        <v>0.0001875-0.0016569489124691i</v>
      </c>
      <c r="M3144" t="str">
        <f t="shared" si="923"/>
        <v>0.0025-0.000798734347549206i</v>
      </c>
      <c r="N3144">
        <f t="shared" si="924"/>
        <v>38.931112976888187</v>
      </c>
      <c r="O3144">
        <f t="shared" si="925"/>
        <v>4.9421875391934798</v>
      </c>
      <c r="P3144" s="3">
        <f t="shared" si="926"/>
        <v>-4.9421875391934798</v>
      </c>
      <c r="Q3144" s="3">
        <f t="shared" si="927"/>
        <v>-141.06888702311181</v>
      </c>
      <c r="R3144">
        <f t="shared" si="928"/>
        <v>38.931112976888187</v>
      </c>
      <c r="S3144">
        <f t="shared" si="929"/>
        <v>127.73007662800714</v>
      </c>
      <c r="T3144">
        <f t="shared" si="912"/>
        <v>-4.9421875391934798</v>
      </c>
    </row>
    <row r="3145" spans="1:20" x14ac:dyDescent="0.25">
      <c r="A3145">
        <f t="shared" si="913"/>
        <v>805601.43736888235</v>
      </c>
      <c r="B3145">
        <f t="shared" si="930"/>
        <v>128215.45091919356</v>
      </c>
      <c r="C3145" t="str">
        <f t="shared" si="914"/>
        <v>-0.438631228568666-0.351966171517026i</v>
      </c>
      <c r="D3145" t="str">
        <f t="shared" si="915"/>
        <v>3.37336396285151-0.718602985967675i</v>
      </c>
      <c r="E3145" t="str">
        <f t="shared" si="916"/>
        <v>40.3116904709374-134.631605775646i</v>
      </c>
      <c r="F3145" t="str">
        <f t="shared" si="917"/>
        <v>2.8926088527117-1.38859953863368i</v>
      </c>
      <c r="G3145" t="str">
        <f t="shared" si="918"/>
        <v>0.99405443545201-0.076877921474213i</v>
      </c>
      <c r="H3145" t="str">
        <f t="shared" si="919"/>
        <v>0.251215894058697-68.0758406432388i</v>
      </c>
      <c r="I3145" t="str">
        <f t="shared" si="920"/>
        <v>-0.264623332571452-0.556494526579838i</v>
      </c>
      <c r="K3145" t="str">
        <f t="shared" si="921"/>
        <v>0.000650483701056254-0.000960727434725045i</v>
      </c>
      <c r="L3145" t="str">
        <f t="shared" si="922"/>
        <v>0.0001875-0.0016506763423681i</v>
      </c>
      <c r="M3145" t="str">
        <f t="shared" si="923"/>
        <v>0.0025-0.000795710647090263i</v>
      </c>
      <c r="N3145">
        <f t="shared" si="924"/>
        <v>38.744230964333013</v>
      </c>
      <c r="O3145">
        <f t="shared" si="925"/>
        <v>4.9993164701471198</v>
      </c>
      <c r="P3145" s="3">
        <f t="shared" si="926"/>
        <v>-4.9993164701471198</v>
      </c>
      <c r="Q3145" s="3">
        <f t="shared" si="927"/>
        <v>-141.25576903566699</v>
      </c>
      <c r="R3145">
        <f t="shared" si="928"/>
        <v>38.744230964333013</v>
      </c>
      <c r="S3145">
        <f t="shared" si="929"/>
        <v>128.21545091919356</v>
      </c>
      <c r="T3145">
        <f t="shared" si="912"/>
        <v>-4.9993164701471198</v>
      </c>
    </row>
    <row r="3146" spans="1:20" x14ac:dyDescent="0.25">
      <c r="A3146">
        <f t="shared" si="913"/>
        <v>808662.72283088416</v>
      </c>
      <c r="B3146">
        <f t="shared" si="930"/>
        <v>128702.66963268651</v>
      </c>
      <c r="C3146" t="str">
        <f t="shared" si="914"/>
        <v>-0.436888388661094-0.348236773930148i</v>
      </c>
      <c r="D3146" t="str">
        <f t="shared" si="915"/>
        <v>3.37259047022021-0.720255241478982i</v>
      </c>
      <c r="E3146" t="str">
        <f t="shared" si="916"/>
        <v>39.8395063855029-134.159786029224i</v>
      </c>
      <c r="F3146" t="str">
        <f t="shared" si="917"/>
        <v>2.89247790403402-1.38502963146127i</v>
      </c>
      <c r="G3146" t="str">
        <f t="shared" si="918"/>
        <v>0.99400943451324-0.0771665640799742i</v>
      </c>
      <c r="H3146" t="str">
        <f t="shared" si="919"/>
        <v>0.248560657942386-67.8160248575105i</v>
      </c>
      <c r="I3146" t="str">
        <f t="shared" si="920"/>
        <v>-0.262944350451821-0.554336428974825i</v>
      </c>
      <c r="K3146" t="str">
        <f t="shared" si="921"/>
        <v>0.00064854952113286-0.000958848485403688i</v>
      </c>
      <c r="L3146" t="str">
        <f t="shared" si="922"/>
        <v>0.0001875-0.00164442751780046i</v>
      </c>
      <c r="M3146" t="str">
        <f t="shared" si="923"/>
        <v>0.0025-0.000792698393196119i</v>
      </c>
      <c r="N3146">
        <f t="shared" si="924"/>
        <v>38.557790923208188</v>
      </c>
      <c r="O3146">
        <f t="shared" si="925"/>
        <v>5.0565013587702836</v>
      </c>
      <c r="P3146" s="3">
        <f t="shared" si="926"/>
        <v>-5.0565013587702836</v>
      </c>
      <c r="Q3146" s="3">
        <f t="shared" si="927"/>
        <v>-141.44220907679181</v>
      </c>
      <c r="R3146">
        <f t="shared" si="928"/>
        <v>38.557790923208188</v>
      </c>
      <c r="S3146">
        <f t="shared" si="929"/>
        <v>128.70266963268651</v>
      </c>
      <c r="T3146">
        <f t="shared" si="912"/>
        <v>-5.0565013587702836</v>
      </c>
    </row>
    <row r="3147" spans="1:20" x14ac:dyDescent="0.25">
      <c r="A3147">
        <f t="shared" si="913"/>
        <v>811735.64117764158</v>
      </c>
      <c r="B3147">
        <f t="shared" si="930"/>
        <v>129191.73977729071</v>
      </c>
      <c r="C3147" t="str">
        <f t="shared" si="914"/>
        <v>-0.435139519033527-0.344538629198047i</v>
      </c>
      <c r="D3147" t="str">
        <f t="shared" si="915"/>
        <v>3.37181144656921-0.721915838059652i</v>
      </c>
      <c r="E3147" t="str">
        <f t="shared" si="916"/>
        <v>39.3718626954081-133.688265181772i</v>
      </c>
      <c r="F3147" t="str">
        <f t="shared" si="917"/>
        <v>2.89234597024681-1.38147949452531i</v>
      </c>
      <c r="G3147" t="str">
        <f t="shared" si="918"/>
        <v>0.993964095038382-0.0774562638713794i</v>
      </c>
      <c r="H3147" t="str">
        <f t="shared" si="919"/>
        <v>0.245931895991908-67.557211223734i</v>
      </c>
      <c r="I3147" t="str">
        <f t="shared" si="920"/>
        <v>-0.261278057562302-0.552186682945126i</v>
      </c>
      <c r="K3147" t="str">
        <f t="shared" si="921"/>
        <v>0.000646616707266502-0.000956969354615647i</v>
      </c>
      <c r="L3147" t="str">
        <f t="shared" si="922"/>
        <v>0.0001875-0.00163820234887474i</v>
      </c>
      <c r="M3147" t="str">
        <f t="shared" si="923"/>
        <v>0.0025-0.000789697542534489i</v>
      </c>
      <c r="N3147">
        <f t="shared" si="924"/>
        <v>38.371789382046046</v>
      </c>
      <c r="O3147">
        <f t="shared" si="925"/>
        <v>5.1137417956079219</v>
      </c>
      <c r="P3147" s="3">
        <f t="shared" si="926"/>
        <v>-5.1137417956079219</v>
      </c>
      <c r="Q3147" s="3">
        <f t="shared" si="927"/>
        <v>-141.62821061795395</v>
      </c>
      <c r="R3147">
        <f t="shared" si="928"/>
        <v>38.371789382046046</v>
      </c>
      <c r="S3147">
        <f t="shared" si="929"/>
        <v>129.19173977729071</v>
      </c>
      <c r="T3147">
        <f t="shared" si="912"/>
        <v>-5.1137417956079219</v>
      </c>
    </row>
    <row r="3148" spans="1:20" x14ac:dyDescent="0.25">
      <c r="A3148">
        <f t="shared" si="913"/>
        <v>814820.23661411658</v>
      </c>
      <c r="B3148">
        <f t="shared" si="930"/>
        <v>129682.66838844442</v>
      </c>
      <c r="C3148" t="str">
        <f t="shared" si="914"/>
        <v>-0.433384879390883-0.340871561249376i</v>
      </c>
      <c r="D3148" t="str">
        <f t="shared" si="915"/>
        <v>3.37102685501385-0.723584777897333i</v>
      </c>
      <c r="E3148" t="str">
        <f t="shared" si="916"/>
        <v>38.9087201092977-133.217075818794i</v>
      </c>
      <c r="F3148" t="str">
        <f t="shared" si="917"/>
        <v>2.89221304403069-1.37794907501629i</v>
      </c>
      <c r="G3148" t="str">
        <f t="shared" si="918"/>
        <v>0.993918414512095-0.0777470244180358i</v>
      </c>
      <c r="H3148" t="str">
        <f t="shared" si="919"/>
        <v>0.243329371082261-67.2993957803735i</v>
      </c>
      <c r="I3148" t="str">
        <f t="shared" si="920"/>
        <v>-0.259624357010588-0.550045253624244i</v>
      </c>
      <c r="K3148" t="str">
        <f t="shared" si="921"/>
        <v>0.000644685306616163-0.000955090023471317i</v>
      </c>
      <c r="L3148" t="str">
        <f t="shared" si="922"/>
        <v>0.0001875-0.00163200074603979i</v>
      </c>
      <c r="M3148" t="str">
        <f t="shared" si="923"/>
        <v>0.0025-0.000786708051937129i</v>
      </c>
      <c r="N3148">
        <f t="shared" si="924"/>
        <v>38.186222886906165</v>
      </c>
      <c r="O3148">
        <f t="shared" si="925"/>
        <v>5.1710373802090439</v>
      </c>
      <c r="P3148" s="3">
        <f t="shared" si="926"/>
        <v>-5.1710373802090439</v>
      </c>
      <c r="Q3148" s="3">
        <f t="shared" si="927"/>
        <v>-141.81377711309383</v>
      </c>
      <c r="R3148">
        <f t="shared" si="928"/>
        <v>38.186222886906165</v>
      </c>
      <c r="S3148">
        <f t="shared" si="929"/>
        <v>129.68266838844443</v>
      </c>
      <c r="T3148">
        <f t="shared" si="912"/>
        <v>-5.1710373802090439</v>
      </c>
    </row>
    <row r="3149" spans="1:20" x14ac:dyDescent="0.25">
      <c r="A3149">
        <f t="shared" si="913"/>
        <v>817916.5535132502</v>
      </c>
      <c r="B3149">
        <f t="shared" si="930"/>
        <v>130175.46252832051</v>
      </c>
      <c r="C3149" t="str">
        <f t="shared" si="914"/>
        <v>-0.431624725114647-0.337235393215536i</v>
      </c>
      <c r="D3149" t="str">
        <f t="shared" si="915"/>
        <v>3.37023665846308-0.72526206307712i</v>
      </c>
      <c r="E3149" t="str">
        <f t="shared" si="916"/>
        <v>38.4500394569241-132.746249751221i</v>
      </c>
      <c r="F3149" t="str">
        <f t="shared" si="917"/>
        <v>2.89207911801322-1.37443832038883i</v>
      </c>
      <c r="G3149" t="str">
        <f t="shared" si="918"/>
        <v>0.993872390400827-0.0780388492981075i</v>
      </c>
      <c r="H3149" t="str">
        <f t="shared" si="919"/>
        <v>0.240752847939979-67.0425745826709i</v>
      </c>
      <c r="I3149" t="str">
        <f t="shared" si="920"/>
        <v>-0.257983152649516-0.547912106310167i</v>
      </c>
      <c r="K3149" t="str">
        <f t="shared" si="921"/>
        <v>0.000642755366300347-0.000953210473668412i</v>
      </c>
      <c r="L3149" t="str">
        <f t="shared" si="922"/>
        <v>0.0001875-0.00162582262008347i</v>
      </c>
      <c r="M3149" t="str">
        <f t="shared" si="923"/>
        <v>0.0025-0.000783729878399211i</v>
      </c>
      <c r="N3149">
        <f t="shared" si="924"/>
        <v>38.001088001818118</v>
      </c>
      <c r="O3149">
        <f t="shared" si="925"/>
        <v>5.2283877209711429</v>
      </c>
      <c r="P3149" s="3">
        <f t="shared" si="926"/>
        <v>-5.2283877209711429</v>
      </c>
      <c r="Q3149" s="3">
        <f t="shared" si="927"/>
        <v>-141.99891199818188</v>
      </c>
      <c r="R3149">
        <f t="shared" si="928"/>
        <v>38.001088001818118</v>
      </c>
      <c r="S3149">
        <f t="shared" si="929"/>
        <v>130.17546252832051</v>
      </c>
      <c r="T3149">
        <f t="shared" si="912"/>
        <v>-5.2283877209711429</v>
      </c>
    </row>
    <row r="3150" spans="1:20" x14ac:dyDescent="0.25">
      <c r="A3150">
        <f t="shared" si="913"/>
        <v>821024.63641660055</v>
      </c>
      <c r="B3150">
        <f t="shared" si="930"/>
        <v>130670.12928592812</v>
      </c>
      <c r="C3150" t="str">
        <f t="shared" si="914"/>
        <v>-0.42985930731415-0.333629947494092i</v>
      </c>
      <c r="D3150" t="str">
        <f t="shared" si="915"/>
        <v>3.36944081961877-0.726947695579506i</v>
      </c>
      <c r="E3150" t="str">
        <f t="shared" si="916"/>
        <v>37.995781697208-132.275818028107i</v>
      </c>
      <c r="F3150" t="str">
        <f t="shared" si="917"/>
        <v>2.89194418476864-1.37094717836071i</v>
      </c>
      <c r="G3150" t="str">
        <f t="shared" si="918"/>
        <v>0.993826020152692-0.0783317420982932i</v>
      </c>
      <c r="H3150" t="str">
        <f t="shared" si="919"/>
        <v>0.23820209312903-66.7867437025569i</v>
      </c>
      <c r="I3150" t="str">
        <f t="shared" si="920"/>
        <v>-0.256354349071185-0.545787206464331i</v>
      </c>
      <c r="K3150" t="str">
        <f t="shared" si="921"/>
        <v>0.000640826933390812-0.000951330687490454i</v>
      </c>
      <c r="L3150" t="str">
        <f t="shared" si="922"/>
        <v>0.0001875-0.00161966788213137i</v>
      </c>
      <c r="M3150" t="str">
        <f t="shared" si="923"/>
        <v>0.0025-0.00078076297907871i</v>
      </c>
      <c r="N3150">
        <f t="shared" si="924"/>
        <v>37.816381309202313</v>
      </c>
      <c r="O3150">
        <f t="shared" si="925"/>
        <v>5.2857924349867336</v>
      </c>
      <c r="P3150" s="3">
        <f t="shared" si="926"/>
        <v>-5.2857924349867336</v>
      </c>
      <c r="Q3150" s="3">
        <f t="shared" si="927"/>
        <v>-142.18361869079769</v>
      </c>
      <c r="R3150">
        <f t="shared" si="928"/>
        <v>37.816381309202313</v>
      </c>
      <c r="S3150">
        <f t="shared" si="929"/>
        <v>130.67012928592811</v>
      </c>
      <c r="T3150">
        <f t="shared" si="912"/>
        <v>-5.2857924349867336</v>
      </c>
    </row>
    <row r="3151" spans="1:20" x14ac:dyDescent="0.25">
      <c r="A3151">
        <f t="shared" si="913"/>
        <v>824144.53003498376</v>
      </c>
      <c r="B3151">
        <f t="shared" si="930"/>
        <v>131166.67577721467</v>
      </c>
      <c r="C3151" t="str">
        <f t="shared" si="914"/>
        <v>-0.428088872877932-0.330055045810372i</v>
      </c>
      <c r="D3151" t="str">
        <f t="shared" si="915"/>
        <v>3.36863930097527-0.728641677278314i</v>
      </c>
      <c r="E3151" t="str">
        <f t="shared" si="916"/>
        <v>37.5459079259714-131.805810949242i</v>
      </c>
      <c r="F3151" t="str">
        <f t="shared" si="917"/>
        <v>2.89180823681747-1.36747559691192i</v>
      </c>
      <c r="G3151" t="str">
        <f t="shared" si="918"/>
        <v>0.993779301197337-0.0786257064138023i</v>
      </c>
      <c r="H3151" t="str">
        <f t="shared" si="919"/>
        <v>0.235676875036917-66.5318992285681i</v>
      </c>
      <c r="I3151" t="str">
        <f t="shared" si="920"/>
        <v>-0.254737851601154-0.543670519710606i</v>
      </c>
      <c r="K3151" t="str">
        <f t="shared" si="921"/>
        <v>0.000638900054906327-0.000949450647805169i</v>
      </c>
      <c r="L3151" t="str">
        <f t="shared" si="922"/>
        <v>0.0001875-0.00161353644364552i</v>
      </c>
      <c r="M3151" t="str">
        <f t="shared" si="923"/>
        <v>0.0025-0.00077780731129579i</v>
      </c>
      <c r="N3151">
        <f t="shared" si="924"/>
        <v>37.632099410270172</v>
      </c>
      <c r="O3151">
        <f t="shared" si="925"/>
        <v>5.3432511478899203</v>
      </c>
      <c r="P3151" s="3">
        <f t="shared" si="926"/>
        <v>-5.3432511478899203</v>
      </c>
      <c r="Q3151" s="3">
        <f t="shared" si="927"/>
        <v>-142.36790058972983</v>
      </c>
      <c r="R3151">
        <f t="shared" si="928"/>
        <v>37.632099410270172</v>
      </c>
      <c r="S3151">
        <f t="shared" si="929"/>
        <v>131.16667577721466</v>
      </c>
      <c r="T3151">
        <f t="shared" si="912"/>
        <v>-5.3432511478899203</v>
      </c>
    </row>
    <row r="3152" spans="1:20" x14ac:dyDescent="0.25">
      <c r="A3152">
        <f t="shared" si="913"/>
        <v>827276.27924911678</v>
      </c>
      <c r="B3152">
        <f t="shared" si="930"/>
        <v>131665.1091451681</v>
      </c>
      <c r="C3152" t="str">
        <f t="shared" si="914"/>
        <v>-0.426313664524997-0.326510509277157i</v>
      </c>
      <c r="D3152" t="str">
        <f t="shared" si="915"/>
        <v>3.36783206481884-0.730344009938591i</v>
      </c>
      <c r="E3152" t="str">
        <f t="shared" si="916"/>
        <v>37.1003793833377-131.33625807764i</v>
      </c>
      <c r="F3152" t="str">
        <f t="shared" si="917"/>
        <v>2.89167126662614-1.36402352428367i</v>
      </c>
      <c r="G3152" t="str">
        <f t="shared" si="918"/>
        <v>0.993732230945827-0.0789207458483316i</v>
      </c>
      <c r="H3152" t="str">
        <f t="shared" si="919"/>
        <v>0.233176963860898-66.278037265759i</v>
      </c>
      <c r="I3152" t="str">
        <f t="shared" si="920"/>
        <v>-0.25313356629266-0.541562011834265i</v>
      </c>
      <c r="K3152" t="str">
        <f t="shared" si="921"/>
        <v>0.000636974777806455-0.000947570338062795i</v>
      </c>
      <c r="L3152" t="str">
        <f t="shared" si="922"/>
        <v>0.0001875-0.00160742821642311i</v>
      </c>
      <c r="M3152" t="str">
        <f t="shared" si="923"/>
        <v>0.0025-0.000774862832532166i</v>
      </c>
      <c r="N3152">
        <f t="shared" si="924"/>
        <v>37.448238925403729</v>
      </c>
      <c r="O3152">
        <f t="shared" si="925"/>
        <v>5.4007634937063234</v>
      </c>
      <c r="P3152" s="3">
        <f t="shared" si="926"/>
        <v>-5.4007634937063234</v>
      </c>
      <c r="Q3152" s="3">
        <f t="shared" si="927"/>
        <v>-142.55176107459627</v>
      </c>
      <c r="R3152">
        <f t="shared" si="928"/>
        <v>37.448238925403729</v>
      </c>
      <c r="S3152">
        <f t="shared" si="929"/>
        <v>131.66510914516809</v>
      </c>
      <c r="T3152">
        <f t="shared" si="912"/>
        <v>-5.4007634937063234</v>
      </c>
    </row>
    <row r="3153" spans="1:20" x14ac:dyDescent="0.25">
      <c r="A3153">
        <f t="shared" si="913"/>
        <v>830419.92911026336</v>
      </c>
      <c r="B3153">
        <f t="shared" si="930"/>
        <v>132165.43655991973</v>
      </c>
      <c r="C3153" t="str">
        <f t="shared" si="914"/>
        <v>-0.424533920856115-0.322996158452652i</v>
      </c>
      <c r="D3153" t="str">
        <f t="shared" si="915"/>
        <v>3.36701907322706-0.7320546952145i</v>
      </c>
      <c r="E3153" t="str">
        <f t="shared" si="916"/>
        <v>36.6591574608265-130.867188251949i</v>
      </c>
      <c r="F3153" t="str">
        <f t="shared" si="917"/>
        <v>2.89153326660661-1.36059090897744i</v>
      </c>
      <c r="G3153" t="str">
        <f t="shared" si="918"/>
        <v>0.993684806790508-0.0792168640140403i</v>
      </c>
      <c r="H3153" t="str">
        <f t="shared" si="919"/>
        <v>0.230702131594402-66.0251539356198i</v>
      </c>
      <c r="I3153" t="str">
        <f t="shared" si="920"/>
        <v>-0.251541399920901-0.539461648780986i</v>
      </c>
      <c r="K3153" t="str">
        <f t="shared" si="921"/>
        <v>0.000635051148985382-0.000945689742294324i</v>
      </c>
      <c r="L3153" t="str">
        <f t="shared" si="922"/>
        <v>0.0001875-0.00160134311259525i</v>
      </c>
      <c r="M3153" t="str">
        <f t="shared" si="923"/>
        <v>0.0025-0.00077192950043053i</v>
      </c>
      <c r="N3153">
        <f t="shared" si="924"/>
        <v>37.264796494515821</v>
      </c>
      <c r="O3153">
        <f t="shared" si="925"/>
        <v>5.4583291147025399</v>
      </c>
      <c r="P3153" s="3">
        <f t="shared" si="926"/>
        <v>-5.4583291147025399</v>
      </c>
      <c r="Q3153" s="3">
        <f t="shared" si="927"/>
        <v>-142.73520350548418</v>
      </c>
      <c r="R3153">
        <f t="shared" si="928"/>
        <v>37.264796494515821</v>
      </c>
      <c r="S3153">
        <f t="shared" si="929"/>
        <v>132.16543655991973</v>
      </c>
      <c r="T3153">
        <f t="shared" si="912"/>
        <v>-5.4583291147025399</v>
      </c>
    </row>
    <row r="3154" spans="1:20" x14ac:dyDescent="0.25">
      <c r="A3154">
        <f t="shared" si="913"/>
        <v>833575.5248408824</v>
      </c>
      <c r="B3154">
        <f t="shared" si="930"/>
        <v>132667.66521884743</v>
      </c>
      <c r="C3154" t="str">
        <f t="shared" si="914"/>
        <v>-0.422749876404967-0.319511813396604i</v>
      </c>
      <c r="D3154" t="str">
        <f t="shared" si="915"/>
        <v>3.36620028806841-0.733773734647196i</v>
      </c>
      <c r="E3154" t="str">
        <f t="shared" si="916"/>
        <v>36.2222037081272-130.398629598726i</v>
      </c>
      <c r="F3154" t="str">
        <f t="shared" si="917"/>
        <v>2.89139422911601-1.35717769975399i</v>
      </c>
      <c r="G3154" t="str">
        <f t="shared" si="918"/>
        <v>0.993637026104887-0.0795140645315246i</v>
      </c>
      <c r="H3154" t="str">
        <f t="shared" si="919"/>
        <v>0.228252152013554-65.7732453759911i</v>
      </c>
      <c r="I3154" t="str">
        <f t="shared" si="920"/>
        <v>-0.249961259977346-0.537369396655845i</v>
      </c>
      <c r="K3154" t="str">
        <f t="shared" si="921"/>
        <v>0.000633129215265726-0.000943808845109625i</v>
      </c>
      <c r="L3154" t="str">
        <f t="shared" si="922"/>
        <v>0.0001875-0.00159528104462567i</v>
      </c>
      <c r="M3154" t="str">
        <f t="shared" si="923"/>
        <v>0.0025-0.00076900727279391i</v>
      </c>
      <c r="N3154">
        <f t="shared" si="924"/>
        <v>37.081768777387822</v>
      </c>
      <c r="O3154">
        <f t="shared" si="925"/>
        <v>5.5159476612390694</v>
      </c>
      <c r="P3154" s="3">
        <f t="shared" si="926"/>
        <v>-5.5159476612390694</v>
      </c>
      <c r="Q3154" s="3">
        <f t="shared" si="927"/>
        <v>-142.91823122261218</v>
      </c>
      <c r="R3154">
        <f t="shared" si="928"/>
        <v>37.081768777387822</v>
      </c>
      <c r="S3154">
        <f t="shared" si="929"/>
        <v>132.66766521884742</v>
      </c>
      <c r="T3154">
        <f t="shared" si="912"/>
        <v>-5.5159476612390694</v>
      </c>
    </row>
    <row r="3155" spans="1:20" x14ac:dyDescent="0.25">
      <c r="A3155">
        <f t="shared" si="913"/>
        <v>836743.11183527787</v>
      </c>
      <c r="B3155">
        <f t="shared" si="930"/>
        <v>133171.80234667906</v>
      </c>
      <c r="C3155" t="str">
        <f t="shared" si="914"/>
        <v>-0.420961761689259-0.316057293724788i</v>
      </c>
      <c r="D3155" t="str">
        <f t="shared" si="915"/>
        <v>3.36537567100168-0.735501129662673i</v>
      </c>
      <c r="E3155" t="str">
        <f t="shared" si="916"/>
        <v>35.7894798395859-129.930609544624i</v>
      </c>
      <c r="F3155" t="str">
        <f t="shared" si="917"/>
        <v>2.89125414645631-1.35378384563243i</v>
      </c>
      <c r="G3155" t="str">
        <f t="shared" si="918"/>
        <v>0.993588886243498-0.079812351029792i</v>
      </c>
      <c r="H3155" t="str">
        <f t="shared" si="919"/>
        <v>0.225826800663873-65.5223077409791i</v>
      </c>
      <c r="I3155" t="str">
        <f t="shared" si="920"/>
        <v>-0.248393054664109-0.535285221722328i</v>
      </c>
      <c r="K3155" t="str">
        <f t="shared" si="921"/>
        <v>0.000631209023392432-0.000941927631695534i</v>
      </c>
      <c r="L3155" t="str">
        <f t="shared" si="922"/>
        <v>0.0001875-0.00158924192530949i</v>
      </c>
      <c r="M3155" t="str">
        <f t="shared" si="923"/>
        <v>0.0025-0.000766096107585091i</v>
      </c>
      <c r="N3155">
        <f t="shared" si="924"/>
        <v>36.899152453991434</v>
      </c>
      <c r="O3155">
        <f t="shared" si="925"/>
        <v>5.5736187916229074</v>
      </c>
      <c r="P3155" s="3">
        <f t="shared" si="926"/>
        <v>-5.5736187916229074</v>
      </c>
      <c r="Q3155" s="3">
        <f t="shared" si="927"/>
        <v>-143.10084754600857</v>
      </c>
      <c r="R3155">
        <f t="shared" si="928"/>
        <v>36.899152453991434</v>
      </c>
      <c r="S3155">
        <f t="shared" si="929"/>
        <v>133.17180234667907</v>
      </c>
      <c r="T3155">
        <f t="shared" si="912"/>
        <v>-5.5736187916229074</v>
      </c>
    </row>
    <row r="3156" spans="1:20" x14ac:dyDescent="0.25">
      <c r="A3156">
        <f t="shared" si="913"/>
        <v>839922.73566025181</v>
      </c>
      <c r="B3156">
        <f t="shared" si="930"/>
        <v>133677.85519559644</v>
      </c>
      <c r="C3156" t="str">
        <f t="shared" si="914"/>
        <v>-0.419169803261636-0.312632418661736i</v>
      </c>
      <c r="D3156" t="str">
        <f t="shared" si="915"/>
        <v>3.36454518347553-0.73723688156961i</v>
      </c>
      <c r="E3156" t="str">
        <f t="shared" si="916"/>
        <v>35.3609477403903-129.463154828445i</v>
      </c>
      <c r="F3156" t="str">
        <f t="shared" si="917"/>
        <v>2.89111301087382-1.35040929588922i</v>
      </c>
      <c r="G3156" t="str">
        <f t="shared" si="918"/>
        <v>0.993540384541779-0.0801117271462339i</v>
      </c>
      <c r="H3156" t="str">
        <f t="shared" si="919"/>
        <v>0.223425854847124-65.2723372008752i</v>
      </c>
      <c r="I3156" t="str">
        <f t="shared" si="920"/>
        <v>-0.246836692888357-0.533209090401341i</v>
      </c>
      <c r="K3156" t="str">
        <f t="shared" si="921"/>
        <v>0.000629290620026663-0.000940046087813818i</v>
      </c>
      <c r="L3156" t="str">
        <f t="shared" si="922"/>
        <v>0.0001875-0.00158322566777196i</v>
      </c>
      <c r="M3156" t="str">
        <f t="shared" si="923"/>
        <v>0.0025-0.000763195962925972i</v>
      </c>
      <c r="N3156">
        <f t="shared" si="924"/>
        <v>36.716944224789813</v>
      </c>
      <c r="O3156">
        <f t="shared" si="925"/>
        <v>5.6313421719633228</v>
      </c>
      <c r="P3156" s="3">
        <f t="shared" si="926"/>
        <v>-5.6313421719633228</v>
      </c>
      <c r="Q3156" s="3">
        <f t="shared" si="927"/>
        <v>-143.28305577521019</v>
      </c>
      <c r="R3156">
        <f t="shared" si="928"/>
        <v>36.716944224789813</v>
      </c>
      <c r="S3156">
        <f t="shared" si="929"/>
        <v>133.67785519559644</v>
      </c>
      <c r="T3156">
        <f t="shared" si="912"/>
        <v>-5.6313421719633228</v>
      </c>
    </row>
    <row r="3157" spans="1:20" x14ac:dyDescent="0.25">
      <c r="A3157">
        <f t="shared" si="913"/>
        <v>843114.44205576077</v>
      </c>
      <c r="B3157">
        <f t="shared" si="930"/>
        <v>134185.8310453397</v>
      </c>
      <c r="C3157" t="str">
        <f t="shared" si="914"/>
        <v>-0.41737422376047-0.30923700709185i</v>
      </c>
      <c r="D3157" t="str">
        <f t="shared" si="915"/>
        <v>3.36370878672794-0.738980991557175i</v>
      </c>
      <c r="E3157" t="str">
        <f t="shared" si="916"/>
        <v>34.9365694724785-128.996291513086i</v>
      </c>
      <c r="F3157" t="str">
        <f t="shared" si="917"/>
        <v>2.89097081455899-1.34705400005724i</v>
      </c>
      <c r="G3157" t="str">
        <f t="shared" si="918"/>
        <v>0.993491518315936-0.0804121965265988i</v>
      </c>
      <c r="H3157" t="str">
        <f t="shared" si="919"/>
        <v>0.221049093608293-65.0233299420721i</v>
      </c>
      <c r="I3157" t="str">
        <f t="shared" si="920"/>
        <v>-0.245292084256773-0.531140969270254i</v>
      </c>
      <c r="K3157" t="str">
        <f t="shared" si="921"/>
        <v>0.000627374051739713-0.000938164199799071i</v>
      </c>
      <c r="L3157" t="str">
        <f t="shared" si="922"/>
        <v>0.0001875-0.00157723218546718i</v>
      </c>
      <c r="M3157" t="str">
        <f t="shared" si="923"/>
        <v>0.0025-0.000760306797097i</v>
      </c>
      <c r="N3157">
        <f t="shared" si="924"/>
        <v>36.535140811021165</v>
      </c>
      <c r="O3157">
        <f t="shared" si="925"/>
        <v>5.6891174760284526</v>
      </c>
      <c r="P3157" s="3">
        <f t="shared" si="926"/>
        <v>-5.6891174760284526</v>
      </c>
      <c r="Q3157" s="3">
        <f t="shared" si="927"/>
        <v>-143.46485918897883</v>
      </c>
      <c r="R3157">
        <f t="shared" si="928"/>
        <v>36.535140811021165</v>
      </c>
      <c r="S3157">
        <f t="shared" si="929"/>
        <v>134.18583104533971</v>
      </c>
      <c r="T3157">
        <f t="shared" si="912"/>
        <v>-5.6891174760284526</v>
      </c>
    </row>
    <row r="3158" spans="1:20" x14ac:dyDescent="0.25">
      <c r="A3158">
        <f t="shared" si="913"/>
        <v>846318.27693557262</v>
      </c>
      <c r="B3158">
        <f t="shared" si="930"/>
        <v>134695.73720331199</v>
      </c>
      <c r="C3158" t="str">
        <f t="shared" si="914"/>
        <v>-0.41557524196048-0.305870877608904i</v>
      </c>
      <c r="D3158" t="str">
        <f t="shared" si="915"/>
        <v>3.36286644178579-0.740733460692836i</v>
      </c>
      <c r="E3158" t="str">
        <f t="shared" si="916"/>
        <v>34.5163072801639-128.530044997365i</v>
      </c>
      <c r="F3158" t="str">
        <f t="shared" si="917"/>
        <v>2.89082754964585-1.34371790792482i</v>
      </c>
      <c r="G3158" t="str">
        <f t="shared" si="918"/>
        <v>0.993442284862815-0.0807137628249635i</v>
      </c>
      <c r="H3158" t="str">
        <f t="shared" si="919"/>
        <v>0.21869629772273-64.7752821669826i</v>
      </c>
      <c r="I3158" t="str">
        <f t="shared" si="920"/>
        <v>-0.24375913907005-0.529080825061914i</v>
      </c>
      <c r="K3158" t="str">
        <f t="shared" si="921"/>
        <v>0.00062545936500699-0.000936281954556551i</v>
      </c>
      <c r="L3158" t="str">
        <f t="shared" si="922"/>
        <v>0.0001875-0.00157126139217691i</v>
      </c>
      <c r="M3158" t="str">
        <f t="shared" si="923"/>
        <v>0.0025-0.000757428568536565i</v>
      </c>
      <c r="N3158">
        <f t="shared" si="924"/>
        <v>36.353738954963774</v>
      </c>
      <c r="O3158">
        <f t="shared" si="925"/>
        <v>5.7469443851033066</v>
      </c>
      <c r="P3158" s="3">
        <f t="shared" si="926"/>
        <v>-5.7469443851033066</v>
      </c>
      <c r="Q3158" s="3">
        <f t="shared" si="927"/>
        <v>-143.64626104503623</v>
      </c>
      <c r="R3158">
        <f t="shared" si="928"/>
        <v>36.353738954963774</v>
      </c>
      <c r="S3158">
        <f t="shared" si="929"/>
        <v>134.69573720331198</v>
      </c>
      <c r="T3158">
        <f t="shared" si="912"/>
        <v>-5.7469443851033066</v>
      </c>
    </row>
    <row r="3159" spans="1:20" x14ac:dyDescent="0.25">
      <c r="A3159">
        <f t="shared" si="913"/>
        <v>849534.28638792795</v>
      </c>
      <c r="B3159">
        <f t="shared" si="930"/>
        <v>135207.58100468459</v>
      </c>
      <c r="C3159" t="str">
        <f t="shared" si="914"/>
        <v>-0.41377307282309-0.302533848563964i</v>
      </c>
      <c r="D3159" t="str">
        <f t="shared" si="915"/>
        <v>3.36201810946435-0.742494289920146i</v>
      </c>
      <c r="E3159" t="str">
        <f t="shared" si="916"/>
        <v>34.1001235955006-128.064440027717i</v>
      </c>
      <c r="F3159" t="str">
        <f t="shared" si="917"/>
        <v>2.89068320821177-1.34040096953474i</v>
      </c>
      <c r="G3159" t="str">
        <f t="shared" si="918"/>
        <v>0.993392681459773-0.0810164297037042i</v>
      </c>
      <c r="H3159" t="str">
        <f t="shared" si="919"/>
        <v>0.216367249683406-64.5281900939582i</v>
      </c>
      <c r="I3159" t="str">
        <f t="shared" si="920"/>
        <v>-0.242237768317437-0.527028624663706i</v>
      </c>
      <c r="K3159" t="str">
        <f t="shared" si="921"/>
        <v>0.000623546606202011-0.000934399339559896i</v>
      </c>
      <c r="L3159" t="str">
        <f t="shared" si="922"/>
        <v>0.0001875-0.00156531320200928i</v>
      </c>
      <c r="M3159" t="str">
        <f t="shared" si="923"/>
        <v>0.0025-0.000754561235840368i</v>
      </c>
      <c r="N3159">
        <f t="shared" si="924"/>
        <v>36.172735420186797</v>
      </c>
      <c r="O3159">
        <f t="shared" si="925"/>
        <v>5.8048225878502082</v>
      </c>
      <c r="P3159" s="3">
        <f t="shared" si="926"/>
        <v>-5.8048225878502082</v>
      </c>
      <c r="Q3159" s="3">
        <f t="shared" si="927"/>
        <v>-143.8272645798132</v>
      </c>
      <c r="R3159">
        <f t="shared" si="928"/>
        <v>36.172735420186797</v>
      </c>
      <c r="S3159">
        <f t="shared" si="929"/>
        <v>135.20758100468458</v>
      </c>
      <c r="T3159">
        <f t="shared" si="912"/>
        <v>-5.8048225878502082</v>
      </c>
    </row>
    <row r="3160" spans="1:20" x14ac:dyDescent="0.25">
      <c r="A3160">
        <f t="shared" si="913"/>
        <v>852762.51667620195</v>
      </c>
      <c r="B3160">
        <f t="shared" si="930"/>
        <v>135721.36981250238</v>
      </c>
      <c r="C3160" t="str">
        <f t="shared" si="914"/>
        <v>-0.411967927546628-0.299225738111758i</v>
      </c>
      <c r="D3160" t="str">
        <f t="shared" si="915"/>
        <v>3.36116375036681-0.744263480056491i</v>
      </c>
      <c r="E3160" t="str">
        <f t="shared" si="916"/>
        <v>33.6879810433778-127.599500709779i</v>
      </c>
      <c r="F3160" t="str">
        <f t="shared" si="917"/>
        <v>2.89053778227699-1.33710313518335i</v>
      </c>
      <c r="G3160" t="str">
        <f t="shared" si="918"/>
        <v>0.993342705364541-0.0813202008334669i</v>
      </c>
      <c r="H3160" t="str">
        <f t="shared" si="919"/>
        <v>0.21406173368833-64.282049957209i</v>
      </c>
      <c r="I3160" t="str">
        <f t="shared" si="920"/>
        <v>-0.240727883671337-0.524984335116592i</v>
      </c>
      <c r="K3160" t="str">
        <f t="shared" si="921"/>
        <v>0.000621635821590417-0.000932516342848795i</v>
      </c>
      <c r="L3160" t="str">
        <f t="shared" si="922"/>
        <v>0.0001875-0.00155938752939757i</v>
      </c>
      <c r="M3160" t="str">
        <f t="shared" si="923"/>
        <v>0.0025-0.000751704757760875i</v>
      </c>
      <c r="N3160">
        <f t="shared" si="924"/>
        <v>35.992126991778377</v>
      </c>
      <c r="O3160">
        <f t="shared" si="925"/>
        <v>5.8627517801700346</v>
      </c>
      <c r="P3160" s="3">
        <f t="shared" si="926"/>
        <v>-5.8627517801700346</v>
      </c>
      <c r="Q3160" s="3">
        <f t="shared" si="927"/>
        <v>-144.00787300822162</v>
      </c>
      <c r="R3160">
        <f t="shared" si="928"/>
        <v>35.992126991778377</v>
      </c>
      <c r="S3160">
        <f t="shared" si="929"/>
        <v>135.72136981250239</v>
      </c>
      <c r="T3160">
        <f t="shared" si="912"/>
        <v>-5.8627517801700346</v>
      </c>
    </row>
    <row r="3161" spans="1:20" x14ac:dyDescent="0.25">
      <c r="A3161">
        <f t="shared" si="913"/>
        <v>856003.01423957164</v>
      </c>
      <c r="B3161">
        <f t="shared" si="930"/>
        <v>136237.1110177899</v>
      </c>
      <c r="C3161" t="str">
        <f t="shared" si="914"/>
        <v>-0.410160013616213-0.29594636425557i</v>
      </c>
      <c r="D3161" t="str">
        <f t="shared" si="915"/>
        <v>3.36030332488389-0.746041031790839i</v>
      </c>
      <c r="E3161" t="str">
        <f t="shared" si="916"/>
        <v>33.2798424463687-127.135250519833i</v>
      </c>
      <c r="F3161" t="str">
        <f t="shared" si="917"/>
        <v>2.89039126380428-1.33382435541955i</v>
      </c>
      <c r="G3161" t="str">
        <f t="shared" si="918"/>
        <v>0.993292353815097-0.0816250798931369i</v>
      </c>
      <c r="H3161" t="str">
        <f t="shared" si="919"/>
        <v>0.211779535628082-64.0368580067227i</v>
      </c>
      <c r="I3161" t="str">
        <f t="shared" si="920"/>
        <v>-0.239229397481929-0.522947923614178i</v>
      </c>
      <c r="K3161" t="str">
        <f t="shared" si="921"/>
        <v>0.000619727057324055-0.000930632953026563i</v>
      </c>
      <c r="L3161" t="str">
        <f t="shared" si="922"/>
        <v>0.0001875-0.00155348428909899i</v>
      </c>
      <c r="M3161" t="str">
        <f t="shared" si="923"/>
        <v>0.0025-0.000748859093206693i</v>
      </c>
      <c r="N3161">
        <f t="shared" si="924"/>
        <v>35.81191047656452</v>
      </c>
      <c r="O3161">
        <f t="shared" si="925"/>
        <v>5.9207316650656958</v>
      </c>
      <c r="P3161" s="3">
        <f t="shared" si="926"/>
        <v>-5.9207316650656958</v>
      </c>
      <c r="Q3161" s="3">
        <f t="shared" si="927"/>
        <v>-144.18808952343548</v>
      </c>
      <c r="R3161">
        <f t="shared" si="928"/>
        <v>35.81191047656452</v>
      </c>
      <c r="S3161">
        <f t="shared" si="929"/>
        <v>136.23711101778989</v>
      </c>
      <c r="T3161">
        <f t="shared" si="912"/>
        <v>-5.9207316650656958</v>
      </c>
    </row>
    <row r="3162" spans="1:20" x14ac:dyDescent="0.25">
      <c r="A3162">
        <f t="shared" si="913"/>
        <v>859255.82569368195</v>
      </c>
      <c r="B3162">
        <f t="shared" si="930"/>
        <v>136754.8120396575</v>
      </c>
      <c r="C3162" t="str">
        <f t="shared" si="914"/>
        <v>-0.408349534853416-0.292695544890647i</v>
      </c>
      <c r="D3162" t="str">
        <f t="shared" si="915"/>
        <v>3.35943679319336-0.747826945681486i</v>
      </c>
      <c r="E3162" t="str">
        <f t="shared" si="916"/>
        <v>32.8756708293277-126.671712316135i</v>
      </c>
      <c r="F3162" t="str">
        <f t="shared" si="917"/>
        <v>2.89024364469853-1.33056458104386i</v>
      </c>
      <c r="G3162" t="str">
        <f t="shared" si="918"/>
        <v>0.993241624029527-0.0819310705698072i</v>
      </c>
      <c r="H3162" t="str">
        <f t="shared" si="919"/>
        <v>0.209520443073508-63.7926105081871i</v>
      </c>
      <c r="I3162" t="str">
        <f t="shared" si="920"/>
        <v>-0.237742222771857-0.520919357501784i</v>
      </c>
      <c r="K3162" t="str">
        <f t="shared" si="921"/>
        <v>0.0006178203594351-0.000928749159257642i</v>
      </c>
      <c r="L3162" t="str">
        <f t="shared" si="922"/>
        <v>0.0001875-0.00154760339619345i</v>
      </c>
      <c r="M3162" t="str">
        <f t="shared" si="923"/>
        <v>0.0025-0.000746024201241975i</v>
      </c>
      <c r="N3162">
        <f t="shared" si="924"/>
        <v>35.632082703307077</v>
      </c>
      <c r="O3162">
        <f t="shared" si="925"/>
        <v>5.9787619525068809</v>
      </c>
      <c r="P3162" s="3">
        <f t="shared" si="926"/>
        <v>-5.9787619525068809</v>
      </c>
      <c r="Q3162" s="3">
        <f t="shared" si="927"/>
        <v>-144.36791729669292</v>
      </c>
      <c r="R3162">
        <f t="shared" si="928"/>
        <v>35.632082703307077</v>
      </c>
      <c r="S3162">
        <f t="shared" si="929"/>
        <v>136.75481203965751</v>
      </c>
      <c r="T3162">
        <f t="shared" si="912"/>
        <v>-5.9787619525068809</v>
      </c>
    </row>
    <row r="3163" spans="1:20" x14ac:dyDescent="0.25">
      <c r="A3163">
        <f t="shared" si="913"/>
        <v>862520.99783131795</v>
      </c>
      <c r="B3163">
        <f t="shared" si="930"/>
        <v>137274.48032540819</v>
      </c>
      <c r="C3163" t="str">
        <f t="shared" si="914"/>
        <v>-0.406536691465591-0.289473097846155i</v>
      </c>
      <c r="D3163" t="str">
        <f t="shared" si="915"/>
        <v>3.35856411525959-0.749621222153738i</v>
      </c>
      <c r="E3163" t="str">
        <f t="shared" si="916"/>
        <v>32.4754294237485-126.208908350102i</v>
      </c>
      <c r="F3163" t="str">
        <f t="shared" si="917"/>
        <v>2.89009491680634-1.32732376310744i</v>
      </c>
      <c r="G3163" t="str">
        <f t="shared" si="918"/>
        <v>0.993190513205893-0.0822381765587468i</v>
      </c>
      <c r="H3163" t="str">
        <f t="shared" si="919"/>
        <v>0.207284245263511-63.549303742909i</v>
      </c>
      <c r="I3163" t="str">
        <f t="shared" si="920"/>
        <v>-0.236266273230932-0.518898604275504i</v>
      </c>
      <c r="K3163" t="str">
        <f t="shared" si="921"/>
        <v>0.000615915773830178-0.000926864951265026i</v>
      </c>
      <c r="L3163" t="str">
        <f t="shared" si="922"/>
        <v>0.0001875-0.00154174476608234i</v>
      </c>
      <c r="M3163" t="str">
        <f t="shared" si="923"/>
        <v>0.0025-0.000743200041085845i</v>
      </c>
      <c r="N3163">
        <f t="shared" si="924"/>
        <v>35.452640522887663</v>
      </c>
      <c r="O3163">
        <f t="shared" si="925"/>
        <v>6.0368423592972187</v>
      </c>
      <c r="P3163" s="3">
        <f t="shared" si="926"/>
        <v>-6.0368423592972187</v>
      </c>
      <c r="Q3163" s="3">
        <f t="shared" si="927"/>
        <v>-144.54735947711234</v>
      </c>
      <c r="R3163">
        <f t="shared" si="928"/>
        <v>35.452640522887663</v>
      </c>
      <c r="S3163">
        <f t="shared" si="929"/>
        <v>137.27448032540821</v>
      </c>
      <c r="T3163">
        <f t="shared" si="912"/>
        <v>-6.0368423592972187</v>
      </c>
    </row>
    <row r="3164" spans="1:20" x14ac:dyDescent="0.25">
      <c r="A3164">
        <f t="shared" si="913"/>
        <v>865798.57762307697</v>
      </c>
      <c r="B3164">
        <f t="shared" si="930"/>
        <v>137796.12335064475</v>
      </c>
      <c r="C3164" t="str">
        <f t="shared" si="914"/>
        <v>-0.404721680094963-0.286278840925796i</v>
      </c>
      <c r="D3164" t="str">
        <f t="shared" si="915"/>
        <v>3.35768525083323-0.751423861497624i</v>
      </c>
      <c r="E3164" t="str">
        <f t="shared" si="916"/>
        <v>32.0790816718944-125.746860277386i</v>
      </c>
      <c r="F3164" t="str">
        <f t="shared" si="917"/>
        <v>2.88994507191566-1.32410185291116i</v>
      </c>
      <c r="G3164" t="str">
        <f t="shared" si="918"/>
        <v>0.993139018522099-0.0825464015633676i</v>
      </c>
      <c r="H3164" t="str">
        <f t="shared" si="919"/>
        <v>0.205070733092997-63.3069340077382i</v>
      </c>
      <c r="I3164" t="str">
        <f t="shared" si="920"/>
        <v>-0.234801463210909-0.516885631581314i</v>
      </c>
      <c r="K3164" t="str">
        <f t="shared" si="921"/>
        <v>0.000614013346284562-0.000924980319327597i</v>
      </c>
      <c r="L3164" t="str">
        <f t="shared" si="922"/>
        <v>0.0001875-0.00153590831448729i</v>
      </c>
      <c r="M3164" t="str">
        <f t="shared" si="923"/>
        <v>0.0025-0.000740386572111822i</v>
      </c>
      <c r="N3164">
        <f t="shared" si="924"/>
        <v>35.273580808477675</v>
      </c>
      <c r="O3164">
        <f t="shared" si="925"/>
        <v>6.0949726089416831</v>
      </c>
      <c r="P3164" s="3">
        <f t="shared" si="926"/>
        <v>-6.0949726089416831</v>
      </c>
      <c r="Q3164" s="3">
        <f t="shared" si="927"/>
        <v>-144.72641919152233</v>
      </c>
      <c r="R3164">
        <f t="shared" si="928"/>
        <v>35.273580808477675</v>
      </c>
      <c r="S3164">
        <f t="shared" si="929"/>
        <v>137.79612335064473</v>
      </c>
      <c r="T3164">
        <f t="shared" si="912"/>
        <v>-6.0949726089416831</v>
      </c>
    </row>
    <row r="3165" spans="1:20" x14ac:dyDescent="0.25">
      <c r="A3165">
        <f t="shared" si="913"/>
        <v>869088.6122180447</v>
      </c>
      <c r="B3165">
        <f t="shared" si="930"/>
        <v>138319.74861937721</v>
      </c>
      <c r="C3165" t="str">
        <f t="shared" si="914"/>
        <v>-0.40290469386732-0.283112591946978i</v>
      </c>
      <c r="D3165" t="str">
        <f t="shared" si="915"/>
        <v>3.35680015945069-0.753234863865543i</v>
      </c>
      <c r="E3165" t="str">
        <f t="shared" si="916"/>
        <v>31.6865912306945-125.285589168795i</v>
      </c>
      <c r="F3165" t="str">
        <f t="shared" si="917"/>
        <v>2.88979410175539-1.32089880200466i</v>
      </c>
      <c r="G3165" t="str">
        <f t="shared" si="918"/>
        <v>0.993087137135753-0.0828557492951906i</v>
      </c>
      <c r="H3165" t="str">
        <f t="shared" si="919"/>
        <v>0.202879699100925-63.0654976149871i</v>
      </c>
      <c r="I3165" t="str">
        <f t="shared" si="920"/>
        <v>-0.233347707720285-0.514880407214141i</v>
      </c>
      <c r="K3165" t="str">
        <f t="shared" si="921"/>
        <v>0.000612113122436398-0.0009230952542774i</v>
      </c>
      <c r="L3165" t="str">
        <f t="shared" si="922"/>
        <v>0.0001875-0.00153009395744898i</v>
      </c>
      <c r="M3165" t="str">
        <f t="shared" si="923"/>
        <v>0.0025-0.000737583753847202i</v>
      </c>
      <c r="N3165">
        <f t="shared" si="924"/>
        <v>35.094900455691544</v>
      </c>
      <c r="O3165">
        <f t="shared" si="925"/>
        <v>6.1531524315175368</v>
      </c>
      <c r="P3165" s="3">
        <f t="shared" si="926"/>
        <v>-6.1531524315175368</v>
      </c>
      <c r="Q3165" s="3">
        <f t="shared" si="927"/>
        <v>-144.90509954430846</v>
      </c>
      <c r="R3165">
        <f t="shared" si="928"/>
        <v>35.094900455691544</v>
      </c>
      <c r="S3165">
        <f t="shared" si="929"/>
        <v>138.31974861937721</v>
      </c>
      <c r="T3165">
        <f t="shared" si="912"/>
        <v>-6.1531524315175368</v>
      </c>
    </row>
    <row r="3166" spans="1:20" x14ac:dyDescent="0.25">
      <c r="A3166">
        <f t="shared" si="913"/>
        <v>872391.14894447336</v>
      </c>
      <c r="B3166">
        <f t="shared" si="930"/>
        <v>138845.36366413085</v>
      </c>
      <c r="C3166" t="str">
        <f t="shared" si="914"/>
        <v>-0.401085922440417-0.279974168778737i</v>
      </c>
      <c r="D3166" t="str">
        <f t="shared" si="915"/>
        <v>3.35590880043384-0.755054229269943i</v>
      </c>
      <c r="E3166" t="str">
        <f t="shared" si="916"/>
        <v>31.2979219754304-124.825115521095i</v>
      </c>
      <c r="F3166" t="str">
        <f t="shared" si="917"/>
        <v>2.88964199799497-1.31771456218535i</v>
      </c>
      <c r="G3166" t="str">
        <f t="shared" si="918"/>
        <v>0.99303486618403-0.0831662234738118i</v>
      </c>
      <c r="H3166" t="str">
        <f t="shared" si="919"/>
        <v>0.200710937458522-62.8249908923571i</v>
      </c>
      <c r="I3166" t="str">
        <f t="shared" si="920"/>
        <v>-0.231904922419144-0.512882899116987i</v>
      </c>
      <c r="K3166" t="str">
        <f t="shared" si="921"/>
        <v>0.000610215147781-0.000921209747496842i</v>
      </c>
      <c r="L3166" t="str">
        <f t="shared" si="922"/>
        <v>0.0001875-0.00152430161132594i</v>
      </c>
      <c r="M3166" t="str">
        <f t="shared" si="923"/>
        <v>0.0025-0.000734791545972506i</v>
      </c>
      <c r="N3166">
        <f t="shared" si="924"/>
        <v>34.916596382729892</v>
      </c>
      <c r="O3166">
        <f t="shared" si="925"/>
        <v>6.2113815635454417</v>
      </c>
      <c r="P3166" s="3">
        <f t="shared" si="926"/>
        <v>-6.2113815635454417</v>
      </c>
      <c r="Q3166" s="3">
        <f t="shared" si="927"/>
        <v>-145.08340361727011</v>
      </c>
      <c r="R3166">
        <f t="shared" si="928"/>
        <v>34.916596382729892</v>
      </c>
      <c r="S3166">
        <f t="shared" si="929"/>
        <v>138.84536366413084</v>
      </c>
      <c r="T3166">
        <f t="shared" si="912"/>
        <v>-6.2113815635454417</v>
      </c>
    </row>
    <row r="3167" spans="1:20" x14ac:dyDescent="0.25">
      <c r="A3167">
        <f t="shared" si="913"/>
        <v>875706.23531046242</v>
      </c>
      <c r="B3167">
        <f t="shared" si="930"/>
        <v>139372.97604605457</v>
      </c>
      <c r="C3167" t="str">
        <f t="shared" si="914"/>
        <v>-0.399265552052023-0.276863389378286i</v>
      </c>
      <c r="D3167" t="str">
        <f t="shared" si="915"/>
        <v>3.35501113288959-0.756881957580934i</v>
      </c>
      <c r="E3167" t="str">
        <f t="shared" si="916"/>
        <v>30.9130380031994-124.365459267676i</v>
      </c>
      <c r="F3167" t="str">
        <f t="shared" si="917"/>
        <v>2.88948875224399-1.3145490854975i</v>
      </c>
      <c r="G3167" t="str">
        <f t="shared" si="918"/>
        <v>0.992982202783537-0.0834778278268667i</v>
      </c>
      <c r="H3167" t="str">
        <f t="shared" si="919"/>
        <v>0.198564243957562-62.5854101828579i</v>
      </c>
      <c r="I3167" t="str">
        <f t="shared" si="920"/>
        <v>-0.230473023614042-0.510893075380009i</v>
      </c>
      <c r="K3167" t="str">
        <f t="shared" si="921"/>
        <v>0.00060831946766514-0.000919323790915802i</v>
      </c>
      <c r="L3167" t="str">
        <f t="shared" si="922"/>
        <v>0.0001875-0.00151853119279333i</v>
      </c>
      <c r="M3167" t="str">
        <f t="shared" si="923"/>
        <v>0.0025-0.000732009908320888i</v>
      </c>
      <c r="N3167">
        <f t="shared" si="924"/>
        <v>34.73866553050263</v>
      </c>
      <c r="O3167">
        <f t="shared" si="925"/>
        <v>6.2696597478631269</v>
      </c>
      <c r="P3167" s="3">
        <f t="shared" si="926"/>
        <v>-6.2696597478631269</v>
      </c>
      <c r="Q3167" s="3">
        <f t="shared" si="927"/>
        <v>-145.26133446949737</v>
      </c>
      <c r="R3167">
        <f t="shared" si="928"/>
        <v>34.73866553050263</v>
      </c>
      <c r="S3167">
        <f t="shared" si="929"/>
        <v>139.37297604605456</v>
      </c>
      <c r="T3167">
        <f t="shared" si="912"/>
        <v>-6.2696597478631269</v>
      </c>
    </row>
    <row r="3168" spans="1:20" x14ac:dyDescent="0.25">
      <c r="A3168">
        <f t="shared" si="913"/>
        <v>879033.91900464229</v>
      </c>
      <c r="B3168">
        <f t="shared" si="930"/>
        <v>139902.59335502959</v>
      </c>
      <c r="C3168" t="str">
        <f t="shared" si="914"/>
        <v>-0.397443765567568-0.273780071826355i</v>
      </c>
      <c r="D3168" t="str">
        <f t="shared" si="915"/>
        <v>3.35410711570954-0.758718048523916i</v>
      </c>
      <c r="E3168" t="str">
        <f t="shared" si="916"/>
        <v>30.5319036361838-123.906639789077i</v>
      </c>
      <c r="F3168" t="str">
        <f t="shared" si="917"/>
        <v>2.88933435605177-1.31140232423126i</v>
      </c>
      <c r="G3168" t="str">
        <f t="shared" si="918"/>
        <v>0.992929144030172-0.0837905660899937i</v>
      </c>
      <c r="H3168" t="str">
        <f t="shared" si="919"/>
        <v>0.19643941599882-62.3467518447349i</v>
      </c>
      <c r="I3168" t="str">
        <f t="shared" si="920"/>
        <v>-0.229051928252936-0.508910904239659i</v>
      </c>
      <c r="K3168" t="str">
        <f t="shared" si="921"/>
        <v>0.000606426127281422-0.000917437377008674i</v>
      </c>
      <c r="L3168" t="str">
        <f t="shared" si="922"/>
        <v>0.0001875-0.00151278261884173i</v>
      </c>
      <c r="M3168" t="str">
        <f t="shared" si="923"/>
        <v>0.0025-0.000729238800877554i</v>
      </c>
      <c r="N3168">
        <f t="shared" si="924"/>
        <v>34.56110486274622</v>
      </c>
      <c r="O3168">
        <f t="shared" si="925"/>
        <v>6.3279867335006532</v>
      </c>
      <c r="P3168" s="3">
        <f t="shared" si="926"/>
        <v>-6.3279867335006532</v>
      </c>
      <c r="Q3168" s="3">
        <f t="shared" si="927"/>
        <v>-145.43889513725378</v>
      </c>
      <c r="R3168">
        <f t="shared" si="928"/>
        <v>34.56110486274622</v>
      </c>
      <c r="S3168">
        <f t="shared" si="929"/>
        <v>139.90259335502958</v>
      </c>
      <c r="T3168">
        <f t="shared" si="912"/>
        <v>-6.3279867335006532</v>
      </c>
    </row>
    <row r="3169" spans="1:20" x14ac:dyDescent="0.25">
      <c r="A3169">
        <f t="shared" si="913"/>
        <v>882374.24789685989</v>
      </c>
      <c r="B3169">
        <f t="shared" si="930"/>
        <v>140434.22320977869</v>
      </c>
      <c r="C3169" t="str">
        <f t="shared" si="914"/>
        <v>-0.39562074252747-0.270724034361254i</v>
      </c>
      <c r="D3169" t="str">
        <f t="shared" si="915"/>
        <v>3.35319670756964-0.760562501677174i</v>
      </c>
      <c r="E3169" t="str">
        <f t="shared" si="916"/>
        <v>30.1544834247065-123.448675923385i</v>
      </c>
      <c r="F3169" t="str">
        <f t="shared" si="917"/>
        <v>2.88917880090697-1.30827423092175i</v>
      </c>
      <c r="G3169" t="str">
        <f t="shared" si="918"/>
        <v>0.992875686998989-0.0841044420067978i</v>
      </c>
      <c r="H3169" t="str">
        <f t="shared" si="919"/>
        <v>0.194336252580601-62.1090122513911i</v>
      </c>
      <c r="I3169" t="str">
        <f t="shared" si="920"/>
        <v>-0.227641553920155-0.506936354077783i</v>
      </c>
      <c r="K3169" t="str">
        <f t="shared" si="921"/>
        <v>0.000604535171662694-0.000915550498791349i</v>
      </c>
      <c r="L3169" t="str">
        <f t="shared" si="922"/>
        <v>0.0001875-0.00150705580677598i</v>
      </c>
      <c r="M3169" t="str">
        <f t="shared" si="923"/>
        <v>0.0025-0.000726478183779192i</v>
      </c>
      <c r="N3169">
        <f t="shared" si="924"/>
        <v>34.383911366120373</v>
      </c>
      <c r="O3169">
        <f t="shared" si="925"/>
        <v>6.3863622755570262</v>
      </c>
      <c r="P3169" s="3">
        <f t="shared" si="926"/>
        <v>-6.3863622755570262</v>
      </c>
      <c r="Q3169" s="3">
        <f t="shared" si="927"/>
        <v>-145.61608863387963</v>
      </c>
      <c r="R3169">
        <f t="shared" si="928"/>
        <v>34.383911366120373</v>
      </c>
      <c r="S3169">
        <f t="shared" si="929"/>
        <v>140.43422320977868</v>
      </c>
      <c r="T3169">
        <f t="shared" si="912"/>
        <v>-6.3863622755570262</v>
      </c>
    </row>
    <row r="3170" spans="1:20" x14ac:dyDescent="0.25">
      <c r="A3170">
        <f t="shared" si="913"/>
        <v>885727.27003886795</v>
      </c>
      <c r="B3170">
        <f t="shared" si="930"/>
        <v>140967.87325797585</v>
      </c>
      <c r="C3170" t="str">
        <f t="shared" si="914"/>
        <v>-0.393796659194031-0.267695095411787i</v>
      </c>
      <c r="D3170" t="str">
        <f t="shared" si="915"/>
        <v>3.35227986692981-0.762415316469453i</v>
      </c>
      <c r="E3170" t="str">
        <f t="shared" si="916"/>
        <v>29.7807421501088-122.991585976495i</v>
      </c>
      <c r="F3170" t="str">
        <f t="shared" si="917"/>
        <v>2.88902207823719-1.30516475834805i</v>
      </c>
      <c r="G3170" t="str">
        <f t="shared" si="918"/>
        <v>0.992821828744051-0.0844194593288126i</v>
      </c>
      <c r="H3170" t="str">
        <f t="shared" si="919"/>
        <v>0.192254554287431-61.8721877913144i</v>
      </c>
      <c r="I3170" t="str">
        <f t="shared" si="920"/>
        <v>-0.226241818831405-0.504969393420779i</v>
      </c>
      <c r="K3170" t="str">
        <f t="shared" si="921"/>
        <v>0.000602646645676514-0.000913663149818109i</v>
      </c>
      <c r="L3170" t="str">
        <f t="shared" si="922"/>
        <v>0.0001875-0.00150135067421397i</v>
      </c>
      <c r="M3170" t="str">
        <f t="shared" si="923"/>
        <v>0.0025-0.000723728017313403i</v>
      </c>
      <c r="N3170">
        <f t="shared" si="924"/>
        <v>34.207082050300073</v>
      </c>
      <c r="O3170">
        <f t="shared" si="925"/>
        <v>6.4447861350785542</v>
      </c>
      <c r="P3170" s="3">
        <f t="shared" si="926"/>
        <v>-6.4447861350785542</v>
      </c>
      <c r="Q3170" s="3">
        <f t="shared" si="927"/>
        <v>-145.79291794969993</v>
      </c>
      <c r="R3170">
        <f t="shared" si="928"/>
        <v>34.207082050300073</v>
      </c>
      <c r="S3170">
        <f t="shared" si="929"/>
        <v>140.96787325797584</v>
      </c>
      <c r="T3170">
        <f t="shared" si="912"/>
        <v>-6.4447861350785542</v>
      </c>
    </row>
    <row r="3171" spans="1:20" x14ac:dyDescent="0.25">
      <c r="A3171">
        <f t="shared" si="913"/>
        <v>889093.0336650156</v>
      </c>
      <c r="B3171">
        <f t="shared" si="930"/>
        <v>141503.55117635615</v>
      </c>
      <c r="C3171" t="str">
        <f t="shared" si="914"/>
        <v>-0.391971688597928-0.264693073628916i</v>
      </c>
      <c r="D3171" t="str">
        <f t="shared" si="915"/>
        <v>3.35135655203366-0.764276492177511i</v>
      </c>
      <c r="E3171" t="str">
        <f t="shared" si="916"/>
        <v>29.410644827424-122.535387732227i</v>
      </c>
      <c r="F3171" t="str">
        <f t="shared" si="917"/>
        <v>2.88886417940855-1.30207385953232i</v>
      </c>
      <c r="G3171" t="str">
        <f t="shared" si="918"/>
        <v>0.992767566298298-0.0847356218154613i</v>
      </c>
      <c r="H3171" t="str">
        <f t="shared" si="919"/>
        <v>0.190194123278808-61.6362748680013i</v>
      </c>
      <c r="I3171" t="str">
        <f t="shared" si="920"/>
        <v>-0.224852641828821-0.503009990938715i</v>
      </c>
      <c r="K3171" t="str">
        <f t="shared" si="921"/>
        <v>0.000600760594019628-0.000911775324178448i</v>
      </c>
      <c r="L3171" t="str">
        <f t="shared" si="922"/>
        <v>0.0001875-0.00149566713908544i</v>
      </c>
      <c r="M3171" t="str">
        <f t="shared" si="923"/>
        <v>0.0025-0.000720988261918114i</v>
      </c>
      <c r="N3171">
        <f t="shared" si="924"/>
        <v>34.030613948048</v>
      </c>
      <c r="O3171">
        <f t="shared" si="925"/>
        <v>6.5032580789398287</v>
      </c>
      <c r="P3171" s="3">
        <f t="shared" si="926"/>
        <v>-6.5032580789398287</v>
      </c>
      <c r="Q3171" s="3">
        <f t="shared" si="927"/>
        <v>-145.969386051952</v>
      </c>
      <c r="R3171">
        <f t="shared" si="928"/>
        <v>34.030613948048</v>
      </c>
      <c r="S3171">
        <f t="shared" si="929"/>
        <v>141.50355117635615</v>
      </c>
      <c r="T3171">
        <f t="shared" si="912"/>
        <v>-6.5032580789398287</v>
      </c>
    </row>
    <row r="3172" spans="1:20" x14ac:dyDescent="0.25">
      <c r="A3172">
        <f t="shared" si="913"/>
        <v>892471.58719294274</v>
      </c>
      <c r="B3172">
        <f t="shared" si="930"/>
        <v>142041.26467082632</v>
      </c>
      <c r="C3172" t="str">
        <f t="shared" si="914"/>
        <v>-0.390146000584325-0.26171778791637i</v>
      </c>
      <c r="D3172" t="str">
        <f t="shared" si="915"/>
        <v>3.35042672090818-0.766146027923678i</v>
      </c>
      <c r="E3172" t="str">
        <f t="shared" si="916"/>
        <v>29.0441567078822-122.080098462315i</v>
      </c>
      <c r="F3172" t="str">
        <f t="shared" si="917"/>
        <v>2.88870509572529-1.29900148773877i</v>
      </c>
      <c r="G3172" t="str">
        <f t="shared" si="918"/>
        <v>0.992712896673397-0.085052933234017i</v>
      </c>
      <c r="H3172" t="str">
        <f t="shared" si="919"/>
        <v>0.188154763278113-61.4012698998835i</v>
      </c>
      <c r="I3172" t="str">
        <f t="shared" si="920"/>
        <v>-0.223473942376048-0.501058115444477i</v>
      </c>
      <c r="K3172" t="str">
        <f t="shared" si="921"/>
        <v>0.000598877061212572-0.000909887016493846i</v>
      </c>
      <c r="L3172" t="str">
        <f t="shared" si="922"/>
        <v>0.0001875-0.00149000511963085i</v>
      </c>
      <c r="M3172" t="str">
        <f t="shared" si="923"/>
        <v>0.0025-0.000718258878181024i</v>
      </c>
      <c r="N3172">
        <f t="shared" si="924"/>
        <v>33.854504115282168</v>
      </c>
      <c r="O3172">
        <f t="shared" si="925"/>
        <v>6.5617778797250441</v>
      </c>
      <c r="P3172" s="3">
        <f t="shared" si="926"/>
        <v>-6.5617778797250441</v>
      </c>
      <c r="Q3172" s="3">
        <f t="shared" si="927"/>
        <v>-146.14549588471783</v>
      </c>
      <c r="R3172">
        <f t="shared" si="928"/>
        <v>33.854504115282168</v>
      </c>
      <c r="S3172">
        <f t="shared" si="929"/>
        <v>142.04126467082631</v>
      </c>
      <c r="T3172">
        <f t="shared" si="912"/>
        <v>-6.5617778797250441</v>
      </c>
    </row>
    <row r="3173" spans="1:20" x14ac:dyDescent="0.25">
      <c r="A3173">
        <f t="shared" si="913"/>
        <v>895862.97922427603</v>
      </c>
      <c r="B3173">
        <f t="shared" si="930"/>
        <v>142581.02147657546</v>
      </c>
      <c r="C3173" t="str">
        <f t="shared" si="914"/>
        <v>-0.388319761858544-0.258769057460052i</v>
      </c>
      <c r="D3173" t="str">
        <f t="shared" si="915"/>
        <v>3.34949033136339-0.768023922673351i</v>
      </c>
      <c r="E3173" t="str">
        <f t="shared" si="916"/>
        <v>28.681243281227-121.625734936257i</v>
      </c>
      <c r="F3173" t="str">
        <f t="shared" si="917"/>
        <v>2.88854481842931-1.29594759647281i</v>
      </c>
      <c r="G3173" t="str">
        <f t="shared" si="918"/>
        <v>0.992657816859609-0.085371397359563i</v>
      </c>
      <c r="H3173" t="str">
        <f t="shared" si="919"/>
        <v>0.186136279561595-61.1671693202541i</v>
      </c>
      <c r="I3173" t="str">
        <f t="shared" si="920"/>
        <v>-0.222105640553377-0.499113735892917i</v>
      </c>
      <c r="K3173" t="str">
        <f t="shared" si="921"/>
        <v>0.000596996091594235-0.000907998221914437i</v>
      </c>
      <c r="L3173" t="str">
        <f t="shared" si="922"/>
        <v>0.0001875-0.00148436453440013i</v>
      </c>
      <c r="M3173" t="str">
        <f t="shared" si="923"/>
        <v>0.0025-0.000715539826839036i</v>
      </c>
      <c r="N3173">
        <f t="shared" si="924"/>
        <v>33.678749631123935</v>
      </c>
      <c r="O3173">
        <f t="shared" si="925"/>
        <v>6.62034531561231</v>
      </c>
      <c r="P3173" s="3">
        <f t="shared" si="926"/>
        <v>-6.62034531561231</v>
      </c>
      <c r="Q3173" s="3">
        <f t="shared" si="927"/>
        <v>-146.32125036887606</v>
      </c>
      <c r="R3173">
        <f t="shared" si="928"/>
        <v>33.678749631123935</v>
      </c>
      <c r="S3173">
        <f t="shared" si="929"/>
        <v>142.58102147657547</v>
      </c>
      <c r="T3173">
        <f t="shared" si="912"/>
        <v>-6.62034531561231</v>
      </c>
    </row>
    <row r="3174" spans="1:20" x14ac:dyDescent="0.25">
      <c r="A3174">
        <f t="shared" si="913"/>
        <v>899267.25854532828</v>
      </c>
      <c r="B3174">
        <f t="shared" si="930"/>
        <v>143122.82935818646</v>
      </c>
      <c r="C3174" t="str">
        <f t="shared" si="914"/>
        <v>-0.386493136031322-0.255846701756475i</v>
      </c>
      <c r="D3174" t="str">
        <f t="shared" si="915"/>
        <v>3.34854734099211-0.769910175232523i</v>
      </c>
      <c r="E3174" t="str">
        <f t="shared" si="916"/>
        <v>28.3218702778788-121.172313431032i</v>
      </c>
      <c r="F3174" t="str">
        <f t="shared" si="917"/>
        <v>2.88838333869983-1.29291213948002i</v>
      </c>
      <c r="G3174" t="str">
        <f t="shared" si="918"/>
        <v>0.992602323825636-0.0856910179749506i</v>
      </c>
      <c r="H3174" t="str">
        <f t="shared" si="919"/>
        <v>0.184138478947505-60.9339695771969i</v>
      </c>
      <c r="I3174" t="str">
        <f t="shared" si="920"/>
        <v>-0.220747657052914-0.497176821380038i</v>
      </c>
      <c r="K3174" t="str">
        <f t="shared" si="921"/>
        <v>0.000595117729316552-0.000906108936115642i</v>
      </c>
      <c r="L3174" t="str">
        <f t="shared" si="922"/>
        <v>0.0001875-0.00147874530225157i</v>
      </c>
      <c r="M3174" t="str">
        <f t="shared" si="923"/>
        <v>0.0025-0.000712831068777681i</v>
      </c>
      <c r="N3174">
        <f t="shared" si="924"/>
        <v>33.503347597945805</v>
      </c>
      <c r="O3174">
        <f t="shared" si="925"/>
        <v>6.6789601702583132</v>
      </c>
      <c r="P3174" s="3">
        <f t="shared" si="926"/>
        <v>-6.6789601702583132</v>
      </c>
      <c r="Q3174" s="3">
        <f t="shared" si="927"/>
        <v>-146.4966524020542</v>
      </c>
      <c r="R3174">
        <f t="shared" si="928"/>
        <v>33.503347597945805</v>
      </c>
      <c r="S3174">
        <f t="shared" si="929"/>
        <v>143.12282935818646</v>
      </c>
      <c r="T3174">
        <f t="shared" si="912"/>
        <v>-6.6789601702583132</v>
      </c>
    </row>
    <row r="3175" spans="1:20" x14ac:dyDescent="0.25">
      <c r="A3175">
        <f t="shared" si="913"/>
        <v>902684.47412780055</v>
      </c>
      <c r="B3175">
        <f t="shared" si="930"/>
        <v>143666.69610974757</v>
      </c>
      <c r="C3175" t="str">
        <f t="shared" si="914"/>
        <v>-0.384666283663618-0.252950540640018i</v>
      </c>
      <c r="D3175" t="str">
        <f t="shared" si="915"/>
        <v>3.34759770716968-0.771804784245243i</v>
      </c>
      <c r="E3175" t="str">
        <f t="shared" si="916"/>
        <v>27.9660036709095-120.719849740669i</v>
      </c>
      <c r="F3175" t="str">
        <f t="shared" si="917"/>
        <v>2.88822064765289-1.28989507074524i</v>
      </c>
      <c r="G3175" t="str">
        <f t="shared" si="918"/>
        <v>0.992546414518486-0.0860117988707571i</v>
      </c>
      <c r="H3175" t="str">
        <f t="shared" si="919"/>
        <v>0.182161169785282-60.7016671335096i</v>
      </c>
      <c r="I3175" t="str">
        <f t="shared" si="920"/>
        <v>-0.219399913173769-0.495247341142116i</v>
      </c>
      <c r="K3175" t="str">
        <f t="shared" si="921"/>
        <v>0.000593242018339211-0.000904219155294724i</v>
      </c>
      <c r="L3175" t="str">
        <f t="shared" si="922"/>
        <v>0.0001875-0.00147314734235064i</v>
      </c>
      <c r="M3175" t="str">
        <f t="shared" si="923"/>
        <v>0.0025-0.000710132565030564i</v>
      </c>
      <c r="N3175">
        <f t="shared" si="924"/>
        <v>33.328295141396637</v>
      </c>
      <c r="O3175">
        <f t="shared" si="925"/>
        <v>6.7376222326862152</v>
      </c>
      <c r="P3175" s="3">
        <f t="shared" si="926"/>
        <v>-6.7376222326862152</v>
      </c>
      <c r="Q3175" s="3">
        <f t="shared" si="927"/>
        <v>-146.67170485860336</v>
      </c>
      <c r="R3175">
        <f t="shared" si="928"/>
        <v>33.328295141396637</v>
      </c>
      <c r="S3175">
        <f t="shared" si="929"/>
        <v>143.66669610974756</v>
      </c>
      <c r="T3175">
        <f t="shared" si="912"/>
        <v>-6.7376222326862152</v>
      </c>
    </row>
    <row r="3176" spans="1:20" x14ac:dyDescent="0.25">
      <c r="A3176">
        <f t="shared" si="913"/>
        <v>906114.67512948636</v>
      </c>
      <c r="B3176">
        <f t="shared" si="930"/>
        <v>144212.62955496463</v>
      </c>
      <c r="C3176" t="str">
        <f t="shared" si="914"/>
        <v>-0.382839362310982-0.250080394309268i</v>
      </c>
      <c r="D3176" t="str">
        <f t="shared" si="915"/>
        <v>3.3466413870537-0.773707748191101i</v>
      </c>
      <c r="E3176" t="str">
        <f t="shared" si="916"/>
        <v>27.613609677883-120.268359185694i</v>
      </c>
      <c r="F3176" t="str">
        <f t="shared" si="917"/>
        <v>2.88805673634103-1.28689634449162i</v>
      </c>
      <c r="G3176" t="str">
        <f t="shared" si="918"/>
        <v>0.992490085863324-0.086333743845243i</v>
      </c>
      <c r="H3176" t="str">
        <f t="shared" si="919"/>
        <v>0.180204161944893-60.4702584666361i</v>
      </c>
      <c r="I3176" t="str">
        <f t="shared" si="920"/>
        <v>-0.218062330817318-0.493325264554922i</v>
      </c>
      <c r="K3176" t="str">
        <f t="shared" si="921"/>
        <v>0.000591369002424411-0.000902328876167259i</v>
      </c>
      <c r="L3176" t="str">
        <f t="shared" si="922"/>
        <v>0.0001875-0.0014675705741688i</v>
      </c>
      <c r="M3176" t="str">
        <f t="shared" si="923"/>
        <v>0.0025-0.000707444276778804i</v>
      </c>
      <c r="N3176">
        <f t="shared" si="924"/>
        <v>33.153589410427315</v>
      </c>
      <c r="O3176">
        <f t="shared" si="925"/>
        <v>6.7963312971740564</v>
      </c>
      <c r="P3176" s="3">
        <f t="shared" si="926"/>
        <v>-6.7963312971740564</v>
      </c>
      <c r="Q3176" s="3">
        <f t="shared" si="927"/>
        <v>-146.84641058957268</v>
      </c>
      <c r="R3176">
        <f t="shared" si="928"/>
        <v>33.153589410427315</v>
      </c>
      <c r="S3176">
        <f t="shared" si="929"/>
        <v>144.21262955496462</v>
      </c>
      <c r="T3176">
        <f t="shared" si="912"/>
        <v>-6.7963312971740564</v>
      </c>
    </row>
    <row r="3177" spans="1:20" x14ac:dyDescent="0.25">
      <c r="A3177">
        <f t="shared" si="913"/>
        <v>909557.91089497844</v>
      </c>
      <c r="B3177">
        <f t="shared" si="930"/>
        <v>144760.63754727351</v>
      </c>
      <c r="C3177" t="str">
        <f t="shared" si="914"/>
        <v>-0.381012526567496-0.247236083352293i</v>
      </c>
      <c r="D3177" t="str">
        <f t="shared" si="915"/>
        <v>3.3456783375838-0.775619065382648i</v>
      </c>
      <c r="E3177" t="str">
        <f t="shared" si="916"/>
        <v>27.2646547625195-119.817856622434i</v>
      </c>
      <c r="F3177" t="str">
        <f t="shared" si="917"/>
        <v>2.88789159575275-1.28391591517967i</v>
      </c>
      <c r="G3177" t="str">
        <f t="shared" si="918"/>
        <v>0.992433334763325-0.0866568567043072i</v>
      </c>
      <c r="H3177" t="str">
        <f t="shared" si="919"/>
        <v>0.178267266806257-60.2397400685936i</v>
      </c>
      <c r="I3177" t="str">
        <f t="shared" si="920"/>
        <v>-0.216734832482475-0.49141056113287i</v>
      </c>
      <c r="K3177" t="str">
        <f t="shared" si="921"/>
        <v>0.000589498725131698-0.000900438095963564i</v>
      </c>
      <c r="L3177" t="str">
        <f t="shared" si="922"/>
        <v>0.0001875-0.00146201491748236i</v>
      </c>
      <c r="M3177" t="str">
        <f t="shared" si="923"/>
        <v>0.0025-0.000704766165350471i</v>
      </c>
      <c r="N3177">
        <f t="shared" si="924"/>
        <v>32.979227577298104</v>
      </c>
      <c r="O3177">
        <f t="shared" si="925"/>
        <v>6.8550871631452637</v>
      </c>
      <c r="P3177" s="3">
        <f t="shared" si="926"/>
        <v>-6.8550871631452637</v>
      </c>
      <c r="Q3177" s="3">
        <f t="shared" si="927"/>
        <v>-147.0207724227019</v>
      </c>
      <c r="R3177">
        <f t="shared" si="928"/>
        <v>32.979227577298104</v>
      </c>
      <c r="S3177">
        <f t="shared" si="929"/>
        <v>144.76063754727352</v>
      </c>
      <c r="T3177">
        <f t="shared" si="912"/>
        <v>-6.8550871631452637</v>
      </c>
    </row>
    <row r="3178" spans="1:20" x14ac:dyDescent="0.25">
      <c r="A3178">
        <f t="shared" si="913"/>
        <v>913014.23095637932</v>
      </c>
      <c r="B3178">
        <f t="shared" si="930"/>
        <v>145310.72796995315</v>
      </c>
      <c r="C3178" t="str">
        <f t="shared" si="914"/>
        <v>-0.37918592810922-0.244417428770973i</v>
      </c>
      <c r="D3178" t="str">
        <f t="shared" si="915"/>
        <v>3.3447085154814-0.777538733962843i</v>
      </c>
      <c r="E3178" t="str">
        <f t="shared" si="916"/>
        <v>26.9191056362236-119.368356452181i</v>
      </c>
      <c r="F3178" t="str">
        <f t="shared" si="917"/>
        <v>2.88772521681215-1.28095373750632i</v>
      </c>
      <c r="G3178" t="str">
        <f t="shared" si="918"/>
        <v>0.992376158099534-0.0869811412614424i</v>
      </c>
      <c r="H3178" t="str">
        <f t="shared" si="919"/>
        <v>0.176350297248753-60.0101084459i</v>
      </c>
      <c r="I3178" t="str">
        <f t="shared" si="920"/>
        <v>-0.215417341261013-0.489503200528206i</v>
      </c>
      <c r="K3178" t="str">
        <f t="shared" si="921"/>
        <v>0.000587631229812849-0.000898546812425059i</v>
      </c>
      <c r="L3178" t="str">
        <f t="shared" si="922"/>
        <v>0.0001875-0.00145648029237135i</v>
      </c>
      <c r="M3178" t="str">
        <f t="shared" si="923"/>
        <v>0.0025-0.000702098192220038i</v>
      </c>
      <c r="N3178">
        <f t="shared" si="924"/>
        <v>32.80520683758175</v>
      </c>
      <c r="O3178">
        <f t="shared" si="925"/>
        <v>6.9138896350612136</v>
      </c>
      <c r="P3178" s="3">
        <f t="shared" si="926"/>
        <v>-6.9138896350612136</v>
      </c>
      <c r="Q3178" s="3">
        <f t="shared" si="927"/>
        <v>-147.19479316241825</v>
      </c>
      <c r="R3178">
        <f t="shared" si="928"/>
        <v>32.80520683758175</v>
      </c>
      <c r="S3178">
        <f t="shared" si="929"/>
        <v>145.31072796995315</v>
      </c>
      <c r="T3178">
        <f t="shared" si="912"/>
        <v>-6.9138896350612136</v>
      </c>
    </row>
    <row r="3179" spans="1:20" x14ac:dyDescent="0.25">
      <c r="A3179">
        <f t="shared" si="913"/>
        <v>916483.6850340137</v>
      </c>
      <c r="B3179">
        <f t="shared" si="930"/>
        <v>145862.90873623898</v>
      </c>
      <c r="C3179" t="str">
        <f t="shared" si="914"/>
        <v>-0.377359715737227-0.241624252004397i</v>
      </c>
      <c r="D3179" t="str">
        <f t="shared" si="915"/>
        <v>3.34373187724952-0.77946675190245i</v>
      </c>
      <c r="E3179" t="str">
        <f t="shared" si="916"/>
        <v>26.5769292594662-118.919872630235i</v>
      </c>
      <c r="F3179" t="str">
        <f t="shared" si="917"/>
        <v>2.88755759037856-1.27800976640398i</v>
      </c>
      <c r="G3179" t="str">
        <f t="shared" si="918"/>
        <v>0.992318552730711-0.0873066013376891i</v>
      </c>
      <c r="H3179" t="str">
        <f t="shared" si="919"/>
        <v>0.174453067640859-59.7813601195065i</v>
      </c>
      <c r="I3179" t="str">
        <f t="shared" si="920"/>
        <v>-0.214109780832925-0.487603152530233i</v>
      </c>
      <c r="K3179" t="str">
        <f t="shared" si="921"/>
        <v>0.000585766559606801-0.000896655023800541i</v>
      </c>
      <c r="L3179" t="str">
        <f t="shared" si="922"/>
        <v>0.0001875-0.00145096661921832i</v>
      </c>
      <c r="M3179" t="str">
        <f t="shared" si="923"/>
        <v>0.0025-0.000699440319007808i</v>
      </c>
      <c r="N3179">
        <f t="shared" si="924"/>
        <v>32.631524410155208</v>
      </c>
      <c r="O3179">
        <f t="shared" si="925"/>
        <v>6.9727385223146001</v>
      </c>
      <c r="P3179" s="3">
        <f t="shared" si="926"/>
        <v>-6.9727385223146001</v>
      </c>
      <c r="Q3179" s="3">
        <f t="shared" si="927"/>
        <v>-147.36847558984479</v>
      </c>
      <c r="R3179">
        <f t="shared" si="928"/>
        <v>32.631524410155208</v>
      </c>
      <c r="S3179">
        <f t="shared" si="929"/>
        <v>145.86290873623898</v>
      </c>
      <c r="T3179">
        <f t="shared" si="912"/>
        <v>-6.9727385223146001</v>
      </c>
    </row>
    <row r="3180" spans="1:20" x14ac:dyDescent="0.25">
      <c r="A3180">
        <f t="shared" si="913"/>
        <v>919966.32303714298</v>
      </c>
      <c r="B3180">
        <f t="shared" si="930"/>
        <v>146417.18778943669</v>
      </c>
      <c r="C3180" t="str">
        <f t="shared" si="914"/>
        <v>-0.375534035420126-0.238856374951307i</v>
      </c>
      <c r="D3180" t="str">
        <f t="shared" si="915"/>
        <v>3.34274837917259-0.781403116997423i</v>
      </c>
      <c r="E3180" t="str">
        <f t="shared" si="916"/>
        <v>26.23809284302-118.472418674792i</v>
      </c>
      <c r="F3180" t="str">
        <f t="shared" si="917"/>
        <v>2.88738870724595-1.27508395703958i</v>
      </c>
      <c r="G3180" t="str">
        <f t="shared" si="918"/>
        <v>0.99226051549319-0.0876332407615882i</v>
      </c>
      <c r="H3180" t="str">
        <f t="shared" si="919"/>
        <v>0.172575393829862-59.5534916247251i</v>
      </c>
      <c r="I3180" t="str">
        <f t="shared" si="920"/>
        <v>-0.212812075461809-0.485710387064468i</v>
      </c>
      <c r="K3180" t="str">
        <f t="shared" si="921"/>
        <v>0.00058390475743465-0.000894762728842427i</v>
      </c>
      <c r="L3180" t="str">
        <f t="shared" si="922"/>
        <v>0.0001875-0.00144547381870723i</v>
      </c>
      <c r="M3180" t="str">
        <f t="shared" si="923"/>
        <v>0.0025-0.000696792507479387i</v>
      </c>
      <c r="N3180">
        <f t="shared" si="924"/>
        <v>32.458177537181626</v>
      </c>
      <c r="O3180">
        <f t="shared" si="925"/>
        <v>7.0316336391256486</v>
      </c>
      <c r="P3180" s="3">
        <f t="shared" si="926"/>
        <v>-7.0316336391256486</v>
      </c>
      <c r="Q3180" s="3">
        <f t="shared" si="927"/>
        <v>-147.54182246281837</v>
      </c>
      <c r="R3180">
        <f t="shared" si="928"/>
        <v>32.458177537181626</v>
      </c>
      <c r="S3180">
        <f t="shared" si="929"/>
        <v>146.4171877894367</v>
      </c>
      <c r="T3180">
        <f t="shared" ref="T3180:T3243" si="931">P3180</f>
        <v>-7.0316336391256486</v>
      </c>
    </row>
    <row r="3181" spans="1:20" x14ac:dyDescent="0.25">
      <c r="A3181">
        <f t="shared" ref="A3181:A3244" si="932">2*PI()*B3181</f>
        <v>923462.19506468414</v>
      </c>
      <c r="B3181">
        <f t="shared" si="930"/>
        <v>146973.57310303656</v>
      </c>
      <c r="C3181" t="str">
        <f t="shared" ref="C3181:C3244" si="933">IMPRODUCT(D3181,E3181,$C$40,,K3181,$C$41)</f>
        <v>-0.373709030336158-0.236113619991696i</v>
      </c>
      <c r="D3181" t="str">
        <f t="shared" ref="D3181:D3244" si="934">IMDIV(IMPRODUCT($C$37,$C$38,COMPLEX(1,A3181/$C$38)),IMSUM(-1*A3181*A3181/$C$39,COMPLEX(0,1*A3181)))</f>
        <v>3.34175797731626-0.783347826866281i</v>
      </c>
      <c r="E3181" t="str">
        <f t="shared" ref="E3181:E3244" si="935">IMDIV(IMPRODUCT(IMSUM(F3181,G3181),$C$29,H3181),IMSUM(1,I3181))</f>
        <v>25.9025638490711-118.026007675716i</v>
      </c>
      <c r="F3181" t="str">
        <f t="shared" ref="F3181:F3244" si="936">IMDIV(IMPRODUCT($C$14,$C$15,COMPLEX(1,A3181/$C$15)),IMSUM(-1*A3181*A3181/$C$16,COMPLEX(0,A3181)))</f>
        <v>2.88721855814266-1.27217626481361i</v>
      </c>
      <c r="G3181" t="str">
        <f t="shared" ref="G3181:G3244" si="937">IMDIV(1,COMPLEX(1,A3181*$C$9*$C$10))</f>
        <v>0.992202043200728-0.0879610633691337i</v>
      </c>
      <c r="H3181" t="str">
        <f t="shared" ref="H3181:H3244" si="938">IMDIV($C$3,IMSUM(K3181,COMPLEX(0,$C$28*A3181)))</f>
        <v>0.170717093131679-59.3264995111606i</v>
      </c>
      <c r="I3181" t="str">
        <f t="shared" ref="I3181:I3244" si="939">IMPRODUCT(F3181,$C$29,H3181,$C$31)</f>
        <v>-0.211524149990306-0.483824874191885i</v>
      </c>
      <c r="K3181" t="str">
        <f t="shared" ref="K3181:K3244" si="940">IF($C$26&lt;=0,IMDIV(1,IMSUM(IMDIV(1,L3181),1/$C$18)),IMDIV(1,IMSUM(IMDIV(1,L3181),1/$C$18,IMDIV(1,M3181))))</f>
        <v>0.000582045865994721-0.000892869926802923i</v>
      </c>
      <c r="L3181" t="str">
        <f t="shared" ref="L3181:L3244" si="941">IMSUM($C$21/$C$22,IMDIV(1,COMPLEX(0,$C$20*$C$22*A3181)))</f>
        <v>0.0001875-0.00144000181182231i</v>
      </c>
      <c r="M3181" t="str">
        <f t="shared" ref="M3181:M3244" si="942">IMSUM($C$25/$C$26,IMDIV(1,COMPLEX(0,$C$24*$C$26*A3181)))</f>
        <v>0.0025-0.000694154719545113i</v>
      </c>
      <c r="N3181">
        <f t="shared" ref="N3181:N3244" si="943">ABS(R3181)</f>
        <v>32.28516348408607</v>
      </c>
      <c r="O3181">
        <f t="shared" ref="O3181:O3244" si="944">ABS(P3181)</f>
        <v>7.0905748044388464</v>
      </c>
      <c r="P3181" s="3">
        <f t="shared" ref="P3181:P3244" si="945">20*LOG10(IMABS(C3181))</f>
        <v>-7.0905748044388464</v>
      </c>
      <c r="Q3181" s="3">
        <f t="shared" ref="Q3181:Q3244" si="946">IMARGUMENT(C3181)*180/PI()</f>
        <v>-147.71483651591393</v>
      </c>
      <c r="R3181">
        <f t="shared" ref="R3181:R3244" si="947">IF(Q3181&lt;0,Q3181+180,Q3181-180)</f>
        <v>32.28516348408607</v>
      </c>
      <c r="S3181">
        <f t="shared" ref="S3181:S3244" si="948">B3181/1000</f>
        <v>146.97357310303656</v>
      </c>
      <c r="T3181">
        <f t="shared" si="931"/>
        <v>-7.0905748044388464</v>
      </c>
    </row>
    <row r="3182" spans="1:20" x14ac:dyDescent="0.25">
      <c r="A3182">
        <f t="shared" si="932"/>
        <v>926971.35140593001</v>
      </c>
      <c r="B3182">
        <f t="shared" ref="B3182:B3245" si="949">B3181*(1+B$42)</f>
        <v>147532.0726808281</v>
      </c>
      <c r="C3182" t="str">
        <f t="shared" si="933"/>
        <v>-0.371884840914792-0.233395810007489i</v>
      </c>
      <c r="D3182" t="str">
        <f t="shared" si="934"/>
        <v>3.34076062752728-0.785300878947449i</v>
      </c>
      <c r="E3182" t="str">
        <f t="shared" si="935"/>
        <v>25.5703099921885-117.580652303166i</v>
      </c>
      <c r="F3182" t="str">
        <f t="shared" si="936"/>
        <v>2.88704713373086-1.26928664535924i</v>
      </c>
      <c r="G3182" t="str">
        <f t="shared" si="937"/>
        <v>0.992143132644353-0.0882900730037231i</v>
      </c>
      <c r="H3182" t="str">
        <f t="shared" si="938"/>
        <v>0.168877984320762-59.1003803426412i</v>
      </c>
      <c r="I3182" t="str">
        <f t="shared" si="939"/>
        <v>-0.210245929835569-0.481946584108112i</v>
      </c>
      <c r="K3182" t="str">
        <f t="shared" si="940"/>
        <v>0.00058018992775766-0.000890976617430112i</v>
      </c>
      <c r="L3182" t="str">
        <f t="shared" si="941"/>
        <v>0.0001875-0.00143455051984689i</v>
      </c>
      <c r="M3182" t="str">
        <f t="shared" si="942"/>
        <v>0.0025-0.000691526917259528i</v>
      </c>
      <c r="N3182">
        <f t="shared" si="943"/>
        <v>32.112479539519143</v>
      </c>
      <c r="O3182">
        <f t="shared" si="944"/>
        <v>7.1495618418223579</v>
      </c>
      <c r="P3182" s="3">
        <f t="shared" si="945"/>
        <v>-7.1495618418223579</v>
      </c>
      <c r="Q3182" s="3">
        <f t="shared" si="946"/>
        <v>-147.88752046048086</v>
      </c>
      <c r="R3182">
        <f t="shared" si="947"/>
        <v>32.112479539519143</v>
      </c>
      <c r="S3182">
        <f t="shared" si="948"/>
        <v>147.53207268082809</v>
      </c>
      <c r="T3182">
        <f t="shared" si="931"/>
        <v>-7.1495618418223579</v>
      </c>
    </row>
    <row r="3183" spans="1:20" x14ac:dyDescent="0.25">
      <c r="A3183">
        <f t="shared" si="932"/>
        <v>930493.84254127252</v>
      </c>
      <c r="B3183">
        <f t="shared" si="949"/>
        <v>148092.69455701526</v>
      </c>
      <c r="C3183" t="str">
        <f t="shared" si="933"/>
        <v>-0.370061604877872-0.230702768402447i</v>
      </c>
      <c r="D3183" t="str">
        <f t="shared" si="934"/>
        <v>3.33975628543328-0.787262270496585i</v>
      </c>
      <c r="E3183" t="str">
        <f t="shared" si="935"/>
        <v>25.241299240182-117.1363648161i</v>
      </c>
      <c r="F3183" t="str">
        <f t="shared" si="936"/>
        <v>2.88687442460619-1.2664150545413i</v>
      </c>
      <c r="G3183" t="str">
        <f t="shared" si="937"/>
        <v>0.992083780592218-0.0886202735161081i</v>
      </c>
      <c r="H3183" t="str">
        <f t="shared" si="938"/>
        <v>0.167057887620102-58.8751306971497i</v>
      </c>
      <c r="I3183" t="str">
        <f t="shared" si="939"/>
        <v>-0.208977340984756-0.48007548714266i</v>
      </c>
      <c r="K3183" t="str">
        <f t="shared" si="940"/>
        <v>0.000578336984961641-0.00088908280096403i</v>
      </c>
      <c r="L3183" t="str">
        <f t="shared" si="941"/>
        <v>0.0001875-0.00142911986436232i</v>
      </c>
      <c r="M3183" t="str">
        <f t="shared" si="942"/>
        <v>0.0025-0.000688909062820806i</v>
      </c>
      <c r="N3183">
        <f t="shared" si="943"/>
        <v>31.940123015318164</v>
      </c>
      <c r="O3183">
        <f t="shared" si="944"/>
        <v>7.2085945793679826</v>
      </c>
      <c r="P3183" s="3">
        <f t="shared" si="945"/>
        <v>-7.2085945793679826</v>
      </c>
      <c r="Q3183" s="3">
        <f t="shared" si="946"/>
        <v>-148.05987698468184</v>
      </c>
      <c r="R3183">
        <f t="shared" si="947"/>
        <v>31.940123015318164</v>
      </c>
      <c r="S3183">
        <f t="shared" si="948"/>
        <v>148.09269455701525</v>
      </c>
      <c r="T3183">
        <f t="shared" si="931"/>
        <v>-7.2085945793679826</v>
      </c>
    </row>
    <row r="3184" spans="1:20" x14ac:dyDescent="0.25">
      <c r="A3184">
        <f t="shared" si="932"/>
        <v>934029.71914292953</v>
      </c>
      <c r="B3184">
        <f t="shared" si="949"/>
        <v>148655.44679633193</v>
      </c>
      <c r="C3184" t="str">
        <f t="shared" si="933"/>
        <v>-0.368239457280257-0.228034319121176i</v>
      </c>
      <c r="D3184" t="str">
        <f t="shared" si="934"/>
        <v>3.33874490644276-0.789231998583906i</v>
      </c>
      <c r="E3184" t="str">
        <f t="shared" si="935"/>
        <v>24.9154998148248-116.693157070632i</v>
      </c>
      <c r="F3184" t="str">
        <f t="shared" si="936"/>
        <v>2.88670042129722-1.26356144845538i</v>
      </c>
      <c r="G3184" t="str">
        <f t="shared" si="937"/>
        <v>0.992023983789447-0.0889516687643431i</v>
      </c>
      <c r="H3184" t="str">
        <f t="shared" si="938"/>
        <v>0.165256624691318-58.6507471667557i</v>
      </c>
      <c r="I3184" t="str">
        <f t="shared" si="939"/>
        <v>-0.207718309990581-0.47821155375814i</v>
      </c>
      <c r="K3184" t="str">
        <f t="shared" si="940"/>
        <v>0.00057648707960758-0.000887188478132626i</v>
      </c>
      <c r="L3184" t="str">
        <f t="shared" si="941"/>
        <v>0.0001875-0.00142370976724678i</v>
      </c>
      <c r="M3184" t="str">
        <f t="shared" si="942"/>
        <v>0.0025-0.000686301118570241i</v>
      </c>
      <c r="N3184">
        <f t="shared" si="943"/>
        <v>31.768091246453963</v>
      </c>
      <c r="O3184">
        <f t="shared" si="944"/>
        <v>7.2676728495940788</v>
      </c>
      <c r="P3184" s="3">
        <f t="shared" si="945"/>
        <v>-7.2676728495940788</v>
      </c>
      <c r="Q3184" s="3">
        <f t="shared" si="946"/>
        <v>-148.23190875354604</v>
      </c>
      <c r="R3184">
        <f t="shared" si="947"/>
        <v>31.768091246453963</v>
      </c>
      <c r="S3184">
        <f t="shared" si="948"/>
        <v>148.65544679633194</v>
      </c>
      <c r="T3184">
        <f t="shared" si="931"/>
        <v>-7.2676728495940788</v>
      </c>
    </row>
    <row r="3185" spans="1:20" x14ac:dyDescent="0.25">
      <c r="A3185">
        <f t="shared" si="932"/>
        <v>937579.03207567276</v>
      </c>
      <c r="B3185">
        <f t="shared" si="949"/>
        <v>149220.33749415801</v>
      </c>
      <c r="C3185" t="str">
        <f t="shared" si="933"/>
        <v>-0.366418530550019-0.225390286667407i</v>
      </c>
      <c r="D3185" t="str">
        <f t="shared" si="934"/>
        <v>3.33772644574489-0.791210060091453i</v>
      </c>
      <c r="E3185" t="str">
        <f t="shared" si="935"/>
        <v>24.592880192469-116.251040528275i</v>
      </c>
      <c r="F3185" t="str">
        <f t="shared" si="936"/>
        <v>2.88652511426513-1.26072578342687i</v>
      </c>
      <c r="G3185" t="str">
        <f t="shared" si="937"/>
        <v>0.991963738957986-0.0892842626137339i</v>
      </c>
      <c r="H3185" t="str">
        <f t="shared" si="938"/>
        <v>0.163474018624837-58.4272263575473i</v>
      </c>
      <c r="I3185" t="str">
        <f t="shared" si="939"/>
        <v>-0.206468763966876-0.476354754549504i</v>
      </c>
      <c r="K3185" t="str">
        <f t="shared" si="940"/>
        <v>0.000574640253454463-0.000885293650147721i</v>
      </c>
      <c r="L3185" t="str">
        <f t="shared" si="941"/>
        <v>0.0001875-0.00141832015067422i</v>
      </c>
      <c r="M3185" t="str">
        <f t="shared" si="942"/>
        <v>0.0025-0.000683703046991673i</v>
      </c>
      <c r="N3185">
        <f t="shared" si="943"/>
        <v>31.596381590975142</v>
      </c>
      <c r="O3185">
        <f t="shared" si="944"/>
        <v>7.3267964893488386</v>
      </c>
      <c r="P3185" s="3">
        <f t="shared" si="945"/>
        <v>-7.3267964893488386</v>
      </c>
      <c r="Q3185" s="3">
        <f t="shared" si="946"/>
        <v>-148.40361840902486</v>
      </c>
      <c r="R3185">
        <f t="shared" si="947"/>
        <v>31.596381590975142</v>
      </c>
      <c r="S3185">
        <f t="shared" si="948"/>
        <v>149.220337494158</v>
      </c>
      <c r="T3185">
        <f t="shared" si="931"/>
        <v>-7.3267964893488386</v>
      </c>
    </row>
    <row r="3186" spans="1:20" x14ac:dyDescent="0.25">
      <c r="A3186">
        <f t="shared" si="932"/>
        <v>941141.83239756036</v>
      </c>
      <c r="B3186">
        <f t="shared" si="949"/>
        <v>149787.37477663581</v>
      </c>
      <c r="C3186" t="str">
        <f t="shared" si="933"/>
        <v>-0.36459895452813-0.222770496121472i</v>
      </c>
      <c r="D3186" t="str">
        <f t="shared" si="934"/>
        <v>3.33670085830945-0.793196451710381i</v>
      </c>
      <c r="E3186" t="str">
        <f t="shared" si="935"/>
        <v>24.2734091045468-115.810026264043i</v>
      </c>
      <c r="F3186" t="str">
        <f t="shared" si="936"/>
        <v>2.88634849390317-1.25790801601004i</v>
      </c>
      <c r="G3186" t="str">
        <f t="shared" si="937"/>
        <v>0.991903042796447-0.0896180589367837i</v>
      </c>
      <c r="H3186" t="str">
        <f t="shared" si="938"/>
        <v>0.161709893930168-58.2045648895661i</v>
      </c>
      <c r="I3186" t="str">
        <f t="shared" si="939"/>
        <v>-0.20522863058422-0.474505060243295i</v>
      </c>
      <c r="K3186" t="str">
        <f t="shared" si="940"/>
        <v>0.000572796548014692-0.000883398318700865i</v>
      </c>
      <c r="L3186" t="str">
        <f t="shared" si="941"/>
        <v>0.0001875-0.00141295093711319i</v>
      </c>
      <c r="M3186" t="str">
        <f t="shared" si="942"/>
        <v>0.0025-0.000681114810710973i</v>
      </c>
      <c r="N3186">
        <f t="shared" si="943"/>
        <v>31.424991429943503</v>
      </c>
      <c r="O3186">
        <f t="shared" si="944"/>
        <v>7.385965339716055</v>
      </c>
      <c r="P3186" s="3">
        <f t="shared" si="945"/>
        <v>-7.385965339716055</v>
      </c>
      <c r="Q3186" s="3">
        <f t="shared" si="946"/>
        <v>-148.5750085700565</v>
      </c>
      <c r="R3186">
        <f t="shared" si="947"/>
        <v>31.424991429943503</v>
      </c>
      <c r="S3186">
        <f t="shared" si="948"/>
        <v>149.7873747766358</v>
      </c>
      <c r="T3186">
        <f t="shared" si="931"/>
        <v>-7.385965339716055</v>
      </c>
    </row>
    <row r="3187" spans="1:20" x14ac:dyDescent="0.25">
      <c r="A3187">
        <f t="shared" si="932"/>
        <v>944718.17136067105</v>
      </c>
      <c r="B3187">
        <f t="shared" si="949"/>
        <v>150356.56680078703</v>
      </c>
      <c r="C3187" t="str">
        <f t="shared" si="933"/>
        <v>-0.362780856507679-0.220174773157036i</v>
      </c>
      <c r="D3187" t="str">
        <f t="shared" si="934"/>
        <v>3.33566809888678-0.795191169938204i</v>
      </c>
      <c r="E3187" t="str">
        <f t="shared" si="935"/>
        <v>23.95705553796-115.370124974422i</v>
      </c>
      <c r="F3187" t="str">
        <f t="shared" si="936"/>
        <v>2.88617055053626-1.25510810298704i</v>
      </c>
      <c r="G3187" t="str">
        <f t="shared" si="937"/>
        <v>0.991841891979956-0.0899530616131403i</v>
      </c>
      <c r="H3187" t="str">
        <f t="shared" si="938"/>
        <v>0.159964076526245-57.9827593967375i</v>
      </c>
      <c r="I3187" t="str">
        <f t="shared" si="939"/>
        <v>-0.203997838065561-0.472662441696872i</v>
      </c>
      <c r="K3187" t="str">
        <f t="shared" si="940"/>
        <v>0.000570956004549532-0.00088150248595917i</v>
      </c>
      <c r="L3187" t="str">
        <f t="shared" si="941"/>
        <v>0.0001875-0.00140760204932575i</v>
      </c>
      <c r="M3187" t="str">
        <f t="shared" si="942"/>
        <v>0.0025-0.000678536372495487i</v>
      </c>
      <c r="N3187">
        <f t="shared" si="943"/>
        <v>31.253918167362457</v>
      </c>
      <c r="O3187">
        <f t="shared" si="944"/>
        <v>7.4451792459222599</v>
      </c>
      <c r="P3187" s="3">
        <f t="shared" si="945"/>
        <v>-7.4451792459222599</v>
      </c>
      <c r="Q3187" s="3">
        <f t="shared" si="946"/>
        <v>-148.74608183263754</v>
      </c>
      <c r="R3187">
        <f t="shared" si="947"/>
        <v>31.253918167362457</v>
      </c>
      <c r="S3187">
        <f t="shared" si="948"/>
        <v>150.35656680078702</v>
      </c>
      <c r="T3187">
        <f t="shared" si="931"/>
        <v>-7.4451792459222599</v>
      </c>
    </row>
    <row r="3188" spans="1:20" x14ac:dyDescent="0.25">
      <c r="A3188">
        <f t="shared" si="932"/>
        <v>948308.10041184153</v>
      </c>
      <c r="B3188">
        <f t="shared" si="949"/>
        <v>150927.92175463002</v>
      </c>
      <c r="C3188" t="str">
        <f t="shared" si="933"/>
        <v>-0.360964361272626-0.217602944057114i</v>
      </c>
      <c r="D3188" t="str">
        <f t="shared" si="934"/>
        <v>3.3346281220077-0.797194211076024i</v>
      </c>
      <c r="E3188" t="str">
        <f t="shared" si="935"/>
        <v>23.6437887353695-114.931346985224i</v>
      </c>
      <c r="F3188" t="str">
        <f t="shared" si="936"/>
        <v>2.88599127442054-1.25232600136702i</v>
      </c>
      <c r="G3188" t="str">
        <f t="shared" si="937"/>
        <v>0.99178028316-0.0902892745295403i</v>
      </c>
      <c r="H3188" t="str">
        <f t="shared" si="938"/>
        <v>0.158236393731875-57.7618065268078i</v>
      </c>
      <c r="I3188" t="str">
        <f t="shared" si="939"/>
        <v>-0.202776315181915-0.470826869897687i</v>
      </c>
      <c r="K3188" t="str">
        <f t="shared" si="940"/>
        <v>0.000569118664064598-0.000879606154561079i</v>
      </c>
      <c r="L3188" t="str">
        <f t="shared" si="941"/>
        <v>0.0001875-0.00140227341036636i</v>
      </c>
      <c r="M3188" t="str">
        <f t="shared" si="942"/>
        <v>0.0025-0.000675967695253526i</v>
      </c>
      <c r="N3188">
        <f t="shared" si="943"/>
        <v>31.083159230098744</v>
      </c>
      <c r="O3188">
        <f t="shared" si="944"/>
        <v>7.504438057245034</v>
      </c>
      <c r="P3188" s="3">
        <f t="shared" si="945"/>
        <v>-7.504438057245034</v>
      </c>
      <c r="Q3188" s="3">
        <f t="shared" si="946"/>
        <v>-148.91684076990126</v>
      </c>
      <c r="R3188">
        <f t="shared" si="947"/>
        <v>31.083159230098744</v>
      </c>
      <c r="S3188">
        <f t="shared" si="948"/>
        <v>150.92792175463003</v>
      </c>
      <c r="T3188">
        <f t="shared" si="931"/>
        <v>-7.504438057245034</v>
      </c>
    </row>
    <row r="3189" spans="1:20" x14ac:dyDescent="0.25">
      <c r="A3189">
        <f t="shared" si="932"/>
        <v>951911.67119340657</v>
      </c>
      <c r="B3189">
        <f t="shared" si="949"/>
        <v>151501.44785729761</v>
      </c>
      <c r="C3189" t="str">
        <f t="shared" si="933"/>
        <v>-0.359149591136021-0.215054835729347i</v>
      </c>
      <c r="D3189" t="str">
        <f t="shared" si="934"/>
        <v>3.33358088198349-0.799205571225745i</v>
      </c>
      <c r="E3189" t="str">
        <f t="shared" si="935"/>
        <v>23.3335781953765-114.493702259294i</v>
      </c>
      <c r="F3189" t="str">
        <f t="shared" si="936"/>
        <v>2.88581065574287-1.24956166838515i</v>
      </c>
      <c r="G3189" t="str">
        <f t="shared" si="937"/>
        <v>0.991718212964269-0.0906267015797526i</v>
      </c>
      <c r="H3189" t="str">
        <f t="shared" si="938"/>
        <v>0.156526674256242-57.5417029412749i</v>
      </c>
      <c r="I3189" t="str">
        <f t="shared" si="939"/>
        <v>-0.201563991248069-0.468998315962516i</v>
      </c>
      <c r="K3189" t="str">
        <f t="shared" si="940"/>
        <v>0.000567284567305424-0.000877709327612067i</v>
      </c>
      <c r="L3189" t="str">
        <f t="shared" si="941"/>
        <v>0.0001875-0.00139696494358075i</v>
      </c>
      <c r="M3189" t="str">
        <f t="shared" si="942"/>
        <v>0.0025-0.000673408742033799i</v>
      </c>
      <c r="N3189">
        <f t="shared" si="943"/>
        <v>30.912712067797401</v>
      </c>
      <c r="O3189">
        <f t="shared" si="944"/>
        <v>7.5637416269242035</v>
      </c>
      <c r="P3189" s="3">
        <f t="shared" si="945"/>
        <v>-7.5637416269242035</v>
      </c>
      <c r="Q3189" s="3">
        <f t="shared" si="946"/>
        <v>-149.0872879322026</v>
      </c>
      <c r="R3189">
        <f t="shared" si="947"/>
        <v>30.912712067797401</v>
      </c>
      <c r="S3189">
        <f t="shared" si="948"/>
        <v>151.50144785729762</v>
      </c>
      <c r="T3189">
        <f t="shared" si="931"/>
        <v>-7.5637416269242035</v>
      </c>
    </row>
    <row r="3190" spans="1:20" x14ac:dyDescent="0.25">
      <c r="A3190">
        <f t="shared" si="932"/>
        <v>955528.93554394157</v>
      </c>
      <c r="B3190">
        <f t="shared" si="949"/>
        <v>152077.15335915535</v>
      </c>
      <c r="C3190" t="str">
        <f t="shared" si="933"/>
        <v>-0.357336665977836-0.212530275720667i</v>
      </c>
      <c r="D3190" t="str">
        <f t="shared" si="934"/>
        <v>3.33252633290592-0.801225246287266i</v>
      </c>
      <c r="E3190" t="str">
        <f t="shared" si="935"/>
        <v>23.0263936726198-114.057200404119i</v>
      </c>
      <c r="F3190" t="str">
        <f t="shared" si="936"/>
        <v>2.88562868462046-1.24681506150169i</v>
      </c>
      <c r="G3190" t="str">
        <f t="shared" si="937"/>
        <v>0.991655677996505-0.0909653466645222i</v>
      </c>
      <c r="H3190" t="str">
        <f t="shared" si="938"/>
        <v>0.154834748189524-57.3224453153256i</v>
      </c>
      <c r="I3190" t="str">
        <f t="shared" si="939"/>
        <v>-0.200360796118334-0.467176751136749i</v>
      </c>
      <c r="K3190" t="str">
        <f t="shared" si="940"/>
        <v>0.000565453754753093-0.000875812008680327i</v>
      </c>
      <c r="L3190" t="str">
        <f t="shared" si="941"/>
        <v>0.0001875-0.00139167657260485i</v>
      </c>
      <c r="M3190" t="str">
        <f t="shared" si="942"/>
        <v>0.0025-0.000670859476024901i</v>
      </c>
      <c r="N3190">
        <f t="shared" si="943"/>
        <v>30.742574152792457</v>
      </c>
      <c r="O3190">
        <f t="shared" si="944"/>
        <v>7.6230898120721848</v>
      </c>
      <c r="P3190" s="3">
        <f t="shared" si="945"/>
        <v>-7.6230898120721848</v>
      </c>
      <c r="Q3190" s="3">
        <f t="shared" si="946"/>
        <v>-149.25742584720754</v>
      </c>
      <c r="R3190">
        <f t="shared" si="947"/>
        <v>30.742574152792457</v>
      </c>
      <c r="S3190">
        <f t="shared" si="948"/>
        <v>152.07715335915535</v>
      </c>
      <c r="T3190">
        <f t="shared" si="931"/>
        <v>-7.6230898120721848</v>
      </c>
    </row>
    <row r="3191" spans="1:20" x14ac:dyDescent="0.25">
      <c r="A3191">
        <f t="shared" si="932"/>
        <v>959159.94549900852</v>
      </c>
      <c r="B3191">
        <f t="shared" si="949"/>
        <v>152655.04654192014</v>
      </c>
      <c r="C3191" t="str">
        <f t="shared" si="933"/>
        <v>-0.355525703282197-0.210029092231203i</v>
      </c>
      <c r="D3191" t="str">
        <f t="shared" si="934"/>
        <v>3.33146442864714-0.803253231955657i</v>
      </c>
      <c r="E3191" t="str">
        <f t="shared" si="935"/>
        <v>22.7222051777655-113.621850679279i</v>
      </c>
      <c r="F3191" t="str">
        <f t="shared" si="936"/>
        <v>2.88544535110033-1.24408613840101i</v>
      </c>
      <c r="G3191" t="str">
        <f t="shared" si="937"/>
        <v>0.99159267483634-0.091305213691511i</v>
      </c>
      <c r="H3191" t="str">
        <f t="shared" si="938"/>
        <v>0.153160446993563-57.1040303377699i</v>
      </c>
      <c r="I3191" t="str">
        <f t="shared" si="939"/>
        <v>-0.199166660182324-0.465362146793646i</v>
      </c>
      <c r="K3191" t="str">
        <f t="shared" si="940"/>
        <v>0.00056362626661993-0.000873914201792371i</v>
      </c>
      <c r="L3191" t="str">
        <f t="shared" si="941"/>
        <v>0.0001875-0.00138640822136367i</v>
      </c>
      <c r="M3191" t="str">
        <f t="shared" si="942"/>
        <v>0.0025-0.000668319860554795i</v>
      </c>
      <c r="N3191">
        <f t="shared" si="943"/>
        <v>30.572742980008826</v>
      </c>
      <c r="O3191">
        <f t="shared" si="944"/>
        <v>7.6824824735889976</v>
      </c>
      <c r="P3191" s="3">
        <f t="shared" si="945"/>
        <v>-7.6824824735889976</v>
      </c>
      <c r="Q3191" s="3">
        <f t="shared" si="946"/>
        <v>-149.42725701999117</v>
      </c>
      <c r="R3191">
        <f t="shared" si="947"/>
        <v>30.572742980008826</v>
      </c>
      <c r="S3191">
        <f t="shared" si="948"/>
        <v>152.65504654192014</v>
      </c>
      <c r="T3191">
        <f t="shared" si="931"/>
        <v>-7.6824824735889976</v>
      </c>
    </row>
    <row r="3192" spans="1:20" x14ac:dyDescent="0.25">
      <c r="A3192">
        <f t="shared" si="932"/>
        <v>962804.75329190469</v>
      </c>
      <c r="B3192">
        <f t="shared" si="949"/>
        <v>153235.13571877943</v>
      </c>
      <c r="C3192" t="str">
        <f t="shared" si="933"/>
        <v>-0.353716818174229-0.207551114127625i</v>
      </c>
      <c r="D3192" t="str">
        <f t="shared" si="934"/>
        <v>3.33039512285984-0.805289523718311i</v>
      </c>
      <c r="E3192" t="str">
        <f t="shared" si="935"/>
        <v>22.4209829774188-113.187662003798i</v>
      </c>
      <c r="F3192" t="str">
        <f t="shared" si="936"/>
        <v>2.88526064515894-1.2413748569907i</v>
      </c>
      <c r="G3192" t="str">
        <f t="shared" si="937"/>
        <v>0.99152920003914-0.0916463065752388i</v>
      </c>
      <c r="H3192" t="str">
        <f t="shared" si="938"/>
        <v>0.151503603492625-56.8864547109767i</v>
      </c>
      <c r="I3192" t="str">
        <f t="shared" si="939"/>
        <v>-0.197981514360777-0.463554474433632i</v>
      </c>
      <c r="K3192" t="str">
        <f t="shared" si="940"/>
        <v>0.000561802142845268-0.000872015911428595i</v>
      </c>
      <c r="L3192" t="str">
        <f t="shared" si="941"/>
        <v>0.0001875-0.0013811598140702i</v>
      </c>
      <c r="M3192" t="str">
        <f t="shared" si="942"/>
        <v>0.0025-0.000665789859090251i</v>
      </c>
      <c r="N3192">
        <f t="shared" si="943"/>
        <v>30.403216066861773</v>
      </c>
      <c r="O3192">
        <f t="shared" si="944"/>
        <v>7.7419194760763226</v>
      </c>
      <c r="P3192" s="3">
        <f t="shared" si="945"/>
        <v>-7.7419194760763226</v>
      </c>
      <c r="Q3192" s="3">
        <f t="shared" si="946"/>
        <v>-149.59678393313823</v>
      </c>
      <c r="R3192">
        <f t="shared" si="947"/>
        <v>30.403216066861773</v>
      </c>
      <c r="S3192">
        <f t="shared" si="948"/>
        <v>153.23513571877945</v>
      </c>
      <c r="T3192">
        <f t="shared" si="931"/>
        <v>-7.7419194760763226</v>
      </c>
    </row>
    <row r="3193" spans="1:20" x14ac:dyDescent="0.25">
      <c r="A3193">
        <f t="shared" si="932"/>
        <v>966463.41135441407</v>
      </c>
      <c r="B3193">
        <f t="shared" si="949"/>
        <v>153817.42923451081</v>
      </c>
      <c r="C3193" t="str">
        <f t="shared" si="933"/>
        <v>-0.351910123456382-0.205096170955817i</v>
      </c>
      <c r="D3193" t="str">
        <f t="shared" si="934"/>
        <v>3.3293183689772-0.807334116852069i</v>
      </c>
      <c r="E3193" t="str">
        <f t="shared" si="935"/>
        <v>22.1226975939407-112.754642963362i</v>
      </c>
      <c r="F3193" t="str">
        <f t="shared" si="936"/>
        <v>2.88507455670162-1.23868117540059i</v>
      </c>
      <c r="G3193" t="str">
        <f t="shared" si="937"/>
        <v>0.99146525013585-0.0919886292370225i</v>
      </c>
      <c r="H3193" t="str">
        <f t="shared" si="938"/>
        <v>0.149864051864233-56.6697151508086i</v>
      </c>
      <c r="I3193" t="str">
        <f t="shared" si="939"/>
        <v>-0.196805290101395-0.461753705683545i</v>
      </c>
      <c r="K3193" t="str">
        <f t="shared" si="940"/>
        <v>0.000559981423091291-0.000870117142518809i</v>
      </c>
      <c r="L3193" t="str">
        <f t="shared" si="941"/>
        <v>0.0001875-0.00137593127522435i</v>
      </c>
      <c r="M3193" t="str">
        <f t="shared" si="942"/>
        <v>0.0025-0.000663269435236351i</v>
      </c>
      <c r="N3193">
        <f t="shared" si="943"/>
        <v>30.233990953148066</v>
      </c>
      <c r="O3193">
        <f t="shared" si="944"/>
        <v>7.8014006877542776</v>
      </c>
      <c r="P3193" s="3">
        <f t="shared" si="945"/>
        <v>-7.8014006877542776</v>
      </c>
      <c r="Q3193" s="3">
        <f t="shared" si="946"/>
        <v>-149.76600904685193</v>
      </c>
      <c r="R3193">
        <f t="shared" si="947"/>
        <v>30.233990953148066</v>
      </c>
      <c r="S3193">
        <f t="shared" si="948"/>
        <v>153.81742923451083</v>
      </c>
      <c r="T3193">
        <f t="shared" si="931"/>
        <v>-7.8014006877542776</v>
      </c>
    </row>
    <row r="3194" spans="1:20" x14ac:dyDescent="0.25">
      <c r="A3194">
        <f t="shared" si="932"/>
        <v>970135.97231756081</v>
      </c>
      <c r="B3194">
        <f t="shared" si="949"/>
        <v>154401.93546560194</v>
      </c>
      <c r="C3194" t="str">
        <f t="shared" si="933"/>
        <v>-0.350105729644288-0.202664092952966i</v>
      </c>
      <c r="D3194" t="str">
        <f t="shared" si="934"/>
        <v>3.32823412021301-0.80938700642035i</v>
      </c>
      <c r="E3194" t="str">
        <f t="shared" si="935"/>
        <v>21.827319805189-112.322801817418i</v>
      </c>
      <c r="F3194" t="str">
        <f t="shared" si="936"/>
        <v>2.88488707556219-1.2360050519818i</v>
      </c>
      <c r="G3194" t="str">
        <f t="shared" si="937"/>
        <v>0.991400821632829-0.0923321856049145i</v>
      </c>
      <c r="H3194" t="str">
        <f t="shared" si="938"/>
        <v>0.148241627630079-56.4538083865605i</v>
      </c>
      <c r="I3194" t="str">
        <f t="shared" si="939"/>
        <v>-0.195637919374738-0.459959812295963i</v>
      </c>
      <c r="K3194" t="str">
        <f t="shared" si="940"/>
        <v>0.000558164146738922-0.000868217900437692i</v>
      </c>
      <c r="L3194" t="str">
        <f t="shared" si="941"/>
        <v>0.0001875-0.00137072252961182i</v>
      </c>
      <c r="M3194" t="str">
        <f t="shared" si="942"/>
        <v>0.0025-0.000660758552735958i</v>
      </c>
      <c r="N3194">
        <f t="shared" si="943"/>
        <v>30.065065200933759</v>
      </c>
      <c r="O3194">
        <f t="shared" si="944"/>
        <v>7.8609259803793723</v>
      </c>
      <c r="P3194" s="3">
        <f t="shared" si="945"/>
        <v>-7.8609259803793723</v>
      </c>
      <c r="Q3194" s="3">
        <f t="shared" si="946"/>
        <v>-149.93493479906624</v>
      </c>
      <c r="R3194">
        <f t="shared" si="947"/>
        <v>30.065065200933759</v>
      </c>
      <c r="S3194">
        <f t="shared" si="948"/>
        <v>154.40193546560195</v>
      </c>
      <c r="T3194">
        <f t="shared" si="931"/>
        <v>-7.8609259803793723</v>
      </c>
    </row>
    <row r="3195" spans="1:20" x14ac:dyDescent="0.25">
      <c r="A3195">
        <f t="shared" si="932"/>
        <v>973822.48901236767</v>
      </c>
      <c r="B3195">
        <f t="shared" si="949"/>
        <v>154988.66282037125</v>
      </c>
      <c r="C3195" t="str">
        <f t="shared" si="933"/>
        <v>-0.348303745002131-0.200254711059059i</v>
      </c>
      <c r="D3195" t="str">
        <f t="shared" si="934"/>
        <v>3.32714232956173-0.811448187270239i</v>
      </c>
      <c r="E3195" t="str">
        <f t="shared" si="935"/>
        <v>21.5348206441756-111.892146506147i</v>
      </c>
      <c r="F3195" t="str">
        <f t="shared" si="936"/>
        <v>2.88469819150251-1.23334644530582i</v>
      </c>
      <c r="G3195" t="str">
        <f t="shared" si="937"/>
        <v>0.991335911011696-0.0926769796136402i</v>
      </c>
      <c r="H3195" t="str">
        <f t="shared" si="938"/>
        <v>0.146636167647004-56.238731160894i</v>
      </c>
      <c r="I3195" t="str">
        <f t="shared" si="939"/>
        <v>-0.194479334670127-0.458172766148478i</v>
      </c>
      <c r="K3195" t="str">
        <f t="shared" si="940"/>
        <v>0.00055635035288382-0.00086631819100024i</v>
      </c>
      <c r="L3195" t="str">
        <f t="shared" si="941"/>
        <v>0.0001875-0.00136553350230307i</v>
      </c>
      <c r="M3195" t="str">
        <f t="shared" si="942"/>
        <v>0.0025-0.000658257175469175i</v>
      </c>
      <c r="N3195">
        <f t="shared" si="943"/>
        <v>29.896436394437131</v>
      </c>
      <c r="O3195">
        <f t="shared" si="944"/>
        <v>7.9204952291641941</v>
      </c>
      <c r="P3195" s="3">
        <f t="shared" si="945"/>
        <v>-7.9204952291641941</v>
      </c>
      <c r="Q3195" s="3">
        <f t="shared" si="946"/>
        <v>-150.10356360556287</v>
      </c>
      <c r="R3195">
        <f t="shared" si="947"/>
        <v>29.896436394437131</v>
      </c>
      <c r="S3195">
        <f t="shared" si="948"/>
        <v>154.98866282037125</v>
      </c>
      <c r="T3195">
        <f t="shared" si="931"/>
        <v>-7.9204952291641941</v>
      </c>
    </row>
    <row r="3196" spans="1:20" x14ac:dyDescent="0.25">
      <c r="A3196">
        <f t="shared" si="932"/>
        <v>977523.01447061473</v>
      </c>
      <c r="B3196">
        <f t="shared" si="949"/>
        <v>155577.61973908867</v>
      </c>
      <c r="C3196" t="str">
        <f t="shared" si="933"/>
        <v>-0.346504275577557-0.197867856927811i</v>
      </c>
      <c r="D3196" t="str">
        <f t="shared" si="934"/>
        <v>3.32604294979862-0.813517654029555i</v>
      </c>
      <c r="E3196" t="str">
        <f t="shared" si="935"/>
        <v>21.2451713986494-111.462684657326i</v>
      </c>
      <c r="F3196" t="str">
        <f t="shared" si="936"/>
        <v>2.88450789421189-1.23070531416354i</v>
      </c>
      <c r="G3196" t="str">
        <f t="shared" si="937"/>
        <v>0.991270514729163-0.0930230152045334i</v>
      </c>
      <c r="H3196" t="str">
        <f t="shared" si="938"/>
        <v>0.14504751009806-56.0244802297773i</v>
      </c>
      <c r="I3196" t="str">
        <f t="shared" si="939"/>
        <v>-0.193329468991601-0.456392539242999i</v>
      </c>
      <c r="K3196" t="str">
        <f t="shared" si="940"/>
        <v>0.000554540080332399-0.000864418020457124i</v>
      </c>
      <c r="L3196" t="str">
        <f t="shared" si="941"/>
        <v>0.0001875-0.00136036411865219i</v>
      </c>
      <c r="M3196" t="str">
        <f t="shared" si="942"/>
        <v>0.0025-0.000655765267452852i</v>
      </c>
      <c r="N3196">
        <f t="shared" si="943"/>
        <v>29.728102139905872</v>
      </c>
      <c r="O3196">
        <f t="shared" si="944"/>
        <v>7.9801083126983823</v>
      </c>
      <c r="P3196" s="3">
        <f t="shared" si="945"/>
        <v>-7.9801083126983823</v>
      </c>
      <c r="Q3196" s="3">
        <f t="shared" si="946"/>
        <v>-150.27189786009413</v>
      </c>
      <c r="R3196">
        <f t="shared" si="947"/>
        <v>29.728102139905872</v>
      </c>
      <c r="S3196">
        <f t="shared" si="948"/>
        <v>155.57761973908868</v>
      </c>
      <c r="T3196">
        <f t="shared" si="931"/>
        <v>-7.9801083126983823</v>
      </c>
    </row>
    <row r="3197" spans="1:20" x14ac:dyDescent="0.25">
      <c r="A3197">
        <f t="shared" si="932"/>
        <v>981237.601925603</v>
      </c>
      <c r="B3197">
        <f t="shared" si="949"/>
        <v>156168.81469409721</v>
      </c>
      <c r="C3197" t="str">
        <f t="shared" si="933"/>
        <v>-0.344707425236109-0.195503362937044i</v>
      </c>
      <c r="D3197" t="str">
        <f t="shared" si="934"/>
        <v>3.32493593347983-0.815595401103928i</v>
      </c>
      <c r="E3197" t="str">
        <f t="shared" si="935"/>
        <v>20.9583436106051-111.034423593066i</v>
      </c>
      <c r="F3197" t="str">
        <f t="shared" si="936"/>
        <v>2.88431617330678-1.2280816175643i</v>
      </c>
      <c r="G3197" t="str">
        <f t="shared" si="937"/>
        <v>0.991204629216881-0.0933702963254716i</v>
      </c>
      <c r="H3197" t="str">
        <f t="shared" si="938"/>
        <v>0.143475494483629-55.8110523624199i</v>
      </c>
      <c r="I3197" t="str">
        <f t="shared" si="939"/>
        <v>-0.192188255853886-0.454619103705059i</v>
      </c>
      <c r="K3197" t="str">
        <f t="shared" si="940"/>
        <v>0.000552733367597964-0.000862517395490053i</v>
      </c>
      <c r="L3197" t="str">
        <f t="shared" si="941"/>
        <v>0.0001875-0.00135521430429587i</v>
      </c>
      <c r="M3197" t="str">
        <f t="shared" si="942"/>
        <v>0.0025-0.00065328279284006i</v>
      </c>
      <c r="N3197">
        <f t="shared" si="943"/>
        <v>29.560060065489779</v>
      </c>
      <c r="O3197">
        <f t="shared" si="944"/>
        <v>8.0397651128710752</v>
      </c>
      <c r="P3197" s="3">
        <f t="shared" si="945"/>
        <v>-8.0397651128710752</v>
      </c>
      <c r="Q3197" s="3">
        <f t="shared" si="946"/>
        <v>-150.43993993451022</v>
      </c>
      <c r="R3197">
        <f t="shared" si="947"/>
        <v>29.560060065489779</v>
      </c>
      <c r="S3197">
        <f t="shared" si="948"/>
        <v>156.16881469409719</v>
      </c>
      <c r="T3197">
        <f t="shared" si="931"/>
        <v>-8.0397651128710752</v>
      </c>
    </row>
    <row r="3198" spans="1:20" x14ac:dyDescent="0.25">
      <c r="A3198">
        <f t="shared" si="932"/>
        <v>984966.3048129204</v>
      </c>
      <c r="B3198">
        <f t="shared" si="949"/>
        <v>156762.25618993479</v>
      </c>
      <c r="C3198" t="str">
        <f t="shared" si="933"/>
        <v>-0.342913295695175-0.193161062198541i</v>
      </c>
      <c r="D3198" t="str">
        <f t="shared" si="934"/>
        <v>3.32382123294261-0.817681422673811i</v>
      </c>
      <c r="E3198" t="str">
        <f t="shared" si="935"/>
        <v>20.6743090757235-110.607370336433i</v>
      </c>
      <c r="F3198" t="str">
        <f t="shared" si="936"/>
        <v>2.88412301833018-1.22547531473496i</v>
      </c>
      <c r="G3198" t="str">
        <f t="shared" si="937"/>
        <v>0.99113825088127-0.0937188269308095i</v>
      </c>
      <c r="H3198" t="str">
        <f t="shared" si="938"/>
        <v>0.141919961612624-55.5984443412137i</v>
      </c>
      <c r="I3198" t="str">
        <f t="shared" si="939"/>
        <v>-0.191055629278419-0.452852431783133i</v>
      </c>
      <c r="K3198" t="str">
        <f t="shared" si="940"/>
        <v>0.000550930252896887-0.000860616323207058i</v>
      </c>
      <c r="L3198" t="str">
        <f t="shared" si="941"/>
        <v>0.0001875-0.00135008398515229i</v>
      </c>
      <c r="M3198" t="str">
        <f t="shared" si="942"/>
        <v>0.0025-0.000650809715919564i</v>
      </c>
      <c r="N3198">
        <f t="shared" si="943"/>
        <v>29.392307821111643</v>
      </c>
      <c r="O3198">
        <f t="shared" si="944"/>
        <v>8.0994655147951136</v>
      </c>
      <c r="P3198" s="3">
        <f t="shared" si="945"/>
        <v>-8.0994655147951136</v>
      </c>
      <c r="Q3198" s="3">
        <f t="shared" si="946"/>
        <v>-150.60769217888836</v>
      </c>
      <c r="R3198">
        <f t="shared" si="947"/>
        <v>29.392307821111643</v>
      </c>
      <c r="S3198">
        <f t="shared" si="948"/>
        <v>156.76225618993479</v>
      </c>
      <c r="T3198">
        <f t="shared" si="931"/>
        <v>-8.0994655147951136</v>
      </c>
    </row>
    <row r="3199" spans="1:20" x14ac:dyDescent="0.25">
      <c r="A3199">
        <f t="shared" si="932"/>
        <v>988709.17677120958</v>
      </c>
      <c r="B3199">
        <f t="shared" si="949"/>
        <v>157357.95276345656</v>
      </c>
      <c r="C3199" t="str">
        <f t="shared" si="933"/>
        <v>-0.341121986557496-0.190840788567363i</v>
      </c>
      <c r="D3199" t="str">
        <f t="shared" si="934"/>
        <v>3.32269880030544-0.819775712691513i</v>
      </c>
      <c r="E3199" t="str">
        <f t="shared" si="935"/>
        <v>20.3930398427405-110.181531617956i</v>
      </c>
      <c r="F3199" t="str">
        <f t="shared" si="936"/>
        <v>2.88392841875122-1.22288636511896i</v>
      </c>
      <c r="G3199" t="str">
        <f t="shared" si="937"/>
        <v>0.991071376103359-0.0940686109813115i</v>
      </c>
      <c r="H3199" t="str">
        <f t="shared" si="938"/>
        <v>0.140380753593751-55.3866529616684i</v>
      </c>
      <c r="I3199" t="str">
        <f t="shared" si="939"/>
        <v>-0.189931523789379-0.451092495847937i</v>
      </c>
      <c r="K3199" t="str">
        <f t="shared" si="940"/>
        <v>0.000549130774144869-0.000858714811137755i</v>
      </c>
      <c r="L3199" t="str">
        <f t="shared" si="941"/>
        <v>0.0001875-0.00134497308742009i</v>
      </c>
      <c r="M3199" t="str">
        <f t="shared" si="942"/>
        <v>0.0025-0.000648346001115326i</v>
      </c>
      <c r="N3199">
        <f t="shared" si="943"/>
        <v>29.224843078329286</v>
      </c>
      <c r="O3199">
        <f t="shared" si="944"/>
        <v>8.1592094067323746</v>
      </c>
      <c r="P3199" s="3">
        <f t="shared" si="945"/>
        <v>-8.1592094067323746</v>
      </c>
      <c r="Q3199" s="3">
        <f t="shared" si="946"/>
        <v>-150.77515692167071</v>
      </c>
      <c r="R3199">
        <f t="shared" si="947"/>
        <v>29.224843078329286</v>
      </c>
      <c r="S3199">
        <f t="shared" si="948"/>
        <v>157.35795276345655</v>
      </c>
      <c r="T3199">
        <f t="shared" si="931"/>
        <v>-8.1592094067323746</v>
      </c>
    </row>
    <row r="3200" spans="1:20" x14ac:dyDescent="0.25">
      <c r="A3200">
        <f t="shared" si="932"/>
        <v>992466.27164294035</v>
      </c>
      <c r="B3200">
        <f t="shared" si="949"/>
        <v>157955.91298395771</v>
      </c>
      <c r="C3200" t="str">
        <f t="shared" si="933"/>
        <v>-0.339333595344189-0.188542376650696i</v>
      </c>
      <c r="D3200" t="str">
        <f t="shared" si="934"/>
        <v>3.32156858746824-0.821878264878199i</v>
      </c>
      <c r="E3200" t="str">
        <f t="shared" si="935"/>
        <v>20.1145082127579-109.756913882019i</v>
      </c>
      <c r="F3200" t="str">
        <f t="shared" si="936"/>
        <v>2.88373236396464-1.22031472837532i</v>
      </c>
      <c r="G3200" t="str">
        <f t="shared" si="937"/>
        <v>0.991004001238624-0.0944196524440832i</v>
      </c>
      <c r="H3200" t="str">
        <f t="shared" si="938"/>
        <v>0.138857713826846-55.1756750323533i</v>
      </c>
      <c r="I3200" t="str">
        <f t="shared" si="939"/>
        <v>-0.188815874409768-0.44933926839177i</v>
      </c>
      <c r="K3200" t="str">
        <f t="shared" si="940"/>
        <v>0.000547334968953283-0.000856812867228575i</v>
      </c>
      <c r="L3200" t="str">
        <f t="shared" si="941"/>
        <v>0.0001875-0.0013398815375773i</v>
      </c>
      <c r="M3200" t="str">
        <f t="shared" si="942"/>
        <v>0.0025-0.000645891612985979i</v>
      </c>
      <c r="N3200">
        <f t="shared" si="943"/>
        <v>29.057663530198909</v>
      </c>
      <c r="O3200">
        <f t="shared" si="944"/>
        <v>8.2189966800206289</v>
      </c>
      <c r="P3200" s="3">
        <f t="shared" si="945"/>
        <v>-8.2189966800206289</v>
      </c>
      <c r="Q3200" s="3">
        <f t="shared" si="946"/>
        <v>-150.94233646980109</v>
      </c>
      <c r="R3200">
        <f t="shared" si="947"/>
        <v>29.057663530198909</v>
      </c>
      <c r="S3200">
        <f t="shared" si="948"/>
        <v>157.95591298395772</v>
      </c>
      <c r="T3200">
        <f t="shared" si="931"/>
        <v>-8.2189966800206289</v>
      </c>
    </row>
    <row r="3201" spans="1:20" x14ac:dyDescent="0.25">
      <c r="A3201">
        <f t="shared" si="932"/>
        <v>996237.64347518352</v>
      </c>
      <c r="B3201">
        <f t="shared" si="949"/>
        <v>158556.14545329675</v>
      </c>
      <c r="C3201" t="str">
        <f t="shared" si="933"/>
        <v>-0.337548217527323-0.186265661816198i</v>
      </c>
      <c r="D3201" t="str">
        <f t="shared" si="934"/>
        <v>3.32043054611259-0.823989072720856i</v>
      </c>
      <c r="E3201" t="str">
        <f t="shared" si="935"/>
        <v>19.8386867384885-109.333523293145i</v>
      </c>
      <c r="F3201" t="str">
        <f t="shared" si="936"/>
        <v>2.88353484329038-1.21776036437776i</v>
      </c>
      <c r="G3201" t="str">
        <f t="shared" si="937"/>
        <v>0.990936122616819-0.0947719552925007i</v>
      </c>
      <c r="H3201" t="str">
        <f t="shared" si="938"/>
        <v>0.13735068699427-54.9655073748346i</v>
      </c>
      <c r="I3201" t="str">
        <f t="shared" si="939"/>
        <v>-0.187708616657519-0.447592722027835i</v>
      </c>
      <c r="K3201" t="str">
        <f t="shared" si="940"/>
        <v>0.000545542874625562-0.000854910499837927i</v>
      </c>
      <c r="L3201" t="str">
        <f t="shared" si="941"/>
        <v>0.0001875-0.00133480926238026i</v>
      </c>
      <c r="M3201" t="str">
        <f t="shared" si="942"/>
        <v>0.0025-0.000643446516224327i</v>
      </c>
      <c r="N3201">
        <f t="shared" si="943"/>
        <v>28.890766891131676</v>
      </c>
      <c r="O3201">
        <f t="shared" si="944"/>
        <v>8.2788272290017275</v>
      </c>
      <c r="P3201" s="3">
        <f t="shared" si="945"/>
        <v>-8.2788272290017275</v>
      </c>
      <c r="Q3201" s="3">
        <f t="shared" si="946"/>
        <v>-151.10923310886832</v>
      </c>
      <c r="R3201">
        <f t="shared" si="947"/>
        <v>28.890766891131676</v>
      </c>
      <c r="S3201">
        <f t="shared" si="948"/>
        <v>158.55614545329675</v>
      </c>
      <c r="T3201">
        <f t="shared" si="931"/>
        <v>-8.2788272290017275</v>
      </c>
    </row>
    <row r="3202" spans="1:20" x14ac:dyDescent="0.25">
      <c r="A3202">
        <f t="shared" si="932"/>
        <v>1000023.3465203893</v>
      </c>
      <c r="B3202">
        <f t="shared" si="949"/>
        <v>159158.65880601929</v>
      </c>
      <c r="C3202" t="str">
        <f t="shared" si="933"/>
        <v>-0.335765946562001-0.184010480199865i</v>
      </c>
      <c r="D3202" t="str">
        <f t="shared" si="934"/>
        <v>3.31928462770197-0.82610812946926i</v>
      </c>
      <c r="E3202" t="str">
        <f t="shared" si="935"/>
        <v>19.5655482234418-108.911365742153i</v>
      </c>
      <c r="F3202" t="str">
        <f t="shared" si="936"/>
        <v>2.88333584597302-1.21522323321368i</v>
      </c>
      <c r="G3202" t="str">
        <f t="shared" si="937"/>
        <v>0.990867736541813-0.0951255235061402i</v>
      </c>
      <c r="H3202" t="str">
        <f t="shared" si="938"/>
        <v>0.135859519052368-54.7561468236156i</v>
      </c>
      <c r="I3202" t="str">
        <f t="shared" si="939"/>
        <v>-0.186609686541622-0.445852829489565i</v>
      </c>
      <c r="K3202" t="str">
        <f t="shared" si="940"/>
        <v>0.000543754528153686-0.000853007717731356i</v>
      </c>
      <c r="L3202" t="str">
        <f t="shared" si="941"/>
        <v>0.0001875-0.00132975618886258i</v>
      </c>
      <c r="M3202" t="str">
        <f t="shared" si="942"/>
        <v>0.0025-0.000641010675656831i</v>
      </c>
      <c r="N3202">
        <f t="shared" si="943"/>
        <v>28.724150896747545</v>
      </c>
      <c r="O3202">
        <f t="shared" si="944"/>
        <v>8.3387009509520542</v>
      </c>
      <c r="P3202" s="3">
        <f t="shared" si="945"/>
        <v>-8.3387009509520542</v>
      </c>
      <c r="Q3202" s="3">
        <f t="shared" si="946"/>
        <v>-151.27584910325245</v>
      </c>
      <c r="R3202">
        <f t="shared" si="947"/>
        <v>28.724150896747545</v>
      </c>
      <c r="S3202">
        <f t="shared" si="948"/>
        <v>159.15865880601928</v>
      </c>
      <c r="T3202">
        <f t="shared" si="931"/>
        <v>-8.3387009509520542</v>
      </c>
    </row>
    <row r="3203" spans="1:20" x14ac:dyDescent="0.25">
      <c r="A3203">
        <f t="shared" si="932"/>
        <v>1003823.4352371667</v>
      </c>
      <c r="B3203">
        <f t="shared" si="949"/>
        <v>159763.46170948216</v>
      </c>
      <c r="C3203" t="str">
        <f t="shared" si="933"/>
        <v>-0.333986873918065-0.181776668713491i</v>
      </c>
      <c r="D3203" t="str">
        <f t="shared" si="934"/>
        <v>3.31813078348203-0.828235428132918i</v>
      </c>
      <c r="E3203" t="str">
        <f t="shared" si="935"/>
        <v>19.2950657210578-108.490446852231i</v>
      </c>
      <c r="F3203" t="str">
        <f t="shared" si="936"/>
        <v>2.88313536118134-1.21270329518326i</v>
      </c>
      <c r="G3203" t="str">
        <f t="shared" si="937"/>
        <v>0.990798839291423-0.0954803610707053i</v>
      </c>
      <c r="H3203" t="str">
        <f t="shared" si="938"/>
        <v>0.134384057223009-54.5475902260781i</v>
      </c>
      <c r="I3203" t="str">
        <f t="shared" si="939"/>
        <v>-0.185519020558305-0.444119563629977i</v>
      </c>
      <c r="K3203" t="str">
        <f t="shared" si="940"/>
        <v>0.000541969966214746-0.00085110453007666i</v>
      </c>
      <c r="L3203" t="str">
        <f t="shared" si="941"/>
        <v>0.0001875-0.00132472224433411i</v>
      </c>
      <c r="M3203" t="str">
        <f t="shared" si="942"/>
        <v>0.0025-0.000638584056243108i</v>
      </c>
      <c r="N3203">
        <f t="shared" si="943"/>
        <v>28.557813303726135</v>
      </c>
      <c r="O3203">
        <f t="shared" si="944"/>
        <v>8.3986177460122953</v>
      </c>
      <c r="P3203" s="3">
        <f t="shared" si="945"/>
        <v>-8.3986177460122953</v>
      </c>
      <c r="Q3203" s="3">
        <f t="shared" si="946"/>
        <v>-151.44218669627386</v>
      </c>
      <c r="R3203">
        <f t="shared" si="947"/>
        <v>28.557813303726135</v>
      </c>
      <c r="S3203">
        <f t="shared" si="948"/>
        <v>159.76346170948216</v>
      </c>
      <c r="T3203">
        <f t="shared" si="931"/>
        <v>-8.3986177460122953</v>
      </c>
    </row>
    <row r="3204" spans="1:20" x14ac:dyDescent="0.25">
      <c r="A3204">
        <f t="shared" si="932"/>
        <v>1007637.964291068</v>
      </c>
      <c r="B3204">
        <f t="shared" si="949"/>
        <v>160370.56286397821</v>
      </c>
      <c r="C3204" t="str">
        <f t="shared" si="933"/>
        <v>-0.332211089111251-0.179564065051628i</v>
      </c>
      <c r="D3204" t="str">
        <f t="shared" si="934"/>
        <v>3.31696896448091-0.830370961477996i</v>
      </c>
      <c r="E3204" t="str">
        <f t="shared" si="935"/>
        <v>19.0272125337808-108.070771984871i</v>
      </c>
      <c r="F3204" t="str">
        <f t="shared" si="936"/>
        <v>2.88293337800784-1.21020051079851i</v>
      </c>
      <c r="G3204" t="str">
        <f t="shared" si="937"/>
        <v>0.990729427117245-0.0958364719779529i</v>
      </c>
      <c r="H3204" t="str">
        <f t="shared" si="938"/>
        <v>0.132924149985156-54.3398344424201i</v>
      </c>
      <c r="I3204" t="str">
        <f t="shared" si="939"/>
        <v>-0.184436555687223-0.442392897421001i</v>
      </c>
      <c r="K3204" t="str">
        <f t="shared" si="940"/>
        <v>0.00054018922516755-0.000849200946438951i</v>
      </c>
      <c r="L3204" t="str">
        <f t="shared" si="941"/>
        <v>0.0001875-0.00131970735637986i</v>
      </c>
      <c r="M3204" t="str">
        <f t="shared" si="942"/>
        <v>0.0025-0.00063616662307542i</v>
      </c>
      <c r="N3204">
        <f t="shared" si="943"/>
        <v>28.391751889653762</v>
      </c>
      <c r="O3204">
        <f t="shared" si="944"/>
        <v>8.4585775171212596</v>
      </c>
      <c r="P3204" s="3">
        <f t="shared" si="945"/>
        <v>-8.4585775171212596</v>
      </c>
      <c r="Q3204" s="3">
        <f t="shared" si="946"/>
        <v>-151.60824811034624</v>
      </c>
      <c r="R3204">
        <f t="shared" si="947"/>
        <v>28.391751889653762</v>
      </c>
      <c r="S3204">
        <f t="shared" si="948"/>
        <v>160.37056286397822</v>
      </c>
      <c r="T3204">
        <f t="shared" si="931"/>
        <v>-8.4585775171212596</v>
      </c>
    </row>
    <row r="3205" spans="1:20" x14ac:dyDescent="0.25">
      <c r="A3205">
        <f t="shared" si="932"/>
        <v>1011466.9885553742</v>
      </c>
      <c r="B3205">
        <f t="shared" si="949"/>
        <v>160979.97100286133</v>
      </c>
      <c r="C3205" t="str">
        <f t="shared" si="933"/>
        <v>-0.330438679733972-0.177372507698174i</v>
      </c>
      <c r="D3205" t="str">
        <f t="shared" si="934"/>
        <v>3.31579912150949-0.832514722024196i</v>
      </c>
      <c r="E3205" t="str">
        <f t="shared" si="935"/>
        <v>18.7619622120863-107.652346245718i</v>
      </c>
      <c r="F3205" t="str">
        <f t="shared" si="936"/>
        <v>2.8827298854682-1.20771484078226i</v>
      </c>
      <c r="G3205" t="str">
        <f t="shared" si="937"/>
        <v>0.990659496244487-0.0961938602256188i</v>
      </c>
      <c r="H3205" t="str">
        <f t="shared" si="938"/>
        <v>0.131479647066534-54.1328763455994i</v>
      </c>
      <c r="I3205" t="str">
        <f t="shared" si="939"/>
        <v>-0.183362229387685-0.440672803952834i</v>
      </c>
      <c r="K3205" t="str">
        <f t="shared" si="940"/>
        <v>0.000538412341049352-0.00084729697677572i</v>
      </c>
      <c r="L3205" t="str">
        <f t="shared" si="941"/>
        <v>0.0001875-0.001314711452859i</v>
      </c>
      <c r="M3205" t="str">
        <f t="shared" si="942"/>
        <v>0.0025-0.000633758341378186i</v>
      </c>
      <c r="N3205">
        <f t="shared" si="943"/>
        <v>28.225964452868283</v>
      </c>
      <c r="O3205">
        <f t="shared" si="944"/>
        <v>8.5185801699489687</v>
      </c>
      <c r="P3205" s="3">
        <f t="shared" si="945"/>
        <v>-8.5185801699489687</v>
      </c>
      <c r="Q3205" s="3">
        <f t="shared" si="946"/>
        <v>-151.77403554713172</v>
      </c>
      <c r="R3205">
        <f t="shared" si="947"/>
        <v>28.225964452868283</v>
      </c>
      <c r="S3205">
        <f t="shared" si="948"/>
        <v>160.97997100286133</v>
      </c>
      <c r="T3205">
        <f t="shared" si="931"/>
        <v>-8.5185801699489687</v>
      </c>
    </row>
    <row r="3206" spans="1:20" x14ac:dyDescent="0.25">
      <c r="A3206">
        <f t="shared" si="932"/>
        <v>1015310.5631118846</v>
      </c>
      <c r="B3206">
        <f t="shared" si="949"/>
        <v>161591.69489267221</v>
      </c>
      <c r="C3206" t="str">
        <f t="shared" si="933"/>
        <v>-0.328669731485614-0.175201835932523i</v>
      </c>
      <c r="D3206" t="str">
        <f t="shared" si="934"/>
        <v>3.31462120516175-0.834666702041655i</v>
      </c>
      <c r="E3206" t="str">
        <f t="shared" si="935"/>
        <v>18.4992885534592-107.235174490303i</v>
      </c>
      <c r="F3206" t="str">
        <f t="shared" si="936"/>
        <v>2.88252487250084-1.20524624606724i</v>
      </c>
      <c r="G3206" t="str">
        <f t="shared" si="937"/>
        <v>0.990589042871803-0.0965525298173407i</v>
      </c>
      <c r="H3206" t="str">
        <f t="shared" si="938"/>
        <v>0.130050399435327-53.9267128212728i</v>
      </c>
      <c r="I3206" t="str">
        <f t="shared" si="939"/>
        <v>-0.182295979594911-0.438959256433294i</v>
      </c>
      <c r="K3206" t="str">
        <f t="shared" si="940"/>
        <v>0.000536639349572602-0.000845392631431833i</v>
      </c>
      <c r="L3206" t="str">
        <f t="shared" si="941"/>
        <v>0.0001875-0.00130973446190377i</v>
      </c>
      <c r="M3206" t="str">
        <f t="shared" si="942"/>
        <v>0.0025-0.000631359176507456i</v>
      </c>
      <c r="N3206">
        <f t="shared" si="943"/>
        <v>28.06044881230082</v>
      </c>
      <c r="O3206">
        <f t="shared" si="944"/>
        <v>8.5786256128322815</v>
      </c>
      <c r="P3206" s="3">
        <f t="shared" si="945"/>
        <v>-8.5786256128322815</v>
      </c>
      <c r="Q3206" s="3">
        <f t="shared" si="946"/>
        <v>-151.93955118769918</v>
      </c>
      <c r="R3206">
        <f t="shared" si="947"/>
        <v>28.06044881230082</v>
      </c>
      <c r="S3206">
        <f t="shared" si="948"/>
        <v>161.59169489267222</v>
      </c>
      <c r="T3206">
        <f t="shared" si="931"/>
        <v>-8.5786256128322815</v>
      </c>
    </row>
    <row r="3207" spans="1:20" x14ac:dyDescent="0.25">
      <c r="A3207">
        <f t="shared" si="932"/>
        <v>1019168.7432517098</v>
      </c>
      <c r="B3207">
        <f t="shared" si="949"/>
        <v>162205.74333326437</v>
      </c>
      <c r="C3207" t="str">
        <f t="shared" si="933"/>
        <v>-0.326904328202422-0.173051889835343i</v>
      </c>
      <c r="D3207" t="str">
        <f t="shared" si="934"/>
        <v>3.31343516581517-0.836826893547803i</v>
      </c>
      <c r="E3207" t="str">
        <f t="shared" si="935"/>
        <v>18.2391656013233-106.819261329675i</v>
      </c>
      <c r="F3207" t="str">
        <f t="shared" si="936"/>
        <v>2.8823183279664-1.20279468779514i</v>
      </c>
      <c r="G3207" t="str">
        <f t="shared" si="937"/>
        <v>0.990518063171115-0.0969124847625814i</v>
      </c>
      <c r="H3207" t="str">
        <f t="shared" si="938"/>
        <v>0.128636259291958-53.7213407677397i</v>
      </c>
      <c r="I3207" t="str">
        <f t="shared" si="939"/>
        <v>-0.181237744716327-0.437252228187187i</v>
      </c>
      <c r="K3207" t="str">
        <f t="shared" si="940"/>
        <v>0.000534870286121811-0.000843487921134518i</v>
      </c>
      <c r="L3207" t="str">
        <f t="shared" si="941"/>
        <v>0.0001875-0.00130477631191847i</v>
      </c>
      <c r="M3207" t="str">
        <f t="shared" si="942"/>
        <v>0.0025-0.000628969093950443i</v>
      </c>
      <c r="N3207">
        <f t="shared" si="943"/>
        <v>27.895202807315684</v>
      </c>
      <c r="O3207">
        <f t="shared" si="944"/>
        <v>8.6387137567110042</v>
      </c>
      <c r="P3207" s="3">
        <f t="shared" si="945"/>
        <v>-8.6387137567110042</v>
      </c>
      <c r="Q3207" s="3">
        <f t="shared" si="946"/>
        <v>-152.10479719268432</v>
      </c>
      <c r="R3207">
        <f t="shared" si="947"/>
        <v>27.895202807315684</v>
      </c>
      <c r="S3207">
        <f t="shared" si="948"/>
        <v>162.20574333326437</v>
      </c>
      <c r="T3207">
        <f t="shared" si="931"/>
        <v>-8.6387137567110042</v>
      </c>
    </row>
    <row r="3208" spans="1:20" x14ac:dyDescent="0.25">
      <c r="A3208">
        <f t="shared" si="932"/>
        <v>1023041.5844760663</v>
      </c>
      <c r="B3208">
        <f t="shared" si="949"/>
        <v>162822.12515793077</v>
      </c>
      <c r="C3208" t="str">
        <f t="shared" si="933"/>
        <v>-0.325142551886939-0.170922510293954i</v>
      </c>
      <c r="D3208" t="str">
        <f t="shared" si="934"/>
        <v>3.31224095363114-0.838995288304237i</v>
      </c>
      <c r="E3208" t="str">
        <f t="shared" si="935"/>
        <v>17.9815676439267-106.404611135927i</v>
      </c>
      <c r="F3208" t="str">
        <f t="shared" si="936"/>
        <v>2.88211024064726-1.20036012731566i</v>
      </c>
      <c r="G3208" t="str">
        <f t="shared" si="937"/>
        <v>0.990446553287453-0.0972737290765492i</v>
      </c>
      <c r="H3208" t="str">
        <f t="shared" si="938"/>
        <v>0.127237080060911-53.5167570958822i</v>
      </c>
      <c r="I3208" t="str">
        <f t="shared" si="939"/>
        <v>-0.180187463627879-0.435551692655661i</v>
      </c>
      <c r="K3208" t="str">
        <f t="shared" si="940"/>
        <v>0.000533105185750495-0.000841582856988344i</v>
      </c>
      <c r="L3208" t="str">
        <f t="shared" si="941"/>
        <v>0.0001875-0.00129983693157848i</v>
      </c>
      <c r="M3208" t="str">
        <f t="shared" si="942"/>
        <v>0.0025-0.000626588059325011i</v>
      </c>
      <c r="N3208">
        <f t="shared" si="943"/>
        <v>27.730224297546187</v>
      </c>
      <c r="O3208">
        <f t="shared" si="944"/>
        <v>8.6988445150656819</v>
      </c>
      <c r="P3208" s="3">
        <f t="shared" si="945"/>
        <v>-8.6988445150656819</v>
      </c>
      <c r="Q3208" s="3">
        <f t="shared" si="946"/>
        <v>-152.26977570245381</v>
      </c>
      <c r="R3208">
        <f t="shared" si="947"/>
        <v>27.730224297546187</v>
      </c>
      <c r="S3208">
        <f t="shared" si="948"/>
        <v>162.82212515793077</v>
      </c>
      <c r="T3208">
        <f t="shared" si="931"/>
        <v>-8.6988445150656819</v>
      </c>
    </row>
    <row r="3209" spans="1:20" x14ac:dyDescent="0.25">
      <c r="A3209">
        <f t="shared" si="932"/>
        <v>1026929.1424970755</v>
      </c>
      <c r="B3209">
        <f t="shared" si="949"/>
        <v>163440.84923353093</v>
      </c>
      <c r="C3209" t="str">
        <f t="shared" si="933"/>
        <v>-0.323384482736993-0.168813539007334i</v>
      </c>
      <c r="D3209" t="str">
        <f t="shared" si="934"/>
        <v>3.3110385185553-0.841171877813505i</v>
      </c>
      <c r="E3209" t="str">
        <f t="shared" si="935"/>
        <v>17.7264692131861-105.991228047622i</v>
      </c>
      <c r="F3209" t="str">
        <f t="shared" si="936"/>
        <v>2.88190059924704-1.19794252618551i</v>
      </c>
      <c r="G3209" t="str">
        <f t="shared" si="937"/>
        <v>0.990374509338772-0.0976362667801179i</v>
      </c>
      <c r="H3209" t="str">
        <f t="shared" si="938"/>
        <v>0.125852716382613-53.3129587291088i</v>
      </c>
      <c r="I3209" t="str">
        <f t="shared" si="939"/>
        <v>-0.179145075670374-0.433857623395583i</v>
      </c>
      <c r="K3209" t="str">
        <f t="shared" si="940"/>
        <v>0.000531344083178143-0.000839677450470109i</v>
      </c>
      <c r="L3209" t="str">
        <f t="shared" si="941"/>
        <v>0.0001875-0.00129491624982913i</v>
      </c>
      <c r="M3209" t="str">
        <f t="shared" si="942"/>
        <v>0.0025-0.000624216038379168i</v>
      </c>
      <c r="N3209">
        <f t="shared" si="943"/>
        <v>27.565511162729422</v>
      </c>
      <c r="O3209">
        <f t="shared" si="944"/>
        <v>8.7590178038572013</v>
      </c>
      <c r="P3209" s="3">
        <f t="shared" si="945"/>
        <v>-8.7590178038572013</v>
      </c>
      <c r="Q3209" s="3">
        <f t="shared" si="946"/>
        <v>-152.43448883727058</v>
      </c>
      <c r="R3209">
        <f t="shared" si="947"/>
        <v>27.565511162729422</v>
      </c>
      <c r="S3209">
        <f t="shared" si="948"/>
        <v>163.44084923353094</v>
      </c>
      <c r="T3209">
        <f t="shared" si="931"/>
        <v>-8.7590178038572013</v>
      </c>
    </row>
    <row r="3210" spans="1:20" x14ac:dyDescent="0.25">
      <c r="A3210">
        <f t="shared" si="932"/>
        <v>1030831.4732385643</v>
      </c>
      <c r="B3210">
        <f t="shared" si="949"/>
        <v>164061.92446061835</v>
      </c>
      <c r="C3210" t="str">
        <f t="shared" si="933"/>
        <v>-0.321630199174276-0.166724818490789i</v>
      </c>
      <c r="D3210" t="str">
        <f t="shared" si="934"/>
        <v>3.30982781031806-0.843356653315945i</v>
      </c>
      <c r="E3210" t="str">
        <f t="shared" si="935"/>
        <v>17.4738450834908-105.579115975114i</v>
      </c>
      <c r="F3210" t="str">
        <f t="shared" si="936"/>
        <v>2.8816893923901-1.19554184616749i</v>
      </c>
      <c r="G3210" t="str">
        <f t="shared" si="937"/>
        <v>0.990301927415791-0.098000101899745i</v>
      </c>
      <c r="H3210" t="str">
        <f t="shared" si="938"/>
        <v>0.124483024105381-53.1099426032963i</v>
      </c>
      <c r="I3210" t="str">
        <f t="shared" si="939"/>
        <v>-0.178110520645858-0.432169994078912i</v>
      </c>
      <c r="K3210" t="str">
        <f t="shared" si="940"/>
        <v>0.000529587012787327-0.000837771713423771i</v>
      </c>
      <c r="L3210" t="str">
        <f t="shared" si="941"/>
        <v>0.0001875-0.00129001419588476i</v>
      </c>
      <c r="M3210" t="str">
        <f t="shared" si="942"/>
        <v>0.0025-0.000621852996990604i</v>
      </c>
      <c r="N3210">
        <f t="shared" si="943"/>
        <v>27.40106130254</v>
      </c>
      <c r="O3210">
        <f t="shared" si="944"/>
        <v>8.819233541466998</v>
      </c>
      <c r="P3210" s="3">
        <f t="shared" si="945"/>
        <v>-8.819233541466998</v>
      </c>
      <c r="Q3210" s="3">
        <f t="shared" si="946"/>
        <v>-152.59893869746</v>
      </c>
      <c r="R3210">
        <f t="shared" si="947"/>
        <v>27.40106130254</v>
      </c>
      <c r="S3210">
        <f t="shared" si="948"/>
        <v>164.06192446061834</v>
      </c>
      <c r="T3210">
        <f t="shared" si="931"/>
        <v>-8.819233541466998</v>
      </c>
    </row>
    <row r="3211" spans="1:20" x14ac:dyDescent="0.25">
      <c r="A3211">
        <f t="shared" si="932"/>
        <v>1034748.6328368708</v>
      </c>
      <c r="B3211">
        <f t="shared" si="949"/>
        <v>164685.35977356869</v>
      </c>
      <c r="C3211" t="str">
        <f t="shared" si="933"/>
        <v>-0.319879777872505-0.164656192080249i</v>
      </c>
      <c r="D3211" t="str">
        <f t="shared" si="934"/>
        <v>3.30860877843492-0.8455496057864i</v>
      </c>
      <c r="E3211" t="str">
        <f t="shared" si="935"/>
        <v>17.223670270464-105.168278605778i</v>
      </c>
      <c r="F3211" t="str">
        <f t="shared" si="936"/>
        <v>2.88147660862095-1.19315804922946i</v>
      </c>
      <c r="G3211" t="str">
        <f t="shared" si="937"/>
        <v>0.990228803581811-0.098365238467389i</v>
      </c>
      <c r="H3211" t="str">
        <f t="shared" si="938"/>
        <v>0.123127860277411-52.9077056667328i</v>
      </c>
      <c r="I3211" t="str">
        <f t="shared" si="939"/>
        <v>-0.177083738814013-0.430488778492058i</v>
      </c>
      <c r="K3211" t="str">
        <f t="shared" si="940"/>
        <v>0.000527834008620857-0.000835865658055334i</v>
      </c>
      <c r="L3211" t="str">
        <f t="shared" si="941"/>
        <v>0.0001875-0.0012851306992277i</v>
      </c>
      <c r="M3211" t="str">
        <f t="shared" si="942"/>
        <v>0.0025-0.000619498901166172i</v>
      </c>
      <c r="N3211">
        <f t="shared" si="943"/>
        <v>27.236872636417615</v>
      </c>
      <c r="O3211">
        <f t="shared" si="944"/>
        <v>8.8794916486387763</v>
      </c>
      <c r="P3211" s="3">
        <f t="shared" si="945"/>
        <v>-8.8794916486387763</v>
      </c>
      <c r="Q3211" s="3">
        <f t="shared" si="946"/>
        <v>-152.76312736358238</v>
      </c>
      <c r="R3211">
        <f t="shared" si="947"/>
        <v>27.236872636417615</v>
      </c>
      <c r="S3211">
        <f t="shared" si="948"/>
        <v>164.68535977356871</v>
      </c>
      <c r="T3211">
        <f t="shared" si="931"/>
        <v>-8.8794916486387763</v>
      </c>
    </row>
    <row r="3212" spans="1:20" x14ac:dyDescent="0.25">
      <c r="A3212">
        <f t="shared" si="932"/>
        <v>1038680.677641651</v>
      </c>
      <c r="B3212">
        <f t="shared" si="949"/>
        <v>165311.16414070825</v>
      </c>
      <c r="C3212" t="str">
        <f t="shared" si="933"/>
        <v>-0.318133293785162-0.16260750393628i</v>
      </c>
      <c r="D3212" t="str">
        <f t="shared" si="934"/>
        <v>3.30738137220721-0.847750725931117i</v>
      </c>
      <c r="E3212" t="str">
        <f t="shared" si="935"/>
        <v>16.9759200297005-104.758719409137i</v>
      </c>
      <c r="F3212" t="str">
        <f t="shared" si="936"/>
        <v>2.88126223640389-1.19079109754349i</v>
      </c>
      <c r="G3212" t="str">
        <f t="shared" si="937"/>
        <v>0.990155133872545-0.0987316805204251i</v>
      </c>
      <c r="H3212" t="str">
        <f t="shared" si="938"/>
        <v>0.121787083138836-52.7062448800631i</v>
      </c>
      <c r="I3212" t="str">
        <f t="shared" si="939"/>
        <v>-0.176064670888605-0.42881395053531i</v>
      </c>
      <c r="K3212" t="str">
        <f t="shared" si="940"/>
        <v>0.000526085104378993-0.000833959296927666i</v>
      </c>
      <c r="L3212" t="str">
        <f t="shared" si="941"/>
        <v>0.0001875-0.00128026568960719i</v>
      </c>
      <c r="M3212" t="str">
        <f t="shared" si="942"/>
        <v>0.0025-0.000617153717041414i</v>
      </c>
      <c r="N3212">
        <f t="shared" si="943"/>
        <v>27.072943103399467</v>
      </c>
      <c r="O3212">
        <f t="shared" si="944"/>
        <v>8.9397920484209727</v>
      </c>
      <c r="P3212" s="3">
        <f t="shared" si="945"/>
        <v>-8.9397920484209727</v>
      </c>
      <c r="Q3212" s="3">
        <f t="shared" si="946"/>
        <v>-152.92705689660053</v>
      </c>
      <c r="R3212">
        <f t="shared" si="947"/>
        <v>27.072943103399467</v>
      </c>
      <c r="S3212">
        <f t="shared" si="948"/>
        <v>165.31116414070826</v>
      </c>
      <c r="T3212">
        <f t="shared" si="931"/>
        <v>-8.9397920484209727</v>
      </c>
    </row>
    <row r="3213" spans="1:20" x14ac:dyDescent="0.25">
      <c r="A3213">
        <f t="shared" si="932"/>
        <v>1042627.6642166892</v>
      </c>
      <c r="B3213">
        <f t="shared" si="949"/>
        <v>165939.34656444294</v>
      </c>
      <c r="C3213" t="str">
        <f t="shared" si="933"/>
        <v>-0.316390820172801-0.160578599047716i</v>
      </c>
      <c r="D3213" t="str">
        <f t="shared" si="934"/>
        <v>3.30614554072242-0.849960004184378i</v>
      </c>
      <c r="E3213" t="str">
        <f t="shared" si="935"/>
        <v>16.7305698554535-104.350441641891i</v>
      </c>
      <c r="F3213" t="str">
        <f t="shared" si="936"/>
        <v>2.88104626412243-1.18844095348482i</v>
      </c>
      <c r="G3213" t="str">
        <f t="shared" si="937"/>
        <v>0.990080914295944-0.0990994321015587i</v>
      </c>
      <c r="H3213" t="str">
        <f t="shared" si="938"/>
        <v>0.120460552113814-52.5055572162288i</v>
      </c>
      <c r="I3213" t="str">
        <f t="shared" si="939"/>
        <v>-0.175053258033926-0.427145484222179i</v>
      </c>
      <c r="K3213" t="str">
        <f t="shared" si="940"/>
        <v>0.000524340333416779-0.000832052642955372i</v>
      </c>
      <c r="L3213" t="str">
        <f t="shared" si="941"/>
        <v>0.0001875-0.00127541909703845i</v>
      </c>
      <c r="M3213" t="str">
        <f t="shared" si="942"/>
        <v>0.0025-0.000614817410880069i</v>
      </c>
      <c r="N3213">
        <f t="shared" si="943"/>
        <v>26.909270661944021</v>
      </c>
      <c r="O3213">
        <f t="shared" si="944"/>
        <v>9.0001346661114994</v>
      </c>
      <c r="P3213" s="3">
        <f t="shared" si="945"/>
        <v>-9.0001346661114994</v>
      </c>
      <c r="Q3213" s="3">
        <f t="shared" si="946"/>
        <v>-153.09072933805598</v>
      </c>
      <c r="R3213">
        <f t="shared" si="947"/>
        <v>26.909270661944021</v>
      </c>
      <c r="S3213">
        <f t="shared" si="948"/>
        <v>165.93934656444293</v>
      </c>
      <c r="T3213">
        <f t="shared" si="931"/>
        <v>-9.0001346661114994</v>
      </c>
    </row>
    <row r="3214" spans="1:20" x14ac:dyDescent="0.25">
      <c r="A3214">
        <f t="shared" si="932"/>
        <v>1046589.6493407126</v>
      </c>
      <c r="B3214">
        <f t="shared" si="949"/>
        <v>166569.91608138781</v>
      </c>
      <c r="C3214" t="str">
        <f t="shared" si="933"/>
        <v>-0.314652428629967-0.158569323235029i</v>
      </c>
      <c r="D3214" t="str">
        <f t="shared" si="934"/>
        <v>3.30490123285483-0.852177430705314i</v>
      </c>
      <c r="E3214" t="str">
        <f t="shared" si="935"/>
        <v>16.4875954793036-103.943448352857i</v>
      </c>
      <c r="F3214" t="str">
        <f t="shared" si="936"/>
        <v>2.88082868007877-1.18610757963092i</v>
      </c>
      <c r="G3214" t="str">
        <f t="shared" si="937"/>
        <v>0.990006140832019-0.0994684972587389i</v>
      </c>
      <c r="H3214" t="str">
        <f t="shared" si="938"/>
        <v>0.119148127802696-52.3056396604169i</v>
      </c>
      <c r="I3214" t="str">
        <f t="shared" si="939"/>
        <v>-0.174049441861298-0.425483353678831i</v>
      </c>
      <c r="K3214" t="str">
        <f t="shared" si="940"/>
        <v>0.000522599728741402-0.000830145709399572i</v>
      </c>
      <c r="L3214" t="str">
        <f t="shared" si="941"/>
        <v>0.0001875-0.0012705908518016i</v>
      </c>
      <c r="M3214" t="str">
        <f t="shared" si="942"/>
        <v>0.0025-0.000612489949073592i</v>
      </c>
      <c r="N3214">
        <f t="shared" si="943"/>
        <v>26.745853289758628</v>
      </c>
      <c r="O3214">
        <f t="shared" si="944"/>
        <v>9.0605194292027385</v>
      </c>
      <c r="P3214" s="3">
        <f t="shared" si="945"/>
        <v>-9.0605194292027385</v>
      </c>
      <c r="Q3214" s="3">
        <f t="shared" si="946"/>
        <v>-153.25414671024137</v>
      </c>
      <c r="R3214">
        <f t="shared" si="947"/>
        <v>26.745853289758628</v>
      </c>
      <c r="S3214">
        <f t="shared" si="948"/>
        <v>166.56991608138782</v>
      </c>
      <c r="T3214">
        <f t="shared" si="931"/>
        <v>-9.0605194292027385</v>
      </c>
    </row>
    <row r="3215" spans="1:20" x14ac:dyDescent="0.25">
      <c r="A3215">
        <f t="shared" si="932"/>
        <v>1050566.6900082075</v>
      </c>
      <c r="B3215">
        <f t="shared" si="949"/>
        <v>167202.8817624971</v>
      </c>
      <c r="C3215" t="str">
        <f t="shared" si="933"/>
        <v>-0.31291818911169-0.156579523153365i</v>
      </c>
      <c r="D3215" t="str">
        <f t="shared" si="934"/>
        <v>3.30364839726606-0.854402995374536i</v>
      </c>
      <c r="E3215" t="str">
        <f t="shared" si="935"/>
        <v>16.2469728687849-103.537742387805i</v>
      </c>
      <c r="F3215" t="str">
        <f t="shared" si="936"/>
        <v>2.88060947249324-1.18379093876049i</v>
      </c>
      <c r="G3215" t="str">
        <f t="shared" si="937"/>
        <v>0.989930809432665-0.0998388800450708i</v>
      </c>
      <c r="H3215" t="str">
        <f t="shared" si="938"/>
        <v>0.117849671974224-52.1064892100006i</v>
      </c>
      <c r="I3215" t="str">
        <f t="shared" si="939"/>
        <v>-0.173053164425572-0.423827533143442i</v>
      </c>
      <c r="K3215" t="str">
        <f t="shared" si="940"/>
        <v>0.000520863323009687-0.00082823850986272i</v>
      </c>
      <c r="L3215" t="str">
        <f t="shared" si="941"/>
        <v>0.0001875-0.00126578088444072i</v>
      </c>
      <c r="M3215" t="str">
        <f t="shared" si="942"/>
        <v>0.0025-0.000610171298140658i</v>
      </c>
      <c r="N3215">
        <f t="shared" si="943"/>
        <v>26.58268898362175</v>
      </c>
      <c r="O3215">
        <f t="shared" si="944"/>
        <v>9.1209462673285309</v>
      </c>
      <c r="P3215" s="3">
        <f t="shared" si="945"/>
        <v>-9.1209462673285309</v>
      </c>
      <c r="Q3215" s="3">
        <f t="shared" si="946"/>
        <v>-153.41731101637825</v>
      </c>
      <c r="R3215">
        <f t="shared" si="947"/>
        <v>26.58268898362175</v>
      </c>
      <c r="S3215">
        <f t="shared" si="948"/>
        <v>167.2028817624971</v>
      </c>
      <c r="T3215">
        <f t="shared" si="931"/>
        <v>-9.1209462673285309</v>
      </c>
    </row>
    <row r="3216" spans="1:20" x14ac:dyDescent="0.25">
      <c r="A3216">
        <f t="shared" si="932"/>
        <v>1054558.8434302385</v>
      </c>
      <c r="B3216">
        <f t="shared" si="949"/>
        <v>167838.25271319458</v>
      </c>
      <c r="C3216" t="str">
        <f t="shared" si="933"/>
        <v>-0.311188169959618-0.154609046295342i</v>
      </c>
      <c r="D3216" t="str">
        <f t="shared" si="934"/>
        <v>3.30238698240572-0.856636687790925i</v>
      </c>
      <c r="E3216" t="str">
        <f t="shared" si="935"/>
        <v>16.0086782259962-103.13332639422i</v>
      </c>
      <c r="F3216" t="str">
        <f t="shared" si="936"/>
        <v>2.88038862950396-1.18149099385257i</v>
      </c>
      <c r="G3216" t="str">
        <f t="shared" si="937"/>
        <v>0.989854916021485-0.100210584518722i</v>
      </c>
      <c r="H3216" t="str">
        <f t="shared" si="938"/>
        <v>0.11656504755779-51.9081028744863i</v>
      </c>
      <c r="I3216" t="str">
        <f t="shared" si="939"/>
        <v>-0.172064368221691-0.422177996965653i</v>
      </c>
      <c r="K3216" t="str">
        <f t="shared" si="940"/>
        <v>0.00051913114852562-0.000826331058283368i</v>
      </c>
      <c r="L3216" t="str">
        <f t="shared" si="941"/>
        <v>0.0001875-0.00126098912576283i</v>
      </c>
      <c r="M3216" t="str">
        <f t="shared" si="942"/>
        <v>0.0025-0.000607861424726696i</v>
      </c>
      <c r="N3216">
        <f t="shared" si="943"/>
        <v>26.419775759208449</v>
      </c>
      <c r="O3216">
        <f t="shared" si="944"/>
        <v>9.1814151122109386</v>
      </c>
      <c r="P3216" s="3">
        <f t="shared" si="945"/>
        <v>-9.1814151122109386</v>
      </c>
      <c r="Q3216" s="3">
        <f t="shared" si="946"/>
        <v>-153.58022424079155</v>
      </c>
      <c r="R3216">
        <f t="shared" si="947"/>
        <v>26.419775759208449</v>
      </c>
      <c r="S3216">
        <f t="shared" si="948"/>
        <v>167.83825271319458</v>
      </c>
      <c r="T3216">
        <f t="shared" si="931"/>
        <v>-9.1814151122109386</v>
      </c>
    </row>
    <row r="3217" spans="1:20" x14ac:dyDescent="0.25">
      <c r="A3217">
        <f t="shared" si="932"/>
        <v>1058566.1670352735</v>
      </c>
      <c r="B3217">
        <f t="shared" si="949"/>
        <v>168476.03807350472</v>
      </c>
      <c r="C3217" t="str">
        <f t="shared" si="933"/>
        <v>-0.309462437927687-0.152657740993495i</v>
      </c>
      <c r="D3217" t="str">
        <f t="shared" si="934"/>
        <v>3.30111693651202-0.858878497268235i</v>
      </c>
      <c r="E3217" t="str">
        <f t="shared" si="935"/>
        <v>15.7726879861695-102.730202825948i</v>
      </c>
      <c r="F3217" t="str">
        <f t="shared" si="936"/>
        <v>2.8801661391661-1.17920770808549i</v>
      </c>
      <c r="G3217" t="str">
        <f t="shared" si="937"/>
        <v>0.989778456493612-0.100583614742835i</v>
      </c>
      <c r="H3217" t="str">
        <f t="shared" si="938"/>
        <v>0.115294118635734-51.7104776754582i</v>
      </c>
      <c r="I3217" t="str">
        <f t="shared" si="939"/>
        <v>-0.171082996181243-0.420534719605932i</v>
      </c>
      <c r="K3217" t="str">
        <f t="shared" si="940"/>
        <v>0.000517403237237952-0.000824423368930914i</v>
      </c>
      <c r="L3217" t="str">
        <f t="shared" si="941"/>
        <v>0.0001875-0.00125621550683685i</v>
      </c>
      <c r="M3217" t="str">
        <f t="shared" si="942"/>
        <v>0.0025-0.000605560295603401i</v>
      </c>
      <c r="N3217">
        <f t="shared" si="943"/>
        <v>26.257111650908683</v>
      </c>
      <c r="O3217">
        <f t="shared" si="944"/>
        <v>9.2419258976105017</v>
      </c>
      <c r="P3217" s="3">
        <f t="shared" si="945"/>
        <v>-9.2419258976105017</v>
      </c>
      <c r="Q3217" s="3">
        <f t="shared" si="946"/>
        <v>-153.74288834909132</v>
      </c>
      <c r="R3217">
        <f t="shared" si="947"/>
        <v>26.257111650908683</v>
      </c>
      <c r="S3217">
        <f t="shared" si="948"/>
        <v>168.47603807350472</v>
      </c>
      <c r="T3217">
        <f t="shared" si="931"/>
        <v>-9.2419258976105017</v>
      </c>
    </row>
    <row r="3218" spans="1:20" x14ac:dyDescent="0.25">
      <c r="A3218">
        <f t="shared" si="932"/>
        <v>1062588.7184700074</v>
      </c>
      <c r="B3218">
        <f t="shared" si="949"/>
        <v>169116.24701818405</v>
      </c>
      <c r="C3218" t="str">
        <f t="shared" si="933"/>
        <v>-0.307741058207463-0.150725456422525i</v>
      </c>
      <c r="D3218" t="str">
        <f t="shared" si="934"/>
        <v>3.2998382076124-0.861128412831766i</v>
      </c>
      <c r="E3218" t="str">
        <f t="shared" si="935"/>
        <v>15.5389788162253-102.328373947776i</v>
      </c>
      <c r="F3218" t="str">
        <f t="shared" si="936"/>
        <v>2.87994198945148-1.17694104483592i</v>
      </c>
      <c r="G3218" t="str">
        <f t="shared" si="937"/>
        <v>0.989701426715528-0.100957974785433i</v>
      </c>
      <c r="H3218" t="str">
        <f t="shared" si="938"/>
        <v>0.114036750435703-51.5136106465235i</v>
      </c>
      <c r="I3218" t="str">
        <f t="shared" si="939"/>
        <v>-0.170108991669067-0.418897675635004i</v>
      </c>
      <c r="K3218" t="str">
        <f t="shared" si="940"/>
        <v>0.000515679620737914-0.000822515456400356i</v>
      </c>
      <c r="L3218" t="str">
        <f t="shared" si="941"/>
        <v>0.0001875-0.00125145995899267i</v>
      </c>
      <c r="M3218" t="str">
        <f t="shared" si="942"/>
        <v>0.0025-0.000603267877668264i</v>
      </c>
      <c r="N3218">
        <f t="shared" si="943"/>
        <v>26.094694711650277</v>
      </c>
      <c r="O3218">
        <f t="shared" si="944"/>
        <v>9.3024785592754569</v>
      </c>
      <c r="P3218" s="3">
        <f t="shared" si="945"/>
        <v>-9.3024785592754569</v>
      </c>
      <c r="Q3218" s="3">
        <f t="shared" si="946"/>
        <v>-153.90530528834972</v>
      </c>
      <c r="R3218">
        <f t="shared" si="947"/>
        <v>26.094694711650277</v>
      </c>
      <c r="S3218">
        <f t="shared" si="948"/>
        <v>169.11624701818405</v>
      </c>
      <c r="T3218">
        <f t="shared" si="931"/>
        <v>-9.3024785592754569</v>
      </c>
    </row>
    <row r="3219" spans="1:20" x14ac:dyDescent="0.25">
      <c r="A3219">
        <f t="shared" si="932"/>
        <v>1066626.5556001936</v>
      </c>
      <c r="B3219">
        <f t="shared" si="949"/>
        <v>169758.88875685315</v>
      </c>
      <c r="C3219" t="str">
        <f t="shared" si="933"/>
        <v>-0.306024094453083-0.148812042601267i</v>
      </c>
      <c r="D3219" t="str">
        <f t="shared" si="934"/>
        <v>3.29855074352436-0.863386423215058i</v>
      </c>
      <c r="E3219" t="str">
        <f t="shared" si="935"/>
        <v>15.3075276132995-101.927841839911i</v>
      </c>
      <c r="F3219" t="str">
        <f t="shared" si="936"/>
        <v>2.8797161682481-1.17469096767797i</v>
      </c>
      <c r="G3219" t="str">
        <f t="shared" si="937"/>
        <v>0.989623822524887-0.101333668719324i</v>
      </c>
      <c r="H3219" t="str">
        <f t="shared" si="938"/>
        <v>0.112792809323057-51.3174988332594i</v>
      </c>
      <c r="I3219" t="str">
        <f t="shared" si="939"/>
        <v>-0.169142298479884-0.417266839733286i</v>
      </c>
      <c r="K3219" t="str">
        <f t="shared" si="940"/>
        <v>0.000513960330256989-0.00082060733560703i</v>
      </c>
      <c r="L3219" t="str">
        <f t="shared" si="941"/>
        <v>0.0001875-0.00124672241382016i</v>
      </c>
      <c r="M3219" t="str">
        <f t="shared" si="942"/>
        <v>0.0025-0.000600984137944076i</v>
      </c>
      <c r="N3219">
        <f t="shared" si="943"/>
        <v>25.93252301271886</v>
      </c>
      <c r="O3219">
        <f t="shared" si="944"/>
        <v>9.363073034892647</v>
      </c>
      <c r="P3219" s="3">
        <f t="shared" si="945"/>
        <v>-9.363073034892647</v>
      </c>
      <c r="Q3219" s="3">
        <f t="shared" si="946"/>
        <v>-154.06747698728114</v>
      </c>
      <c r="R3219">
        <f t="shared" si="947"/>
        <v>25.93252301271886</v>
      </c>
      <c r="S3219">
        <f t="shared" si="948"/>
        <v>169.75888875685314</v>
      </c>
      <c r="T3219">
        <f t="shared" si="931"/>
        <v>-9.363073034892647</v>
      </c>
    </row>
    <row r="3220" spans="1:20" x14ac:dyDescent="0.25">
      <c r="A3220">
        <f t="shared" si="932"/>
        <v>1070679.7365114742</v>
      </c>
      <c r="B3220">
        <f t="shared" si="949"/>
        <v>170403.97253412919</v>
      </c>
      <c r="C3220" t="str">
        <f t="shared" si="933"/>
        <v>-0.304311608805774-0.146917350394377i</v>
      </c>
      <c r="D3220" t="str">
        <f t="shared" si="934"/>
        <v>3.297254491856-0.865652516856421i</v>
      </c>
      <c r="E3220" t="str">
        <f t="shared" si="935"/>
        <v>15.0783115032445-101.528608402374i</v>
      </c>
      <c r="F3220" t="str">
        <f t="shared" si="936"/>
        <v>2.87948866335945-1.17245744038208i</v>
      </c>
      <c r="G3220" t="str">
        <f t="shared" si="937"/>
        <v>0.989545639730333-0.101710700622005i</v>
      </c>
      <c r="H3220" t="str">
        <f t="shared" si="938"/>
        <v>0.111562162793302-51.1221392931583i</v>
      </c>
      <c r="I3220" t="str">
        <f t="shared" si="939"/>
        <v>-0.168182860834934-0.415642186690273i</v>
      </c>
      <c r="K3220" t="str">
        <f t="shared" si="940"/>
        <v>0.000512245396664734-0.000818699021781289i</v>
      </c>
      <c r="L3220" t="str">
        <f t="shared" si="941"/>
        <v>0.0001875-0.00124200280316812i</v>
      </c>
      <c r="M3220" t="str">
        <f t="shared" si="942"/>
        <v>0.0025-0.000598709043578477i</v>
      </c>
      <c r="N3220">
        <f t="shared" si="943"/>
        <v>25.770594643575123</v>
      </c>
      <c r="O3220">
        <f t="shared" si="944"/>
        <v>9.423709264040852</v>
      </c>
      <c r="P3220" s="3">
        <f t="shared" si="945"/>
        <v>-9.423709264040852</v>
      </c>
      <c r="Q3220" s="3">
        <f t="shared" si="946"/>
        <v>-154.22940535642488</v>
      </c>
      <c r="R3220">
        <f t="shared" si="947"/>
        <v>25.770594643575123</v>
      </c>
      <c r="S3220">
        <f t="shared" si="948"/>
        <v>170.4039725341292</v>
      </c>
      <c r="T3220">
        <f t="shared" si="931"/>
        <v>-9.423709264040852</v>
      </c>
    </row>
    <row r="3221" spans="1:20" x14ac:dyDescent="0.25">
      <c r="A3221">
        <f t="shared" si="932"/>
        <v>1074748.319510218</v>
      </c>
      <c r="B3221">
        <f t="shared" si="949"/>
        <v>171051.50762975888</v>
      </c>
      <c r="C3221" t="str">
        <f t="shared" si="933"/>
        <v>-0.30260366191806-0.145041231513829i</v>
      </c>
      <c r="D3221" t="str">
        <f t="shared" si="934"/>
        <v>3.29594940000694-0.867926681895617i</v>
      </c>
      <c r="E3221" t="str">
        <f t="shared" si="935"/>
        <v>14.8513078391142-101.130675359313i</v>
      </c>
      <c r="F3221" t="str">
        <f t="shared" si="936"/>
        <v>2.87925946250409-1.17024042691417i</v>
      </c>
      <c r="G3221" t="str">
        <f t="shared" si="937"/>
        <v>0.989466874111317-0.102089074575568i</v>
      </c>
      <c r="H3221" t="str">
        <f t="shared" si="938"/>
        <v>0.110344679464595-50.9275290955741i</v>
      </c>
      <c r="I3221" t="str">
        <f t="shared" si="939"/>
        <v>-0.167230623378664-0.41402369140398i</v>
      </c>
      <c r="K3221" t="str">
        <f t="shared" si="940"/>
        <v>0.000510534850466731-0.000816790530463243i</v>
      </c>
      <c r="L3221" t="str">
        <f t="shared" si="941"/>
        <v>0.0001875-0.00123730105914337i</v>
      </c>
      <c r="M3221" t="str">
        <f t="shared" si="942"/>
        <v>0.0025-0.000596442561843472i</v>
      </c>
      <c r="N3221">
        <f t="shared" si="943"/>
        <v>25.608907711673851</v>
      </c>
      <c r="O3221">
        <f t="shared" si="944"/>
        <v>9.4843871881432058</v>
      </c>
      <c r="P3221" s="3">
        <f t="shared" si="945"/>
        <v>-9.4843871881432058</v>
      </c>
      <c r="Q3221" s="3">
        <f t="shared" si="946"/>
        <v>-154.39109228832615</v>
      </c>
      <c r="R3221">
        <f t="shared" si="947"/>
        <v>25.608907711673851</v>
      </c>
      <c r="S3221">
        <f t="shared" si="948"/>
        <v>171.05150762975887</v>
      </c>
      <c r="T3221">
        <f t="shared" si="931"/>
        <v>-9.4843871881432058</v>
      </c>
    </row>
    <row r="3222" spans="1:20" x14ac:dyDescent="0.25">
      <c r="A3222">
        <f t="shared" si="932"/>
        <v>1078832.3631243568</v>
      </c>
      <c r="B3222">
        <f t="shared" si="949"/>
        <v>171701.50335875197</v>
      </c>
      <c r="C3222" t="str">
        <f t="shared" si="933"/>
        <v>-0.300900312977543-0.143183538520159i</v>
      </c>
      <c r="D3222" t="str">
        <f t="shared" si="934"/>
        <v>3.29463541516905-0.870208906170432i</v>
      </c>
      <c r="E3222" t="str">
        <f t="shared" si="935"/>
        <v>14.6264941996302-100.734044263224i</v>
      </c>
      <c r="F3222" t="str">
        <f t="shared" si="936"/>
        <v>2.8790285533152-1.1680398914346i</v>
      </c>
      <c r="G3222" t="str">
        <f t="shared" si="937"/>
        <v>0.98938752141792-0.102468794666596i</v>
      </c>
      <c r="H3222" t="str">
        <f t="shared" si="938"/>
        <v>0.10914022907028-50.7336653216706i</v>
      </c>
      <c r="I3222" t="str">
        <f t="shared" si="939"/>
        <v>-0.166285531175432-0.412411328880394i</v>
      </c>
      <c r="K3222" t="str">
        <f t="shared" si="940"/>
        <v>0.000508828721802587-0.000814881877497439i</v>
      </c>
      <c r="L3222" t="str">
        <f t="shared" si="941"/>
        <v>0.0001875-0.00123261711410976i</v>
      </c>
      <c r="M3222" t="str">
        <f t="shared" si="942"/>
        <v>0.0025-0.000594184660134958i</v>
      </c>
      <c r="N3222">
        <f t="shared" si="943"/>
        <v>25.447460342283279</v>
      </c>
      <c r="O3222">
        <f t="shared" si="944"/>
        <v>9.5451067504221889</v>
      </c>
      <c r="P3222" s="3">
        <f t="shared" si="945"/>
        <v>-9.5451067504221889</v>
      </c>
      <c r="Q3222" s="3">
        <f t="shared" si="946"/>
        <v>-154.55253965771672</v>
      </c>
      <c r="R3222">
        <f t="shared" si="947"/>
        <v>25.447460342283279</v>
      </c>
      <c r="S3222">
        <f t="shared" si="948"/>
        <v>171.70150335875198</v>
      </c>
      <c r="T3222">
        <f t="shared" si="931"/>
        <v>-9.5451067504221889</v>
      </c>
    </row>
    <row r="3223" spans="1:20" x14ac:dyDescent="0.25">
      <c r="A3223">
        <f t="shared" si="932"/>
        <v>1082931.9261042292</v>
      </c>
      <c r="B3223">
        <f t="shared" si="949"/>
        <v>172353.96907151522</v>
      </c>
      <c r="C3223" t="str">
        <f t="shared" si="933"/>
        <v>-0.299201619730362-0.141344124823477i</v>
      </c>
      <c r="D3223" t="str">
        <f t="shared" si="934"/>
        <v>3.29331248432727-0.87249917721322i</v>
      </c>
      <c r="E3223" t="str">
        <f t="shared" si="935"/>
        <v>14.4038483876221-100.338716499103i</v>
      </c>
      <c r="F3223" t="str">
        <f t="shared" si="936"/>
        <v>2.87879592333986-1.16585579829723i</v>
      </c>
      <c r="G3223" t="str">
        <f t="shared" si="937"/>
        <v>0.989307577370664-0.102849864986066i</v>
      </c>
      <c r="H3223" t="str">
        <f t="shared" si="938"/>
        <v>0.107948682451469-50.5405450643676i</v>
      </c>
      <c r="I3223" t="str">
        <f t="shared" si="939"/>
        <v>-0.165347529706235-0.410805074232872i</v>
      </c>
      <c r="K3223" t="str">
        <f t="shared" si="940"/>
        <v>0.000507127040443984-0.000812973079027529i</v>
      </c>
      <c r="L3223" t="str">
        <f t="shared" si="941"/>
        <v>0.0001875-0.00122795090068715i</v>
      </c>
      <c r="M3223" t="str">
        <f t="shared" si="942"/>
        <v>0.0025-0.000591935305972264i</v>
      </c>
      <c r="N3223">
        <f t="shared" si="943"/>
        <v>25.286250678298956</v>
      </c>
      <c r="O3223">
        <f t="shared" si="944"/>
        <v>9.6058678958547432</v>
      </c>
      <c r="P3223" s="3">
        <f t="shared" si="945"/>
        <v>-9.6058678958547432</v>
      </c>
      <c r="Q3223" s="3">
        <f t="shared" si="946"/>
        <v>-154.71374932170104</v>
      </c>
      <c r="R3223">
        <f t="shared" si="947"/>
        <v>25.286250678298956</v>
      </c>
      <c r="S3223">
        <f t="shared" si="948"/>
        <v>172.35396907151522</v>
      </c>
      <c r="T3223">
        <f t="shared" si="931"/>
        <v>-9.6058678958547432</v>
      </c>
    </row>
    <row r="3224" spans="1:20" x14ac:dyDescent="0.25">
      <c r="A3224">
        <f t="shared" si="932"/>
        <v>1087047.0674234254</v>
      </c>
      <c r="B3224">
        <f t="shared" si="949"/>
        <v>173008.91415398699</v>
      </c>
      <c r="C3224" t="str">
        <f t="shared" si="933"/>
        <v>-0.297507638504222-0.139522844684276i</v>
      </c>
      <c r="D3224" t="str">
        <f t="shared" si="934"/>
        <v>3.29198055426044-0.874797482247455i</v>
      </c>
      <c r="E3224" t="str">
        <f t="shared" si="935"/>
        <v>14.1833484284588-99.9446932884933i</v>
      </c>
      <c r="F3224" t="str">
        <f t="shared" si="936"/>
        <v>2.87856156003862-1.16368811204835i</v>
      </c>
      <c r="G3224" t="str">
        <f t="shared" si="937"/>
        <v>0.989227037660332-0.103232289629244i</v>
      </c>
      <c r="H3224" t="str">
        <f t="shared" si="938"/>
        <v>0.106769911549667-50.3481654282878i</v>
      </c>
      <c r="I3224" t="str">
        <f t="shared" si="939"/>
        <v>-0.164416564865458-0.409204902681589i</v>
      </c>
      <c r="K3224" t="str">
        <f t="shared" si="940"/>
        <v>0.000505429835792867-0.000811064151490966i</v>
      </c>
      <c r="L3224" t="str">
        <f t="shared" si="941"/>
        <v>0.0001875-0.00122330235175049i</v>
      </c>
      <c r="M3224" t="str">
        <f t="shared" si="942"/>
        <v>0.0025-0.000589694466997675i</v>
      </c>
      <c r="N3224">
        <f t="shared" si="943"/>
        <v>25.125276880063865</v>
      </c>
      <c r="O3224">
        <f t="shared" si="944"/>
        <v>9.6666705711299574</v>
      </c>
      <c r="P3224" s="3">
        <f t="shared" si="945"/>
        <v>-9.6666705711299574</v>
      </c>
      <c r="Q3224" s="3">
        <f t="shared" si="946"/>
        <v>-154.87472311993614</v>
      </c>
      <c r="R3224">
        <f t="shared" si="947"/>
        <v>25.125276880063865</v>
      </c>
      <c r="S3224">
        <f t="shared" si="948"/>
        <v>173.00891415398698</v>
      </c>
      <c r="T3224">
        <f t="shared" si="931"/>
        <v>-9.6666705711299574</v>
      </c>
    </row>
    <row r="3225" spans="1:20" x14ac:dyDescent="0.25">
      <c r="A3225">
        <f t="shared" si="932"/>
        <v>1091177.8462796344</v>
      </c>
      <c r="B3225">
        <f t="shared" si="949"/>
        <v>173666.34802777215</v>
      </c>
      <c r="C3225" t="str">
        <f t="shared" si="933"/>
        <v>-0.295818424231176-0.137719553214059i</v>
      </c>
      <c r="D3225" t="str">
        <f t="shared" si="934"/>
        <v>3.29063957154227-0.877103808184324i</v>
      </c>
      <c r="E3225" t="str">
        <f t="shared" si="935"/>
        <v>13.9649725684629-99.5519756934843i</v>
      </c>
      <c r="F3225" t="str">
        <f t="shared" si="936"/>
        <v>2.87832545078501-1.16153679742584i</v>
      </c>
      <c r="G3225" t="str">
        <f t="shared" si="937"/>
        <v>0.989145897947784-0.103616072695584i</v>
      </c>
      <c r="H3225" t="str">
        <f t="shared" si="938"/>
        <v>0.105603789399456-50.1565235297071i</v>
      </c>
      <c r="I3225" t="str">
        <f t="shared" si="939"/>
        <v>-0.163492582957673-0.407610789553012i</v>
      </c>
      <c r="K3225" t="str">
        <f t="shared" si="940"/>
        <v>0.000503737136879665-0.00080915511161367i</v>
      </c>
      <c r="L3225" t="str">
        <f t="shared" si="941"/>
        <v>0.0001875-0.00121867140042886i</v>
      </c>
      <c r="M3225" t="str">
        <f t="shared" si="942"/>
        <v>0.0025-0.000587462110975965i</v>
      </c>
      <c r="N3225">
        <f t="shared" si="943"/>
        <v>24.964537125183995</v>
      </c>
      <c r="O3225">
        <f t="shared" si="944"/>
        <v>9.7275147246048945</v>
      </c>
      <c r="P3225" s="3">
        <f t="shared" si="945"/>
        <v>-9.7275147246048945</v>
      </c>
      <c r="Q3225" s="3">
        <f t="shared" si="946"/>
        <v>-155.03546287481601</v>
      </c>
      <c r="R3225">
        <f t="shared" si="947"/>
        <v>24.964537125183995</v>
      </c>
      <c r="S3225">
        <f t="shared" si="948"/>
        <v>173.66634802777216</v>
      </c>
      <c r="T3225">
        <f t="shared" si="931"/>
        <v>-9.7275147246048945</v>
      </c>
    </row>
    <row r="3226" spans="1:20" x14ac:dyDescent="0.25">
      <c r="A3226">
        <f t="shared" si="932"/>
        <v>1095324.322095497</v>
      </c>
      <c r="B3226">
        <f t="shared" si="949"/>
        <v>174326.28015027769</v>
      </c>
      <c r="C3226" t="str">
        <f t="shared" si="933"/>
        <v>-0.294134030469926-0.135934106375712i</v>
      </c>
      <c r="D3226" t="str">
        <f t="shared" si="934"/>
        <v>3.28928948254211-0.879418141619135i</v>
      </c>
      <c r="E3226" t="str">
        <f t="shared" si="935"/>
        <v>13.748699273305-99.1605646205999i</v>
      </c>
      <c r="F3226" t="str">
        <f t="shared" si="936"/>
        <v>2.87808758286483-1.15940181935802i</v>
      </c>
      <c r="G3226" t="str">
        <f t="shared" si="937"/>
        <v>0.989064153863767-0.10400121828862i</v>
      </c>
      <c r="H3226" t="str">
        <f t="shared" si="938"/>
        <v>0.104450190121187-49.9656164965003i</v>
      </c>
      <c r="I3226" t="str">
        <f t="shared" si="939"/>
        <v>-0.162575530694426-0.406022710279296i</v>
      </c>
      <c r="K3226" t="str">
        <f t="shared" si="940"/>
        <v>0.000502048972361594-0.00080724597640468i</v>
      </c>
      <c r="L3226" t="str">
        <f t="shared" si="941"/>
        <v>0.0001875-0.00121405798010447i</v>
      </c>
      <c r="M3226" t="str">
        <f t="shared" si="942"/>
        <v>0.0025-0.000585238205793946i</v>
      </c>
      <c r="N3226">
        <f t="shared" si="943"/>
        <v>24.804029608344109</v>
      </c>
      <c r="O3226">
        <f t="shared" si="944"/>
        <v>9.7884003062651601</v>
      </c>
      <c r="P3226" s="3">
        <f t="shared" si="945"/>
        <v>-9.7884003062651601</v>
      </c>
      <c r="Q3226" s="3">
        <f t="shared" si="946"/>
        <v>-155.19597039165589</v>
      </c>
      <c r="R3226">
        <f t="shared" si="947"/>
        <v>24.804029608344109</v>
      </c>
      <c r="S3226">
        <f t="shared" si="948"/>
        <v>174.32628015027768</v>
      </c>
      <c r="T3226">
        <f t="shared" si="931"/>
        <v>-9.7884003062651601</v>
      </c>
    </row>
    <row r="3227" spans="1:20" x14ac:dyDescent="0.25">
      <c r="A3227">
        <f t="shared" si="932"/>
        <v>1099486.5545194601</v>
      </c>
      <c r="B3227">
        <f t="shared" si="949"/>
        <v>174988.72001484875</v>
      </c>
      <c r="C3227" t="str">
        <f t="shared" si="933"/>
        <v>-0.292454509427886-0.134166360983744i</v>
      </c>
      <c r="D3227" t="str">
        <f t="shared" si="934"/>
        <v>3.28793023342612-0.881740468827958i</v>
      </c>
      <c r="E3227" t="str">
        <f t="shared" si="935"/>
        <v>13.5345072263929-98.7704608246316i</v>
      </c>
      <c r="F3227" t="str">
        <f t="shared" si="936"/>
        <v>2.87784794347587-1.15728314296282i</v>
      </c>
      <c r="G3227" t="str">
        <f t="shared" si="937"/>
        <v>0.988981801008737-0.10438773051586i</v>
      </c>
      <c r="H3227" t="str">
        <f t="shared" si="938"/>
        <v>0.103308988913742-49.7754414680902i</v>
      </c>
      <c r="I3227" t="str">
        <f t="shared" si="939"/>
        <v>-0.161665355191082-0.404440640397782i</v>
      </c>
      <c r="K3227" t="str">
        <f t="shared" si="940"/>
        <v>0.00050036537052103-0.000805336763150813i</v>
      </c>
      <c r="L3227" t="str">
        <f t="shared" si="941"/>
        <v>0.0001875-0.0012094620244117i</v>
      </c>
      <c r="M3227" t="str">
        <f t="shared" si="942"/>
        <v>0.0025-0.000583022719459999i</v>
      </c>
      <c r="N3227">
        <f t="shared" si="943"/>
        <v>24.643752541124712</v>
      </c>
      <c r="O3227">
        <f t="shared" si="944"/>
        <v>9.8493272676831936</v>
      </c>
      <c r="P3227" s="3">
        <f t="shared" si="945"/>
        <v>-9.8493272676831936</v>
      </c>
      <c r="Q3227" s="3">
        <f t="shared" si="946"/>
        <v>-155.35624745887529</v>
      </c>
      <c r="R3227">
        <f t="shared" si="947"/>
        <v>24.643752541124712</v>
      </c>
      <c r="S3227">
        <f t="shared" si="948"/>
        <v>174.98872001484875</v>
      </c>
      <c r="T3227">
        <f t="shared" si="931"/>
        <v>-9.8493272676831936</v>
      </c>
    </row>
    <row r="3228" spans="1:20" x14ac:dyDescent="0.25">
      <c r="A3228">
        <f t="shared" si="932"/>
        <v>1103664.6034266341</v>
      </c>
      <c r="B3228">
        <f t="shared" si="949"/>
        <v>175653.67715090519</v>
      </c>
      <c r="C3228" t="str">
        <f t="shared" si="933"/>
        <v>-0.290779911982837-0.132416174704318i</v>
      </c>
      <c r="D3228" t="str">
        <f t="shared" si="934"/>
        <v>3.28656177015806-0.884070775763991i</v>
      </c>
      <c r="E3228" t="str">
        <f t="shared" si="935"/>
        <v>13.3223753272429-98.3816649123858i</v>
      </c>
      <c r="F3228" t="str">
        <f t="shared" si="936"/>
        <v>2.87760651972713-1.15518073354667i</v>
      </c>
      <c r="G3228" t="str">
        <f t="shared" si="937"/>
        <v>0.988898834952662-0.104775613488681i</v>
      </c>
      <c r="H3228" t="str">
        <f t="shared" si="938"/>
        <v>0.102180062047337-49.5859955953976i</v>
      </c>
      <c r="I3228" t="str">
        <f t="shared" si="939"/>
        <v>-0.16076200396368-0.402864555550427i</v>
      </c>
      <c r="K3228" t="str">
        <f t="shared" si="940"/>
        <v>0.000498686359264-0.000803427489411339i</v>
      </c>
      <c r="L3228" t="str">
        <f t="shared" si="941"/>
        <v>0.0001875-0.0012048834672362i</v>
      </c>
      <c r="M3228" t="str">
        <f t="shared" si="942"/>
        <v>0.0025-0.000580815620103606i</v>
      </c>
      <c r="N3228">
        <f t="shared" si="943"/>
        <v>24.48370415181958</v>
      </c>
      <c r="O3228">
        <f t="shared" si="944"/>
        <v>9.9102955619794546</v>
      </c>
      <c r="P3228" s="3">
        <f t="shared" si="945"/>
        <v>-9.9102955619794546</v>
      </c>
      <c r="Q3228" s="3">
        <f t="shared" si="946"/>
        <v>-155.51629584818042</v>
      </c>
      <c r="R3228">
        <f t="shared" si="947"/>
        <v>24.48370415181958</v>
      </c>
      <c r="S3228">
        <f t="shared" si="948"/>
        <v>175.6536771509052</v>
      </c>
      <c r="T3228">
        <f t="shared" si="931"/>
        <v>-9.9102955619794546</v>
      </c>
    </row>
    <row r="3229" spans="1:20" x14ac:dyDescent="0.25">
      <c r="A3229">
        <f t="shared" si="932"/>
        <v>1107858.5289196554</v>
      </c>
      <c r="B3229">
        <f t="shared" si="949"/>
        <v>176321.16112407864</v>
      </c>
      <c r="C3229" t="str">
        <f t="shared" si="933"/>
        <v>-0.28911028770426-0.130683406055098i</v>
      </c>
      <c r="D3229" t="str">
        <f t="shared" si="934"/>
        <v>3.28518403850037-0.886409048054063i</v>
      </c>
      <c r="E3229" t="str">
        <f t="shared" si="935"/>
        <v>13.1122826898402-97.9941773463557i</v>
      </c>
      <c r="F3229" t="str">
        <f t="shared" si="936"/>
        <v>2.87736329863831-1.15309455660355i</v>
      </c>
      <c r="G3229" t="str">
        <f t="shared" si="937"/>
        <v>0.988815251234843-0.10516487132221i</v>
      </c>
      <c r="H3229" t="str">
        <f t="shared" si="938"/>
        <v>0.101063286856346-49.3972760407893i</v>
      </c>
      <c r="I3229" t="str">
        <f t="shared" si="939"/>
        <v>-0.159865424925806-0.401294431483261i</v>
      </c>
      <c r="K3229" t="str">
        <f t="shared" si="940"/>
        <v>0.000497011966118694-0.000801518173012615i</v>
      </c>
      <c r="L3229" t="str">
        <f t="shared" si="941"/>
        <v>0.0001875-0.00120032224271389i</v>
      </c>
      <c r="M3229" t="str">
        <f t="shared" si="942"/>
        <v>0.0025-0.000578616875974902i</v>
      </c>
      <c r="N3229">
        <f t="shared" si="943"/>
        <v>24.323882685250737</v>
      </c>
      <c r="O3229">
        <f t="shared" si="944"/>
        <v>9.9713051437842779</v>
      </c>
      <c r="P3229" s="3">
        <f t="shared" si="945"/>
        <v>-9.9713051437842779</v>
      </c>
      <c r="Q3229" s="3">
        <f t="shared" si="946"/>
        <v>-155.67611731474926</v>
      </c>
      <c r="R3229">
        <f t="shared" si="947"/>
        <v>24.323882685250737</v>
      </c>
      <c r="S3229">
        <f t="shared" si="948"/>
        <v>176.32116112407866</v>
      </c>
      <c r="T3229">
        <f t="shared" si="931"/>
        <v>-9.9713051437842779</v>
      </c>
    </row>
    <row r="3230" spans="1:20" x14ac:dyDescent="0.25">
      <c r="A3230">
        <f t="shared" si="932"/>
        <v>1112068.39132955</v>
      </c>
      <c r="B3230">
        <f t="shared" si="949"/>
        <v>176991.18153635014</v>
      </c>
      <c r="C3230" t="str">
        <f t="shared" si="933"/>
        <v>-0.287445684874372-0.128967914404956i</v>
      </c>
      <c r="D3230" t="str">
        <f t="shared" si="934"/>
        <v>3.28379698401536-0.888755270995158i</v>
      </c>
      <c r="E3230" t="str">
        <f t="shared" si="935"/>
        <v>12.9042086409956-97.607998448327i</v>
      </c>
      <c r="F3230" t="str">
        <f t="shared" si="936"/>
        <v>2.87711826713948-1.15102457781406i</v>
      </c>
      <c r="G3230" t="str">
        <f t="shared" si="937"/>
        <v>0.988731045363721-0.105555508135221i</v>
      </c>
      <c r="H3230" t="str">
        <f t="shared" si="938"/>
        <v>0.0999585417321772-49.2092799780275i</v>
      </c>
      <c r="I3230" t="str">
        <f t="shared" si="939"/>
        <v>-0.158975566385518-0.39973024404588i</v>
      </c>
      <c r="K3230" t="str">
        <f t="shared" si="940"/>
        <v>0.000495342218234075-0.000799608832042742i</v>
      </c>
      <c r="L3230" t="str">
        <f t="shared" si="941"/>
        <v>0.0001875-0.00119577828523002i</v>
      </c>
      <c r="M3230" t="str">
        <f t="shared" si="942"/>
        <v>0.0025-0.000576426455444213i</v>
      </c>
      <c r="N3230">
        <f t="shared" si="943"/>
        <v>24.164286402585844</v>
      </c>
      <c r="O3230">
        <f t="shared" si="944"/>
        <v>10.032355969199489</v>
      </c>
      <c r="P3230" s="3">
        <f t="shared" si="945"/>
        <v>-10.032355969199489</v>
      </c>
      <c r="Q3230" s="3">
        <f t="shared" si="946"/>
        <v>-155.83571359741416</v>
      </c>
      <c r="R3230">
        <f t="shared" si="947"/>
        <v>24.164286402585844</v>
      </c>
      <c r="S3230">
        <f t="shared" si="948"/>
        <v>176.99118153635013</v>
      </c>
      <c r="T3230">
        <f t="shared" si="931"/>
        <v>-10.032355969199489</v>
      </c>
    </row>
    <row r="3231" spans="1:20" x14ac:dyDescent="0.25">
      <c r="A3231">
        <f t="shared" si="932"/>
        <v>1116294.2512166023</v>
      </c>
      <c r="B3231">
        <f t="shared" si="949"/>
        <v>177663.74802618826</v>
      </c>
      <c r="C3231" t="str">
        <f t="shared" si="933"/>
        <v>-0.285786150508756-0.127269559973478i</v>
      </c>
      <c r="D3231" t="str">
        <f t="shared" si="934"/>
        <v>3.28240055206605-0.891109429550715i</v>
      </c>
      <c r="E3231" t="str">
        <f t="shared" si="935"/>
        <v>12.6981327186831-97.2231284028988i</v>
      </c>
      <c r="F3231" t="str">
        <f t="shared" si="936"/>
        <v>2.87687141207018-1.14897076304429i</v>
      </c>
      <c r="G3231" t="str">
        <f t="shared" si="937"/>
        <v>0.988646212816687-0.105947528050016i</v>
      </c>
      <c r="H3231" t="str">
        <f t="shared" si="938"/>
        <v>0.0988657061161916-49.0220045922204i</v>
      </c>
      <c r="I3231" t="str">
        <f t="shared" si="939"/>
        <v>-0.158092377042256-0.39817196919087i</v>
      </c>
      <c r="K3231" t="str">
        <f t="shared" si="940"/>
        <v>0.000493677142378572-0.000797699484846223i</v>
      </c>
      <c r="L3231" t="str">
        <f t="shared" si="941"/>
        <v>0.0001875-0.00119125152941823i</v>
      </c>
      <c r="M3231" t="str">
        <f t="shared" si="942"/>
        <v>0.0025-0.000574244327001607i</v>
      </c>
      <c r="N3231">
        <f t="shared" si="943"/>
        <v>24.00491358115508</v>
      </c>
      <c r="O3231">
        <f t="shared" si="944"/>
        <v>10.093447995763354</v>
      </c>
      <c r="P3231" s="3">
        <f t="shared" si="945"/>
        <v>-10.093447995763354</v>
      </c>
      <c r="Q3231" s="3">
        <f t="shared" si="946"/>
        <v>-155.99508641884492</v>
      </c>
      <c r="R3231">
        <f t="shared" si="947"/>
        <v>24.00491358115508</v>
      </c>
      <c r="S3231">
        <f t="shared" si="948"/>
        <v>177.66374802618827</v>
      </c>
      <c r="T3231">
        <f t="shared" si="931"/>
        <v>-10.093447995763354</v>
      </c>
    </row>
    <row r="3232" spans="1:20" x14ac:dyDescent="0.25">
      <c r="A3232">
        <f t="shared" si="932"/>
        <v>1120536.1693712254</v>
      </c>
      <c r="B3232">
        <f t="shared" si="949"/>
        <v>178338.87026868778</v>
      </c>
      <c r="C3232" t="str">
        <f t="shared" si="933"/>
        <v>-0.284131730376751-0.125588203830357i</v>
      </c>
      <c r="D3232" t="str">
        <f t="shared" si="934"/>
        <v>3.2809946878175-0.893471508347142i</v>
      </c>
      <c r="E3232" t="str">
        <f t="shared" si="935"/>
        <v>12.4940346703793-96.8395672609435i</v>
      </c>
      <c r="F3232" t="str">
        <f t="shared" si="936"/>
        <v>2.87662272017914-1.14693307834492i</v>
      </c>
      <c r="G3232" t="str">
        <f t="shared" si="937"/>
        <v>0.988560749039896-0.106340935192312i</v>
      </c>
      <c r="H3232" t="str">
        <f t="shared" si="938"/>
        <v>0.0977846604926512-48.835447079771i</v>
      </c>
      <c r="I3232" t="str">
        <f t="shared" si="939"/>
        <v>-0.157215805983805-0.396619582973313i</v>
      </c>
      <c r="K3232" t="str">
        <f t="shared" si="940"/>
        <v>0.000492016764938849-0.000795790150018621i</v>
      </c>
      <c r="L3232" t="str">
        <f t="shared" si="941"/>
        <v>0.0001875-0.00118674191015962i</v>
      </c>
      <c r="M3232" t="str">
        <f t="shared" si="942"/>
        <v>0.0025-0.000572070459256433i</v>
      </c>
      <c r="N3232">
        <f t="shared" si="943"/>
        <v>23.845762514269467</v>
      </c>
      <c r="O3232">
        <f t="shared" si="944"/>
        <v>10.154581182413887</v>
      </c>
      <c r="P3232" s="3">
        <f t="shared" si="945"/>
        <v>-10.154581182413887</v>
      </c>
      <c r="Q3232" s="3">
        <f t="shared" si="946"/>
        <v>-156.15423748573053</v>
      </c>
      <c r="R3232">
        <f t="shared" si="947"/>
        <v>23.845762514269467</v>
      </c>
      <c r="S3232">
        <f t="shared" si="948"/>
        <v>178.33887026868777</v>
      </c>
      <c r="T3232">
        <f t="shared" si="931"/>
        <v>-10.154581182413887</v>
      </c>
    </row>
    <row r="3233" spans="1:20" x14ac:dyDescent="0.25">
      <c r="A3233">
        <f t="shared" si="932"/>
        <v>1124794.206814836</v>
      </c>
      <c r="B3233">
        <f t="shared" si="949"/>
        <v>179016.5579757088</v>
      </c>
      <c r="C3233" t="str">
        <f t="shared" si="933"/>
        <v>-0.282482469021487-0.123923707894612i</v>
      </c>
      <c r="D3233" t="str">
        <f t="shared" si="934"/>
        <v>3.27957933623795-0.895841491670231i</v>
      </c>
      <c r="E3233" t="str">
        <f t="shared" si="935"/>
        <v>12.2918944513908-96.4573149429966i</v>
      </c>
      <c r="F3233" t="str">
        <f t="shared" si="936"/>
        <v>2.87637217812366-1.14491148995021i</v>
      </c>
      <c r="G3233" t="str">
        <f t="shared" si="937"/>
        <v>0.988474649448073-0.106735733691122i</v>
      </c>
      <c r="H3233" t="str">
        <f t="shared" si="938"/>
        <v>0.0967152863817101-48.6496046483288i</v>
      </c>
      <c r="I3233" t="str">
        <f t="shared" si="939"/>
        <v>-0.156345802683284-0.395073061550257i</v>
      </c>
      <c r="K3233" t="str">
        <f t="shared" si="940"/>
        <v>0.000490361111918628-0.000793880846401214i</v>
      </c>
      <c r="L3233" t="str">
        <f t="shared" si="941"/>
        <v>0.0001875-0.00118224936258181i</v>
      </c>
      <c r="M3233" t="str">
        <f t="shared" si="942"/>
        <v>0.0025-0.000569904820936874i</v>
      </c>
      <c r="N3233">
        <f t="shared" si="943"/>
        <v>23.686831511037838</v>
      </c>
      <c r="O3233">
        <f t="shared" si="944"/>
        <v>10.215755489454271</v>
      </c>
      <c r="P3233" s="3">
        <f t="shared" si="945"/>
        <v>-10.215755489454271</v>
      </c>
      <c r="Q3233" s="3">
        <f t="shared" si="946"/>
        <v>-156.31316848896216</v>
      </c>
      <c r="R3233">
        <f t="shared" si="947"/>
        <v>23.686831511037838</v>
      </c>
      <c r="S3233">
        <f t="shared" si="948"/>
        <v>179.01655797570879</v>
      </c>
      <c r="T3233">
        <f t="shared" si="931"/>
        <v>-10.215755489454271</v>
      </c>
    </row>
    <row r="3234" spans="1:20" x14ac:dyDescent="0.25">
      <c r="A3234">
        <f t="shared" si="932"/>
        <v>1129068.4248007324</v>
      </c>
      <c r="B3234">
        <f t="shared" si="949"/>
        <v>179696.82089601649</v>
      </c>
      <c r="C3234" t="str">
        <f t="shared" si="933"/>
        <v>-0.280838409779593-0.122275934933657i</v>
      </c>
      <c r="D3234" t="str">
        <f t="shared" si="934"/>
        <v>3.27815444209992-0.898219363461479i</v>
      </c>
      <c r="E3234" t="str">
        <f t="shared" si="935"/>
        <v>12.0916922231757-96.0763712425695i</v>
      </c>
      <c r="F3234" t="str">
        <f t="shared" si="936"/>
        <v>2.87611977246898-1.14290596427696i</v>
      </c>
      <c r="G3234" t="str">
        <f t="shared" si="937"/>
        <v>0.988387909424322-0.107131927678637i</v>
      </c>
      <c r="H3234" t="str">
        <f t="shared" si="938"/>
        <v>0.095657466332442-48.4644745167395i</v>
      </c>
      <c r="I3234" t="str">
        <f t="shared" si="939"/>
        <v>-0.155482316996132-0.393532381180182i</v>
      </c>
      <c r="K3234" t="str">
        <f t="shared" si="940"/>
        <v>0.000488710208937604-0.000791971593075657i</v>
      </c>
      <c r="L3234" t="str">
        <f t="shared" si="941"/>
        <v>0.0001875-0.00117777382205799i</v>
      </c>
      <c r="M3234" t="str">
        <f t="shared" si="942"/>
        <v>0.0025-0.000567747380889494i</v>
      </c>
      <c r="N3234">
        <f t="shared" si="943"/>
        <v>23.528118896184765</v>
      </c>
      <c r="O3234">
        <f t="shared" si="944"/>
        <v>10.276970878519586</v>
      </c>
      <c r="P3234" s="3">
        <f t="shared" si="945"/>
        <v>-10.276970878519586</v>
      </c>
      <c r="Q3234" s="3">
        <f t="shared" si="946"/>
        <v>-156.47188110381524</v>
      </c>
      <c r="R3234">
        <f t="shared" si="947"/>
        <v>23.528118896184765</v>
      </c>
      <c r="S3234">
        <f t="shared" si="948"/>
        <v>179.6968208960165</v>
      </c>
      <c r="T3234">
        <f t="shared" si="931"/>
        <v>-10.276970878519586</v>
      </c>
    </row>
    <row r="3235" spans="1:20" x14ac:dyDescent="0.25">
      <c r="A3235">
        <f t="shared" si="932"/>
        <v>1133358.8848149753</v>
      </c>
      <c r="B3235">
        <f t="shared" si="949"/>
        <v>180379.66881542135</v>
      </c>
      <c r="C3235" t="str">
        <f t="shared" si="933"/>
        <v>-0.279199594800601-0.120644748562247i</v>
      </c>
      <c r="D3235" t="str">
        <f t="shared" si="934"/>
        <v>3.27671994998148-0.900605107314472i</v>
      </c>
      <c r="E3235" t="str">
        <f t="shared" si="935"/>
        <v>11.8934083516593-95.696735829399i</v>
      </c>
      <c r="F3235" t="str">
        <f t="shared" si="936"/>
        <v>2.87586548968771-1.1409164679235i</v>
      </c>
      <c r="G3235" t="str">
        <f t="shared" si="937"/>
        <v>0.988300524319932-0.107529521290108i</v>
      </c>
      <c r="H3235" t="str">
        <f t="shared" si="938"/>
        <v>0.0946110839159005-48.2800539149956i</v>
      </c>
      <c r="I3235" t="str">
        <f t="shared" si="939"/>
        <v>-0.154625299157142-0.391997518222483i</v>
      </c>
      <c r="K3235" t="str">
        <f t="shared" si="940"/>
        <v>0.000487064081230427-0.000790062409358648i</v>
      </c>
      <c r="L3235" t="str">
        <f t="shared" si="941"/>
        <v>0.0001875-0.00117331522420601i</v>
      </c>
      <c r="M3235" t="str">
        <f t="shared" si="942"/>
        <v>0.0025-0.000565598108078794i</v>
      </c>
      <c r="N3235">
        <f t="shared" si="943"/>
        <v>23.369623009870395</v>
      </c>
      <c r="O3235">
        <f t="shared" si="944"/>
        <v>10.338227312544175</v>
      </c>
      <c r="P3235" s="3">
        <f t="shared" si="945"/>
        <v>-10.338227312544175</v>
      </c>
      <c r="Q3235" s="3">
        <f t="shared" si="946"/>
        <v>-156.63037699012961</v>
      </c>
      <c r="R3235">
        <f t="shared" si="947"/>
        <v>23.369623009870395</v>
      </c>
      <c r="S3235">
        <f t="shared" si="948"/>
        <v>180.37966881542135</v>
      </c>
      <c r="T3235">
        <f t="shared" si="931"/>
        <v>-10.338227312544175</v>
      </c>
    </row>
    <row r="3236" spans="1:20" x14ac:dyDescent="0.25">
      <c r="A3236">
        <f t="shared" si="932"/>
        <v>1137665.6485772722</v>
      </c>
      <c r="B3236">
        <f t="shared" si="949"/>
        <v>181065.11155691996</v>
      </c>
      <c r="C3236" t="str">
        <f t="shared" si="933"/>
        <v>-0.2775660650661-0.119030013241307i</v>
      </c>
      <c r="D3236" t="str">
        <f t="shared" si="934"/>
        <v>3.27527580426766-0.902998706471327i</v>
      </c>
      <c r="E3236" t="str">
        <f t="shared" si="935"/>
        <v>11.697023405552-95.3184082526381i</v>
      </c>
      <c r="F3236" t="str">
        <f t="shared" si="936"/>
        <v>2.87560931615948-1.13894296766874i</v>
      </c>
      <c r="G3236" t="str">
        <f t="shared" si="937"/>
        <v>0.988212489454188-0.107928518663718i</v>
      </c>
      <c r="H3236" t="str">
        <f t="shared" si="938"/>
        <v>0.0935760237182255-48.0963400841891i</v>
      </c>
      <c r="I3236" t="str">
        <f t="shared" si="939"/>
        <v>-0.153774699777515-0.390468449136989i</v>
      </c>
      <c r="K3236" t="str">
        <f t="shared" si="940"/>
        <v>0.000485422753645759-0.000788153314796604i</v>
      </c>
      <c r="L3236" t="str">
        <f t="shared" si="941"/>
        <v>0.0001875-0.00116887350488743i</v>
      </c>
      <c r="M3236" t="str">
        <f t="shared" si="942"/>
        <v>0.0025-0.000563456971586765i</v>
      </c>
      <c r="N3236">
        <f t="shared" si="943"/>
        <v>23.211342207510029</v>
      </c>
      <c r="O3236">
        <f t="shared" si="944"/>
        <v>10.39952475572826</v>
      </c>
      <c r="P3236" s="3">
        <f t="shared" si="945"/>
        <v>-10.39952475572826</v>
      </c>
      <c r="Q3236" s="3">
        <f t="shared" si="946"/>
        <v>-156.78865779248997</v>
      </c>
      <c r="R3236">
        <f t="shared" si="947"/>
        <v>23.211342207510029</v>
      </c>
      <c r="S3236">
        <f t="shared" si="948"/>
        <v>181.06511155691996</v>
      </c>
      <c r="T3236">
        <f t="shared" si="931"/>
        <v>-10.39952475572826</v>
      </c>
    </row>
    <row r="3237" spans="1:20" x14ac:dyDescent="0.25">
      <c r="A3237">
        <f t="shared" si="932"/>
        <v>1141988.7780418657</v>
      </c>
      <c r="B3237">
        <f t="shared" si="949"/>
        <v>181753.15898083625</v>
      </c>
      <c r="C3237" t="str">
        <f t="shared" si="933"/>
        <v>-0.275937860408494-0.117431594276591i</v>
      </c>
      <c r="D3237" t="str">
        <f t="shared" si="934"/>
        <v>3.27382194915153-0.905400143818892i</v>
      </c>
      <c r="E3237" t="str">
        <f t="shared" si="935"/>
        <v>11.5025181546518-94.9413879439644i</v>
      </c>
      <c r="F3237" t="str">
        <f t="shared" si="936"/>
        <v>2.87535123817007-1.13698543047107i</v>
      </c>
      <c r="G3237" t="str">
        <f t="shared" si="937"/>
        <v>0.988123800114174-0.108328923940461i</v>
      </c>
      <c r="H3237" t="str">
        <f t="shared" si="938"/>
        <v>0.0925521713337757-47.9133302764612i</v>
      </c>
      <c r="I3237" t="str">
        <f t="shared" si="939"/>
        <v>-0.152930469841922-0.388945150483408i</v>
      </c>
      <c r="K3237" t="str">
        <f t="shared" si="940"/>
        <v>0.000483786250645421-0.00078624432916036i</v>
      </c>
      <c r="L3237" t="str">
        <f t="shared" si="941"/>
        <v>0.0001875-0.00116444860020665i</v>
      </c>
      <c r="M3237" t="str">
        <f t="shared" si="942"/>
        <v>0.0025-0.000561323940612437i</v>
      </c>
      <c r="N3237">
        <f t="shared" si="943"/>
        <v>23.053274859593699</v>
      </c>
      <c r="O3237">
        <f t="shared" si="944"/>
        <v>10.460863173508447</v>
      </c>
      <c r="P3237" s="3">
        <f t="shared" si="945"/>
        <v>-10.460863173508447</v>
      </c>
      <c r="Q3237" s="3">
        <f t="shared" si="946"/>
        <v>-156.9467251404063</v>
      </c>
      <c r="R3237">
        <f t="shared" si="947"/>
        <v>23.053274859593699</v>
      </c>
      <c r="S3237">
        <f t="shared" si="948"/>
        <v>181.75315898083625</v>
      </c>
      <c r="T3237">
        <f t="shared" si="931"/>
        <v>-10.460863173508447</v>
      </c>
    </row>
    <row r="3238" spans="1:20" x14ac:dyDescent="0.25">
      <c r="A3238">
        <f t="shared" si="932"/>
        <v>1146328.3353984249</v>
      </c>
      <c r="B3238">
        <f t="shared" si="949"/>
        <v>182443.82098496344</v>
      </c>
      <c r="C3238" t="str">
        <f t="shared" si="933"/>
        <v>-0.274315019529564-0.115849357817264i</v>
      </c>
      <c r="D3238" t="str">
        <f t="shared" si="934"/>
        <v>3.2723583286358-0.90780940188523i</v>
      </c>
      <c r="E3238" t="str">
        <f t="shared" si="935"/>
        <v>11.3098735681552-94.5656742206439i</v>
      </c>
      <c r="F3238" t="str">
        <f t="shared" si="936"/>
        <v>2.87509124191108-1.13504382346746i</v>
      </c>
      <c r="G3238" t="str">
        <f t="shared" si="937"/>
        <v>0.988034451554577-0.108730741264018i</v>
      </c>
      <c r="H3238" t="str">
        <f t="shared" si="938"/>
        <v>0.091539413358298-47.7310217549556i</v>
      </c>
      <c r="I3238" t="str">
        <f t="shared" si="939"/>
        <v>-0.152092560705615-0.387427598920859i</v>
      </c>
      <c r="K3238" t="str">
        <f t="shared" si="940"/>
        <v>0.000482154596303563-0.00078433547243982i</v>
      </c>
      <c r="L3238" t="str">
        <f t="shared" si="941"/>
        <v>0.0001875-0.00116004044650991i</v>
      </c>
      <c r="M3238" t="str">
        <f t="shared" si="942"/>
        <v>0.0025-0.000559198984471446i</v>
      </c>
      <c r="N3238">
        <f t="shared" si="943"/>
        <v>22.895419351507002</v>
      </c>
      <c r="O3238">
        <f t="shared" si="944"/>
        <v>10.522242532525958</v>
      </c>
      <c r="P3238" s="3">
        <f t="shared" si="945"/>
        <v>-10.522242532525958</v>
      </c>
      <c r="Q3238" s="3">
        <f t="shared" si="946"/>
        <v>-157.104580648493</v>
      </c>
      <c r="R3238">
        <f t="shared" si="947"/>
        <v>22.895419351507002</v>
      </c>
      <c r="S3238">
        <f t="shared" si="948"/>
        <v>182.44382098496345</v>
      </c>
      <c r="T3238">
        <f t="shared" si="931"/>
        <v>-10.522242532525958</v>
      </c>
    </row>
    <row r="3239" spans="1:20" x14ac:dyDescent="0.25">
      <c r="A3239">
        <f t="shared" si="932"/>
        <v>1150684.383072939</v>
      </c>
      <c r="B3239">
        <f t="shared" si="949"/>
        <v>183137.10750470631</v>
      </c>
      <c r="C3239" t="str">
        <f t="shared" si="933"/>
        <v>-0.272697580018644-0.11428317085434i</v>
      </c>
      <c r="D3239" t="str">
        <f t="shared" si="934"/>
        <v>3.27088488653394-0.910226462835765i</v>
      </c>
      <c r="E3239" t="str">
        <f t="shared" si="935"/>
        <v>11.1190708129597-94.1912662885124i</v>
      </c>
      <c r="F3239" t="str">
        <f t="shared" si="936"/>
        <v>2.87482931347919-1.13311811397228i</v>
      </c>
      <c r="G3239" t="str">
        <f t="shared" si="937"/>
        <v>0.987944438997497-0.109133974780625i</v>
      </c>
      <c r="H3239" t="str">
        <f t="shared" si="938"/>
        <v>0.090537637382136-47.5494117937692i</v>
      </c>
      <c r="I3239" t="str">
        <f t="shared" si="939"/>
        <v>-0.151260924091524-0.38591577120734i</v>
      </c>
      <c r="K3239" t="str">
        <f t="shared" si="940"/>
        <v>0.000480527814305978-0.000782426764838697i</v>
      </c>
      <c r="L3239" t="str">
        <f t="shared" si="941"/>
        <v>0.0001875-0.00115564898038445i</v>
      </c>
      <c r="M3239" t="str">
        <f t="shared" si="942"/>
        <v>0.0025-0.000557082072595583i</v>
      </c>
      <c r="N3239">
        <f t="shared" si="943"/>
        <v>22.737774083354736</v>
      </c>
      <c r="O3239">
        <f t="shared" si="944"/>
        <v>10.583662800598566</v>
      </c>
      <c r="P3239" s="3">
        <f t="shared" si="945"/>
        <v>-10.583662800598566</v>
      </c>
      <c r="Q3239" s="3">
        <f t="shared" si="946"/>
        <v>-157.26222591664526</v>
      </c>
      <c r="R3239">
        <f t="shared" si="947"/>
        <v>22.737774083354736</v>
      </c>
      <c r="S3239">
        <f t="shared" si="948"/>
        <v>183.13710750470631</v>
      </c>
      <c r="T3239">
        <f t="shared" si="931"/>
        <v>-10.583662800598566</v>
      </c>
    </row>
    <row r="3240" spans="1:20" x14ac:dyDescent="0.25">
      <c r="A3240">
        <f t="shared" si="932"/>
        <v>1155056.983728616</v>
      </c>
      <c r="B3240">
        <f t="shared" si="949"/>
        <v>183833.02851322418</v>
      </c>
      <c r="C3240" t="str">
        <f t="shared" si="933"/>
        <v>-0.271085578370617-0.112732901219029i</v>
      </c>
      <c r="D3240" t="str">
        <f t="shared" si="934"/>
        <v>3.26940156647189-0.912651308469745i</v>
      </c>
      <c r="E3240" t="str">
        <f t="shared" si="935"/>
        <v>10.9300912519684-93.8181632449145i</v>
      </c>
      <c r="F3240" t="str">
        <f t="shared" si="936"/>
        <v>2.8745654388758-1.13120826947646i</v>
      </c>
      <c r="G3240" t="str">
        <f t="shared" si="937"/>
        <v>0.987853757632243-0.109538628638945i</v>
      </c>
      <c r="H3240" t="str">
        <f t="shared" si="938"/>
        <v>0.0895467319834699-47.3684976779056i</v>
      </c>
      <c r="I3240" t="str">
        <f t="shared" si="939"/>
        <v>-0.150435512087424-0.384409644199266i</v>
      </c>
      <c r="K3240" t="str">
        <f t="shared" si="940"/>
        <v>0.000478905927949419-0.000780518226769201i</v>
      </c>
      <c r="L3240" t="str">
        <f t="shared" si="941"/>
        <v>0.0001875-0.00115127413865755i</v>
      </c>
      <c r="M3240" t="str">
        <f t="shared" si="942"/>
        <v>0.0025-0.000554973174532359i</v>
      </c>
      <c r="N3240">
        <f t="shared" si="943"/>
        <v>22.580337469781227</v>
      </c>
      <c r="O3240">
        <f t="shared" si="944"/>
        <v>10.645123946690266</v>
      </c>
      <c r="P3240" s="3">
        <f t="shared" si="945"/>
        <v>-10.645123946690266</v>
      </c>
      <c r="Q3240" s="3">
        <f t="shared" si="946"/>
        <v>-157.41966253021877</v>
      </c>
      <c r="R3240">
        <f t="shared" si="947"/>
        <v>22.580337469781227</v>
      </c>
      <c r="S3240">
        <f t="shared" si="948"/>
        <v>183.83302851322418</v>
      </c>
      <c r="T3240">
        <f t="shared" si="931"/>
        <v>-10.645123946690266</v>
      </c>
    </row>
    <row r="3241" spans="1:20" x14ac:dyDescent="0.25">
      <c r="A3241">
        <f t="shared" si="932"/>
        <v>1159446.200266785</v>
      </c>
      <c r="B3241">
        <f t="shared" si="949"/>
        <v>184531.59402157445</v>
      </c>
      <c r="C3241" t="str">
        <f t="shared" si="933"/>
        <v>-0.269479050003535-0.111198417580966i</v>
      </c>
      <c r="D3241" t="str">
        <f t="shared" si="934"/>
        <v>3.26790831188935-0.915083920216433i</v>
      </c>
      <c r="E3241" t="str">
        <f t="shared" si="935"/>
        <v>10.7429164423921-93.4463640815651i</v>
      </c>
      <c r="F3241" t="str">
        <f t="shared" si="936"/>
        <v>2.87429960400624-1.12931425764633i</v>
      </c>
      <c r="G3241" t="str">
        <f t="shared" si="937"/>
        <v>0.987762402615143-0.109944706989937i</v>
      </c>
      <c r="H3241" t="str">
        <f t="shared" si="938"/>
        <v>0.0885665867215905-47.1882767032273i</v>
      </c>
      <c r="I3241" t="str">
        <f t="shared" si="939"/>
        <v>-0.14961627714308-0.382909194850945i</v>
      </c>
      <c r="K3241" t="str">
        <f t="shared" si="940"/>
        <v>0.000477288960141042-0.000778609878846774i</v>
      </c>
      <c r="L3241" t="str">
        <f t="shared" si="941"/>
        <v>0.0001875-0.00114691585839565i</v>
      </c>
      <c r="M3241" t="str">
        <f t="shared" si="942"/>
        <v>0.0025-0.000552872259944571i</v>
      </c>
      <c r="N3241">
        <f t="shared" si="943"/>
        <v>22.423107939796409</v>
      </c>
      <c r="O3241">
        <f t="shared" si="944"/>
        <v>10.706625940884425</v>
      </c>
      <c r="P3241" s="3">
        <f t="shared" si="945"/>
        <v>-10.706625940884425</v>
      </c>
      <c r="Q3241" s="3">
        <f t="shared" si="946"/>
        <v>-157.57689206020359</v>
      </c>
      <c r="R3241">
        <f t="shared" si="947"/>
        <v>22.423107939796409</v>
      </c>
      <c r="S3241">
        <f t="shared" si="948"/>
        <v>184.53159402157445</v>
      </c>
      <c r="T3241">
        <f t="shared" si="931"/>
        <v>-10.706625940884425</v>
      </c>
    </row>
    <row r="3242" spans="1:20" x14ac:dyDescent="0.25">
      <c r="A3242">
        <f t="shared" si="932"/>
        <v>1163852.0958277988</v>
      </c>
      <c r="B3242">
        <f t="shared" si="949"/>
        <v>185232.81407885643</v>
      </c>
      <c r="C3242" t="str">
        <f t="shared" si="933"/>
        <v>-0.267878029276-0.109679589446329i</v>
      </c>
      <c r="D3242" t="str">
        <f t="shared" si="934"/>
        <v>3.26640506604127-0.917524279131346i</v>
      </c>
      <c r="E3242" t="str">
        <f t="shared" si="935"/>
        <v>10.5575281340493-93.0758676873583i</v>
      </c>
      <c r="F3242" t="str">
        <f t="shared" si="936"/>
        <v>2.87403179467926-1.12743604632263i</v>
      </c>
      <c r="G3242" t="str">
        <f t="shared" si="937"/>
        <v>0.987670369069342-0.110352213986724i</v>
      </c>
      <c r="H3242" t="str">
        <f t="shared" si="938"/>
        <v>0.0875970921302025-47.008746176408i</v>
      </c>
      <c r="I3242" t="str">
        <f t="shared" si="939"/>
        <v>-0.148803172067435-0.381414400214087i</v>
      </c>
      <c r="K3242" t="str">
        <f t="shared" si="940"/>
        <v>0.000475676933397878-0.000776701741884815i</v>
      </c>
      <c r="L3242" t="str">
        <f t="shared" si="941"/>
        <v>0.0001875-0.00114257407690342i</v>
      </c>
      <c r="M3242" t="str">
        <f t="shared" si="942"/>
        <v>0.0025-0.000550779298609851i</v>
      </c>
      <c r="N3242">
        <f t="shared" si="943"/>
        <v>22.266083936598676</v>
      </c>
      <c r="O3242">
        <f t="shared" si="944"/>
        <v>10.768168754356815</v>
      </c>
      <c r="P3242" s="3">
        <f t="shared" si="945"/>
        <v>-10.768168754356815</v>
      </c>
      <c r="Q3242" s="3">
        <f t="shared" si="946"/>
        <v>-157.73391606340132</v>
      </c>
      <c r="R3242">
        <f t="shared" si="947"/>
        <v>22.266083936598676</v>
      </c>
      <c r="S3242">
        <f t="shared" si="948"/>
        <v>185.23281407885642</v>
      </c>
      <c r="T3242">
        <f t="shared" si="931"/>
        <v>-10.768168754356815</v>
      </c>
    </row>
    <row r="3243" spans="1:20" x14ac:dyDescent="0.25">
      <c r="A3243">
        <f t="shared" si="932"/>
        <v>1168274.7337919443</v>
      </c>
      <c r="B3243">
        <f t="shared" si="949"/>
        <v>185936.69877235609</v>
      </c>
      <c r="C3243" t="str">
        <f t="shared" si="933"/>
        <v>-0.266282549504308-0.108176287155888i</v>
      </c>
      <c r="D3243" t="str">
        <f t="shared" si="934"/>
        <v>3.26489177199958-0.919972365892633i</v>
      </c>
      <c r="E3243" t="str">
        <f t="shared" si="935"/>
        <v>10.3739082676736-92.7066728511223i</v>
      </c>
      <c r="F3243" t="str">
        <f t="shared" si="936"/>
        <v>2.87376199660657-1.12557360351954i</v>
      </c>
      <c r="G3243" t="str">
        <f t="shared" si="937"/>
        <v>0.987577652084606-0.11076115378445i</v>
      </c>
      <c r="H3243" t="str">
        <f t="shared" si="938"/>
        <v>0.0866381397107688-46.8299034148863i</v>
      </c>
      <c r="I3243" t="str">
        <f t="shared" si="939"/>
        <v>-0.147996150025831-0.379925237437342i</v>
      </c>
      <c r="K3243" t="str">
        <f t="shared" si="940"/>
        <v>0.000474069869846401-0.000774793836889437i</v>
      </c>
      <c r="L3243" t="str">
        <f t="shared" si="941"/>
        <v>0.0001875-0.00113824873172287i</v>
      </c>
      <c r="M3243" t="str">
        <f t="shared" si="942"/>
        <v>0.0025-0.000548694260420256i</v>
      </c>
      <c r="N3243">
        <f t="shared" si="943"/>
        <v>22.109263917400654</v>
      </c>
      <c r="O3243">
        <f t="shared" si="944"/>
        <v>10.829752359348108</v>
      </c>
      <c r="P3243" s="3">
        <f t="shared" si="945"/>
        <v>-10.829752359348108</v>
      </c>
      <c r="Q3243" s="3">
        <f t="shared" si="946"/>
        <v>-157.89073608259935</v>
      </c>
      <c r="R3243">
        <f t="shared" si="947"/>
        <v>22.109263917400654</v>
      </c>
      <c r="S3243">
        <f t="shared" si="948"/>
        <v>185.9366987723561</v>
      </c>
      <c r="T3243">
        <f t="shared" si="931"/>
        <v>-10.829752359348108</v>
      </c>
    </row>
    <row r="3244" spans="1:20" x14ac:dyDescent="0.25">
      <c r="A3244">
        <f t="shared" si="932"/>
        <v>1172714.1777803539</v>
      </c>
      <c r="B3244">
        <f t="shared" si="949"/>
        <v>186643.25822769105</v>
      </c>
      <c r="C3244" t="str">
        <f t="shared" si="933"/>
        <v>-0.26469264297925-0.106688381882941i</v>
      </c>
      <c r="D3244" t="str">
        <f t="shared" si="934"/>
        <v>3.26336837265454-0.922428160797185i</v>
      </c>
      <c r="E3244" t="str">
        <f t="shared" si="935"/>
        <v>10.1920389732161-92.3387782643068i</v>
      </c>
      <c r="F3244" t="str">
        <f t="shared" si="936"/>
        <v>2.87349019540209-1.12372689742354i</v>
      </c>
      <c r="G3244" t="str">
        <f t="shared" si="937"/>
        <v>0.987484246717122-0.111171530540153i</v>
      </c>
      <c r="H3244" t="str">
        <f t="shared" si="938"/>
        <v>0.0856896219258853-46.6517457468197i</v>
      </c>
      <c r="I3244" t="str">
        <f t="shared" si="939"/>
        <v>-0.147195164537222-0.378441683765795i</v>
      </c>
      <c r="K3244" t="str">
        <f t="shared" si="940"/>
        <v>0.000472467791222172-0.000772886185054234i</v>
      </c>
      <c r="L3244" t="str">
        <f t="shared" si="941"/>
        <v>0.0001875-0.00113393976063247i</v>
      </c>
      <c r="M3244" t="str">
        <f t="shared" si="942"/>
        <v>0.0025-0.000546617115381805i</v>
      </c>
      <c r="N3244">
        <f t="shared" si="943"/>
        <v>21.952646353258615</v>
      </c>
      <c r="O3244">
        <f t="shared" si="944"/>
        <v>10.891376729139431</v>
      </c>
      <c r="P3244" s="3">
        <f t="shared" si="945"/>
        <v>-10.891376729139431</v>
      </c>
      <c r="Q3244" s="3">
        <f t="shared" si="946"/>
        <v>-158.04735364674139</v>
      </c>
      <c r="R3244">
        <f t="shared" si="947"/>
        <v>21.952646353258615</v>
      </c>
      <c r="S3244">
        <f t="shared" si="948"/>
        <v>186.64325822769106</v>
      </c>
      <c r="T3244">
        <f t="shared" ref="T3244:T3307" si="950">P3244</f>
        <v>-10.891376729139431</v>
      </c>
    </row>
    <row r="3245" spans="1:20" x14ac:dyDescent="0.25">
      <c r="A3245">
        <f t="shared" ref="A3245:A3308" si="951">2*PI()*B3245</f>
        <v>1177170.4916559192</v>
      </c>
      <c r="B3245">
        <f t="shared" si="949"/>
        <v>187352.50260895627</v>
      </c>
      <c r="C3245" t="str">
        <f t="shared" ref="C3245:C3308" si="952">IMPRODUCT(D3245,E3245,$C$40,,K3245,$C$41)</f>
        <v>-0.263108340982721-0.105215745631158i</v>
      </c>
      <c r="D3245" t="str">
        <f t="shared" ref="D3245:D3308" si="953">IMDIV(IMPRODUCT($C$37,$C$38,COMPLEX(1,A3245/$C$38)),IMSUM(-1*A3245*A3245/$C$39,COMPLEX(0,1*A3245)))</f>
        <v>3.2618348107166-0.924891643756968i</v>
      </c>
      <c r="E3245" t="str">
        <f t="shared" ref="E3245:E3308" si="954">IMDIV(IMPRODUCT(IMSUM(F3245,G3245),$C$29,H3245),IMSUM(1,I3245))</f>
        <v>10.0119025681521-91.9721825236213i</v>
      </c>
      <c r="F3245" t="str">
        <f t="shared" ref="F3245:F3308" si="955">IMDIV(IMPRODUCT($C$14,$C$15,COMPLEX(1,A3245/$C$15)),IMSUM(-1*A3245*A3245/$C$16,COMPLEX(0,A3245)))</f>
        <v>2.87321637658146-1.12189589639245i</v>
      </c>
      <c r="G3245" t="str">
        <f t="shared" ref="G3245:G3308" si="956">IMDIV(1,COMPLEX(1,A3245*$C$9*$C$10))</f>
        <v>0.987390147989296-0.111583348412618i</v>
      </c>
      <c r="H3245" t="str">
        <f t="shared" ref="H3245:H3308" si="957">IMDIV($C$3,IMSUM(K3245,COMPLEX(0,$C$28*A3245)))</f>
        <v>0.0847514321926779-46.4742705110371i</v>
      </c>
      <c r="I3245" t="str">
        <f t="shared" ref="I3245:I3308" si="958">IMPRODUCT(F3245,$C$29,H3245,$C$31)</f>
        <v>-0.146400169471438-0.376963716540492i</v>
      </c>
      <c r="K3245" t="str">
        <f t="shared" ref="K3245:K3308" si="959">IF($C$26&lt;=0,IMDIV(1,IMSUM(IMDIV(1,L3245),1/$C$18)),IMDIV(1,IMSUM(IMDIV(1,L3245),1/$C$18,IMDIV(1,M3245))))</f>
        <v>0.00047087071886951-0.000770978807755053i</v>
      </c>
      <c r="L3245" t="str">
        <f t="shared" ref="L3245:L3308" si="960">IMSUM($C$21/$C$22,IMDIV(1,COMPLEX(0,$C$20*$C$22*A3245)))</f>
        <v>0.0001875-0.00112964710164621i</v>
      </c>
      <c r="M3245" t="str">
        <f t="shared" ref="M3245:M3308" si="961">IMSUM($C$25/$C$26,IMDIV(1,COMPLEX(0,$C$24*$C$26*A3245)))</f>
        <v>0.0025-0.000544547833614072i</v>
      </c>
      <c r="N3245">
        <f t="shared" ref="N3245:N3308" si="962">ABS(R3245)</f>
        <v>21.796229728896662</v>
      </c>
      <c r="O3245">
        <f t="shared" ref="O3245:O3308" si="963">ABS(P3245)</f>
        <v>10.953041838026685</v>
      </c>
      <c r="P3245" s="3">
        <f t="shared" ref="P3245:P3308" si="964">20*LOG10(IMABS(C3245))</f>
        <v>-10.953041838026685</v>
      </c>
      <c r="Q3245" s="3">
        <f t="shared" ref="Q3245:Q3308" si="965">IMARGUMENT(C3245)*180/PI()</f>
        <v>-158.20377027110334</v>
      </c>
      <c r="R3245">
        <f t="shared" ref="R3245:R3308" si="966">IF(Q3245&lt;0,Q3245+180,Q3245-180)</f>
        <v>21.796229728896662</v>
      </c>
      <c r="S3245">
        <f t="shared" ref="S3245:S3308" si="967">B3245/1000</f>
        <v>187.35250260895629</v>
      </c>
      <c r="T3245">
        <f t="shared" si="950"/>
        <v>-10.953041838026685</v>
      </c>
    </row>
    <row r="3246" spans="1:20" x14ac:dyDescent="0.25">
      <c r="A3246">
        <f t="shared" si="951"/>
        <v>1181643.7395242117</v>
      </c>
      <c r="B3246">
        <f t="shared" ref="B3246:B3309" si="968">B3245*(1+B$42)</f>
        <v>188064.44211887033</v>
      </c>
      <c r="C3246" t="str">
        <f t="shared" si="952"/>
        <v>-0.261529673804026-0.103758251232364i</v>
      </c>
      <c r="D3246" t="str">
        <f t="shared" si="953"/>
        <v>3.26029102871793-0.927362794295202i</v>
      </c>
      <c r="E3246" t="str">
        <f t="shared" si="954"/>
        <v>9.83348155579116-91.6068841336146i</v>
      </c>
      <c r="F3246" t="str">
        <f t="shared" si="955"/>
        <v>2.8729405255615-1.12008056895438i</v>
      </c>
      <c r="G3246" t="str">
        <f t="shared" si="956"/>
        <v>0.987295350889557-0.11199661156224i</v>
      </c>
      <c r="H3246" t="str">
        <f t="shared" si="957"/>
        <v>0.0838234648762464-46.297475056993i</v>
      </c>
      <c r="I3246" t="str">
        <f t="shared" si="958"/>
        <v>-0.145611119046453-0.375491313197966i</v>
      </c>
      <c r="K3246" t="str">
        <f t="shared" si="959"/>
        <v>0.000469278673741296-0.000769071726544806i</v>
      </c>
      <c r="L3246" t="str">
        <f t="shared" si="960"/>
        <v>0.0001875-0.00112537069301276i</v>
      </c>
      <c r="M3246" t="str">
        <f t="shared" si="961"/>
        <v>0.0025-0.000542486385349741i</v>
      </c>
      <c r="N3246">
        <f t="shared" si="962"/>
        <v>21.64001254253975</v>
      </c>
      <c r="O3246">
        <f t="shared" si="963"/>
        <v>11.014747661296591</v>
      </c>
      <c r="P3246" s="3">
        <f t="shared" si="964"/>
        <v>-11.014747661296591</v>
      </c>
      <c r="Q3246" s="3">
        <f t="shared" si="965"/>
        <v>-158.35998745746025</v>
      </c>
      <c r="R3246">
        <f t="shared" si="966"/>
        <v>21.64001254253975</v>
      </c>
      <c r="S3246">
        <f t="shared" si="967"/>
        <v>188.06444211887032</v>
      </c>
      <c r="T3246">
        <f t="shared" si="950"/>
        <v>-11.014747661296591</v>
      </c>
    </row>
    <row r="3247" spans="1:20" x14ac:dyDescent="0.25">
      <c r="A3247">
        <f t="shared" si="951"/>
        <v>1186133.9857344038</v>
      </c>
      <c r="B3247">
        <f t="shared" si="968"/>
        <v>188779.08699892205</v>
      </c>
      <c r="C3247" t="str">
        <f t="shared" si="952"/>
        <v>-0.259956670755948-0.102315772344212i</v>
      </c>
      <c r="D3247" t="str">
        <f t="shared" si="953"/>
        <v>3.2587369690142-0.929841591542549i</v>
      </c>
      <c r="E3247" t="str">
        <f t="shared" si="954"/>
        <v>9.65675862358784-91.2428815092022i</v>
      </c>
      <c r="F3247" t="str">
        <f t="shared" si="955"/>
        <v>2.87266262765951-1.11828088380667i</v>
      </c>
      <c r="G3247" t="str">
        <f t="shared" si="956"/>
        <v>0.987199850372151-0.11241132415088i</v>
      </c>
      <c r="H3247" t="str">
        <f t="shared" si="957"/>
        <v>0.0829056152831303-46.1213567447228i</v>
      </c>
      <c r="I3247" t="str">
        <f t="shared" si="958"/>
        <v>-0.144827967825685-0.374024451269764i</v>
      </c>
      <c r="K3247" t="str">
        <f t="shared" si="959"/>
        <v>0.000467691676398787-0.000767164963148272i</v>
      </c>
      <c r="L3247" t="str">
        <f t="shared" si="960"/>
        <v>0.0001875-0.00112111047321455i</v>
      </c>
      <c r="M3247" t="str">
        <f t="shared" si="961"/>
        <v>0.0025-0.000540432740934191i</v>
      </c>
      <c r="N3247">
        <f t="shared" si="962"/>
        <v>21.483993305741393</v>
      </c>
      <c r="O3247">
        <f t="shared" si="963"/>
        <v>11.076494175203226</v>
      </c>
      <c r="P3247" s="3">
        <f t="shared" si="964"/>
        <v>-11.076494175203226</v>
      </c>
      <c r="Q3247" s="3">
        <f t="shared" si="965"/>
        <v>-158.51600669425861</v>
      </c>
      <c r="R3247">
        <f t="shared" si="966"/>
        <v>21.483993305741393</v>
      </c>
      <c r="S3247">
        <f t="shared" si="967"/>
        <v>188.77908699892205</v>
      </c>
      <c r="T3247">
        <f t="shared" si="950"/>
        <v>-11.076494175203226</v>
      </c>
    </row>
    <row r="3248" spans="1:20" x14ac:dyDescent="0.25">
      <c r="A3248">
        <f t="shared" si="951"/>
        <v>1190641.2948801946</v>
      </c>
      <c r="B3248">
        <f t="shared" si="968"/>
        <v>189496.44752951796</v>
      </c>
      <c r="C3248" t="str">
        <f t="shared" si="952"/>
        <v>-0.258389360190555-0.100888183447792i</v>
      </c>
      <c r="D3248" t="str">
        <f t="shared" si="953"/>
        <v>3.25717257378629-0.932328014233343i</v>
      </c>
      <c r="E3248" t="str">
        <f t="shared" si="954"/>
        <v>9.48171664145785-90.8801729781366i</v>
      </c>
      <c r="F3248" t="str">
        <f t="shared" si="955"/>
        <v>2.87238266809273-1.11649680981483i</v>
      </c>
      <c r="G3248" t="str">
        <f t="shared" si="956"/>
        <v>0.98710364135694-0.112827490341714i</v>
      </c>
      <c r="H3248" t="str">
        <f t="shared" si="957"/>
        <v>0.0819977796548044-45.945912944796i</v>
      </c>
      <c r="I3248" t="str">
        <f t="shared" si="958"/>
        <v>-0.144050670715302-0.372563108381967i</v>
      </c>
      <c r="K3248" t="str">
        <f t="shared" si="959"/>
        <v>0.000466109747011517-0.000765258539456934i</v>
      </c>
      <c r="L3248" t="str">
        <f t="shared" si="960"/>
        <v>0.0001875-0.00111686638096687i</v>
      </c>
      <c r="M3248" t="str">
        <f t="shared" si="961"/>
        <v>0.0025-0.000538386870825057i</v>
      </c>
      <c r="N3248">
        <f t="shared" si="962"/>
        <v>21.328170543215862</v>
      </c>
      <c r="O3248">
        <f t="shared" si="963"/>
        <v>11.138281356945461</v>
      </c>
      <c r="P3248" s="3">
        <f t="shared" si="964"/>
        <v>-11.138281356945461</v>
      </c>
      <c r="Q3248" s="3">
        <f t="shared" si="965"/>
        <v>-158.67182945678414</v>
      </c>
      <c r="R3248">
        <f t="shared" si="966"/>
        <v>21.328170543215862</v>
      </c>
      <c r="S3248">
        <f t="shared" si="967"/>
        <v>189.49644752951795</v>
      </c>
      <c r="T3248">
        <f t="shared" si="950"/>
        <v>-11.138281356945461</v>
      </c>
    </row>
    <row r="3249" spans="1:20" x14ac:dyDescent="0.25">
      <c r="A3249">
        <f t="shared" si="951"/>
        <v>1195165.7318007394</v>
      </c>
      <c r="B3249">
        <f t="shared" si="968"/>
        <v>190216.53403013013</v>
      </c>
      <c r="C3249" t="str">
        <f t="shared" si="952"/>
        <v>-0.256827769514776-0.0994753598451812i</v>
      </c>
      <c r="D3249" t="str">
        <f t="shared" si="953"/>
        <v>3.25559778504215-0.934822040701739i</v>
      </c>
      <c r="E3249" t="str">
        <f t="shared" si="954"/>
        <v>9.3083386600972-90.5187567834278i</v>
      </c>
      <c r="F3249" t="str">
        <f t="shared" si="955"/>
        <v>2.87210063197776-1.1147283160115i</v>
      </c>
      <c r="G3249" t="str">
        <f t="shared" si="956"/>
        <v>0.987006718729203-0.113245114299095i</v>
      </c>
      <c r="H3249" t="str">
        <f t="shared" si="957"/>
        <v>0.0810998551612147-45.7711410382714i</v>
      </c>
      <c r="I3249" t="str">
        <f t="shared" si="958"/>
        <v>-0.143279182961567-0.371107262254734i</v>
      </c>
      <c r="K3249" t="str">
        <f t="shared" si="959"/>
        <v>0.000464532905357302-0.000763352477523853i</v>
      </c>
      <c r="L3249" t="str">
        <f t="shared" si="960"/>
        <v>0.0001875-0.00111263835521705i</v>
      </c>
      <c r="M3249" t="str">
        <f t="shared" si="961"/>
        <v>0.0025-0.000536348745591808i</v>
      </c>
      <c r="N3249">
        <f t="shared" si="962"/>
        <v>21.172542792672743</v>
      </c>
      <c r="O3249">
        <f t="shared" si="963"/>
        <v>11.20010918464442</v>
      </c>
      <c r="P3249" s="3">
        <f t="shared" si="964"/>
        <v>-11.20010918464442</v>
      </c>
      <c r="Q3249" s="3">
        <f t="shared" si="965"/>
        <v>-158.82745720732726</v>
      </c>
      <c r="R3249">
        <f t="shared" si="966"/>
        <v>21.172542792672743</v>
      </c>
      <c r="S3249">
        <f t="shared" si="967"/>
        <v>190.21653403013013</v>
      </c>
      <c r="T3249">
        <f t="shared" si="950"/>
        <v>-11.20010918464442</v>
      </c>
    </row>
    <row r="3250" spans="1:20" x14ac:dyDescent="0.25">
      <c r="A3250">
        <f t="shared" si="951"/>
        <v>1199707.3615815823</v>
      </c>
      <c r="B3250">
        <f t="shared" si="968"/>
        <v>190939.35685944464</v>
      </c>
      <c r="C3250" t="str">
        <f t="shared" si="952"/>
        <v>-0.255271925205722-0.0980771776569025i</v>
      </c>
      <c r="D3250" t="str">
        <f t="shared" si="953"/>
        <v>3.25401254461864-0.937323648877938i</v>
      </c>
      <c r="E3250" t="str">
        <f t="shared" si="954"/>
        <v>9.13660790930909-90.1586310857144i</v>
      </c>
      <c r="F3250" t="str">
        <f t="shared" si="955"/>
        <v>2.87181650433004-1.11297537159543i</v>
      </c>
      <c r="G3250" t="str">
        <f t="shared" si="956"/>
        <v>0.986909077339427-0.113664200188397i</v>
      </c>
      <c r="H3250" t="str">
        <f t="shared" si="957"/>
        <v>0.0802117398943329-45.5970384166523i</v>
      </c>
      <c r="I3250" t="str">
        <f t="shared" si="958"/>
        <v>-0.142513460148198-0.369656890701849i</v>
      </c>
      <c r="K3250" t="str">
        <f t="shared" si="959"/>
        <v>0.00046296117082224-0.000761446799558513i</v>
      </c>
      <c r="L3250" t="str">
        <f t="shared" si="960"/>
        <v>0.0001875-0.0011084263351435i</v>
      </c>
      <c r="M3250" t="str">
        <f t="shared" si="961"/>
        <v>0.0025-0.000534318335915329i</v>
      </c>
      <c r="N3250">
        <f t="shared" si="962"/>
        <v>21.017108604650502</v>
      </c>
      <c r="O3250">
        <f t="shared" si="963"/>
        <v>11.261977637322218</v>
      </c>
      <c r="P3250" s="3">
        <f t="shared" si="964"/>
        <v>-11.261977637322218</v>
      </c>
      <c r="Q3250" s="3">
        <f t="shared" si="965"/>
        <v>-158.9828913953495</v>
      </c>
      <c r="R3250">
        <f t="shared" si="966"/>
        <v>21.017108604650502</v>
      </c>
      <c r="S3250">
        <f t="shared" si="967"/>
        <v>190.93935685944464</v>
      </c>
      <c r="T3250">
        <f t="shared" si="950"/>
        <v>-11.261977637322218</v>
      </c>
    </row>
    <row r="3251" spans="1:20" x14ac:dyDescent="0.25">
      <c r="A3251">
        <f t="shared" si="951"/>
        <v>1204266.2495555924</v>
      </c>
      <c r="B3251">
        <f t="shared" si="968"/>
        <v>191664.92641551053</v>
      </c>
      <c r="C3251" t="str">
        <f t="shared" si="952"/>
        <v>-0.253721852825772-0.0966935138193204i</v>
      </c>
      <c r="D3251" t="str">
        <f t="shared" si="953"/>
        <v>3.25241679418339-0.939832816284277i</v>
      </c>
      <c r="E3251" t="str">
        <f t="shared" si="954"/>
        <v>8.96650779632757-89.7997939655773i</v>
      </c>
      <c r="F3251" t="str">
        <f t="shared" si="955"/>
        <v>2.8715302700631-1.11123794593039i</v>
      </c>
      <c r="G3251" t="str">
        <f t="shared" si="956"/>
        <v>0.986810712003106-0.114084752175866i</v>
      </c>
      <c r="H3251" t="str">
        <f t="shared" si="957"/>
        <v>0.0793333328617491-45.4236024818411i</v>
      </c>
      <c r="I3251" t="str">
        <f t="shared" si="958"/>
        <v>-0.141753458193739-0.368211971630233i</v>
      </c>
      <c r="K3251" t="str">
        <f t="shared" si="959"/>
        <v>0.000461394562400847-0.000759541527921749i</v>
      </c>
      <c r="L3251" t="str">
        <f t="shared" si="960"/>
        <v>0.0001875-0.00110423026015491i</v>
      </c>
      <c r="M3251" t="str">
        <f t="shared" si="961"/>
        <v>0.0025-0.000532295612587498i</v>
      </c>
      <c r="N3251">
        <f t="shared" si="962"/>
        <v>20.861866542351038</v>
      </c>
      <c r="O3251">
        <f t="shared" si="963"/>
        <v>11.323886694881232</v>
      </c>
      <c r="P3251" s="3">
        <f t="shared" si="964"/>
        <v>-11.323886694881232</v>
      </c>
      <c r="Q3251" s="3">
        <f t="shared" si="965"/>
        <v>-159.13813345764896</v>
      </c>
      <c r="R3251">
        <f t="shared" si="966"/>
        <v>20.861866542351038</v>
      </c>
      <c r="S3251">
        <f t="shared" si="967"/>
        <v>191.66492641551054</v>
      </c>
      <c r="T3251">
        <f t="shared" si="950"/>
        <v>-11.323886694881232</v>
      </c>
    </row>
    <row r="3252" spans="1:20" x14ac:dyDescent="0.25">
      <c r="A3252">
        <f t="shared" si="951"/>
        <v>1208842.4613039037</v>
      </c>
      <c r="B3252">
        <f t="shared" si="968"/>
        <v>192393.25313588948</v>
      </c>
      <c r="C3252" t="str">
        <f t="shared" si="952"/>
        <v>-0.252177577037418-0.0953242460819881i</v>
      </c>
      <c r="D3252" t="str">
        <f t="shared" si="953"/>
        <v>3.25081047523677-0.942349520031434i</v>
      </c>
      <c r="E3252" t="str">
        <f t="shared" si="954"/>
        <v>8.79802190415709-89.4422434258101i</v>
      </c>
      <c r="F3252" t="str">
        <f t="shared" si="955"/>
        <v>2.87124191398806-1.10951600854407i</v>
      </c>
      <c r="G3252" t="str">
        <f t="shared" si="956"/>
        <v>0.986711617500537-0.114506774428465i</v>
      </c>
      <c r="H3252" t="str">
        <f t="shared" si="957"/>
        <v>0.0784645339802921-45.2508306460955i</v>
      </c>
      <c r="I3252" t="str">
        <f t="shared" si="958"/>
        <v>-0.140999133348963-0.366772483039511i</v>
      </c>
      <c r="K3252" t="str">
        <f t="shared" si="959"/>
        <v>0.000459833098696213-0.00075763668512065i</v>
      </c>
      <c r="L3252" t="str">
        <f t="shared" si="960"/>
        <v>0.0001875-0.00110005006988933i</v>
      </c>
      <c r="M3252" t="str">
        <f t="shared" si="961"/>
        <v>0.0025-0.000530280546510756i</v>
      </c>
      <c r="N3252">
        <f t="shared" si="962"/>
        <v>20.706815181479641</v>
      </c>
      <c r="O3252">
        <f t="shared" si="963"/>
        <v>11.38583633808398</v>
      </c>
      <c r="P3252" s="3">
        <f t="shared" si="964"/>
        <v>-11.38583633808398</v>
      </c>
      <c r="Q3252" s="3">
        <f t="shared" si="965"/>
        <v>-159.29318481852036</v>
      </c>
      <c r="R3252">
        <f t="shared" si="966"/>
        <v>20.706815181479641</v>
      </c>
      <c r="S3252">
        <f t="shared" si="967"/>
        <v>192.39325313588947</v>
      </c>
      <c r="T3252">
        <f t="shared" si="950"/>
        <v>-11.38583633808398</v>
      </c>
    </row>
    <row r="3253" spans="1:20" x14ac:dyDescent="0.25">
      <c r="A3253">
        <f t="shared" si="951"/>
        <v>1213436.0626568585</v>
      </c>
      <c r="B3253">
        <f t="shared" si="968"/>
        <v>193124.34749780587</v>
      </c>
      <c r="C3253" t="str">
        <f t="shared" si="952"/>
        <v>-0.250639121617896-0.0939692530049118i</v>
      </c>
      <c r="D3253" t="str">
        <f t="shared" si="953"/>
        <v>3.24919352911384-0.944873736814538i</v>
      </c>
      <c r="E3253" t="str">
        <f t="shared" si="954"/>
        <v>8.63113398990834-89.0859773936395i</v>
      </c>
      <c r="F3253" t="str">
        <f t="shared" si="955"/>
        <v>2.87095142081302-1.1078095291271i</v>
      </c>
      <c r="G3253" t="str">
        <f t="shared" si="956"/>
        <v>0.98661178857661-0.114930271113719i</v>
      </c>
      <c r="H3253" t="str">
        <f t="shared" si="957"/>
        <v>0.0776052440696768-45.0787203319837i</v>
      </c>
      <c r="I3253" t="str">
        <f t="shared" si="958"/>
        <v>-0.140250442194292-0.365338403021547i</v>
      </c>
      <c r="K3253" t="str">
        <f t="shared" si="959"/>
        <v>0.000458276797920237-0.000755732293803509i</v>
      </c>
      <c r="L3253" t="str">
        <f t="shared" si="960"/>
        <v>0.0001875-0.00109588570421332i</v>
      </c>
      <c r="M3253" t="str">
        <f t="shared" si="961"/>
        <v>0.0025-0.000528273108697704i</v>
      </c>
      <c r="N3253">
        <f t="shared" si="962"/>
        <v>20.551953110080348</v>
      </c>
      <c r="O3253">
        <f t="shared" si="963"/>
        <v>11.447826548533445</v>
      </c>
      <c r="P3253" s="3">
        <f t="shared" si="964"/>
        <v>-11.447826548533445</v>
      </c>
      <c r="Q3253" s="3">
        <f t="shared" si="965"/>
        <v>-159.44804688991965</v>
      </c>
      <c r="R3253">
        <f t="shared" si="966"/>
        <v>20.551953110080348</v>
      </c>
      <c r="S3253">
        <f t="shared" si="967"/>
        <v>193.12434749780587</v>
      </c>
      <c r="T3253">
        <f t="shared" si="950"/>
        <v>-11.447826548533445</v>
      </c>
    </row>
    <row r="3254" spans="1:20" x14ac:dyDescent="0.25">
      <c r="A3254">
        <f t="shared" si="951"/>
        <v>1218047.1196949545</v>
      </c>
      <c r="B3254">
        <f t="shared" si="968"/>
        <v>193858.22001829752</v>
      </c>
      <c r="C3254" t="str">
        <f t="shared" si="952"/>
        <v>-0.249106509473579-0.0926284139557894i</v>
      </c>
      <c r="D3254" t="str">
        <f t="shared" si="953"/>
        <v>3.24756589698647-0.947405442909339i</v>
      </c>
      <c r="E3254" t="str">
        <f t="shared" si="954"/>
        <v>8.46582798314968-88.7309937228975i</v>
      </c>
      <c r="F3254" t="str">
        <f t="shared" si="955"/>
        <v>2.87065877514249-1.10611847753192i</v>
      </c>
      <c r="G3254" t="str">
        <f t="shared" si="956"/>
        <v>0.986511219940606-0.11535524639956i</v>
      </c>
      <c r="H3254" t="str">
        <f t="shared" si="957"/>
        <v>0.0767553648461852-44.9072689723411i</v>
      </c>
      <c r="I3254" t="str">
        <f t="shared" si="958"/>
        <v>-0.13950734163724-0.363909709760009i</v>
      </c>
      <c r="K3254" t="str">
        <f t="shared" si="959"/>
        <v>0.000456725677893932-0.000753828376754794i</v>
      </c>
      <c r="L3254" t="str">
        <f t="shared" si="960"/>
        <v>0.0001875-0.00109173710322108i</v>
      </c>
      <c r="M3254" t="str">
        <f t="shared" si="961"/>
        <v>0.0025-0.000526273270270676i</v>
      </c>
      <c r="N3254">
        <f t="shared" si="962"/>
        <v>20.397278928379961</v>
      </c>
      <c r="O3254">
        <f t="shared" si="963"/>
        <v>11.509857308653967</v>
      </c>
      <c r="P3254" s="3">
        <f t="shared" si="964"/>
        <v>-11.509857308653967</v>
      </c>
      <c r="Q3254" s="3">
        <f t="shared" si="965"/>
        <v>-159.60272107162004</v>
      </c>
      <c r="R3254">
        <f t="shared" si="966"/>
        <v>20.397278928379961</v>
      </c>
      <c r="S3254">
        <f t="shared" si="967"/>
        <v>193.85822001829752</v>
      </c>
      <c r="T3254">
        <f t="shared" si="950"/>
        <v>-11.509857308653967</v>
      </c>
    </row>
    <row r="3255" spans="1:20" x14ac:dyDescent="0.25">
      <c r="A3255">
        <f t="shared" si="951"/>
        <v>1222675.6987497953</v>
      </c>
      <c r="B3255">
        <f t="shared" si="968"/>
        <v>194594.88125436706</v>
      </c>
      <c r="C3255" t="str">
        <f t="shared" si="952"/>
        <v>-0.247579762654127-0.0913016091071539i</v>
      </c>
      <c r="D3255" t="str">
        <f t="shared" si="953"/>
        <v>3.24592751986523-0.949944614168238i</v>
      </c>
      <c r="E3255" t="str">
        <f t="shared" si="954"/>
        <v>8.30208798425434-88.3772901961418i</v>
      </c>
      <c r="F3255" t="str">
        <f t="shared" si="955"/>
        <v>2.8703639614767-1.10444282377169i</v>
      </c>
      <c r="G3255" t="str">
        <f t="shared" si="956"/>
        <v>0.986409906265991-0.115781704454159i</v>
      </c>
      <c r="H3255" t="str">
        <f t="shared" si="957"/>
        <v>0.0759147989163705-44.7364740102251i</v>
      </c>
      <c r="I3255" t="str">
        <f t="shared" si="958"/>
        <v>-0.13876978890986-0.362486381529898i</v>
      </c>
      <c r="K3255" t="str">
        <f t="shared" si="959"/>
        <v>0.000455179756047792-0.000751924956890141i</v>
      </c>
      <c r="L3255" t="str">
        <f t="shared" si="960"/>
        <v>0.0001875-0.0010876042072336i</v>
      </c>
      <c r="M3255" t="str">
        <f t="shared" si="961"/>
        <v>0.0025-0.000524281002461323i</v>
      </c>
      <c r="N3255">
        <f t="shared" si="962"/>
        <v>20.242791248627071</v>
      </c>
      <c r="O3255">
        <f t="shared" si="963"/>
        <v>11.571928601673774</v>
      </c>
      <c r="P3255" s="3">
        <f t="shared" si="964"/>
        <v>-11.571928601673774</v>
      </c>
      <c r="Q3255" s="3">
        <f t="shared" si="965"/>
        <v>-159.75720875137293</v>
      </c>
      <c r="R3255">
        <f t="shared" si="966"/>
        <v>20.242791248627071</v>
      </c>
      <c r="S3255">
        <f t="shared" si="967"/>
        <v>194.59488125436707</v>
      </c>
      <c r="T3255">
        <f t="shared" si="950"/>
        <v>-11.571928601673774</v>
      </c>
    </row>
    <row r="3256" spans="1:20" x14ac:dyDescent="0.25">
      <c r="A3256">
        <f t="shared" si="951"/>
        <v>1227321.8664050447</v>
      </c>
      <c r="B3256">
        <f t="shared" si="968"/>
        <v>195334.34180313366</v>
      </c>
      <c r="C3256" t="str">
        <f t="shared" si="952"/>
        <v>-0.246058902366474-0.0899887194335053i</v>
      </c>
      <c r="D3256" t="str">
        <f t="shared" si="953"/>
        <v>3.24427833860178-0.952491226016552i</v>
      </c>
      <c r="E3256" t="str">
        <f t="shared" si="954"/>
        <v>8.13989826276533-88.0248645267428i</v>
      </c>
      <c r="F3256" t="str">
        <f t="shared" si="955"/>
        <v>2.87006696421114-1.10278253801931i</v>
      </c>
      <c r="G3256" t="str">
        <f t="shared" si="956"/>
        <v>0.986307842190202-0.116209649445774i</v>
      </c>
      <c r="H3256" t="str">
        <f t="shared" si="957"/>
        <v>0.0750834497707939-44.5663328988731i</v>
      </c>
      <c r="I3256" t="str">
        <f t="shared" si="958"/>
        <v>-0.138037741566244-0.361068396697136i</v>
      </c>
      <c r="K3256" t="str">
        <f t="shared" si="959"/>
        <v>0.000453639049422195-0.000750022057251367i</v>
      </c>
      <c r="L3256" t="str">
        <f t="shared" si="960"/>
        <v>0.0001875-0.00108348695679776i</v>
      </c>
      <c r="M3256" t="str">
        <f t="shared" si="961"/>
        <v>0.0025-0.000522296276610204i</v>
      </c>
      <c r="N3256">
        <f t="shared" si="962"/>
        <v>20.088488694936188</v>
      </c>
      <c r="O3256">
        <f t="shared" si="963"/>
        <v>11.634040411606009</v>
      </c>
      <c r="P3256" s="3">
        <f t="shared" si="964"/>
        <v>-11.634040411606009</v>
      </c>
      <c r="Q3256" s="3">
        <f t="shared" si="965"/>
        <v>-159.91151130506381</v>
      </c>
      <c r="R3256">
        <f t="shared" si="966"/>
        <v>20.088488694936188</v>
      </c>
      <c r="S3256">
        <f t="shared" si="967"/>
        <v>195.33434180313367</v>
      </c>
      <c r="T3256">
        <f t="shared" si="950"/>
        <v>-11.634040411606009</v>
      </c>
    </row>
    <row r="3257" spans="1:20" x14ac:dyDescent="0.25">
      <c r="A3257">
        <f t="shared" si="951"/>
        <v>1231985.689497384</v>
      </c>
      <c r="B3257">
        <f t="shared" si="968"/>
        <v>196076.61230198559</v>
      </c>
      <c r="C3257" t="str">
        <f t="shared" si="952"/>
        <v>-0.244543948988533-0.0886896267083642i</v>
      </c>
      <c r="D3257" t="str">
        <f t="shared" si="953"/>
        <v>3.24261829389076-0.955045253448421i</v>
      </c>
      <c r="E3257" t="str">
        <f t="shared" si="954"/>
        <v>7.97924325575726-87.6737143609102i</v>
      </c>
      <c r="F3257" t="str">
        <f t="shared" si="955"/>
        <v>2.86976776763574-1.1011375906062i</v>
      </c>
      <c r="G3257" t="str">
        <f t="shared" si="956"/>
        <v>0.986205022314446-0.116639085542577i</v>
      </c>
      <c r="H3257" t="str">
        <f t="shared" si="957"/>
        <v>0.0742612217777944-44.3968431016584i</v>
      </c>
      <c r="I3257" t="str">
        <f t="shared" si="958"/>
        <v>-0.137311157480003-0.359655733718087i</v>
      </c>
      <c r="K3257" t="str">
        <f t="shared" si="959"/>
        <v>0.000452103574667931-0.000748119701001547i</v>
      </c>
      <c r="L3257" t="str">
        <f t="shared" si="960"/>
        <v>0.0001875-0.00107938529268556i</v>
      </c>
      <c r="M3257" t="str">
        <f t="shared" si="961"/>
        <v>0.0025-0.000520319064166371i</v>
      </c>
      <c r="N3257">
        <f t="shared" si="962"/>
        <v>19.934369903132733</v>
      </c>
      <c r="O3257">
        <f t="shared" si="963"/>
        <v>11.696192723232627</v>
      </c>
      <c r="P3257" s="3">
        <f t="shared" si="964"/>
        <v>-11.696192723232627</v>
      </c>
      <c r="Q3257" s="3">
        <f t="shared" si="965"/>
        <v>-160.06563009686727</v>
      </c>
      <c r="R3257">
        <f t="shared" si="966"/>
        <v>19.934369903132733</v>
      </c>
      <c r="S3257">
        <f t="shared" si="967"/>
        <v>196.07661230198559</v>
      </c>
      <c r="T3257">
        <f t="shared" si="950"/>
        <v>-11.696192723232627</v>
      </c>
    </row>
    <row r="3258" spans="1:20" x14ac:dyDescent="0.25">
      <c r="A3258">
        <f t="shared" si="951"/>
        <v>1236667.2351174741</v>
      </c>
      <c r="B3258">
        <f t="shared" si="968"/>
        <v>196821.70342873313</v>
      </c>
      <c r="C3258" t="str">
        <f t="shared" si="952"/>
        <v>-0.243034922082729-0.0874042135012956i</v>
      </c>
      <c r="D3258" t="str">
        <f t="shared" si="953"/>
        <v>3.24094732627223-0.957606671023079i</v>
      </c>
      <c r="E3258" t="str">
        <f t="shared" si="954"/>
        <v>7.82010756621534-87.3238372796856i</v>
      </c>
      <c r="F3258" t="str">
        <f t="shared" si="955"/>
        <v>2.86946635593448-1.09950795202132i</v>
      </c>
      <c r="G3258" t="str">
        <f t="shared" si="956"/>
        <v>0.986101441203488-0.117070016912494i</v>
      </c>
      <c r="H3258" t="str">
        <f t="shared" si="957"/>
        <v>0.0734480201772701-44.2280020920467i</v>
      </c>
      <c r="I3258" t="str">
        <f t="shared" si="958"/>
        <v>-0.136589994841796-0.358248371139153i</v>
      </c>
      <c r="K3258" t="str">
        <f t="shared" si="959"/>
        <v>0.000450573348046709-0.000746217911420048i</v>
      </c>
      <c r="L3258" t="str">
        <f t="shared" si="960"/>
        <v>0.0001875-0.00107529915589316i</v>
      </c>
      <c r="M3258" t="str">
        <f t="shared" si="961"/>
        <v>0.0025-0.000518349336686961i</v>
      </c>
      <c r="N3258">
        <f t="shared" si="962"/>
        <v>19.7804335205999</v>
      </c>
      <c r="O3258">
        <f t="shared" si="963"/>
        <v>11.75838552208752</v>
      </c>
      <c r="P3258" s="3">
        <f t="shared" si="964"/>
        <v>-11.75838552208752</v>
      </c>
      <c r="Q3258" s="3">
        <f t="shared" si="965"/>
        <v>-160.2195664794001</v>
      </c>
      <c r="R3258">
        <f t="shared" si="966"/>
        <v>19.7804335205999</v>
      </c>
      <c r="S3258">
        <f t="shared" si="967"/>
        <v>196.82170342873314</v>
      </c>
      <c r="T3258">
        <f t="shared" si="950"/>
        <v>-11.75838552208752</v>
      </c>
    </row>
    <row r="3259" spans="1:20" x14ac:dyDescent="0.25">
      <c r="A3259">
        <f t="shared" si="951"/>
        <v>1241366.5706109204</v>
      </c>
      <c r="B3259">
        <f t="shared" si="968"/>
        <v>197569.62590176234</v>
      </c>
      <c r="C3259" t="str">
        <f t="shared" si="952"/>
        <v>-0.241531840409329-0.0861323631748849i</v>
      </c>
      <c r="D3259" t="str">
        <f t="shared" si="953"/>
        <v>3.2392653761338-0.96017545286083i</v>
      </c>
      <c r="E3259" t="str">
        <f t="shared" si="954"/>
        <v>7.6624759614149-86.9752308008916i</v>
      </c>
      <c r="F3259" t="str">
        <f t="shared" si="955"/>
        <v>2.86916271318466-1.09789359291005i</v>
      </c>
      <c r="G3259" t="str">
        <f t="shared" si="956"/>
        <v>0.985997093385441-0.117502447723029i</v>
      </c>
      <c r="H3259" t="str">
        <f t="shared" si="957"/>
        <v>0.0726437510745114-44.0598073535545i</v>
      </c>
      <c r="I3259" t="str">
        <f t="shared" si="958"/>
        <v>-0.135874212156869-0.356846287596325i</v>
      </c>
      <c r="K3259" t="str">
        <f t="shared" si="959"/>
        <v>0.000449048385431799-0.000744316711897673i</v>
      </c>
      <c r="L3259" t="str">
        <f t="shared" si="960"/>
        <v>0.0001875-0.00107122848764013i</v>
      </c>
      <c r="M3259" t="str">
        <f t="shared" si="961"/>
        <v>0.0025-0.00051638706583678i</v>
      </c>
      <c r="N3259">
        <f t="shared" si="962"/>
        <v>19.626678206125945</v>
      </c>
      <c r="O3259">
        <f t="shared" si="963"/>
        <v>11.820618794439991</v>
      </c>
      <c r="P3259" s="3">
        <f t="shared" si="964"/>
        <v>-11.820618794439991</v>
      </c>
      <c r="Q3259" s="3">
        <f t="shared" si="965"/>
        <v>-160.37332179387406</v>
      </c>
      <c r="R3259">
        <f t="shared" si="966"/>
        <v>19.626678206125945</v>
      </c>
      <c r="S3259">
        <f t="shared" si="967"/>
        <v>197.56962590176235</v>
      </c>
      <c r="T3259">
        <f t="shared" si="950"/>
        <v>-11.820618794439991</v>
      </c>
    </row>
    <row r="3260" spans="1:20" x14ac:dyDescent="0.25">
      <c r="A3260">
        <f t="shared" si="951"/>
        <v>1246083.7635792419</v>
      </c>
      <c r="B3260">
        <f t="shared" si="968"/>
        <v>198320.39048018903</v>
      </c>
      <c r="C3260" t="str">
        <f t="shared" si="952"/>
        <v>-0.240034721939536-0.0848739598816715i</v>
      </c>
      <c r="D3260" t="str">
        <f t="shared" si="953"/>
        <v>3.23757238371305-0.962751572639191i</v>
      </c>
      <c r="E3260" t="str">
        <f t="shared" si="954"/>
        <v>7.5063333713139-86.6278923810318i</v>
      </c>
      <c r="F3260" t="str">
        <f t="shared" si="955"/>
        <v>2.86885682335633-1.09629448407307i</v>
      </c>
      <c r="G3260" t="str">
        <f t="shared" si="956"/>
        <v>0.985891973351555-0.117936382141101i</v>
      </c>
      <c r="H3260" t="str">
        <f t="shared" si="957"/>
        <v>0.071848321434039-43.8922563797053i</v>
      </c>
      <c r="I3260" t="str">
        <f t="shared" si="958"/>
        <v>-0.135163768242608-0.355449461814755i</v>
      </c>
      <c r="K3260" t="str">
        <f t="shared" si="959"/>
        <v>0.000447528702308682-0.000742416125931771i</v>
      </c>
      <c r="L3260" t="str">
        <f t="shared" si="960"/>
        <v>0.0001875-0.00106717322936853i</v>
      </c>
      <c r="M3260" t="str">
        <f t="shared" si="961"/>
        <v>0.0025-0.000514432223387907i</v>
      </c>
      <c r="N3260">
        <f t="shared" si="962"/>
        <v>19.47310262975526</v>
      </c>
      <c r="O3260">
        <f t="shared" si="963"/>
        <v>11.88289252727982</v>
      </c>
      <c r="P3260" s="3">
        <f t="shared" si="964"/>
        <v>-11.88289252727982</v>
      </c>
      <c r="Q3260" s="3">
        <f t="shared" si="965"/>
        <v>-160.52689737024474</v>
      </c>
      <c r="R3260">
        <f t="shared" si="966"/>
        <v>19.47310262975526</v>
      </c>
      <c r="S3260">
        <f t="shared" si="967"/>
        <v>198.32039048018902</v>
      </c>
      <c r="T3260">
        <f t="shared" si="950"/>
        <v>-11.88289252727982</v>
      </c>
    </row>
    <row r="3261" spans="1:20" x14ac:dyDescent="0.25">
      <c r="A3261">
        <f t="shared" si="951"/>
        <v>1250818.8818808431</v>
      </c>
      <c r="B3261">
        <f t="shared" si="968"/>
        <v>199074.00796401376</v>
      </c>
      <c r="C3261" t="str">
        <f t="shared" si="952"/>
        <v>-0.238543583868406-0.0836288885610399i</v>
      </c>
      <c r="D3261" t="str">
        <f t="shared" si="953"/>
        <v>3.2358682890998-0.965335003588909i</v>
      </c>
      <c r="E3261" t="str">
        <f t="shared" si="954"/>
        <v>7.35166488694977-86.2818194171552i</v>
      </c>
      <c r="F3261" t="str">
        <f t="shared" si="955"/>
        <v>2.86854867031164-1.0947105964653i</v>
      </c>
      <c r="G3261" t="str">
        <f t="shared" si="956"/>
        <v>0.98578607555601-0.118371824332865i</v>
      </c>
      <c r="H3261" t="str">
        <f t="shared" si="957"/>
        <v>0.0710616390734857-43.7253466739879i</v>
      </c>
      <c r="I3261" t="str">
        <f t="shared" si="958"/>
        <v>-0.13445862222612-0.354057872608324i</v>
      </c>
      <c r="K3261" t="str">
        <f t="shared" si="959"/>
        <v>0.000446014313775788-0.000740516177121414i</v>
      </c>
      <c r="L3261" t="str">
        <f t="shared" si="960"/>
        <v>0.0001875-0.00106313332274211i</v>
      </c>
      <c r="M3261" t="str">
        <f t="shared" si="961"/>
        <v>0.0025-0.000512484781219273i</v>
      </c>
      <c r="N3261">
        <f t="shared" si="962"/>
        <v>19.319705472638674</v>
      </c>
      <c r="O3261">
        <f t="shared" si="963"/>
        <v>11.945206708302132</v>
      </c>
      <c r="P3261" s="3">
        <f t="shared" si="964"/>
        <v>-11.945206708302132</v>
      </c>
      <c r="Q3261" s="3">
        <f t="shared" si="965"/>
        <v>-160.68029452736133</v>
      </c>
      <c r="R3261">
        <f t="shared" si="966"/>
        <v>19.319705472638674</v>
      </c>
      <c r="S3261">
        <f t="shared" si="967"/>
        <v>199.07400796401376</v>
      </c>
      <c r="T3261">
        <f t="shared" si="950"/>
        <v>-11.945206708302132</v>
      </c>
    </row>
    <row r="3262" spans="1:20" x14ac:dyDescent="0.25">
      <c r="A3262">
        <f t="shared" si="951"/>
        <v>1255571.9936319904</v>
      </c>
      <c r="B3262">
        <f t="shared" si="968"/>
        <v>199830.489194277</v>
      </c>
      <c r="C3262" t="str">
        <f t="shared" si="952"/>
        <v>-0.237058442627558-0.0823970349360791i</v>
      </c>
      <c r="D3262" t="str">
        <f t="shared" si="953"/>
        <v>3.23415303223858-0.967925718490062i</v>
      </c>
      <c r="E3262" t="str">
        <f t="shared" si="954"/>
        <v>7.19845575884829-85.9370092486762i</v>
      </c>
      <c r="F3262" t="str">
        <f t="shared" si="955"/>
        <v>2.86823823780425-1.09314190119474i</v>
      </c>
      <c r="G3262" t="str">
        <f t="shared" si="956"/>
        <v>0.985679394415702-0.118808778463535i</v>
      </c>
      <c r="H3262" t="str">
        <f t="shared" si="957"/>
        <v>0.0702836126574964-43.5590757498141i</v>
      </c>
      <c r="I3262" t="str">
        <f t="shared" si="958"/>
        <v>-0.133758733541823-0.352671498879221i</v>
      </c>
      <c r="K3262" t="str">
        <f t="shared" si="959"/>
        <v>0.000444505234545279-0.000738616889162588i</v>
      </c>
      <c r="L3262" t="str">
        <f t="shared" si="960"/>
        <v>0.0001875-0.00105910870964546i</v>
      </c>
      <c r="M3262" t="str">
        <f t="shared" si="961"/>
        <v>0.0025-0.000510544711316271i</v>
      </c>
      <c r="N3262">
        <f t="shared" si="962"/>
        <v>19.166485426887135</v>
      </c>
      <c r="O3262">
        <f t="shared" si="963"/>
        <v>12.007561325892977</v>
      </c>
      <c r="P3262" s="3">
        <f t="shared" si="964"/>
        <v>-12.007561325892977</v>
      </c>
      <c r="Q3262" s="3">
        <f t="shared" si="965"/>
        <v>-160.83351457311286</v>
      </c>
      <c r="R3262">
        <f t="shared" si="966"/>
        <v>19.166485426887135</v>
      </c>
      <c r="S3262">
        <f t="shared" si="967"/>
        <v>199.83048919427699</v>
      </c>
      <c r="T3262">
        <f t="shared" si="950"/>
        <v>-12.007561325892977</v>
      </c>
    </row>
    <row r="3263" spans="1:20" x14ac:dyDescent="0.25">
      <c r="A3263">
        <f t="shared" si="951"/>
        <v>1260343.1672077919</v>
      </c>
      <c r="B3263">
        <f t="shared" si="968"/>
        <v>200589.84505321525</v>
      </c>
      <c r="C3263" t="str">
        <f t="shared" si="952"/>
        <v>-0.235579313897694-0.0811782855104078i</v>
      </c>
      <c r="D3263" t="str">
        <f t="shared" si="953"/>
        <v>3.23242655293108-0.970523689668115i</v>
      </c>
      <c r="E3263" t="str">
        <f t="shared" si="954"/>
        <v>7.04669139544003-85.5934591591574i</v>
      </c>
      <c r="F3263" t="str">
        <f t="shared" si="955"/>
        <v>2.86792550947874-1.09158836952145i</v>
      </c>
      <c r="G3263" t="str">
        <f t="shared" si="956"/>
        <v>0.985571924310029-0.119247248697214i</v>
      </c>
      <c r="H3263" t="str">
        <f t="shared" si="957"/>
        <v>0.0695141516916584-43.3934411304764i</v>
      </c>
      <c r="I3263" t="str">
        <f t="shared" si="958"/>
        <v>-0.133064061929068-0.351290319617519i</v>
      </c>
      <c r="K3263" t="str">
        <f t="shared" si="959"/>
        <v>0.000443001478943897-0.000736718285843423i</v>
      </c>
      <c r="L3263" t="str">
        <f t="shared" si="960"/>
        <v>0.0001875-0.00105509933218316i</v>
      </c>
      <c r="M3263" t="str">
        <f t="shared" si="961"/>
        <v>0.0025-0.000508611985770344i</v>
      </c>
      <c r="N3263">
        <f t="shared" si="962"/>
        <v>19.01344119542722</v>
      </c>
      <c r="O3263">
        <f t="shared" si="963"/>
        <v>12.069956369115317</v>
      </c>
      <c r="P3263" s="3">
        <f t="shared" si="964"/>
        <v>-12.069956369115317</v>
      </c>
      <c r="Q3263" s="3">
        <f t="shared" si="965"/>
        <v>-160.98655880457278</v>
      </c>
      <c r="R3263">
        <f t="shared" si="966"/>
        <v>19.01344119542722</v>
      </c>
      <c r="S3263">
        <f t="shared" si="967"/>
        <v>200.58984505321524</v>
      </c>
      <c r="T3263">
        <f t="shared" si="950"/>
        <v>-12.069956369115317</v>
      </c>
    </row>
    <row r="3264" spans="1:20" x14ac:dyDescent="0.25">
      <c r="A3264">
        <f t="shared" si="951"/>
        <v>1265132.4712431815</v>
      </c>
      <c r="B3264">
        <f t="shared" si="968"/>
        <v>201352.08646441746</v>
      </c>
      <c r="C3264" t="str">
        <f t="shared" si="952"/>
        <v>-0.234106212620931-0.0799725275649624i</v>
      </c>
      <c r="D3264" t="str">
        <f t="shared" si="953"/>
        <v>3.2306887908387-0.973128888989955i</v>
      </c>
      <c r="E3264" t="str">
        <f t="shared" si="954"/>
        <v>6.89635736148454-85.2511663780506i</v>
      </c>
      <c r="F3264" t="str">
        <f t="shared" si="955"/>
        <v>2.86761046886992-1.09004997285636i</v>
      </c>
      <c r="G3264" t="str">
        <f t="shared" si="956"/>
        <v>0.985463659580685-0.119687239196703i</v>
      </c>
      <c r="H3264" t="str">
        <f t="shared" si="957"/>
        <v>0.068753166516461-43.2284403491068i</v>
      </c>
      <c r="I3264" t="str">
        <f t="shared" si="958"/>
        <v>-0.132374567429769-0.349914313900754i</v>
      </c>
      <c r="K3264" t="str">
        <f t="shared" si="959"/>
        <v>0.000441503060913871-0.000734820391039457i</v>
      </c>
      <c r="L3264" t="str">
        <f t="shared" si="960"/>
        <v>0.0001875-0.00105110513267898i</v>
      </c>
      <c r="M3264" t="str">
        <f t="shared" si="961"/>
        <v>0.0025-0.000506686576778587i</v>
      </c>
      <c r="N3264">
        <f t="shared" si="962"/>
        <v>18.860571491856575</v>
      </c>
      <c r="O3264">
        <f t="shared" si="963"/>
        <v>12.132391827695422</v>
      </c>
      <c r="P3264" s="3">
        <f t="shared" si="964"/>
        <v>-12.132391827695422</v>
      </c>
      <c r="Q3264" s="3">
        <f t="shared" si="965"/>
        <v>-161.13942850814342</v>
      </c>
      <c r="R3264">
        <f t="shared" si="966"/>
        <v>18.860571491856575</v>
      </c>
      <c r="S3264">
        <f t="shared" si="967"/>
        <v>201.35208646441745</v>
      </c>
      <c r="T3264">
        <f t="shared" si="950"/>
        <v>-12.132391827695422</v>
      </c>
    </row>
    <row r="3265" spans="1:20" x14ac:dyDescent="0.25">
      <c r="A3265">
        <f t="shared" si="951"/>
        <v>1269939.9746339056</v>
      </c>
      <c r="B3265">
        <f t="shared" si="968"/>
        <v>202117.22439298226</v>
      </c>
      <c r="C3265" t="str">
        <f t="shared" si="952"/>
        <v>-0.232639153012926-0.078779649154757i</v>
      </c>
      <c r="D3265" t="str">
        <f t="shared" si="953"/>
        <v>3.22893968548503-0.975741287859948i</v>
      </c>
      <c r="E3265" t="str">
        <f t="shared" si="954"/>
        <v>6.74743937650791-84.9101280824001i</v>
      </c>
      <c r="F3265" t="str">
        <f t="shared" si="955"/>
        <v>2.86729309940229-1.08852668276015i</v>
      </c>
      <c r="G3265" t="str">
        <f t="shared" si="956"/>
        <v>0.985354594531439-0.120128754123327i</v>
      </c>
      <c r="H3265" t="str">
        <f t="shared" si="957"/>
        <v>0.0680005683012763-43.0640709486353i</v>
      </c>
      <c r="I3265" t="str">
        <f t="shared" si="958"/>
        <v>-0.131690210386048-0.348543460893515i</v>
      </c>
      <c r="K3265" t="str">
        <f t="shared" si="959"/>
        <v>0.000440009994013864-0.000732923228708927i</v>
      </c>
      <c r="L3265" t="str">
        <f t="shared" si="960"/>
        <v>0.0001875-0.00104712605367502i</v>
      </c>
      <c r="M3265" t="str">
        <f t="shared" si="961"/>
        <v>0.0025-0.000504768456643342i</v>
      </c>
      <c r="N3265">
        <f t="shared" si="962"/>
        <v>18.707875040303975</v>
      </c>
      <c r="O3265">
        <f t="shared" si="963"/>
        <v>12.194867692010366</v>
      </c>
      <c r="P3265" s="3">
        <f t="shared" si="964"/>
        <v>-12.194867692010366</v>
      </c>
      <c r="Q3265" s="3">
        <f t="shared" si="965"/>
        <v>-161.29212495969603</v>
      </c>
      <c r="R3265">
        <f t="shared" si="966"/>
        <v>18.707875040303975</v>
      </c>
      <c r="S3265">
        <f t="shared" si="967"/>
        <v>202.11722439298225</v>
      </c>
      <c r="T3265">
        <f t="shared" si="950"/>
        <v>-12.194867692010366</v>
      </c>
    </row>
    <row r="3266" spans="1:20" x14ac:dyDescent="0.25">
      <c r="A3266">
        <f t="shared" si="951"/>
        <v>1274765.7465375145</v>
      </c>
      <c r="B3266">
        <f t="shared" si="968"/>
        <v>202885.26984567559</v>
      </c>
      <c r="C3266" t="str">
        <f t="shared" si="952"/>
        <v>-0.231178148574852-0.0775995391056127i</v>
      </c>
      <c r="D3266" t="str">
        <f t="shared" si="953"/>
        <v>3.22717917625862-0.978360857216016i</v>
      </c>
      <c r="E3266" t="str">
        <f t="shared" si="954"/>
        <v>6.59992331324466-84.5703413985095i</v>
      </c>
      <c r="F3266" t="str">
        <f t="shared" si="955"/>
        <v>2.86697338438938-1.08701847094223i</v>
      </c>
      <c r="G3266" t="str">
        <f t="shared" si="956"/>
        <v>0.985244723427926-0.120571797636743i</v>
      </c>
      <c r="H3266" t="str">
        <f t="shared" si="957"/>
        <v>0.067256269038369-42.9003304817479i</v>
      </c>
      <c r="I3266" t="str">
        <f t="shared" si="958"/>
        <v>-0.131010951437921-0.347177739847022i</v>
      </c>
      <c r="K3266" t="str">
        <f t="shared" si="959"/>
        <v>0.00043852229141999-0.000731026822888091i</v>
      </c>
      <c r="L3266" t="str">
        <f t="shared" si="960"/>
        <v>0.0001875-0.00104316203793088i</v>
      </c>
      <c r="M3266" t="str">
        <f t="shared" si="961"/>
        <v>0.0025-0.000502857597771809i</v>
      </c>
      <c r="N3266">
        <f t="shared" si="962"/>
        <v>18.555350575287378</v>
      </c>
      <c r="O3266">
        <f t="shared" si="963"/>
        <v>12.257383953074839</v>
      </c>
      <c r="P3266" s="3">
        <f t="shared" si="964"/>
        <v>-12.257383953074839</v>
      </c>
      <c r="Q3266" s="3">
        <f t="shared" si="965"/>
        <v>-161.44464942471262</v>
      </c>
      <c r="R3266">
        <f t="shared" si="966"/>
        <v>18.555350575287378</v>
      </c>
      <c r="S3266">
        <f t="shared" si="967"/>
        <v>202.88526984567559</v>
      </c>
      <c r="T3266">
        <f t="shared" si="950"/>
        <v>-12.257383953074839</v>
      </c>
    </row>
    <row r="3267" spans="1:20" x14ac:dyDescent="0.25">
      <c r="A3267">
        <f t="shared" si="951"/>
        <v>1279609.8563743569</v>
      </c>
      <c r="B3267">
        <f t="shared" si="968"/>
        <v>203656.23387108915</v>
      </c>
      <c r="C3267" t="str">
        <f t="shared" si="952"/>
        <v>-0.229723212105143-0.0764320870108595i</v>
      </c>
      <c r="D3267" t="str">
        <f t="shared" si="953"/>
        <v>3.22540720241546-0.980987567525573i</v>
      </c>
      <c r="E3267" t="str">
        <f t="shared" si="954"/>
        <v>6.4537951960928-84.2318034035671i</v>
      </c>
      <c r="F3267" t="str">
        <f t="shared" si="955"/>
        <v>2.86665130703306-1.08552530925945i</v>
      </c>
      <c r="G3267" t="str">
        <f t="shared" si="956"/>
        <v>0.985134040497432-0.121016373894759i</v>
      </c>
      <c r="H3267" t="str">
        <f t="shared" si="957"/>
        <v>0.066520181536937-42.7372165108465i</v>
      </c>
      <c r="I3267" t="str">
        <f t="shared" si="958"/>
        <v>-0.130336751520965-0.345817130098715i</v>
      </c>
      <c r="K3267" t="str">
        <f t="shared" si="959"/>
        <v>0.000437039965926886-0.000729131197686599i</v>
      </c>
      <c r="L3267" t="str">
        <f t="shared" si="960"/>
        <v>0.0001875-0.00103921302842287i</v>
      </c>
      <c r="M3267" t="str">
        <f t="shared" si="961"/>
        <v>0.0025-0.000500953972675641i</v>
      </c>
      <c r="N3267">
        <f t="shared" si="962"/>
        <v>18.402996841578044</v>
      </c>
      <c r="O3267">
        <f t="shared" si="963"/>
        <v>12.31994060253008</v>
      </c>
      <c r="P3267" s="3">
        <f t="shared" si="964"/>
        <v>-12.31994060253008</v>
      </c>
      <c r="Q3267" s="3">
        <f t="shared" si="965"/>
        <v>-161.59700315842196</v>
      </c>
      <c r="R3267">
        <f t="shared" si="966"/>
        <v>18.402996841578044</v>
      </c>
      <c r="S3267">
        <f t="shared" si="967"/>
        <v>203.65623387108914</v>
      </c>
      <c r="T3267">
        <f t="shared" si="950"/>
        <v>-12.31994060253008</v>
      </c>
    </row>
    <row r="3268" spans="1:20" x14ac:dyDescent="0.25">
      <c r="A3268">
        <f t="shared" si="951"/>
        <v>1284472.3738285794</v>
      </c>
      <c r="B3268">
        <f t="shared" si="968"/>
        <v>204430.12755979929</v>
      </c>
      <c r="C3268" t="str">
        <f t="shared" si="952"/>
        <v>-0.228274355711125-0.0752771832280234i</v>
      </c>
      <c r="D3268" t="str">
        <f t="shared" si="953"/>
        <v>3.2236237030819-0.983621388781714i</v>
      </c>
      <c r="E3268" t="str">
        <f t="shared" si="954"/>
        <v>6.30904119957997-83.8945111272434i</v>
      </c>
      <c r="F3268" t="str">
        <f t="shared" si="955"/>
        <v>2.86632685042309-1.08404716971512i</v>
      </c>
      <c r="G3268" t="str">
        <f t="shared" si="956"/>
        <v>0.985022539928678-0.121462487053138i</v>
      </c>
      <c r="H3268" t="str">
        <f t="shared" si="957"/>
        <v>0.0657922194171719-42.5747266080074i</v>
      </c>
      <c r="I3268" t="str">
        <f t="shared" si="958"/>
        <v>-0.129667571864044-0.344461611071862i</v>
      </c>
      <c r="K3268" t="str">
        <f t="shared" si="959"/>
        <v>0.000435563029948841-0.0007272363772829i</v>
      </c>
      <c r="L3268" t="str">
        <f t="shared" si="960"/>
        <v>0.0001875-0.00103527896834317i</v>
      </c>
      <c r="M3268" t="str">
        <f t="shared" si="961"/>
        <v>0.0025-0.000499057553970554i</v>
      </c>
      <c r="N3268">
        <f t="shared" si="962"/>
        <v>18.250812594063405</v>
      </c>
      <c r="O3268">
        <f t="shared" si="963"/>
        <v>12.382537632630982</v>
      </c>
      <c r="P3268" s="3">
        <f t="shared" si="964"/>
        <v>-12.382537632630982</v>
      </c>
      <c r="Q3268" s="3">
        <f t="shared" si="965"/>
        <v>-161.7491874059366</v>
      </c>
      <c r="R3268">
        <f t="shared" si="966"/>
        <v>18.250812594063405</v>
      </c>
      <c r="S3268">
        <f t="shared" si="967"/>
        <v>204.4301275597993</v>
      </c>
      <c r="T3268">
        <f t="shared" si="950"/>
        <v>-12.382537632630982</v>
      </c>
    </row>
    <row r="3269" spans="1:20" x14ac:dyDescent="0.25">
      <c r="A3269">
        <f t="shared" si="951"/>
        <v>1289353.368849128</v>
      </c>
      <c r="B3269">
        <f t="shared" si="968"/>
        <v>205206.96204452653</v>
      </c>
      <c r="C3269" t="str">
        <f t="shared" si="952"/>
        <v>-0.226831590820402-0.0741347188754659i</v>
      </c>
      <c r="D3269" t="str">
        <f t="shared" si="953"/>
        <v>3.22182861725728-0.986262290499092i</v>
      </c>
      <c r="E3269" t="str">
        <f t="shared" si="954"/>
        <v>6.16564764683407-83.5584615532423i</v>
      </c>
      <c r="F3269" t="str">
        <f t="shared" si="955"/>
        <v>2.86599999753629-1.08258402445778i</v>
      </c>
      <c r="G3269" t="str">
        <f t="shared" si="956"/>
        <v>0.984910215871607-0.121910141265406i</v>
      </c>
      <c r="H3269" t="str">
        <f t="shared" si="957"/>
        <v>0.065072297104349-42.412858354941i</v>
      </c>
      <c r="I3269" t="str">
        <f t="shared" si="958"/>
        <v>-0.129003373987018-0.343111162275129i</v>
      </c>
      <c r="K3269" t="str">
        <f t="shared" si="959"/>
        <v>0.000434091495520952-0.000725342385919648i</v>
      </c>
      <c r="L3269" t="str">
        <f t="shared" si="960"/>
        <v>0.0001875-0.00103135980109899i</v>
      </c>
      <c r="M3269" t="str">
        <f t="shared" si="961"/>
        <v>0.0025-0.000497168314375925i</v>
      </c>
      <c r="N3269">
        <f t="shared" si="962"/>
        <v>18.09879659761225</v>
      </c>
      <c r="O3269">
        <f t="shared" si="963"/>
        <v>12.445175036236263</v>
      </c>
      <c r="P3269" s="3">
        <f t="shared" si="964"/>
        <v>-12.445175036236263</v>
      </c>
      <c r="Q3269" s="3">
        <f t="shared" si="965"/>
        <v>-161.90120340238775</v>
      </c>
      <c r="R3269">
        <f t="shared" si="966"/>
        <v>18.09879659761225</v>
      </c>
      <c r="S3269">
        <f t="shared" si="967"/>
        <v>205.20696204452653</v>
      </c>
      <c r="T3269">
        <f t="shared" si="950"/>
        <v>-12.445175036236263</v>
      </c>
    </row>
    <row r="3270" spans="1:20" x14ac:dyDescent="0.25">
      <c r="A3270">
        <f t="shared" si="951"/>
        <v>1294252.911650755</v>
      </c>
      <c r="B3270">
        <f t="shared" si="968"/>
        <v>205986.74850029574</v>
      </c>
      <c r="C3270" t="str">
        <f t="shared" si="952"/>
        <v>-0.225394928192128-0.0730045858290281i</v>
      </c>
      <c r="D3270" t="str">
        <f t="shared" si="953"/>
        <v>3.22002188381684-0.988910241710065i</v>
      </c>
      <c r="E3270" t="str">
        <f t="shared" si="954"/>
        <v>6.02360100807146-83.2236516208274i</v>
      </c>
      <c r="F3270" t="str">
        <f t="shared" si="955"/>
        <v>2.86567073123608-1.08113584578011i</v>
      </c>
      <c r="G3270" t="str">
        <f t="shared" si="956"/>
        <v>0.984797062437165-0.122359340682663i</v>
      </c>
      <c r="H3270" t="str">
        <f t="shared" si="957"/>
        <v>0.0643603298229423-42.2516093429513i</v>
      </c>
      <c r="I3270" t="str">
        <f t="shared" si="958"/>
        <v>-0.128344119698498-0.341765763302201i</v>
      </c>
      <c r="K3270" t="str">
        <f t="shared" si="959"/>
        <v>0.000432625374300366-0.000723449247899201i</v>
      </c>
      <c r="L3270" t="str">
        <f t="shared" si="960"/>
        <v>0.0001875-0.00102745547031181i</v>
      </c>
      <c r="M3270" t="str">
        <f t="shared" si="961"/>
        <v>0.0025-0.000495286226714409i</v>
      </c>
      <c r="N3270">
        <f t="shared" si="962"/>
        <v>17.946947626942858</v>
      </c>
      <c r="O3270">
        <f t="shared" si="963"/>
        <v>12.507852806796794</v>
      </c>
      <c r="P3270" s="3">
        <f t="shared" si="964"/>
        <v>-12.507852806796794</v>
      </c>
      <c r="Q3270" s="3">
        <f t="shared" si="965"/>
        <v>-162.05305237305714</v>
      </c>
      <c r="R3270">
        <f t="shared" si="966"/>
        <v>17.946947626942858</v>
      </c>
      <c r="S3270">
        <f t="shared" si="967"/>
        <v>205.98674850029573</v>
      </c>
      <c r="T3270">
        <f t="shared" si="950"/>
        <v>-12.507852806796794</v>
      </c>
    </row>
    <row r="3271" spans="1:20" x14ac:dyDescent="0.25">
      <c r="A3271">
        <f t="shared" si="951"/>
        <v>1299171.0727150277</v>
      </c>
      <c r="B3271">
        <f t="shared" si="968"/>
        <v>206769.49814459687</v>
      </c>
      <c r="C3271" t="str">
        <f t="shared" si="952"/>
        <v>-0.22396437792807-0.0718866767186335i</v>
      </c>
      <c r="D3271" t="str">
        <f t="shared" si="953"/>
        <v>3.21820344151455-0.991565210960623i</v>
      </c>
      <c r="E3271" t="str">
        <f t="shared" si="954"/>
        <v>5.88288789908898-82.8900782263065i</v>
      </c>
      <c r="F3271" t="str">
        <f t="shared" si="955"/>
        <v>2.86533903427169-1.07970260611773i</v>
      </c>
      <c r="G3271" t="str">
        <f t="shared" si="956"/>
        <v>0.984683073697084-0.12281008945338i</v>
      </c>
      <c r="H3271" t="str">
        <f t="shared" si="957"/>
        <v>0.0636562335907664-42.090977172896i</v>
      </c>
      <c r="I3271" t="str">
        <f t="shared" si="958"/>
        <v>-0.127689771093594-0.340425393831366i</v>
      </c>
      <c r="K3271" t="str">
        <f t="shared" si="959"/>
        <v>0.000431164677567549-0.000721556987579104i</v>
      </c>
      <c r="L3271" t="str">
        <f t="shared" si="960"/>
        <v>0.0001875-0.00102356591981651i</v>
      </c>
      <c r="M3271" t="str">
        <f t="shared" si="961"/>
        <v>0.0025-0.000493411263911547i</v>
      </c>
      <c r="N3271">
        <f t="shared" si="962"/>
        <v>17.795264466491489</v>
      </c>
      <c r="O3271">
        <f t="shared" si="963"/>
        <v>12.570570938345956</v>
      </c>
      <c r="P3271" s="3">
        <f t="shared" si="964"/>
        <v>-12.570570938345956</v>
      </c>
      <c r="Q3271" s="3">
        <f t="shared" si="965"/>
        <v>-162.20473553350851</v>
      </c>
      <c r="R3271">
        <f t="shared" si="966"/>
        <v>17.795264466491489</v>
      </c>
      <c r="S3271">
        <f t="shared" si="967"/>
        <v>206.76949814459687</v>
      </c>
      <c r="T3271">
        <f t="shared" si="950"/>
        <v>-12.570570938345956</v>
      </c>
    </row>
    <row r="3272" spans="1:20" x14ac:dyDescent="0.25">
      <c r="A3272">
        <f t="shared" si="951"/>
        <v>1304107.9227913448</v>
      </c>
      <c r="B3272">
        <f t="shared" si="968"/>
        <v>207555.22223754635</v>
      </c>
      <c r="C3272" t="str">
        <f t="shared" si="952"/>
        <v>-0.222539949483541-0.0707808849248907i</v>
      </c>
      <c r="D3272" t="str">
        <f t="shared" si="953"/>
        <v>3.21637322898617-0.994227166306526i</v>
      </c>
      <c r="E3272" t="str">
        <f t="shared" si="954"/>
        <v>5.74349507977213-82.5577382244877i</v>
      </c>
      <c r="F3272" t="str">
        <f t="shared" si="955"/>
        <v>2.86500488927772-1.07828427804811i</v>
      </c>
      <c r="G3272" t="str">
        <f t="shared" si="956"/>
        <v>0.98456824368367-0.123262391723197i</v>
      </c>
      <c r="H3272" t="str">
        <f t="shared" si="957"/>
        <v>0.0629599252131443-41.9309594551456i</v>
      </c>
      <c r="I3272" t="str">
        <f t="shared" si="958"/>
        <v>-0.1270402905517-0.33909003362513i</v>
      </c>
      <c r="K3272" t="str">
        <f t="shared" si="959"/>
        <v>0.000429709416227633-0.000719665629367663i</v>
      </c>
      <c r="L3272" t="str">
        <f t="shared" si="960"/>
        <v>0.0001875-0.0010196910936606i</v>
      </c>
      <c r="M3272" t="str">
        <f t="shared" si="961"/>
        <v>0.0025-0.000491543398995363i</v>
      </c>
      <c r="N3272">
        <f t="shared" si="962"/>
        <v>17.643745910284679</v>
      </c>
      <c r="O3272">
        <f t="shared" si="963"/>
        <v>12.633329425488895</v>
      </c>
      <c r="P3272" s="3">
        <f t="shared" si="964"/>
        <v>-12.633329425488895</v>
      </c>
      <c r="Q3272" s="3">
        <f t="shared" si="965"/>
        <v>-162.35625408971532</v>
      </c>
      <c r="R3272">
        <f t="shared" si="966"/>
        <v>17.643745910284679</v>
      </c>
      <c r="S3272">
        <f t="shared" si="967"/>
        <v>207.55522223754636</v>
      </c>
      <c r="T3272">
        <f t="shared" si="950"/>
        <v>-12.633329425488895</v>
      </c>
    </row>
    <row r="3273" spans="1:20" x14ac:dyDescent="0.25">
      <c r="A3273">
        <f t="shared" si="951"/>
        <v>1309063.532897952</v>
      </c>
      <c r="B3273">
        <f t="shared" si="968"/>
        <v>208343.93208204902</v>
      </c>
      <c r="C3273" t="str">
        <f t="shared" si="952"/>
        <v>-0.221121651678115-0.0696871045756497i</v>
      </c>
      <c r="D3273" t="str">
        <f t="shared" si="953"/>
        <v>3.21453118475205-0.9968960753092i</v>
      </c>
      <c r="E3273" t="str">
        <f t="shared" si="954"/>
        <v>5.6054094526084-82.2266284300979i</v>
      </c>
      <c r="F3273" t="str">
        <f t="shared" si="955"/>
        <v>2.86466827877329-1.07688083428934i</v>
      </c>
      <c r="G3273" t="str">
        <f t="shared" si="956"/>
        <v>0.984452566389583-0.123716251634726i</v>
      </c>
      <c r="H3273" t="str">
        <f t="shared" si="957"/>
        <v>0.0622713222770962-41.7715538095446i</v>
      </c>
      <c r="I3273" t="str">
        <f t="shared" si="958"/>
        <v>-0.126395640734279-0.337759662529808i</v>
      </c>
      <c r="K3273" t="str">
        <f t="shared" si="959"/>
        <v>0.000428259600811758-0.000717775197719489i</v>
      </c>
      <c r="L3273" t="str">
        <f t="shared" si="960"/>
        <v>0.0001875-0.0010158309361034i</v>
      </c>
      <c r="M3273" t="str">
        <f t="shared" si="961"/>
        <v>0.0025-0.000489682605095998i</v>
      </c>
      <c r="N3273">
        <f t="shared" si="962"/>
        <v>17.492390761810185</v>
      </c>
      <c r="O3273">
        <f t="shared" si="963"/>
        <v>12.696128263394467</v>
      </c>
      <c r="P3273" s="3">
        <f t="shared" si="964"/>
        <v>-12.696128263394467</v>
      </c>
      <c r="Q3273" s="3">
        <f t="shared" si="965"/>
        <v>-162.50760923818981</v>
      </c>
      <c r="R3273">
        <f t="shared" si="966"/>
        <v>17.492390761810185</v>
      </c>
      <c r="S3273">
        <f t="shared" si="967"/>
        <v>208.34393208204904</v>
      </c>
      <c r="T3273">
        <f t="shared" si="950"/>
        <v>-12.696128263394467</v>
      </c>
    </row>
    <row r="3274" spans="1:20" x14ac:dyDescent="0.25">
      <c r="A3274">
        <f t="shared" si="951"/>
        <v>1314037.9743229644</v>
      </c>
      <c r="B3274">
        <f t="shared" si="968"/>
        <v>209135.63902396083</v>
      </c>
      <c r="C3274" t="str">
        <f t="shared" si="952"/>
        <v>-0.219709492706264-0.0686052305425863i</v>
      </c>
      <c r="D3274" t="str">
        <f t="shared" si="953"/>
        <v>3.2126772472204-0.999571905031871i</v>
      </c>
      <c r="E3274" t="str">
        <f t="shared" si="954"/>
        <v>5.4686180612172-81.8967456191771i</v>
      </c>
      <c r="F3274" t="str">
        <f t="shared" si="955"/>
        <v>2.86432918516162-1.07549224769906i</v>
      </c>
      <c r="G3274" t="str">
        <f t="shared" si="956"/>
        <v>0.984336035767614-0.124171673327345i</v>
      </c>
      <c r="H3274" t="str">
        <f t="shared" si="957"/>
        <v>0.0615903431455666-41.6127578653716i</v>
      </c>
      <c r="I3274" t="str">
        <f t="shared" si="958"/>
        <v>-0.125755784582691-0.336434260475154i</v>
      </c>
      <c r="K3274" t="str">
        <f t="shared" si="959"/>
        <v>0.000426815241478558-0.000715885717131173i</v>
      </c>
      <c r="L3274" t="str">
        <f t="shared" si="960"/>
        <v>0.0001875-0.00101198539161526i</v>
      </c>
      <c r="M3274" t="str">
        <f t="shared" si="961"/>
        <v>0.0025-0.000487828855445308i</v>
      </c>
      <c r="N3274">
        <f t="shared" si="962"/>
        <v>17.341197833894512</v>
      </c>
      <c r="O3274">
        <f t="shared" si="963"/>
        <v>12.758967447784112</v>
      </c>
      <c r="P3274" s="3">
        <f t="shared" si="964"/>
        <v>-12.758967447784112</v>
      </c>
      <c r="Q3274" s="3">
        <f t="shared" si="965"/>
        <v>-162.65880216610549</v>
      </c>
      <c r="R3274">
        <f t="shared" si="966"/>
        <v>17.341197833894512</v>
      </c>
      <c r="S3274">
        <f t="shared" si="967"/>
        <v>209.13563902396083</v>
      </c>
      <c r="T3274">
        <f t="shared" si="950"/>
        <v>-12.758967447784112</v>
      </c>
    </row>
    <row r="3275" spans="1:20" x14ac:dyDescent="0.25">
      <c r="A3275">
        <f t="shared" si="951"/>
        <v>1319031.3186253917</v>
      </c>
      <c r="B3275">
        <f t="shared" si="968"/>
        <v>209930.35445225189</v>
      </c>
      <c r="C3275" t="str">
        <f t="shared" si="952"/>
        <v>-0.218303480147743-0.0675351584377193i</v>
      </c>
      <c r="D3275" t="str">
        <f t="shared" si="953"/>
        <v>3.21081135469022-1.00225462203551i</v>
      </c>
      <c r="E3275" t="str">
        <f t="shared" si="954"/>
        <v>5.33310808888557-81.5680865304297i</v>
      </c>
      <c r="F3275" t="str">
        <f t="shared" si="955"/>
        <v>2.86398759072922-1.07411849127318i</v>
      </c>
      <c r="G3275" t="str">
        <f t="shared" si="956"/>
        <v>0.984218645730474-0.124628660936983i</v>
      </c>
      <c r="H3275" t="str">
        <f t="shared" si="957"/>
        <v>0.060916906951659-41.4545692612995i</v>
      </c>
      <c r="I3275" t="str">
        <f t="shared" si="958"/>
        <v>-0.125120685316-0.33511380747395i</v>
      </c>
      <c r="K3275" t="str">
        <f t="shared" si="959"/>
        <v>0.000425376348015578-0.000713997212136898i</v>
      </c>
      <c r="L3275" t="str">
        <f t="shared" si="960"/>
        <v>0.0001875-0.00100815440487673i</v>
      </c>
      <c r="M3275" t="str">
        <f t="shared" si="961"/>
        <v>0.0025-0.000485982123376476i</v>
      </c>
      <c r="N3275">
        <f t="shared" si="962"/>
        <v>17.190165948577032</v>
      </c>
      <c r="O3275">
        <f t="shared" si="963"/>
        <v>12.821846974925062</v>
      </c>
      <c r="P3275" s="3">
        <f t="shared" si="964"/>
        <v>-12.821846974925062</v>
      </c>
      <c r="Q3275" s="3">
        <f t="shared" si="965"/>
        <v>-162.80983405142297</v>
      </c>
      <c r="R3275">
        <f t="shared" si="966"/>
        <v>17.190165948577032</v>
      </c>
      <c r="S3275">
        <f t="shared" si="967"/>
        <v>209.93035445225189</v>
      </c>
      <c r="T3275">
        <f t="shared" si="950"/>
        <v>-12.821846974925062</v>
      </c>
    </row>
    <row r="3276" spans="1:20" x14ac:dyDescent="0.25">
      <c r="A3276">
        <f t="shared" si="951"/>
        <v>1324043.6376361684</v>
      </c>
      <c r="B3276">
        <f t="shared" si="968"/>
        <v>210728.08979917047</v>
      </c>
      <c r="C3276" t="str">
        <f t="shared" si="952"/>
        <v>-0.216903620977894-0.0664767846099531i</v>
      </c>
      <c r="D3276" t="str">
        <f t="shared" si="953"/>
        <v>3.20893344535456-1.0049441923749i</v>
      </c>
      <c r="E3276" t="str">
        <f t="shared" si="954"/>
        <v>5.19886685711724-81.2406478665561i</v>
      </c>
      <c r="F3276" t="str">
        <f t="shared" si="955"/>
        <v>2.86364347764535-1.07275953814481i</v>
      </c>
      <c r="G3276" t="str">
        <f t="shared" si="956"/>
        <v>0.984100390150573-0.125087218595917i</v>
      </c>
      <c r="H3276" t="str">
        <f t="shared" si="957"/>
        <v>0.0602509335929105-41.2969856453569i</v>
      </c>
      <c r="I3276" t="str">
        <f t="shared" si="958"/>
        <v>-0.124490306428839-0.333798283621635i</v>
      </c>
      <c r="K3276" t="str">
        <f t="shared" si="959"/>
        <v>0.000423942929840834-0.000712109707304167i</v>
      </c>
      <c r="L3276" t="str">
        <f t="shared" si="960"/>
        <v>0.0001875-0.00100433792077778i</v>
      </c>
      <c r="M3276" t="str">
        <f t="shared" si="961"/>
        <v>0.0025-0.000484142382323647i</v>
      </c>
      <c r="N3276">
        <f t="shared" si="962"/>
        <v>17.039293936989367</v>
      </c>
      <c r="O3276">
        <f t="shared" si="963"/>
        <v>12.884766841620825</v>
      </c>
      <c r="P3276" s="3">
        <f t="shared" si="964"/>
        <v>-12.884766841620825</v>
      </c>
      <c r="Q3276" s="3">
        <f t="shared" si="965"/>
        <v>-162.96070606301063</v>
      </c>
      <c r="R3276">
        <f t="shared" si="966"/>
        <v>17.039293936989367</v>
      </c>
      <c r="S3276">
        <f t="shared" si="967"/>
        <v>210.72808979917048</v>
      </c>
      <c r="T3276">
        <f t="shared" si="950"/>
        <v>-12.884766841620825</v>
      </c>
    </row>
    <row r="3277" spans="1:20" x14ac:dyDescent="0.25">
      <c r="A3277">
        <f t="shared" si="951"/>
        <v>1329075.0034591858</v>
      </c>
      <c r="B3277">
        <f t="shared" si="968"/>
        <v>211528.85654040732</v>
      </c>
      <c r="C3277" t="str">
        <f t="shared" si="952"/>
        <v>-0.215509921577763-0.0654300061415938i</v>
      </c>
      <c r="D3277" t="str">
        <f t="shared" si="953"/>
        <v>3.20704345730375-1.00764058159466i</v>
      </c>
      <c r="E3277" t="str">
        <f t="shared" si="954"/>
        <v>5.06588182419459-80.9144262955473i</v>
      </c>
      <c r="F3277" t="str">
        <f t="shared" si="955"/>
        <v>2.86329682796139-1.07141536158301i</v>
      </c>
      <c r="G3277" t="str">
        <f t="shared" si="956"/>
        <v>0.983981262859797-0.125547350432559i</v>
      </c>
      <c r="H3277" t="str">
        <f t="shared" si="957"/>
        <v>0.0595923437255851-41.1400046748888i</v>
      </c>
      <c r="I3277" t="str">
        <f t="shared" si="958"/>
        <v>-0.123864611689261-0.332487669095919i</v>
      </c>
      <c r="K3277" t="str">
        <f t="shared" si="959"/>
        <v>0.000422514996004363-0.000710223227229532i</v>
      </c>
      <c r="L3277" t="str">
        <f t="shared" si="960"/>
        <v>0.0001875-0.00100053588441699i</v>
      </c>
      <c r="M3277" t="str">
        <f t="shared" si="961"/>
        <v>0.0025-0.000482309605821524i</v>
      </c>
      <c r="N3277">
        <f t="shared" si="962"/>
        <v>16.888580639236608</v>
      </c>
      <c r="O3277">
        <f t="shared" si="963"/>
        <v>12.947727045203424</v>
      </c>
      <c r="P3277" s="3">
        <f t="shared" si="964"/>
        <v>-12.947727045203424</v>
      </c>
      <c r="Q3277" s="3">
        <f t="shared" si="965"/>
        <v>-163.11141936076339</v>
      </c>
      <c r="R3277">
        <f t="shared" si="966"/>
        <v>16.888580639236608</v>
      </c>
      <c r="S3277">
        <f t="shared" si="967"/>
        <v>211.5288565404073</v>
      </c>
      <c r="T3277">
        <f t="shared" si="950"/>
        <v>-12.947727045203424</v>
      </c>
    </row>
    <row r="3278" spans="1:20" x14ac:dyDescent="0.25">
      <c r="A3278">
        <f t="shared" si="951"/>
        <v>1334125.4884723306</v>
      </c>
      <c r="B3278">
        <f t="shared" si="968"/>
        <v>212332.66619526086</v>
      </c>
      <c r="C3278" t="str">
        <f t="shared" si="952"/>
        <v>-0.214122387744072-0.0643947208448473i</v>
      </c>
      <c r="D3278" t="str">
        <f t="shared" si="953"/>
        <v>3.20514132852861-1.01034375472524i</v>
      </c>
      <c r="E3278" t="str">
        <f t="shared" si="954"/>
        <v>4.93414058374673-80.5894184519507i</v>
      </c>
      <c r="F3278" t="str">
        <f t="shared" si="955"/>
        <v>2.8629476236101-1.07008593499164i</v>
      </c>
      <c r="G3278" t="str">
        <f t="shared" si="956"/>
        <v>0.983861257649292-0.126009060571235i</v>
      </c>
      <c r="H3278" t="str">
        <f t="shared" si="957"/>
        <v>0.0589410587589953-40.9836240165181i</v>
      </c>
      <c r="I3278" t="str">
        <f t="shared" si="958"/>
        <v>-0.123243565136622-0.331181944156394i</v>
      </c>
      <c r="K3278" t="str">
        <f t="shared" si="959"/>
        <v>0.000421092555189854-0.000708337796534396i</v>
      </c>
      <c r="L3278" t="str">
        <f t="shared" si="960"/>
        <v>0.0001875-0.000996748241100812i</v>
      </c>
      <c r="M3278" t="str">
        <f t="shared" si="961"/>
        <v>0.0025-0.000480483767505004i</v>
      </c>
      <c r="N3278">
        <f t="shared" si="962"/>
        <v>16.738024904277665</v>
      </c>
      <c r="O3278">
        <f t="shared" si="963"/>
        <v>13.010727583525878</v>
      </c>
      <c r="P3278" s="3">
        <f t="shared" si="964"/>
        <v>-13.010727583525878</v>
      </c>
      <c r="Q3278" s="3">
        <f t="shared" si="965"/>
        <v>-163.26197509572233</v>
      </c>
      <c r="R3278">
        <f t="shared" si="966"/>
        <v>16.738024904277665</v>
      </c>
      <c r="S3278">
        <f t="shared" si="967"/>
        <v>212.33266619526086</v>
      </c>
      <c r="T3278">
        <f t="shared" si="950"/>
        <v>-13.010727583525878</v>
      </c>
    </row>
    <row r="3279" spans="1:20" x14ac:dyDescent="0.25">
      <c r="A3279">
        <f t="shared" si="951"/>
        <v>1339195.1653285257</v>
      </c>
      <c r="B3279">
        <f t="shared" si="968"/>
        <v>213139.53032680287</v>
      </c>
      <c r="C3279" t="str">
        <f t="shared" si="952"/>
        <v>-0.212741024699041-0.0633708272583216i</v>
      </c>
      <c r="D3279" t="str">
        <f t="shared" si="953"/>
        <v>3.20322699692382-1.01305367627895i</v>
      </c>
      <c r="E3279" t="str">
        <f t="shared" si="954"/>
        <v>4.80363086333468-80.2656209381098i</v>
      </c>
      <c r="F3279" t="str">
        <f t="shared" si="955"/>
        <v>2.86259584640509-1.06877123190815i</v>
      </c>
      <c r="G3279" t="str">
        <f t="shared" si="956"/>
        <v>0.983740368269243-0.126472353131968i</v>
      </c>
      <c r="H3279" t="str">
        <f t="shared" si="957"/>
        <v>0.0582970008498451-40.8278413461066i</v>
      </c>
      <c r="I3279" t="str">
        <f t="shared" si="958"/>
        <v>-0.122627131079473-0.329881089144166i</v>
      </c>
      <c r="K3279" t="str">
        <f t="shared" si="959"/>
        <v>0.000419675615716295-0.000706453439860812i</v>
      </c>
      <c r="L3279" t="str">
        <f t="shared" si="960"/>
        <v>0.0001875-0.000992974936342708i</v>
      </c>
      <c r="M3279" t="str">
        <f t="shared" si="961"/>
        <v>0.0025-0.000478664841108792i</v>
      </c>
      <c r="N3279">
        <f t="shared" si="962"/>
        <v>16.58762558981212</v>
      </c>
      <c r="O3279">
        <f t="shared" si="963"/>
        <v>13.07376845495499</v>
      </c>
      <c r="P3279" s="3">
        <f t="shared" si="964"/>
        <v>-13.07376845495499</v>
      </c>
      <c r="Q3279" s="3">
        <f t="shared" si="965"/>
        <v>-163.41237441018788</v>
      </c>
      <c r="R3279">
        <f t="shared" si="966"/>
        <v>16.58762558981212</v>
      </c>
      <c r="S3279">
        <f t="shared" si="967"/>
        <v>213.13953032680286</v>
      </c>
      <c r="T3279">
        <f t="shared" si="950"/>
        <v>-13.07376845495499</v>
      </c>
    </row>
    <row r="3280" spans="1:20" x14ac:dyDescent="0.25">
      <c r="A3280">
        <f t="shared" si="951"/>
        <v>1344284.1069567739</v>
      </c>
      <c r="B3280">
        <f t="shared" si="968"/>
        <v>213949.46054204472</v>
      </c>
      <c r="C3280" t="str">
        <f t="shared" si="952"/>
        <v>-0.211365837100085-0.0623582246435053i</v>
      </c>
      <c r="D3280" t="str">
        <f t="shared" si="953"/>
        <v>3.20130040029138-1.01577031024606i</v>
      </c>
      <c r="E3280" t="str">
        <f t="shared" si="954"/>
        <v>4.67434052304306-79.9430303253715i</v>
      </c>
      <c r="F3280" t="str">
        <f t="shared" si="955"/>
        <v>2.86224147804013-1.06747122600239i</v>
      </c>
      <c r="G3280" t="str">
        <f t="shared" si="956"/>
        <v>0.983618588428651-0.126937232230261i</v>
      </c>
      <c r="H3280" t="str">
        <f t="shared" si="957"/>
        <v>0.0576600928966023-40.6726543487165i</v>
      </c>
      <c r="I3280" t="str">
        <f t="shared" si="958"/>
        <v>-0.122015274093475-0.32858508448147i</v>
      </c>
      <c r="K3280" t="str">
        <f t="shared" si="959"/>
        <v>0.000418264185539688-0.000704570181867369i</v>
      </c>
      <c r="L3280" t="str">
        <f t="shared" si="960"/>
        <v>0.0001875-0.000989215915862433i</v>
      </c>
      <c r="M3280" t="str">
        <f t="shared" si="961"/>
        <v>0.0025-0.000476852800467017i</v>
      </c>
      <c r="N3280">
        <f t="shared" si="962"/>
        <v>16.437381562163324</v>
      </c>
      <c r="O3280">
        <f t="shared" si="963"/>
        <v>13.13684965836387</v>
      </c>
      <c r="P3280" s="3">
        <f t="shared" si="964"/>
        <v>-13.13684965836387</v>
      </c>
      <c r="Q3280" s="3">
        <f t="shared" si="965"/>
        <v>-163.56261843783668</v>
      </c>
      <c r="R3280">
        <f t="shared" si="966"/>
        <v>16.437381562163324</v>
      </c>
      <c r="S3280">
        <f t="shared" si="967"/>
        <v>213.94946054204473</v>
      </c>
      <c r="T3280">
        <f t="shared" si="950"/>
        <v>-13.13684965836387</v>
      </c>
    </row>
    <row r="3281" spans="1:20" x14ac:dyDescent="0.25">
      <c r="A3281">
        <f t="shared" si="951"/>
        <v>1349392.3865632098</v>
      </c>
      <c r="B3281">
        <f t="shared" si="968"/>
        <v>214762.4684921045</v>
      </c>
      <c r="C3281" t="str">
        <f t="shared" si="952"/>
        <v>-0.209996829049336-0.0613568129812472i</v>
      </c>
      <c r="D3281" t="str">
        <f t="shared" si="953"/>
        <v>3.1993614763439-1.01849362009072i</v>
      </c>
      <c r="E3281" t="str">
        <f t="shared" si="954"/>
        <v>4.54625755408627-79.6216431552697i</v>
      </c>
      <c r="F3281" t="str">
        <f t="shared" si="955"/>
        <v>2.86188450008849-1.0661858910754i</v>
      </c>
      <c r="G3281" t="str">
        <f t="shared" si="956"/>
        <v>0.983495911795115-0.127403701976867i</v>
      </c>
      <c r="H3281" t="str">
        <f t="shared" si="957"/>
        <v>0.0570302585338939-40.5180607185731i</v>
      </c>
      <c r="I3281" t="str">
        <f t="shared" si="958"/>
        <v>-0.121407959019328-0.327293910671305i</v>
      </c>
      <c r="K3281" t="str">
        <f t="shared" si="959"/>
        <v>0.000416858272254789-0.00070268804722509i</v>
      </c>
      <c r="L3281" t="str">
        <f t="shared" si="960"/>
        <v>0.0001875-0.000985471125585209i</v>
      </c>
      <c r="M3281" t="str">
        <f t="shared" si="961"/>
        <v>0.0025-0.000475047619512868i</v>
      </c>
      <c r="N3281">
        <f t="shared" si="962"/>
        <v>16.287291696168467</v>
      </c>
      <c r="O3281">
        <f t="shared" si="963"/>
        <v>13.199971193125899</v>
      </c>
      <c r="P3281" s="3">
        <f t="shared" si="964"/>
        <v>-13.199971193125899</v>
      </c>
      <c r="Q3281" s="3">
        <f t="shared" si="965"/>
        <v>-163.71270830383153</v>
      </c>
      <c r="R3281">
        <f t="shared" si="966"/>
        <v>16.287291696168467</v>
      </c>
      <c r="S3281">
        <f t="shared" si="967"/>
        <v>214.76246849210449</v>
      </c>
      <c r="T3281">
        <f t="shared" si="950"/>
        <v>-13.199971193125899</v>
      </c>
    </row>
    <row r="3282" spans="1:20" x14ac:dyDescent="0.25">
      <c r="A3282">
        <f t="shared" si="951"/>
        <v>1354520.0776321499</v>
      </c>
      <c r="B3282">
        <f t="shared" si="968"/>
        <v>215578.56587237449</v>
      </c>
      <c r="C3282" t="str">
        <f t="shared" si="952"/>
        <v>-0.208634004103056-0.0603664929682228i</v>
      </c>
      <c r="D3282" t="str">
        <f t="shared" si="953"/>
        <v>3.19741016270832-1.0212235687471i</v>
      </c>
      <c r="E3282" t="str">
        <f t="shared" si="954"/>
        <v>4.41937007742427-79.3014559406769i</v>
      </c>
      <c r="F3282" t="str">
        <f t="shared" si="955"/>
        <v>2.86152489400233-1.06491520105823i</v>
      </c>
      <c r="G3282" t="str">
        <f t="shared" si="956"/>
        <v>0.983372331994609-0.127871766477566i</v>
      </c>
      <c r="H3282" t="str">
        <f t="shared" si="957"/>
        <v>0.0564074221269247-40.3640581590257i</v>
      </c>
      <c r="I3282" t="str">
        <f t="shared" si="958"/>
        <v>-0.120805150960711-0.326007548297056i</v>
      </c>
      <c r="K3282" t="str">
        <f t="shared" si="959"/>
        <v>0.000415457883096891-0.00070080706061338i</v>
      </c>
      <c r="L3282" t="str">
        <f t="shared" si="960"/>
        <v>0.0001875-0.000981740511640967i</v>
      </c>
      <c r="M3282" t="str">
        <f t="shared" si="961"/>
        <v>0.0025-0.000473249272278212i</v>
      </c>
      <c r="N3282">
        <f t="shared" si="962"/>
        <v>16.137354875066819</v>
      </c>
      <c r="O3282">
        <f t="shared" si="963"/>
        <v>13.263133059107945</v>
      </c>
      <c r="P3282" s="3">
        <f t="shared" si="964"/>
        <v>-13.263133059107945</v>
      </c>
      <c r="Q3282" s="3">
        <f t="shared" si="965"/>
        <v>-163.86264512493318</v>
      </c>
      <c r="R3282">
        <f t="shared" si="966"/>
        <v>16.137354875066819</v>
      </c>
      <c r="S3282">
        <f t="shared" si="967"/>
        <v>215.5785658723745</v>
      </c>
      <c r="T3282">
        <f t="shared" si="950"/>
        <v>-13.263133059107945</v>
      </c>
    </row>
    <row r="3283" spans="1:20" x14ac:dyDescent="0.25">
      <c r="A3283">
        <f t="shared" si="951"/>
        <v>1359667.2539271521</v>
      </c>
      <c r="B3283">
        <f t="shared" si="968"/>
        <v>216397.76442268951</v>
      </c>
      <c r="C3283" t="str">
        <f t="shared" si="952"/>
        <v>-0.207277365280901-0.0593871660134033i</v>
      </c>
      <c r="D3283" t="str">
        <f t="shared" si="953"/>
        <v>3.19544639692934-1.02396011861541i</v>
      </c>
      <c r="E3283" t="str">
        <f t="shared" si="954"/>
        <v>4.29366634239213-78.9824651669346i</v>
      </c>
      <c r="F3283" t="str">
        <f t="shared" si="955"/>
        <v>2.86116264111206-1.06365913001068i</v>
      </c>
      <c r="G3283" t="str">
        <f t="shared" si="956"/>
        <v>0.983247842611261-0.128341429832933i</v>
      </c>
      <c r="H3283" t="str">
        <f t="shared" si="957"/>
        <v>0.0557915087659279-40.2106443825106i</v>
      </c>
      <c r="I3283" t="str">
        <f t="shared" si="958"/>
        <v>-0.120206815282246-0.324725978022137i</v>
      </c>
      <c r="K3283" t="str">
        <f t="shared" si="959"/>
        <v>0.000414063024943679-0.000698927246716036i</v>
      </c>
      <c r="L3283" t="str">
        <f t="shared" si="960"/>
        <v>0.0001875-0.000978024020363587i</v>
      </c>
      <c r="M3283" t="str">
        <f t="shared" si="961"/>
        <v>0.0025-0.000471457732893216i</v>
      </c>
      <c r="N3283">
        <f t="shared" si="962"/>
        <v>15.987569990392927</v>
      </c>
      <c r="O3283">
        <f t="shared" si="963"/>
        <v>13.326335256664166</v>
      </c>
      <c r="P3283" s="3">
        <f t="shared" si="964"/>
        <v>-13.326335256664166</v>
      </c>
      <c r="Q3283" s="3">
        <f t="shared" si="965"/>
        <v>-164.01243000960707</v>
      </c>
      <c r="R3283">
        <f t="shared" si="966"/>
        <v>15.987569990392927</v>
      </c>
      <c r="S3283">
        <f t="shared" si="967"/>
        <v>216.39776442268951</v>
      </c>
      <c r="T3283">
        <f t="shared" si="950"/>
        <v>-13.326335256664166</v>
      </c>
    </row>
    <row r="3284" spans="1:20" x14ac:dyDescent="0.25">
      <c r="A3284">
        <f t="shared" si="951"/>
        <v>1364833.9894920753</v>
      </c>
      <c r="B3284">
        <f t="shared" si="968"/>
        <v>217220.07592749572</v>
      </c>
      <c r="C3284" t="str">
        <f t="shared" si="952"/>
        <v>-0.205926915075033-0.058418734234497i</v>
      </c>
      <c r="D3284" t="str">
        <f t="shared" si="953"/>
        <v>3.19347011647308-1.0267032315579i</v>
      </c>
      <c r="E3284" t="str">
        <f t="shared" si="954"/>
        <v>4.16913472533611-78.6646672929504i</v>
      </c>
      <c r="F3284" t="str">
        <f t="shared" si="955"/>
        <v>2.8607977226256-1.0624176521201i</v>
      </c>
      <c r="G3284" t="str">
        <f t="shared" si="956"/>
        <v>0.983122437187129-0.128812696138107i</v>
      </c>
      <c r="H3284" t="str">
        <f t="shared" si="957"/>
        <v>0.0551824442606283-40.0578171105126i</v>
      </c>
      <c r="I3284" t="str">
        <f t="shared" si="958"/>
        <v>-0.11961291760747-0.323449180589603i</v>
      </c>
      <c r="K3284" t="str">
        <f t="shared" si="959"/>
        <v>0.000412673704317065-0.00069704863021726i</v>
      </c>
      <c r="L3284" t="str">
        <f t="shared" si="960"/>
        <v>0.0001875-0.000974321598290087i</v>
      </c>
      <c r="M3284" t="str">
        <f t="shared" si="961"/>
        <v>0.0025-0.00046967297558599i</v>
      </c>
      <c r="N3284">
        <f t="shared" si="962"/>
        <v>15.837935941867499</v>
      </c>
      <c r="O3284">
        <f t="shared" si="963"/>
        <v>13.389577786631042</v>
      </c>
      <c r="P3284" s="3">
        <f t="shared" si="964"/>
        <v>-13.389577786631042</v>
      </c>
      <c r="Q3284" s="3">
        <f t="shared" si="965"/>
        <v>-164.1620640581325</v>
      </c>
      <c r="R3284">
        <f t="shared" si="966"/>
        <v>15.837935941867499</v>
      </c>
      <c r="S3284">
        <f t="shared" si="967"/>
        <v>217.22007592749571</v>
      </c>
      <c r="T3284">
        <f t="shared" si="950"/>
        <v>-13.389577786631042</v>
      </c>
    </row>
    <row r="3285" spans="1:20" x14ac:dyDescent="0.25">
      <c r="A3285">
        <f t="shared" si="951"/>
        <v>1370020.3586521451</v>
      </c>
      <c r="B3285">
        <f t="shared" si="968"/>
        <v>218045.5122160202</v>
      </c>
      <c r="C3285" t="str">
        <f t="shared" si="952"/>
        <v>-0.204582655459138-0.0574611004544235i</v>
      </c>
      <c r="D3285" t="str">
        <f t="shared" si="953"/>
        <v>3.19148125873084-1.02945286889499i</v>
      </c>
      <c r="E3285" t="str">
        <f t="shared" si="954"/>
        <v>4.04576372826973-78.3480587522793i</v>
      </c>
      <c r="F3285" t="str">
        <f t="shared" si="955"/>
        <v>2.86043011962792-1.0611907417002i</v>
      </c>
      <c r="G3285" t="str">
        <f t="shared" si="956"/>
        <v>0.98299610922198-0.129285569482556i</v>
      </c>
      <c r="H3285" t="str">
        <f t="shared" si="957"/>
        <v>0.0545801551347459-39.9055740735289i</v>
      </c>
      <c r="I3285" t="str">
        <f t="shared" si="958"/>
        <v>-0.119023423816838-0.32217713682182i</v>
      </c>
      <c r="K3285" t="str">
        <f t="shared" si="959"/>
        <v>0.000411289927385131-0.000695171235797756i</v>
      </c>
      <c r="L3285" t="str">
        <f t="shared" si="960"/>
        <v>0.0001875-0.000970633192159881i</v>
      </c>
      <c r="M3285" t="str">
        <f t="shared" si="961"/>
        <v>0.0025-0.000467894974682197i</v>
      </c>
      <c r="N3285">
        <f t="shared" si="962"/>
        <v>15.688451637296851</v>
      </c>
      <c r="O3285">
        <f t="shared" si="963"/>
        <v>13.452860650320774</v>
      </c>
      <c r="P3285" s="3">
        <f t="shared" si="964"/>
        <v>-13.452860650320774</v>
      </c>
      <c r="Q3285" s="3">
        <f t="shared" si="965"/>
        <v>-164.31154836270315</v>
      </c>
      <c r="R3285">
        <f t="shared" si="966"/>
        <v>15.688451637296851</v>
      </c>
      <c r="S3285">
        <f t="shared" si="967"/>
        <v>218.0455122160202</v>
      </c>
      <c r="T3285">
        <f t="shared" si="950"/>
        <v>-13.452860650320774</v>
      </c>
    </row>
    <row r="3286" spans="1:20" x14ac:dyDescent="0.25">
      <c r="A3286">
        <f t="shared" si="951"/>
        <v>1375226.4360150232</v>
      </c>
      <c r="B3286">
        <f t="shared" si="968"/>
        <v>218874.08516244107</v>
      </c>
      <c r="C3286" t="str">
        <f t="shared" si="952"/>
        <v>-0.203244587897268-0.0565141681977392i</v>
      </c>
      <c r="D3286" t="str">
        <f t="shared" si="953"/>
        <v>3.18947976102276-1.03220899140126i</v>
      </c>
      <c r="E3286" t="str">
        <f t="shared" si="954"/>
        <v>3.92354197753142-78.0326359541676i</v>
      </c>
      <c r="F3286" t="str">
        <f t="shared" si="955"/>
        <v>2.86005981308019-1.05997837318974i</v>
      </c>
      <c r="G3286" t="str">
        <f t="shared" si="956"/>
        <v>0.982868852173067-0.129760053949838i</v>
      </c>
      <c r="H3286" t="str">
        <f t="shared" si="957"/>
        <v>0.0539845686205091-39.7539130110301i</v>
      </c>
      <c r="I3286" t="str">
        <f t="shared" si="958"/>
        <v>-0.118438300045711-0.32090982762007i</v>
      </c>
      <c r="K3286" t="str">
        <f t="shared" si="959"/>
        <v>0.000409911699964057-0.000693295088130848i</v>
      </c>
      <c r="L3286" t="str">
        <f t="shared" si="960"/>
        <v>0.0001875-0.000966958748914003i</v>
      </c>
      <c r="M3286" t="str">
        <f t="shared" si="961"/>
        <v>0.0025-0.000466123704604699i</v>
      </c>
      <c r="N3286">
        <f t="shared" si="962"/>
        <v>15.539115992466122</v>
      </c>
      <c r="O3286">
        <f t="shared" si="963"/>
        <v>13.516183849517219</v>
      </c>
      <c r="P3286" s="3">
        <f t="shared" si="964"/>
        <v>-13.516183849517219</v>
      </c>
      <c r="Q3286" s="3">
        <f t="shared" si="965"/>
        <v>-164.46088400753388</v>
      </c>
      <c r="R3286">
        <f t="shared" si="966"/>
        <v>15.539115992466122</v>
      </c>
      <c r="S3286">
        <f t="shared" si="967"/>
        <v>218.87408516244108</v>
      </c>
      <c r="T3286">
        <f t="shared" si="950"/>
        <v>-13.516183849517219</v>
      </c>
    </row>
    <row r="3287" spans="1:20" x14ac:dyDescent="0.25">
      <c r="A3287">
        <f t="shared" si="951"/>
        <v>1380452.2964718803</v>
      </c>
      <c r="B3287">
        <f t="shared" si="968"/>
        <v>219705.80668605835</v>
      </c>
      <c r="C3287" t="str">
        <f t="shared" si="952"/>
        <v>-0.20191271335259-0.055577841687093i</v>
      </c>
      <c r="D3287" t="str">
        <f t="shared" si="953"/>
        <v>3.18746556060167-1.03497155930157i</v>
      </c>
      <c r="E3287" t="str">
        <f t="shared" si="954"/>
        <v>3.80245822246127-77.7183952845825i</v>
      </c>
      <c r="F3287" t="str">
        <f t="shared" si="955"/>
        <v>2.85968678381923-1.05878052115134i</v>
      </c>
      <c r="G3287" t="str">
        <f t="shared" si="956"/>
        <v>0.982740659454904-0.130236153617358i</v>
      </c>
      <c r="H3287" t="str">
        <f t="shared" si="957"/>
        <v>0.0533956126532057-39.6028316714245i</v>
      </c>
      <c r="I3287" t="str">
        <f t="shared" si="958"/>
        <v>-0.117857512682396-0.319647233964212i</v>
      </c>
      <c r="K3287" t="str">
        <f t="shared" si="959"/>
        <v>0.000408539027520124-0.000691420211878657i</v>
      </c>
      <c r="L3287" t="str">
        <f t="shared" si="960"/>
        <v>0.0001875-0.00096329821569437i</v>
      </c>
      <c r="M3287" t="str">
        <f t="shared" si="961"/>
        <v>0.0025-0.000464359139873183i</v>
      </c>
      <c r="N3287">
        <f t="shared" si="962"/>
        <v>15.389927931040518</v>
      </c>
      <c r="O3287">
        <f t="shared" si="963"/>
        <v>13.579547386470328</v>
      </c>
      <c r="P3287" s="3">
        <f t="shared" si="964"/>
        <v>-13.579547386470328</v>
      </c>
      <c r="Q3287" s="3">
        <f t="shared" si="965"/>
        <v>-164.61007206895948</v>
      </c>
      <c r="R3287">
        <f t="shared" si="966"/>
        <v>15.389927931040518</v>
      </c>
      <c r="S3287">
        <f t="shared" si="967"/>
        <v>219.70580668605834</v>
      </c>
      <c r="T3287">
        <f t="shared" si="950"/>
        <v>-13.579547386470328</v>
      </c>
    </row>
    <row r="3288" spans="1:20" x14ac:dyDescent="0.25">
      <c r="A3288">
        <f t="shared" si="951"/>
        <v>1385698.0151984736</v>
      </c>
      <c r="B3288">
        <f t="shared" si="968"/>
        <v>220540.68875146538</v>
      </c>
      <c r="C3288" t="str">
        <f t="shared" si="952"/>
        <v>-0.200587032295997-0.0546520258396682i</v>
      </c>
      <c r="D3288" t="str">
        <f t="shared" si="953"/>
        <v>3.18543859465704-1.03774053226713i</v>
      </c>
      <c r="E3288" t="str">
        <f t="shared" si="954"/>
        <v>3.68250133408717-77.4053331072139i</v>
      </c>
      <c r="F3288" t="str">
        <f t="shared" si="955"/>
        <v>2.85931101255687-1.05759716027023i</v>
      </c>
      <c r="G3288" t="str">
        <f t="shared" si="956"/>
        <v>0.982611524439047-0.130713872556128i</v>
      </c>
      <c r="H3288" t="str">
        <f t="shared" si="957"/>
        <v>0.0528132158657492-39.4523278120205i</v>
      </c>
      <c r="I3288" t="str">
        <f t="shared" si="958"/>
        <v>-0.117281028366176-0.318389336912323i</v>
      </c>
      <c r="K3288" t="str">
        <f t="shared" si="959"/>
        <v>0.000407171915171721-0.000689546631688296i</v>
      </c>
      <c r="L3288" t="str">
        <f t="shared" si="960"/>
        <v>0.0001875-0.000959651539842965i</v>
      </c>
      <c r="M3288" t="str">
        <f t="shared" si="961"/>
        <v>0.0025-0.000462601255103787i</v>
      </c>
      <c r="N3288">
        <f t="shared" si="962"/>
        <v>15.240886384466165</v>
      </c>
      <c r="O3288">
        <f t="shared" si="963"/>
        <v>13.642951263891485</v>
      </c>
      <c r="P3288" s="3">
        <f t="shared" si="964"/>
        <v>-13.642951263891485</v>
      </c>
      <c r="Q3288" s="3">
        <f t="shared" si="965"/>
        <v>-164.75911361553383</v>
      </c>
      <c r="R3288">
        <f t="shared" si="966"/>
        <v>15.240886384466165</v>
      </c>
      <c r="S3288">
        <f t="shared" si="967"/>
        <v>220.54068875146538</v>
      </c>
      <c r="T3288">
        <f t="shared" si="950"/>
        <v>-13.642951263891485</v>
      </c>
    </row>
    <row r="3289" spans="1:20" x14ac:dyDescent="0.25">
      <c r="A3289">
        <f t="shared" si="951"/>
        <v>1390963.6676562277</v>
      </c>
      <c r="B3289">
        <f t="shared" si="968"/>
        <v>221378.74336872096</v>
      </c>
      <c r="C3289" t="str">
        <f t="shared" si="952"/>
        <v>-0.199267544714583-0.0537366262636152i</v>
      </c>
      <c r="D3289" t="str">
        <f t="shared" si="953"/>
        <v>3.18339880031879-1.04051586941158i</v>
      </c>
      <c r="E3289" t="str">
        <f t="shared" si="954"/>
        <v>3.56366030382088-77.0934457644498i</v>
      </c>
      <c r="F3289" t="str">
        <f t="shared" si="955"/>
        <v>2.85893247987925-1.05642826535296i</v>
      </c>
      <c r="G3289" t="str">
        <f t="shared" si="956"/>
        <v>0.982481440453862-0.131193214830516i</v>
      </c>
      <c r="H3289" t="str">
        <f t="shared" si="957"/>
        <v>0.0522373075832757-39.3023991989902i</v>
      </c>
      <c r="I3289" t="str">
        <f t="shared" si="958"/>
        <v>-0.116708813985363-0.317136117600339i</v>
      </c>
      <c r="K3289" t="str">
        <f t="shared" si="959"/>
        <v>0.00040581036769142-0.00068767437218815i</v>
      </c>
      <c r="L3289" t="str">
        <f t="shared" si="960"/>
        <v>0.0001875-0.000956018668901142i</v>
      </c>
      <c r="M3289" t="str">
        <f t="shared" si="961"/>
        <v>0.0025-0.000460850025008753i</v>
      </c>
      <c r="N3289">
        <f t="shared" si="962"/>
        <v>15.091990291872293</v>
      </c>
      <c r="O3289">
        <f t="shared" si="963"/>
        <v>13.706395484949594</v>
      </c>
      <c r="P3289" s="3">
        <f t="shared" si="964"/>
        <v>-13.706395484949594</v>
      </c>
      <c r="Q3289" s="3">
        <f t="shared" si="965"/>
        <v>-164.90800970812771</v>
      </c>
      <c r="R3289">
        <f t="shared" si="966"/>
        <v>15.091990291872293</v>
      </c>
      <c r="S3289">
        <f t="shared" si="967"/>
        <v>221.37874336872096</v>
      </c>
      <c r="T3289">
        <f t="shared" si="950"/>
        <v>-13.706395484949594</v>
      </c>
    </row>
    <row r="3290" spans="1:20" x14ac:dyDescent="0.25">
      <c r="A3290">
        <f t="shared" si="951"/>
        <v>1396249.3295933213</v>
      </c>
      <c r="B3290">
        <f t="shared" si="968"/>
        <v>222219.98259352209</v>
      </c>
      <c r="C3290" t="str">
        <f t="shared" si="952"/>
        <v>-0.197954250120027-0.0528315492544991i</v>
      </c>
      <c r="D3290" t="str">
        <f t="shared" si="953"/>
        <v>3.18134611466142-1.04329752928711i</v>
      </c>
      <c r="E3290" t="str">
        <f t="shared" si="954"/>
        <v>3.44592424216839-76.7827295783358i</v>
      </c>
      <c r="F3290" t="str">
        <f t="shared" si="955"/>
        <v>2.85855116624624-1.05527381132623i</v>
      </c>
      <c r="G3290" t="str">
        <f t="shared" si="956"/>
        <v>0.982350400784312-0.131674184498i</v>
      </c>
      <c r="H3290" t="str">
        <f t="shared" si="957"/>
        <v>0.0516678178177635-39.1530436073326i</v>
      </c>
      <c r="I3290" t="str">
        <f t="shared" si="958"/>
        <v>-0.116140836675378-0.315887557241715i</v>
      </c>
      <c r="K3290" t="str">
        <f t="shared" si="959"/>
        <v>0.00040445438950807-0.000685803457984168i</v>
      </c>
      <c r="L3290" t="str">
        <f t="shared" si="960"/>
        <v>0.0001875-0.000952399550608823i</v>
      </c>
      <c r="M3290" t="str">
        <f t="shared" si="961"/>
        <v>0.0025-0.000459105424396049i</v>
      </c>
      <c r="N3290">
        <f t="shared" si="962"/>
        <v>14.943238599976553</v>
      </c>
      <c r="O3290">
        <f t="shared" si="963"/>
        <v>13.769880053266041</v>
      </c>
      <c r="P3290" s="3">
        <f t="shared" si="964"/>
        <v>-13.769880053266041</v>
      </c>
      <c r="Q3290" s="3">
        <f t="shared" si="965"/>
        <v>-165.05676140002345</v>
      </c>
      <c r="R3290">
        <f t="shared" si="966"/>
        <v>14.943238599976553</v>
      </c>
      <c r="S3290">
        <f t="shared" si="967"/>
        <v>222.21998259352208</v>
      </c>
      <c r="T3290">
        <f t="shared" si="950"/>
        <v>-13.769880053266041</v>
      </c>
    </row>
    <row r="3291" spans="1:20" x14ac:dyDescent="0.25">
      <c r="A3291">
        <f t="shared" si="951"/>
        <v>1401555.0770457759</v>
      </c>
      <c r="B3291">
        <f t="shared" si="968"/>
        <v>223064.41852737748</v>
      </c>
      <c r="C3291" t="str">
        <f t="shared" si="952"/>
        <v>-0.196647147556816-0.0519367017917302i</v>
      </c>
      <c r="D3291" t="str">
        <f t="shared" si="953"/>
        <v>3.179280474708-1.0460854698805i</v>
      </c>
      <c r="E3291" t="str">
        <f t="shared" si="954"/>
        <v>3.32928237744919-76.4731808515026i</v>
      </c>
      <c r="F3291" t="str">
        <f t="shared" si="955"/>
        <v>2.85816705199068-1.0541337732355i</v>
      </c>
      <c r="G3291" t="str">
        <f t="shared" si="956"/>
        <v>0.982218398671723-0.132156785608908i</v>
      </c>
      <c r="H3291" t="str">
        <f t="shared" si="957"/>
        <v>0.0511046772626775-39.0042588208376i</v>
      </c>
      <c r="I3291" t="str">
        <f t="shared" si="958"/>
        <v>-0.115577063816816-0.314643637127059i</v>
      </c>
      <c r="K3291" t="str">
        <f t="shared" si="959"/>
        <v>0.000403103984708922-0.00068393391365622i</v>
      </c>
      <c r="L3291" t="str">
        <f t="shared" si="960"/>
        <v>0.0001875-0.000948794132903794i</v>
      </c>
      <c r="M3291" t="str">
        <f t="shared" si="961"/>
        <v>0.0025-0.000457367428169007i</v>
      </c>
      <c r="N3291">
        <f t="shared" si="962"/>
        <v>14.794630262991546</v>
      </c>
      <c r="O3291">
        <f t="shared" si="963"/>
        <v>13.833404972911707</v>
      </c>
      <c r="P3291" s="3">
        <f t="shared" si="964"/>
        <v>-13.833404972911707</v>
      </c>
      <c r="Q3291" s="3">
        <f t="shared" si="965"/>
        <v>-165.20536973700845</v>
      </c>
      <c r="R3291">
        <f t="shared" si="966"/>
        <v>14.794630262991546</v>
      </c>
      <c r="S3291">
        <f t="shared" si="967"/>
        <v>223.06441852737748</v>
      </c>
      <c r="T3291">
        <f t="shared" si="950"/>
        <v>-13.833404972911707</v>
      </c>
    </row>
    <row r="3292" spans="1:20" x14ac:dyDescent="0.25">
      <c r="A3292">
        <f t="shared" si="951"/>
        <v>1406880.98633855</v>
      </c>
      <c r="B3292">
        <f t="shared" si="968"/>
        <v>223912.06331778152</v>
      </c>
      <c r="C3292" t="str">
        <f t="shared" si="952"/>
        <v>-0.195346235610381-0.0510519915350014i</v>
      </c>
      <c r="D3292" t="str">
        <f t="shared" si="953"/>
        <v>3.17720181743432-1.04887964860937i</v>
      </c>
      <c r="E3292" t="str">
        <f t="shared" si="954"/>
        <v>3.2137240545305-76.1647958680791i</v>
      </c>
      <c r="F3292" t="str">
        <f t="shared" si="955"/>
        <v>2.85778011731785-1.05300812624381i</v>
      </c>
      <c r="G3292" t="str">
        <f t="shared" si="956"/>
        <v>0.982085427313564-0.132641022206172i</v>
      </c>
      <c r="H3292" t="str">
        <f t="shared" si="957"/>
        <v>0.0505478172876371-38.8560426320492i</v>
      </c>
      <c r="I3292" t="str">
        <f t="shared" si="958"/>
        <v>-0.11501746303356-0.3134043386238i</v>
      </c>
      <c r="K3292" t="str">
        <f t="shared" si="959"/>
        <v>0.000401759157041786-0.000682065763754468i</v>
      </c>
      <c r="L3292" t="str">
        <f t="shared" si="960"/>
        <v>0.0001875-0.000945202363920891i</v>
      </c>
      <c r="M3292" t="str">
        <f t="shared" si="961"/>
        <v>0.0025-0.000455636011325968i</v>
      </c>
      <c r="N3292">
        <f t="shared" si="962"/>
        <v>14.646164242532393</v>
      </c>
      <c r="O3292">
        <f t="shared" si="963"/>
        <v>13.896970248402901</v>
      </c>
      <c r="P3292" s="3">
        <f t="shared" si="964"/>
        <v>-13.896970248402901</v>
      </c>
      <c r="Q3292" s="3">
        <f t="shared" si="965"/>
        <v>-165.35383575746761</v>
      </c>
      <c r="R3292">
        <f t="shared" si="966"/>
        <v>14.646164242532393</v>
      </c>
      <c r="S3292">
        <f t="shared" si="967"/>
        <v>223.91206331778153</v>
      </c>
      <c r="T3292">
        <f t="shared" si="950"/>
        <v>-13.896970248402901</v>
      </c>
    </row>
    <row r="3293" spans="1:20" x14ac:dyDescent="0.25">
      <c r="A3293">
        <f t="shared" si="951"/>
        <v>1412227.1340866366</v>
      </c>
      <c r="B3293">
        <f t="shared" si="968"/>
        <v>224762.9291583891</v>
      </c>
      <c r="C3293" t="str">
        <f t="shared" si="952"/>
        <v>-0.194051512415108-0.0501773268207299i</v>
      </c>
      <c r="D3293" t="str">
        <f t="shared" si="953"/>
        <v>3.17511007977307-1.05168002231814i</v>
      </c>
      <c r="E3293" t="str">
        <f t="shared" si="954"/>
        <v>3.09923873356873-75.85757089458i</v>
      </c>
      <c r="F3293" t="str">
        <f t="shared" si="955"/>
        <v>2.85739034230468-1.05189684563046i</v>
      </c>
      <c r="G3293" t="str">
        <f t="shared" si="956"/>
        <v>0.981951479863222-0.133126898325059i</v>
      </c>
      <c r="H3293" t="str">
        <f t="shared" si="957"/>
        <v>0.0499971699331128-38.7083928422301i</v>
      </c>
      <c r="I3293" t="str">
        <f t="shared" si="958"/>
        <v>-0.114462002190887-0.312169643175833i</v>
      </c>
      <c r="K3293" t="str">
        <f t="shared" si="959"/>
        <v>0.000400419909917245-0.000680199032795845i</v>
      </c>
      <c r="L3293" t="str">
        <f t="shared" si="960"/>
        <v>0.0001875-0.000941624191991325i</v>
      </c>
      <c r="M3293" t="str">
        <f t="shared" si="961"/>
        <v>0.0025-0.000453911148959921i</v>
      </c>
      <c r="N3293">
        <f t="shared" si="962"/>
        <v>14.4978395075278</v>
      </c>
      <c r="O3293">
        <f t="shared" si="963"/>
        <v>13.960575884697855</v>
      </c>
      <c r="P3293" s="3">
        <f t="shared" si="964"/>
        <v>-13.960575884697855</v>
      </c>
      <c r="Q3293" s="3">
        <f t="shared" si="965"/>
        <v>-165.5021604924722</v>
      </c>
      <c r="R3293">
        <f t="shared" si="966"/>
        <v>14.4978395075278</v>
      </c>
      <c r="S3293">
        <f t="shared" si="967"/>
        <v>224.76292915838911</v>
      </c>
      <c r="T3293">
        <f t="shared" si="950"/>
        <v>-13.960575884697855</v>
      </c>
    </row>
    <row r="3294" spans="1:20" x14ac:dyDescent="0.25">
      <c r="A3294">
        <f t="shared" si="951"/>
        <v>1417593.5971961659</v>
      </c>
      <c r="B3294">
        <f t="shared" si="968"/>
        <v>225617.02828919099</v>
      </c>
      <c r="C3294" t="str">
        <f t="shared" si="952"/>
        <v>-0.192762975662236-0.0493126166584959i</v>
      </c>
      <c r="D3294" t="str">
        <f t="shared" si="953"/>
        <v>3.17300519861814-1.05448654727435i</v>
      </c>
      <c r="E3294" t="str">
        <f t="shared" si="954"/>
        <v>2.98581598876801-75.5515021807732i</v>
      </c>
      <c r="F3294" t="str">
        <f t="shared" si="955"/>
        <v>2.85699770689924-1.05079990678972i</v>
      </c>
      <c r="G3294" t="str">
        <f t="shared" si="956"/>
        <v>0.981816549429774-0.133614417992917i</v>
      </c>
      <c r="H3294" t="str">
        <f t="shared" si="957"/>
        <v>0.0494526679051436-38.5613072613254i</v>
      </c>
      <c r="I3294" t="str">
        <f t="shared" si="958"/>
        <v>-0.113910649393595-0.310939532303185i</v>
      </c>
      <c r="K3294" t="str">
        <f t="shared" si="959"/>
        <v>0.000399086246410874-0.000678333745260508i</v>
      </c>
      <c r="L3294" t="str">
        <f t="shared" si="960"/>
        <v>0.0001875-0.000938059565641882i</v>
      </c>
      <c r="M3294" t="str">
        <f t="shared" si="961"/>
        <v>0.0025-0.000452192816258139i</v>
      </c>
      <c r="N3294">
        <f t="shared" si="962"/>
        <v>14.34965503413207</v>
      </c>
      <c r="O3294">
        <f t="shared" si="963"/>
        <v>14.024221887193377</v>
      </c>
      <c r="P3294" s="3">
        <f t="shared" si="964"/>
        <v>-14.024221887193377</v>
      </c>
      <c r="Q3294" s="3">
        <f t="shared" si="965"/>
        <v>-165.65034496586793</v>
      </c>
      <c r="R3294">
        <f t="shared" si="966"/>
        <v>14.34965503413207</v>
      </c>
      <c r="S3294">
        <f t="shared" si="967"/>
        <v>225.61702828919098</v>
      </c>
      <c r="T3294">
        <f t="shared" si="950"/>
        <v>-14.024221887193377</v>
      </c>
    </row>
    <row r="3295" spans="1:20" x14ac:dyDescent="0.25">
      <c r="A3295">
        <f t="shared" si="951"/>
        <v>1422980.4528655114</v>
      </c>
      <c r="B3295">
        <f t="shared" si="968"/>
        <v>226474.37299668993</v>
      </c>
      <c r="C3295" t="str">
        <f t="shared" si="952"/>
        <v>-0.191480622607638-0.0484577707274838i</v>
      </c>
      <c r="D3295" t="str">
        <f t="shared" si="953"/>
        <v>3.17088711082891-1.0572991791647i</v>
      </c>
      <c r="E3295" t="str">
        <f t="shared" si="954"/>
        <v>2.87344550714503-75.2465859605265i</v>
      </c>
      <c r="F3295" t="str">
        <f t="shared" si="955"/>
        <v>2.85660219092-1.04971728522958i</v>
      </c>
      <c r="G3295" t="str">
        <f t="shared" si="956"/>
        <v>0.981680629077769-0.134103585228901i</v>
      </c>
      <c r="H3295" t="str">
        <f t="shared" si="957"/>
        <v>0.0489142445700824-38.4147837079269i</v>
      </c>
      <c r="I3295" t="str">
        <f t="shared" si="958"/>
        <v>-0.113363372984152-0.30971398760167i</v>
      </c>
      <c r="K3295" t="str">
        <f t="shared" si="959"/>
        <v>0.000397758169265514-0.000676469925588405i</v>
      </c>
      <c r="L3295" t="str">
        <f t="shared" si="960"/>
        <v>0.0001875-0.000934508433594231i</v>
      </c>
      <c r="M3295" t="str">
        <f t="shared" si="961"/>
        <v>0.0025-0.000450480988501832i</v>
      </c>
      <c r="N3295">
        <f t="shared" si="962"/>
        <v>14.201609805639322</v>
      </c>
      <c r="O3295">
        <f t="shared" si="963"/>
        <v>14.087908261721985</v>
      </c>
      <c r="P3295" s="3">
        <f t="shared" si="964"/>
        <v>-14.087908261721985</v>
      </c>
      <c r="Q3295" s="3">
        <f t="shared" si="965"/>
        <v>-165.79839019436068</v>
      </c>
      <c r="R3295">
        <f t="shared" si="966"/>
        <v>14.201609805639322</v>
      </c>
      <c r="S3295">
        <f t="shared" si="967"/>
        <v>226.47437299668994</v>
      </c>
      <c r="T3295">
        <f t="shared" si="950"/>
        <v>-14.087908261721985</v>
      </c>
    </row>
    <row r="3296" spans="1:20" x14ac:dyDescent="0.25">
      <c r="A3296">
        <f t="shared" si="951"/>
        <v>1428387.7785864004</v>
      </c>
      <c r="B3296">
        <f t="shared" si="968"/>
        <v>227334.97561407735</v>
      </c>
      <c r="C3296" t="str">
        <f t="shared" si="952"/>
        <v>-0.19020445007949-0.0476126993729161i</v>
      </c>
      <c r="D3296" t="str">
        <f t="shared" si="953"/>
        <v>3.16875575323463-1.06011787309126i</v>
      </c>
      <c r="E3296" t="str">
        <f t="shared" si="954"/>
        <v>2.7621170873085-74.9428184526332i</v>
      </c>
      <c r="F3296" t="str">
        <f t="shared" si="955"/>
        <v>2.85620377405512-1.04864895657035i</v>
      </c>
      <c r="G3296" t="str">
        <f t="shared" si="956"/>
        <v>0.981543711826993-0.134594404043712i</v>
      </c>
      <c r="H3296" t="str">
        <f t="shared" si="957"/>
        <v>0.04838183394936-38.2688200092385i</v>
      </c>
      <c r="I3296" t="str">
        <f t="shared" si="958"/>
        <v>-0.112820141540844-0.308492990742551i</v>
      </c>
      <c r="K3296" t="str">
        <f t="shared" si="959"/>
        <v>0.000396435680893514-0.000674607598175804i</v>
      </c>
      <c r="L3296" t="str">
        <f t="shared" si="960"/>
        <v>0.0001875-0.000930970744764126i</v>
      </c>
      <c r="M3296" t="str">
        <f t="shared" si="961"/>
        <v>0.0025-0.000448775641065784i</v>
      </c>
      <c r="N3296">
        <f t="shared" si="962"/>
        <v>14.053702812397148</v>
      </c>
      <c r="O3296">
        <f t="shared" si="963"/>
        <v>14.151635014549356</v>
      </c>
      <c r="P3296" s="3">
        <f t="shared" si="964"/>
        <v>-14.151635014549356</v>
      </c>
      <c r="Q3296" s="3">
        <f t="shared" si="965"/>
        <v>-165.94629718760285</v>
      </c>
      <c r="R3296">
        <f t="shared" si="966"/>
        <v>14.053702812397148</v>
      </c>
      <c r="S3296">
        <f t="shared" si="967"/>
        <v>227.33497561407736</v>
      </c>
      <c r="T3296">
        <f t="shared" si="950"/>
        <v>-14.151635014549356</v>
      </c>
    </row>
    <row r="3297" spans="1:20" x14ac:dyDescent="0.25">
      <c r="A3297">
        <f t="shared" si="951"/>
        <v>1433815.6521450288</v>
      </c>
      <c r="B3297">
        <f t="shared" si="968"/>
        <v>228198.84852141087</v>
      </c>
      <c r="C3297" t="str">
        <f t="shared" si="952"/>
        <v>-0.188934454485849-0.0467773136025136i</v>
      </c>
      <c r="D3297" t="str">
        <f t="shared" si="953"/>
        <v>3.16661106263889-1.06294258356766i</v>
      </c>
      <c r="E3297" t="str">
        <f t="shared" si="954"/>
        <v>2.65182063825016-74.6401958616203i</v>
      </c>
      <c r="F3297" t="str">
        <f t="shared" si="955"/>
        <v>2.85580243586196-1.04759489654348i</v>
      </c>
      <c r="G3297" t="str">
        <f t="shared" si="956"/>
        <v>0.981405790652251-0.135086878439325i</v>
      </c>
      <c r="H3297" t="str">
        <f t="shared" si="957"/>
        <v>0.0478553707142844-38.1234140010396i</v>
      </c>
      <c r="I3297" t="str">
        <f t="shared" si="958"/>
        <v>-0.112280923875958-0.307276523472211i</v>
      </c>
      <c r="K3297" t="str">
        <f t="shared" si="959"/>
        <v>0.000395118783379115-0.000672746787371975i</v>
      </c>
      <c r="L3297" t="str">
        <f t="shared" si="960"/>
        <v>0.0001875-0.000927446448260734i</v>
      </c>
      <c r="M3297" t="str">
        <f t="shared" si="961"/>
        <v>0.0025-0.000447076749417995i</v>
      </c>
      <c r="N3297">
        <f t="shared" si="962"/>
        <v>13.905933051727374</v>
      </c>
      <c r="O3297">
        <f t="shared" si="963"/>
        <v>14.215402152371016</v>
      </c>
      <c r="P3297" s="3">
        <f t="shared" si="964"/>
        <v>-14.215402152371016</v>
      </c>
      <c r="Q3297" s="3">
        <f t="shared" si="965"/>
        <v>-166.09406694827263</v>
      </c>
      <c r="R3297">
        <f t="shared" si="966"/>
        <v>13.905933051727374</v>
      </c>
      <c r="S3297">
        <f t="shared" si="967"/>
        <v>228.19884852141087</v>
      </c>
      <c r="T3297">
        <f t="shared" si="950"/>
        <v>-14.215402152371016</v>
      </c>
    </row>
    <row r="3298" spans="1:20" x14ac:dyDescent="0.25">
      <c r="A3298">
        <f t="shared" si="951"/>
        <v>1439264.1516231799</v>
      </c>
      <c r="B3298">
        <f t="shared" si="968"/>
        <v>229066.00414579222</v>
      </c>
      <c r="C3298" t="str">
        <f t="shared" si="952"/>
        <v>-0.187670631822102-0.0459515250829297i</v>
      </c>
      <c r="D3298" t="str">
        <f t="shared" si="953"/>
        <v>3.16445297582415-1.06577326451533i</v>
      </c>
      <c r="E3298" t="str">
        <f t="shared" si="954"/>
        <v>2.54254617814544-74.3387143785313i</v>
      </c>
      <c r="F3298" t="str">
        <f t="shared" si="955"/>
        <v>2.85539815576625-1.04655508099013i</v>
      </c>
      <c r="G3298" t="str">
        <f t="shared" si="956"/>
        <v>0.98126685848314-0.135581012408705i</v>
      </c>
      <c r="H3298" t="str">
        <f t="shared" si="957"/>
        <v>0.0473347901808545-37.9785635276504i</v>
      </c>
      <c r="I3298" t="str">
        <f t="shared" si="958"/>
        <v>-0.111745689033951-0.306064567611806i</v>
      </c>
      <c r="K3298" t="str">
        <f t="shared" si="959"/>
        <v>0.000393807478480757-0.000670887517475832i</v>
      </c>
      <c r="L3298" t="str">
        <f t="shared" si="960"/>
        <v>0.0001875-0.000923935493385868i</v>
      </c>
      <c r="M3298" t="str">
        <f t="shared" si="961"/>
        <v>0.0025-0.000445384289119341i</v>
      </c>
      <c r="N3298">
        <f t="shared" si="962"/>
        <v>13.75829952784224</v>
      </c>
      <c r="O3298">
        <f t="shared" si="963"/>
        <v>14.279209682310448</v>
      </c>
      <c r="P3298" s="3">
        <f t="shared" si="964"/>
        <v>-14.279209682310448</v>
      </c>
      <c r="Q3298" s="3">
        <f t="shared" si="965"/>
        <v>-166.24170047215776</v>
      </c>
      <c r="R3298">
        <f t="shared" si="966"/>
        <v>13.75829952784224</v>
      </c>
      <c r="S3298">
        <f t="shared" si="967"/>
        <v>229.06600414579222</v>
      </c>
      <c r="T3298">
        <f t="shared" si="950"/>
        <v>-14.279209682310448</v>
      </c>
    </row>
    <row r="3299" spans="1:20" x14ac:dyDescent="0.25">
      <c r="A3299">
        <f t="shared" si="951"/>
        <v>1444733.3553993478</v>
      </c>
      <c r="B3299">
        <f t="shared" si="968"/>
        <v>229936.45496154623</v>
      </c>
      <c r="C3299" t="str">
        <f t="shared" si="952"/>
        <v>-0.186412977678327-0.0451352461362119i</v>
      </c>
      <c r="D3299" t="str">
        <f t="shared" si="953"/>
        <v>3.1622814295563-1.06860986925965i</v>
      </c>
      <c r="E3299" t="str">
        <f t="shared" si="954"/>
        <v>2.43428383316771-74.0383701816996i</v>
      </c>
      <c r="F3299" t="str">
        <f t="shared" si="955"/>
        <v>2.85499091306157-1.04552948585993i</v>
      </c>
      <c r="G3299" t="str">
        <f t="shared" si="956"/>
        <v>0.98112690820382-0.136076809935541i</v>
      </c>
      <c r="H3299" t="str">
        <f t="shared" si="957"/>
        <v>0.0468200283046052-37.8342664418977i</v>
      </c>
      <c r="I3299" t="str">
        <f t="shared" si="958"/>
        <v>-0.111214406289668-0.304857105056955i</v>
      </c>
      <c r="K3299" t="str">
        <f t="shared" si="959"/>
        <v>0.000392501767633463-0.000669029812732656i</v>
      </c>
      <c r="L3299" t="str">
        <f t="shared" si="960"/>
        <v>0.0001875-0.00092043782963326i</v>
      </c>
      <c r="M3299" t="str">
        <f t="shared" si="961"/>
        <v>0.0025-0.000443698235823213i</v>
      </c>
      <c r="N3299">
        <f t="shared" si="962"/>
        <v>13.610801251767782</v>
      </c>
      <c r="O3299">
        <f t="shared" si="963"/>
        <v>14.343057611916407</v>
      </c>
      <c r="P3299" s="3">
        <f t="shared" si="964"/>
        <v>-14.343057611916407</v>
      </c>
      <c r="Q3299" s="3">
        <f t="shared" si="965"/>
        <v>-166.38919874823222</v>
      </c>
      <c r="R3299">
        <f t="shared" si="966"/>
        <v>13.610801251767782</v>
      </c>
      <c r="S3299">
        <f t="shared" si="967"/>
        <v>229.93645496154622</v>
      </c>
      <c r="T3299">
        <f t="shared" si="950"/>
        <v>-14.343057611916407</v>
      </c>
    </row>
    <row r="3300" spans="1:20" x14ac:dyDescent="0.25">
      <c r="A3300">
        <f t="shared" si="951"/>
        <v>1450223.3421498656</v>
      </c>
      <c r="B3300">
        <f t="shared" si="968"/>
        <v>230810.21349040011</v>
      </c>
      <c r="C3300" t="str">
        <f t="shared" si="952"/>
        <v>-0.185161487246533-0.0443283897362506i</v>
      </c>
      <c r="D3300" t="str">
        <f t="shared" si="953"/>
        <v>3.16009636058932-1.07145235052624i</v>
      </c>
      <c r="E3300" t="str">
        <f t="shared" si="954"/>
        <v>2.32702383631218-73.73915943749i</v>
      </c>
      <c r="F3300" t="str">
        <f t="shared" si="955"/>
        <v>2.85458068690857-1.04451808720957i</v>
      </c>
      <c r="G3300" t="str">
        <f t="shared" si="956"/>
        <v>0.98098593265279-0.136574274993958i</v>
      </c>
      <c r="H3300" t="str">
        <f t="shared" si="957"/>
        <v>0.0463110216754737-37.6905206050781i</v>
      </c>
      <c r="I3300" t="str">
        <f t="shared" si="958"/>
        <v>-0.110687045146537-0.303654117777383i</v>
      </c>
      <c r="K3300" t="str">
        <f t="shared" si="959"/>
        <v>0.000391201651951252-0.000667173697330876i</v>
      </c>
      <c r="L3300" t="str">
        <f t="shared" si="960"/>
        <v>0.0001875-0.000916953406687845i</v>
      </c>
      <c r="M3300" t="str">
        <f t="shared" si="961"/>
        <v>0.0025-0.000442018565275167i</v>
      </c>
      <c r="N3300">
        <f t="shared" si="962"/>
        <v>13.463437241265666</v>
      </c>
      <c r="O3300">
        <f t="shared" si="963"/>
        <v>14.406945949161347</v>
      </c>
      <c r="P3300" s="3">
        <f t="shared" si="964"/>
        <v>-14.406945949161347</v>
      </c>
      <c r="Q3300" s="3">
        <f t="shared" si="965"/>
        <v>-166.53656275873433</v>
      </c>
      <c r="R3300">
        <f t="shared" si="966"/>
        <v>13.463437241265666</v>
      </c>
      <c r="S3300">
        <f t="shared" si="967"/>
        <v>230.81021349040012</v>
      </c>
      <c r="T3300">
        <f t="shared" si="950"/>
        <v>-14.406945949161347</v>
      </c>
    </row>
    <row r="3301" spans="1:20" x14ac:dyDescent="0.25">
      <c r="A3301">
        <f t="shared" si="951"/>
        <v>1455734.1908500351</v>
      </c>
      <c r="B3301">
        <f t="shared" si="968"/>
        <v>231687.29230166363</v>
      </c>
      <c r="C3301" t="str">
        <f t="shared" si="952"/>
        <v>-0.183916155327822-0.0435308695052404i</v>
      </c>
      <c r="D3301" t="str">
        <f t="shared" si="953"/>
        <v>3.15789770567003-1.07430066043723i</v>
      </c>
      <c r="E3301" t="str">
        <f t="shared" si="954"/>
        <v>2.22075652623265-73.4410783010373i</v>
      </c>
      <c r="F3301" t="str">
        <f t="shared" si="955"/>
        <v>2.85416745633442-1.04352086120155i</v>
      </c>
      <c r="G3301" t="str">
        <f t="shared" si="956"/>
        <v>0.980843924622667-0.137073411548232i</v>
      </c>
      <c r="H3301" t="str">
        <f t="shared" si="957"/>
        <v>0.0458077075126926-37.5473238869257i</v>
      </c>
      <c r="I3301" t="str">
        <f t="shared" si="958"/>
        <v>-0.110163575334811-0.30245558781662i</v>
      </c>
      <c r="K3301" t="str">
        <f t="shared" si="959"/>
        <v>0.000389907132229548-0.000665319195398868i</v>
      </c>
      <c r="L3301" t="str">
        <f t="shared" si="960"/>
        <v>0.0001875-0.000913482174425028i</v>
      </c>
      <c r="M3301" t="str">
        <f t="shared" si="961"/>
        <v>0.0025-0.00044034525331258i</v>
      </c>
      <c r="N3301">
        <f t="shared" si="962"/>
        <v>13.316206520757333</v>
      </c>
      <c r="O3301">
        <f t="shared" si="963"/>
        <v>14.47087470243892</v>
      </c>
      <c r="P3301" s="3">
        <f t="shared" si="964"/>
        <v>-14.47087470243892</v>
      </c>
      <c r="Q3301" s="3">
        <f t="shared" si="965"/>
        <v>-166.68379347924267</v>
      </c>
      <c r="R3301">
        <f t="shared" si="966"/>
        <v>13.316206520757333</v>
      </c>
      <c r="S3301">
        <f t="shared" si="967"/>
        <v>231.68729230166363</v>
      </c>
      <c r="T3301">
        <f t="shared" si="950"/>
        <v>-14.47087470243892</v>
      </c>
    </row>
    <row r="3302" spans="1:20" x14ac:dyDescent="0.25">
      <c r="A3302">
        <f t="shared" si="951"/>
        <v>1461265.9807752653</v>
      </c>
      <c r="B3302">
        <f t="shared" si="968"/>
        <v>232567.70401240996</v>
      </c>
      <c r="C3302" t="str">
        <f t="shared" si="952"/>
        <v>-0.182676976339431-0.0427425997101448i</v>
      </c>
      <c r="D3302" t="str">
        <f t="shared" si="953"/>
        <v>3.15568540154282-1.0771547505075i</v>
      </c>
      <c r="E3302" t="str">
        <f t="shared" si="954"/>
        <v>2.11547234608928-73.144122916954i</v>
      </c>
      <c r="F3302" t="str">
        <f t="shared" si="955"/>
        <v>2.8537512002321-1.04253778410276i</v>
      </c>
      <c r="G3302" t="str">
        <f t="shared" si="956"/>
        <v>0.980700876859951-0.137574223552504i</v>
      </c>
      <c r="H3302" t="str">
        <f t="shared" si="957"/>
        <v>0.0453100236597069-37.404674165576i</v>
      </c>
      <c r="I3302" t="str">
        <f t="shared" si="958"/>
        <v>-0.109643966809804-0.301261497291666i</v>
      </c>
      <c r="K3302" t="str">
        <f t="shared" si="959"/>
        <v>0.000388618208947643-0.000663466331001824i</v>
      </c>
      <c r="L3302" t="str">
        <f t="shared" si="960"/>
        <v>0.0001875-0.000910024082909973i</v>
      </c>
      <c r="M3302" t="str">
        <f t="shared" si="961"/>
        <v>0.0025-0.000438678275864296i</v>
      </c>
      <c r="N3302">
        <f t="shared" si="962"/>
        <v>13.169108121251071</v>
      </c>
      <c r="O3302">
        <f t="shared" si="963"/>
        <v>14.534843880562502</v>
      </c>
      <c r="P3302" s="3">
        <f t="shared" si="964"/>
        <v>-14.534843880562502</v>
      </c>
      <c r="Q3302" s="3">
        <f t="shared" si="965"/>
        <v>-166.83089187874893</v>
      </c>
      <c r="R3302">
        <f t="shared" si="966"/>
        <v>13.169108121251071</v>
      </c>
      <c r="S3302">
        <f t="shared" si="967"/>
        <v>232.56770401240996</v>
      </c>
      <c r="T3302">
        <f t="shared" si="950"/>
        <v>-14.534843880562502</v>
      </c>
    </row>
    <row r="3303" spans="1:20" x14ac:dyDescent="0.25">
      <c r="A3303">
        <f t="shared" si="951"/>
        <v>1466818.7915022112</v>
      </c>
      <c r="B3303">
        <f t="shared" si="968"/>
        <v>233451.46128765712</v>
      </c>
      <c r="C3303" t="str">
        <f t="shared" si="952"/>
        <v>-0.18144394432168-0.0419634952591656i</v>
      </c>
      <c r="D3303" t="str">
        <f t="shared" si="953"/>
        <v>3.15345938495454-1.08001457164101i</v>
      </c>
      <c r="E3303" t="str">
        <f t="shared" si="954"/>
        <v>2.01116184240701-72.8482894200271i</v>
      </c>
      <c r="F3303" t="str">
        <f t="shared" si="955"/>
        <v>2.85333189735975-1.04156883228315i</v>
      </c>
      <c r="G3303" t="str">
        <f t="shared" si="956"/>
        <v>0.980556782064806-0.138076714950489i</v>
      </c>
      <c r="H3303" t="str">
        <f t="shared" si="957"/>
        <v>0.0448179085791168-37.2625693275319i</v>
      </c>
      <c r="I3303" t="str">
        <f t="shared" si="958"/>
        <v>-0.109128189750139-0.300071828392665i</v>
      </c>
      <c r="K3303" t="str">
        <f t="shared" si="959"/>
        <v>0.000387334882271183-0.000661615128138658i</v>
      </c>
      <c r="L3303" t="str">
        <f t="shared" si="960"/>
        <v>0.0001875-0.000906579082396867i</v>
      </c>
      <c r="M3303" t="str">
        <f t="shared" si="961"/>
        <v>0.0025-0.000437017608950284i</v>
      </c>
      <c r="N3303">
        <f t="shared" si="962"/>
        <v>13.022141080270728</v>
      </c>
      <c r="O3303">
        <f t="shared" si="963"/>
        <v>14.598853492763684</v>
      </c>
      <c r="P3303" s="3">
        <f t="shared" si="964"/>
        <v>-14.598853492763684</v>
      </c>
      <c r="Q3303" s="3">
        <f t="shared" si="965"/>
        <v>-166.97785891972927</v>
      </c>
      <c r="R3303">
        <f t="shared" si="966"/>
        <v>13.022141080270728</v>
      </c>
      <c r="S3303">
        <f t="shared" si="967"/>
        <v>233.45146128765711</v>
      </c>
      <c r="T3303">
        <f t="shared" si="950"/>
        <v>-14.598853492763684</v>
      </c>
    </row>
    <row r="3304" spans="1:20" x14ac:dyDescent="0.25">
      <c r="A3304">
        <f t="shared" si="951"/>
        <v>1472392.7029099197</v>
      </c>
      <c r="B3304">
        <f t="shared" si="968"/>
        <v>234338.57684055023</v>
      </c>
      <c r="C3304" t="str">
        <f t="shared" si="952"/>
        <v>-0.180217052944828-0.0411934716982148i</v>
      </c>
      <c r="D3304" t="str">
        <f t="shared" si="953"/>
        <v>3.15121959265941-1.08288007412708i</v>
      </c>
      <c r="E3304" t="str">
        <f t="shared" si="954"/>
        <v>1.90781566394569-72.5535739358951i</v>
      </c>
      <c r="F3304" t="str">
        <f t="shared" si="955"/>
        <v>2.85290952633999-1.04061398221436i</v>
      </c>
      <c r="G3304" t="str">
        <f t="shared" si="956"/>
        <v>0.980411632890832-0.13858088967518i</v>
      </c>
      <c r="H3304" t="str">
        <f t="shared" si="957"/>
        <v>0.0443313013476439-37.1210072676295i</v>
      </c>
      <c r="I3304" t="str">
        <f t="shared" si="958"/>
        <v>-0.108616214556024-0.298886563382584i</v>
      </c>
      <c r="K3304" t="str">
        <f t="shared" si="959"/>
        <v>0.000386057152054656-0.000659765610738969i</v>
      </c>
      <c r="L3304" t="str">
        <f t="shared" si="960"/>
        <v>0.0001875-0.000903147123328218i</v>
      </c>
      <c r="M3304" t="str">
        <f t="shared" si="961"/>
        <v>0.0025-0.000435363228681296i</v>
      </c>
      <c r="N3304">
        <f t="shared" si="962"/>
        <v>12.875304441784579</v>
      </c>
      <c r="O3304">
        <f t="shared" si="963"/>
        <v>14.662903548690746</v>
      </c>
      <c r="P3304" s="3">
        <f t="shared" si="964"/>
        <v>-14.662903548690746</v>
      </c>
      <c r="Q3304" s="3">
        <f t="shared" si="965"/>
        <v>-167.12469555821542</v>
      </c>
      <c r="R3304">
        <f t="shared" si="966"/>
        <v>12.875304441784579</v>
      </c>
      <c r="S3304">
        <f t="shared" si="967"/>
        <v>234.33857684055022</v>
      </c>
      <c r="T3304">
        <f t="shared" si="950"/>
        <v>-14.662903548690746</v>
      </c>
    </row>
    <row r="3305" spans="1:20" x14ac:dyDescent="0.25">
      <c r="A3305">
        <f t="shared" si="951"/>
        <v>1477987.7951809773</v>
      </c>
      <c r="B3305">
        <f t="shared" si="968"/>
        <v>235229.06343254432</v>
      </c>
      <c r="C3305" t="str">
        <f t="shared" si="952"/>
        <v>-0.178996295515841-0.0404324452073948i</v>
      </c>
      <c r="D3305" t="str">
        <f t="shared" si="953"/>
        <v>3.14896596142401-1.0857512076368i</v>
      </c>
      <c r="E3305" t="str">
        <f t="shared" si="954"/>
        <v>1.80542456058198-72.2599725817126i</v>
      </c>
      <c r="F3305" t="str">
        <f t="shared" si="955"/>
        <v>2.8524840656593-1.03967321046838i</v>
      </c>
      <c r="G3305" t="str">
        <f t="shared" si="956"/>
        <v>0.980265421944839-0.139086751648551i</v>
      </c>
      <c r="H3305" t="str">
        <f t="shared" si="957"/>
        <v>0.043850141651124-36.9799858890045i</v>
      </c>
      <c r="I3305" t="str">
        <f t="shared" si="958"/>
        <v>-0.108108011847533-0.297705684596904i</v>
      </c>
      <c r="K3305" t="str">
        <f t="shared" si="959"/>
        <v>0.000384785017843922-0.000657917802660044i</v>
      </c>
      <c r="L3305" t="str">
        <f t="shared" si="960"/>
        <v>0.0001875-0.000899728156334152i</v>
      </c>
      <c r="M3305" t="str">
        <f t="shared" si="961"/>
        <v>0.0025-0.000433715111258513i</v>
      </c>
      <c r="N3305">
        <f t="shared" si="962"/>
        <v>12.728597256136567</v>
      </c>
      <c r="O3305">
        <f t="shared" si="963"/>
        <v>14.726994058406913</v>
      </c>
      <c r="P3305" s="3">
        <f t="shared" si="964"/>
        <v>-14.726994058406913</v>
      </c>
      <c r="Q3305" s="3">
        <f t="shared" si="965"/>
        <v>-167.27140274386343</v>
      </c>
      <c r="R3305">
        <f t="shared" si="966"/>
        <v>12.728597256136567</v>
      </c>
      <c r="S3305">
        <f t="shared" si="967"/>
        <v>235.22906343254434</v>
      </c>
      <c r="T3305">
        <f t="shared" si="950"/>
        <v>-14.726994058406913</v>
      </c>
    </row>
    <row r="3306" spans="1:20" x14ac:dyDescent="0.25">
      <c r="A3306">
        <f t="shared" si="951"/>
        <v>1483604.1488026651</v>
      </c>
      <c r="B3306">
        <f t="shared" si="968"/>
        <v>236122.93387358799</v>
      </c>
      <c r="C3306" t="str">
        <f t="shared" si="952"/>
        <v>-0.177781664985042-0.0396803325974853i</v>
      </c>
      <c r="D3306" t="str">
        <f t="shared" si="953"/>
        <v>3.14669842803236-1.08862792121936i</v>
      </c>
      <c r="E3306" t="str">
        <f t="shared" si="954"/>
        <v>1.70397938220161-71.9674814667918i</v>
      </c>
      <c r="F3306" t="str">
        <f t="shared" si="955"/>
        <v>2.85205549366736-1.03874649371614i</v>
      </c>
      <c r="G3306" t="str">
        <f t="shared" si="956"/>
        <v>0.980118141786622-0.139594304781254i</v>
      </c>
      <c r="H3306" t="str">
        <f t="shared" si="957"/>
        <v>0.0433743697795242-36.8395031030578i</v>
      </c>
      <c r="I3306" t="str">
        <f t="shared" si="958"/>
        <v>-0.107603552462898-0.296529174443296i</v>
      </c>
      <c r="K3306" t="str">
        <f t="shared" si="959"/>
        <v>0.000383518478878763-0.000656071727683901i</v>
      </c>
      <c r="L3306" t="str">
        <f t="shared" si="960"/>
        <v>0.0001875-0.000896322132231671i</v>
      </c>
      <c r="M3306" t="str">
        <f t="shared" si="961"/>
        <v>0.0025-0.000432073232973214i</v>
      </c>
      <c r="N3306">
        <f t="shared" si="962"/>
        <v>12.582018579980996</v>
      </c>
      <c r="O3306">
        <f t="shared" si="963"/>
        <v>14.79112503238979</v>
      </c>
      <c r="P3306" s="3">
        <f t="shared" si="964"/>
        <v>-14.79112503238979</v>
      </c>
      <c r="Q3306" s="3">
        <f t="shared" si="965"/>
        <v>-167.417981420019</v>
      </c>
      <c r="R3306">
        <f t="shared" si="966"/>
        <v>12.582018579980996</v>
      </c>
      <c r="S3306">
        <f t="shared" si="967"/>
        <v>236.12293387358798</v>
      </c>
      <c r="T3306">
        <f t="shared" si="950"/>
        <v>-14.79112503238979</v>
      </c>
    </row>
    <row r="3307" spans="1:20" x14ac:dyDescent="0.25">
      <c r="A3307">
        <f t="shared" si="951"/>
        <v>1489241.8445681152</v>
      </c>
      <c r="B3307">
        <f t="shared" si="968"/>
        <v>237020.20102230762</v>
      </c>
      <c r="C3307" t="str">
        <f t="shared" si="952"/>
        <v>-0.176573153952693-0.0389370513064306i</v>
      </c>
      <c r="D3307" t="str">
        <f t="shared" si="953"/>
        <v>3.14441692929099-1.09151016329844i</v>
      </c>
      <c r="E3307" t="str">
        <f t="shared" si="954"/>
        <v>1.60347107760308-71.6760966932335i</v>
      </c>
      <c r="F3307" t="str">
        <f t="shared" si="955"/>
        <v>2.85162378857639-1.03783380872615i</v>
      </c>
      <c r="G3307" t="str">
        <f t="shared" si="956"/>
        <v>0.979969784928732-0.140103552972315i</v>
      </c>
      <c r="H3307" t="str">
        <f t="shared" si="957"/>
        <v>0.0429039266219825-36.6995568294216i</v>
      </c>
      <c r="I3307" t="str">
        <f t="shared" si="958"/>
        <v>-0.107102807456817-0.295357015401309i</v>
      </c>
      <c r="K3307" t="str">
        <f t="shared" si="959"/>
        <v>0.000382257534095438-0.000654227409514396i</v>
      </c>
      <c r="L3307" t="str">
        <f t="shared" si="960"/>
        <v>0.0001875-0.000892929002023979i</v>
      </c>
      <c r="M3307" t="str">
        <f t="shared" si="961"/>
        <v>0.0025-0.00043043757020643i</v>
      </c>
      <c r="N3307">
        <f t="shared" si="962"/>
        <v>12.435567476215795</v>
      </c>
      <c r="O3307">
        <f t="shared" si="963"/>
        <v>14.855296481529948</v>
      </c>
      <c r="P3307" s="3">
        <f t="shared" si="964"/>
        <v>-14.855296481529948</v>
      </c>
      <c r="Q3307" s="3">
        <f t="shared" si="965"/>
        <v>-167.56443252378421</v>
      </c>
      <c r="R3307">
        <f t="shared" si="966"/>
        <v>12.435567476215795</v>
      </c>
      <c r="S3307">
        <f t="shared" si="967"/>
        <v>237.02020102230762</v>
      </c>
      <c r="T3307">
        <f t="shared" si="950"/>
        <v>-14.855296481529948</v>
      </c>
    </row>
    <row r="3308" spans="1:20" x14ac:dyDescent="0.25">
      <c r="A3308">
        <f t="shared" si="951"/>
        <v>1494900.963577474</v>
      </c>
      <c r="B3308">
        <f t="shared" si="968"/>
        <v>237920.8777861924</v>
      </c>
      <c r="C3308" t="str">
        <f t="shared" si="952"/>
        <v>-0.175370754675477-0.038202519395844i</v>
      </c>
      <c r="D3308" t="str">
        <f t="shared" si="953"/>
        <v>3.14212140203422-1.09439788166863i</v>
      </c>
      <c r="E3308" t="str">
        <f t="shared" si="954"/>
        <v>1.50389069341298-71.3858143565399i</v>
      </c>
      <c r="F3308" t="str">
        <f t="shared" si="955"/>
        <v>2.85118892846047-1.03693513236306i</v>
      </c>
      <c r="G3308" t="str">
        <f t="shared" si="956"/>
        <v>0.979820343836257-0.140614500108829i</v>
      </c>
      <c r="H3308" t="str">
        <f t="shared" si="957"/>
        <v>0.0424387536618784-36.5601449959267i</v>
      </c>
      <c r="I3308" t="str">
        <f t="shared" si="958"/>
        <v>-0.106605748098777-0.294189190022057i</v>
      </c>
      <c r="K3308" t="str">
        <f t="shared" si="959"/>
        <v>0.000381002182129287-0.000652384871774375i</v>
      </c>
      <c r="L3308" t="str">
        <f t="shared" si="960"/>
        <v>0.0001875-0.000889548716899758i</v>
      </c>
      <c r="M3308" t="str">
        <f t="shared" si="961"/>
        <v>0.0025-0.000428808099428601i</v>
      </c>
      <c r="N3308">
        <f t="shared" si="962"/>
        <v>12.289243013921094</v>
      </c>
      <c r="O3308">
        <f t="shared" si="963"/>
        <v>14.91950841712989</v>
      </c>
      <c r="P3308" s="3">
        <f t="shared" si="964"/>
        <v>-14.91950841712989</v>
      </c>
      <c r="Q3308" s="3">
        <f t="shared" si="965"/>
        <v>-167.71075698607891</v>
      </c>
      <c r="R3308">
        <f t="shared" si="966"/>
        <v>12.289243013921094</v>
      </c>
      <c r="S3308">
        <f t="shared" si="967"/>
        <v>237.92087778619239</v>
      </c>
      <c r="T3308">
        <f t="shared" ref="T3308:T3371" si="969">P3308</f>
        <v>-14.91950841712989</v>
      </c>
    </row>
    <row r="3309" spans="1:20" x14ac:dyDescent="0.25">
      <c r="A3309">
        <f t="shared" ref="A3309:A3372" si="970">2*PI()*B3309</f>
        <v>1500581.5872390685</v>
      </c>
      <c r="B3309">
        <f t="shared" si="968"/>
        <v>238824.97712177993</v>
      </c>
      <c r="C3309" t="str">
        <f t="shared" ref="C3309:C3372" si="971">IMPRODUCT(D3309,E3309,$C$40,,K3309,$C$41)</f>
        <v>-0.174174459072878-0.0374766555475044i</v>
      </c>
      <c r="D3309" t="str">
        <f t="shared" ref="D3309:D3372" si="972">IMDIV(IMPRODUCT($C$37,$C$38,COMPLEX(1,A3309/$C$38)),IMSUM(-1*A3309*A3309/$C$39,COMPLEX(0,1*A3309)))</f>
        <v>3.13981178312931-1.09729102349185i</v>
      </c>
      <c r="E3309" t="str">
        <f t="shared" ref="E3309:E3372" si="973">IMDIV(IMPRODUCT(IMSUM(F3309,G3309),$C$29,H3309),IMSUM(1,I3309))</f>
        <v>1.40522937301088-71.0966305462104i</v>
      </c>
      <c r="F3309" t="str">
        <f t="shared" ref="F3309:F3372" si="974">IMDIV(IMPRODUCT($C$14,$C$15,COMPLEX(1,A3309/$C$15)),IMSUM(-1*A3309*A3309/$C$16,COMPLEX(0,A3309)))</f>
        <v>2.85075089125484-1.0360504415863i</v>
      </c>
      <c r="G3309" t="str">
        <f t="shared" ref="G3309:G3372" si="975">IMDIV(1,COMPLEX(1,A3309*$C$9*$C$10))</f>
        <v>0.97966981092659-0.141127150065641i</v>
      </c>
      <c r="H3309" t="str">
        <f t="shared" ref="H3309:H3372" si="976">IMDIV($C$3,IMSUM(K3309,COMPLEX(0,$C$28*A3309)))</f>
        <v>0.0419787929719212-36.4212655385683i</v>
      </c>
      <c r="I3309" t="str">
        <f t="shared" ref="I3309:I3372" si="977">IMPRODUCT(F3309,$C$29,H3309,$C$31)</f>
        <v>-0.106112345871386-0.293025680927904i</v>
      </c>
      <c r="K3309" t="str">
        <f t="shared" ref="K3309:K3372" si="978">IF($C$26&lt;=0,IMDIV(1,IMSUM(IMDIV(1,L3309),1/$C$18)),IMDIV(1,IMSUM(IMDIV(1,L3309),1/$C$18,IMDIV(1,M3309))))</f>
        <v>0.000379752421317324-0.000650544138002855i</v>
      </c>
      <c r="L3309" t="str">
        <f t="shared" ref="L3309:L3372" si="979">IMSUM($C$21/$C$22,IMDIV(1,COMPLEX(0,$C$20*$C$22*A3309)))</f>
        <v>0.0001875-0.000886181228232474i</v>
      </c>
      <c r="M3309" t="str">
        <f t="shared" ref="M3309:M3372" si="980">IMSUM($C$25/$C$26,IMDIV(1,COMPLEX(0,$C$24*$C$26*A3309)))</f>
        <v>0.0025-0.000427184797199243i</v>
      </c>
      <c r="N3309">
        <f t="shared" ref="N3309:N3372" si="981">ABS(R3309)</f>
        <v>12.143044268295995</v>
      </c>
      <c r="O3309">
        <f t="shared" ref="O3309:O3372" si="982">ABS(P3309)</f>
        <v>14.983760850903899</v>
      </c>
      <c r="P3309" s="3">
        <f t="shared" ref="P3309:P3372" si="983">20*LOG10(IMABS(C3309))</f>
        <v>-14.983760850903899</v>
      </c>
      <c r="Q3309" s="3">
        <f t="shared" ref="Q3309:Q3372" si="984">IMARGUMENT(C3309)*180/PI()</f>
        <v>-167.85695573170401</v>
      </c>
      <c r="R3309">
        <f t="shared" ref="R3309:R3372" si="985">IF(Q3309&lt;0,Q3309+180,Q3309-180)</f>
        <v>12.143044268295995</v>
      </c>
      <c r="S3309">
        <f t="shared" ref="S3309:S3372" si="986">B3309/1000</f>
        <v>238.82497712177994</v>
      </c>
      <c r="T3309">
        <f t="shared" si="969"/>
        <v>-14.983760850903899</v>
      </c>
    </row>
    <row r="3310" spans="1:20" x14ac:dyDescent="0.25">
      <c r="A3310">
        <f t="shared" si="970"/>
        <v>1506283.7972705769</v>
      </c>
      <c r="B3310">
        <f t="shared" ref="B3310:B3373" si="987">B3309*(1+B$42)</f>
        <v>239732.51203484269</v>
      </c>
      <c r="C3310" t="str">
        <f t="shared" si="971"/>
        <v>-0.172984258733505-0.0367593790598742i</v>
      </c>
      <c r="D3310" t="str">
        <f t="shared" si="972"/>
        <v>3.1374880094819-1.1001895352939i</v>
      </c>
      <c r="E3310" t="str">
        <f t="shared" si="973"/>
        <v>1.30747835546828-70.8085413463286i</v>
      </c>
      <c r="F3310" t="str">
        <f t="shared" si="974"/>
        <v>2.85030965475543-1.03517971344865i</v>
      </c>
      <c r="G3310" t="str">
        <f t="shared" si="975"/>
        <v>0.979518178569205-0.141641506705035i</v>
      </c>
      <c r="H3310" t="str">
        <f t="shared" si="976"/>
        <v>0.0415239872092683-36.2829164014728i</v>
      </c>
      <c r="I3310" t="str">
        <f t="shared" si="977"/>
        <v>-0.105622572468721-0.29186647081217i</v>
      </c>
      <c r="K3310" t="str">
        <f t="shared" si="978"/>
        <v>0.000378508249700869-0.000648705231652278i</v>
      </c>
      <c r="L3310" t="str">
        <f t="shared" si="979"/>
        <v>0.0001875-0.000882826487579674i</v>
      </c>
      <c r="M3310" t="str">
        <f t="shared" si="980"/>
        <v>0.0025-0.000425567640166611i</v>
      </c>
      <c r="N3310">
        <f t="shared" si="981"/>
        <v>11.99697032059936</v>
      </c>
      <c r="O3310">
        <f t="shared" si="982"/>
        <v>15.048053794976333</v>
      </c>
      <c r="P3310" s="3">
        <f t="shared" si="983"/>
        <v>-15.048053794976333</v>
      </c>
      <c r="Q3310" s="3">
        <f t="shared" si="984"/>
        <v>-168.00302967940064</v>
      </c>
      <c r="R3310">
        <f t="shared" si="985"/>
        <v>11.99697032059936</v>
      </c>
      <c r="S3310">
        <f t="shared" si="986"/>
        <v>239.7325120348427</v>
      </c>
      <c r="T3310">
        <f t="shared" si="969"/>
        <v>-15.048053794976333</v>
      </c>
    </row>
    <row r="3311" spans="1:20" x14ac:dyDescent="0.25">
      <c r="A3311">
        <f t="shared" si="970"/>
        <v>1512007.6757002051</v>
      </c>
      <c r="B3311">
        <f t="shared" si="987"/>
        <v>240643.49558057511</v>
      </c>
      <c r="C3311" t="str">
        <f t="shared" si="971"/>
        <v>-0.171800144921293-0.0360506098446114i</v>
      </c>
      <c r="D3311" t="str">
        <f t="shared" si="972"/>
        <v>3.13515001804138-1.10309336296086i</v>
      </c>
      <c r="E3311" t="str">
        <f t="shared" si="973"/>
        <v>1.21062897449308-70.5215428361276i</v>
      </c>
      <c r="F3311" t="str">
        <f t="shared" si="974"/>
        <v>2.84986519661797-1.03432292509484i</v>
      </c>
      <c r="G3311" t="str">
        <f t="shared" si="975"/>
        <v>0.979365439085434-0.142157573876417i</v>
      </c>
      <c r="H3311" t="str">
        <f t="shared" si="976"/>
        <v>0.0410742796106669-36.1450955368654i</v>
      </c>
      <c r="I3311" t="str">
        <f t="shared" si="977"/>
        <v>-0.105136399794691-0.290711542438808i</v>
      </c>
      <c r="K3311" t="str">
        <f t="shared" si="978"/>
        <v>0.000377269665028183-0.000646868176085785i</v>
      </c>
      <c r="L3311" t="str">
        <f t="shared" si="979"/>
        <v>0.0001875-0.000879484446682282i</v>
      </c>
      <c r="M3311" t="str">
        <f t="shared" si="980"/>
        <v>0.0025-0.000423956605067355i</v>
      </c>
      <c r="N3311">
        <f t="shared" si="981"/>
        <v>11.851020258090699</v>
      </c>
      <c r="O3311">
        <f t="shared" si="982"/>
        <v>15.112387261881871</v>
      </c>
      <c r="P3311" s="3">
        <f t="shared" si="983"/>
        <v>-15.112387261881871</v>
      </c>
      <c r="Q3311" s="3">
        <f t="shared" si="984"/>
        <v>-168.1489797419093</v>
      </c>
      <c r="R3311">
        <f t="shared" si="985"/>
        <v>11.851020258090699</v>
      </c>
      <c r="S3311">
        <f t="shared" si="986"/>
        <v>240.64349558057512</v>
      </c>
      <c r="T3311">
        <f t="shared" si="969"/>
        <v>-15.112387261881871</v>
      </c>
    </row>
    <row r="3312" spans="1:20" x14ac:dyDescent="0.25">
      <c r="A3312">
        <f t="shared" si="970"/>
        <v>1517753.304867866</v>
      </c>
      <c r="B3312">
        <f t="shared" si="987"/>
        <v>241557.94086378129</v>
      </c>
      <c r="C3312" t="str">
        <f t="shared" si="971"/>
        <v>-0.170622108581645-0.0353502684231013i</v>
      </c>
      <c r="D3312" t="str">
        <f t="shared" si="972"/>
        <v>3.13279774580634-1.1060024517357i</v>
      </c>
      <c r="E3312" t="str">
        <f t="shared" si="973"/>
        <v>1.11467265739128-70.2356310905431i</v>
      </c>
      <c r="F3312" t="str">
        <f t="shared" si="974"/>
        <v>2.84941749435748-1.03348005376009i</v>
      </c>
      <c r="G3312" t="str">
        <f t="shared" si="975"/>
        <v>0.979211584748242-0.142675355415988i</v>
      </c>
      <c r="H3312" t="str">
        <f t="shared" si="976"/>
        <v>0.0406296139876218-36.0078009050359i</v>
      </c>
      <c r="I3312" t="str">
        <f t="shared" si="977"/>
        <v>-0.104653799961402-0.289560878642108i</v>
      </c>
      <c r="K3312" t="str">
        <f t="shared" si="978"/>
        <v>0.000376036664757151-0.000645032994574573i</v>
      </c>
      <c r="L3312" t="str">
        <f t="shared" si="979"/>
        <v>0.0001875-0.000876155057463912i</v>
      </c>
      <c r="M3312" t="str">
        <f t="shared" si="980"/>
        <v>0.0025-0.000422351668726195i</v>
      </c>
      <c r="N3312">
        <f t="shared" si="981"/>
        <v>11.705193173974664</v>
      </c>
      <c r="O3312">
        <f t="shared" si="982"/>
        <v>15.176761264564488</v>
      </c>
      <c r="P3312" s="3">
        <f t="shared" si="983"/>
        <v>-15.176761264564488</v>
      </c>
      <c r="Q3312" s="3">
        <f t="shared" si="984"/>
        <v>-168.29480682602534</v>
      </c>
      <c r="R3312">
        <f t="shared" si="985"/>
        <v>11.705193173974664</v>
      </c>
      <c r="S3312">
        <f t="shared" si="986"/>
        <v>241.55794086378128</v>
      </c>
      <c r="T3312">
        <f t="shared" si="969"/>
        <v>-15.176761264564488</v>
      </c>
    </row>
    <row r="3313" spans="1:20" x14ac:dyDescent="0.25">
      <c r="A3313">
        <f t="shared" si="970"/>
        <v>1523520.7674263639</v>
      </c>
      <c r="B3313">
        <f t="shared" si="987"/>
        <v>242475.86103906366</v>
      </c>
      <c r="C3313" t="str">
        <f t="shared" si="971"/>
        <v>-0.169450140347472-0.0346582759229822i</v>
      </c>
      <c r="D3313" t="str">
        <f t="shared" si="972"/>
        <v>3.13043112983014-1.10891674621478i</v>
      </c>
      <c r="E3313" t="str">
        <f t="shared" si="973"/>
        <v>1.01960092403463-69.9508021807551i</v>
      </c>
      <c r="F3313" t="str">
        <f t="shared" si="974"/>
        <v>2.84896652534762-1.03265107676871i</v>
      </c>
      <c r="G3313" t="str">
        <f t="shared" si="975"/>
        <v>0.979056607781998-0.143194855146421i</v>
      </c>
      <c r="H3313" t="str">
        <f t="shared" si="976"/>
        <v>0.0401899347215837-35.8710304743069i</v>
      </c>
      <c r="I3313" t="str">
        <f t="shared" si="977"/>
        <v>-0.104174745287548-0.288414462326399i</v>
      </c>
      <c r="K3313" t="str">
        <f t="shared" si="978"/>
        <v>0.000374809246057921-0.000643199710295263i</v>
      </c>
      <c r="L3313" t="str">
        <f t="shared" si="979"/>
        <v>0.0001875-0.000872838272030198i</v>
      </c>
      <c r="M3313" t="str">
        <f t="shared" si="980"/>
        <v>0.0025-0.000420752808055584i</v>
      </c>
      <c r="N3313">
        <f t="shared" si="981"/>
        <v>11.559488167344028</v>
      </c>
      <c r="O3313">
        <f t="shared" si="982"/>
        <v>15.241175816377526</v>
      </c>
      <c r="P3313" s="3">
        <f t="shared" si="983"/>
        <v>-15.241175816377526</v>
      </c>
      <c r="Q3313" s="3">
        <f t="shared" si="984"/>
        <v>-168.44051183265597</v>
      </c>
      <c r="R3313">
        <f t="shared" si="985"/>
        <v>11.559488167344028</v>
      </c>
      <c r="S3313">
        <f t="shared" si="986"/>
        <v>242.47586103906366</v>
      </c>
      <c r="T3313">
        <f t="shared" si="969"/>
        <v>-15.241175816377526</v>
      </c>
    </row>
    <row r="3314" spans="1:20" x14ac:dyDescent="0.25">
      <c r="A3314">
        <f t="shared" si="970"/>
        <v>1529310.1463425842</v>
      </c>
      <c r="B3314">
        <f t="shared" si="987"/>
        <v>243397.26931101212</v>
      </c>
      <c r="C3314" t="str">
        <f t="shared" si="971"/>
        <v>-0.168284230545167-0.0339745540746945i</v>
      </c>
      <c r="D3314" t="str">
        <f t="shared" si="972"/>
        <v>3.12805010722649-1.11183619034447i</v>
      </c>
      <c r="E3314" t="str">
        <f t="shared" si="973"/>
        <v>0.92540538584102-69.6670521747126i</v>
      </c>
      <c r="F3314" t="str">
        <f t="shared" si="974"/>
        <v>2.84851226681991-1.03183597153259i</v>
      </c>
      <c r="G3314" t="str">
        <f t="shared" si="975"/>
        <v>0.978900500362257-0.143716076876528i</v>
      </c>
      <c r="H3314" t="str">
        <f t="shared" si="976"/>
        <v>0.0397551867591734-35.7347822210012i</v>
      </c>
      <c r="I3314" t="str">
        <f t="shared" si="977"/>
        <v>-0.103699208296807-0.287272276465736i</v>
      </c>
      <c r="K3314" t="str">
        <f t="shared" si="978"/>
        <v>0.000373587405815648-0.000641368346327347i</v>
      </c>
      <c r="L3314" t="str">
        <f t="shared" si="979"/>
        <v>0.0001875-0.000869534042668065i</v>
      </c>
      <c r="M3314" t="str">
        <f t="shared" si="980"/>
        <v>0.0025-0.000419160000055374i</v>
      </c>
      <c r="N3314">
        <f t="shared" si="981"/>
        <v>11.413904343128735</v>
      </c>
      <c r="O3314">
        <f t="shared" si="982"/>
        <v>15.305630931082867</v>
      </c>
      <c r="P3314" s="3">
        <f t="shared" si="983"/>
        <v>-15.305630931082867</v>
      </c>
      <c r="Q3314" s="3">
        <f t="shared" si="984"/>
        <v>-168.58609565687127</v>
      </c>
      <c r="R3314">
        <f t="shared" si="985"/>
        <v>11.413904343128735</v>
      </c>
      <c r="S3314">
        <f t="shared" si="986"/>
        <v>243.39726931101211</v>
      </c>
      <c r="T3314">
        <f t="shared" si="969"/>
        <v>-15.305630931082867</v>
      </c>
    </row>
    <row r="3315" spans="1:20" x14ac:dyDescent="0.25">
      <c r="A3315">
        <f t="shared" si="970"/>
        <v>1535121.524898686</v>
      </c>
      <c r="B3315">
        <f t="shared" si="987"/>
        <v>244322.17893439397</v>
      </c>
      <c r="C3315" t="str">
        <f t="shared" si="971"/>
        <v>-0.167124369200477-0.0332990252080208i</v>
      </c>
      <c r="D3315" t="str">
        <f t="shared" si="972"/>
        <v>3.12565461517515-1.11476072741775i</v>
      </c>
      <c r="E3315" t="str">
        <f t="shared" si="973"/>
        <v>0.83207774476595-69.3843771376461i</v>
      </c>
      <c r="F3315" t="str">
        <f t="shared" si="974"/>
        <v>2.8480546958632-1.03103471554981i</v>
      </c>
      <c r="G3315" t="str">
        <f t="shared" si="975"/>
        <v>0.978743254615527-0.144239024400931i</v>
      </c>
      <c r="H3315" t="str">
        <f t="shared" si="976"/>
        <v>0.039325315607416-35.5990541294086i</v>
      </c>
      <c r="I3315" t="str">
        <f t="shared" si="977"/>
        <v>-0.103227161716249-0.286134304103613i</v>
      </c>
      <c r="K3315" t="str">
        <f t="shared" si="978"/>
        <v>0.000372371140633142-0.000639538925650639i</v>
      </c>
      <c r="L3315" t="str">
        <f t="shared" si="979"/>
        <v>0.0001875-0.000866242321845052i</v>
      </c>
      <c r="M3315" t="str">
        <f t="shared" si="980"/>
        <v>0.0025-0.000417573221812486i</v>
      </c>
      <c r="N3315">
        <f t="shared" si="981"/>
        <v>11.268440812041405</v>
      </c>
      <c r="O3315">
        <f t="shared" si="982"/>
        <v>15.370126622851384</v>
      </c>
      <c r="P3315" s="3">
        <f t="shared" si="983"/>
        <v>-15.370126622851384</v>
      </c>
      <c r="Q3315" s="3">
        <f t="shared" si="984"/>
        <v>-168.7315591879586</v>
      </c>
      <c r="R3315">
        <f t="shared" si="985"/>
        <v>11.268440812041405</v>
      </c>
      <c r="S3315">
        <f t="shared" si="986"/>
        <v>244.32217893439397</v>
      </c>
      <c r="T3315">
        <f t="shared" si="969"/>
        <v>-15.370126622851384</v>
      </c>
    </row>
    <row r="3316" spans="1:20" x14ac:dyDescent="0.25">
      <c r="A3316">
        <f t="shared" si="970"/>
        <v>1540954.986693301</v>
      </c>
      <c r="B3316">
        <f t="shared" si="987"/>
        <v>245250.60321434468</v>
      </c>
      <c r="C3316" t="str">
        <f t="shared" si="971"/>
        <v>-0.165970546044325-0.0326316122486489i</v>
      </c>
      <c r="D3316" t="str">
        <f t="shared" si="972"/>
        <v>3.12324459092777-1.11769030007094i</v>
      </c>
      <c r="E3316" t="str">
        <f t="shared" si="973"/>
        <v>0.739609792302372-69.1027731325673i</v>
      </c>
      <c r="F3316" t="str">
        <f t="shared" si="974"/>
        <v>2.84759378942302-1.03024728640319i</v>
      </c>
      <c r="G3316" t="str">
        <f t="shared" si="975"/>
        <v>0.978584862619055-0.14476370149972i</v>
      </c>
      <c r="H3316" t="str">
        <f t="shared" si="976"/>
        <v>0.0389002673290143-35.4638441917535i</v>
      </c>
      <c r="I3316" t="str">
        <f t="shared" si="977"/>
        <v>-0.102758578474764-0.285000528352663i</v>
      </c>
      <c r="K3316" t="str">
        <f t="shared" si="978"/>
        <v>0.000371160446833648-0.000637711471142837i</v>
      </c>
      <c r="L3316" t="str">
        <f t="shared" si="979"/>
        <v>0.0001875-0.00086296306220866i</v>
      </c>
      <c r="M3316" t="str">
        <f t="shared" si="980"/>
        <v>0.0025-0.000415992450500584i</v>
      </c>
      <c r="N3316">
        <f t="shared" si="981"/>
        <v>11.123096690528399</v>
      </c>
      <c r="O3316">
        <f t="shared" si="982"/>
        <v>15.434662906261813</v>
      </c>
      <c r="P3316" s="3">
        <f t="shared" si="983"/>
        <v>-15.434662906261813</v>
      </c>
      <c r="Q3316" s="3">
        <f t="shared" si="984"/>
        <v>-168.8769033094716</v>
      </c>
      <c r="R3316">
        <f t="shared" si="985"/>
        <v>11.123096690528399</v>
      </c>
      <c r="S3316">
        <f t="shared" si="986"/>
        <v>245.25060321434469</v>
      </c>
      <c r="T3316">
        <f t="shared" si="969"/>
        <v>-15.434662906261813</v>
      </c>
    </row>
    <row r="3317" spans="1:20" x14ac:dyDescent="0.25">
      <c r="A3317">
        <f t="shared" si="970"/>
        <v>1546810.6156427357</v>
      </c>
      <c r="B3317">
        <f t="shared" si="987"/>
        <v>246182.55550655921</v>
      </c>
      <c r="C3317" t="str">
        <f t="shared" si="971"/>
        <v>-0.164822750518508-0.0319722387147304i</v>
      </c>
      <c r="D3317" t="str">
        <f t="shared" si="972"/>
        <v>3.12081997181355-1.12062485028028i</v>
      </c>
      <c r="E3317" t="str">
        <f t="shared" si="973"/>
        <v>0.647993408493874-68.822236220754i</v>
      </c>
      <c r="F3317" t="str">
        <f t="shared" si="974"/>
        <v>2.84712952430083-1.02947366175873i</v>
      </c>
      <c r="G3317" t="str">
        <f t="shared" si="975"/>
        <v>0.978425316400595-0.145290111938117i</v>
      </c>
      <c r="H3317" t="str">
        <f t="shared" si="976"/>
        <v>0.0384799885376376-35.3291504081635i</v>
      </c>
      <c r="I3317" t="str">
        <f t="shared" si="977"/>
        <v>-0.102293431701486-0.283870932394361i</v>
      </c>
      <c r="K3317" t="str">
        <f t="shared" si="978"/>
        <v>0.000369955320463532-0.000635886005577066i</v>
      </c>
      <c r="L3317" t="str">
        <f t="shared" si="979"/>
        <v>0.0001875-0.000859696216585631i</v>
      </c>
      <c r="M3317" t="str">
        <f t="shared" si="980"/>
        <v>0.0025-0.000414417663379741i</v>
      </c>
      <c r="N3317">
        <f t="shared" si="981"/>
        <v>10.977871100720421</v>
      </c>
      <c r="O3317">
        <f t="shared" si="982"/>
        <v>15.49923979630206</v>
      </c>
      <c r="P3317" s="3">
        <f t="shared" si="983"/>
        <v>-15.49923979630206</v>
      </c>
      <c r="Q3317" s="3">
        <f t="shared" si="984"/>
        <v>-169.02212889927958</v>
      </c>
      <c r="R3317">
        <f t="shared" si="985"/>
        <v>10.977871100720421</v>
      </c>
      <c r="S3317">
        <f t="shared" si="986"/>
        <v>246.1825555065592</v>
      </c>
      <c r="T3317">
        <f t="shared" si="969"/>
        <v>-15.49923979630206</v>
      </c>
    </row>
    <row r="3318" spans="1:20" x14ac:dyDescent="0.25">
      <c r="A3318">
        <f t="shared" si="970"/>
        <v>1552688.4959821783</v>
      </c>
      <c r="B3318">
        <f t="shared" si="987"/>
        <v>247118.04921748413</v>
      </c>
      <c r="C3318" t="str">
        <f t="shared" si="971"/>
        <v>-0.163680971781374-0.0313208287134617i</v>
      </c>
      <c r="D3318" t="str">
        <f t="shared" si="972"/>
        <v>3.11838069524529-1.12356431935875i</v>
      </c>
      <c r="E3318" t="str">
        <f t="shared" si="973"/>
        <v>0.557220560956506-68.5427624622269i</v>
      </c>
      <c r="F3318" t="str">
        <f t="shared" si="974"/>
        <v>2.84666187715347-1.02871381936421i</v>
      </c>
      <c r="G3318" t="str">
        <f t="shared" si="975"/>
        <v>0.978264607938189-0.145818259466126i</v>
      </c>
      <c r="H3318" t="str">
        <f t="shared" si="976"/>
        <v>0.0380644263932436-35.1949707866369i</v>
      </c>
      <c r="I3318" t="str">
        <f t="shared" si="977"/>
        <v>-0.101831694724253-0.282745499478736i</v>
      </c>
      <c r="K3318" t="str">
        <f t="shared" si="978"/>
        <v>0.000368755757295068-0.000634062551619518i</v>
      </c>
      <c r="L3318" t="str">
        <f t="shared" si="979"/>
        <v>0.0001875-0.000856441737981302i</v>
      </c>
      <c r="M3318" t="str">
        <f t="shared" si="980"/>
        <v>0.0025-0.000412848837796115i</v>
      </c>
      <c r="N3318">
        <f t="shared" si="981"/>
        <v>10.832763170385874</v>
      </c>
      <c r="O3318">
        <f t="shared" si="982"/>
        <v>15.563857308367581</v>
      </c>
      <c r="P3318" s="3">
        <f t="shared" si="983"/>
        <v>-15.563857308367581</v>
      </c>
      <c r="Q3318" s="3">
        <f t="shared" si="984"/>
        <v>-169.16723682961413</v>
      </c>
      <c r="R3318">
        <f t="shared" si="985"/>
        <v>10.832763170385874</v>
      </c>
      <c r="S3318">
        <f t="shared" si="986"/>
        <v>247.11804921748413</v>
      </c>
      <c r="T3318">
        <f t="shared" si="969"/>
        <v>-15.563857308367581</v>
      </c>
    </row>
    <row r="3319" spans="1:20" x14ac:dyDescent="0.25">
      <c r="A3319">
        <f t="shared" si="970"/>
        <v>1558588.7122669106</v>
      </c>
      <c r="B3319">
        <f t="shared" si="987"/>
        <v>248057.09780451059</v>
      </c>
      <c r="C3319" t="str">
        <f t="shared" si="971"/>
        <v>-0.162545198713362-0.0306773069376566i</v>
      </c>
      <c r="D3319" t="str">
        <f t="shared" si="972"/>
        <v>3.11592669872526-1.12650864795277i</v>
      </c>
      <c r="E3319" t="str">
        <f t="shared" si="973"/>
        <v>0.467283303911091-68.2643479162066i</v>
      </c>
      <c r="F3319" t="str">
        <f t="shared" si="974"/>
        <v>2.84619082449244-1.02796773704765i</v>
      </c>
      <c r="G3319" t="str">
        <f t="shared" si="975"/>
        <v>0.978102729159943-0.14634814781819i</v>
      </c>
      <c r="H3319" t="str">
        <f t="shared" si="976"/>
        <v>0.0376535285974165-35.0613033430101i</v>
      </c>
      <c r="I3319" t="str">
        <f t="shared" si="977"/>
        <v>-0.10137334106805-0.281624212924072i</v>
      </c>
      <c r="K3319" t="str">
        <f t="shared" si="978"/>
        <v>0.000367561752829165-0.000632241131827104i</v>
      </c>
      <c r="L3319" t="str">
        <f t="shared" si="979"/>
        <v>0.0001875-0.000853199579578901i</v>
      </c>
      <c r="M3319" t="str">
        <f t="shared" si="980"/>
        <v>0.0025-0.000411285951181626i</v>
      </c>
      <c r="N3319">
        <f t="shared" si="981"/>
        <v>10.68777203288434</v>
      </c>
      <c r="O3319">
        <f t="shared" si="982"/>
        <v>15.628515458263044</v>
      </c>
      <c r="P3319" s="3">
        <f t="shared" si="983"/>
        <v>-15.628515458263044</v>
      </c>
      <c r="Q3319" s="3">
        <f t="shared" si="984"/>
        <v>-169.31222796711566</v>
      </c>
      <c r="R3319">
        <f t="shared" si="985"/>
        <v>10.68777203288434</v>
      </c>
      <c r="S3319">
        <f t="shared" si="986"/>
        <v>248.05709780451059</v>
      </c>
      <c r="T3319">
        <f t="shared" si="969"/>
        <v>-15.628515458263044</v>
      </c>
    </row>
    <row r="3320" spans="1:20" x14ac:dyDescent="0.25">
      <c r="A3320">
        <f t="shared" si="970"/>
        <v>1564511.3493735248</v>
      </c>
      <c r="B3320">
        <f t="shared" si="987"/>
        <v>248999.71477616773</v>
      </c>
      <c r="C3320" t="str">
        <f t="shared" si="971"/>
        <v>-0.161415419922518-0.0300415986623442i</v>
      </c>
      <c r="D3320" t="str">
        <f t="shared" si="972"/>
        <v>3.1134579198513-1.12945777603905i</v>
      </c>
      <c r="E3320" t="str">
        <f t="shared" si="973"/>
        <v>0.378173777226524-67.986988641567i</v>
      </c>
      <c r="F3320" t="str">
        <f t="shared" si="974"/>
        <v>2.84571634268332-1.02723539271585i</v>
      </c>
      <c r="G3320" t="str">
        <f t="shared" si="975"/>
        <v>0.977939671943802-0.146879780712835i</v>
      </c>
      <c r="H3320" t="str">
        <f t="shared" si="976"/>
        <v>0.0372472433887408-34.9281461009269i</v>
      </c>
      <c r="I3320" t="str">
        <f t="shared" si="977"/>
        <v>-0.100918344453494-0.280507056116631i</v>
      </c>
      <c r="K3320" t="str">
        <f t="shared" si="978"/>
        <v>0.00036637330229817-0.000630421768645184i</v>
      </c>
      <c r="L3320" t="str">
        <f t="shared" si="979"/>
        <v>0.0001875-0.000849969694738897i</v>
      </c>
      <c r="M3320" t="str">
        <f t="shared" si="980"/>
        <v>0.0025-0.000409728981053621i</v>
      </c>
      <c r="N3320">
        <f t="shared" si="981"/>
        <v>10.542896827123116</v>
      </c>
      <c r="O3320">
        <f t="shared" si="982"/>
        <v>15.693214262201247</v>
      </c>
      <c r="P3320" s="3">
        <f t="shared" si="983"/>
        <v>-15.693214262201247</v>
      </c>
      <c r="Q3320" s="3">
        <f t="shared" si="984"/>
        <v>-169.45710317287688</v>
      </c>
      <c r="R3320">
        <f t="shared" si="985"/>
        <v>10.542896827123116</v>
      </c>
      <c r="S3320">
        <f t="shared" si="986"/>
        <v>248.99971477616774</v>
      </c>
      <c r="T3320">
        <f t="shared" si="969"/>
        <v>-15.693214262201247</v>
      </c>
    </row>
    <row r="3321" spans="1:20" x14ac:dyDescent="0.25">
      <c r="A3321">
        <f t="shared" si="970"/>
        <v>1570456.4925011443</v>
      </c>
      <c r="B3321">
        <f t="shared" si="987"/>
        <v>249945.91369231718</v>
      </c>
      <c r="C3321" t="str">
        <f t="shared" si="971"/>
        <v>-0.160291623749897-0.0294136297413584i</v>
      </c>
      <c r="D3321" t="str">
        <f t="shared" si="972"/>
        <v>3.11097429632288-1.13241164292137i</v>
      </c>
      <c r="E3321" t="str">
        <f t="shared" si="973"/>
        <v>0.28988420547207-67.7106806972703i</v>
      </c>
      <c r="F3321" t="str">
        <f t="shared" si="974"/>
        <v>2.84523840794504-1.02651676435284i</v>
      </c>
      <c r="G3321" t="str">
        <f t="shared" si="975"/>
        <v>0.977775428117335-0.147413161852316i</v>
      </c>
      <c r="H3321" t="str">
        <f t="shared" si="976"/>
        <v>0.0368455195381886-34.7954970918061i</v>
      </c>
      <c r="I3321" t="str">
        <f t="shared" si="977"/>
        <v>-0.100466678795306-0.279394012510352i</v>
      </c>
      <c r="K3321" t="str">
        <f t="shared" si="978"/>
        <v>0.0003651904006686-0.000628604484405295i</v>
      </c>
      <c r="L3321" t="str">
        <f t="shared" si="979"/>
        <v>0.0001875-0.000846752036998303i</v>
      </c>
      <c r="M3321" t="str">
        <f t="shared" si="980"/>
        <v>0.0025-0.000408177905014567i</v>
      </c>
      <c r="N3321">
        <f t="shared" si="981"/>
        <v>10.398136697512513</v>
      </c>
      <c r="O3321">
        <f t="shared" si="982"/>
        <v>15.757953736804302</v>
      </c>
      <c r="P3321" s="3">
        <f t="shared" si="983"/>
        <v>-15.757953736804302</v>
      </c>
      <c r="Q3321" s="3">
        <f t="shared" si="984"/>
        <v>-169.60186330248749</v>
      </c>
      <c r="R3321">
        <f t="shared" si="985"/>
        <v>10.398136697512513</v>
      </c>
      <c r="S3321">
        <f t="shared" si="986"/>
        <v>249.94591369231716</v>
      </c>
      <c r="T3321">
        <f t="shared" si="969"/>
        <v>-15.757953736804302</v>
      </c>
    </row>
    <row r="3322" spans="1:20" x14ac:dyDescent="0.25">
      <c r="A3322">
        <f t="shared" si="970"/>
        <v>1576424.2271726485</v>
      </c>
      <c r="B3322">
        <f t="shared" si="987"/>
        <v>250895.70816434798</v>
      </c>
      <c r="C3322" t="str">
        <f t="shared" si="971"/>
        <v>-0.159173798274922-0.0287933266039585i</v>
      </c>
      <c r="D3322" t="str">
        <f t="shared" si="972"/>
        <v>3.10847576594733-1.13537018722755i</v>
      </c>
      <c r="E3322" t="str">
        <f t="shared" si="973"/>
        <v>0.202406896982564-67.4354201427937i</v>
      </c>
      <c r="F3322" t="str">
        <f t="shared" si="974"/>
        <v>2.84475699634931-1.02581183001838i</v>
      </c>
      <c r="G3322" t="str">
        <f t="shared" si="975"/>
        <v>0.977609989457505-0.147948294922253i</v>
      </c>
      <c r="H3322" t="str">
        <f t="shared" si="976"/>
        <v>0.0364483063445467-34.6633543548106i</v>
      </c>
      <c r="I3322" t="str">
        <f t="shared" si="977"/>
        <v>-0.100018318200811-0.278285065626581i</v>
      </c>
      <c r="K3322" t="str">
        <f t="shared" si="978"/>
        <v>0.000364013042644001-0.000626789301323003i</v>
      </c>
      <c r="L3322" t="str">
        <f t="shared" si="979"/>
        <v>0.0001875-0.000843546560070038i</v>
      </c>
      <c r="M3322" t="str">
        <f t="shared" si="980"/>
        <v>0.0025-0.00040663270075171i</v>
      </c>
      <c r="N3322">
        <f t="shared" si="981"/>
        <v>10.253490793928364</v>
      </c>
      <c r="O3322">
        <f t="shared" si="982"/>
        <v>15.822733899103048</v>
      </c>
      <c r="P3322" s="3">
        <f t="shared" si="983"/>
        <v>-15.822733899103048</v>
      </c>
      <c r="Q3322" s="3">
        <f t="shared" si="984"/>
        <v>-169.74650920607164</v>
      </c>
      <c r="R3322">
        <f t="shared" si="985"/>
        <v>10.253490793928364</v>
      </c>
      <c r="S3322">
        <f t="shared" si="986"/>
        <v>250.89570816434798</v>
      </c>
      <c r="T3322">
        <f t="shared" si="969"/>
        <v>-15.822733899103048</v>
      </c>
    </row>
    <row r="3323" spans="1:20" x14ac:dyDescent="0.25">
      <c r="A3323">
        <f t="shared" si="970"/>
        <v>1582414.6392359047</v>
      </c>
      <c r="B3323">
        <f t="shared" si="987"/>
        <v>251849.1118553725</v>
      </c>
      <c r="C3323" t="str">
        <f t="shared" si="971"/>
        <v>-0.158061931320654-0.028180616251434i</v>
      </c>
      <c r="D3323" t="str">
        <f t="shared" si="972"/>
        <v>3.10596226664612-1.1383333469063i</v>
      </c>
      <c r="E3323" t="str">
        <f t="shared" si="973"/>
        <v>0.115734242929275-67.1612030385455i</v>
      </c>
      <c r="F3323" t="str">
        <f t="shared" si="974"/>
        <v>2.84427208381997-1.02512056784646i</v>
      </c>
      <c r="G3323" t="str">
        <f t="shared" si="975"/>
        <v>0.977443347690451-0.148485183591276i</v>
      </c>
      <c r="H3323" t="str">
        <f t="shared" si="976"/>
        <v>0.0360555536298534-34.5317159368151i</v>
      </c>
      <c r="I3323" t="str">
        <f t="shared" si="977"/>
        <v>-0.0995732369684404-0.277180199053776i</v>
      </c>
      <c r="K3323" t="str">
        <f t="shared" si="978"/>
        <v>0.000362841222667684-0.000624976241495715i</v>
      </c>
      <c r="L3323" t="str">
        <f t="shared" si="979"/>
        <v>0.0001875-0.000840353217842236i</v>
      </c>
      <c r="M3323" t="str">
        <f t="shared" si="980"/>
        <v>0.0025-0.00040509334603677i</v>
      </c>
      <c r="N3323">
        <f t="shared" si="981"/>
        <v>10.108958271667774</v>
      </c>
      <c r="O3323">
        <f t="shared" si="982"/>
        <v>15.887554766537642</v>
      </c>
      <c r="P3323" s="3">
        <f t="shared" si="983"/>
        <v>-15.887554766537642</v>
      </c>
      <c r="Q3323" s="3">
        <f t="shared" si="984"/>
        <v>-169.89104172833223</v>
      </c>
      <c r="R3323">
        <f t="shared" si="985"/>
        <v>10.108958271667774</v>
      </c>
      <c r="S3323">
        <f t="shared" si="986"/>
        <v>251.84911185537248</v>
      </c>
      <c r="T3323">
        <f t="shared" si="969"/>
        <v>-15.887554766537642</v>
      </c>
    </row>
    <row r="3324" spans="1:20" x14ac:dyDescent="0.25">
      <c r="A3324">
        <f t="shared" si="970"/>
        <v>1588427.8148650012</v>
      </c>
      <c r="B3324">
        <f t="shared" si="987"/>
        <v>252806.13848042293</v>
      </c>
      <c r="C3324" t="str">
        <f t="shared" si="971"/>
        <v>-0.156956010458985-0.027575426253737i</v>
      </c>
      <c r="D3324" t="str">
        <f t="shared" si="972"/>
        <v>3.10343373646105-1.1413010592242i</v>
      </c>
      <c r="E3324" t="str">
        <f t="shared" si="973"/>
        <v>0.0298587164049725-66.8880254462656i</v>
      </c>
      <c r="F3324" t="str">
        <f t="shared" si="974"/>
        <v>2.84378364613226-1.0244429560437i</v>
      </c>
      <c r="G3324" t="str">
        <f t="shared" si="975"/>
        <v>0.977275494491271-0.149023831510645i</v>
      </c>
      <c r="H3324" t="str">
        <f t="shared" si="976"/>
        <v>0.0356672117348736-34.4005798923757i</v>
      </c>
      <c r="I3324" t="str">
        <f t="shared" si="977"/>
        <v>-0.099131409586249-0.276079396447226i</v>
      </c>
      <c r="K3324" t="str">
        <f t="shared" si="978"/>
        <v>0.000361674934925579-0.000623165326900602i</v>
      </c>
      <c r="L3324" t="str">
        <f t="shared" si="979"/>
        <v>0.0001875-0.000837171964377601i</v>
      </c>
      <c r="M3324" t="str">
        <f t="shared" si="980"/>
        <v>0.0025-0.000403559818725613i</v>
      </c>
      <c r="N3324">
        <f t="shared" si="981"/>
        <v>9.9645382914140157</v>
      </c>
      <c r="O3324">
        <f t="shared" si="982"/>
        <v>15.952416356958279</v>
      </c>
      <c r="P3324" s="3">
        <f t="shared" si="983"/>
        <v>-15.952416356958279</v>
      </c>
      <c r="Q3324" s="3">
        <f t="shared" si="984"/>
        <v>-170.03546170858598</v>
      </c>
      <c r="R3324">
        <f t="shared" si="985"/>
        <v>9.9645382914140157</v>
      </c>
      <c r="S3324">
        <f t="shared" si="986"/>
        <v>252.80613848042293</v>
      </c>
      <c r="T3324">
        <f t="shared" si="969"/>
        <v>-15.952416356958279</v>
      </c>
    </row>
    <row r="3325" spans="1:20" x14ac:dyDescent="0.25">
      <c r="A3325">
        <f t="shared" si="970"/>
        <v>1594463.8405614882</v>
      </c>
      <c r="B3325">
        <f t="shared" si="987"/>
        <v>253766.80180664855</v>
      </c>
      <c r="C3325" t="str">
        <f t="shared" si="971"/>
        <v>-0.155856023015782-0.0269776847461146i</v>
      </c>
      <c r="D3325" t="str">
        <f t="shared" si="972"/>
        <v>3.10089011356085-1.14427326076272i</v>
      </c>
      <c r="E3325" t="str">
        <f t="shared" si="973"/>
        <v>-0.0552271284839181-66.6158834294215i</v>
      </c>
      <c r="F3325" t="str">
        <f t="shared" si="974"/>
        <v>2.8432916589123-1.02377897288784i</v>
      </c>
      <c r="G3325" t="str">
        <f t="shared" si="975"/>
        <v>0.977106421483795-0.149564242313889i</v>
      </c>
      <c r="H3325" t="str">
        <f t="shared" si="976"/>
        <v>0.0352832315145905-34.2699442836984i</v>
      </c>
      <c r="I3325" t="str">
        <f t="shared" si="977"/>
        <v>-0.0986928107304437-0.274982641528776i</v>
      </c>
      <c r="K3325" t="str">
        <f t="shared" si="978"/>
        <v>0.000360514173349018-0.00062135657939253i</v>
      </c>
      <c r="L3325" t="str">
        <f t="shared" si="979"/>
        <v>0.0001875-0.000834002753912732i</v>
      </c>
      <c r="M3325" t="str">
        <f t="shared" si="980"/>
        <v>0.0025-0.000402032096757933i</v>
      </c>
      <c r="N3325">
        <f t="shared" si="981"/>
        <v>9.8202300191975951</v>
      </c>
      <c r="O3325">
        <f t="shared" si="982"/>
        <v>16.017318688624947</v>
      </c>
      <c r="P3325" s="3">
        <f t="shared" si="983"/>
        <v>-16.017318688624947</v>
      </c>
      <c r="Q3325" s="3">
        <f t="shared" si="984"/>
        <v>-170.1797699808024</v>
      </c>
      <c r="R3325">
        <f t="shared" si="985"/>
        <v>9.8202300191975951</v>
      </c>
      <c r="S3325">
        <f t="shared" si="986"/>
        <v>253.76680180664854</v>
      </c>
      <c r="T3325">
        <f t="shared" si="969"/>
        <v>-16.017318688624947</v>
      </c>
    </row>
    <row r="3326" spans="1:20" x14ac:dyDescent="0.25">
      <c r="A3326">
        <f t="shared" si="970"/>
        <v>1600522.803155622</v>
      </c>
      <c r="B3326">
        <f t="shared" si="987"/>
        <v>254731.11565351381</v>
      </c>
      <c r="C3326" t="str">
        <f t="shared" si="971"/>
        <v>-0.15476195607594-0.0263873204257562i</v>
      </c>
      <c r="D3326" t="str">
        <f t="shared" si="972"/>
        <v>3.09833133624747-1.14724988741529i</v>
      </c>
      <c r="E3326" t="str">
        <f t="shared" si="973"/>
        <v>-0.139530657512865-66.3447730535892i</v>
      </c>
      <c r="F3326" t="str">
        <f t="shared" si="974"/>
        <v>2.8427960976364-1.02312859672619i</v>
      </c>
      <c r="G3326" t="str">
        <f t="shared" si="975"/>
        <v>0.976936120240371-0.150106419616426i</v>
      </c>
      <c r="H3326" t="str">
        <f t="shared" si="976"/>
        <v>0.034903564333729-34.1398071806083i</v>
      </c>
      <c r="I3326" t="str">
        <f t="shared" si="977"/>
        <v>-0.0982574152639259-0.273889918086552i</v>
      </c>
      <c r="K3326" t="str">
        <f t="shared" si="978"/>
        <v>0.000359358931617587-0.000619550020702059i</v>
      </c>
      <c r="L3326" t="str">
        <f t="shared" si="979"/>
        <v>0.0001875-0.000830845540857473i</v>
      </c>
      <c r="M3326" t="str">
        <f t="shared" si="980"/>
        <v>0.0025-0.000400510158156936i</v>
      </c>
      <c r="N3326">
        <f t="shared" si="981"/>
        <v>9.6760326263623426</v>
      </c>
      <c r="O3326">
        <f t="shared" si="982"/>
        <v>16.082261780208277</v>
      </c>
      <c r="P3326" s="3">
        <f t="shared" si="983"/>
        <v>-16.082261780208277</v>
      </c>
      <c r="Q3326" s="3">
        <f t="shared" si="984"/>
        <v>-170.32396737363766</v>
      </c>
      <c r="R3326">
        <f t="shared" si="985"/>
        <v>9.6760326263623426</v>
      </c>
      <c r="S3326">
        <f t="shared" si="986"/>
        <v>254.73111565351383</v>
      </c>
      <c r="T3326">
        <f t="shared" si="969"/>
        <v>-16.082261780208277</v>
      </c>
    </row>
    <row r="3327" spans="1:20" x14ac:dyDescent="0.25">
      <c r="A3327">
        <f t="shared" si="970"/>
        <v>1606604.7898076132</v>
      </c>
      <c r="B3327">
        <f t="shared" si="987"/>
        <v>255699.09389299716</v>
      </c>
      <c r="C3327" t="str">
        <f t="shared" si="971"/>
        <v>-0.153673796488376-0.025804262548442i</v>
      </c>
      <c r="D3327" t="str">
        <f t="shared" si="972"/>
        <v>3.09575734296272-1.15023087438434i</v>
      </c>
      <c r="E3327" t="str">
        <f t="shared" si="973"/>
        <v>-0.223059157228088-66.0746903868259i</v>
      </c>
      <c r="F3327" t="str">
        <f t="shared" si="974"/>
        <v>2.84229693763038-1.02249180597405i</v>
      </c>
      <c r="G3327" t="str">
        <f t="shared" si="975"/>
        <v>0.976764582281645-0.15065036701518i</v>
      </c>
      <c r="H3327" t="str">
        <f t="shared" si="976"/>
        <v>0.0345281620622992-34.0101666605188i</v>
      </c>
      <c r="I3327" t="str">
        <f t="shared" si="977"/>
        <v>-0.0978251982348407-0.272801209974675i</v>
      </c>
      <c r="K3327" t="str">
        <f t="shared" si="978"/>
        <v>0.000358209203161919-0.000617745672433465i</v>
      </c>
      <c r="L3327" t="str">
        <f t="shared" si="979"/>
        <v>0.0001875-0.000827700279794253i</v>
      </c>
      <c r="M3327" t="str">
        <f t="shared" si="980"/>
        <v>0.0025-0.000398993981029025i</v>
      </c>
      <c r="N3327">
        <f t="shared" si="981"/>
        <v>9.5319452895292613</v>
      </c>
      <c r="O3327">
        <f t="shared" si="982"/>
        <v>16.147245650790016</v>
      </c>
      <c r="P3327" s="3">
        <f t="shared" si="983"/>
        <v>-16.147245650790016</v>
      </c>
      <c r="Q3327" s="3">
        <f t="shared" si="984"/>
        <v>-170.46805471047074</v>
      </c>
      <c r="R3327">
        <f t="shared" si="985"/>
        <v>9.5319452895292613</v>
      </c>
      <c r="S3327">
        <f t="shared" si="986"/>
        <v>255.69909389299715</v>
      </c>
      <c r="T3327">
        <f t="shared" si="969"/>
        <v>-16.147245650790016</v>
      </c>
    </row>
    <row r="3328" spans="1:20" x14ac:dyDescent="0.25">
      <c r="A3328">
        <f t="shared" si="970"/>
        <v>1612709.8880088823</v>
      </c>
      <c r="B3328">
        <f t="shared" si="987"/>
        <v>256670.75044979056</v>
      </c>
      <c r="C3328" t="str">
        <f t="shared" si="971"/>
        <v>-0.152591530870963-0.0252284409252129i</v>
      </c>
      <c r="D3328" t="str">
        <f t="shared" si="972"/>
        <v>3.09316807229486-1.1532161561785i</v>
      </c>
      <c r="E3328" t="str">
        <f t="shared" si="973"/>
        <v>-0.305819835823267-65.8056315000313i</v>
      </c>
      <c r="F3328" t="str">
        <f t="shared" si="974"/>
        <v>2.841794154069-1.02186857911312i</v>
      </c>
      <c r="G3328" t="str">
        <f t="shared" si="975"/>
        <v>0.976591799076341-0.151196088088205i</v>
      </c>
      <c r="H3328" t="str">
        <f t="shared" si="976"/>
        <v>0.0341569770711717-33.8810208084008i</v>
      </c>
      <c r="I3328" t="str">
        <f t="shared" si="977"/>
        <v>-0.0973961348751382-0.271716501112993i</v>
      </c>
      <c r="K3328" t="str">
        <f t="shared" si="978"/>
        <v>0.000357064981166578-0.000615943556062846i</v>
      </c>
      <c r="L3328" t="str">
        <f t="shared" si="979"/>
        <v>0.0001875-0.000824566925477441i</v>
      </c>
      <c r="M3328" t="str">
        <f t="shared" si="980"/>
        <v>0.0025-0.000397483543563484i</v>
      </c>
      <c r="N3328">
        <f t="shared" si="981"/>
        <v>9.3879671905657744</v>
      </c>
      <c r="O3328">
        <f t="shared" si="982"/>
        <v>16.212270319863006</v>
      </c>
      <c r="P3328" s="3">
        <f t="shared" si="983"/>
        <v>-16.212270319863006</v>
      </c>
      <c r="Q3328" s="3">
        <f t="shared" si="984"/>
        <v>-170.61203280943423</v>
      </c>
      <c r="R3328">
        <f t="shared" si="985"/>
        <v>9.3879671905657744</v>
      </c>
      <c r="S3328">
        <f t="shared" si="986"/>
        <v>256.67075044979055</v>
      </c>
      <c r="T3328">
        <f t="shared" si="969"/>
        <v>-16.212270319863006</v>
      </c>
    </row>
    <row r="3329" spans="1:20" x14ac:dyDescent="0.25">
      <c r="A3329">
        <f t="shared" si="970"/>
        <v>1618838.185583316</v>
      </c>
      <c r="B3329">
        <f t="shared" si="987"/>
        <v>257646.09930149978</v>
      </c>
      <c r="C3329" t="str">
        <f t="shared" si="971"/>
        <v>-0.15151514561538-0.0246597859190391i</v>
      </c>
      <c r="D3329" t="str">
        <f t="shared" si="972"/>
        <v>3.0905634629853-1.15620566660978i</v>
      </c>
      <c r="E3329" t="str">
        <f t="shared" si="973"/>
        <v>-0.387819824007074-65.5375924673002i</v>
      </c>
      <c r="F3329" t="str">
        <f t="shared" si="974"/>
        <v>2.84128772197529-1.02125889468992i</v>
      </c>
      <c r="G3329" t="str">
        <f t="shared" si="975"/>
        <v>0.976417762041046-0.151743586394289i</v>
      </c>
      <c r="H3329" t="str">
        <f t="shared" si="976"/>
        <v>0.0337899622276699-33.752367716752i</v>
      </c>
      <c r="I3329" t="str">
        <f t="shared" si="977"/>
        <v>-0.0969702005991475-0.270635775486807i</v>
      </c>
      <c r="K3329" t="str">
        <f t="shared" si="978"/>
        <v>0.000355926258572853-0.000614143692936216i</v>
      </c>
      <c r="L3329" t="str">
        <f t="shared" si="979"/>
        <v>0.0001875-0.00082144543283268i</v>
      </c>
      <c r="M3329" t="str">
        <f t="shared" si="980"/>
        <v>0.0025-0.000395978824032163i</v>
      </c>
      <c r="N3329">
        <f t="shared" si="981"/>
        <v>9.2440975165530688</v>
      </c>
      <c r="O3329">
        <f t="shared" si="982"/>
        <v>16.277335807332229</v>
      </c>
      <c r="P3329" s="3">
        <f t="shared" si="983"/>
        <v>-16.277335807332229</v>
      </c>
      <c r="Q3329" s="3">
        <f t="shared" si="984"/>
        <v>-170.75590248344693</v>
      </c>
      <c r="R3329">
        <f t="shared" si="985"/>
        <v>9.2440975165530688</v>
      </c>
      <c r="S3329">
        <f t="shared" si="986"/>
        <v>257.64609930149976</v>
      </c>
      <c r="T3329">
        <f t="shared" si="969"/>
        <v>-16.277335807332229</v>
      </c>
    </row>
    <row r="3330" spans="1:20" x14ac:dyDescent="0.25">
      <c r="A3330">
        <f t="shared" si="970"/>
        <v>1624989.7706885326</v>
      </c>
      <c r="B3330">
        <f t="shared" si="987"/>
        <v>258625.15447884548</v>
      </c>
      <c r="C3330" t="str">
        <f t="shared" si="971"/>
        <v>-0.150444626891906-0.0240982284414999i</v>
      </c>
      <c r="D3330" t="str">
        <f t="shared" si="972"/>
        <v>3.08794345393537-1.15919933879084i</v>
      </c>
      <c r="E3330" t="str">
        <f t="shared" si="973"/>
        <v>-0.469066175862328-65.2705693662649i</v>
      </c>
      <c r="F3330" t="str">
        <f t="shared" si="974"/>
        <v>2.84077761621998-1.02066273131423i</v>
      </c>
      <c r="G3330" t="str">
        <f t="shared" si="975"/>
        <v>0.97624246253999-0.152292865472569i</v>
      </c>
      <c r="H3330" t="str">
        <f t="shared" si="976"/>
        <v>0.0334270708911945-33.6242054855666i</v>
      </c>
      <c r="I3330" t="str">
        <f t="shared" si="977"/>
        <v>-0.0965473710021644-0.269559017146601i</v>
      </c>
      <c r="K3330" t="str">
        <f t="shared" si="978"/>
        <v>0.000354793028081608-0.000612346104267683i</v>
      </c>
      <c r="L3330" t="str">
        <f t="shared" si="979"/>
        <v>0.0001875-0.000818335756956241i</v>
      </c>
      <c r="M3330" t="str">
        <f t="shared" si="980"/>
        <v>0.0025-0.000394479800789164i</v>
      </c>
      <c r="N3330">
        <f t="shared" si="981"/>
        <v>9.100335459755172</v>
      </c>
      <c r="O3330">
        <f t="shared" si="982"/>
        <v>16.342442133515348</v>
      </c>
      <c r="P3330" s="3">
        <f t="shared" si="983"/>
        <v>-16.342442133515348</v>
      </c>
      <c r="Q3330" s="3">
        <f t="shared" si="984"/>
        <v>-170.89966454024483</v>
      </c>
      <c r="R3330">
        <f t="shared" si="985"/>
        <v>9.100335459755172</v>
      </c>
      <c r="S3330">
        <f t="shared" si="986"/>
        <v>258.6251544788455</v>
      </c>
      <c r="T3330">
        <f t="shared" si="969"/>
        <v>-16.342442133515348</v>
      </c>
    </row>
    <row r="3331" spans="1:20" x14ac:dyDescent="0.25">
      <c r="A3331">
        <f t="shared" si="970"/>
        <v>1631164.7318171491</v>
      </c>
      <c r="B3331">
        <f t="shared" si="987"/>
        <v>259607.9300658651</v>
      </c>
      <c r="C3331" t="str">
        <f t="shared" si="971"/>
        <v>-0.149379960654159-0.0235436999494871i</v>
      </c>
      <c r="D3331" t="str">
        <f t="shared" si="972"/>
        <v>3.08530798421308-1.16219710513219i</v>
      </c>
      <c r="E3331" t="str">
        <f t="shared" si="973"/>
        <v>-0.549565869694321-65.0045582784276i</v>
      </c>
      <c r="F3331" t="str">
        <f t="shared" si="974"/>
        <v>2.84026381152073-1.02008006765739i</v>
      </c>
      <c r="G3331" t="str">
        <f t="shared" si="975"/>
        <v>0.976065891884833-0.15284392884213i</v>
      </c>
      <c r="H3331" t="str">
        <f t="shared" si="976"/>
        <v>0.0330682569088751-33.4965322223052i</v>
      </c>
      <c r="I3331" t="str">
        <f t="shared" si="977"/>
        <v>-0.0961276218590391-0.268486210207769i</v>
      </c>
      <c r="K3331" t="str">
        <f t="shared" si="978"/>
        <v>0.000353665282156177-0.000610550811137698i</v>
      </c>
      <c r="L3331" t="str">
        <f t="shared" si="979"/>
        <v>0.0001875-0.000815237853114406i</v>
      </c>
      <c r="M3331" t="str">
        <f t="shared" si="980"/>
        <v>0.0025-0.000392986452270536i</v>
      </c>
      <c r="N3331">
        <f t="shared" si="981"/>
        <v>8.9566802175937141</v>
      </c>
      <c r="O3331">
        <f t="shared" si="982"/>
        <v>16.407589319142588</v>
      </c>
      <c r="P3331" s="3">
        <f t="shared" si="983"/>
        <v>-16.407589319142588</v>
      </c>
      <c r="Q3331" s="3">
        <f t="shared" si="984"/>
        <v>-171.04331978240629</v>
      </c>
      <c r="R3331">
        <f t="shared" si="985"/>
        <v>8.9566802175937141</v>
      </c>
      <c r="S3331">
        <f t="shared" si="986"/>
        <v>259.60793006586511</v>
      </c>
      <c r="T3331">
        <f t="shared" si="969"/>
        <v>-16.407589319142588</v>
      </c>
    </row>
    <row r="3332" spans="1:20" x14ac:dyDescent="0.25">
      <c r="A3332">
        <f t="shared" si="970"/>
        <v>1637363.1577980544</v>
      </c>
      <c r="B3332">
        <f t="shared" si="987"/>
        <v>260594.44020011541</v>
      </c>
      <c r="C3332" t="str">
        <f t="shared" si="971"/>
        <v>-0.148321132643754-0.0229961324418942i</v>
      </c>
      <c r="D3332" t="str">
        <f t="shared" si="972"/>
        <v>3.08265699306012-1.16519889733969i</v>
      </c>
      <c r="E3332" t="str">
        <f t="shared" si="973"/>
        <v>-0.629325808871045-64.7395552894865i</v>
      </c>
      <c r="F3332" t="str">
        <f t="shared" si="974"/>
        <v>2.83974628244169-1.01951088245079i</v>
      </c>
      <c r="G3332" t="str">
        <f t="shared" si="975"/>
        <v>0.97588804133445-0.153396780001606i</v>
      </c>
      <c r="H3332" t="str">
        <f t="shared" si="976"/>
        <v>0.0327134746112391-33.3693460418645i</v>
      </c>
      <c r="I3332" t="str">
        <f t="shared" si="977"/>
        <v>-0.0957109291227923-0.267417338850356i</v>
      </c>
      <c r="K3332" t="str">
        <f t="shared" si="978"/>
        <v>0.000352543013025159-0.000608757834491268i</v>
      </c>
      <c r="L3332" t="str">
        <f t="shared" si="979"/>
        <v>0.0001875-0.000812151676742784i</v>
      </c>
      <c r="M3332" t="str">
        <f t="shared" si="980"/>
        <v>0.0025-0.000391498756993959i</v>
      </c>
      <c r="N3332">
        <f t="shared" si="981"/>
        <v>8.813130992615811</v>
      </c>
      <c r="O3332">
        <f t="shared" si="982"/>
        <v>16.472777385357787</v>
      </c>
      <c r="P3332" s="3">
        <f t="shared" si="983"/>
        <v>-16.472777385357787</v>
      </c>
      <c r="Q3332" s="3">
        <f t="shared" si="984"/>
        <v>-171.18686900738419</v>
      </c>
      <c r="R3332">
        <f t="shared" si="985"/>
        <v>8.813130992615811</v>
      </c>
      <c r="S3332">
        <f t="shared" si="986"/>
        <v>260.5944402001154</v>
      </c>
      <c r="T3332">
        <f t="shared" si="969"/>
        <v>-16.472777385357787</v>
      </c>
    </row>
    <row r="3333" spans="1:20" x14ac:dyDescent="0.25">
      <c r="A3333">
        <f t="shared" si="970"/>
        <v>1643585.137797687</v>
      </c>
      <c r="B3333">
        <f t="shared" si="987"/>
        <v>261584.69907287584</v>
      </c>
      <c r="C3333" t="str">
        <f t="shared" si="971"/>
        <v>-0.147268128394897-0.0224554584563348i</v>
      </c>
      <c r="D3333" t="str">
        <f t="shared" si="972"/>
        <v>3.07999041989874-1.16820464641179i</v>
      </c>
      <c r="E3333" t="str">
        <f t="shared" si="973"/>
        <v>-0.708352822652918-64.4755564896469i</v>
      </c>
      <c r="F3333" t="str">
        <f t="shared" si="974"/>
        <v>2.83922500339271-1.01895515448415i</v>
      </c>
      <c r="G3333" t="str">
        <f t="shared" si="975"/>
        <v>0.975708902094712-0.153951422428778i</v>
      </c>
      <c r="H3333" t="str">
        <f t="shared" si="976"/>
        <v>0.0323626788079122-33.2426450665471i</v>
      </c>
      <c r="I3333" t="str">
        <f t="shared" si="977"/>
        <v>-0.0952972689232227-0.266352387318779i</v>
      </c>
      <c r="K3333" t="str">
        <f t="shared" si="978"/>
        <v>0.000351426212685287-0.000606967195136279i</v>
      </c>
      <c r="L3333" t="str">
        <f t="shared" si="979"/>
        <v>0.0001875-0.000809077183445693i</v>
      </c>
      <c r="M3333" t="str">
        <f t="shared" si="980"/>
        <v>0.0025-0.000390016693558437i</v>
      </c>
      <c r="N3333">
        <f t="shared" si="981"/>
        <v>8.6696869924710995</v>
      </c>
      <c r="O3333">
        <f t="shared" si="982"/>
        <v>16.538006353719375</v>
      </c>
      <c r="P3333" s="3">
        <f t="shared" si="983"/>
        <v>-16.538006353719375</v>
      </c>
      <c r="Q3333" s="3">
        <f t="shared" si="984"/>
        <v>-171.3303130075289</v>
      </c>
      <c r="R3333">
        <f t="shared" si="985"/>
        <v>8.6696869924710995</v>
      </c>
      <c r="S3333">
        <f t="shared" si="986"/>
        <v>261.58469907287582</v>
      </c>
      <c r="T3333">
        <f t="shared" si="969"/>
        <v>-16.538006353719375</v>
      </c>
    </row>
    <row r="3334" spans="1:20" x14ac:dyDescent="0.25">
      <c r="A3334">
        <f t="shared" si="970"/>
        <v>1649830.7613213183</v>
      </c>
      <c r="B3334">
        <f t="shared" si="987"/>
        <v>262578.7209293528</v>
      </c>
      <c r="C3334" t="str">
        <f t="shared" si="971"/>
        <v>-0.146220933238946-0.0219216110658655i</v>
      </c>
      <c r="D3334" t="str">
        <f t="shared" si="972"/>
        <v>3.07730820433889-1.17121428263713i</v>
      </c>
      <c r="E3334" t="str">
        <f t="shared" si="973"/>
        <v>-0.786653667014472-64.2125579739321i</v>
      </c>
      <c r="F3334" t="str">
        <f t="shared" si="974"/>
        <v>2.83869994862886-1.01841286260396i</v>
      </c>
      <c r="G3334" t="str">
        <f t="shared" si="975"/>
        <v>0.975528465318278-0.154507859580161i</v>
      </c>
      <c r="H3334" t="str">
        <f t="shared" si="976"/>
        <v>0.0320158247833451-33.1164274260319i</v>
      </c>
      <c r="I3334" t="str">
        <f t="shared" si="977"/>
        <v>-0.0948866175655433-0.265291339921581i</v>
      </c>
      <c r="K3334" t="str">
        <f t="shared" si="978"/>
        <v>0.000350314872904306-0.000605178913741846i</v>
      </c>
      <c r="L3334" t="str">
        <f t="shared" si="979"/>
        <v>0.0001875-0.00080601432899551i</v>
      </c>
      <c r="M3334" t="str">
        <f t="shared" si="980"/>
        <v>0.0025-0.000388540240643989i</v>
      </c>
      <c r="N3334">
        <f t="shared" si="981"/>
        <v>8.5263474298857318</v>
      </c>
      <c r="O3334">
        <f t="shared" si="982"/>
        <v>16.603276246199712</v>
      </c>
      <c r="P3334" s="3">
        <f t="shared" si="983"/>
        <v>-16.603276246199712</v>
      </c>
      <c r="Q3334" s="3">
        <f t="shared" si="984"/>
        <v>-171.47365257011427</v>
      </c>
      <c r="R3334">
        <f t="shared" si="985"/>
        <v>8.5263474298857318</v>
      </c>
      <c r="S3334">
        <f t="shared" si="986"/>
        <v>262.57872092935281</v>
      </c>
      <c r="T3334">
        <f t="shared" si="969"/>
        <v>-16.603276246199712</v>
      </c>
    </row>
    <row r="3335" spans="1:20" x14ac:dyDescent="0.25">
      <c r="A3335">
        <f t="shared" si="970"/>
        <v>1656100.1182143395</v>
      </c>
      <c r="B3335">
        <f t="shared" si="987"/>
        <v>263576.52006888436</v>
      </c>
      <c r="C3335" t="str">
        <f t="shared" si="971"/>
        <v>-0.145179532308869-0.0213945238757127i</v>
      </c>
      <c r="D3335" t="str">
        <f t="shared" si="972"/>
        <v>3.07461028618529-1.17422773559194i</v>
      </c>
      <c r="E3335" t="str">
        <f t="shared" si="973"/>
        <v>-0.864235025456556-63.9505558424762i</v>
      </c>
      <c r="F3335" t="str">
        <f t="shared" si="974"/>
        <v>2.83817109224969-1.01788398571177i</v>
      </c>
      <c r="G3335" t="str">
        <f t="shared" si="975"/>
        <v>0.975346722104382-0.155066094890596i</v>
      </c>
      <c r="H3335" t="str">
        <f t="shared" si="976"/>
        <v>0.031672868292561-32.9906912573438i</v>
      </c>
      <c r="I3335" t="str">
        <f t="shared" si="977"/>
        <v>-0.0944789515290125-0.264234181031147i</v>
      </c>
      <c r="K3335" t="str">
        <f t="shared" si="978"/>
        <v>0.000349208985223795-0.000603393010836698i</v>
      </c>
      <c r="L3335" t="str">
        <f t="shared" si="979"/>
        <v>0.0001875-0.00080296306933205i</v>
      </c>
      <c r="M3335" t="str">
        <f t="shared" si="980"/>
        <v>0.0025-0.000387069377011346i</v>
      </c>
      <c r="N3335">
        <f t="shared" si="981"/>
        <v>8.3831115226379893</v>
      </c>
      <c r="O3335">
        <f t="shared" si="982"/>
        <v>16.668587085186896</v>
      </c>
      <c r="P3335" s="3">
        <f t="shared" si="983"/>
        <v>-16.668587085186896</v>
      </c>
      <c r="Q3335" s="3">
        <f t="shared" si="984"/>
        <v>-171.61688847736201</v>
      </c>
      <c r="R3335">
        <f t="shared" si="985"/>
        <v>8.3831115226379893</v>
      </c>
      <c r="S3335">
        <f t="shared" si="986"/>
        <v>263.57652006888435</v>
      </c>
      <c r="T3335">
        <f t="shared" si="969"/>
        <v>-16.668587085186896</v>
      </c>
    </row>
    <row r="3336" spans="1:20" x14ac:dyDescent="0.25">
      <c r="A3336">
        <f t="shared" si="970"/>
        <v>1662393.298663554</v>
      </c>
      <c r="B3336">
        <f t="shared" si="987"/>
        <v>264578.11084514612</v>
      </c>
      <c r="C3336" t="str">
        <f t="shared" si="971"/>
        <v>-0.144143910543674-0.0208741310200232i</v>
      </c>
      <c r="D3336" t="str">
        <f t="shared" si="972"/>
        <v>3.07189660544462-1.17724493413767i</v>
      </c>
      <c r="E3336" t="str">
        <f t="shared" si="973"/>
        <v>-0.941103509808105-63.689546200816i</v>
      </c>
      <c r="F3336" t="str">
        <f t="shared" si="974"/>
        <v>2.83763840819868-1.01736850276253i</v>
      </c>
      <c r="G3336" t="str">
        <f t="shared" si="975"/>
        <v>0.975163663498616-0.155626131772829i</v>
      </c>
      <c r="H3336" t="str">
        <f t="shared" si="976"/>
        <v>0.0313337655569349-32.8654347048248i</v>
      </c>
      <c r="I3336" t="str">
        <f t="shared" si="977"/>
        <v>-0.0940742474655846-0.263180895083463i</v>
      </c>
      <c r="K3336" t="str">
        <f t="shared" si="978"/>
        <v>0.00034810854096206-0.000601609506807614i</v>
      </c>
      <c r="L3336" t="str">
        <f t="shared" si="979"/>
        <v>0.0001875-0.000799923360561914i</v>
      </c>
      <c r="M3336" t="str">
        <f t="shared" si="980"/>
        <v>0.0025-0.000385604081501641i</v>
      </c>
      <c r="N3336">
        <f t="shared" si="981"/>
        <v>8.239978493538473</v>
      </c>
      <c r="O3336">
        <f t="shared" si="982"/>
        <v>16.733938893484574</v>
      </c>
      <c r="P3336" s="3">
        <f t="shared" si="983"/>
        <v>-16.733938893484574</v>
      </c>
      <c r="Q3336" s="3">
        <f t="shared" si="984"/>
        <v>-171.76002150646153</v>
      </c>
      <c r="R3336">
        <f t="shared" si="985"/>
        <v>8.239978493538473</v>
      </c>
      <c r="S3336">
        <f t="shared" si="986"/>
        <v>264.57811084514611</v>
      </c>
      <c r="T3336">
        <f t="shared" si="969"/>
        <v>-16.733938893484574</v>
      </c>
    </row>
    <row r="3337" spans="1:20" x14ac:dyDescent="0.25">
      <c r="A3337">
        <f t="shared" si="970"/>
        <v>1668710.3931984755</v>
      </c>
      <c r="B3337">
        <f t="shared" si="987"/>
        <v>265583.50766635768</v>
      </c>
      <c r="C3337" t="str">
        <f t="shared" si="971"/>
        <v>-0.143114052692759-0.0203603671586065i</v>
      </c>
      <c r="D3337" t="str">
        <f t="shared" si="972"/>
        <v>3.06916710233274-1.18026580641858i</v>
      </c>
      <c r="E3337" t="str">
        <f t="shared" si="973"/>
        <v>-1.01726566102168-63.4295251601707i</v>
      </c>
      <c r="F3337" t="str">
        <f t="shared" si="974"/>
        <v>2.83710187026261-1.01686639276295i</v>
      </c>
      <c r="G3337" t="str">
        <f t="shared" si="975"/>
        <v>0.974979280492725-0.156187973617093i</v>
      </c>
      <c r="H3337" t="str">
        <f t="shared" si="976"/>
        <v>0.0309984732599921-32.7406559201039i</v>
      </c>
      <c r="I3337" t="str">
        <f t="shared" si="977"/>
        <v>-0.0936724821985706-0.262131466577844i</v>
      </c>
      <c r="K3337" t="str">
        <f t="shared" si="978"/>
        <v>0.000347013531216958-0.000599828421897895i</v>
      </c>
      <c r="L3337" t="str">
        <f t="shared" si="979"/>
        <v>0.0001875-0.000796895158957875i</v>
      </c>
      <c r="M3337" t="str">
        <f t="shared" si="980"/>
        <v>0.0025-0.000384144333036103i</v>
      </c>
      <c r="N3337">
        <f t="shared" si="981"/>
        <v>8.0969475704055753</v>
      </c>
      <c r="O3337">
        <f t="shared" si="982"/>
        <v>16.79933169431305</v>
      </c>
      <c r="P3337" s="3">
        <f t="shared" si="983"/>
        <v>-16.79933169431305</v>
      </c>
      <c r="Q3337" s="3">
        <f t="shared" si="984"/>
        <v>-171.90305242959442</v>
      </c>
      <c r="R3337">
        <f t="shared" si="985"/>
        <v>8.0969475704055753</v>
      </c>
      <c r="S3337">
        <f t="shared" si="986"/>
        <v>265.58350766635766</v>
      </c>
      <c r="T3337">
        <f t="shared" si="969"/>
        <v>-16.79933169431305</v>
      </c>
    </row>
    <row r="3338" spans="1:20" x14ac:dyDescent="0.25">
      <c r="A3338">
        <f t="shared" si="970"/>
        <v>1675051.4926926296</v>
      </c>
      <c r="B3338">
        <f t="shared" si="987"/>
        <v>266592.72499548981</v>
      </c>
      <c r="C3338" t="str">
        <f t="shared" si="971"/>
        <v>-0.142089943320227-0.0198531674737035i</v>
      </c>
      <c r="D3338" t="str">
        <f t="shared" si="972"/>
        <v>3.06642171728215-1.18329027985949i</v>
      </c>
      <c r="E3338" t="str">
        <f t="shared" si="973"/>
        <v>-1.09272794995805-63.1704888377173i</v>
      </c>
      <c r="F3338" t="str">
        <f t="shared" si="974"/>
        <v>2.83656145207098-1.01637763476982i</v>
      </c>
      <c r="G3338" t="str">
        <f t="shared" si="975"/>
        <v>0.974793564024394-0.156751623790678i</v>
      </c>
      <c r="H3338" t="str">
        <f t="shared" si="976"/>
        <v>0.0306669485432375-32.6163530620682i</v>
      </c>
      <c r="I3338" t="str">
        <f t="shared" si="977"/>
        <v>-0.0932736327213092-0.261085880076687i</v>
      </c>
      <c r="K3338" t="str">
        <f t="shared" si="978"/>
        <v>0.000345923946868771-0.000598049776205886i</v>
      </c>
      <c r="L3338" t="str">
        <f t="shared" si="979"/>
        <v>0.0001875-0.00079387842095823i</v>
      </c>
      <c r="M3338" t="str">
        <f t="shared" si="980"/>
        <v>0.0025-0.000382690110615763i</v>
      </c>
      <c r="N3338">
        <f t="shared" si="981"/>
        <v>7.954017986047063</v>
      </c>
      <c r="O3338">
        <f t="shared" si="982"/>
        <v>16.864765511308914</v>
      </c>
      <c r="P3338" s="3">
        <f t="shared" si="983"/>
        <v>-16.864765511308914</v>
      </c>
      <c r="Q3338" s="3">
        <f t="shared" si="984"/>
        <v>-172.04598201395294</v>
      </c>
      <c r="R3338">
        <f t="shared" si="985"/>
        <v>7.954017986047063</v>
      </c>
      <c r="S3338">
        <f t="shared" si="986"/>
        <v>266.59272499548979</v>
      </c>
      <c r="T3338">
        <f t="shared" si="969"/>
        <v>-16.864765511308914</v>
      </c>
    </row>
    <row r="3339" spans="1:20" x14ac:dyDescent="0.25">
      <c r="A3339">
        <f t="shared" si="970"/>
        <v>1681416.6883648618</v>
      </c>
      <c r="B3339">
        <f t="shared" si="987"/>
        <v>267605.77735047269</v>
      </c>
      <c r="C3339" t="str">
        <f t="shared" si="971"/>
        <v>-0.141071566809107-0.0193524676667573i</v>
      </c>
      <c r="D3339" t="str">
        <f t="shared" si="972"/>
        <v>3.06366039094926-1.18631828116346i</v>
      </c>
      <c r="E3339" t="str">
        <f t="shared" si="973"/>
        <v>-1.16749677816263-62.9124333568507i</v>
      </c>
      <c r="F3339" t="str">
        <f t="shared" si="974"/>
        <v>2.83601712709535-1.01590220788829i</v>
      </c>
      <c r="G3339" t="str">
        <f t="shared" si="975"/>
        <v>0.974606504977041-0.157317085637506i</v>
      </c>
      <c r="H3339" t="str">
        <f t="shared" si="976"/>
        <v>0.0303391490020076-32.4925242968326i</v>
      </c>
      <c r="I3339" t="str">
        <f t="shared" si="977"/>
        <v>-0.092877676195841-0.260044120205202i</v>
      </c>
      <c r="K3339" t="str">
        <f t="shared" si="978"/>
        <v>0.000344839778583066-0.000596273589683543i</v>
      </c>
      <c r="L3339" t="str">
        <f t="shared" si="979"/>
        <v>0.0001875-0.000790873103166197i</v>
      </c>
      <c r="M3339" t="str">
        <f t="shared" si="980"/>
        <v>0.0025-0.000381241393321143i</v>
      </c>
      <c r="N3339">
        <f t="shared" si="981"/>
        <v>7.8111889782414607</v>
      </c>
      <c r="O3339">
        <f t="shared" si="982"/>
        <v>16.930240368526761</v>
      </c>
      <c r="P3339" s="3">
        <f t="shared" si="983"/>
        <v>-16.930240368526761</v>
      </c>
      <c r="Q3339" s="3">
        <f t="shared" si="984"/>
        <v>-172.18881102175854</v>
      </c>
      <c r="R3339">
        <f t="shared" si="985"/>
        <v>7.8111889782414607</v>
      </c>
      <c r="S3339">
        <f t="shared" si="986"/>
        <v>267.60577735047269</v>
      </c>
      <c r="T3339">
        <f t="shared" si="969"/>
        <v>-16.930240368526761</v>
      </c>
    </row>
    <row r="3340" spans="1:20" x14ac:dyDescent="0.25">
      <c r="A3340">
        <f t="shared" si="970"/>
        <v>1687806.0717806481</v>
      </c>
      <c r="B3340">
        <f t="shared" si="987"/>
        <v>268622.67930440448</v>
      </c>
      <c r="C3340" t="str">
        <f t="shared" si="971"/>
        <v>-0.140058907365555-0.0188582039551994i</v>
      </c>
      <c r="D3340" t="str">
        <f t="shared" si="972"/>
        <v>3.06088306422192-1.18934973630961i</v>
      </c>
      <c r="E3340" t="str">
        <f t="shared" si="973"/>
        <v>-1.24157847863274-62.6553548474461i</v>
      </c>
      <c r="F3340" t="str">
        <f t="shared" si="974"/>
        <v>2.83546886864877-1.01544009127015i</v>
      </c>
      <c r="G3340" t="str">
        <f t="shared" si="975"/>
        <v>0.97441809417961-0.15788436247769i</v>
      </c>
      <c r="H3340" t="str">
        <f t="shared" si="976"/>
        <v>0.0300150326813505-32.3691677977123i</v>
      </c>
      <c r="I3340" t="str">
        <f t="shared" si="977"/>
        <v>-0.0924845899516017-0.259006171651174i</v>
      </c>
      <c r="K3340" t="str">
        <f t="shared" si="978"/>
        <v>0.000343761016813545-0.000594499882135029i</v>
      </c>
      <c r="L3340" t="str">
        <f t="shared" si="979"/>
        <v>0.0001875-0.000787879162349271i</v>
      </c>
      <c r="M3340" t="str">
        <f t="shared" si="980"/>
        <v>0.0025-0.000379798160311957i</v>
      </c>
      <c r="N3340">
        <f t="shared" si="981"/>
        <v>7.668459789721112</v>
      </c>
      <c r="O3340">
        <f t="shared" si="982"/>
        <v>16.995756290438692</v>
      </c>
      <c r="P3340" s="3">
        <f t="shared" si="983"/>
        <v>-16.995756290438692</v>
      </c>
      <c r="Q3340" s="3">
        <f t="shared" si="984"/>
        <v>-172.33154021027889</v>
      </c>
      <c r="R3340">
        <f t="shared" si="985"/>
        <v>7.668459789721112</v>
      </c>
      <c r="S3340">
        <f t="shared" si="986"/>
        <v>268.62267930440447</v>
      </c>
      <c r="T3340">
        <f t="shared" si="969"/>
        <v>-16.995756290438692</v>
      </c>
    </row>
    <row r="3341" spans="1:20" x14ac:dyDescent="0.25">
      <c r="A3341">
        <f t="shared" si="970"/>
        <v>1694219.7348534146</v>
      </c>
      <c r="B3341">
        <f t="shared" si="987"/>
        <v>269643.44548576121</v>
      </c>
      <c r="C3341" t="str">
        <f t="shared" si="971"/>
        <v>-0.139051949022972-0.0183703130692358i</v>
      </c>
      <c r="D3341" t="str">
        <f t="shared" si="972"/>
        <v>3.058089678227-1.19238457055105i</v>
      </c>
      <c r="E3341" t="str">
        <f t="shared" si="973"/>
        <v>-1.31497931657787-62.3992494461059i</v>
      </c>
      <c r="F3341" t="str">
        <f t="shared" si="974"/>
        <v>2.83491664988519-1.01499126411218i</v>
      </c>
      <c r="G3341" t="str">
        <f t="shared" si="975"/>
        <v>0.974228322406363-0.158453457607104i</v>
      </c>
      <c r="H3341" t="str">
        <f t="shared" si="976"/>
        <v>0.0296945580719278-32.2462817451922i</v>
      </c>
      <c r="I3341" t="str">
        <f t="shared" si="977"/>
        <v>-0.0920943514841237-0.257972019164698i</v>
      </c>
      <c r="K3341" t="str">
        <f t="shared" si="978"/>
        <v>0.000342687651804886-0.000592728673215361i</v>
      </c>
      <c r="L3341" t="str">
        <f t="shared" si="979"/>
        <v>0.0001875-0.000784896555438604i</v>
      </c>
      <c r="M3341" t="str">
        <f t="shared" si="980"/>
        <v>0.0025-0.000378360390826815i</v>
      </c>
      <c r="N3341">
        <f t="shared" si="981"/>
        <v>7.5258296681530226</v>
      </c>
      <c r="O3341">
        <f t="shared" si="982"/>
        <v>17.061313301935435</v>
      </c>
      <c r="P3341" s="3">
        <f t="shared" si="983"/>
        <v>-17.061313301935435</v>
      </c>
      <c r="Q3341" s="3">
        <f t="shared" si="984"/>
        <v>-172.47417033184698</v>
      </c>
      <c r="R3341">
        <f t="shared" si="985"/>
        <v>7.5258296681530226</v>
      </c>
      <c r="S3341">
        <f t="shared" si="986"/>
        <v>269.64344548576122</v>
      </c>
      <c r="T3341">
        <f t="shared" si="969"/>
        <v>-17.061313301935435</v>
      </c>
    </row>
    <row r="3342" spans="1:20" x14ac:dyDescent="0.25">
      <c r="A3342">
        <f t="shared" si="970"/>
        <v>1700657.7698458575</v>
      </c>
      <c r="B3342">
        <f t="shared" si="987"/>
        <v>270668.09057860711</v>
      </c>
      <c r="C3342" t="str">
        <f t="shared" si="971"/>
        <v>-0.138050675646077-0.0178887322486573i</v>
      </c>
      <c r="D3342" t="str">
        <f t="shared" si="972"/>
        <v>3.05528017433793-1.19542270841274i</v>
      </c>
      <c r="E3342" t="str">
        <f t="shared" si="973"/>
        <v>-1.38770549016972-62.1441132964032i</v>
      </c>
      <c r="F3342" t="str">
        <f t="shared" si="974"/>
        <v>2.83436044379879-1.01455570565435i</v>
      </c>
      <c r="G3342" t="str">
        <f t="shared" si="975"/>
        <v>0.974037180376677-0.159024374296929i</v>
      </c>
      <c r="H3342" t="str">
        <f t="shared" si="976"/>
        <v>0.0293776841059461-32.1238643268991i</v>
      </c>
      <c r="I3342" t="str">
        <f t="shared" si="977"/>
        <v>-0.0917069384537425-0.25694164755793i</v>
      </c>
      <c r="K3342" t="str">
        <f t="shared" si="978"/>
        <v>0.00034161967359561-0.000590959982429097i</v>
      </c>
      <c r="L3342" t="str">
        <f t="shared" si="979"/>
        <v>0.0001875-0.000781925239528401i</v>
      </c>
      <c r="M3342" t="str">
        <f t="shared" si="980"/>
        <v>0.0025-0.00037692806418292i</v>
      </c>
      <c r="N3342">
        <f t="shared" si="981"/>
        <v>7.3832978661260142</v>
      </c>
      <c r="O3342">
        <f t="shared" si="982"/>
        <v>17.126911428326657</v>
      </c>
      <c r="P3342" s="3">
        <f t="shared" si="983"/>
        <v>-17.126911428326657</v>
      </c>
      <c r="Q3342" s="3">
        <f t="shared" si="984"/>
        <v>-172.61670213387399</v>
      </c>
      <c r="R3342">
        <f t="shared" si="985"/>
        <v>7.3832978661260142</v>
      </c>
      <c r="S3342">
        <f t="shared" si="986"/>
        <v>270.66809057860712</v>
      </c>
      <c r="T3342">
        <f t="shared" si="969"/>
        <v>-17.126911428326657</v>
      </c>
    </row>
    <row r="3343" spans="1:20" x14ac:dyDescent="0.25">
      <c r="A3343">
        <f t="shared" si="970"/>
        <v>1707120.2693712721</v>
      </c>
      <c r="B3343">
        <f t="shared" si="987"/>
        <v>271696.62932280585</v>
      </c>
      <c r="C3343" t="str">
        <f t="shared" si="971"/>
        <v>-0.137055070934924-0.0174133992396488i</v>
      </c>
      <c r="D3343" t="str">
        <f t="shared" si="972"/>
        <v>3.05245449418246-1.19846407368959i</v>
      </c>
      <c r="E3343" t="str">
        <f t="shared" si="973"/>
        <v>-1.45976313128323-61.8899425491173i</v>
      </c>
      <c r="F3343" t="str">
        <f t="shared" si="974"/>
        <v>2.83380022322353-1.01413339517812i</v>
      </c>
      <c r="G3343" t="str">
        <f t="shared" si="975"/>
        <v>0.973844658754836-0.159597115793216i</v>
      </c>
      <c r="H3343" t="str">
        <f t="shared" si="976"/>
        <v>0.0290643701531108-32.0019137375722i</v>
      </c>
      <c r="I3343" t="str">
        <f t="shared" si="977"/>
        <v>-0.0913223286843181-0.255915041704849i</v>
      </c>
      <c r="K3343" t="str">
        <f t="shared" si="978"/>
        <v>0.000340557072020898-0.000589193829129051i</v>
      </c>
      <c r="L3343" t="str">
        <f t="shared" si="979"/>
        <v>0.0001875-0.00077896517187527i</v>
      </c>
      <c r="M3343" t="str">
        <f t="shared" si="980"/>
        <v>0.0025-0.000375501159775773i</v>
      </c>
      <c r="N3343">
        <f t="shared" si="981"/>
        <v>7.2408636411347231</v>
      </c>
      <c r="O3343">
        <f t="shared" si="982"/>
        <v>17.192550695341463</v>
      </c>
      <c r="P3343" s="3">
        <f t="shared" si="983"/>
        <v>-17.192550695341463</v>
      </c>
      <c r="Q3343" s="3">
        <f t="shared" si="984"/>
        <v>-172.75913635886528</v>
      </c>
      <c r="R3343">
        <f t="shared" si="985"/>
        <v>7.2408636411347231</v>
      </c>
      <c r="S3343">
        <f t="shared" si="986"/>
        <v>271.69662932280585</v>
      </c>
      <c r="T3343">
        <f t="shared" si="969"/>
        <v>-17.192550695341463</v>
      </c>
    </row>
    <row r="3344" spans="1:20" x14ac:dyDescent="0.25">
      <c r="A3344">
        <f t="shared" si="970"/>
        <v>1713607.3263948828</v>
      </c>
      <c r="B3344">
        <f t="shared" si="987"/>
        <v>272729.0765142325</v>
      </c>
      <c r="C3344" t="str">
        <f t="shared" si="971"/>
        <v>-0.136065118428867-0.0169442522916206i</v>
      </c>
      <c r="D3344" t="str">
        <f t="shared" si="972"/>
        <v>3.04961257965036-1.20150858944443i</v>
      </c>
      <c r="E3344" t="str">
        <f t="shared" si="973"/>
        <v>-1.53115830623204-61.6367333624618i</v>
      </c>
      <c r="F3344" t="str">
        <f t="shared" si="974"/>
        <v>2.8332359608324-1.0137243120047i</v>
      </c>
      <c r="G3344" t="str">
        <f t="shared" si="975"/>
        <v>0.973650748149833-0.160171685316424i</v>
      </c>
      <c r="H3344" t="str">
        <f t="shared" si="976"/>
        <v>0.028754576016611-31.8804281790349i</v>
      </c>
      <c r="I3344" t="str">
        <f t="shared" si="977"/>
        <v>-0.0909405001619669-0.254892186540993i</v>
      </c>
      <c r="K3344" t="str">
        <f t="shared" si="978"/>
        <v>0.000339499836715487-0.000587430232515101i</v>
      </c>
      <c r="L3344" t="str">
        <f t="shared" si="979"/>
        <v>0.0001875-0.000776016309897662i</v>
      </c>
      <c r="M3344" t="str">
        <f t="shared" si="980"/>
        <v>0.0025-0.000374079657078872i</v>
      </c>
      <c r="N3344">
        <f t="shared" si="981"/>
        <v>7.0985262555684869</v>
      </c>
      <c r="O3344">
        <f t="shared" si="982"/>
        <v>17.258231129128504</v>
      </c>
      <c r="P3344" s="3">
        <f t="shared" si="983"/>
        <v>-17.258231129128504</v>
      </c>
      <c r="Q3344" s="3">
        <f t="shared" si="984"/>
        <v>-172.90147374443151</v>
      </c>
      <c r="R3344">
        <f t="shared" si="985"/>
        <v>7.0985262555684869</v>
      </c>
      <c r="S3344">
        <f t="shared" si="986"/>
        <v>272.72907651423247</v>
      </c>
      <c r="T3344">
        <f t="shared" si="969"/>
        <v>-17.258231129128504</v>
      </c>
    </row>
    <row r="3345" spans="1:20" x14ac:dyDescent="0.25">
      <c r="A3345">
        <f t="shared" si="970"/>
        <v>1720119.0342351834</v>
      </c>
      <c r="B3345">
        <f t="shared" si="987"/>
        <v>273765.44700498658</v>
      </c>
      <c r="C3345" t="str">
        <f t="shared" si="971"/>
        <v>-0.135080801510462-0.0164812301540346i</v>
      </c>
      <c r="D3345" t="str">
        <f t="shared" si="972"/>
        <v>3.04675437290129-1.20455617800624i</v>
      </c>
      <c r="E3345" t="str">
        <f t="shared" si="973"/>
        <v>-1.60189701649309-61.3844819023073i</v>
      </c>
      <c r="F3345" t="str">
        <f t="shared" si="974"/>
        <v>2.83266762913693-1.01332843549325i</v>
      </c>
      <c r="G3345" t="str">
        <f t="shared" si="975"/>
        <v>0.973455439115166-0.16074808606097i</v>
      </c>
      <c r="H3345" t="str">
        <f t="shared" si="976"/>
        <v>0.0284482619291209-31.7594058601663i</v>
      </c>
      <c r="I3345" t="str">
        <f t="shared" si="977"/>
        <v>-0.0905614310337979-0.253873067063227i</v>
      </c>
      <c r="K3345" t="str">
        <f t="shared" si="978"/>
        <v>0.000338447957116441-0.000585669211632941i</v>
      </c>
      <c r="L3345" t="str">
        <f t="shared" si="979"/>
        <v>0.0001875-0.000773078611175194i</v>
      </c>
      <c r="M3345" t="str">
        <f t="shared" si="980"/>
        <v>0.0025-0.000372663535643427i</v>
      </c>
      <c r="N3345">
        <f t="shared" si="981"/>
        <v>6.9562849766963097</v>
      </c>
      <c r="O3345">
        <f t="shared" si="982"/>
        <v>17.323952756256855</v>
      </c>
      <c r="P3345" s="3">
        <f t="shared" si="983"/>
        <v>-17.323952756256855</v>
      </c>
      <c r="Q3345" s="3">
        <f t="shared" si="984"/>
        <v>-173.04371502330369</v>
      </c>
      <c r="R3345">
        <f t="shared" si="985"/>
        <v>6.9562849766963097</v>
      </c>
      <c r="S3345">
        <f t="shared" si="986"/>
        <v>273.76544700498658</v>
      </c>
      <c r="T3345">
        <f t="shared" si="969"/>
        <v>-17.323952756256855</v>
      </c>
    </row>
    <row r="3346" spans="1:20" x14ac:dyDescent="0.25">
      <c r="A3346">
        <f t="shared" si="970"/>
        <v>1726655.486565277</v>
      </c>
      <c r="B3346">
        <f t="shared" si="987"/>
        <v>274805.75570360554</v>
      </c>
      <c r="C3346" t="str">
        <f t="shared" si="971"/>
        <v>-0.13410210340932-0.0160242720732568i</v>
      </c>
      <c r="D3346" t="str">
        <f t="shared" si="972"/>
        <v>3.04387981637266-1.2076067609683i</v>
      </c>
      <c r="E3346" t="str">
        <f t="shared" si="973"/>
        <v>-1.67198519942391-61.1331843423936i</v>
      </c>
      <c r="F3346" t="str">
        <f t="shared" si="974"/>
        <v>2.83209520048658-1.01294574503912i</v>
      </c>
      <c r="G3346" t="str">
        <f t="shared" si="975"/>
        <v>0.97325872214864-0.161326321194765i</v>
      </c>
      <c r="H3346" t="str">
        <f t="shared" si="976"/>
        <v>0.0281453885488365-31.6388449968721i</v>
      </c>
      <c r="I3346" t="str">
        <f t="shared" si="977"/>
        <v>-0.0901850996066616-0.252857668329486i</v>
      </c>
      <c r="K3346" t="str">
        <f t="shared" si="978"/>
        <v>0.000337401422466035-0.000583910785372977i</v>
      </c>
      <c r="L3346" t="str">
        <f t="shared" si="979"/>
        <v>0.0001875-0.000770152033448091i</v>
      </c>
      <c r="M3346" t="str">
        <f t="shared" si="980"/>
        <v>0.0025-0.000371252775098055i</v>
      </c>
      <c r="N3346">
        <f t="shared" si="981"/>
        <v>6.8141390766584209</v>
      </c>
      <c r="O3346">
        <f t="shared" si="982"/>
        <v>17.389715603716425</v>
      </c>
      <c r="P3346" s="3">
        <f t="shared" si="983"/>
        <v>-17.389715603716425</v>
      </c>
      <c r="Q3346" s="3">
        <f t="shared" si="984"/>
        <v>-173.18586092334158</v>
      </c>
      <c r="R3346">
        <f t="shared" si="985"/>
        <v>6.8141390766584209</v>
      </c>
      <c r="S3346">
        <f t="shared" si="986"/>
        <v>274.80575570360554</v>
      </c>
      <c r="T3346">
        <f t="shared" si="969"/>
        <v>-17.389715603716425</v>
      </c>
    </row>
    <row r="3347" spans="1:20" x14ac:dyDescent="0.25">
      <c r="A3347">
        <f t="shared" si="970"/>
        <v>1733216.777414225</v>
      </c>
      <c r="B3347">
        <f t="shared" si="987"/>
        <v>275850.01757527923</v>
      </c>
      <c r="C3347" t="str">
        <f t="shared" si="971"/>
        <v>-0.133129007205926-0.0155733177894124i</v>
      </c>
      <c r="D3347" t="str">
        <f t="shared" si="972"/>
        <v>3.04098885278764-1.21066025918654i</v>
      </c>
      <c r="E3347" t="str">
        <f t="shared" si="973"/>
        <v>-1.74142872897165-60.8828368645427i</v>
      </c>
      <c r="F3347" t="str">
        <f t="shared" si="974"/>
        <v>2.83151864706818-1.01257622007211i</v>
      </c>
      <c r="G3347" t="str">
        <f t="shared" si="975"/>
        <v>0.973060587692165-0.161906393858747i</v>
      </c>
      <c r="H3347" t="str">
        <f t="shared" si="976"/>
        <v>0.027845916955533-31.5187438120576i</v>
      </c>
      <c r="I3347" t="str">
        <f t="shared" si="977"/>
        <v>-0.0898114843459159-0.251845975458548i</v>
      </c>
      <c r="K3347" t="str">
        <f t="shared" si="978"/>
        <v>0.000336360221814568-0.000582154972469196i</v>
      </c>
      <c r="L3347" t="str">
        <f t="shared" si="979"/>
        <v>0.0001875-0.000767236534616548i</v>
      </c>
      <c r="M3347" t="str">
        <f t="shared" si="980"/>
        <v>0.0025-0.000369847355148491i</v>
      </c>
      <c r="N3347">
        <f t="shared" si="981"/>
        <v>6.6720878324548778</v>
      </c>
      <c r="O3347">
        <f t="shared" si="982"/>
        <v>17.455519698917236</v>
      </c>
      <c r="P3347" s="3">
        <f t="shared" si="983"/>
        <v>-17.455519698917236</v>
      </c>
      <c r="Q3347" s="3">
        <f t="shared" si="984"/>
        <v>-173.32791216754512</v>
      </c>
      <c r="R3347">
        <f t="shared" si="985"/>
        <v>6.6720878324548778</v>
      </c>
      <c r="S3347">
        <f t="shared" si="986"/>
        <v>275.85001757527925</v>
      </c>
      <c r="T3347">
        <f t="shared" si="969"/>
        <v>-17.455519698917236</v>
      </c>
    </row>
    <row r="3348" spans="1:20" x14ac:dyDescent="0.25">
      <c r="A3348">
        <f t="shared" si="970"/>
        <v>1739803.0011683991</v>
      </c>
      <c r="B3348">
        <f t="shared" si="987"/>
        <v>276898.24764206528</v>
      </c>
      <c r="C3348" t="str">
        <f t="shared" si="971"/>
        <v>-0.132161495835364-0.0151283075332491i</v>
      </c>
      <c r="D3348" t="str">
        <f t="shared" si="972"/>
        <v>3.03808142516314-1.21371659277786i</v>
      </c>
      <c r="E3348" t="str">
        <f t="shared" si="973"/>
        <v>-1.81023341637414-60.6334356588568i</v>
      </c>
      <c r="F3348" t="str">
        <f t="shared" si="974"/>
        <v>2.83093794090536-1.01221984005461i</v>
      </c>
      <c r="G3348" t="str">
        <f t="shared" si="975"/>
        <v>0.972861026131562-0.162488307166412i</v>
      </c>
      <c r="H3348" t="str">
        <f t="shared" si="976"/>
        <v>0.0275498086466455-31.399100535598i</v>
      </c>
      <c r="I3348" t="str">
        <f t="shared" si="977"/>
        <v>-0.0894405638741853-0.250837973629778i</v>
      </c>
      <c r="K3348" t="str">
        <f t="shared" si="978"/>
        <v>0.000335324344023166-0.000580401791498084i</v>
      </c>
      <c r="L3348" t="str">
        <f t="shared" si="979"/>
        <v>0.0001875-0.000764332072740134i</v>
      </c>
      <c r="M3348" t="str">
        <f t="shared" si="980"/>
        <v>0.0025-0.000368447255577297i</v>
      </c>
      <c r="N3348">
        <f t="shared" si="981"/>
        <v>6.5301305259364426</v>
      </c>
      <c r="O3348">
        <f t="shared" si="982"/>
        <v>17.521365069691349</v>
      </c>
      <c r="P3348" s="3">
        <f t="shared" si="983"/>
        <v>-17.521365069691349</v>
      </c>
      <c r="Q3348" s="3">
        <f t="shared" si="984"/>
        <v>-173.46986947406356</v>
      </c>
      <c r="R3348">
        <f t="shared" si="985"/>
        <v>6.5301305259364426</v>
      </c>
      <c r="S3348">
        <f t="shared" si="986"/>
        <v>276.89824764206526</v>
      </c>
      <c r="T3348">
        <f t="shared" si="969"/>
        <v>-17.521365069691349</v>
      </c>
    </row>
    <row r="3349" spans="1:20" x14ac:dyDescent="0.25">
      <c r="A3349">
        <f t="shared" si="970"/>
        <v>1746414.2525728389</v>
      </c>
      <c r="B3349">
        <f t="shared" si="987"/>
        <v>277950.46098310512</v>
      </c>
      <c r="C3349" t="str">
        <f t="shared" si="971"/>
        <v>-0.131199552091035-0.0146891820230189i</v>
      </c>
      <c r="D3349" t="str">
        <f t="shared" si="972"/>
        <v>3.03515747681794-1.21677568111853i</v>
      </c>
      <c r="E3349" t="str">
        <f t="shared" si="973"/>
        <v>-1.87840501085384-60.3849769239158i</v>
      </c>
      <c r="F3349" t="str">
        <f t="shared" si="974"/>
        <v>2.83035305385789-1.01187658447981i</v>
      </c>
      <c r="G3349" t="str">
        <f t="shared" si="975"/>
        <v>0.972660027796366-0.163072064203341i</v>
      </c>
      <c r="H3349" t="str">
        <f t="shared" si="976"/>
        <v>0.0272570255333826-31.2799134043117i</v>
      </c>
      <c r="I3349" t="str">
        <f t="shared" si="977"/>
        <v>-0.0890723169701442-0.249833648082894i</v>
      </c>
      <c r="K3349" t="str">
        <f t="shared" si="978"/>
        <v>0.00033429377776663-0.00057865126087762i</v>
      </c>
      <c r="L3349" t="str">
        <f t="shared" si="979"/>
        <v>0.0001875-0.000761438606037198i</v>
      </c>
      <c r="M3349" t="str">
        <f t="shared" si="980"/>
        <v>0.0025-0.000367052456243571i</v>
      </c>
      <c r="N3349">
        <f t="shared" si="981"/>
        <v>6.3882664437970504</v>
      </c>
      <c r="O3349">
        <f t="shared" si="982"/>
        <v>17.587251744291887</v>
      </c>
      <c r="P3349" s="3">
        <f t="shared" si="983"/>
        <v>-17.587251744291887</v>
      </c>
      <c r="Q3349" s="3">
        <f t="shared" si="984"/>
        <v>-173.61173355620295</v>
      </c>
      <c r="R3349">
        <f t="shared" si="985"/>
        <v>6.3882664437970504</v>
      </c>
      <c r="S3349">
        <f t="shared" si="986"/>
        <v>277.95046098310513</v>
      </c>
      <c r="T3349">
        <f t="shared" si="969"/>
        <v>-17.587251744291887</v>
      </c>
    </row>
    <row r="3350" spans="1:20" x14ac:dyDescent="0.25">
      <c r="A3350">
        <f t="shared" si="970"/>
        <v>1753050.626732616</v>
      </c>
      <c r="B3350">
        <f t="shared" si="987"/>
        <v>279006.67273484095</v>
      </c>
      <c r="C3350" t="str">
        <f t="shared" si="971"/>
        <v>-0.130243158628294-0.0142558824613649i</v>
      </c>
      <c r="D3350" t="str">
        <f t="shared" si="972"/>
        <v>3.03221695138087-1.21983744284278i</v>
      </c>
      <c r="E3350" t="str">
        <f t="shared" si="973"/>
        <v>-1.94594920030147-60.1374568669671i</v>
      </c>
      <c r="F3350" t="str">
        <f t="shared" si="974"/>
        <v>2.82976395762127-1.01154643286991i</v>
      </c>
      <c r="G3350" t="str">
        <f t="shared" si="975"/>
        <v>0.972457582959632-0.163657668026714i</v>
      </c>
      <c r="H3350" t="str">
        <f t="shared" si="976"/>
        <v>0.026967529936858-31.1611806619315i</v>
      </c>
      <c r="I3350" t="str">
        <f t="shared" si="977"/>
        <v>-0.0887067225673043-0.248832984117734i</v>
      </c>
      <c r="K3350" t="str">
        <f t="shared" si="978"/>
        <v>0.000333268511536218-0.000576903398866247i</v>
      </c>
      <c r="L3350" t="str">
        <f t="shared" si="979"/>
        <v>0.0001875-0.000758556092884234i</v>
      </c>
      <c r="M3350" t="str">
        <f t="shared" si="980"/>
        <v>0.0025-0.000365662937082657i</v>
      </c>
      <c r="N3350">
        <f t="shared" si="981"/>
        <v>6.2464948775671019</v>
      </c>
      <c r="O3350">
        <f t="shared" si="982"/>
        <v>17.653179751394013</v>
      </c>
      <c r="P3350" s="3">
        <f t="shared" si="983"/>
        <v>-17.653179751394013</v>
      </c>
      <c r="Q3350" s="3">
        <f t="shared" si="984"/>
        <v>-173.7535051224329</v>
      </c>
      <c r="R3350">
        <f t="shared" si="985"/>
        <v>6.2464948775671019</v>
      </c>
      <c r="S3350">
        <f t="shared" si="986"/>
        <v>279.00667273484095</v>
      </c>
      <c r="T3350">
        <f t="shared" si="969"/>
        <v>-17.653179751394013</v>
      </c>
    </row>
    <row r="3351" spans="1:20" x14ac:dyDescent="0.25">
      <c r="A3351">
        <f t="shared" si="970"/>
        <v>1759712.2191141997</v>
      </c>
      <c r="B3351">
        <f t="shared" si="987"/>
        <v>280066.89809123334</v>
      </c>
      <c r="C3351" t="str">
        <f t="shared" si="971"/>
        <v>-0.129292297968062-0.0138283505322192i</v>
      </c>
      <c r="D3351" t="str">
        <f t="shared" si="972"/>
        <v>3.02925979279903-1.22290179584135i</v>
      </c>
      <c r="E3351" t="str">
        <f t="shared" si="973"/>
        <v>-2.01287161195517-59.8908717041101i</v>
      </c>
      <c r="F3351" t="str">
        <f t="shared" si="974"/>
        <v>2.82917062372604-1.01122936477425i</v>
      </c>
      <c r="G3351" t="str">
        <f t="shared" si="975"/>
        <v>0.972253681837744-0.16424512166483i</v>
      </c>
      <c r="H3351" t="str">
        <f t="shared" si="976"/>
        <v>0.0266812845842533-31.0429005590771i</v>
      </c>
      <c r="I3351" t="str">
        <f t="shared" si="977"/>
        <v>-0.0883437597528092-0.247835967094009i</v>
      </c>
      <c r="K3351" t="str">
        <f t="shared" si="978"/>
        <v>0.000332248533642471-0.000575158223561956i</v>
      </c>
      <c r="L3351" t="str">
        <f t="shared" si="979"/>
        <v>0.0001875-0.000755684491815336i</v>
      </c>
      <c r="M3351" t="str">
        <f t="shared" si="980"/>
        <v>0.0025-0.000364278678105855i</v>
      </c>
      <c r="N3351">
        <f t="shared" si="981"/>
        <v>6.1048151236056754</v>
      </c>
      <c r="O3351">
        <f t="shared" si="982"/>
        <v>17.719149120094219</v>
      </c>
      <c r="P3351" s="3">
        <f t="shared" si="983"/>
        <v>-17.719149120094219</v>
      </c>
      <c r="Q3351" s="3">
        <f t="shared" si="984"/>
        <v>-173.89518487639432</v>
      </c>
      <c r="R3351">
        <f t="shared" si="985"/>
        <v>6.1048151236056754</v>
      </c>
      <c r="S3351">
        <f t="shared" si="986"/>
        <v>280.06689809123333</v>
      </c>
      <c r="T3351">
        <f t="shared" si="969"/>
        <v>-17.719149120094219</v>
      </c>
    </row>
    <row r="3352" spans="1:20" x14ac:dyDescent="0.25">
      <c r="A3352">
        <f t="shared" si="970"/>
        <v>1766399.1255468337</v>
      </c>
      <c r="B3352">
        <f t="shared" si="987"/>
        <v>281131.15230398002</v>
      </c>
      <c r="C3352" t="str">
        <f t="shared" si="971"/>
        <v>-0.128346952500361-0.0134065283977159i</v>
      </c>
      <c r="D3352" t="str">
        <f t="shared" si="972"/>
        <v>3.02628594534611-1.22596865726012i</v>
      </c>
      <c r="E3352" t="str">
        <f t="shared" si="973"/>
        <v>-2.07917781306822-59.6452176604735i</v>
      </c>
      <c r="F3352" t="str">
        <f t="shared" si="974"/>
        <v>2.82857302353731-1.01092535976747i</v>
      </c>
      <c r="G3352" t="str">
        <f t="shared" si="975"/>
        <v>0.97204831459022-0.164834428116618i</v>
      </c>
      <c r="H3352" t="str">
        <f t="shared" si="976"/>
        <v>0.026398252605002-30.9250713532274i</v>
      </c>
      <c r="I3352" t="str">
        <f t="shared" si="977"/>
        <v>-0.0879834077662411-0.246842582431079i</v>
      </c>
      <c r="K3352" t="str">
        <f t="shared" si="978"/>
        <v>0.000331233832217981-0.00057341575290133i</v>
      </c>
      <c r="L3352" t="str">
        <f t="shared" si="979"/>
        <v>0.0001875-0.000752823761521555i</v>
      </c>
      <c r="M3352" t="str">
        <f t="shared" si="980"/>
        <v>0.0025-0.000362899659400134i</v>
      </c>
      <c r="N3352">
        <f t="shared" si="981"/>
        <v>5.9632264830978272</v>
      </c>
      <c r="O3352">
        <f t="shared" si="982"/>
        <v>17.785159879911344</v>
      </c>
      <c r="P3352" s="3">
        <f t="shared" si="983"/>
        <v>-17.785159879911344</v>
      </c>
      <c r="Q3352" s="3">
        <f t="shared" si="984"/>
        <v>-174.03677351690217</v>
      </c>
      <c r="R3352">
        <f t="shared" si="985"/>
        <v>5.9632264830978272</v>
      </c>
      <c r="S3352">
        <f t="shared" si="986"/>
        <v>281.13115230398</v>
      </c>
      <c r="T3352">
        <f t="shared" si="969"/>
        <v>-17.785159879911344</v>
      </c>
    </row>
    <row r="3353" spans="1:20" x14ac:dyDescent="0.25">
      <c r="A3353">
        <f t="shared" si="970"/>
        <v>1773111.4422239116</v>
      </c>
      <c r="B3353">
        <f t="shared" si="987"/>
        <v>282199.45068273513</v>
      </c>
      <c r="C3353" t="str">
        <f t="shared" si="971"/>
        <v>-0.12740710448782-0.0129903586951078i</v>
      </c>
      <c r="D3353" t="str">
        <f t="shared" si="972"/>
        <v>3.02329535363072-1.22903794349892i</v>
      </c>
      <c r="E3353" t="str">
        <f t="shared" si="973"/>
        <v>-2.14487331157314-59.4004909703881i</v>
      </c>
      <c r="F3353" t="str">
        <f t="shared" si="974"/>
        <v>2.82797112825412-1.01063439744769i</v>
      </c>
      <c r="G3353" t="str">
        <f t="shared" si="975"/>
        <v>0.971841471319528-0.165425590351141i</v>
      </c>
      <c r="H3353" t="str">
        <f t="shared" si="976"/>
        <v>0.0261183975270033-30.8076913086931i</v>
      </c>
      <c r="I3353" t="str">
        <f t="shared" si="977"/>
        <v>-0.0876256459984391-0.24585281560771i</v>
      </c>
      <c r="K3353" t="str">
        <f t="shared" si="978"/>
        <v>0.0003302243952202-0.000571676004658685i</v>
      </c>
      <c r="L3353" t="str">
        <f t="shared" si="979"/>
        <v>0.0001875-0.000749973860850325i</v>
      </c>
      <c r="M3353" t="str">
        <f t="shared" si="980"/>
        <v>0.0025-0.000361525861127849i</v>
      </c>
      <c r="N3353">
        <f t="shared" si="981"/>
        <v>5.8217282620480546</v>
      </c>
      <c r="O3353">
        <f t="shared" si="982"/>
        <v>17.851212060786334</v>
      </c>
      <c r="P3353" s="3">
        <f t="shared" si="983"/>
        <v>-17.851212060786334</v>
      </c>
      <c r="Q3353" s="3">
        <f t="shared" si="984"/>
        <v>-174.17827173795195</v>
      </c>
      <c r="R3353">
        <f t="shared" si="985"/>
        <v>5.8217282620480546</v>
      </c>
      <c r="S3353">
        <f t="shared" si="986"/>
        <v>282.19945068273512</v>
      </c>
      <c r="T3353">
        <f t="shared" si="969"/>
        <v>-17.851212060786334</v>
      </c>
    </row>
    <row r="3354" spans="1:20" x14ac:dyDescent="0.25">
      <c r="A3354">
        <f t="shared" si="970"/>
        <v>1779849.2657043624</v>
      </c>
      <c r="B3354">
        <f t="shared" si="987"/>
        <v>283271.80859532952</v>
      </c>
      <c r="C3354" t="str">
        <f t="shared" si="971"/>
        <v>-0.126472736069128-0.0125797845337015i</v>
      </c>
      <c r="D3354" t="str">
        <f t="shared" si="972"/>
        <v>3.0202879626049-1.23210957021033i</v>
      </c>
      <c r="E3354" t="str">
        <f t="shared" si="973"/>
        <v>-2.20996355673458-59.1566878775531i</v>
      </c>
      <c r="F3354" t="str">
        <f t="shared" si="974"/>
        <v>2.827364908909-1.01035645743459i</v>
      </c>
      <c r="G3354" t="str">
        <f t="shared" si="975"/>
        <v>0.971633142070894-0.166018611307095i</v>
      </c>
      <c r="H3354" t="str">
        <f t="shared" si="976"/>
        <v>0.025841683272858-30.6907586965886i</v>
      </c>
      <c r="I3354" t="str">
        <f t="shared" si="977"/>
        <v>-0.0872704539903182-0.244866652161848i</v>
      </c>
      <c r="K3354" t="str">
        <f t="shared" si="978"/>
        <v>0.00032922021043421-0.000569938996445223i</v>
      </c>
      <c r="L3354" t="str">
        <f t="shared" si="979"/>
        <v>0.0001875-0.000747134748804866i</v>
      </c>
      <c r="M3354" t="str">
        <f t="shared" si="980"/>
        <v>0.0025-0.000360157263526447i</v>
      </c>
      <c r="N3354">
        <f t="shared" si="981"/>
        <v>5.6803197712785902</v>
      </c>
      <c r="O3354">
        <f t="shared" si="982"/>
        <v>17.917305693082156</v>
      </c>
      <c r="P3354" s="3">
        <f t="shared" si="983"/>
        <v>-17.917305693082156</v>
      </c>
      <c r="Q3354" s="3">
        <f t="shared" si="984"/>
        <v>-174.31968022872141</v>
      </c>
      <c r="R3354">
        <f t="shared" si="985"/>
        <v>5.6803197712785902</v>
      </c>
      <c r="S3354">
        <f t="shared" si="986"/>
        <v>283.2718085953295</v>
      </c>
      <c r="T3354">
        <f t="shared" si="969"/>
        <v>-17.917305693082156</v>
      </c>
    </row>
    <row r="3355" spans="1:20" x14ac:dyDescent="0.25">
      <c r="A3355">
        <f t="shared" si="970"/>
        <v>1786612.6929140391</v>
      </c>
      <c r="B3355">
        <f t="shared" si="987"/>
        <v>284348.24146799179</v>
      </c>
      <c r="C3355" t="str">
        <f t="shared" si="971"/>
        <v>-0.125543829262438-0.0121747494917975i</v>
      </c>
      <c r="D3355" t="str">
        <f t="shared" si="972"/>
        <v>3.01726371757256-1.23518345229858i</v>
      </c>
      <c r="E3355" t="str">
        <f t="shared" si="973"/>
        <v>-2.2744539397971-58.9138046351999i</v>
      </c>
      <c r="F3355" t="str">
        <f t="shared" si="974"/>
        <v>2.82675433636734-1.01009151936756i</v>
      </c>
      <c r="G3355" t="str">
        <f t="shared" si="975"/>
        <v>0.971423316832119-0.166613493892313i</v>
      </c>
      <c r="H3355" t="str">
        <f t="shared" si="976"/>
        <v>0.0255680741561314-30.5742717948055i</v>
      </c>
      <c r="I3355" t="str">
        <f t="shared" si="977"/>
        <v>-0.0869178114317075-0.243884077690389i</v>
      </c>
      <c r="K3355" t="str">
        <f t="shared" si="978"/>
        <v>0.000328221265475484-0.000568204745708217i</v>
      </c>
      <c r="L3355" t="str">
        <f t="shared" si="979"/>
        <v>0.0001875-0.000744306384543598i</v>
      </c>
      <c r="M3355" t="str">
        <f t="shared" si="980"/>
        <v>0.0025-0.000358793846908197i</v>
      </c>
      <c r="N3355">
        <f t="shared" si="981"/>
        <v>5.5390003264259065</v>
      </c>
      <c r="O3355">
        <f t="shared" si="982"/>
        <v>17.983440807583847</v>
      </c>
      <c r="P3355" s="3">
        <f t="shared" si="983"/>
        <v>-17.983440807583847</v>
      </c>
      <c r="Q3355" s="3">
        <f t="shared" si="984"/>
        <v>-174.46099967357409</v>
      </c>
      <c r="R3355">
        <f t="shared" si="985"/>
        <v>5.5390003264259065</v>
      </c>
      <c r="S3355">
        <f t="shared" si="986"/>
        <v>284.34824146799178</v>
      </c>
      <c r="T3355">
        <f t="shared" si="969"/>
        <v>-17.983440807583847</v>
      </c>
    </row>
    <row r="3356" spans="1:20" x14ac:dyDescent="0.25">
      <c r="A3356">
        <f t="shared" si="970"/>
        <v>1793401.8211471124</v>
      </c>
      <c r="B3356">
        <f t="shared" si="987"/>
        <v>285428.76478557015</v>
      </c>
      <c r="C3356" t="str">
        <f t="shared" si="971"/>
        <v>-0.124620365968726-0.0117751976136432i</v>
      </c>
      <c r="D3356" t="str">
        <f t="shared" si="972"/>
        <v>3.01422256419806-1.23825950391859i</v>
      </c>
      <c r="E3356" t="str">
        <f t="shared" si="973"/>
        <v>-2.33834979462445-58.6718375062456i</v>
      </c>
      <c r="F3356" t="str">
        <f t="shared" si="974"/>
        <v>2.82613938132691-1.00983956290379i</v>
      </c>
      <c r="G3356" t="str">
        <f t="shared" si="975"/>
        <v>0.971211985533395-0.167210240983248i</v>
      </c>
      <c r="H3356" t="str">
        <f t="shared" si="976"/>
        <v>0.0252975348776418-30.4582288879848i</v>
      </c>
      <c r="I3356" t="str">
        <f t="shared" si="977"/>
        <v>-0.0865676981601896-0.242905077848945i</v>
      </c>
      <c r="K3356" t="str">
        <f t="shared" si="978"/>
        <v>0.000327227547792657-0.000566473269730257i</v>
      </c>
      <c r="L3356" t="str">
        <f t="shared" si="979"/>
        <v>0.0001875-0.000741488727379557i</v>
      </c>
      <c r="M3356" t="str">
        <f t="shared" si="980"/>
        <v>0.0025-0.000357435591659889i</v>
      </c>
      <c r="N3356">
        <f t="shared" si="981"/>
        <v>5.3977692479388679</v>
      </c>
      <c r="O3356">
        <f t="shared" si="982"/>
        <v>18.049617435498295</v>
      </c>
      <c r="P3356" s="3">
        <f t="shared" si="983"/>
        <v>-18.049617435498295</v>
      </c>
      <c r="Q3356" s="3">
        <f t="shared" si="984"/>
        <v>-174.60223075206113</v>
      </c>
      <c r="R3356">
        <f t="shared" si="985"/>
        <v>5.3977692479388679</v>
      </c>
      <c r="S3356">
        <f t="shared" si="986"/>
        <v>285.42876478557014</v>
      </c>
      <c r="T3356">
        <f t="shared" si="969"/>
        <v>-18.049617435498295</v>
      </c>
    </row>
    <row r="3357" spans="1:20" x14ac:dyDescent="0.25">
      <c r="A3357">
        <f t="shared" si="970"/>
        <v>1800216.7480674714</v>
      </c>
      <c r="B3357">
        <f t="shared" si="987"/>
        <v>286513.39409175533</v>
      </c>
      <c r="C3357" t="str">
        <f t="shared" si="971"/>
        <v>-0.123702327975096-0.0113810734064013i</v>
      </c>
      <c r="D3357" t="str">
        <f t="shared" si="972"/>
        <v>3.01116444851486-1.24133763847499i</v>
      </c>
      <c r="E3357" t="str">
        <f t="shared" si="973"/>
        <v>-2.40165639833166-58.430782763446i</v>
      </c>
      <c r="F3357" t="str">
        <f t="shared" si="974"/>
        <v>2.8255200143173-1.00960056771639i</v>
      </c>
      <c r="G3357" t="str">
        <f t="shared" si="975"/>
        <v>0.970999138047121-0.167808855424464i</v>
      </c>
      <c r="H3357" t="str">
        <f t="shared" si="976"/>
        <v>0.0250300305217743-30.3426282674898i</v>
      </c>
      <c r="I3357" t="str">
        <f t="shared" si="977"/>
        <v>-0.0862200941599545-0.24192963835162i</v>
      </c>
      <c r="K3357" t="str">
        <f t="shared" si="978"/>
        <v>0.000326239044670274-0.000564744585628495i</v>
      </c>
      <c r="L3357" t="str">
        <f t="shared" si="979"/>
        <v>0.0001875-0.000738681736779793i</v>
      </c>
      <c r="M3357" t="str">
        <f t="shared" si="980"/>
        <v>0.0025-0.000356082478242567i</v>
      </c>
      <c r="N3357">
        <f t="shared" si="981"/>
        <v>5.2566258610800389</v>
      </c>
      <c r="O3357">
        <f t="shared" si="982"/>
        <v>18.1158356084545</v>
      </c>
      <c r="P3357" s="3">
        <f t="shared" si="983"/>
        <v>-18.1158356084545</v>
      </c>
      <c r="Q3357" s="3">
        <f t="shared" si="984"/>
        <v>-174.74337413891996</v>
      </c>
      <c r="R3357">
        <f t="shared" si="985"/>
        <v>5.2566258610800389</v>
      </c>
      <c r="S3357">
        <f t="shared" si="986"/>
        <v>286.51339409175534</v>
      </c>
      <c r="T3357">
        <f t="shared" si="969"/>
        <v>-18.1158356084545</v>
      </c>
    </row>
    <row r="3358" spans="1:20" x14ac:dyDescent="0.25">
      <c r="A3358">
        <f t="shared" si="970"/>
        <v>1807057.5717101281</v>
      </c>
      <c r="B3358">
        <f t="shared" si="987"/>
        <v>287602.14498930401</v>
      </c>
      <c r="C3358" t="str">
        <f t="shared" si="971"/>
        <v>-0.122789696958052-0.0109923218371206i</v>
      </c>
      <c r="D3358" t="str">
        <f t="shared" si="972"/>
        <v>3.00808931693423-1.24441776862134i</v>
      </c>
      <c r="E3358" t="str">
        <f t="shared" si="973"/>
        <v>-2.4643789719104-58.1906366895422i</v>
      </c>
      <c r="F3358" t="str">
        <f t="shared" si="974"/>
        <v>2.82489620569942-1.00937451349243i</v>
      </c>
      <c r="G3358" t="str">
        <f t="shared" si="975"/>
        <v>0.970784764187726-0.168409340028121i</v>
      </c>
      <c r="H3358" t="str">
        <f t="shared" si="976"/>
        <v>0.0247655265528201-30.2274682313795i</v>
      </c>
      <c r="I3358" t="str">
        <f t="shared" si="977"/>
        <v>-0.0858749795606577-0.240957744970787i</v>
      </c>
      <c r="K3358" t="str">
        <f t="shared" si="978"/>
        <v>0.000325255743231523-0.000563018710353964i</v>
      </c>
      <c r="L3358" t="str">
        <f t="shared" si="979"/>
        <v>0.0001875-0.000735885372364806i</v>
      </c>
      <c r="M3358" t="str">
        <f t="shared" si="980"/>
        <v>0.0025-0.000354734487191241i</v>
      </c>
      <c r="N3358">
        <f t="shared" si="981"/>
        <v>5.1155694959235518</v>
      </c>
      <c r="O3358">
        <f t="shared" si="982"/>
        <v>18.182095358502917</v>
      </c>
      <c r="P3358" s="3">
        <f t="shared" si="983"/>
        <v>-18.182095358502917</v>
      </c>
      <c r="Q3358" s="3">
        <f t="shared" si="984"/>
        <v>-174.88443050407645</v>
      </c>
      <c r="R3358">
        <f t="shared" si="985"/>
        <v>5.1155694959235518</v>
      </c>
      <c r="S3358">
        <f t="shared" si="986"/>
        <v>287.60214498930401</v>
      </c>
      <c r="T3358">
        <f t="shared" si="969"/>
        <v>-18.182095358502917</v>
      </c>
    </row>
    <row r="3359" spans="1:20" x14ac:dyDescent="0.25">
      <c r="A3359">
        <f t="shared" si="970"/>
        <v>1813924.3904826264</v>
      </c>
      <c r="B3359">
        <f t="shared" si="987"/>
        <v>288695.03314026335</v>
      </c>
      <c r="C3359" t="str">
        <f t="shared" si="971"/>
        <v>-0.121882454486714-0.0106088883297233i</v>
      </c>
      <c r="D3359" t="str">
        <f t="shared" si="972"/>
        <v>3.00499711625393-1.2474998062594i</v>
      </c>
      <c r="E3359" t="str">
        <f t="shared" si="973"/>
        <v>-2.52652268084639-57.9513955773996i</v>
      </c>
      <c r="F3359" t="str">
        <f t="shared" si="974"/>
        <v>2.82426792566495-1.00916137993104i</v>
      </c>
      <c r="G3359" t="str">
        <f t="shared" si="975"/>
        <v>0.970568853711487-0.169011697573443i</v>
      </c>
      <c r="H3359" t="str">
        <f t="shared" si="976"/>
        <v>0.0245039888113407-30.112747084381i</v>
      </c>
      <c r="I3359" t="str">
        <f t="shared" si="977"/>
        <v>-0.0855323346362897-0.239989383536855i</v>
      </c>
      <c r="K3359" t="str">
        <f t="shared" si="978"/>
        <v>0.000324277630440978-0.000561295660690912i</v>
      </c>
      <c r="L3359" t="str">
        <f t="shared" si="979"/>
        <v>0.0001875-0.000733099593907961i</v>
      </c>
      <c r="M3359" t="str">
        <f t="shared" si="980"/>
        <v>0.0025-0.000353391599114605i</v>
      </c>
      <c r="N3359">
        <f t="shared" si="981"/>
        <v>4.9745994873563575</v>
      </c>
      <c r="O3359">
        <f t="shared" si="982"/>
        <v>18.248396718115426</v>
      </c>
      <c r="P3359" s="3">
        <f t="shared" si="983"/>
        <v>-18.248396718115426</v>
      </c>
      <c r="Q3359" s="3">
        <f t="shared" si="984"/>
        <v>-175.02540051264364</v>
      </c>
      <c r="R3359">
        <f t="shared" si="985"/>
        <v>4.9745994873563575</v>
      </c>
      <c r="S3359">
        <f t="shared" si="986"/>
        <v>288.69503314026332</v>
      </c>
      <c r="T3359">
        <f t="shared" si="969"/>
        <v>-18.248396718115426</v>
      </c>
    </row>
    <row r="3360" spans="1:20" x14ac:dyDescent="0.25">
      <c r="A3360">
        <f t="shared" si="970"/>
        <v>1820817.3031664602</v>
      </c>
      <c r="B3360">
        <f t="shared" si="987"/>
        <v>289792.07426619634</v>
      </c>
      <c r="C3360" t="str">
        <f t="shared" si="971"/>
        <v>-0.12098058202599-0.0102307187620043i</v>
      </c>
      <c r="D3360" t="str">
        <f t="shared" si="972"/>
        <v>3.00188779366716-1.25058366253843i</v>
      </c>
      <c r="E3360" t="str">
        <f t="shared" si="973"/>
        <v>-2.58809263573015-57.7130557301476i</v>
      </c>
      <c r="F3360" t="str">
        <f t="shared" si="974"/>
        <v>2.82363514423589-1.00896114674145i</v>
      </c>
      <c r="G3360" t="str">
        <f t="shared" si="975"/>
        <v>0.970351396316357-0.169615930806197i</v>
      </c>
      <c r="H3360" t="str">
        <f t="shared" si="976"/>
        <v>0.0242453835105577-29.9984631378635i</v>
      </c>
      <c r="I3360" t="str">
        <f t="shared" si="977"/>
        <v>-0.0851921398040549-0.239024539938056i</v>
      </c>
      <c r="K3360" t="str">
        <f t="shared" si="978"/>
        <v>0.000323304693107291-0.00055957545325615i</v>
      </c>
      <c r="L3360" t="str">
        <f t="shared" si="979"/>
        <v>0.0001875-0.000730324361334884i</v>
      </c>
      <c r="M3360" t="str">
        <f t="shared" si="980"/>
        <v>0.0025-0.000352053794694765i</v>
      </c>
      <c r="N3360">
        <f t="shared" si="981"/>
        <v>4.8337151750812097</v>
      </c>
      <c r="O3360">
        <f t="shared" si="982"/>
        <v>18.314739720185198</v>
      </c>
      <c r="P3360" s="3">
        <f t="shared" si="983"/>
        <v>-18.314739720185198</v>
      </c>
      <c r="Q3360" s="3">
        <f t="shared" si="984"/>
        <v>-175.16628482491879</v>
      </c>
      <c r="R3360">
        <f t="shared" si="985"/>
        <v>4.8337151750812097</v>
      </c>
      <c r="S3360">
        <f t="shared" si="986"/>
        <v>289.79207426619632</v>
      </c>
      <c r="T3360">
        <f t="shared" si="969"/>
        <v>-18.314739720185198</v>
      </c>
    </row>
    <row r="3361" spans="1:20" x14ac:dyDescent="0.25">
      <c r="A3361">
        <f t="shared" si="970"/>
        <v>1827736.4089184932</v>
      </c>
      <c r="B3361">
        <f t="shared" si="987"/>
        <v>290893.28414840793</v>
      </c>
      <c r="C3361" t="str">
        <f t="shared" si="971"/>
        <v>-0.120084060939716-0.00985775946263756i</v>
      </c>
      <c r="D3361" t="str">
        <f t="shared" si="972"/>
        <v>2.99876129677132-1.25366924785467i</v>
      </c>
      <c r="E3361" t="str">
        <f t="shared" si="973"/>
        <v>-2.64909389286115-57.4756134613092i</v>
      </c>
      <c r="F3361" t="str">
        <f t="shared" si="974"/>
        <v>2.82299783126395-1.00877379364105i</v>
      </c>
      <c r="G3361" t="str">
        <f t="shared" si="975"/>
        <v>0.970132381641789-0.170222042438161i</v>
      </c>
      <c r="H3361" t="str">
        <f t="shared" si="976"/>
        <v>0.0239896772327692-29.8846147098112i</v>
      </c>
      <c r="I3361" t="str">
        <f t="shared" si="977"/>
        <v>-0.0848543756232582-0.238063200120215i</v>
      </c>
      <c r="K3361" t="str">
        <f t="shared" si="978"/>
        <v>0.000322336917885934-0.0005578581044985i</v>
      </c>
      <c r="L3361" t="str">
        <f t="shared" si="979"/>
        <v>0.0001875-0.000727559634722936i</v>
      </c>
      <c r="M3361" t="str">
        <f t="shared" si="980"/>
        <v>0.0025-0.000350721054686955i</v>
      </c>
      <c r="N3361">
        <f t="shared" si="981"/>
        <v>4.6929159036173758</v>
      </c>
      <c r="O3361">
        <f t="shared" si="982"/>
        <v>18.381124398025605</v>
      </c>
      <c r="P3361" s="3">
        <f t="shared" si="983"/>
        <v>-18.381124398025605</v>
      </c>
      <c r="Q3361" s="3">
        <f t="shared" si="984"/>
        <v>-175.30708409638262</v>
      </c>
      <c r="R3361">
        <f t="shared" si="985"/>
        <v>4.6929159036173758</v>
      </c>
      <c r="S3361">
        <f t="shared" si="986"/>
        <v>290.89328414840793</v>
      </c>
      <c r="T3361">
        <f t="shared" si="969"/>
        <v>-18.381124398025605</v>
      </c>
    </row>
    <row r="3362" spans="1:20" x14ac:dyDescent="0.25">
      <c r="A3362">
        <f t="shared" si="970"/>
        <v>1834681.8072723837</v>
      </c>
      <c r="B3362">
        <f t="shared" si="987"/>
        <v>291998.67862817191</v>
      </c>
      <c r="C3362" t="str">
        <f t="shared" si="971"/>
        <v>-0.119192872493728-0.00948995720819719i</v>
      </c>
      <c r="D3362" t="str">
        <f t="shared" si="972"/>
        <v>2.995617573577-1.25675647185085i</v>
      </c>
      <c r="E3362" t="str">
        <f t="shared" si="973"/>
        <v>-2.70953145484367-57.2390650949288i</v>
      </c>
      <c r="F3362" t="str">
        <f t="shared" si="974"/>
        <v>2.82235595643015-1.00859930035338i</v>
      </c>
      <c r="G3362" t="str">
        <f t="shared" si="975"/>
        <v>0.969911799268564-0.170830035146578i</v>
      </c>
      <c r="H3362" t="str">
        <f t="shared" si="976"/>
        <v>0.0237368369257901-29.7712001247966i</v>
      </c>
      <c r="I3362" t="str">
        <f t="shared" si="977"/>
        <v>-0.0845190227941965-0.237105350086535i</v>
      </c>
      <c r="K3362" t="str">
        <f t="shared" si="978"/>
        <v>0.000321374291281871-0.000556143630698203i</v>
      </c>
      <c r="L3362" t="str">
        <f t="shared" si="979"/>
        <v>0.0001875-0.000724805374300597i</v>
      </c>
      <c r="M3362" t="str">
        <f t="shared" si="980"/>
        <v>0.0025-0.000349393359919261i</v>
      </c>
      <c r="N3362">
        <f t="shared" si="981"/>
        <v>4.5522010223054679</v>
      </c>
      <c r="O3362">
        <f t="shared" si="982"/>
        <v>18.447550785370805</v>
      </c>
      <c r="P3362" s="3">
        <f t="shared" si="983"/>
        <v>-18.447550785370805</v>
      </c>
      <c r="Q3362" s="3">
        <f t="shared" si="984"/>
        <v>-175.44779897769453</v>
      </c>
      <c r="R3362">
        <f t="shared" si="985"/>
        <v>4.5522010223054679</v>
      </c>
      <c r="S3362">
        <f t="shared" si="986"/>
        <v>291.99867862817189</v>
      </c>
      <c r="T3362">
        <f t="shared" si="969"/>
        <v>-18.447550785370805</v>
      </c>
    </row>
    <row r="3363" spans="1:20" x14ac:dyDescent="0.25">
      <c r="A3363">
        <f t="shared" si="970"/>
        <v>1841653.5981400188</v>
      </c>
      <c r="B3363">
        <f t="shared" si="987"/>
        <v>293108.27360695897</v>
      </c>
      <c r="C3363" t="str">
        <f t="shared" si="971"/>
        <v>-0.118306997858919-0.00912725922018792i</v>
      </c>
      <c r="D3363" t="str">
        <f t="shared" si="972"/>
        <v>2.99245657251704-1.25984524341586i</v>
      </c>
      <c r="E3363" t="str">
        <f t="shared" si="973"/>
        <v>-2.76941027117718-57.0034069656959i</v>
      </c>
      <c r="F3363" t="str">
        <f t="shared" si="974"/>
        <v>2.82170948924427-1.00843764660619i</v>
      </c>
      <c r="G3363" t="str">
        <f t="shared" si="975"/>
        <v>0.96968963871862-0.171439911573623i</v>
      </c>
      <c r="H3363" t="str">
        <f t="shared" si="976"/>
        <v>0.0234868298994174-29.6582177139544i</v>
      </c>
      <c r="I3363" t="str">
        <f t="shared" si="977"/>
        <v>-0.0841860621570667-0.236150975897376i</v>
      </c>
      <c r="K3363" t="str">
        <f t="shared" si="978"/>
        <v>0.000320416799652248-0.000554432047966399i</v>
      </c>
      <c r="L3363" t="str">
        <f t="shared" si="979"/>
        <v>0.0001875-0.000722061540446899i</v>
      </c>
      <c r="M3363" t="str">
        <f t="shared" si="980"/>
        <v>0.0025-0.00034807069129235i</v>
      </c>
      <c r="N3363">
        <f t="shared" si="981"/>
        <v>4.4115698853104846</v>
      </c>
      <c r="O3363">
        <f t="shared" si="982"/>
        <v>18.514018916374219</v>
      </c>
      <c r="P3363" s="3">
        <f t="shared" si="983"/>
        <v>-18.514018916374219</v>
      </c>
      <c r="Q3363" s="3">
        <f t="shared" si="984"/>
        <v>-175.58843011468952</v>
      </c>
      <c r="R3363">
        <f t="shared" si="985"/>
        <v>4.4115698853104846</v>
      </c>
      <c r="S3363">
        <f t="shared" si="986"/>
        <v>293.10827360695896</v>
      </c>
      <c r="T3363">
        <f t="shared" si="969"/>
        <v>-18.514018916374219</v>
      </c>
    </row>
    <row r="3364" spans="1:20" x14ac:dyDescent="0.25">
      <c r="A3364">
        <f t="shared" si="970"/>
        <v>1848651.8818129511</v>
      </c>
      <c r="B3364">
        <f t="shared" si="987"/>
        <v>294222.08504666545</v>
      </c>
      <c r="C3364" t="str">
        <f t="shared" si="971"/>
        <v>-0.117426418114231-0.00876961316208501i</v>
      </c>
      <c r="D3364" t="str">
        <f t="shared" si="972"/>
        <v>2.9892782424555-1.26293547068446i</v>
      </c>
      <c r="E3364" t="str">
        <f t="shared" si="973"/>
        <v>-2.82873523883926-56.7686354190636i</v>
      </c>
      <c r="F3364" t="str">
        <f t="shared" si="974"/>
        <v>2.82105839904441-1.00828881212943i</v>
      </c>
      <c r="G3364" t="str">
        <f t="shared" si="975"/>
        <v>0.969465889454892-0.172051674325848i</v>
      </c>
      <c r="H3364" t="str">
        <f t="shared" si="976"/>
        <v>0.0232396238219225-29.5456658149551i</v>
      </c>
      <c r="I3364" t="str">
        <f t="shared" si="977"/>
        <v>-0.0838554746908767-0.235200063670043i</v>
      </c>
      <c r="K3364" t="str">
        <f t="shared" si="978"/>
        <v>0.000319464429209062-0.00055272337224464i</v>
      </c>
      <c r="L3364" t="str">
        <f t="shared" si="979"/>
        <v>0.0001875-0.000719328093690872i</v>
      </c>
      <c r="M3364" t="str">
        <f t="shared" si="980"/>
        <v>0.0025-0.00034675302977919i</v>
      </c>
      <c r="N3364">
        <f t="shared" si="981"/>
        <v>4.2710218516259317</v>
      </c>
      <c r="O3364">
        <f t="shared" si="982"/>
        <v>18.580528825608518</v>
      </c>
      <c r="P3364" s="3">
        <f t="shared" si="983"/>
        <v>-18.580528825608518</v>
      </c>
      <c r="Q3364" s="3">
        <f t="shared" si="984"/>
        <v>-175.72897814837407</v>
      </c>
      <c r="R3364">
        <f t="shared" si="985"/>
        <v>4.2710218516259317</v>
      </c>
      <c r="S3364">
        <f t="shared" si="986"/>
        <v>294.22208504666543</v>
      </c>
      <c r="T3364">
        <f t="shared" si="969"/>
        <v>-18.580528825608518</v>
      </c>
    </row>
    <row r="3365" spans="1:20" x14ac:dyDescent="0.25">
      <c r="A3365">
        <f t="shared" si="970"/>
        <v>1855676.7589638403</v>
      </c>
      <c r="B3365">
        <f t="shared" si="987"/>
        <v>295340.1289698428</v>
      </c>
      <c r="C3365" t="str">
        <f t="shared" si="971"/>
        <v>-0.116551114249612-0.00841696713639099i</v>
      </c>
      <c r="D3365" t="str">
        <f t="shared" si="972"/>
        <v>2.98608253269686-1.26602706103708i</v>
      </c>
      <c r="E3365" t="str">
        <f t="shared" si="973"/>
        <v>-2.88751120286197-56.5347468113613i</v>
      </c>
      <c r="F3365" t="str">
        <f t="shared" si="974"/>
        <v>2.82040265499645-1.00815277665323i</v>
      </c>
      <c r="G3365" t="str">
        <f t="shared" si="975"/>
        <v>0.969240540881134-0.172665325973632i</v>
      </c>
      <c r="H3365" t="str">
        <f t="shared" si="976"/>
        <v>0.0229951867165672-29.4335427719782i</v>
      </c>
      <c r="I3365" t="str">
        <f t="shared" si="977"/>
        <v>-0.0835272415123635-0.234252599578559i</v>
      </c>
      <c r="K3365" t="str">
        <f t="shared" si="978"/>
        <v>0.000318517166021832-0.000551017619304432i</v>
      </c>
      <c r="L3365" t="str">
        <f t="shared" si="979"/>
        <v>0.0001875-0.000716604994710969i</v>
      </c>
      <c r="M3365" t="str">
        <f t="shared" si="980"/>
        <v>0.0025-0.000345440356424776i</v>
      </c>
      <c r="N3365">
        <f t="shared" si="981"/>
        <v>4.1305562850809849</v>
      </c>
      <c r="O3365">
        <f t="shared" si="982"/>
        <v>18.647080548065016</v>
      </c>
      <c r="P3365" s="3">
        <f t="shared" si="983"/>
        <v>-18.647080548065016</v>
      </c>
      <c r="Q3365" s="3">
        <f t="shared" si="984"/>
        <v>-175.86944371491902</v>
      </c>
      <c r="R3365">
        <f t="shared" si="985"/>
        <v>4.1305562850809849</v>
      </c>
      <c r="S3365">
        <f t="shared" si="986"/>
        <v>295.34012896984279</v>
      </c>
      <c r="T3365">
        <f t="shared" si="969"/>
        <v>-18.647080548065016</v>
      </c>
    </row>
    <row r="3366" spans="1:20" x14ac:dyDescent="0.25">
      <c r="A3366">
        <f t="shared" si="970"/>
        <v>1862728.330647903</v>
      </c>
      <c r="B3366">
        <f t="shared" si="987"/>
        <v>296462.42145992821</v>
      </c>
      <c r="C3366" t="str">
        <f t="shared" si="971"/>
        <v>-0.115681067168941-0.00806926968169685i</v>
      </c>
      <c r="D3366" t="str">
        <f t="shared" si="972"/>
        <v>2.98286939299515-1.26911992109977i</v>
      </c>
      <c r="E3366" t="str">
        <f t="shared" si="973"/>
        <v>-2.94574295690121-56.3017375099084i</v>
      </c>
      <c r="F3366" t="str">
        <f t="shared" si="974"/>
        <v>2.81974222609363-1.00802951990588i</v>
      </c>
      <c r="G3366" t="str">
        <f t="shared" si="975"/>
        <v>0.969013582341771-0.173280869050621i</v>
      </c>
      <c r="H3366" t="str">
        <f t="shared" si="976"/>
        <v>0.0227534869581452-29.3218469356873i</v>
      </c>
      <c r="I3366" t="str">
        <f t="shared" si="977"/>
        <v>-0.0832013438749253-0.233308569853466i</v>
      </c>
      <c r="K3366" t="str">
        <f t="shared" si="978"/>
        <v>0.000317574996020224-0.000549314804746798i</v>
      </c>
      <c r="L3366" t="str">
        <f t="shared" si="979"/>
        <v>0.0001875-0.000713892204334501i</v>
      </c>
      <c r="M3366" t="str">
        <f t="shared" si="980"/>
        <v>0.0025-0.000344132652345861i</v>
      </c>
      <c r="N3366">
        <f t="shared" si="981"/>
        <v>3.9901725543445821</v>
      </c>
      <c r="O3366">
        <f t="shared" si="982"/>
        <v>18.71367411915228</v>
      </c>
      <c r="P3366" s="3">
        <f t="shared" si="983"/>
        <v>-18.71367411915228</v>
      </c>
      <c r="Q3366" s="3">
        <f t="shared" si="984"/>
        <v>-176.00982744565542</v>
      </c>
      <c r="R3366">
        <f t="shared" si="985"/>
        <v>3.9901725543445821</v>
      </c>
      <c r="S3366">
        <f t="shared" si="986"/>
        <v>296.46242145992824</v>
      </c>
      <c r="T3366">
        <f t="shared" si="969"/>
        <v>-18.71367411915228</v>
      </c>
    </row>
    <row r="3367" spans="1:20" x14ac:dyDescent="0.25">
      <c r="A3367">
        <f t="shared" si="970"/>
        <v>1869806.6983043649</v>
      </c>
      <c r="B3367">
        <f t="shared" si="987"/>
        <v>297588.97866147594</v>
      </c>
      <c r="C3367" t="str">
        <f t="shared" si="971"/>
        <v>-0.114816257692891-0.00772646976975878i</v>
      </c>
      <c r="D3367" t="str">
        <f t="shared" si="972"/>
        <v>2.97963877356324-1.27221395674423i</v>
      </c>
      <c r="E3367" t="str">
        <f t="shared" si="973"/>
        <v>-3.00343524380037-56.0696038931165i</v>
      </c>
      <c r="F3367" t="str">
        <f t="shared" si="974"/>
        <v>2.81907708115603-1.0079190216118i</v>
      </c>
      <c r="G3367" t="str">
        <f t="shared" si="975"/>
        <v>0.968785003121729-0.173898306053167i</v>
      </c>
      <c r="H3367" t="str">
        <f t="shared" si="976"/>
        <v>0.0225144932695493-29.2105766632027i</v>
      </c>
      <c r="I3367" t="str">
        <f t="shared" si="977"/>
        <v>-0.0828777631675556-0.232367960781596i</v>
      </c>
      <c r="K3367" t="str">
        <f t="shared" si="978"/>
        <v>0.000316637904996699-0.000547614944001883i</v>
      </c>
      <c r="L3367" t="str">
        <f t="shared" si="979"/>
        <v>0.0001875-0.00071118968353706i</v>
      </c>
      <c r="M3367" t="str">
        <f t="shared" si="980"/>
        <v>0.0025-0.000342829898730684i</v>
      </c>
      <c r="N3367">
        <f t="shared" si="981"/>
        <v>3.8498700329331541</v>
      </c>
      <c r="O3367">
        <f t="shared" si="982"/>
        <v>18.78030957469614</v>
      </c>
      <c r="P3367" s="3">
        <f t="shared" si="983"/>
        <v>-18.78030957469614</v>
      </c>
      <c r="Q3367" s="3">
        <f t="shared" si="984"/>
        <v>-176.15012996706685</v>
      </c>
      <c r="R3367">
        <f t="shared" si="985"/>
        <v>3.8498700329331541</v>
      </c>
      <c r="S3367">
        <f t="shared" si="986"/>
        <v>297.58897866147595</v>
      </c>
      <c r="T3367">
        <f t="shared" si="969"/>
        <v>-18.78030957469614</v>
      </c>
    </row>
    <row r="3368" spans="1:20" x14ac:dyDescent="0.25">
      <c r="A3368">
        <f t="shared" si="970"/>
        <v>1876911.9637579217</v>
      </c>
      <c r="B3368">
        <f t="shared" si="987"/>
        <v>298719.81678038958</v>
      </c>
      <c r="C3368" t="str">
        <f t="shared" si="971"/>
        <v>-0.113956666561766-0.00738851680258593i</v>
      </c>
      <c r="D3368" t="str">
        <f t="shared" si="972"/>
        <v>2.97639062508207-1.27530907308791i</v>
      </c>
      <c r="E3368" t="str">
        <f t="shared" si="973"/>
        <v>-3.0605927561459-55.8383423505938i</v>
      </c>
      <c r="F3368" t="str">
        <f t="shared" si="974"/>
        <v>2.81840718883016-1.00782126148946i</v>
      </c>
      <c r="G3368" t="str">
        <f t="shared" si="975"/>
        <v>0.968554792446278-0.174517639439759i</v>
      </c>
      <c r="H3368" t="str">
        <f t="shared" si="976"/>
        <v>0.0222781747183629-29.0997303180763i</v>
      </c>
      <c r="I3368" t="str">
        <f t="shared" si="977"/>
        <v>-0.0825564809137882-0.23143075870587i</v>
      </c>
      <c r="K3368" t="str">
        <f t="shared" si="978"/>
        <v>0.000315705878609127-0.000545918052328599i</v>
      </c>
      <c r="L3368" t="str">
        <f t="shared" si="979"/>
        <v>0.0001875-0.000708497393441977i</v>
      </c>
      <c r="M3368" t="str">
        <f t="shared" si="980"/>
        <v>0.0025-0.000341532076838697i</v>
      </c>
      <c r="N3368">
        <f t="shared" si="981"/>
        <v>3.7096480992182421</v>
      </c>
      <c r="O3368">
        <f t="shared" si="982"/>
        <v>18.846986950938572</v>
      </c>
      <c r="P3368" s="3">
        <f t="shared" si="983"/>
        <v>-18.846986950938572</v>
      </c>
      <c r="Q3368" s="3">
        <f t="shared" si="984"/>
        <v>-176.29035190078176</v>
      </c>
      <c r="R3368">
        <f t="shared" si="985"/>
        <v>3.7096480992182421</v>
      </c>
      <c r="S3368">
        <f t="shared" si="986"/>
        <v>298.71981678038958</v>
      </c>
      <c r="T3368">
        <f t="shared" si="969"/>
        <v>-18.846986950938572</v>
      </c>
    </row>
    <row r="3369" spans="1:20" x14ac:dyDescent="0.25">
      <c r="A3369">
        <f t="shared" si="970"/>
        <v>1884044.229220202</v>
      </c>
      <c r="B3369">
        <f t="shared" si="987"/>
        <v>299854.95208415505</v>
      </c>
      <c r="C3369" t="str">
        <f t="shared" si="971"/>
        <v>-0.113102274438303-0.00705536060953698i</v>
      </c>
      <c r="D3369" t="str">
        <f t="shared" si="972"/>
        <v>2.97312489871006-1.27840517449427i</v>
      </c>
      <c r="E3369" t="str">
        <f t="shared" si="973"/>
        <v>-3.11722013681888-55.6079492832447i</v>
      </c>
      <c r="F3369" t="str">
        <f t="shared" si="974"/>
        <v>2.81773251758851-1.0077362192494i</v>
      </c>
      <c r="G3369" t="str">
        <f t="shared" si="975"/>
        <v>0.968322939480882-0.175138871630447i</v>
      </c>
      <c r="H3369" t="str">
        <f t="shared" si="976"/>
        <v>0.0220445007134778-28.9893062702655i</v>
      </c>
      <c r="I3369" t="str">
        <f t="shared" si="977"/>
        <v>-0.0822374787706565-0.230496950025087i</v>
      </c>
      <c r="K3369" t="str">
        <f t="shared" si="978"/>
        <v>0.000314778902383401-0.000544224144814297i</v>
      </c>
      <c r="L3369" t="str">
        <f t="shared" si="979"/>
        <v>0.0001875-0.000705815295319765i</v>
      </c>
      <c r="M3369" t="str">
        <f t="shared" si="980"/>
        <v>0.0025-0.000340239168000297i</v>
      </c>
      <c r="N3369">
        <f t="shared" si="981"/>
        <v>3.5695061364333469</v>
      </c>
      <c r="O3369">
        <f t="shared" si="982"/>
        <v>18.913706284536044</v>
      </c>
      <c r="P3369" s="3">
        <f t="shared" si="983"/>
        <v>-18.913706284536044</v>
      </c>
      <c r="Q3369" s="3">
        <f t="shared" si="984"/>
        <v>-176.43049386356665</v>
      </c>
      <c r="R3369">
        <f t="shared" si="985"/>
        <v>3.5695061364333469</v>
      </c>
      <c r="S3369">
        <f t="shared" si="986"/>
        <v>299.85495208415506</v>
      </c>
      <c r="T3369">
        <f t="shared" si="969"/>
        <v>-18.913706284536044</v>
      </c>
    </row>
    <row r="3370" spans="1:20" x14ac:dyDescent="0.25">
      <c r="A3370">
        <f t="shared" si="970"/>
        <v>1891203.5972912388</v>
      </c>
      <c r="B3370">
        <f t="shared" si="987"/>
        <v>300994.40090207488</v>
      </c>
      <c r="C3370" t="str">
        <f t="shared" si="971"/>
        <v>-0.112253061910411-0.00672695144443128i</v>
      </c>
      <c r="D3370" t="str">
        <f t="shared" si="972"/>
        <v>2.96984154609249-1.28150216457311i</v>
      </c>
      <c r="E3370" t="str">
        <f t="shared" si="973"/>
        <v>-3.17332197953706-55.3784211033621i</v>
      </c>
      <c r="F3370" t="str">
        <f t="shared" si="974"/>
        <v>2.81705303572906-1.00766387459202i</v>
      </c>
      <c r="G3370" t="str">
        <f t="shared" si="975"/>
        <v>0.968089433331042-0.175762005006269i</v>
      </c>
      <c r="H3370" t="str">
        <f t="shared" si="976"/>
        <v>0.0218134410017346-28.8793028961078i</v>
      </c>
      <c r="I3370" t="str">
        <f t="shared" si="977"/>
        <v>-0.0819207385276453-0.229566521193711i</v>
      </c>
      <c r="K3370" t="str">
        <f t="shared" si="978"/>
        <v>0.000313856961716006-0.000542533236374436i</v>
      </c>
      <c r="L3370" t="str">
        <f t="shared" si="979"/>
        <v>0.0001875-0.000703143350587532i</v>
      </c>
      <c r="M3370" t="str">
        <f t="shared" si="980"/>
        <v>0.0025-0.000338951153616554i</v>
      </c>
      <c r="N3370">
        <f t="shared" si="981"/>
        <v>3.4294435326837345</v>
      </c>
      <c r="O3370">
        <f t="shared" si="982"/>
        <v>18.980467612559522</v>
      </c>
      <c r="P3370" s="3">
        <f t="shared" si="983"/>
        <v>-18.980467612559522</v>
      </c>
      <c r="Q3370" s="3">
        <f t="shared" si="984"/>
        <v>-176.57055646731627</v>
      </c>
      <c r="R3370">
        <f t="shared" si="985"/>
        <v>3.4294435326837345</v>
      </c>
      <c r="S3370">
        <f t="shared" si="986"/>
        <v>300.99440090207486</v>
      </c>
      <c r="T3370">
        <f t="shared" si="969"/>
        <v>-18.980467612559522</v>
      </c>
    </row>
    <row r="3371" spans="1:20" x14ac:dyDescent="0.25">
      <c r="A3371">
        <f t="shared" si="970"/>
        <v>1898390.1709609458</v>
      </c>
      <c r="B3371">
        <f t="shared" si="987"/>
        <v>302138.17962550279</v>
      </c>
      <c r="C3371" t="str">
        <f t="shared" si="971"/>
        <v>-0.111409009493895-0.00640323998266878i</v>
      </c>
      <c r="D3371" t="str">
        <f t="shared" si="972"/>
        <v>2.96654051937097-1.284599946181i</v>
      </c>
      <c r="E3371" t="str">
        <f t="shared" si="973"/>
        <v>-3.22890282939375-55.1497542347212i</v>
      </c>
      <c r="F3371" t="str">
        <f t="shared" si="974"/>
        <v>2.8163687113749-1.00760420720564i</v>
      </c>
      <c r="G3371" t="str">
        <f t="shared" si="975"/>
        <v>0.967854263042149-0.176387041908659i</v>
      </c>
      <c r="H3371" t="str">
        <f t="shared" si="976"/>
        <v>0.0215849656645912-28.7697185782951i</v>
      </c>
      <c r="I3371" t="str">
        <f t="shared" si="977"/>
        <v>-0.0816062421056719-0.228639458721671i</v>
      </c>
      <c r="K3371" t="str">
        <f t="shared" si="978"/>
        <v>0.000312940041876615-0.000540845341752344i</v>
      </c>
      <c r="L3371" t="str">
        <f t="shared" si="979"/>
        <v>0.0001875-0.000700481520808459i</v>
      </c>
      <c r="M3371" t="str">
        <f t="shared" si="980"/>
        <v>0.0025-0.000337668015158949i</v>
      </c>
      <c r="N3371">
        <f t="shared" si="981"/>
        <v>3.2894596809547068</v>
      </c>
      <c r="O3371">
        <f t="shared" si="982"/>
        <v>19.047270972492559</v>
      </c>
      <c r="P3371" s="3">
        <f t="shared" si="983"/>
        <v>-19.047270972492559</v>
      </c>
      <c r="Q3371" s="3">
        <f t="shared" si="984"/>
        <v>-176.71054031904529</v>
      </c>
      <c r="R3371">
        <f t="shared" si="985"/>
        <v>3.2894596809547068</v>
      </c>
      <c r="S3371">
        <f t="shared" si="986"/>
        <v>302.1381796255028</v>
      </c>
      <c r="T3371">
        <f t="shared" si="969"/>
        <v>-19.047270972492559</v>
      </c>
    </row>
    <row r="3372" spans="1:20" x14ac:dyDescent="0.25">
      <c r="A3372">
        <f t="shared" si="970"/>
        <v>1905604.0536105975</v>
      </c>
      <c r="B3372">
        <f t="shared" si="987"/>
        <v>303286.30470807973</v>
      </c>
      <c r="C3372" t="str">
        <f t="shared" si="971"/>
        <v>-0.110570097635126-0.0060841773183632i</v>
      </c>
      <c r="D3372" t="str">
        <f t="shared" si="972"/>
        <v>2.96322177119293-1.28769842142185i</v>
      </c>
      <c r="E3372" t="str">
        <f t="shared" si="973"/>
        <v>-3.28396718338867-54.9219451126638i</v>
      </c>
      <c r="F3372" t="str">
        <f t="shared" si="974"/>
        <v>2.81567951247374-1.00755719676426i</v>
      </c>
      <c r="G3372" t="str">
        <f t="shared" si="975"/>
        <v>0.967617417599336-0.177013984638865i</v>
      </c>
      <c r="H3372" t="str">
        <f t="shared" si="976"/>
        <v>0.0213590451148141-28.6605517058477i</v>
      </c>
      <c r="I3372" t="str">
        <f t="shared" si="977"/>
        <v>-0.0812939715560518-0.227715749174142i</v>
      </c>
      <c r="K3372" t="str">
        <f t="shared" si="978"/>
        <v>0.000312028128010658-0.000539160475518969i</v>
      </c>
      <c r="L3372" t="str">
        <f t="shared" si="979"/>
        <v>0.0001875-0.000697829767691232i</v>
      </c>
      <c r="M3372" t="str">
        <f t="shared" si="980"/>
        <v>0.0025-0.000336389734169107i</v>
      </c>
      <c r="N3372">
        <f t="shared" si="981"/>
        <v>3.149553979122004</v>
      </c>
      <c r="O3372">
        <f t="shared" si="982"/>
        <v>19.114116402230383</v>
      </c>
      <c r="P3372" s="3">
        <f t="shared" si="983"/>
        <v>-19.114116402230383</v>
      </c>
      <c r="Q3372" s="3">
        <f t="shared" si="984"/>
        <v>-176.850446020878</v>
      </c>
      <c r="R3372">
        <f t="shared" si="985"/>
        <v>3.149553979122004</v>
      </c>
      <c r="S3372">
        <f t="shared" si="986"/>
        <v>303.28630470807974</v>
      </c>
      <c r="T3372">
        <f t="shared" ref="T3372:T3435" si="988">P3372</f>
        <v>-19.114116402230383</v>
      </c>
    </row>
    <row r="3373" spans="1:20" x14ac:dyDescent="0.25">
      <c r="A3373">
        <f t="shared" ref="A3373:A3436" si="989">2*PI()*B3373</f>
        <v>1912845.3490143178</v>
      </c>
      <c r="B3373">
        <f t="shared" si="987"/>
        <v>304438.79266597045</v>
      </c>
      <c r="C3373" t="str">
        <f t="shared" ref="C3373:C3436" si="990">IMPRODUCT(D3373,E3373,$C$40,,K3373,$C$41)</f>
        <v>-0.109736306713674-0.00576971496148455i</v>
      </c>
      <c r="D3373" t="str">
        <f t="shared" ref="D3373:D3436" si="991">IMDIV(IMPRODUCT($C$37,$C$38,COMPLEX(1,A3373/$C$38)),IMSUM(-1*A3373*A3373/$C$39,COMPLEX(0,1*A3373)))</f>
        <v>2.9598852547212-1.29079749164753i</v>
      </c>
      <c r="E3373" t="str">
        <f t="shared" ref="E3373:E3436" si="992">IMDIV(IMPRODUCT(IMSUM(F3373,G3373),$C$29,H3373),IMSUM(1,I3373))</f>
        <v>-3.33851949095257-54.6949901841852i</v>
      </c>
      <c r="F3373" t="str">
        <f t="shared" ref="F3373:F3436" si="993">IMDIV(IMPRODUCT($C$14,$C$15,COMPLEX(1,A3373/$C$15)),IMSUM(-1*A3373*A3373/$C$16,COMPLEX(0,A3373)))</f>
        <v>2.81498540679754-1.00752282292554i</v>
      </c>
      <c r="G3373" t="str">
        <f t="shared" ref="G3373:G3436" si="994">IMDIV(1,COMPLEX(1,A3373*$C$9*$C$10))</f>
        <v>0.96737888592733-0.177642835457352i</v>
      </c>
      <c r="H3373" t="str">
        <f t="shared" ref="H3373:H3436" si="995">IMDIV($C$3,IMSUM(K3373,COMPLEX(0,$C$28*A3373)))</f>
        <v>0.0211356500931932-28.5518006740898i</v>
      </c>
      <c r="I3373" t="str">
        <f t="shared" ref="I3373:I3436" si="996">IMPRODUCT(F3373,$C$29,H3373,$C$31)</f>
        <v>-0.080983909059494-0.226795379171356i</v>
      </c>
      <c r="K3373" t="str">
        <f t="shared" ref="K3373:K3436" si="997">IF($C$26&lt;=0,IMDIV(1,IMSUM(IMDIV(1,L3373),1/$C$18)),IMDIV(1,IMSUM(IMDIV(1,L3373),1/$C$18,IMDIV(1,M3373))))</f>
        <v>0.00031112120514183-0.000537478652072647i</v>
      </c>
      <c r="L3373" t="str">
        <f t="shared" ref="L3373:L3436" si="998">IMSUM($C$21/$C$22,IMDIV(1,COMPLEX(0,$C$20*$C$22*A3373)))</f>
        <v>0.0001875-0.00069518805308949i</v>
      </c>
      <c r="M3373" t="str">
        <f t="shared" ref="M3373:M3436" si="999">IMSUM($C$25/$C$26,IMDIV(1,COMPLEX(0,$C$24*$C$26*A3373)))</f>
        <v>0.0025-0.000335116292258524i</v>
      </c>
      <c r="N3373">
        <f t="shared" ref="N3373:N3436" si="1000">ABS(R3373)</f>
        <v>3.0097258299611553</v>
      </c>
      <c r="O3373">
        <f t="shared" ref="O3373:O3436" si="1001">ABS(P3373)</f>
        <v>19.181003940078853</v>
      </c>
      <c r="P3373" s="3">
        <f t="shared" ref="P3373:P3436" si="1002">20*LOG10(IMABS(C3373))</f>
        <v>-19.181003940078853</v>
      </c>
      <c r="Q3373" s="3">
        <f t="shared" ref="Q3373:Q3436" si="1003">IMARGUMENT(C3373)*180/PI()</f>
        <v>-176.99027417003884</v>
      </c>
      <c r="R3373">
        <f t="shared" ref="R3373:R3436" si="1004">IF(Q3373&lt;0,Q3373+180,Q3373-180)</f>
        <v>3.0097258299611553</v>
      </c>
      <c r="S3373">
        <f t="shared" ref="S3373:S3436" si="1005">B3373/1000</f>
        <v>304.43879266597048</v>
      </c>
      <c r="T3373">
        <f t="shared" si="988"/>
        <v>-19.181003940078853</v>
      </c>
    </row>
    <row r="3374" spans="1:20" x14ac:dyDescent="0.25">
      <c r="A3374">
        <f t="shared" si="989"/>
        <v>1920114.1613405724</v>
      </c>
      <c r="B3374">
        <f t="shared" ref="B3374:B3437" si="1006">B3373*(1+B$42)</f>
        <v>305595.66007810115</v>
      </c>
      <c r="C3374" t="str">
        <f t="shared" si="990"/>
        <v>-0.108907617044914-0.00545980483501735i</v>
      </c>
      <c r="D3374" t="str">
        <f t="shared" si="991"/>
        <v>2.95653092364364-1.29389705745872i</v>
      </c>
      <c r="E3374" t="str">
        <f t="shared" si="992"/>
        <v>-3.39256415446672-54.4688859080142i</v>
      </c>
      <c r="F3374" t="str">
        <f t="shared" si="993"/>
        <v>2.8142863619421-1.0075010653286i</v>
      </c>
      <c r="G3374" t="str">
        <f t="shared" si="994"/>
        <v>0.967138656890318-0.1782735965832i</v>
      </c>
      <c r="H3374" t="str">
        <f t="shared" si="995"/>
        <v>0.0209147516652872-28.4434638846234i</v>
      </c>
      <c r="I3374" t="str">
        <f t="shared" si="996"/>
        <v>-0.0806760369250869-0.225878335388388i</v>
      </c>
      <c r="K3374" t="str">
        <f t="shared" si="997"/>
        <v>0.000310219258174681-0.000535799885638957i</v>
      </c>
      <c r="L3374" t="str">
        <f t="shared" si="998"/>
        <v>0.0001875-0.000692556339001287i</v>
      </c>
      <c r="M3374" t="str">
        <f t="shared" si="999"/>
        <v>0.0025-0.000333847671108313i</v>
      </c>
      <c r="N3374">
        <f t="shared" si="1000"/>
        <v>2.8699746411600131</v>
      </c>
      <c r="O3374">
        <f t="shared" si="1001"/>
        <v>19.247933624752342</v>
      </c>
      <c r="P3374" s="3">
        <f t="shared" si="1002"/>
        <v>-19.247933624752342</v>
      </c>
      <c r="Q3374" s="3">
        <f t="shared" si="1003"/>
        <v>-177.13002535883999</v>
      </c>
      <c r="R3374">
        <f t="shared" si="1004"/>
        <v>2.8699746411600131</v>
      </c>
      <c r="S3374">
        <f t="shared" si="1005"/>
        <v>305.59566007810116</v>
      </c>
      <c r="T3374">
        <f t="shared" si="988"/>
        <v>-19.247933624752342</v>
      </c>
    </row>
    <row r="3375" spans="1:20" x14ac:dyDescent="0.25">
      <c r="A3375">
        <f t="shared" si="989"/>
        <v>1927410.5951536668</v>
      </c>
      <c r="B3375">
        <f t="shared" si="1006"/>
        <v>306756.92358639796</v>
      </c>
      <c r="C3375" t="str">
        <f t="shared" si="990"/>
        <v>-0.108084008882571-0.00515439927212329i</v>
      </c>
      <c r="D3375" t="str">
        <f t="shared" si="991"/>
        <v>2.95315873218273-1.29699701870568i</v>
      </c>
      <c r="E3375" t="str">
        <f t="shared" si="992"/>
        <v>-3.44610552977603-54.2436287546896i</v>
      </c>
      <c r="F3375" t="str">
        <f t="shared" si="993"/>
        <v>2.81358234532659-1.00749190359192i</v>
      </c>
      <c r="G3375" t="str">
        <f t="shared" si="994"/>
        <v>0.966896719291803-0.178906270193505i</v>
      </c>
      <c r="H3375" t="str">
        <f t="shared" si="995"/>
        <v>0.0206963212181851-28.3355397453039i</v>
      </c>
      <c r="I3375" t="str">
        <f t="shared" si="996"/>
        <v>-0.080370337589305-0.224964604554959i</v>
      </c>
      <c r="K3375" t="str">
        <f t="shared" si="997"/>
        <v>0.000309322271897071-0.000534124190270524i</v>
      </c>
      <c r="L3375" t="str">
        <f t="shared" si="998"/>
        <v>0.0001875-0.000689934587568525i</v>
      </c>
      <c r="M3375" t="str">
        <f t="shared" si="999"/>
        <v>0.0025-0.000332583852468931i</v>
      </c>
      <c r="N3375">
        <f t="shared" si="1000"/>
        <v>2.7302998253279611</v>
      </c>
      <c r="O3375">
        <f t="shared" si="1001"/>
        <v>19.314905495373477</v>
      </c>
      <c r="P3375" s="3">
        <f t="shared" si="1002"/>
        <v>-19.314905495373477</v>
      </c>
      <c r="Q3375" s="3">
        <f t="shared" si="1003"/>
        <v>-177.26970017467204</v>
      </c>
      <c r="R3375">
        <f t="shared" si="1004"/>
        <v>2.7302998253279611</v>
      </c>
      <c r="S3375">
        <f t="shared" si="1005"/>
        <v>306.75692358639793</v>
      </c>
      <c r="T3375">
        <f t="shared" si="988"/>
        <v>-19.314905495373477</v>
      </c>
    </row>
    <row r="3376" spans="1:20" x14ac:dyDescent="0.25">
      <c r="A3376">
        <f t="shared" si="989"/>
        <v>1934734.7554152505</v>
      </c>
      <c r="B3376">
        <f t="shared" si="1006"/>
        <v>307922.59989602625</v>
      </c>
      <c r="C3376" t="str">
        <f t="shared" si="990"/>
        <v>-0.107265462421259-0.00485345101332307i</v>
      </c>
      <c r="D3376" t="str">
        <f t="shared" si="991"/>
        <v>2.94976863510542-1.30009727448938i</v>
      </c>
      <c r="E3376" t="str">
        <f t="shared" si="992"/>
        <v>-3.49914792669541-54.0192152066359i</v>
      </c>
      <c r="F3376" t="str">
        <f t="shared" si="993"/>
        <v>2.81287332419328-1.00749531731117i</v>
      </c>
      <c r="G3376" t="str">
        <f t="shared" si="994"/>
        <v>0.96665306187447-0.179540858422762i</v>
      </c>
      <c r="H3376" t="str">
        <f t="shared" si="995"/>
        <v>0.0204803304573-28.2280266702142i</v>
      </c>
      <c r="I3376" t="str">
        <f t="shared" si="996"/>
        <v>-0.0800667936150151-0.224054173455234i</v>
      </c>
      <c r="K3376" t="str">
        <f t="shared" si="997"/>
        <v>0.000308430230982712-0.000532451579846929i</v>
      </c>
      <c r="L3376" t="str">
        <f t="shared" si="998"/>
        <v>0.0001875-0.000687322761076435i</v>
      </c>
      <c r="M3376" t="str">
        <f t="shared" si="999"/>
        <v>0.0025-0.000331324818159923i</v>
      </c>
      <c r="N3376">
        <f t="shared" si="1000"/>
        <v>2.5907008000091309</v>
      </c>
      <c r="O3376">
        <f t="shared" si="1001"/>
        <v>19.381919591470197</v>
      </c>
      <c r="P3376" s="3">
        <f t="shared" si="1002"/>
        <v>-19.381919591470197</v>
      </c>
      <c r="Q3376" s="3">
        <f t="shared" si="1003"/>
        <v>-177.40929919999087</v>
      </c>
      <c r="R3376">
        <f t="shared" si="1004"/>
        <v>2.5907008000091309</v>
      </c>
      <c r="S3376">
        <f t="shared" si="1005"/>
        <v>307.92259989602627</v>
      </c>
      <c r="T3376">
        <f t="shared" si="988"/>
        <v>-19.381919591470197</v>
      </c>
    </row>
    <row r="3377" spans="1:20" x14ac:dyDescent="0.25">
      <c r="A3377">
        <f t="shared" si="989"/>
        <v>1942086.7474858286</v>
      </c>
      <c r="B3377">
        <f t="shared" si="1006"/>
        <v>309092.70577563118</v>
      </c>
      <c r="C3377" t="str">
        <f t="shared" si="990"/>
        <v>-0.106451957798952-0.00455691320368501i</v>
      </c>
      <c r="D3377" t="str">
        <f t="shared" si="991"/>
        <v>2.94636058773272-1.30319772316249i</v>
      </c>
      <c r="E3377" t="str">
        <f t="shared" si="992"/>
        <v>-3.55169560951212-53.7956417582335i</v>
      </c>
      <c r="F3377" t="str">
        <f t="shared" si="993"/>
        <v>2.812159265607-1.00751128605701i</v>
      </c>
      <c r="G3377" t="str">
        <f t="shared" si="994"/>
        <v>0.966407673320054-0.180177363362255i</v>
      </c>
      <c r="H3377" t="str">
        <f t="shared" si="995"/>
        <v>0.0202667514031838-28.1209230796406i</v>
      </c>
      <c r="I3377" t="str">
        <f t="shared" si="996"/>
        <v>-0.0797653876904924-0.223147028927622i</v>
      </c>
      <c r="K3377" t="str">
        <f t="shared" si="997"/>
        <v>0.000307543119993643-0.000530782068074594i</v>
      </c>
      <c r="L3377" t="str">
        <f t="shared" si="998"/>
        <v>0.0001875-0.000684720821953016i</v>
      </c>
      <c r="M3377" t="str">
        <f t="shared" si="999"/>
        <v>0.0025-0.000330070550069659i</v>
      </c>
      <c r="N3377">
        <f t="shared" si="1000"/>
        <v>2.4511769876947085</v>
      </c>
      <c r="O3377">
        <f t="shared" si="1001"/>
        <v>19.44897595297525</v>
      </c>
      <c r="P3377" s="3">
        <f t="shared" si="1002"/>
        <v>-19.44897595297525</v>
      </c>
      <c r="Q3377" s="3">
        <f t="shared" si="1003"/>
        <v>-177.54882301230529</v>
      </c>
      <c r="R3377">
        <f t="shared" si="1004"/>
        <v>2.4511769876947085</v>
      </c>
      <c r="S3377">
        <f t="shared" si="1005"/>
        <v>309.0927057756312</v>
      </c>
      <c r="T3377">
        <f t="shared" si="988"/>
        <v>-19.44897595297525</v>
      </c>
    </row>
    <row r="3378" spans="1:20" x14ac:dyDescent="0.25">
      <c r="A3378">
        <f t="shared" si="989"/>
        <v>1949466.6771262749</v>
      </c>
      <c r="B3378">
        <f t="shared" si="1006"/>
        <v>310267.25805757858</v>
      </c>
      <c r="C3378" t="str">
        <f t="shared" si="990"/>
        <v>-0.10564347509944-0.00426473939002748i</v>
      </c>
      <c r="D3378" t="str">
        <f t="shared" si="991"/>
        <v>2.94293454594965-1.3062982623307i</v>
      </c>
      <c r="E3378" t="str">
        <f t="shared" si="992"/>
        <v>-3.60375279747986-53.5729049158868i</v>
      </c>
      <c r="F3378" t="str">
        <f t="shared" si="993"/>
        <v>2.81144013645492-1.00753978937294i</v>
      </c>
      <c r="G3378" t="str">
        <f t="shared" si="994"/>
        <v>0.966160542249211-0.180815787059432i</v>
      </c>
      <c r="H3378" t="str">
        <f t="shared" si="995"/>
        <v>0.0200555563883667-28.014227400047i</v>
      </c>
      <c r="I3378" t="str">
        <f t="shared" si="996"/>
        <v>-0.0794661026284461-0.222243157864583i</v>
      </c>
      <c r="K3378" t="str">
        <f t="shared" si="997"/>
        <v>0.000306660923382695-0.000529115668486719i</v>
      </c>
      <c r="L3378" t="str">
        <f t="shared" si="998"/>
        <v>0.0001875-0.000682128732768494i</v>
      </c>
      <c r="M3378" t="str">
        <f t="shared" si="999"/>
        <v>0.0025-0.000328821030155069i</v>
      </c>
      <c r="N3378">
        <f t="shared" si="1000"/>
        <v>2.3117278158354395</v>
      </c>
      <c r="O3378">
        <f t="shared" si="1001"/>
        <v>19.516074620223854</v>
      </c>
      <c r="P3378" s="3">
        <f t="shared" si="1002"/>
        <v>-19.516074620223854</v>
      </c>
      <c r="Q3378" s="3">
        <f t="shared" si="1003"/>
        <v>-177.68827218416456</v>
      </c>
      <c r="R3378">
        <f t="shared" si="1004"/>
        <v>2.3117278158354395</v>
      </c>
      <c r="S3378">
        <f t="shared" si="1005"/>
        <v>310.2672580575786</v>
      </c>
      <c r="T3378">
        <f t="shared" si="988"/>
        <v>-19.516074620223854</v>
      </c>
    </row>
    <row r="3379" spans="1:20" x14ac:dyDescent="0.25">
      <c r="A3379">
        <f t="shared" si="989"/>
        <v>1956874.6504993548</v>
      </c>
      <c r="B3379">
        <f t="shared" si="1006"/>
        <v>311446.2736381974</v>
      </c>
      <c r="C3379" t="str">
        <f t="shared" si="990"/>
        <v>-0.104839994354738-0.00397688351812907i</v>
      </c>
      <c r="D3379" t="str">
        <f t="shared" si="991"/>
        <v>2.93949046621499-1.309398788854i</v>
      </c>
      <c r="E3379" t="str">
        <f t="shared" si="992"/>
        <v>-3.65532366530934-53.3510011980892i</v>
      </c>
      <c r="F3379" t="str">
        <f t="shared" si="993"/>
        <v>2.81071590344604-1.00758080677305i</v>
      </c>
      <c r="G3379" t="str">
        <f t="shared" si="994"/>
        <v>0.965911657221391-0.181456131517283i</v>
      </c>
      <c r="H3379" t="str">
        <f t="shared" si="995"/>
        <v>0.019846718054221-27.907938064051i</v>
      </c>
      <c r="I3379" t="str">
        <f t="shared" si="996"/>
        <v>-0.0791689213650488-0.221342547212422i</v>
      </c>
      <c r="K3379" t="str">
        <f t="shared" si="997"/>
        <v>0.000305783625495928-0.000527452394443233i</v>
      </c>
      <c r="L3379" t="str">
        <f t="shared" si="998"/>
        <v>0.0001875-0.000679546456234804i</v>
      </c>
      <c r="M3379" t="str">
        <f t="shared" si="999"/>
        <v>0.0025-0.000327576240441392i</v>
      </c>
      <c r="N3379">
        <f t="shared" si="1000"/>
        <v>2.1723527168539931</v>
      </c>
      <c r="O3379">
        <f t="shared" si="1001"/>
        <v>19.583215633952154</v>
      </c>
      <c r="P3379" s="3">
        <f t="shared" si="1002"/>
        <v>-19.583215633952154</v>
      </c>
      <c r="Q3379" s="3">
        <f t="shared" si="1003"/>
        <v>-177.82764728314601</v>
      </c>
      <c r="R3379">
        <f t="shared" si="1004"/>
        <v>2.1723527168539931</v>
      </c>
      <c r="S3379">
        <f t="shared" si="1005"/>
        <v>311.4462736381974</v>
      </c>
      <c r="T3379">
        <f t="shared" si="988"/>
        <v>-19.583215633952154</v>
      </c>
    </row>
    <row r="3380" spans="1:20" x14ac:dyDescent="0.25">
      <c r="A3380">
        <f t="shared" si="989"/>
        <v>1964310.7741712523</v>
      </c>
      <c r="B3380">
        <f t="shared" si="1006"/>
        <v>312629.76947802253</v>
      </c>
      <c r="C3380" t="str">
        <f t="shared" si="990"/>
        <v>-0.104041495547462-0.00369329992995796i</v>
      </c>
      <c r="D3380" t="str">
        <f t="shared" si="991"/>
        <v>2.93602830557123-1.31249919884821i</v>
      </c>
      <c r="E3380" t="str">
        <f t="shared" si="992"/>
        <v>-3.70641234365194-53.1299271354866i</v>
      </c>
      <c r="F3380" t="str">
        <f t="shared" si="993"/>
        <v>2.80998653311094-1.00763431773987i</v>
      </c>
      <c r="G3380" t="str">
        <f t="shared" si="994"/>
        <v>0.965661006734717-0.182098398693702i</v>
      </c>
      <c r="H3380" t="str">
        <f t="shared" si="995"/>
        <v>0.0196402093478522-27.802053510399i</v>
      </c>
      <c r="I3380" t="str">
        <f t="shared" si="996"/>
        <v>-0.0788738269589811-0.220445183971106i</v>
      </c>
      <c r="K3380" t="str">
        <f t="shared" si="997"/>
        <v>0.000304911210575101-0.000525792259130786i</v>
      </c>
      <c r="L3380" t="str">
        <f t="shared" si="998"/>
        <v>0.0001875-0.000676973955205024i</v>
      </c>
      <c r="M3380" t="str">
        <f t="shared" si="999"/>
        <v>0.0025-0.000326336163021909i</v>
      </c>
      <c r="N3380">
        <f t="shared" si="1000"/>
        <v>2.0330511281604515</v>
      </c>
      <c r="O3380">
        <f t="shared" si="1001"/>
        <v>19.650399035295308</v>
      </c>
      <c r="P3380" s="3">
        <f t="shared" si="1002"/>
        <v>-19.650399035295308</v>
      </c>
      <c r="Q3380" s="3">
        <f t="shared" si="1003"/>
        <v>-177.96694887183955</v>
      </c>
      <c r="R3380">
        <f t="shared" si="1004"/>
        <v>2.0330511281604515</v>
      </c>
      <c r="S3380">
        <f t="shared" si="1005"/>
        <v>312.62976947802252</v>
      </c>
      <c r="T3380">
        <f t="shared" si="988"/>
        <v>-19.650399035295308</v>
      </c>
    </row>
    <row r="3381" spans="1:20" x14ac:dyDescent="0.25">
      <c r="A3381">
        <f t="shared" si="989"/>
        <v>1971775.1551131031</v>
      </c>
      <c r="B3381">
        <f t="shared" si="1006"/>
        <v>313817.76260203903</v>
      </c>
      <c r="C3381" t="str">
        <f t="shared" si="990"/>
        <v>-0.103247958613173-0.00341394336090411i</v>
      </c>
      <c r="D3381" t="str">
        <f t="shared" si="991"/>
        <v>2.9325480216545-1.31559938768653i</v>
      </c>
      <c r="E3381" t="str">
        <f t="shared" si="992"/>
        <v>-3.75702291957818-52.9096792709343i</v>
      </c>
      <c r="F3381" t="str">
        <f t="shared" si="993"/>
        <v>2.80925199180139-1.00770030172209i</v>
      </c>
      <c r="G3381" t="str">
        <f t="shared" si="994"/>
        <v>0.965408579225862-0.182742590500857i</v>
      </c>
      <c r="H3381" t="str">
        <f t="shared" si="995"/>
        <v>0.0194360035190089-27.6965721839409i</v>
      </c>
      <c r="I3381" t="str">
        <f t="shared" si="996"/>
        <v>-0.0785808025904719-0.219551055194061i</v>
      </c>
      <c r="K3381" t="str">
        <f t="shared" si="997"/>
        <v>0.000304043662760058-0.000524135275562755i</v>
      </c>
      <c r="L3381" t="str">
        <f t="shared" si="998"/>
        <v>0.0001875-0.000674411192672868i</v>
      </c>
      <c r="M3381" t="str">
        <f t="shared" si="999"/>
        <v>0.0025-0.000325100780057689i</v>
      </c>
      <c r="N3381">
        <f t="shared" si="1000"/>
        <v>1.8938224921644462</v>
      </c>
      <c r="O3381">
        <f t="shared" si="1001"/>
        <v>19.717624865785275</v>
      </c>
      <c r="P3381" s="3">
        <f t="shared" si="1002"/>
        <v>-19.717624865785275</v>
      </c>
      <c r="Q3381" s="3">
        <f t="shared" si="1003"/>
        <v>-178.10617750783555</v>
      </c>
      <c r="R3381">
        <f t="shared" si="1004"/>
        <v>1.8938224921644462</v>
      </c>
      <c r="S3381">
        <f t="shared" si="1005"/>
        <v>313.81776260203901</v>
      </c>
      <c r="T3381">
        <f t="shared" si="988"/>
        <v>-19.717624865785275</v>
      </c>
    </row>
    <row r="3382" spans="1:20" x14ac:dyDescent="0.25">
      <c r="A3382">
        <f t="shared" si="989"/>
        <v>1979267.9007025331</v>
      </c>
      <c r="B3382">
        <f t="shared" si="1006"/>
        <v>315010.2700999268</v>
      </c>
      <c r="C3382" t="str">
        <f t="shared" si="990"/>
        <v>-0.102459363442678-0.00313876893703183i</v>
      </c>
      <c r="D3382" t="str">
        <f t="shared" si="991"/>
        <v>2.92904957270451-1.31869925000125i</v>
      </c>
      <c r="E3382" t="str">
        <f t="shared" si="992"/>
        <v>-3.80715943704985-52.6902541595564i</v>
      </c>
      <c r="F3382" t="str">
        <f t="shared" si="993"/>
        <v>2.80851224569001-1.0077787381323i</v>
      </c>
      <c r="G3382" t="str">
        <f t="shared" si="994"/>
        <v>0.965154363069941-0.183388708804544i</v>
      </c>
      <c r="H3382" t="str">
        <f t="shared" si="995"/>
        <v>0.0192340741170232-27.5914925356068i</v>
      </c>
      <c r="I3382" t="str">
        <f t="shared" si="996"/>
        <v>-0.0782898315603548-0.218660147987982i</v>
      </c>
      <c r="K3382" t="str">
        <f t="shared" si="997"/>
        <v>0.000303180966091149-0.000522481456579281i</v>
      </c>
      <c r="L3382" t="str">
        <f t="shared" si="998"/>
        <v>0.0001875-0.000671858131772134i</v>
      </c>
      <c r="M3382" t="str">
        <f t="shared" si="999"/>
        <v>0.0025-0.000323870073777336i</v>
      </c>
      <c r="N3382">
        <f t="shared" si="1000"/>
        <v>1.754666256291614</v>
      </c>
      <c r="O3382">
        <f t="shared" si="1001"/>
        <v>19.784893167349114</v>
      </c>
      <c r="P3382" s="3">
        <f t="shared" si="1002"/>
        <v>-19.784893167349114</v>
      </c>
      <c r="Q3382" s="3">
        <f t="shared" si="1003"/>
        <v>-178.24533374370839</v>
      </c>
      <c r="R3382">
        <f t="shared" si="1004"/>
        <v>1.754666256291614</v>
      </c>
      <c r="S3382">
        <f t="shared" si="1005"/>
        <v>315.0102700999268</v>
      </c>
      <c r="T3382">
        <f t="shared" si="988"/>
        <v>-19.784893167349114</v>
      </c>
    </row>
    <row r="3383" spans="1:20" x14ac:dyDescent="0.25">
      <c r="A3383">
        <f t="shared" si="989"/>
        <v>1986789.1187252025</v>
      </c>
      <c r="B3383">
        <f t="shared" si="1006"/>
        <v>316207.3091263065</v>
      </c>
      <c r="C3383" t="str">
        <f t="shared" si="990"/>
        <v>-0.101675689884305-0.00286773217233513i</v>
      </c>
      <c r="D3383" t="str">
        <f t="shared" si="991"/>
        <v>2.9255329175746-1.3217986796856i</v>
      </c>
      <c r="E3383" t="str">
        <f t="shared" si="992"/>
        <v>-3.85682589738855-52.4716483687982i</v>
      </c>
      <c r="F3383" t="str">
        <f t="shared" si="993"/>
        <v>2.80776726076996-1.00786960634478i</v>
      </c>
      <c r="G3383" t="str">
        <f t="shared" si="994"/>
        <v>0.964898346580386-0.184036755423537i</v>
      </c>
      <c r="H3383" t="str">
        <f t="shared" si="995"/>
        <v>0.0190343949877696-27.486813022382i</v>
      </c>
      <c r="I3383" t="str">
        <f t="shared" si="996"/>
        <v>-0.0780008972891317-0.217772449512646i</v>
      </c>
      <c r="K3383" t="str">
        <f t="shared" si="997"/>
        <v>0.000302323104511601-0.000520830814847331i</v>
      </c>
      <c r="L3383" t="str">
        <f t="shared" si="998"/>
        <v>0.0001875-0.000669314735776183i</v>
      </c>
      <c r="M3383" t="str">
        <f t="shared" si="999"/>
        <v>0.0025-0.000322644026476723i</v>
      </c>
      <c r="N3383">
        <f t="shared" si="1000"/>
        <v>1.6155818729962448</v>
      </c>
      <c r="O3383">
        <f t="shared" si="1001"/>
        <v>19.852203982306484</v>
      </c>
      <c r="P3383" s="3">
        <f t="shared" si="1002"/>
        <v>-19.852203982306484</v>
      </c>
      <c r="Q3383" s="3">
        <f t="shared" si="1003"/>
        <v>-178.38441812700376</v>
      </c>
      <c r="R3383">
        <f t="shared" si="1004"/>
        <v>1.6155818729962448</v>
      </c>
      <c r="S3383">
        <f t="shared" si="1005"/>
        <v>316.20730912630648</v>
      </c>
      <c r="T3383">
        <f t="shared" si="988"/>
        <v>-19.852203982306484</v>
      </c>
    </row>
    <row r="3384" spans="1:20" x14ac:dyDescent="0.25">
      <c r="A3384">
        <f t="shared" si="989"/>
        <v>1994338.9173763585</v>
      </c>
      <c r="B3384">
        <f t="shared" si="1006"/>
        <v>317408.8969009865</v>
      </c>
      <c r="C3384" t="str">
        <f t="shared" si="990"/>
        <v>-0.100896917746137-0.00260078896601314i</v>
      </c>
      <c r="D3384" t="str">
        <f t="shared" si="991"/>
        <v>2.9219980157418-1.32489756989569i</v>
      </c>
      <c r="E3384" t="str">
        <f t="shared" si="992"/>
        <v>-3.90602625973665-52.2538584784769i</v>
      </c>
      <c r="F3384" t="str">
        <f t="shared" si="993"/>
        <v>2.80701700285458-1.0079728856932i</v>
      </c>
      <c r="G3384" t="str">
        <f t="shared" si="994"/>
        <v>0.96464051800885-0.184686732128941i</v>
      </c>
      <c r="H3384" t="str">
        <f t="shared" si="995"/>
        <v>0.0188369402706531-27.3825321072827i</v>
      </c>
      <c r="I3384" t="str">
        <f t="shared" si="996"/>
        <v>-0.0777139833160395-0.216887946980716i</v>
      </c>
      <c r="K3384" t="str">
        <f t="shared" si="997"/>
        <v>0.000301470061869895-0.000519183362860788i</v>
      </c>
      <c r="L3384" t="str">
        <f t="shared" si="998"/>
        <v>0.0001875-0.000666780968097413i</v>
      </c>
      <c r="M3384" t="str">
        <f t="shared" si="999"/>
        <v>0.0025-0.000321422620518752i</v>
      </c>
      <c r="N3384">
        <f t="shared" si="1000"/>
        <v>1.4765687997783061</v>
      </c>
      <c r="O3384">
        <f t="shared" si="1001"/>
        <v>19.919557353367626</v>
      </c>
      <c r="P3384" s="3">
        <f t="shared" si="1002"/>
        <v>-19.919557353367626</v>
      </c>
      <c r="Q3384" s="3">
        <f t="shared" si="1003"/>
        <v>-178.52343120022169</v>
      </c>
      <c r="R3384">
        <f t="shared" si="1004"/>
        <v>1.4765687997783061</v>
      </c>
      <c r="S3384">
        <f t="shared" si="1005"/>
        <v>317.40889690098652</v>
      </c>
      <c r="T3384">
        <f t="shared" si="988"/>
        <v>-19.919557353367626</v>
      </c>
    </row>
    <row r="3385" spans="1:20" x14ac:dyDescent="0.25">
      <c r="A3385">
        <f t="shared" si="989"/>
        <v>2001917.4052623888</v>
      </c>
      <c r="B3385">
        <f t="shared" si="1006"/>
        <v>318615.05070921028</v>
      </c>
      <c r="C3385" t="str">
        <f t="shared" si="990"/>
        <v>-0.100123026798218-0.00233789559975103i</v>
      </c>
      <c r="D3385" t="str">
        <f t="shared" si="991"/>
        <v>2.91844482731689-1.32799581305264i</v>
      </c>
      <c r="E3385" t="str">
        <f t="shared" si="992"/>
        <v>-3.9547644415144-52.0368810808327i</v>
      </c>
      <c r="F3385" t="str">
        <f t="shared" si="993"/>
        <v>2.80626143757716-1.00808855546834i</v>
      </c>
      <c r="G3385" t="str">
        <f t="shared" si="994"/>
        <v>0.964380865545093-0.185338640643526i</v>
      </c>
      <c r="H3385" t="str">
        <f t="shared" si="995"/>
        <v>0.018641684395617-27.2786482593321i</v>
      </c>
      <c r="I3385" t="str">
        <f t="shared" si="996"/>
        <v>-0.0774290732981275-0.216006627657556i</v>
      </c>
      <c r="K3385" t="str">
        <f t="shared" si="997"/>
        <v>0.00030062182192211-0.000517539112940557i</v>
      </c>
      <c r="L3385" t="str">
        <f t="shared" si="998"/>
        <v>0.0001875-0.000664256792286721i</v>
      </c>
      <c r="M3385" t="str">
        <f t="shared" si="999"/>
        <v>0.0025-0.000320205838333086i</v>
      </c>
      <c r="N3385">
        <f t="shared" si="1000"/>
        <v>1.3376264991974267</v>
      </c>
      <c r="O3385">
        <f t="shared" si="1001"/>
        <v>19.986953323630736</v>
      </c>
      <c r="P3385" s="3">
        <f t="shared" si="1002"/>
        <v>-19.986953323630736</v>
      </c>
      <c r="Q3385" s="3">
        <f t="shared" si="1003"/>
        <v>-178.66237350080257</v>
      </c>
      <c r="R3385">
        <f t="shared" si="1004"/>
        <v>1.3376264991974267</v>
      </c>
      <c r="S3385">
        <f t="shared" si="1005"/>
        <v>318.61505070921027</v>
      </c>
      <c r="T3385">
        <f t="shared" si="988"/>
        <v>-19.986953323630736</v>
      </c>
    </row>
    <row r="3386" spans="1:20" x14ac:dyDescent="0.25">
      <c r="A3386">
        <f t="shared" si="989"/>
        <v>2009524.6914023862</v>
      </c>
      <c r="B3386">
        <f t="shared" si="1006"/>
        <v>319825.78790190531</v>
      </c>
      <c r="C3386" t="str">
        <f t="shared" si="990"/>
        <v>-0.0993539967747162-0.00207900873501774i</v>
      </c>
      <c r="D3386" t="str">
        <f t="shared" si="991"/>
        <v>2.91487331305454-1.33109330084472i</v>
      </c>
      <c r="E3386" t="str">
        <f t="shared" si="992"/>
        <v>-4.00304431887051-51.8207127805724i</v>
      </c>
      <c r="F3386" t="str">
        <f t="shared" si="993"/>
        <v>2.80550053039057-1.00821659491576i</v>
      </c>
      <c r="G3386" t="str">
        <f t="shared" si="994"/>
        <v>0.964119377316885-0.185992482641066i</v>
      </c>
      <c r="H3386" t="str">
        <f t="shared" si="995"/>
        <v>0.0184486020801773-27.1751599535359i</v>
      </c>
      <c r="I3386" t="str">
        <f t="shared" si="996"/>
        <v>-0.0771461510093369-0.215128478861043i</v>
      </c>
      <c r="K3386" t="str">
        <f t="shared" si="997"/>
        <v>0.000299778368334254-0.000515898077234709i</v>
      </c>
      <c r="L3386" t="str">
        <f t="shared" si="998"/>
        <v>0.0001875-0.000661742172032999i</v>
      </c>
      <c r="M3386" t="str">
        <f t="shared" si="999"/>
        <v>0.0025-0.000318993662415907i</v>
      </c>
      <c r="N3386">
        <f t="shared" si="1000"/>
        <v>1.1987544388903189</v>
      </c>
      <c r="O3386">
        <f t="shared" si="1001"/>
        <v>20.054391936580046</v>
      </c>
      <c r="P3386" s="3">
        <f t="shared" si="1002"/>
        <v>-20.054391936580046</v>
      </c>
      <c r="Q3386" s="3">
        <f t="shared" si="1003"/>
        <v>-178.80124556110968</v>
      </c>
      <c r="R3386">
        <f t="shared" si="1004"/>
        <v>1.1987544388903189</v>
      </c>
      <c r="S3386">
        <f t="shared" si="1005"/>
        <v>319.8257879019053</v>
      </c>
      <c r="T3386">
        <f t="shared" si="988"/>
        <v>-20.054391936580046</v>
      </c>
    </row>
    <row r="3387" spans="1:20" x14ac:dyDescent="0.25">
      <c r="A3387">
        <f t="shared" si="989"/>
        <v>2017160.8852297151</v>
      </c>
      <c r="B3387">
        <f t="shared" si="1006"/>
        <v>321041.12589593255</v>
      </c>
      <c r="C3387" t="str">
        <f t="shared" si="990"/>
        <v>-0.0985898073760696-0.00182408541037209i</v>
      </c>
      <c r="D3387" t="str">
        <f t="shared" si="991"/>
        <v>2.91128343436351-1.33418992422977i</v>
      </c>
      <c r="E3387" t="str">
        <f t="shared" si="992"/>
        <v>-4.05086972712918-51.6053501949156i</v>
      </c>
      <c r="F3387" t="str">
        <f t="shared" si="993"/>
        <v>2.80473424656701-1.00835698323351i</v>
      </c>
      <c r="G3387" t="str">
        <f t="shared" si="994"/>
        <v>0.963856041389904-0.186648259745671i</v>
      </c>
      <c r="H3387" t="str">
        <f t="shared" si="995"/>
        <v>0.0182576683264811-27.0720656708592i</v>
      </c>
      <c r="I3387" t="str">
        <f t="shared" si="996"/>
        <v>-0.0768652003395966-0.214253487961381i</v>
      </c>
      <c r="K3387" t="str">
        <f t="shared" si="997"/>
        <v>0.000298939684684586-0.000514260267718633i</v>
      </c>
      <c r="L3387" t="str">
        <f t="shared" si="998"/>
        <v>0.0001875-0.000659237071162577i</v>
      </c>
      <c r="M3387" t="str">
        <f t="shared" si="999"/>
        <v>0.0025-0.000317786075329653i</v>
      </c>
      <c r="N3387">
        <f t="shared" si="1000"/>
        <v>1.0599520915859841</v>
      </c>
      <c r="O3387">
        <f t="shared" si="1001"/>
        <v>20.121873236082465</v>
      </c>
      <c r="P3387" s="3">
        <f t="shared" si="1002"/>
        <v>-20.121873236082465</v>
      </c>
      <c r="Q3387" s="3">
        <f t="shared" si="1003"/>
        <v>-178.94004790841402</v>
      </c>
      <c r="R3387">
        <f t="shared" si="1004"/>
        <v>1.0599520915859841</v>
      </c>
      <c r="S3387">
        <f t="shared" si="1005"/>
        <v>321.04112589593257</v>
      </c>
      <c r="T3387">
        <f t="shared" si="988"/>
        <v>-20.121873236082465</v>
      </c>
    </row>
    <row r="3388" spans="1:20" x14ac:dyDescent="0.25">
      <c r="A3388">
        <f t="shared" si="989"/>
        <v>2024826.0965935884</v>
      </c>
      <c r="B3388">
        <f t="shared" si="1006"/>
        <v>322261.08217433712</v>
      </c>
      <c r="C3388" t="str">
        <f t="shared" si="990"/>
        <v>-0.0978304382710803-0.00157308303877968i</v>
      </c>
      <c r="D3388" t="str">
        <f t="shared" si="991"/>
        <v>2.90767515331679-1.33728557343764i</v>
      </c>
      <c r="E3388" t="str">
        <f t="shared" si="992"/>
        <v>-4.09824446123056-51.3907899536349i</v>
      </c>
      <c r="F3388" t="str">
        <f t="shared" si="993"/>
        <v>2.80396255119775-1.00850969956981i</v>
      </c>
      <c r="G3388" t="str">
        <f t="shared" si="994"/>
        <v>0.96359084576765-0.187305973531106i</v>
      </c>
      <c r="H3388" t="str">
        <f t="shared" si="995"/>
        <v>0.0180688584183864-26.9693638982014i</v>
      </c>
      <c r="I3388" t="str">
        <f t="shared" si="996"/>
        <v>-0.0765862052939175-0.213381642380916i</v>
      </c>
      <c r="K3388" t="str">
        <f t="shared" si="997"/>
        <v>0.000298105754465894-0.000512625696195224i</v>
      </c>
      <c r="L3388" t="str">
        <f t="shared" si="998"/>
        <v>0.0001875-0.000656741453638751i</v>
      </c>
      <c r="M3388" t="str">
        <f t="shared" si="999"/>
        <v>0.0025-0.000316583059702783i</v>
      </c>
      <c r="N3388">
        <f t="shared" si="1000"/>
        <v>0.92121893512097586</v>
      </c>
      <c r="O3388">
        <f t="shared" si="1001"/>
        <v>20.189397266385711</v>
      </c>
      <c r="P3388" s="3">
        <f t="shared" si="1002"/>
        <v>-20.189397266385711</v>
      </c>
      <c r="Q3388" s="3">
        <f t="shared" si="1003"/>
        <v>-179.07878106487902</v>
      </c>
      <c r="R3388">
        <f t="shared" si="1004"/>
        <v>0.92121893512097586</v>
      </c>
      <c r="S3388">
        <f t="shared" si="1005"/>
        <v>322.2610821743371</v>
      </c>
      <c r="T3388">
        <f t="shared" si="988"/>
        <v>-20.189397266385711</v>
      </c>
    </row>
    <row r="3389" spans="1:20" x14ac:dyDescent="0.25">
      <c r="A3389">
        <f t="shared" si="989"/>
        <v>2032520.435760644</v>
      </c>
      <c r="B3389">
        <f t="shared" si="1006"/>
        <v>323485.67428659962</v>
      </c>
      <c r="C3389" t="str">
        <f t="shared" si="990"/>
        <v>-0.0970758690989907-0.00132595940494898i</v>
      </c>
      <c r="D3389" t="str">
        <f t="shared" si="991"/>
        <v>2.90404843266184-1.34038013797278i</v>
      </c>
      <c r="E3389" t="str">
        <f t="shared" si="992"/>
        <v>-4.14517227616597-51.1770286990959i</v>
      </c>
      <c r="F3389" t="str">
        <f t="shared" si="993"/>
        <v>2.80318540919283-1.00867472302067i</v>
      </c>
      <c r="G3389" t="str">
        <f t="shared" si="994"/>
        <v>0.963323778391343-0.187965625520118i</v>
      </c>
      <c r="H3389" t="str">
        <f t="shared" si="995"/>
        <v>0.0178821479185685-26.8670531283737i</v>
      </c>
      <c r="I3389" t="str">
        <f t="shared" si="996"/>
        <v>-0.0763091499914981-0.212512929593955i</v>
      </c>
      <c r="K3389" t="str">
        <f t="shared" si="997"/>
        <v>0.000297276561087796-0.000510994374295093i</v>
      </c>
      <c r="L3389" t="str">
        <f t="shared" si="998"/>
        <v>0.0001875-0.000654255283561221i</v>
      </c>
      <c r="M3389" t="str">
        <f t="shared" si="999"/>
        <v>0.0025-0.000315384598229511i</v>
      </c>
      <c r="N3389">
        <f t="shared" si="1000"/>
        <v>0.78255445245903843</v>
      </c>
      <c r="O3389">
        <f t="shared" si="1001"/>
        <v>20.256964072115139</v>
      </c>
      <c r="P3389" s="3">
        <f t="shared" si="1002"/>
        <v>-20.256964072115139</v>
      </c>
      <c r="Q3389" s="3">
        <f t="shared" si="1003"/>
        <v>-179.21744554754096</v>
      </c>
      <c r="R3389">
        <f t="shared" si="1004"/>
        <v>0.78255445245903843</v>
      </c>
      <c r="S3389">
        <f t="shared" si="1005"/>
        <v>323.48567428659965</v>
      </c>
      <c r="T3389">
        <f t="shared" si="988"/>
        <v>-20.256964072115139</v>
      </c>
    </row>
    <row r="3390" spans="1:20" x14ac:dyDescent="0.25">
      <c r="A3390">
        <f t="shared" si="989"/>
        <v>2040244.0134165345</v>
      </c>
      <c r="B3390">
        <f t="shared" si="1006"/>
        <v>324714.91984888871</v>
      </c>
      <c r="C3390" t="str">
        <f t="shared" si="990"/>
        <v>-0.0963260794715178-0.00108267266267081i</v>
      </c>
      <c r="D3390" t="str">
        <f t="shared" si="991"/>
        <v>2.90040323583085-1.34347350661698i</v>
      </c>
      <c r="E3390" t="str">
        <f t="shared" si="992"/>
        <v>-4.1916568874093-50.9640630862935i</v>
      </c>
      <c r="F3390" t="str">
        <f t="shared" si="993"/>
        <v>2.80240278528083-1.00885203262751i</v>
      </c>
      <c r="G3390" t="str">
        <f t="shared" si="994"/>
        <v>0.963054827139851-0.188627217183742i</v>
      </c>
      <c r="H3390" t="str">
        <f t="shared" si="995"/>
        <v>0.0176975126656483-26.7651318600746i</v>
      </c>
      <c r="I3390" t="str">
        <f t="shared" si="996"/>
        <v>-0.0760340186648327-0.211647337126578i</v>
      </c>
      <c r="K3390" t="str">
        <f t="shared" si="997"/>
        <v>0.000296452087878978-0.000509366313476785i</v>
      </c>
      <c r="L3390" t="str">
        <f t="shared" si="998"/>
        <v>0.0001875-0.000651778525165592i</v>
      </c>
      <c r="M3390" t="str">
        <f t="shared" si="999"/>
        <v>0.0025-0.000314190673669567i</v>
      </c>
      <c r="N3390">
        <f t="shared" si="1000"/>
        <v>0.64395813170608562</v>
      </c>
      <c r="O3390">
        <f t="shared" si="1001"/>
        <v>20.324573698271273</v>
      </c>
      <c r="P3390" s="3">
        <f t="shared" si="1002"/>
        <v>-20.324573698271273</v>
      </c>
      <c r="Q3390" s="3">
        <f t="shared" si="1003"/>
        <v>-179.35604186829391</v>
      </c>
      <c r="R3390">
        <f t="shared" si="1004"/>
        <v>0.64395813170608562</v>
      </c>
      <c r="S3390">
        <f t="shared" si="1005"/>
        <v>324.71491984888871</v>
      </c>
      <c r="T3390">
        <f t="shared" si="988"/>
        <v>-20.324573698271273</v>
      </c>
    </row>
    <row r="3391" spans="1:20" x14ac:dyDescent="0.25">
      <c r="A3391">
        <f t="shared" si="989"/>
        <v>2047996.9406675175</v>
      </c>
      <c r="B3391">
        <f t="shared" si="1006"/>
        <v>325948.83654431452</v>
      </c>
      <c r="C3391" t="str">
        <f t="shared" si="990"/>
        <v>-0.0955810489748651-0.000843181332172871i</v>
      </c>
      <c r="D3391" t="str">
        <f t="shared" si="991"/>
        <v>2.89673952695103-1.3465655674323i</v>
      </c>
      <c r="E3391" t="str">
        <f t="shared" si="992"/>
        <v>-4.23770197134264-50.7518897828877i</v>
      </c>
      <c r="F3391" t="str">
        <f t="shared" si="993"/>
        <v>2.80161464400864-1.00904160737485i</v>
      </c>
      <c r="G3391" t="str">
        <f t="shared" si="994"/>
        <v>0.962783979829597-0.189290749940613i</v>
      </c>
      <c r="H3391" t="str">
        <f t="shared" si="995"/>
        <v>0.0175149287713441-26.6635985978665i</v>
      </c>
      <c r="I3391" t="str">
        <f t="shared" si="996"/>
        <v>-0.075760795658835-0.210784852556466i</v>
      </c>
      <c r="K3391" t="str">
        <f t="shared" si="997"/>
        <v>0.000295632318089446-0.000507741525027043i</v>
      </c>
      <c r="L3391" t="str">
        <f t="shared" si="998"/>
        <v>0.0001875-0.000649311142822864i</v>
      </c>
      <c r="M3391" t="str">
        <f t="shared" si="999"/>
        <v>0.0025-0.000313001268847944i</v>
      </c>
      <c r="N3391">
        <f t="shared" si="1000"/>
        <v>0.50542946612685569</v>
      </c>
      <c r="O3391">
        <f t="shared" si="1001"/>
        <v>20.392226190226467</v>
      </c>
      <c r="P3391" s="3">
        <f t="shared" si="1002"/>
        <v>-20.392226190226467</v>
      </c>
      <c r="Q3391" s="3">
        <f t="shared" si="1003"/>
        <v>-179.49457053387314</v>
      </c>
      <c r="R3391">
        <f t="shared" si="1004"/>
        <v>0.50542946612685569</v>
      </c>
      <c r="S3391">
        <f t="shared" si="1005"/>
        <v>325.94883654431453</v>
      </c>
      <c r="T3391">
        <f t="shared" si="988"/>
        <v>-20.392226190226467</v>
      </c>
    </row>
    <row r="3392" spans="1:20" x14ac:dyDescent="0.25">
      <c r="A3392">
        <f t="shared" si="989"/>
        <v>2055779.3290420542</v>
      </c>
      <c r="B3392">
        <f t="shared" si="1006"/>
        <v>327187.44212318293</v>
      </c>
      <c r="C3392" t="str">
        <f t="shared" si="990"/>
        <v>-0.094840757171696-0.000607444297487401i</v>
      </c>
      <c r="D3392" t="str">
        <f t="shared" si="991"/>
        <v>2.89305727085494-1.34965620776403i</v>
      </c>
      <c r="E3392" t="str">
        <f t="shared" si="992"/>
        <v>-4.28331116567747-50.5405054692359i</v>
      </c>
      <c r="F3392" t="str">
        <f t="shared" si="993"/>
        <v>2.80082094974126-1.00924342618789i</v>
      </c>
      <c r="G3392" t="str">
        <f t="shared" si="994"/>
        <v>0.962511224214486-0.189956225156266i</v>
      </c>
      <c r="H3392" t="str">
        <f t="shared" si="995"/>
        <v>0.017334372617648-26.5624518521523i</v>
      </c>
      <c r="I3392" t="str">
        <f t="shared" si="996"/>
        <v>-0.0754894654299617-0.209925463512714i</v>
      </c>
      <c r="K3392" t="str">
        <f t="shared" si="997"/>
        <v>0.000294817234892743-0.000506120020061076i</v>
      </c>
      <c r="L3392" t="str">
        <f t="shared" si="998"/>
        <v>0.0001875-0.000646853101038917i</v>
      </c>
      <c r="M3392" t="str">
        <f t="shared" si="999"/>
        <v>0.0025-0.000311816366654657i</v>
      </c>
      <c r="N3392">
        <f t="shared" si="1000"/>
        <v>0.36696795416298755</v>
      </c>
      <c r="O3392">
        <f t="shared" si="1001"/>
        <v>20.459921593722065</v>
      </c>
      <c r="P3392" s="3">
        <f t="shared" si="1002"/>
        <v>-20.459921593722065</v>
      </c>
      <c r="Q3392" s="3">
        <f t="shared" si="1003"/>
        <v>-179.63303204583701</v>
      </c>
      <c r="R3392">
        <f t="shared" si="1004"/>
        <v>0.36696795416298755</v>
      </c>
      <c r="S3392">
        <f t="shared" si="1005"/>
        <v>327.1874421231829</v>
      </c>
      <c r="T3392">
        <f t="shared" si="988"/>
        <v>-20.459921593722065</v>
      </c>
    </row>
    <row r="3393" spans="1:20" x14ac:dyDescent="0.25">
      <c r="A3393">
        <f t="shared" si="989"/>
        <v>2063591.2904924143</v>
      </c>
      <c r="B3393">
        <f t="shared" si="1006"/>
        <v>328430.75440325105</v>
      </c>
      <c r="C3393" t="str">
        <f t="shared" si="990"/>
        <v>-0.0941051836030749-0.000375420803832231i</v>
      </c>
      <c r="D3393" t="str">
        <f t="shared" si="991"/>
        <v>2.88935643309076-1.35274531424383i</v>
      </c>
      <c r="E3393" t="str">
        <f t="shared" si="992"/>
        <v>-4.32848806986969-50.3299068384229i</v>
      </c>
      <c r="F3393" t="str">
        <f t="shared" si="993"/>
        <v>2.80002166666148-1.00945746793006i</v>
      </c>
      <c r="G3393" t="str">
        <f t="shared" si="994"/>
        <v>0.962236547985831-0.190623644142437i</v>
      </c>
      <c r="H3393" t="str">
        <f t="shared" si="995"/>
        <v>0.0171558208540252-26.461690139152i</v>
      </c>
      <c r="I3393" t="str">
        <f t="shared" si="996"/>
        <v>-0.0752200125453415-0.209069157675653i</v>
      </c>
      <c r="K3393" t="str">
        <f t="shared" si="997"/>
        <v>0.000294006821388159-0.000504501809522851i</v>
      </c>
      <c r="L3393" t="str">
        <f t="shared" si="998"/>
        <v>0.0001875-0.000644404364453988i</v>
      </c>
      <c r="M3393" t="str">
        <f t="shared" si="999"/>
        <v>0.0025-0.000310635950044487i</v>
      </c>
      <c r="N3393">
        <f t="shared" si="1000"/>
        <v>0.22857309945160864</v>
      </c>
      <c r="O3393">
        <f t="shared" si="1001"/>
        <v>20.527659954865602</v>
      </c>
      <c r="P3393" s="3">
        <f t="shared" si="1002"/>
        <v>-20.527659954865602</v>
      </c>
      <c r="Q3393" s="3">
        <f t="shared" si="1003"/>
        <v>-179.77142690054839</v>
      </c>
      <c r="R3393">
        <f t="shared" si="1004"/>
        <v>0.22857309945160864</v>
      </c>
      <c r="S3393">
        <f t="shared" si="1005"/>
        <v>328.43075440325106</v>
      </c>
      <c r="T3393">
        <f t="shared" si="988"/>
        <v>-20.527659954865602</v>
      </c>
    </row>
    <row r="3394" spans="1:20" x14ac:dyDescent="0.25">
      <c r="A3394">
        <f t="shared" si="989"/>
        <v>2071432.9373962854</v>
      </c>
      <c r="B3394">
        <f t="shared" si="1006"/>
        <v>329678.7912699834</v>
      </c>
      <c r="C3394" t="str">
        <f t="shared" si="990"/>
        <v>-0.0933743077903877-0.000147070455000016i</v>
      </c>
      <c r="D3394" t="str">
        <f t="shared" si="991"/>
        <v>2.88563697993269-1.35583277279302i</v>
      </c>
      <c r="E3394" t="str">
        <f t="shared" si="992"/>
        <v>-4.37323624553143-50.1200905962915i</v>
      </c>
      <c r="F3394" t="str">
        <f t="shared" si="993"/>
        <v>2.7992167587698-1.00968371140065i</v>
      </c>
      <c r="G3394" t="str">
        <f t="shared" si="994"/>
        <v>0.961959938772287-0.191293008156348i</v>
      </c>
      <c r="H3394" t="str">
        <f t="shared" si="995"/>
        <v>0.0169792503946359-26.3613119808795i</v>
      </c>
      <c r="I3394" t="str">
        <f t="shared" si="996"/>
        <v>-0.0749524216819176-0.208215922776677i</v>
      </c>
      <c r="K3394" t="str">
        <f t="shared" si="997"/>
        <v>0.000293201060602913-0.000502886904185422i</v>
      </c>
      <c r="L3394" t="str">
        <f t="shared" si="998"/>
        <v>0.0001875-0.000641964897842188i</v>
      </c>
      <c r="M3394" t="str">
        <f t="shared" si="999"/>
        <v>0.0025-0.000309460002036747i</v>
      </c>
      <c r="N3394">
        <f t="shared" si="1000"/>
        <v>9.0244410842188927E-2</v>
      </c>
      <c r="O3394">
        <f t="shared" si="1001"/>
        <v>20.595441320126952</v>
      </c>
      <c r="P3394" s="3">
        <f t="shared" si="1002"/>
        <v>-20.595441320126952</v>
      </c>
      <c r="Q3394" s="3">
        <f t="shared" si="1003"/>
        <v>-179.90975558915781</v>
      </c>
      <c r="R3394">
        <f t="shared" si="1004"/>
        <v>9.0244410842188927E-2</v>
      </c>
      <c r="S3394">
        <f t="shared" si="1005"/>
        <v>329.67879126998338</v>
      </c>
      <c r="T3394">
        <f t="shared" si="988"/>
        <v>-20.595441320126952</v>
      </c>
    </row>
    <row r="3395" spans="1:20" x14ac:dyDescent="0.25">
      <c r="A3395">
        <f t="shared" si="989"/>
        <v>2079304.3825583914</v>
      </c>
      <c r="B3395">
        <f t="shared" si="1006"/>
        <v>330931.57067680935</v>
      </c>
      <c r="C3395" t="str">
        <f t="shared" si="990"/>
        <v>-0.0926481092372215+0.0000776467892397645i</v>
      </c>
      <c r="D3395" t="str">
        <f t="shared" si="991"/>
        <v>2.88189887839137-1.35891846862608i</v>
      </c>
      <c r="E3395" t="str">
        <f t="shared" si="992"/>
        <v>-4.41755921683743-49.9110534614681i</v>
      </c>
      <c r="F3395" t="str">
        <f t="shared" si="993"/>
        <v>2.79840618988423-1.00992213533237i</v>
      </c>
      <c r="G3395" t="str">
        <f t="shared" si="994"/>
        <v>0.96168138413978-0.1919643184i</v>
      </c>
      <c r="H3395" t="str">
        <f t="shared" si="995"/>
        <v>0.0168046384155813-26.2613159051193i</v>
      </c>
      <c r="I3395" t="str">
        <f t="shared" si="996"/>
        <v>-0.0746866776255938-0.207365746598071i</v>
      </c>
      <c r="K3395" t="str">
        <f t="shared" si="997"/>
        <v>0.000292399935494312-0.00050127531465125i</v>
      </c>
      <c r="L3395" t="str">
        <f t="shared" si="998"/>
        <v>0.0001875-0.000639534666110968i</v>
      </c>
      <c r="M3395" t="str">
        <f t="shared" si="999"/>
        <v>0.0025-0.000308288505715031i</v>
      </c>
      <c r="N3395">
        <f t="shared" si="1000"/>
        <v>4.8018597586207079E-2</v>
      </c>
      <c r="O3395">
        <f t="shared" si="1001"/>
        <v>20.663265736335362</v>
      </c>
      <c r="P3395" s="3">
        <f t="shared" si="1002"/>
        <v>-20.663265736335362</v>
      </c>
      <c r="Q3395" s="3">
        <f t="shared" si="1003"/>
        <v>179.95198140241379</v>
      </c>
      <c r="R3395">
        <f t="shared" si="1004"/>
        <v>-4.8018597586207079E-2</v>
      </c>
      <c r="S3395">
        <f t="shared" si="1005"/>
        <v>330.93157067680937</v>
      </c>
      <c r="T3395">
        <f t="shared" si="988"/>
        <v>-20.663265736335362</v>
      </c>
    </row>
    <row r="3396" spans="1:20" x14ac:dyDescent="0.25">
      <c r="A3396">
        <f t="shared" si="989"/>
        <v>2087205.7392121132</v>
      </c>
      <c r="B3396">
        <f t="shared" si="1006"/>
        <v>332189.11064538121</v>
      </c>
      <c r="C3396" t="str">
        <f t="shared" si="990"/>
        <v>-0.091926567431213+0.000298770615723032i</v>
      </c>
      <c r="D3396" t="str">
        <f t="shared" si="991"/>
        <v>2.87814209622417-1.36200228625408i</v>
      </c>
      <c r="E3396" t="str">
        <f t="shared" si="992"/>
        <v>-4.46146047092668-49.7027921653867i</v>
      </c>
      <c r="F3396" t="str">
        <f t="shared" si="993"/>
        <v>2.79758992363999-1.01017271838885i</v>
      </c>
      <c r="G3396" t="str">
        <f t="shared" si="994"/>
        <v>0.961400871591453-0.192637576019444i</v>
      </c>
      <c r="H3396" t="str">
        <f t="shared" si="995"/>
        <v>0.016631962352172-26.1617004454034i</v>
      </c>
      <c r="I3396" t="str">
        <f t="shared" si="996"/>
        <v>-0.0744227652703822-0.20651861697282i</v>
      </c>
      <c r="K3396" t="str">
        <f t="shared" si="997"/>
        <v>0.000291603428951904-0.000499667051352566i</v>
      </c>
      <c r="L3396" t="str">
        <f t="shared" si="998"/>
        <v>0.0001875-0.000637113634300625i</v>
      </c>
      <c r="M3396" t="str">
        <f t="shared" si="999"/>
        <v>0.0025-0.000307121444226968i</v>
      </c>
      <c r="N3396">
        <f t="shared" si="1000"/>
        <v>0.18621640650556515</v>
      </c>
      <c r="O3396">
        <f t="shared" si="1001"/>
        <v>20.731133250676507</v>
      </c>
      <c r="P3396" s="3">
        <f t="shared" si="1002"/>
        <v>-20.731133250676507</v>
      </c>
      <c r="Q3396" s="3">
        <f t="shared" si="1003"/>
        <v>179.81378359349443</v>
      </c>
      <c r="R3396">
        <f t="shared" si="1004"/>
        <v>-0.18621640650556515</v>
      </c>
      <c r="S3396">
        <f t="shared" si="1005"/>
        <v>332.18911064538122</v>
      </c>
      <c r="T3396">
        <f t="shared" si="988"/>
        <v>-20.731133250676507</v>
      </c>
    </row>
    <row r="3397" spans="1:20" x14ac:dyDescent="0.25">
      <c r="A3397">
        <f t="shared" si="989"/>
        <v>2095137.1210211194</v>
      </c>
      <c r="B3397">
        <f t="shared" si="1006"/>
        <v>333451.42926583369</v>
      </c>
      <c r="C3397" t="str">
        <f t="shared" si="990"/>
        <v>-0.0912096618458817+0.000516340360465585i</v>
      </c>
      <c r="D3397" t="str">
        <f t="shared" si="991"/>
        <v>2.87436660194569-1.3650841094885i</v>
      </c>
      <c r="E3397" t="str">
        <f t="shared" si="992"/>
        <v>-4.50494345829976-49.4953034523141i</v>
      </c>
      <c r="F3397" t="str">
        <f t="shared" si="993"/>
        <v>2.79676792348952-1.01043543916226i</v>
      </c>
      <c r="G3397" t="str">
        <f t="shared" si="994"/>
        <v>0.961118388567607-0.193312782104063i</v>
      </c>
      <c r="H3397" t="str">
        <f t="shared" si="995"/>
        <v>0.0164611998962203-26.0624641409881i</v>
      </c>
      <c r="I3397" t="str">
        <f t="shared" si="996"/>
        <v>-0.0741606696175692-0.205674521784454i</v>
      </c>
      <c r="K3397" t="str">
        <f t="shared" si="997"/>
        <v>0.000290811523799611-0.000498062124551758i</v>
      </c>
      <c r="L3397" t="str">
        <f t="shared" si="998"/>
        <v>0.0001875-0.000634701767583808i</v>
      </c>
      <c r="M3397" t="str">
        <f t="shared" si="999"/>
        <v>0.0025-0.000305958800783989i</v>
      </c>
      <c r="N3397">
        <f t="shared" si="1000"/>
        <v>0.32434949132144197</v>
      </c>
      <c r="O3397">
        <f t="shared" si="1001"/>
        <v>20.799043910688052</v>
      </c>
      <c r="P3397" s="3">
        <f t="shared" si="1002"/>
        <v>-20.799043910688052</v>
      </c>
      <c r="Q3397" s="3">
        <f t="shared" si="1003"/>
        <v>179.67565050867856</v>
      </c>
      <c r="R3397">
        <f t="shared" si="1004"/>
        <v>-0.32434949132144197</v>
      </c>
      <c r="S3397">
        <f t="shared" si="1005"/>
        <v>333.45142926583367</v>
      </c>
      <c r="T3397">
        <f t="shared" si="988"/>
        <v>-20.799043910688052</v>
      </c>
    </row>
    <row r="3398" spans="1:20" x14ac:dyDescent="0.25">
      <c r="A3398">
        <f t="shared" si="989"/>
        <v>2103098.6420809999</v>
      </c>
      <c r="B3398">
        <f t="shared" si="1006"/>
        <v>334718.54469704389</v>
      </c>
      <c r="C3398" t="str">
        <f t="shared" si="990"/>
        <v>-0.0904973719424156+0.000730395011223212i</v>
      </c>
      <c r="D3398" t="str">
        <f t="shared" si="991"/>
        <v>2.87057236483819-1.36816382144504i</v>
      </c>
      <c r="E3398" t="str">
        <f t="shared" si="992"/>
        <v>-4.54801159321087-49.2885840793689i</v>
      </c>
      <c r="F3398" t="str">
        <f t="shared" si="993"/>
        <v>2.79594015270221-1.01071027617073i</v>
      </c>
      <c r="G3398" t="str">
        <f t="shared" si="994"/>
        <v>0.960833922445652-0.193989937685838i</v>
      </c>
      <c r="H3398" t="str">
        <f t="shared" si="995"/>
        <v>0.0162923289933544-25.9636055368315i</v>
      </c>
      <c r="I3398" t="str">
        <f t="shared" si="996"/>
        <v>-0.0739003757748741-0.204833448966864i</v>
      </c>
      <c r="K3398" t="str">
        <f t="shared" si="997"/>
        <v>0.000290024202797822-0.000496460544341755i</v>
      </c>
      <c r="L3398" t="str">
        <f t="shared" si="998"/>
        <v>0.0001875-0.000632299031265001i</v>
      </c>
      <c r="M3398" t="str">
        <f t="shared" si="999"/>
        <v>0.0025-0.000304800558661077i</v>
      </c>
      <c r="N3398">
        <f t="shared" si="1000"/>
        <v>0.4624183221547753</v>
      </c>
      <c r="O3398">
        <f t="shared" si="1001"/>
        <v>20.866997764256865</v>
      </c>
      <c r="P3398" s="3">
        <f t="shared" si="1002"/>
        <v>-20.866997764256865</v>
      </c>
      <c r="Q3398" s="3">
        <f t="shared" si="1003"/>
        <v>179.53758167784522</v>
      </c>
      <c r="R3398">
        <f t="shared" si="1004"/>
        <v>-0.4624183221547753</v>
      </c>
      <c r="S3398">
        <f t="shared" si="1005"/>
        <v>334.71854469704391</v>
      </c>
      <c r="T3398">
        <f t="shared" si="988"/>
        <v>-20.866997764256865</v>
      </c>
    </row>
    <row r="3399" spans="1:20" x14ac:dyDescent="0.25">
      <c r="A3399">
        <f t="shared" si="989"/>
        <v>2111090.4169209078</v>
      </c>
      <c r="B3399">
        <f t="shared" si="1006"/>
        <v>335990.47516689269</v>
      </c>
      <c r="C3399" t="str">
        <f t="shared" si="990"/>
        <v>-0.0897896771714411+0.000940973210038248i</v>
      </c>
      <c r="D3399" t="str">
        <f t="shared" si="991"/>
        <v>2.866759354962-1.37124130454761i</v>
      </c>
      <c r="E3399" t="str">
        <f t="shared" si="992"/>
        <v>-4.59066825405583-49.0826308165432i</v>
      </c>
      <c r="F3399" t="str">
        <f t="shared" si="993"/>
        <v>2.79510657436431-1.01099720785591i</v>
      </c>
      <c r="G3399" t="str">
        <f t="shared" si="994"/>
        <v>0.960547460540058-0.194669043738608i</v>
      </c>
      <c r="H3399" t="str">
        <f t="shared" si="995"/>
        <v>0.0161253278403561-25.8651231835706i</v>
      </c>
      <c r="I3399" t="str">
        <f t="shared" si="996"/>
        <v>-0.073641868955626-0.203995386504139i</v>
      </c>
      <c r="K3399" t="str">
        <f t="shared" si="997"/>
        <v>0.000289241448645496-0.000494862320646446i</v>
      </c>
      <c r="L3399" t="str">
        <f t="shared" si="998"/>
        <v>0.0001875-0.000629905390780037i</v>
      </c>
      <c r="M3399" t="str">
        <f t="shared" si="999"/>
        <v>0.0025-0.00030364670119653i</v>
      </c>
      <c r="N3399">
        <f t="shared" si="1000"/>
        <v>0.6004233638221308</v>
      </c>
      <c r="O3399">
        <f t="shared" si="1001"/>
        <v>20.934994859614839</v>
      </c>
      <c r="P3399" s="3">
        <f t="shared" si="1002"/>
        <v>-20.934994859614839</v>
      </c>
      <c r="Q3399" s="3">
        <f t="shared" si="1003"/>
        <v>179.39957663617787</v>
      </c>
      <c r="R3399">
        <f t="shared" si="1004"/>
        <v>-0.6004233638221308</v>
      </c>
      <c r="S3399">
        <f t="shared" si="1005"/>
        <v>335.99047516689268</v>
      </c>
      <c r="T3399">
        <f t="shared" si="988"/>
        <v>-20.934994859614839</v>
      </c>
    </row>
    <row r="3400" spans="1:20" x14ac:dyDescent="0.25">
      <c r="A3400">
        <f t="shared" si="989"/>
        <v>2119112.5605052076</v>
      </c>
      <c r="B3400">
        <f t="shared" si="1006"/>
        <v>337267.23897252692</v>
      </c>
      <c r="C3400" t="str">
        <f t="shared" si="990"/>
        <v>-0.0890865569747564+0.00114811325577875i</v>
      </c>
      <c r="D3400" t="str">
        <f t="shared" si="991"/>
        <v>2.86292754316598-1.37431644053249i</v>
      </c>
      <c r="E3400" t="str">
        <f t="shared" si="992"/>
        <v>-4.6329167837563-48.8774404467188i</v>
      </c>
      <c r="F3400" t="str">
        <f t="shared" si="993"/>
        <v>2.79426715137882-1.01129621258047i</v>
      </c>
      <c r="G3400" t="str">
        <f t="shared" si="994"/>
        <v>0.960258990102319-0.195350101177332i</v>
      </c>
      <c r="H3400" t="str">
        <f t="shared" si="995"/>
        <v>0.0159601748825213-25.7670156374982i</v>
      </c>
      <c r="I3400" t="str">
        <f t="shared" si="996"/>
        <v>-0.0733851344779421-0.203160322430388i</v>
      </c>
      <c r="K3400" t="str">
        <f t="shared" si="997"/>
        <v>0.000288463243982226-0.00049326746322112i</v>
      </c>
      <c r="L3400" t="str">
        <f t="shared" si="998"/>
        <v>0.0001875-0.000627520811695591i</v>
      </c>
      <c r="M3400" t="str">
        <f t="shared" si="999"/>
        <v>0.0025-0.000302497211791722i</v>
      </c>
      <c r="N3400">
        <f t="shared" si="1000"/>
        <v>0.73836507581941646</v>
      </c>
      <c r="O3400">
        <f t="shared" si="1001"/>
        <v>21.003035245335354</v>
      </c>
      <c r="P3400" s="3">
        <f t="shared" si="1002"/>
        <v>-21.003035245335354</v>
      </c>
      <c r="Q3400" s="3">
        <f t="shared" si="1003"/>
        <v>179.26163492418058</v>
      </c>
      <c r="R3400">
        <f t="shared" si="1004"/>
        <v>-0.73836507581941646</v>
      </c>
      <c r="S3400">
        <f t="shared" si="1005"/>
        <v>337.26723897252691</v>
      </c>
      <c r="T3400">
        <f t="shared" si="988"/>
        <v>-21.003035245335354</v>
      </c>
    </row>
    <row r="3401" spans="1:20" x14ac:dyDescent="0.25">
      <c r="A3401">
        <f t="shared" si="989"/>
        <v>2127165.1882351274</v>
      </c>
      <c r="B3401">
        <f t="shared" si="1006"/>
        <v>338548.85448062251</v>
      </c>
      <c r="C3401" t="str">
        <f t="shared" si="990"/>
        <v>-0.0883879907870426+0.00135185310666026i</v>
      </c>
      <c r="D3401" t="str">
        <f t="shared" si="991"/>
        <v>2.85907690109804-1.37738911045261i</v>
      </c>
      <c r="E3401" t="str">
        <f t="shared" si="992"/>
        <v>-4.67476049013861-48.6730097656841i</v>
      </c>
      <c r="F3401" t="str">
        <f t="shared" si="993"/>
        <v>2.79342184646535-1.01160726862554i</v>
      </c>
      <c r="G3401" t="str">
        <f t="shared" si="994"/>
        <v>0.959968498320912-0.196033110857337i</v>
      </c>
      <c r="H3401" t="str">
        <f t="shared" si="995"/>
        <v>0.0157968488110428-25.6692814605408i</v>
      </c>
      <c r="I3401" t="str">
        <f t="shared" si="996"/>
        <v>-0.0731301577639119-0.202328244829581i</v>
      </c>
      <c r="K3401" t="str">
        <f t="shared" si="997"/>
        <v>0.000287689571390295-0.00049167598165292i</v>
      </c>
      <c r="L3401" t="str">
        <f t="shared" si="998"/>
        <v>0.0001875-0.000625145259708698i</v>
      </c>
      <c r="M3401" t="str">
        <f t="shared" si="999"/>
        <v>0.0025-0.00030135207391086i</v>
      </c>
      <c r="N3401">
        <f t="shared" si="1000"/>
        <v>0.87624391230176002</v>
      </c>
      <c r="O3401">
        <f t="shared" si="1001"/>
        <v>21.071118970329081</v>
      </c>
      <c r="P3401" s="3">
        <f t="shared" si="1002"/>
        <v>-21.071118970329081</v>
      </c>
      <c r="Q3401" s="3">
        <f t="shared" si="1003"/>
        <v>179.12375608769824</v>
      </c>
      <c r="R3401">
        <f t="shared" si="1004"/>
        <v>-0.87624391230176002</v>
      </c>
      <c r="S3401">
        <f t="shared" si="1005"/>
        <v>338.54885448062254</v>
      </c>
      <c r="T3401">
        <f t="shared" si="988"/>
        <v>-21.071118970329081</v>
      </c>
    </row>
    <row r="3402" spans="1:20" x14ac:dyDescent="0.25">
      <c r="A3402">
        <f t="shared" si="989"/>
        <v>2135248.4159504208</v>
      </c>
      <c r="B3402">
        <f t="shared" si="1006"/>
        <v>339835.3401276489</v>
      </c>
      <c r="C3402" t="str">
        <f t="shared" si="990"/>
        <v>-0.0876939580375376+0.00155223038275598i</v>
      </c>
      <c r="D3402" t="str">
        <f t="shared" si="991"/>
        <v>2.85520740121556-1.38045919468197i</v>
      </c>
      <c r="E3402" t="str">
        <f t="shared" si="992"/>
        <v>-4.71620264630729-48.4693355821484i</v>
      </c>
      <c r="F3402" t="str">
        <f t="shared" si="993"/>
        <v>2.79257062216009-1.01193035418815i</v>
      </c>
      <c r="G3402" t="str">
        <f t="shared" si="994"/>
        <v>0.959675972321269-0.196718073573568i</v>
      </c>
      <c r="H3402" t="str">
        <f t="shared" si="995"/>
        <v>0.0156353285604149-25.5719192202353i</v>
      </c>
      <c r="I3402" t="str">
        <f t="shared" si="996"/>
        <v>-0.0728769243387852-0.201499141835373i</v>
      </c>
      <c r="K3402" t="str">
        <f t="shared" si="997"/>
        <v>0.000286920413396694-0.0004900878853613i</v>
      </c>
      <c r="L3402" t="str">
        <f t="shared" si="998"/>
        <v>0.0001875-0.000622778700646242i</v>
      </c>
      <c r="M3402" t="str">
        <f t="shared" si="999"/>
        <v>0.0025-0.000300211271080753i</v>
      </c>
      <c r="N3402">
        <f t="shared" si="1000"/>
        <v>1.0140603220641253</v>
      </c>
      <c r="O3402">
        <f t="shared" si="1001"/>
        <v>21.139246083840519</v>
      </c>
      <c r="P3402" s="3">
        <f t="shared" si="1002"/>
        <v>-21.139246083840519</v>
      </c>
      <c r="Q3402" s="3">
        <f t="shared" si="1003"/>
        <v>178.98593967793587</v>
      </c>
      <c r="R3402">
        <f t="shared" si="1004"/>
        <v>-1.0140603220641253</v>
      </c>
      <c r="S3402">
        <f t="shared" si="1005"/>
        <v>339.83534012764892</v>
      </c>
      <c r="T3402">
        <f t="shared" si="988"/>
        <v>-21.139246083840519</v>
      </c>
    </row>
    <row r="3403" spans="1:20" x14ac:dyDescent="0.25">
      <c r="A3403">
        <f t="shared" si="989"/>
        <v>2143362.3599310326</v>
      </c>
      <c r="B3403">
        <f t="shared" si="1006"/>
        <v>341126.71442013397</v>
      </c>
      <c r="C3403" t="str">
        <f t="shared" si="990"/>
        <v>-0.0870044381516955+0.00174928236849989i</v>
      </c>
      <c r="D3403" t="str">
        <f t="shared" si="991"/>
        <v>2.85131901679588-1.38352657292028i</v>
      </c>
      <c r="E3403" t="str">
        <f t="shared" si="992"/>
        <v>-4.75724649101764-48.2664147177562i</v>
      </c>
      <c r="F3403" t="str">
        <f t="shared" si="993"/>
        <v>2.79171344081565-1.01226544737875i</v>
      </c>
      <c r="G3403" t="str">
        <f t="shared" si="994"/>
        <v>0.959381399165749-0.197404990059824i</v>
      </c>
      <c r="H3403" t="str">
        <f t="shared" si="995"/>
        <v>0.0154755933058632-25.4749274897078i</v>
      </c>
      <c r="I3403" t="str">
        <f t="shared" si="996"/>
        <v>-0.0726254198301801-0.200673001630943i</v>
      </c>
      <c r="K3403" t="str">
        <f t="shared" si="997"/>
        <v>0.000286155752475154-0.000488503183598533i</v>
      </c>
      <c r="L3403" t="str">
        <f t="shared" si="998"/>
        <v>0.0001875-0.000620421100464477i</v>
      </c>
      <c r="M3403" t="str">
        <f t="shared" si="999"/>
        <v>0.0025-0.000299074786890569i</v>
      </c>
      <c r="N3403">
        <f t="shared" si="1000"/>
        <v>1.151814748525112</v>
      </c>
      <c r="O3403">
        <f t="shared" si="1001"/>
        <v>21.207416635443167</v>
      </c>
      <c r="P3403" s="3">
        <f t="shared" si="1002"/>
        <v>-21.207416635443167</v>
      </c>
      <c r="Q3403" s="3">
        <f t="shared" si="1003"/>
        <v>178.84818525147489</v>
      </c>
      <c r="R3403">
        <f t="shared" si="1004"/>
        <v>-1.151814748525112</v>
      </c>
      <c r="S3403">
        <f t="shared" si="1005"/>
        <v>341.12671442013396</v>
      </c>
      <c r="T3403">
        <f t="shared" si="988"/>
        <v>-21.207416635443167</v>
      </c>
    </row>
    <row r="3404" spans="1:20" x14ac:dyDescent="0.25">
      <c r="A3404">
        <f t="shared" si="989"/>
        <v>2151507.1368987705</v>
      </c>
      <c r="B3404">
        <f t="shared" si="1006"/>
        <v>342422.99593493051</v>
      </c>
      <c r="C3404" t="str">
        <f t="shared" si="990"/>
        <v>-0.0863194105528005+0.00194304601516955i</v>
      </c>
      <c r="D3404" t="str">
        <f t="shared" si="991"/>
        <v>2.84741172194684-1.38659112419759i</v>
      </c>
      <c r="E3404" t="str">
        <f t="shared" si="992"/>
        <v>-4.79789522904031-48.0642440070953i</v>
      </c>
      <c r="F3404" t="str">
        <f t="shared" si="993"/>
        <v>2.79085026460106-1.01261252621853i</v>
      </c>
      <c r="G3404" t="str">
        <f t="shared" si="994"/>
        <v>0.959084765853616-0.198093860987994i</v>
      </c>
      <c r="H3404" t="str">
        <f t="shared" si="995"/>
        <v>0.0153176224607921-25.3783048476495i</v>
      </c>
      <c r="I3404" t="str">
        <f t="shared" si="996"/>
        <v>-0.0723756299672735-0.199849812448825i</v>
      </c>
      <c r="K3404" t="str">
        <f t="shared" si="997"/>
        <v>0.000285395571048116-0.000486921885450202i</v>
      </c>
      <c r="L3404" t="str">
        <f t="shared" si="998"/>
        <v>0.0001875-0.000618072425248532i</v>
      </c>
      <c r="M3404" t="str">
        <f t="shared" si="999"/>
        <v>0.0025-0.000297942604991601i</v>
      </c>
      <c r="N3404">
        <f t="shared" si="1000"/>
        <v>1.2895076297057244</v>
      </c>
      <c r="O3404">
        <f t="shared" si="1001"/>
        <v>21.27563067503635</v>
      </c>
      <c r="P3404" s="3">
        <f t="shared" si="1002"/>
        <v>-21.27563067503635</v>
      </c>
      <c r="Q3404" s="3">
        <f t="shared" si="1003"/>
        <v>178.71049237029428</v>
      </c>
      <c r="R3404">
        <f t="shared" si="1004"/>
        <v>-1.2895076297057244</v>
      </c>
      <c r="S3404">
        <f t="shared" si="1005"/>
        <v>342.4229959349305</v>
      </c>
      <c r="T3404">
        <f t="shared" si="988"/>
        <v>-21.27563067503635</v>
      </c>
    </row>
    <row r="3405" spans="1:20" x14ac:dyDescent="0.25">
      <c r="A3405">
        <f t="shared" si="989"/>
        <v>2159682.864018986</v>
      </c>
      <c r="B3405">
        <f t="shared" si="1006"/>
        <v>343724.20331948326</v>
      </c>
      <c r="C3405" t="str">
        <f t="shared" si="990"/>
        <v>-0.0856388546635753+0.00213355794336503i</v>
      </c>
      <c r="D3405" t="str">
        <f t="shared" si="991"/>
        <v>2.8434854916172-1.38965272687931i</v>
      </c>
      <c r="E3405" t="str">
        <f t="shared" si="992"/>
        <v>-4.83815203152417-47.8628202977117i</v>
      </c>
      <c r="F3405" t="str">
        <f t="shared" si="993"/>
        <v>2.78998105550173-1.01297156863695i</v>
      </c>
      <c r="G3405" t="str">
        <f t="shared" si="994"/>
        <v>0.958786059321027-0.198784686967288i</v>
      </c>
      <c r="H3405" t="str">
        <f t="shared" si="995"/>
        <v>0.0151613956742596-25.2820498782963i</v>
      </c>
      <c r="I3405" t="str">
        <f t="shared" si="996"/>
        <v>-0.0721275405800264-0.199029562570753i</v>
      </c>
      <c r="K3405" t="str">
        <f t="shared" si="997"/>
        <v>0.000284639851488716-0.000485343999835733i</v>
      </c>
      <c r="L3405" t="str">
        <f t="shared" si="998"/>
        <v>0.0001875-0.000615732641211928i</v>
      </c>
      <c r="M3405" t="str">
        <f t="shared" si="999"/>
        <v>0.0025-0.000296814709097032i</v>
      </c>
      <c r="N3405">
        <f t="shared" si="1000"/>
        <v>1.4271393982132281</v>
      </c>
      <c r="O3405">
        <f t="shared" si="1001"/>
        <v>21.343888252839815</v>
      </c>
      <c r="P3405" s="3">
        <f t="shared" si="1002"/>
        <v>-21.343888252839815</v>
      </c>
      <c r="Q3405" s="3">
        <f t="shared" si="1003"/>
        <v>178.57286060178677</v>
      </c>
      <c r="R3405">
        <f t="shared" si="1004"/>
        <v>-1.4271393982132281</v>
      </c>
      <c r="S3405">
        <f t="shared" si="1005"/>
        <v>343.72420331948325</v>
      </c>
      <c r="T3405">
        <f t="shared" si="988"/>
        <v>-21.343888252839815</v>
      </c>
    </row>
    <row r="3406" spans="1:20" x14ac:dyDescent="0.25">
      <c r="A3406">
        <f t="shared" si="989"/>
        <v>2167889.6589022581</v>
      </c>
      <c r="B3406">
        <f t="shared" si="1006"/>
        <v>345030.35529209732</v>
      </c>
      <c r="C3406" t="str">
        <f t="shared" si="990"/>
        <v>-0.084962749907743+0.00232085444546765i</v>
      </c>
      <c r="D3406" t="str">
        <f t="shared" si="991"/>
        <v>2.83954030160718-1.39271125867118i</v>
      </c>
      <c r="E3406" t="str">
        <f t="shared" si="992"/>
        <v>-4.87802003635328-47.6621404501145i</v>
      </c>
      <c r="F3406" t="str">
        <f t="shared" si="993"/>
        <v>2.78910577531936-1.01334255246903i</v>
      </c>
      <c r="G3406" t="str">
        <f t="shared" si="994"/>
        <v>0.958485266441021-0.199477468543456i</v>
      </c>
      <c r="H3406" t="str">
        <f t="shared" si="995"/>
        <v>0.0150068928284704-25.1861611714052i</v>
      </c>
      <c r="I3406" t="str">
        <f t="shared" si="996"/>
        <v>-0.0718811375983886-0.198212240327485i</v>
      </c>
      <c r="K3406" t="str">
        <f t="shared" si="997"/>
        <v>0.000283888576122735-0.000483769535508929i</v>
      </c>
      <c r="L3406" t="str">
        <f t="shared" si="998"/>
        <v>0.0001875-0.000613401714696083i</v>
      </c>
      <c r="M3406" t="str">
        <f t="shared" si="999"/>
        <v>0.0025-0.000295691082981702i</v>
      </c>
      <c r="N3406">
        <f t="shared" si="1000"/>
        <v>1.5647104812205441</v>
      </c>
      <c r="O3406">
        <f t="shared" si="1001"/>
        <v>21.412189419390138</v>
      </c>
      <c r="P3406" s="3">
        <f t="shared" si="1002"/>
        <v>-21.412189419390138</v>
      </c>
      <c r="Q3406" s="3">
        <f t="shared" si="1003"/>
        <v>178.43528951877946</v>
      </c>
      <c r="R3406">
        <f t="shared" si="1004"/>
        <v>-1.5647104812205441</v>
      </c>
      <c r="S3406">
        <f t="shared" si="1005"/>
        <v>345.03035529209734</v>
      </c>
      <c r="T3406">
        <f t="shared" si="988"/>
        <v>-21.412189419390138</v>
      </c>
    </row>
    <row r="3407" spans="1:20" x14ac:dyDescent="0.25">
      <c r="A3407">
        <f t="shared" si="989"/>
        <v>2176127.639606087</v>
      </c>
      <c r="B3407">
        <f t="shared" si="1006"/>
        <v>346341.47064220731</v>
      </c>
      <c r="C3407" t="str">
        <f t="shared" si="990"/>
        <v>-0.0842910757115739+0.0025049714880892i</v>
      </c>
      <c r="D3407" t="str">
        <f t="shared" si="991"/>
        <v>2.83557612857897-1.3957665966244i</v>
      </c>
      <c r="E3407" t="str">
        <f t="shared" si="992"/>
        <v>-4.91750234850122-47.4622013377849i</v>
      </c>
      <c r="F3407" t="str">
        <f t="shared" si="993"/>
        <v>2.78822438567202-1.0137254554528i</v>
      </c>
      <c r="G3407" t="str">
        <f t="shared" si="994"/>
        <v>0.958182374023512-0.20017220619801i</v>
      </c>
      <c r="H3407" t="str">
        <f t="shared" si="995"/>
        <v>0.014854094036293-25.090637322233i</v>
      </c>
      <c r="I3407" t="str">
        <f t="shared" si="996"/>
        <v>-0.0716364070515291-0.197397834098656i</v>
      </c>
      <c r="K3407" t="str">
        <f t="shared" si="997"/>
        <v>0.00028314172723053-0.000482198501058527i</v>
      </c>
      <c r="L3407" t="str">
        <f t="shared" si="998"/>
        <v>0.0001875-0.000611079612169837i</v>
      </c>
      <c r="M3407" t="str">
        <f t="shared" si="999"/>
        <v>0.0025-0.00029457171048187i</v>
      </c>
      <c r="N3407">
        <f t="shared" si="1000"/>
        <v>1.7022213004467233</v>
      </c>
      <c r="O3407">
        <f t="shared" si="1001"/>
        <v>21.480534225535934</v>
      </c>
      <c r="P3407" s="3">
        <f t="shared" si="1002"/>
        <v>-21.480534225535934</v>
      </c>
      <c r="Q3407" s="3">
        <f t="shared" si="1003"/>
        <v>178.29777869955328</v>
      </c>
      <c r="R3407">
        <f t="shared" si="1004"/>
        <v>-1.7022213004467233</v>
      </c>
      <c r="S3407">
        <f t="shared" si="1005"/>
        <v>346.3414706422073</v>
      </c>
      <c r="T3407">
        <f t="shared" si="988"/>
        <v>-21.480534225535934</v>
      </c>
    </row>
    <row r="3408" spans="1:20" x14ac:dyDescent="0.25">
      <c r="A3408">
        <f t="shared" si="989"/>
        <v>2184396.9246365903</v>
      </c>
      <c r="B3408">
        <f t="shared" si="1006"/>
        <v>347657.56823064771</v>
      </c>
      <c r="C3408" t="str">
        <f t="shared" si="990"/>
        <v>-0.0836238115054015+0.00268594471451461i</v>
      </c>
      <c r="D3408" t="str">
        <f t="shared" si="991"/>
        <v>2.83159295006712-1.39881861714112i</v>
      </c>
      <c r="E3408" t="str">
        <f t="shared" si="992"/>
        <v>-4.95660204038136-47.2629998471813i</v>
      </c>
      <c r="F3408" t="str">
        <f t="shared" si="993"/>
        <v>2.78733684799404-1.01412025522664i</v>
      </c>
      <c r="G3408" t="str">
        <f t="shared" si="994"/>
        <v>0.957877368815289-0.200868900347435i</v>
      </c>
      <c r="H3408" t="str">
        <f t="shared" si="995"/>
        <v>0.0147029796387983-24.9954769315139i</v>
      </c>
      <c r="I3408" t="str">
        <f t="shared" si="996"/>
        <v>-0.0713933350670622-0.196586332312605i</v>
      </c>
      <c r="K3408" t="str">
        <f t="shared" si="997"/>
        <v>0.000282399287048955-0.000480630904908774i</v>
      </c>
      <c r="L3408" t="str">
        <f t="shared" si="998"/>
        <v>0.0001875-0.000608766300228967i</v>
      </c>
      <c r="M3408" t="str">
        <f t="shared" si="999"/>
        <v>0.0025-0.00029345657549499i</v>
      </c>
      <c r="N3408">
        <f t="shared" si="1000"/>
        <v>1.8396722721422805</v>
      </c>
      <c r="O3408">
        <f t="shared" si="1001"/>
        <v>21.548922722433367</v>
      </c>
      <c r="P3408" s="3">
        <f t="shared" si="1002"/>
        <v>-21.548922722433367</v>
      </c>
      <c r="Q3408" s="3">
        <f t="shared" si="1003"/>
        <v>178.16032772785772</v>
      </c>
      <c r="R3408">
        <f t="shared" si="1004"/>
        <v>-1.8396722721422805</v>
      </c>
      <c r="S3408">
        <f t="shared" si="1005"/>
        <v>347.65756823064771</v>
      </c>
      <c r="T3408">
        <f t="shared" si="988"/>
        <v>-21.548922722433367</v>
      </c>
    </row>
    <row r="3409" spans="1:20" x14ac:dyDescent="0.25">
      <c r="A3409">
        <f t="shared" si="989"/>
        <v>2192697.6329502091</v>
      </c>
      <c r="B3409">
        <f t="shared" si="1006"/>
        <v>348978.66698992415</v>
      </c>
      <c r="C3409" t="str">
        <f t="shared" si="990"/>
        <v>-0.0829609367251125+0.00286380944712157i</v>
      </c>
      <c r="D3409" t="str">
        <f t="shared" si="991"/>
        <v>2.82759074448911-1.40186719597981i</v>
      </c>
      <c r="E3409" t="str">
        <f t="shared" si="992"/>
        <v>-4.99532215219108-47.0645328777441i</v>
      </c>
      <c r="F3409" t="str">
        <f t="shared" si="993"/>
        <v>2.78644312353612-1.01452692932662i</v>
      </c>
      <c r="G3409" t="str">
        <f t="shared" si="994"/>
        <v>0.95757023750003-0.201567551342389i</v>
      </c>
      <c r="H3409" t="str">
        <f t="shared" si="995"/>
        <v>0.014553530202819-24.9006786054378i</v>
      </c>
      <c r="I3409" t="str">
        <f t="shared" si="996"/>
        <v>-0.0711519078702828-0.195777723446226i</v>
      </c>
      <c r="K3409" t="str">
        <f t="shared" si="997"/>
        <v>0.000281661237773238-0.000479066755320008i</v>
      </c>
      <c r="L3409" t="str">
        <f t="shared" si="998"/>
        <v>0.0001875-0.000606461745595704i</v>
      </c>
      <c r="M3409" t="str">
        <f t="shared" si="999"/>
        <v>0.0025-0.000292345661979468i</v>
      </c>
      <c r="N3409">
        <f t="shared" si="1000"/>
        <v>1.9770638070668554</v>
      </c>
      <c r="O3409">
        <f t="shared" si="1001"/>
        <v>21.617354961541619</v>
      </c>
      <c r="P3409" s="3">
        <f t="shared" si="1002"/>
        <v>-21.617354961541619</v>
      </c>
      <c r="Q3409" s="3">
        <f t="shared" si="1003"/>
        <v>178.02293619293314</v>
      </c>
      <c r="R3409">
        <f t="shared" si="1004"/>
        <v>-1.9770638070668554</v>
      </c>
      <c r="S3409">
        <f t="shared" si="1005"/>
        <v>348.97866698992414</v>
      </c>
      <c r="T3409">
        <f t="shared" si="988"/>
        <v>-21.617354961541619</v>
      </c>
    </row>
    <row r="3410" spans="1:20" x14ac:dyDescent="0.25">
      <c r="A3410">
        <f t="shared" si="989"/>
        <v>2201029.88395542</v>
      </c>
      <c r="B3410">
        <f t="shared" si="1006"/>
        <v>350304.78592448588</v>
      </c>
      <c r="C3410" t="str">
        <f t="shared" si="990"/>
        <v>-0.0823024308136164+0.00303860068979494i</v>
      </c>
      <c r="D3410" t="str">
        <f t="shared" si="991"/>
        <v>2.82356949115582-1.404912208261i</v>
      </c>
      <c r="E3410" t="str">
        <f t="shared" si="992"/>
        <v>-5.03366569225473-46.8667973418999i</v>
      </c>
      <c r="F3410" t="str">
        <f t="shared" si="993"/>
        <v>2.78554317336533-1.01494545518387i</v>
      </c>
      <c r="G3410" t="str">
        <f t="shared" si="994"/>
        <v>0.957260966698304-0.202268159466914i</v>
      </c>
      <c r="H3410" t="str">
        <f t="shared" si="995"/>
        <v>0.0144057265185328-24.8062409556285i</v>
      </c>
      <c r="I3410" t="str">
        <f t="shared" si="996"/>
        <v>-0.0709121117834101-0.194971996024803i</v>
      </c>
      <c r="K3410" t="str">
        <f t="shared" si="997"/>
        <v>0.000280927561558876-0.000477506060389264i</v>
      </c>
      <c r="L3410" t="str">
        <f t="shared" si="998"/>
        <v>0.0001875-0.000604165915118254i</v>
      </c>
      <c r="M3410" t="str">
        <f t="shared" si="999"/>
        <v>0.0025-0.00029123895395444i</v>
      </c>
      <c r="N3410">
        <f t="shared" si="1000"/>
        <v>2.1143963104718182</v>
      </c>
      <c r="O3410">
        <f t="shared" si="1001"/>
        <v>21.685830994617653</v>
      </c>
      <c r="P3410" s="3">
        <f t="shared" si="1002"/>
        <v>-21.685830994617653</v>
      </c>
      <c r="Q3410" s="3">
        <f t="shared" si="1003"/>
        <v>177.88560368952818</v>
      </c>
      <c r="R3410">
        <f t="shared" si="1004"/>
        <v>-2.1143963104718182</v>
      </c>
      <c r="S3410">
        <f t="shared" si="1005"/>
        <v>350.30478592448588</v>
      </c>
      <c r="T3410">
        <f t="shared" si="988"/>
        <v>-21.685830994617653</v>
      </c>
    </row>
    <row r="3411" spans="1:20" x14ac:dyDescent="0.25">
      <c r="A3411">
        <f t="shared" si="989"/>
        <v>2209393.7975144507</v>
      </c>
      <c r="B3411">
        <f t="shared" si="1006"/>
        <v>351635.94411099894</v>
      </c>
      <c r="C3411" t="str">
        <f t="shared" si="990"/>
        <v>-0.08164827322228+0.00321035313032843i</v>
      </c>
      <c r="D3411" t="str">
        <f t="shared" si="991"/>
        <v>2.81952917028193-1.40795352847304i</v>
      </c>
      <c r="E3411" t="str">
        <f t="shared" si="992"/>
        <v>-5.0716356373613-46.6697901650626i</v>
      </c>
      <c r="F3411" t="str">
        <f t="shared" si="993"/>
        <v>2.78463695836517-1.01537581012187i</v>
      </c>
      <c r="G3411" t="str">
        <f t="shared" si="994"/>
        <v>0.956949542967597-0.202970724937622i</v>
      </c>
      <c r="H3411" t="str">
        <f t="shared" si="995"/>
        <v>0.0142595495970648-24.7121625991217i</v>
      </c>
      <c r="I3411" t="str">
        <f t="shared" si="996"/>
        <v>-0.0706739332248325-0.194169138621858i</v>
      </c>
      <c r="K3411" t="str">
        <f t="shared" si="997"/>
        <v>0.000280198240523469-0.000475948828050891i</v>
      </c>
      <c r="L3411" t="str">
        <f t="shared" si="998"/>
        <v>0.0001875-0.000601878775770327i</v>
      </c>
      <c r="M3411" t="str">
        <f t="shared" si="999"/>
        <v>0.0025-0.000290136435499543i</v>
      </c>
      <c r="N3411">
        <f t="shared" si="1000"/>
        <v>2.2516701820831599</v>
      </c>
      <c r="O3411">
        <f t="shared" si="1001"/>
        <v>21.754350873711928</v>
      </c>
      <c r="P3411" s="3">
        <f t="shared" si="1002"/>
        <v>-21.754350873711928</v>
      </c>
      <c r="Q3411" s="3">
        <f t="shared" si="1003"/>
        <v>177.74832981791684</v>
      </c>
      <c r="R3411">
        <f t="shared" si="1004"/>
        <v>-2.2516701820831599</v>
      </c>
      <c r="S3411">
        <f t="shared" si="1005"/>
        <v>351.63594411099893</v>
      </c>
      <c r="T3411">
        <f t="shared" si="988"/>
        <v>-21.754350873711928</v>
      </c>
    </row>
    <row r="3412" spans="1:20" x14ac:dyDescent="0.25">
      <c r="A3412">
        <f t="shared" si="989"/>
        <v>2217789.4939450053</v>
      </c>
      <c r="B3412">
        <f t="shared" si="1006"/>
        <v>352972.16069862072</v>
      </c>
      <c r="C3412" t="str">
        <f t="shared" si="990"/>
        <v>-0.0809984434123438+0.0033791011428107i</v>
      </c>
      <c r="D3412" t="str">
        <f t="shared" si="991"/>
        <v>2.8154697629964-1.41099103047812i</v>
      </c>
      <c r="E3412" t="str">
        <f t="shared" si="992"/>
        <v>-5.10923493309781-46.4735082856338i</v>
      </c>
      <c r="F3412" t="str">
        <f t="shared" si="993"/>
        <v>2.78372443923562-1.01581797135376i</v>
      </c>
      <c r="G3412" t="str">
        <f t="shared" si="994"/>
        <v>0.956635952802335-0.203675247902889i</v>
      </c>
      <c r="H3412" t="str">
        <f t="shared" si="995"/>
        <v>0.0141149806681132-24.6184421583436i</v>
      </c>
      <c r="I3412" t="str">
        <f t="shared" si="996"/>
        <v>-0.0704373587083616-0.193369139858991i</v>
      </c>
      <c r="K3412" t="str">
        <f t="shared" si="997"/>
        <v>0.000279473256748566-0.000474395066077185i</v>
      </c>
      <c r="L3412" t="str">
        <f t="shared" si="998"/>
        <v>0.0001875-0.000599600294650657i</v>
      </c>
      <c r="M3412" t="str">
        <f t="shared" si="999"/>
        <v>0.0025-0.000289038090754675i</v>
      </c>
      <c r="N3412">
        <f t="shared" si="1000"/>
        <v>2.3888858160821371</v>
      </c>
      <c r="O3412">
        <f t="shared" si="1001"/>
        <v>21.822914651163238</v>
      </c>
      <c r="P3412" s="3">
        <f t="shared" si="1002"/>
        <v>-21.822914651163238</v>
      </c>
      <c r="Q3412" s="3">
        <f t="shared" si="1003"/>
        <v>177.61111418391786</v>
      </c>
      <c r="R3412">
        <f t="shared" si="1004"/>
        <v>-2.3888858160821371</v>
      </c>
      <c r="S3412">
        <f t="shared" si="1005"/>
        <v>352.97216069862071</v>
      </c>
      <c r="T3412">
        <f t="shared" si="988"/>
        <v>-21.822914651163238</v>
      </c>
    </row>
    <row r="3413" spans="1:20" x14ac:dyDescent="0.25">
      <c r="A3413">
        <f t="shared" si="989"/>
        <v>2226217.0940219965</v>
      </c>
      <c r="B3413">
        <f t="shared" si="1006"/>
        <v>354313.45490927546</v>
      </c>
      <c r="C3413" t="str">
        <f t="shared" si="990"/>
        <v>-0.0803529208563135+0.00354487879000089i</v>
      </c>
      <c r="D3413" t="str">
        <f t="shared" si="991"/>
        <v>2.81139125135294-1.41402458751838i</v>
      </c>
      <c r="E3413" t="str">
        <f t="shared" si="992"/>
        <v>-5.14646649418023-46.2779486550048i</v>
      </c>
      <c r="F3413" t="str">
        <f t="shared" si="993"/>
        <v>2.78280557649327-1.01627191597965i</v>
      </c>
      <c r="G3413" t="str">
        <f t="shared" si="994"/>
        <v>0.956320182633912-0.204381728442034i</v>
      </c>
      <c r="H3413" t="str">
        <f t="shared" si="995"/>
        <v>0.0139720011775951-24.5250782610896i</v>
      </c>
      <c r="I3413" t="str">
        <f t="shared" si="996"/>
        <v>-0.0702023748424941-0.192571988405732i</v>
      </c>
      <c r="K3413" t="str">
        <f t="shared" si="997"/>
        <v>0.00027875259228147-0.000472844782079023i</v>
      </c>
      <c r="L3413" t="str">
        <f t="shared" si="998"/>
        <v>0.0001875-0.000597330438982522i</v>
      </c>
      <c r="M3413" t="str">
        <f t="shared" si="999"/>
        <v>0.0025-0.00028794390391978i</v>
      </c>
      <c r="N3413">
        <f t="shared" si="1000"/>
        <v>2.5260436010874514</v>
      </c>
      <c r="O3413">
        <f t="shared" si="1001"/>
        <v>21.891522379593518</v>
      </c>
      <c r="P3413" s="3">
        <f t="shared" si="1002"/>
        <v>-21.891522379593518</v>
      </c>
      <c r="Q3413" s="3">
        <f t="shared" si="1003"/>
        <v>177.47395639891255</v>
      </c>
      <c r="R3413">
        <f t="shared" si="1004"/>
        <v>-2.5260436010874514</v>
      </c>
      <c r="S3413">
        <f t="shared" si="1005"/>
        <v>354.31345490927544</v>
      </c>
      <c r="T3413">
        <f t="shared" si="988"/>
        <v>-21.891522379593518</v>
      </c>
    </row>
    <row r="3414" spans="1:20" x14ac:dyDescent="0.25">
      <c r="A3414">
        <f t="shared" si="989"/>
        <v>2234676.71897928</v>
      </c>
      <c r="B3414">
        <f t="shared" si="1006"/>
        <v>355659.84603793069</v>
      </c>
      <c r="C3414" t="str">
        <f t="shared" si="990"/>
        <v>-0.0797116850393255+0.00370771982568972i</v>
      </c>
      <c r="D3414" t="str">
        <f t="shared" si="991"/>
        <v>2.80729361834039-1.41705407222217i</v>
      </c>
      <c r="E3414" t="str">
        <f t="shared" si="992"/>
        <v>-5.18333320477932-46.0831082375534i</v>
      </c>
      <c r="F3414" t="str">
        <f t="shared" si="993"/>
        <v>2.78188033047139-1.01673762098386i</v>
      </c>
      <c r="G3414" t="str">
        <f t="shared" si="994"/>
        <v>0.956002218830726-0.205090166564502i</v>
      </c>
      <c r="H3414" t="str">
        <f t="shared" si="995"/>
        <v>0.0138305927853151-24.4320695405022i</v>
      </c>
      <c r="I3414" t="str">
        <f t="shared" si="996"/>
        <v>-0.0699689683296729-0.191777672979383i</v>
      </c>
      <c r="K3414" t="str">
        <f t="shared" si="997"/>
        <v>0.00027803622913705-0.000471297983506546i</v>
      </c>
      <c r="L3414" t="str">
        <f t="shared" si="998"/>
        <v>0.0001875-0.000595069176113291i</v>
      </c>
      <c r="M3414" t="str">
        <f t="shared" si="999"/>
        <v>0.0025-0.000286853859254612i</v>
      </c>
      <c r="N3414">
        <f t="shared" si="1000"/>
        <v>2.6631439201358944</v>
      </c>
      <c r="O3414">
        <f t="shared" si="1001"/>
        <v>21.960174111902624</v>
      </c>
      <c r="P3414" s="3">
        <f t="shared" si="1002"/>
        <v>-21.960174111902624</v>
      </c>
      <c r="Q3414" s="3">
        <f t="shared" si="1003"/>
        <v>177.33685607986411</v>
      </c>
      <c r="R3414">
        <f t="shared" si="1004"/>
        <v>-2.6631439201358944</v>
      </c>
      <c r="S3414">
        <f t="shared" si="1005"/>
        <v>355.65984603793072</v>
      </c>
      <c r="T3414">
        <f t="shared" si="988"/>
        <v>-21.960174111902624</v>
      </c>
    </row>
    <row r="3415" spans="1:20" x14ac:dyDescent="0.25">
      <c r="A3415">
        <f t="shared" si="989"/>
        <v>2243168.4905114011</v>
      </c>
      <c r="B3415">
        <f t="shared" si="1006"/>
        <v>357011.35345287481</v>
      </c>
      <c r="C3415" t="str">
        <f t="shared" si="990"/>
        <v>-0.0790747154604821+0.00386765769705368i</v>
      </c>
      <c r="D3415" t="str">
        <f t="shared" si="991"/>
        <v>2.80317684789308-1.42007935661055i</v>
      </c>
      <c r="E3415" t="str">
        <f t="shared" si="992"/>
        <v>-5.21983791884411-45.888984010641i</v>
      </c>
      <c r="F3415" t="str">
        <f t="shared" si="993"/>
        <v>2.78094866132006-1.01721506323221i</v>
      </c>
      <c r="G3415" t="str">
        <f t="shared" si="994"/>
        <v>0.955682047698224-0.205800562209031i</v>
      </c>
      <c r="H3415" t="str">
        <f t="shared" si="995"/>
        <v>0.013690737362653-24.33941463505i</v>
      </c>
      <c r="I3415" t="str">
        <f t="shared" si="996"/>
        <v>-0.0697371259655614-0.190986182344862i</v>
      </c>
      <c r="K3415" t="str">
        <f t="shared" si="997"/>
        <v>0.000277324149299493-0.00046975467764981i</v>
      </c>
      <c r="L3415" t="str">
        <f t="shared" si="998"/>
        <v>0.0001875-0.00059281647351394i</v>
      </c>
      <c r="M3415" t="str">
        <f t="shared" si="999"/>
        <v>0.0025-0.000285767941078514i</v>
      </c>
      <c r="N3415">
        <f t="shared" si="1000"/>
        <v>2.8001871506679095</v>
      </c>
      <c r="O3415">
        <f t="shared" si="1001"/>
        <v>22.028869901263747</v>
      </c>
      <c r="P3415" s="3">
        <f t="shared" si="1002"/>
        <v>-22.028869901263747</v>
      </c>
      <c r="Q3415" s="3">
        <f t="shared" si="1003"/>
        <v>177.19981284933209</v>
      </c>
      <c r="R3415">
        <f t="shared" si="1004"/>
        <v>-2.8001871506679095</v>
      </c>
      <c r="S3415">
        <f t="shared" si="1005"/>
        <v>357.0113534528748</v>
      </c>
      <c r="T3415">
        <f t="shared" si="988"/>
        <v>-22.028869901263747</v>
      </c>
    </row>
    <row r="3416" spans="1:20" x14ac:dyDescent="0.25">
      <c r="A3416">
        <f t="shared" si="989"/>
        <v>2251692.5307753445</v>
      </c>
      <c r="B3416">
        <f t="shared" si="1006"/>
        <v>358367.99659599573</v>
      </c>
      <c r="C3416" t="str">
        <f t="shared" si="990"/>
        <v>-0.0784419916341755+0.00402472554698836i</v>
      </c>
      <c r="D3416" t="str">
        <f t="shared" si="991"/>
        <v>2.7990409249013-1.42310031210388i</v>
      </c>
      <c r="E3416" t="str">
        <f t="shared" si="992"/>
        <v>-5.25598346042022-45.6955729646112i</v>
      </c>
      <c r="F3416" t="str">
        <f t="shared" si="993"/>
        <v>2.78001052900633-1.01770421946926i</v>
      </c>
      <c r="G3416" t="str">
        <f t="shared" si="994"/>
        <v>0.955359655478953-0.206512915242822i</v>
      </c>
      <c r="H3416" t="str">
        <f t="shared" si="995"/>
        <v>0.0135524169902738-24.2471121885065i</v>
      </c>
      <c r="I3416" t="str">
        <f t="shared" si="996"/>
        <v>-0.0695068346383204-0.190197505314563i</v>
      </c>
      <c r="K3416" t="str">
        <f t="shared" si="997"/>
        <v>0.000276616334724071-0.000468214871639478i</v>
      </c>
      <c r="L3416" t="str">
        <f t="shared" si="998"/>
        <v>0.0001875-0.000590572298778579i</v>
      </c>
      <c r="M3416" t="str">
        <f t="shared" si="999"/>
        <v>0.0025-0.000284686133770187i</v>
      </c>
      <c r="N3416">
        <f t="shared" si="1000"/>
        <v>2.9371736645063606</v>
      </c>
      <c r="O3416">
        <f t="shared" si="1001"/>
        <v>22.097609801117244</v>
      </c>
      <c r="P3416" s="3">
        <f t="shared" si="1002"/>
        <v>-22.097609801117244</v>
      </c>
      <c r="Q3416" s="3">
        <f t="shared" si="1003"/>
        <v>177.06282633549364</v>
      </c>
      <c r="R3416">
        <f t="shared" si="1004"/>
        <v>-2.9371736645063606</v>
      </c>
      <c r="S3416">
        <f t="shared" si="1005"/>
        <v>358.36799659599575</v>
      </c>
      <c r="T3416">
        <f t="shared" si="988"/>
        <v>-22.097609801117244</v>
      </c>
    </row>
    <row r="3417" spans="1:20" x14ac:dyDescent="0.25">
      <c r="A3417">
        <f t="shared" si="989"/>
        <v>2260248.9623922906</v>
      </c>
      <c r="B3417">
        <f t="shared" si="1006"/>
        <v>359729.79498306051</v>
      </c>
      <c r="C3417" t="str">
        <f t="shared" si="990"/>
        <v>-0.0778134930913773+0.00417895621643542i</v>
      </c>
      <c r="D3417" t="str">
        <f t="shared" si="991"/>
        <v>2.79488583522156-1.42611680952857i</v>
      </c>
      <c r="E3417" t="str">
        <f t="shared" si="992"/>
        <v>-5.29177262396559-45.5028721027836i</v>
      </c>
      <c r="F3417" t="str">
        <f t="shared" si="993"/>
        <v>2.77906589331435-1.01820506631549i</v>
      </c>
      <c r="G3417" t="str">
        <f t="shared" si="994"/>
        <v>0.95503502835261-0.207227225460699i</v>
      </c>
      <c r="H3417" t="str">
        <f t="shared" si="995"/>
        <v>0.0134156139558593-24.1551608499288i</v>
      </c>
      <c r="I3417" t="str">
        <f t="shared" si="996"/>
        <v>-0.0692780813278878-0.189411630748197i</v>
      </c>
      <c r="K3417" t="str">
        <f t="shared" si="997"/>
        <v>0.000275912767338878-0.000466678572447531i</v>
      </c>
      <c r="L3417" t="str">
        <f t="shared" si="998"/>
        <v>0.0001875-0.00058833661962401i</v>
      </c>
      <c r="M3417" t="str">
        <f t="shared" si="999"/>
        <v>0.0025-0.000283608421767471i</v>
      </c>
      <c r="N3417">
        <f t="shared" si="1000"/>
        <v>3.0741038278408439</v>
      </c>
      <c r="O3417">
        <f t="shared" si="1001"/>
        <v>22.166393865165674</v>
      </c>
      <c r="P3417" s="3">
        <f t="shared" si="1002"/>
        <v>-22.166393865165674</v>
      </c>
      <c r="Q3417" s="3">
        <f t="shared" si="1003"/>
        <v>176.92589617215916</v>
      </c>
      <c r="R3417">
        <f t="shared" si="1004"/>
        <v>-3.0741038278408439</v>
      </c>
      <c r="S3417">
        <f t="shared" si="1005"/>
        <v>359.72979498306051</v>
      </c>
      <c r="T3417">
        <f t="shared" si="988"/>
        <v>-22.166393865165674</v>
      </c>
    </row>
    <row r="3418" spans="1:20" x14ac:dyDescent="0.25">
      <c r="A3418">
        <f t="shared" si="989"/>
        <v>2268837.9084493811</v>
      </c>
      <c r="B3418">
        <f t="shared" si="1006"/>
        <v>361096.76820399612</v>
      </c>
      <c r="C3418" t="str">
        <f t="shared" si="990"/>
        <v>-0.0771891993809072+0.00433038224669527i</v>
      </c>
      <c r="D3418" t="str">
        <f t="shared" si="991"/>
        <v>2.79071156568698-1.42912871912407i</v>
      </c>
      <c r="E3418" t="str">
        <f t="shared" si="992"/>
        <v>-5.32720817466288-45.3108784414487i</v>
      </c>
      <c r="F3418" t="str">
        <f t="shared" si="993"/>
        <v>2.77811471384561-1.01871758026462i</v>
      </c>
      <c r="G3418" t="str">
        <f t="shared" si="994"/>
        <v>0.954708152436109-0.207943492584261i</v>
      </c>
      <c r="H3418" t="str">
        <f t="shared" si="995"/>
        <v>0.0132803107518582-24.0635592736362i</v>
      </c>
      <c r="I3418" t="str">
        <f t="shared" si="996"/>
        <v>-0.0690508531052731-0.188628547552644i</v>
      </c>
      <c r="K3418" t="str">
        <f t="shared" si="997"/>
        <v>0.000275213429046538-0.000465145786887955i</v>
      </c>
      <c r="L3418" t="str">
        <f t="shared" si="998"/>
        <v>0.0001875-0.000586109403889231i</v>
      </c>
      <c r="M3418" t="str">
        <f t="shared" si="999"/>
        <v>0.0025-0.000282534789567116i</v>
      </c>
      <c r="N3418">
        <f t="shared" si="1000"/>
        <v>3.2109780012104636</v>
      </c>
      <c r="O3418">
        <f t="shared" si="1001"/>
        <v>22.235222147368322</v>
      </c>
      <c r="P3418" s="3">
        <f t="shared" si="1002"/>
        <v>-22.235222147368322</v>
      </c>
      <c r="Q3418" s="3">
        <f t="shared" si="1003"/>
        <v>176.78902199878954</v>
      </c>
      <c r="R3418">
        <f t="shared" si="1004"/>
        <v>-3.2109780012104636</v>
      </c>
      <c r="S3418">
        <f t="shared" si="1005"/>
        <v>361.09676820399613</v>
      </c>
      <c r="T3418">
        <f t="shared" si="988"/>
        <v>-22.235222147368322</v>
      </c>
    </row>
    <row r="3419" spans="1:20" x14ac:dyDescent="0.25">
      <c r="A3419">
        <f t="shared" si="989"/>
        <v>2277459.4925014889</v>
      </c>
      <c r="B3419">
        <f t="shared" si="1006"/>
        <v>362468.93592317129</v>
      </c>
      <c r="C3419" t="str">
        <f t="shared" si="990"/>
        <v>-0.0765690900706809+0.00447903588172548i</v>
      </c>
      <c r="D3419" t="str">
        <f t="shared" si="991"/>
        <v>2.78651810411753-1.43213591054991i</v>
      </c>
      <c r="E3419" t="str">
        <f t="shared" si="992"/>
        <v>-5.3622928487267-45.1195890098619i</v>
      </c>
      <c r="F3419" t="str">
        <f t="shared" si="993"/>
        <v>2.77715695001908-1.01924173768068i</v>
      </c>
      <c r="G3419" t="str">
        <f t="shared" si="994"/>
        <v>0.954379013783647-0.208661716261035i</v>
      </c>
      <c r="H3419" t="str">
        <f t="shared" si="995"/>
        <v>0.0131464900732593-23.9723061191897i</v>
      </c>
      <c r="I3419" t="str">
        <f t="shared" si="996"/>
        <v>-0.0688251371318446-0.187848244681812i</v>
      </c>
      <c r="K3419" t="str">
        <f t="shared" si="997"/>
        <v>0.000274518301725902-0.000463616521617484i</v>
      </c>
      <c r="L3419" t="str">
        <f t="shared" si="998"/>
        <v>0.0001875-0.000583890619534996i</v>
      </c>
      <c r="M3419" t="str">
        <f t="shared" si="999"/>
        <v>0.0025-0.000281465221724563i</v>
      </c>
      <c r="N3419">
        <f t="shared" si="1000"/>
        <v>3.3477965394858984</v>
      </c>
      <c r="O3419">
        <f t="shared" si="1001"/>
        <v>22.304094701935444</v>
      </c>
      <c r="P3419" s="3">
        <f t="shared" si="1002"/>
        <v>-22.304094701935444</v>
      </c>
      <c r="Q3419" s="3">
        <f t="shared" si="1003"/>
        <v>176.6522034605141</v>
      </c>
      <c r="R3419">
        <f t="shared" si="1004"/>
        <v>-3.3477965394858984</v>
      </c>
      <c r="S3419">
        <f t="shared" si="1005"/>
        <v>362.46893592317127</v>
      </c>
      <c r="T3419">
        <f t="shared" si="988"/>
        <v>-22.304094701935444</v>
      </c>
    </row>
    <row r="3420" spans="1:20" x14ac:dyDescent="0.25">
      <c r="A3420">
        <f t="shared" si="989"/>
        <v>2286113.8385729943</v>
      </c>
      <c r="B3420">
        <f t="shared" si="1006"/>
        <v>363846.31787967932</v>
      </c>
      <c r="C3420" t="str">
        <f t="shared" si="990"/>
        <v>-0.0759531447489334+0.00462494907043052i</v>
      </c>
      <c r="D3420" t="str">
        <f t="shared" si="991"/>
        <v>2.78230543933034-1.435138252893i</v>
      </c>
      <c r="E3420" t="str">
        <f t="shared" si="992"/>
        <v>-5.39702935371021-44.9290008502348i</v>
      </c>
      <c r="F3420" t="str">
        <f t="shared" si="993"/>
        <v>2.77619256107145-1.0197775147953i</v>
      </c>
      <c r="G3420" t="str">
        <f t="shared" si="994"/>
        <v>0.954047598386782-0.209381896063617i</v>
      </c>
      <c r="H3420" t="str">
        <f t="shared" si="995"/>
        <v>0.0130141348153841-23.8814000513704i</v>
      </c>
      <c r="I3420" t="str">
        <f t="shared" si="996"/>
        <v>-0.0686009206586352-0.187070711136481i</v>
      </c>
      <c r="K3420" t="str">
        <f t="shared" si="997"/>
        <v>0.000273827367233732-0.000462090783136335i</v>
      </c>
      <c r="L3420" t="str">
        <f t="shared" si="998"/>
        <v>0.0001875-0.000581680234643352i</v>
      </c>
      <c r="M3420" t="str">
        <f t="shared" si="999"/>
        <v>0.0025-0.000280399702853718i</v>
      </c>
      <c r="N3420">
        <f t="shared" si="1000"/>
        <v>3.4845597918541102</v>
      </c>
      <c r="O3420">
        <f t="shared" si="1001"/>
        <v>22.373011583322551</v>
      </c>
      <c r="P3420" s="3">
        <f t="shared" si="1002"/>
        <v>-22.373011583322551</v>
      </c>
      <c r="Q3420" s="3">
        <f t="shared" si="1003"/>
        <v>176.51544020814589</v>
      </c>
      <c r="R3420">
        <f t="shared" si="1004"/>
        <v>-3.4845597918541102</v>
      </c>
      <c r="S3420">
        <f t="shared" si="1005"/>
        <v>363.8463178796793</v>
      </c>
      <c r="T3420">
        <f t="shared" si="988"/>
        <v>-22.373011583322551</v>
      </c>
    </row>
    <row r="3421" spans="1:20" x14ac:dyDescent="0.25">
      <c r="A3421">
        <f t="shared" si="989"/>
        <v>2294801.0711595714</v>
      </c>
      <c r="B3421">
        <f t="shared" si="1006"/>
        <v>365228.93388762209</v>
      </c>
      <c r="C3421" t="str">
        <f t="shared" si="990"/>
        <v>-0.0753413430254192+0.00476815346893308i</v>
      </c>
      <c r="D3421" t="str">
        <f t="shared" si="991"/>
        <v>2.77807356114991-1.43813561467503i</v>
      </c>
      <c r="E3421" t="str">
        <f t="shared" si="992"/>
        <v>-5.43142036880471-44.7391110177288i</v>
      </c>
      <c r="F3421" t="str">
        <f t="shared" si="993"/>
        <v>2.77522150605737-1.0203248877048i</v>
      </c>
      <c r="G3421" t="str">
        <f t="shared" si="994"/>
        <v>0.953713892174514-0.210104031488817i</v>
      </c>
      <c r="H3421" t="str">
        <f t="shared" si="995"/>
        <v>0.0128832280716995-23.7908397401594i</v>
      </c>
      <c r="I3421" t="str">
        <f t="shared" si="996"/>
        <v>-0.0683781910256444-0.186295935964163i</v>
      </c>
      <c r="K3421" t="str">
        <f t="shared" si="997"/>
        <v>0.000273140607406343-0.00046056857778894i</v>
      </c>
      <c r="L3421" t="str">
        <f t="shared" si="998"/>
        <v>0.0001875-0.000579478217417166i</v>
      </c>
      <c r="M3421" t="str">
        <f t="shared" si="999"/>
        <v>0.0025-0.000279338217626737i</v>
      </c>
      <c r="N3421">
        <f t="shared" si="1000"/>
        <v>3.6212681017995862</v>
      </c>
      <c r="O3421">
        <f t="shared" si="1001"/>
        <v>22.441972846224726</v>
      </c>
      <c r="P3421" s="3">
        <f t="shared" si="1002"/>
        <v>-22.441972846224726</v>
      </c>
      <c r="Q3421" s="3">
        <f t="shared" si="1003"/>
        <v>176.37873189820041</v>
      </c>
      <c r="R3421">
        <f t="shared" si="1004"/>
        <v>-3.6212681017995862</v>
      </c>
      <c r="S3421">
        <f t="shared" si="1005"/>
        <v>365.22893388762208</v>
      </c>
      <c r="T3421">
        <f t="shared" si="988"/>
        <v>-22.441972846224726</v>
      </c>
    </row>
    <row r="3422" spans="1:20" x14ac:dyDescent="0.25">
      <c r="A3422">
        <f t="shared" si="989"/>
        <v>2303521.3152299779</v>
      </c>
      <c r="B3422">
        <f t="shared" si="1006"/>
        <v>366616.80383639503</v>
      </c>
      <c r="C3422" t="str">
        <f t="shared" si="990"/>
        <v>-0.0747336645325903+0.00490868044283839i</v>
      </c>
      <c r="D3422" t="str">
        <f t="shared" si="991"/>
        <v>2.77382246041828-1.44112786386009i</v>
      </c>
      <c r="E3422" t="str">
        <f t="shared" si="992"/>
        <v>-5.46546854513883-44.5499165804447i</v>
      </c>
      <c r="F3422" t="str">
        <f t="shared" si="993"/>
        <v>2.77424374384973-1.02088383236739i</v>
      </c>
      <c r="G3422" t="str">
        <f t="shared" si="994"/>
        <v>0.953377881013375-0.210828121956778i</v>
      </c>
      <c r="H3422" t="str">
        <f t="shared" si="995"/>
        <v>0.0127537531316518-23.7006238607165i</v>
      </c>
      <c r="I3422" t="str">
        <f t="shared" si="996"/>
        <v>-0.0681569356611516-0.18552390825896i</v>
      </c>
      <c r="K3422" t="str">
        <f t="shared" si="997"/>
        <v>0.000272458004061251-0.000459049911764714i</v>
      </c>
      <c r="L3422" t="str">
        <f t="shared" si="998"/>
        <v>0.0001875-0.000577284536179685i</v>
      </c>
      <c r="M3422" t="str">
        <f t="shared" si="999"/>
        <v>0.0025-0.000278280750773796i</v>
      </c>
      <c r="N3422">
        <f t="shared" si="1000"/>
        <v>3.7579218070896729</v>
      </c>
      <c r="O3422">
        <f t="shared" si="1001"/>
        <v>22.510978545570715</v>
      </c>
      <c r="P3422" s="3">
        <f t="shared" si="1002"/>
        <v>-22.510978545570715</v>
      </c>
      <c r="Q3422" s="3">
        <f t="shared" si="1003"/>
        <v>176.24207819291033</v>
      </c>
      <c r="R3422">
        <f t="shared" si="1004"/>
        <v>-3.7579218070896729</v>
      </c>
      <c r="S3422">
        <f t="shared" si="1005"/>
        <v>366.61680383639504</v>
      </c>
      <c r="T3422">
        <f t="shared" si="988"/>
        <v>-22.510978545570715</v>
      </c>
    </row>
    <row r="3423" spans="1:20" x14ac:dyDescent="0.25">
      <c r="A3423">
        <f t="shared" si="989"/>
        <v>2312274.6962278518</v>
      </c>
      <c r="B3423">
        <f t="shared" si="1006"/>
        <v>368009.94769097335</v>
      </c>
      <c r="C3423" t="str">
        <f t="shared" si="990"/>
        <v>-0.0741300889267527+0.00504656106948372i</v>
      </c>
      <c r="D3423" t="str">
        <f t="shared" si="991"/>
        <v>2.76955212900523-1.44411486786241i</v>
      </c>
      <c r="E3423" t="str">
        <f t="shared" si="992"/>
        <v>-5.49917650607342-44.3614146194128i</v>
      </c>
      <c r="F3423" t="str">
        <f t="shared" si="993"/>
        <v>2.77325923313992-1.02145432460032i</v>
      </c>
      <c r="G3423" t="str">
        <f t="shared" si="994"/>
        <v>0.953039550707527-0.211554166810116i</v>
      </c>
      <c r="H3423" t="str">
        <f t="shared" si="995"/>
        <v>0.01262569347852-23.6107510933595i</v>
      </c>
      <c r="I3423" t="str">
        <f t="shared" si="996"/>
        <v>-0.0679371420810335-0.184754617161414i</v>
      </c>
      <c r="K3423" t="str">
        <f t="shared" si="997"/>
        <v>0.000271779538998781-0.00045753479109882i</v>
      </c>
      <c r="L3423" t="str">
        <f t="shared" si="998"/>
        <v>0.0001875-0.000575099159374064i</v>
      </c>
      <c r="M3423" t="str">
        <f t="shared" si="999"/>
        <v>0.0025-0.000277227287082881i</v>
      </c>
      <c r="N3423">
        <f t="shared" si="1000"/>
        <v>3.8945212397586886</v>
      </c>
      <c r="O3423">
        <f t="shared" si="1001"/>
        <v>22.580028736516958</v>
      </c>
      <c r="P3423" s="3">
        <f t="shared" si="1002"/>
        <v>-22.580028736516958</v>
      </c>
      <c r="Q3423" s="3">
        <f t="shared" si="1003"/>
        <v>176.10547876024131</v>
      </c>
      <c r="R3423">
        <f t="shared" si="1004"/>
        <v>-3.8945212397586886</v>
      </c>
      <c r="S3423">
        <f t="shared" si="1005"/>
        <v>368.00994769097338</v>
      </c>
      <c r="T3423">
        <f t="shared" si="988"/>
        <v>-22.580028736516958</v>
      </c>
    </row>
    <row r="3424" spans="1:20" x14ac:dyDescent="0.25">
      <c r="A3424">
        <f t="shared" si="989"/>
        <v>2321061.3400735175</v>
      </c>
      <c r="B3424">
        <f t="shared" si="1006"/>
        <v>369408.38549219904</v>
      </c>
      <c r="C3424" t="str">
        <f t="shared" si="990"/>
        <v>-0.0735305958891991+0.00518182614017266i</v>
      </c>
      <c r="D3424" t="str">
        <f t="shared" si="991"/>
        <v>2.76526255981834-1.44709649355425i</v>
      </c>
      <c r="E3424" t="str">
        <f t="shared" si="992"/>
        <v>-5.53254684749201-44.1736022285817i</v>
      </c>
      <c r="F3424" t="str">
        <f t="shared" si="993"/>
        <v>2.77226793243813-1.02203634007693i</v>
      </c>
      <c r="G3424" t="str">
        <f t="shared" si="994"/>
        <v>0.952698886998862-0.212282165313037i</v>
      </c>
      <c r="H3424" t="str">
        <f t="shared" si="995"/>
        <v>0.0124990327872901-23.5212201235438i</v>
      </c>
      <c r="I3424" t="str">
        <f t="shared" si="996"/>
        <v>-0.0677187978880821-0.183988051858369i</v>
      </c>
      <c r="K3424" t="str">
        <f t="shared" si="997"/>
        <v>0.000271105194003672-0.000456023221672951i</v>
      </c>
      <c r="L3424" t="str">
        <f t="shared" si="998"/>
        <v>0.0001875-0.000572922055562925i</v>
      </c>
      <c r="M3424" t="str">
        <f t="shared" si="999"/>
        <v>0.0025-0.000276177811399563i</v>
      </c>
      <c r="N3424">
        <f t="shared" si="1000"/>
        <v>4.0310667260904722</v>
      </c>
      <c r="O3424">
        <f t="shared" si="1001"/>
        <v>22.649123474441698</v>
      </c>
      <c r="P3424" s="3">
        <f t="shared" si="1002"/>
        <v>-22.649123474441698</v>
      </c>
      <c r="Q3424" s="3">
        <f t="shared" si="1003"/>
        <v>175.96893327390953</v>
      </c>
      <c r="R3424">
        <f t="shared" si="1004"/>
        <v>-4.0310667260904722</v>
      </c>
      <c r="S3424">
        <f t="shared" si="1005"/>
        <v>369.40838549219905</v>
      </c>
      <c r="T3424">
        <f t="shared" si="988"/>
        <v>-22.649123474441698</v>
      </c>
    </row>
    <row r="3425" spans="1:20" x14ac:dyDescent="0.25">
      <c r="A3425">
        <f t="shared" si="989"/>
        <v>2329881.373165797</v>
      </c>
      <c r="B3425">
        <f t="shared" si="1006"/>
        <v>370812.13735706941</v>
      </c>
      <c r="C3425" t="str">
        <f t="shared" si="990"/>
        <v>-0.0729351651273248+0.00531450616240208i</v>
      </c>
      <c r="D3425" t="str">
        <f t="shared" si="991"/>
        <v>2.7609537468131-1.45007260727407i</v>
      </c>
      <c r="E3425" t="str">
        <f t="shared" si="992"/>
        <v>-5.56558213808985-43.9864765148081i</v>
      </c>
      <c r="F3425" t="str">
        <f t="shared" si="993"/>
        <v>2.77126980007369-1.02262985432384i</v>
      </c>
      <c r="G3425" t="str">
        <f t="shared" si="994"/>
        <v>0.95235587556712-0.213012116650449i</v>
      </c>
      <c r="H3425" t="str">
        <f t="shared" si="995"/>
        <v>0.0123737549225485-23.432029641842i</v>
      </c>
      <c r="I3425" t="str">
        <f t="shared" si="996"/>
        <v>-0.067501890771339-0.183224201582832i</v>
      </c>
      <c r="K3425" t="str">
        <f t="shared" si="997"/>
        <v>0.000270434950846649-0.000454515209216114i</v>
      </c>
      <c r="L3425" t="str">
        <f t="shared" si="998"/>
        <v>0.0001875-0.000570753193427897i</v>
      </c>
      <c r="M3425" t="str">
        <f t="shared" si="999"/>
        <v>0.0025-0.000275132308626782i</v>
      </c>
      <c r="N3425">
        <f t="shared" si="1000"/>
        <v>4.1675585866047413</v>
      </c>
      <c r="O3425">
        <f t="shared" si="1001"/>
        <v>22.718262814938456</v>
      </c>
      <c r="P3425" s="3">
        <f t="shared" si="1002"/>
        <v>-22.718262814938456</v>
      </c>
      <c r="Q3425" s="3">
        <f t="shared" si="1003"/>
        <v>175.83244141339526</v>
      </c>
      <c r="R3425">
        <f t="shared" si="1004"/>
        <v>-4.1675585866047413</v>
      </c>
      <c r="S3425">
        <f t="shared" si="1005"/>
        <v>370.81213735706939</v>
      </c>
      <c r="T3425">
        <f t="shared" si="988"/>
        <v>-22.718262814938456</v>
      </c>
    </row>
    <row r="3426" spans="1:20" x14ac:dyDescent="0.25">
      <c r="A3426">
        <f t="shared" si="989"/>
        <v>2338734.9223838272</v>
      </c>
      <c r="B3426">
        <f t="shared" si="1006"/>
        <v>372221.22347902629</v>
      </c>
      <c r="C3426" t="str">
        <f t="shared" si="990"/>
        <v>-0.0723437763757152+0.00544463136207098i</v>
      </c>
      <c r="D3426" t="str">
        <f t="shared" si="991"/>
        <v>2.75662568500292-1.45304307483466i</v>
      </c>
      <c r="E3426" t="str">
        <f t="shared" si="992"/>
        <v>-5.59828491965858-43.8000345978426i</v>
      </c>
      <c r="F3426" t="str">
        <f t="shared" si="993"/>
        <v>2.7702647941954-1.023234842718i</v>
      </c>
      <c r="G3426" t="str">
        <f t="shared" si="994"/>
        <v>0.952010502030001-0.213744019927077i</v>
      </c>
      <c r="H3426" t="str">
        <f t="shared" si="995"/>
        <v>0.0122498439363959-23.3431783439229i</v>
      </c>
      <c r="I3426" t="str">
        <f t="shared" si="996"/>
        <v>-0.0672864085054232-0.182463055613825i</v>
      </c>
      <c r="K3426" t="str">
        <f t="shared" si="997"/>
        <v>0.000269768791285983-0.000453010759305437i</v>
      </c>
      <c r="L3426" t="str">
        <f t="shared" si="998"/>
        <v>0.0001875-0.000568592541769174i</v>
      </c>
      <c r="M3426" t="str">
        <f t="shared" si="999"/>
        <v>0.0025-0.000274090763724628i</v>
      </c>
      <c r="N3426">
        <f t="shared" si="1000"/>
        <v>4.3039971360404365</v>
      </c>
      <c r="O3426">
        <f t="shared" si="1001"/>
        <v>22.787446813810234</v>
      </c>
      <c r="P3426" s="3">
        <f t="shared" si="1002"/>
        <v>-22.787446813810234</v>
      </c>
      <c r="Q3426" s="3">
        <f t="shared" si="1003"/>
        <v>175.69600286395956</v>
      </c>
      <c r="R3426">
        <f t="shared" si="1004"/>
        <v>-4.3039971360404365</v>
      </c>
      <c r="S3426">
        <f t="shared" si="1005"/>
        <v>372.22122347902626</v>
      </c>
      <c r="T3426">
        <f t="shared" si="988"/>
        <v>-22.787446813810234</v>
      </c>
    </row>
    <row r="3427" spans="1:20" x14ac:dyDescent="0.25">
      <c r="A3427">
        <f t="shared" si="989"/>
        <v>2347622.1150888857</v>
      </c>
      <c r="B3427">
        <f t="shared" si="1006"/>
        <v>373635.6641282466</v>
      </c>
      <c r="C3427" t="str">
        <f t="shared" si="990"/>
        <v>-0.0717564093972174+0.00557223168568119i</v>
      </c>
      <c r="D3427" t="str">
        <f t="shared" si="991"/>
        <v>2.75227837046905-1.4560077615317i</v>
      </c>
      <c r="E3427" t="str">
        <f t="shared" si="992"/>
        <v>-5.63065770736757-43.6142736103181i</v>
      </c>
      <c r="F3427" t="str">
        <f t="shared" si="993"/>
        <v>2.76925287277192-1.02385128048376i</v>
      </c>
      <c r="G3427" t="str">
        <f t="shared" si="994"/>
        <v>0.951662751943294-0.214477874166569i</v>
      </c>
      <c r="H3427" t="str">
        <f t="shared" si="995"/>
        <v>0.0121272840663804-23.2546649305318i</v>
      </c>
      <c r="I3427" t="str">
        <f t="shared" si="996"/>
        <v>-0.067072338949872-0.181704603276255i</v>
      </c>
      <c r="K3427" t="str">
        <f t="shared" si="997"/>
        <v>0.000269106697069027-0.000451509877366966i</v>
      </c>
      <c r="L3427" t="str">
        <f t="shared" si="998"/>
        <v>0.0001875-0.000566440069505056i</v>
      </c>
      <c r="M3427" t="str">
        <f t="shared" si="999"/>
        <v>0.0025-0.000273053161710129i</v>
      </c>
      <c r="N3427">
        <f t="shared" si="1000"/>
        <v>4.4403826833424489</v>
      </c>
      <c r="O3427">
        <f t="shared" si="1001"/>
        <v>22.856675527063011</v>
      </c>
      <c r="P3427" s="3">
        <f t="shared" si="1002"/>
        <v>-22.856675527063011</v>
      </c>
      <c r="Q3427" s="3">
        <f t="shared" si="1003"/>
        <v>175.55961731665755</v>
      </c>
      <c r="R3427">
        <f t="shared" si="1004"/>
        <v>-4.4403826833424489</v>
      </c>
      <c r="S3427">
        <f t="shared" si="1005"/>
        <v>373.63566412824662</v>
      </c>
      <c r="T3427">
        <f t="shared" si="988"/>
        <v>-22.856675527063011</v>
      </c>
    </row>
    <row r="3428" spans="1:20" x14ac:dyDescent="0.25">
      <c r="A3428">
        <f t="shared" si="989"/>
        <v>2356543.0791262235</v>
      </c>
      <c r="B3428">
        <f t="shared" si="1006"/>
        <v>375055.47965193394</v>
      </c>
      <c r="C3428" t="str">
        <f t="shared" si="990"/>
        <v>-0.0711730439839902+0.00569733680252191i</v>
      </c>
      <c r="D3428" t="str">
        <f t="shared" si="991"/>
        <v>2.74791180037059-1.45896653215225i</v>
      </c>
      <c r="E3428" t="str">
        <f t="shared" si="992"/>
        <v>-5.66270299004324-43.429190697735i</v>
      </c>
      <c r="F3428" t="str">
        <f t="shared" si="993"/>
        <v>2.76823399359214-1.02447914268998i</v>
      </c>
      <c r="G3428" t="str">
        <f t="shared" si="994"/>
        <v>0.951312610801013-0.215213678310588i</v>
      </c>
      <c r="H3428" t="str">
        <f t="shared" si="995"/>
        <v>0.0120060597334507-23.1664881074698i</v>
      </c>
      <c r="I3428" t="str">
        <f t="shared" si="996"/>
        <v>-0.066859670048487-0.180948833940771i</v>
      </c>
      <c r="K3428" t="str">
        <f t="shared" si="997"/>
        <v>0.000268448649933739-0.000450012568676492i</v>
      </c>
      <c r="L3428" t="str">
        <f t="shared" si="998"/>
        <v>0.0001875-0.000564295745671504i</v>
      </c>
      <c r="M3428" t="str">
        <f t="shared" si="999"/>
        <v>0.0025-0.000272019487657032i</v>
      </c>
      <c r="N3428">
        <f t="shared" si="1000"/>
        <v>4.5767155316456751</v>
      </c>
      <c r="O3428">
        <f t="shared" si="1001"/>
        <v>22.925949010899291</v>
      </c>
      <c r="P3428" s="3">
        <f t="shared" si="1002"/>
        <v>-22.925949010899291</v>
      </c>
      <c r="Q3428" s="3">
        <f t="shared" si="1003"/>
        <v>175.42328446835432</v>
      </c>
      <c r="R3428">
        <f t="shared" si="1004"/>
        <v>-4.5767155316456751</v>
      </c>
      <c r="S3428">
        <f t="shared" si="1005"/>
        <v>375.05547965193392</v>
      </c>
      <c r="T3428">
        <f t="shared" si="988"/>
        <v>-22.925949010899291</v>
      </c>
    </row>
    <row r="3429" spans="1:20" x14ac:dyDescent="0.25">
      <c r="A3429">
        <f t="shared" si="989"/>
        <v>2365497.9428269034</v>
      </c>
      <c r="B3429">
        <f t="shared" si="1006"/>
        <v>376480.6904746113</v>
      </c>
      <c r="C3429" t="str">
        <f t="shared" si="990"/>
        <v>-0.0705936599585292+0.00581997610684326i</v>
      </c>
      <c r="D3429" t="str">
        <f t="shared" si="991"/>
        <v>2.74352597295425-1.46191925098352i</v>
      </c>
      <c r="E3429" t="str">
        <f t="shared" si="992"/>
        <v>-5.69442323044395-43.2447830184468i</v>
      </c>
      <c r="F3429" t="str">
        <f t="shared" si="993"/>
        <v>2.76720811426557-1.02511840424702i</v>
      </c>
      <c r="G3429" t="str">
        <f t="shared" si="994"/>
        <v>0.950960064035536-0.215951431217914i</v>
      </c>
      <c r="H3429" t="str">
        <f t="shared" si="995"/>
        <v>0.0118861555399281-23.0786465855737i</v>
      </c>
      <c r="I3429" t="str">
        <f t="shared" si="996"/>
        <v>-0.0666483898286796-0.180195737023625i</v>
      </c>
      <c r="K3429" t="str">
        <f t="shared" si="997"/>
        <v>0.000267794631610177-0.000448518838360372i</v>
      </c>
      <c r="L3429" t="str">
        <f t="shared" si="998"/>
        <v>0.0001875-0.000562159539421701i</v>
      </c>
      <c r="M3429" t="str">
        <f t="shared" si="999"/>
        <v>0.0025-0.000270989726695589i</v>
      </c>
      <c r="N3429">
        <f t="shared" si="1000"/>
        <v>4.7129959782616027</v>
      </c>
      <c r="O3429">
        <f t="shared" si="1001"/>
        <v>22.995267321711985</v>
      </c>
      <c r="P3429" s="3">
        <f t="shared" si="1002"/>
        <v>-22.995267321711985</v>
      </c>
      <c r="Q3429" s="3">
        <f t="shared" si="1003"/>
        <v>175.2870040217384</v>
      </c>
      <c r="R3429">
        <f t="shared" si="1004"/>
        <v>-4.7129959782616027</v>
      </c>
      <c r="S3429">
        <f t="shared" si="1005"/>
        <v>376.48069047461132</v>
      </c>
      <c r="T3429">
        <f t="shared" si="988"/>
        <v>-22.995267321711985</v>
      </c>
    </row>
    <row r="3430" spans="1:20" x14ac:dyDescent="0.25">
      <c r="A3430">
        <f t="shared" si="989"/>
        <v>2374486.8350096457</v>
      </c>
      <c r="B3430">
        <f t="shared" si="1006"/>
        <v>377911.31709841482</v>
      </c>
      <c r="C3430" t="str">
        <f t="shared" si="990"/>
        <v>-0.0700182371746805+0.00594017872001775i</v>
      </c>
      <c r="D3430" t="str">
        <f t="shared" si="991"/>
        <v>2.73912088756425-1.46486578182181i</v>
      </c>
      <c r="E3430" t="str">
        <f t="shared" si="992"/>
        <v>-5.72582086553337-43.0610477436456i</v>
      </c>
      <c r="F3430" t="str">
        <f t="shared" si="993"/>
        <v>2.76617519222283-1.02576903990382i</v>
      </c>
      <c r="G3430" t="str">
        <f t="shared" si="994"/>
        <v>0.950605097017755-0.216691131663526i</v>
      </c>
      <c r="H3430" t="str">
        <f t="shared" si="995"/>
        <v>0.0117675562674993-22.9911390806962i</v>
      </c>
      <c r="I3430" t="str">
        <f t="shared" si="996"/>
        <v>-0.0664384864008299-0.179445301986546i</v>
      </c>
      <c r="K3430" t="str">
        <f t="shared" si="997"/>
        <v>0.000267144623821986-0.000447028691396373i</v>
      </c>
      <c r="L3430" t="str">
        <f t="shared" si="998"/>
        <v>0.0001875-0.000560031420025605i</v>
      </c>
      <c r="M3430" t="str">
        <f t="shared" si="999"/>
        <v>0.0025-0.000269963864012342i</v>
      </c>
      <c r="N3430">
        <f t="shared" si="1000"/>
        <v>4.849224314664724</v>
      </c>
      <c r="O3430">
        <f t="shared" si="1001"/>
        <v>23.06463051607723</v>
      </c>
      <c r="P3430" s="3">
        <f t="shared" si="1002"/>
        <v>-23.06463051607723</v>
      </c>
      <c r="Q3430" s="3">
        <f t="shared" si="1003"/>
        <v>175.15077568533528</v>
      </c>
      <c r="R3430">
        <f t="shared" si="1004"/>
        <v>-4.849224314664724</v>
      </c>
      <c r="S3430">
        <f t="shared" si="1005"/>
        <v>377.91131709841483</v>
      </c>
      <c r="T3430">
        <f t="shared" si="988"/>
        <v>-23.06463051607723</v>
      </c>
    </row>
    <row r="3431" spans="1:20" x14ac:dyDescent="0.25">
      <c r="A3431">
        <f t="shared" si="989"/>
        <v>2383509.8849826823</v>
      </c>
      <c r="B3431">
        <f t="shared" si="1006"/>
        <v>379347.3801033888</v>
      </c>
      <c r="C3431" t="str">
        <f t="shared" si="990"/>
        <v>-0.0694467555186229+0.00605797349268675i</v>
      </c>
      <c r="D3431" t="str">
        <f t="shared" si="991"/>
        <v>2.73469654465197-1.46780598798164i</v>
      </c>
      <c r="E3431" t="str">
        <f t="shared" si="992"/>
        <v>-5.75689830674829-42.8779820573452i</v>
      </c>
      <c r="F3431" t="str">
        <f t="shared" si="993"/>
        <v>2.7651351847161-1.02643102424491i</v>
      </c>
      <c r="G3431" t="str">
        <f t="shared" si="994"/>
        <v>0.950247695057235-0.21743277833769i</v>
      </c>
      <c r="H3431" t="str">
        <f t="shared" si="995"/>
        <v>0.0116502468752266-22.9039643136852i</v>
      </c>
      <c r="I3431" t="str">
        <f t="shared" si="996"/>
        <v>-0.0662299479576445-0.178697518336594i</v>
      </c>
      <c r="K3431" t="str">
        <f t="shared" si="997"/>
        <v>0.000266498608287854-0.000445542132614503i</v>
      </c>
      <c r="L3431" t="str">
        <f t="shared" si="998"/>
        <v>0.0001875-0.000557911356869499i</v>
      </c>
      <c r="M3431" t="str">
        <f t="shared" si="999"/>
        <v>0.0025-0.000268941884849913i</v>
      </c>
      <c r="N3431">
        <f t="shared" si="1000"/>
        <v>4.9854008264784113</v>
      </c>
      <c r="O3431">
        <f t="shared" si="1001"/>
        <v>23.134038650748447</v>
      </c>
      <c r="P3431" s="3">
        <f t="shared" si="1002"/>
        <v>-23.134038650748447</v>
      </c>
      <c r="Q3431" s="3">
        <f t="shared" si="1003"/>
        <v>175.01459917352159</v>
      </c>
      <c r="R3431">
        <f t="shared" si="1004"/>
        <v>-4.9854008264784113</v>
      </c>
      <c r="S3431">
        <f t="shared" si="1005"/>
        <v>379.34738010338879</v>
      </c>
      <c r="T3431">
        <f t="shared" si="988"/>
        <v>-23.134038650748447</v>
      </c>
    </row>
    <row r="3432" spans="1:20" x14ac:dyDescent="0.25">
      <c r="A3432">
        <f t="shared" si="989"/>
        <v>2392567.2225456168</v>
      </c>
      <c r="B3432">
        <f t="shared" si="1006"/>
        <v>380788.90014778171</v>
      </c>
      <c r="C3432" t="str">
        <f t="shared" si="990"/>
        <v>-0.0688791949098396+0.00617338900689659i</v>
      </c>
      <c r="D3432" t="str">
        <f t="shared" si="991"/>
        <v>2.73025294578571-1.47073973230488i</v>
      </c>
      <c r="E3432" t="str">
        <f t="shared" si="992"/>
        <v>-5.78765794026692-42.6955831563655i</v>
      </c>
      <c r="F3432" t="str">
        <f t="shared" si="993"/>
        <v>2.76408804881953-1.02710433168737i</v>
      </c>
      <c r="G3432" t="str">
        <f t="shared" si="994"/>
        <v>0.94988784340238-0.218176369845031i</v>
      </c>
      <c r="H3432" t="str">
        <f t="shared" si="995"/>
        <v>0.011534212497578-22.8171210103646i</v>
      </c>
      <c r="I3432" t="str">
        <f t="shared" si="996"/>
        <v>-0.0660227627735209-0.177952375626029i</v>
      </c>
      <c r="K3432" t="str">
        <f t="shared" si="997"/>
        <v>0.000265856566722952-0.000444059166697877i</v>
      </c>
      <c r="L3432" t="str">
        <f t="shared" si="998"/>
        <v>0.0001875-0.00055579931945557i</v>
      </c>
      <c r="M3432" t="str">
        <f t="shared" si="999"/>
        <v>0.0025-0.000267923774506787i</v>
      </c>
      <c r="N3432">
        <f t="shared" si="1000"/>
        <v>5.1215257934626379</v>
      </c>
      <c r="O3432">
        <f t="shared" si="1001"/>
        <v>23.203491782649181</v>
      </c>
      <c r="P3432" s="3">
        <f t="shared" si="1002"/>
        <v>-23.203491782649181</v>
      </c>
      <c r="Q3432" s="3">
        <f t="shared" si="1003"/>
        <v>174.87847420653736</v>
      </c>
      <c r="R3432">
        <f t="shared" si="1004"/>
        <v>-5.1215257934626379</v>
      </c>
      <c r="S3432">
        <f t="shared" si="1005"/>
        <v>380.7889001477817</v>
      </c>
      <c r="T3432">
        <f t="shared" si="988"/>
        <v>-23.203491782649181</v>
      </c>
    </row>
    <row r="3433" spans="1:20" x14ac:dyDescent="0.25">
      <c r="A3433">
        <f t="shared" si="989"/>
        <v>2401658.9779912899</v>
      </c>
      <c r="B3433">
        <f t="shared" si="1006"/>
        <v>382235.89796834328</v>
      </c>
      <c r="C3433" t="str">
        <f t="shared" si="990"/>
        <v>-0.0683155353020651+0.00628645357822143i</v>
      </c>
      <c r="D3433" t="str">
        <f t="shared" si="991"/>
        <v>2.72579009366025-1.47366687717034i</v>
      </c>
      <c r="E3433" t="str">
        <f t="shared" si="992"/>
        <v>-5.8181021272712-42.5138482503153i</v>
      </c>
      <c r="F3433" t="str">
        <f t="shared" si="993"/>
        <v>2.76303374142986-1.0277889364779i</v>
      </c>
      <c r="G3433" t="str">
        <f t="shared" si="994"/>
        <v>0.949525527240603-0.218921904703614i</v>
      </c>
      <c r="H3433" t="str">
        <f t="shared" si="995"/>
        <v>0.0114194384424769-22.7306079015139i</v>
      </c>
      <c r="I3433" t="str">
        <f t="shared" si="996"/>
        <v>-0.0658169192039218-0.177209863452187i</v>
      </c>
      <c r="K3433" t="str">
        <f t="shared" si="997"/>
        <v>0.000265218480840358-0.00044257979818356i</v>
      </c>
      <c r="L3433" t="str">
        <f t="shared" si="998"/>
        <v>0.0001875-0.000553695277401443i</v>
      </c>
      <c r="M3433" t="str">
        <f t="shared" si="999"/>
        <v>0.0025-0.000266909518337106i</v>
      </c>
      <c r="N3433">
        <f t="shared" si="1000"/>
        <v>5.2575994895015015</v>
      </c>
      <c r="O3433">
        <f t="shared" si="1001"/>
        <v>23.272989968866522</v>
      </c>
      <c r="P3433" s="3">
        <f t="shared" si="1002"/>
        <v>-23.272989968866522</v>
      </c>
      <c r="Q3433" s="3">
        <f t="shared" si="1003"/>
        <v>174.7424005104985</v>
      </c>
      <c r="R3433">
        <f t="shared" si="1004"/>
        <v>-5.2575994895015015</v>
      </c>
      <c r="S3433">
        <f t="shared" si="1005"/>
        <v>382.23589796834329</v>
      </c>
      <c r="T3433">
        <f t="shared" si="988"/>
        <v>-23.272989968866522</v>
      </c>
    </row>
    <row r="3434" spans="1:20" x14ac:dyDescent="0.25">
      <c r="A3434">
        <f t="shared" si="989"/>
        <v>2410785.2821076568</v>
      </c>
      <c r="B3434">
        <f t="shared" si="1006"/>
        <v>383688.39438062301</v>
      </c>
      <c r="C3434" t="str">
        <f t="shared" si="990"/>
        <v>-0.0677557566842165+0.00639719525787052i</v>
      </c>
      <c r="D3434" t="str">
        <f t="shared" si="991"/>
        <v>2.72130799210644-1.47658728450322i</v>
      </c>
      <c r="E3434" t="str">
        <f t="shared" si="992"/>
        <v>-5.84823320420802-42.332774561574i</v>
      </c>
      <c r="F3434" t="str">
        <f t="shared" si="993"/>
        <v>2.76197221926685-1.02848481268973i</v>
      </c>
      <c r="G3434" t="str">
        <f t="shared" si="994"/>
        <v>0.949160731698515-0.219669381343998i</v>
      </c>
      <c r="H3434" t="str">
        <f t="shared" si="995"/>
        <v>0.0113059101893706-22.6444237228486i</v>
      </c>
      <c r="I3434" t="str">
        <f t="shared" si="996"/>
        <v>-0.0656124056847472-0.176469971457333i</v>
      </c>
      <c r="K3434" t="str">
        <f t="shared" si="997"/>
        <v>0.000264584332352479-0.000441104031463457i</v>
      </c>
      <c r="L3434" t="str">
        <f t="shared" si="998"/>
        <v>0.0001875-0.000551599200439771i</v>
      </c>
      <c r="M3434" t="str">
        <f t="shared" si="999"/>
        <v>0.0025-0.000265899101750454i</v>
      </c>
      <c r="N3434">
        <f t="shared" si="1000"/>
        <v>5.3936221825891835</v>
      </c>
      <c r="O3434">
        <f t="shared" si="1001"/>
        <v>23.342533266643972</v>
      </c>
      <c r="P3434" s="3">
        <f t="shared" si="1002"/>
        <v>-23.342533266643972</v>
      </c>
      <c r="Q3434" s="3">
        <f t="shared" si="1003"/>
        <v>174.60637781741082</v>
      </c>
      <c r="R3434">
        <f t="shared" si="1004"/>
        <v>-5.3936221825891835</v>
      </c>
      <c r="S3434">
        <f t="shared" si="1005"/>
        <v>383.68839438062298</v>
      </c>
      <c r="T3434">
        <f t="shared" si="988"/>
        <v>-23.342533266643972</v>
      </c>
    </row>
    <row r="3435" spans="1:20" x14ac:dyDescent="0.25">
      <c r="A3435">
        <f t="shared" si="989"/>
        <v>2419946.2661796664</v>
      </c>
      <c r="B3435">
        <f t="shared" si="1006"/>
        <v>385146.41027926939</v>
      </c>
      <c r="C3435" t="str">
        <f t="shared" si="990"/>
        <v>-0.0671998390812998+0.00650564183478985i</v>
      </c>
      <c r="D3435" t="str">
        <f t="shared" si="991"/>
        <v>2.71680664610061-1.47950081578498i</v>
      </c>
      <c r="E3435" t="str">
        <f t="shared" si="992"/>
        <v>-5.87805348304655-42.1523593252741i</v>
      </c>
      <c r="F3435" t="str">
        <f t="shared" si="993"/>
        <v>2.76090343887389-1.02919193421961i</v>
      </c>
      <c r="G3435" t="str">
        <f t="shared" si="994"/>
        <v>0.94879344184211-0.220418798108311i</v>
      </c>
      <c r="H3435" t="str">
        <f t="shared" si="995"/>
        <v>0.0111936133873154-22.5585672150005i</v>
      </c>
      <c r="I3435" t="str">
        <f t="shared" si="996"/>
        <v>-0.0654092107317173-0.175732689328544i</v>
      </c>
      <c r="K3435" t="str">
        <f t="shared" si="997"/>
        <v>0.0002639541029724-0.000439631870785172i</v>
      </c>
      <c r="L3435" t="str">
        <f t="shared" si="998"/>
        <v>0.0001875-0.000549511058417784i</v>
      </c>
      <c r="M3435" t="str">
        <f t="shared" si="999"/>
        <v>0.0025-0.00026489251021165i</v>
      </c>
      <c r="N3435">
        <f t="shared" si="1000"/>
        <v>5.5295941348219628</v>
      </c>
      <c r="O3435">
        <f t="shared" si="1001"/>
        <v>23.412121733374907</v>
      </c>
      <c r="P3435" s="3">
        <f t="shared" si="1002"/>
        <v>-23.412121733374907</v>
      </c>
      <c r="Q3435" s="3">
        <f t="shared" si="1003"/>
        <v>174.47040586517804</v>
      </c>
      <c r="R3435">
        <f t="shared" si="1004"/>
        <v>-5.5295941348219628</v>
      </c>
      <c r="S3435">
        <f t="shared" si="1005"/>
        <v>385.14641027926939</v>
      </c>
      <c r="T3435">
        <f t="shared" si="988"/>
        <v>-23.412121733374907</v>
      </c>
    </row>
    <row r="3436" spans="1:20" x14ac:dyDescent="0.25">
      <c r="A3436">
        <f t="shared" si="989"/>
        <v>2429142.0619911486</v>
      </c>
      <c r="B3436">
        <f t="shared" si="1006"/>
        <v>386609.9666383306</v>
      </c>
      <c r="C3436" t="str">
        <f t="shared" si="990"/>
        <v>-0.066647762555304+0.00661182083774128i</v>
      </c>
      <c r="D3436" t="str">
        <f t="shared" si="991"/>
        <v>2.71228606177402-1.48240733206319i</v>
      </c>
      <c r="E3436" t="str">
        <f t="shared" si="992"/>
        <v>-5.9075652515335-41.9725997892829i</v>
      </c>
      <c r="F3436" t="str">
        <f t="shared" si="993"/>
        <v>2.75982735661857-1.02991027478477i</v>
      </c>
      <c r="G3436" t="str">
        <f t="shared" si="994"/>
        <v>0.948423642676971-0.221170153249295i</v>
      </c>
      <c r="H3436" t="str">
        <f t="shared" si="995"/>
        <v>0.0110825338530838-22.4730371234983i</v>
      </c>
      <c r="I3436" t="str">
        <f t="shared" si="996"/>
        <v>-0.0652073229397598-0.174998006797573i</v>
      </c>
      <c r="K3436" t="str">
        <f t="shared" si="997"/>
        <v>0.00026332777441528-0.000438163320252884i</v>
      </c>
      <c r="L3436" t="str">
        <f t="shared" si="998"/>
        <v>0.0001875-0.000547430821296857i</v>
      </c>
      <c r="M3436" t="str">
        <f t="shared" si="999"/>
        <v>0.0025-0.000263889729240536i</v>
      </c>
      <c r="N3436">
        <f t="shared" si="1000"/>
        <v>5.6655156023827544</v>
      </c>
      <c r="O3436">
        <f t="shared" si="1001"/>
        <v>23.481755426595228</v>
      </c>
      <c r="P3436" s="3">
        <f t="shared" si="1002"/>
        <v>-23.481755426595228</v>
      </c>
      <c r="Q3436" s="3">
        <f t="shared" si="1003"/>
        <v>174.33448439761725</v>
      </c>
      <c r="R3436">
        <f t="shared" si="1004"/>
        <v>-5.6655156023827544</v>
      </c>
      <c r="S3436">
        <f t="shared" si="1005"/>
        <v>386.6099666383306</v>
      </c>
      <c r="T3436">
        <f t="shared" ref="T3436:T3499" si="1007">P3436</f>
        <v>-23.481755426595228</v>
      </c>
    </row>
    <row r="3437" spans="1:20" x14ac:dyDescent="0.25">
      <c r="A3437">
        <f t="shared" ref="A3437:A3500" si="1008">2*PI()*B3437</f>
        <v>2438372.801826715</v>
      </c>
      <c r="B3437">
        <f t="shared" si="1006"/>
        <v>388079.08451155626</v>
      </c>
      <c r="C3437" t="str">
        <f t="shared" ref="C3437:C3500" si="1009">IMPRODUCT(D3437,E3437,$C$40,,K3437,$C$41)</f>
        <v>-0.0660995072060708+0.00671575953737723i</v>
      </c>
      <c r="D3437" t="str">
        <f t="shared" ref="D3437:D3500" si="1010">IMDIV(IMPRODUCT($C$37,$C$38,COMPLEX(1,A3437/$C$38)),IMSUM(-1*A3437*A3437/$C$39,COMPLEX(0,1*A3437)))</f>
        <v>2.70774624642216-1.48530669396165i</v>
      </c>
      <c r="E3437" t="str">
        <f t="shared" ref="E3437:E3500" si="1011">IMDIV(IMPRODUCT(IMSUM(F3437,G3437),$C$29,H3437),IMSUM(1,I3437))</f>
        <v>-5.93677077344512-41.7934932141815i</v>
      </c>
      <c r="F3437" t="str">
        <f t="shared" ref="F3437:F3500" si="1012">IMDIV(IMPRODUCT($C$14,$C$15,COMPLEX(1,A3437/$C$15)),IMSUM(-1*A3437*A3437/$C$16,COMPLEX(0,A3437)))</f>
        <v>2.75874392869328-1.0306398079198i</v>
      </c>
      <c r="G3437" t="str">
        <f t="shared" ref="G3437:G3500" si="1013">IMDIV(1,COMPLEX(1,A3437*$C$9*$C$10))</f>
        <v>0.948051319148468-0.221923444929366i</v>
      </c>
      <c r="H3437" t="str">
        <f t="shared" ref="H3437:H3500" si="1014">IMDIV($C$3,IMSUM(K3437,COMPLEX(0,$C$28*A3437)))</f>
        <v>0.0109726575692875-22.3878321987475i</v>
      </c>
      <c r="I3437" t="str">
        <f t="shared" ref="I3437:I3500" si="1015">IMPRODUCT(F3437,$C$29,H3437,$C$31)</f>
        <v>-0.0650067309823964-0.17426591364072i</v>
      </c>
      <c r="K3437" t="str">
        <f t="shared" ref="K3437:K3500" si="1016">IF($C$26&lt;=0,IMDIV(1,IMSUM(IMDIV(1,L3437),1/$C$18)),IMDIV(1,IMSUM(IMDIV(1,L3437),1/$C$18,IMDIV(1,M3437))))</f>
        <v>0.000262705328399688-0.000436698383828253i</v>
      </c>
      <c r="L3437" t="str">
        <f t="shared" ref="L3437:L3500" si="1017">IMSUM($C$21/$C$22,IMDIV(1,COMPLEX(0,$C$20*$C$22*A3437)))</f>
        <v>0.0001875-0.000545358459152078i</v>
      </c>
      <c r="M3437" t="str">
        <f t="shared" ref="M3437:M3500" si="1018">IMSUM($C$25/$C$26,IMDIV(1,COMPLEX(0,$C$24*$C$26*A3437)))</f>
        <v>0.0025-0.000262890744411771i</v>
      </c>
      <c r="N3437">
        <f t="shared" ref="N3437:N3500" si="1019">ABS(R3437)</f>
        <v>5.801386835532611</v>
      </c>
      <c r="O3437">
        <f t="shared" ref="O3437:O3500" si="1020">ABS(P3437)</f>
        <v>23.551434403976597</v>
      </c>
      <c r="P3437" s="3">
        <f t="shared" ref="P3437:P3500" si="1021">20*LOG10(IMABS(C3437))</f>
        <v>-23.551434403976597</v>
      </c>
      <c r="Q3437" s="3">
        <f t="shared" ref="Q3437:Q3500" si="1022">IMARGUMENT(C3437)*180/PI()</f>
        <v>174.19861316446739</v>
      </c>
      <c r="R3437">
        <f t="shared" ref="R3437:R3500" si="1023">IF(Q3437&lt;0,Q3437+180,Q3437-180)</f>
        <v>-5.801386835532611</v>
      </c>
      <c r="S3437">
        <f t="shared" ref="S3437:S3500" si="1024">B3437/1000</f>
        <v>388.07908451155623</v>
      </c>
      <c r="T3437">
        <f t="shared" si="1007"/>
        <v>-23.551434403976597</v>
      </c>
    </row>
    <row r="3438" spans="1:20" x14ac:dyDescent="0.25">
      <c r="A3438">
        <f t="shared" si="1008"/>
        <v>2447638.6184736565</v>
      </c>
      <c r="B3438">
        <f t="shared" ref="B3438:B3501" si="1025">B3437*(1+B$42)</f>
        <v>389553.78503270017</v>
      </c>
      <c r="C3438" t="str">
        <f t="shared" si="1009"/>
        <v>-0.0655550531721529+0.00681748494829902i</v>
      </c>
      <c r="D3438" t="str">
        <f t="shared" si="1010"/>
        <v>2.70318720851401-1.4881987616907i</v>
      </c>
      <c r="E3438" t="str">
        <f t="shared" si="1011"/>
        <v>-5.96567228883628-41.6150368732476i</v>
      </c>
      <c r="F3438" t="str">
        <f t="shared" si="1012"/>
        <v>2.75765311111587-1.03138050697364i</v>
      </c>
      <c r="G3438" t="str">
        <f t="shared" si="1013"/>
        <v>0.947676456141988-0.222678671219653i</v>
      </c>
      <c r="H3438" t="str">
        <f t="shared" si="1014"/>
        <v>0.0108639706825199-22.3029511960116i</v>
      </c>
      <c r="I3438" t="str">
        <f t="shared" si="1015"/>
        <v>-0.0648074236111451-0.173536399678709i</v>
      </c>
      <c r="K3438" t="str">
        <f t="shared" si="1016"/>
        <v>0.000262086746648932-0.000435237065331307i</v>
      </c>
      <c r="L3438" t="str">
        <f t="shared" si="1017"/>
        <v>0.0001875-0.000543293942171825i</v>
      </c>
      <c r="M3438" t="str">
        <f t="shared" si="1018"/>
        <v>0.0025-0.000261895541354624i</v>
      </c>
      <c r="N3438">
        <f t="shared" si="1019"/>
        <v>5.9372080786000083</v>
      </c>
      <c r="O3438">
        <f t="shared" si="1020"/>
        <v>23.621158723318672</v>
      </c>
      <c r="P3438" s="3">
        <f t="shared" si="1021"/>
        <v>-23.621158723318672</v>
      </c>
      <c r="Q3438" s="3">
        <f t="shared" si="1022"/>
        <v>174.06279192139999</v>
      </c>
      <c r="R3438">
        <f t="shared" si="1023"/>
        <v>-5.9372080786000083</v>
      </c>
      <c r="S3438">
        <f t="shared" si="1024"/>
        <v>389.55378503270015</v>
      </c>
      <c r="T3438">
        <f t="shared" si="1007"/>
        <v>-23.621158723318672</v>
      </c>
    </row>
    <row r="3439" spans="1:20" x14ac:dyDescent="0.25">
      <c r="A3439">
        <f t="shared" si="1008"/>
        <v>2456939.6452238569</v>
      </c>
      <c r="B3439">
        <f t="shared" si="1025"/>
        <v>391034.08941582445</v>
      </c>
      <c r="C3439" t="str">
        <f t="shared" si="1009"/>
        <v>-0.0650143806316433+0.0069170238311032i</v>
      </c>
      <c r="D3439" t="str">
        <f t="shared" si="1010"/>
        <v>2.69860895770113-1.49108339505758i</v>
      </c>
      <c r="E3439" t="str">
        <f t="shared" si="1011"/>
        <v>-5.99427201428802-41.4372280524324i</v>
      </c>
      <c r="F3439" t="str">
        <f t="shared" si="1012"/>
        <v>2.75655485973025-1.03213234510644i</v>
      </c>
      <c r="G3439" t="str">
        <f t="shared" si="1013"/>
        <v>0.947299038483152-0.223435830099042i</v>
      </c>
      <c r="H3439" t="str">
        <f t="shared" si="1014"/>
        <v>0.0107564595015168-22.218392875392i</v>
      </c>
      <c r="I3439" t="str">
        <f t="shared" si="1015"/>
        <v>-0.0646093896549171-0.172809454776554i</v>
      </c>
      <c r="K3439" t="str">
        <f t="shared" si="1016"/>
        <v>0.000261472010892372-0.000433779368441341i</v>
      </c>
      <c r="L3439" t="str">
        <f t="shared" si="1017"/>
        <v>0.0001875-0.000541237240657327i</v>
      </c>
      <c r="M3439" t="str">
        <f t="shared" si="1018"/>
        <v>0.0025-0.000260904105752763i</v>
      </c>
      <c r="N3439">
        <f t="shared" si="1019"/>
        <v>6.0729795699711531</v>
      </c>
      <c r="O3439">
        <f t="shared" si="1020"/>
        <v>23.690928442542742</v>
      </c>
      <c r="P3439" s="3">
        <f t="shared" si="1021"/>
        <v>-23.690928442542742</v>
      </c>
      <c r="Q3439" s="3">
        <f t="shared" si="1022"/>
        <v>173.92702043002885</v>
      </c>
      <c r="R3439">
        <f t="shared" si="1023"/>
        <v>-6.0729795699711531</v>
      </c>
      <c r="S3439">
        <f t="shared" si="1024"/>
        <v>391.03408941582444</v>
      </c>
      <c r="T3439">
        <f t="shared" si="1007"/>
        <v>-23.690928442542742</v>
      </c>
    </row>
    <row r="3440" spans="1:20" x14ac:dyDescent="0.25">
      <c r="A3440">
        <f t="shared" si="1008"/>
        <v>2466276.0158757074</v>
      </c>
      <c r="B3440">
        <f t="shared" si="1025"/>
        <v>392520.01895560458</v>
      </c>
      <c r="C3440" t="str">
        <f t="shared" si="1009"/>
        <v>-0.0644774698029991+0.00701440269441432i</v>
      </c>
      <c r="D3440" t="str">
        <f t="shared" si="1010"/>
        <v>2.69401150482683-1.49396045347709i</v>
      </c>
      <c r="E3440" t="str">
        <f t="shared" si="1011"/>
        <v>-6.02257214315048-41.2600640503425i</v>
      </c>
      <c r="F3440" t="str">
        <f t="shared" si="1012"/>
        <v>2.75544913020712-1.03289529528645i</v>
      </c>
      <c r="G3440" t="str">
        <f t="shared" si="1013"/>
        <v>0.94691905093805-0.224194919453213i</v>
      </c>
      <c r="H3440" t="str">
        <f t="shared" si="1014"/>
        <v>0.0106501104953348-22.1341560018094i</v>
      </c>
      <c r="I3440" t="str">
        <f t="shared" si="1015"/>
        <v>-0.0644126180194246-0.172085068843439i</v>
      </c>
      <c r="K3440" t="str">
        <f t="shared" si="1016"/>
        <v>0.000260861102866706-0.000432325296697826i</v>
      </c>
      <c r="L3440" t="str">
        <f t="shared" si="1017"/>
        <v>0.0001875-0.000539188325022243i</v>
      </c>
      <c r="M3440" t="str">
        <f t="shared" si="1018"/>
        <v>0.0025-0.000259916423344056i</v>
      </c>
      <c r="N3440">
        <f t="shared" si="1019"/>
        <v>6.2087015420796376</v>
      </c>
      <c r="O3440">
        <f t="shared" si="1020"/>
        <v>23.760743619683602</v>
      </c>
      <c r="P3440" s="3">
        <f t="shared" si="1021"/>
        <v>-23.760743619683602</v>
      </c>
      <c r="Q3440" s="3">
        <f t="shared" si="1022"/>
        <v>173.79129845792036</v>
      </c>
      <c r="R3440">
        <f t="shared" si="1023"/>
        <v>-6.2087015420796376</v>
      </c>
      <c r="S3440">
        <f t="shared" si="1024"/>
        <v>392.5200189556046</v>
      </c>
      <c r="T3440">
        <f t="shared" si="1007"/>
        <v>-23.760743619683602</v>
      </c>
    </row>
    <row r="3441" spans="1:20" x14ac:dyDescent="0.25">
      <c r="A3441">
        <f t="shared" si="1008"/>
        <v>2475647.864736035</v>
      </c>
      <c r="B3441">
        <f t="shared" si="1025"/>
        <v>394011.59502763586</v>
      </c>
      <c r="C3441" t="str">
        <f t="shared" si="1009"/>
        <v>-0.0639443009458377+0.00710964779690709i</v>
      </c>
      <c r="D3441" t="str">
        <f t="shared" si="1010"/>
        <v>2.68939486193506-1.49682979598229i</v>
      </c>
      <c r="E3441" t="str">
        <f t="shared" si="1011"/>
        <v>-6.05057484578517-41.0835421782175i</v>
      </c>
      <c r="F3441" t="str">
        <f t="shared" si="1012"/>
        <v>2.75433587804467-1.03366933028695i</v>
      </c>
      <c r="G3441" t="str">
        <f t="shared" si="1013"/>
        <v>0.946536478213494-0.224955937073664i</v>
      </c>
      <c r="H3441" t="str">
        <f t="shared" si="1014"/>
        <v>0.0105449102915479-22.0502393449842i</v>
      </c>
      <c r="I3441" t="str">
        <f t="shared" si="1015"/>
        <v>-0.0642170976865943-0.171363231832592i</v>
      </c>
      <c r="K3441" t="str">
        <f t="shared" si="1016"/>
        <v>0.000260254004317243-0.000430874853501327i</v>
      </c>
      <c r="L3441" t="str">
        <f t="shared" si="1017"/>
        <v>0.0001875-0.000537147165792232i</v>
      </c>
      <c r="M3441" t="str">
        <f t="shared" si="1018"/>
        <v>0.0025-0.000258932479920359i</v>
      </c>
      <c r="N3441">
        <f t="shared" si="1019"/>
        <v>6.3443742213991641</v>
      </c>
      <c r="O3441">
        <f t="shared" si="1020"/>
        <v>23.830604312882681</v>
      </c>
      <c r="P3441" s="3">
        <f t="shared" si="1021"/>
        <v>-23.830604312882681</v>
      </c>
      <c r="Q3441" s="3">
        <f t="shared" si="1022"/>
        <v>173.65562577860084</v>
      </c>
      <c r="R3441">
        <f t="shared" si="1023"/>
        <v>-6.3443742213991641</v>
      </c>
      <c r="S3441">
        <f t="shared" si="1024"/>
        <v>394.01159502763585</v>
      </c>
      <c r="T3441">
        <f t="shared" si="1007"/>
        <v>-23.830604312882681</v>
      </c>
    </row>
    <row r="3442" spans="1:20" x14ac:dyDescent="0.25">
      <c r="A3442">
        <f t="shared" si="1008"/>
        <v>2485055.3266220321</v>
      </c>
      <c r="B3442">
        <f t="shared" si="1025"/>
        <v>395508.83908874088</v>
      </c>
      <c r="C3442" t="str">
        <f t="shared" si="1009"/>
        <v>-0.0634148543617213+0.00720278514931228i</v>
      </c>
      <c r="D3442" t="str">
        <f t="shared" si="1010"/>
        <v>2.68475904227936-1.49969128123552i</v>
      </c>
      <c r="E3442" t="str">
        <f t="shared" si="1011"/>
        <v>-6.07828226980277-40.9076597599085i</v>
      </c>
      <c r="F3442" t="str">
        <f t="shared" si="1012"/>
        <v>2.75321505856932-1.03445442268304i</v>
      </c>
      <c r="G3442" t="str">
        <f t="shared" si="1013"/>
        <v>0.94615130495726-0.225718880656745i</v>
      </c>
      <c r="H3442" t="str">
        <f t="shared" si="1014"/>
        <v>0.0104408456744628-21.9666416794173i</v>
      </c>
      <c r="I3442" t="str">
        <f t="shared" si="1015"/>
        <v>-0.0640228177139792-0.170643933741162i</v>
      </c>
      <c r="K3442" t="str">
        <f t="shared" si="1016"/>
        <v>0.00025965069699917-0.000429428042114413i</v>
      </c>
      <c r="L3442" t="str">
        <f t="shared" si="1017"/>
        <v>0.0001875-0.000535113733604535i</v>
      </c>
      <c r="M3442" t="str">
        <f t="shared" si="1018"/>
        <v>0.0025-0.000257952261327314i</v>
      </c>
      <c r="N3442">
        <f t="shared" si="1019"/>
        <v>6.4799978284328859</v>
      </c>
      <c r="O3442">
        <f t="shared" si="1020"/>
        <v>23.900510580380367</v>
      </c>
      <c r="P3442" s="3">
        <f t="shared" si="1021"/>
        <v>-23.900510580380367</v>
      </c>
      <c r="Q3442" s="3">
        <f t="shared" si="1022"/>
        <v>173.52000217156711</v>
      </c>
      <c r="R3442">
        <f t="shared" si="1023"/>
        <v>-6.4799978284328859</v>
      </c>
      <c r="S3442">
        <f t="shared" si="1024"/>
        <v>395.5088390887409</v>
      </c>
      <c r="T3442">
        <f t="shared" si="1007"/>
        <v>-23.900510580380367</v>
      </c>
    </row>
    <row r="3443" spans="1:20" x14ac:dyDescent="0.25">
      <c r="A3443">
        <f t="shared" si="1008"/>
        <v>2494498.5368631957</v>
      </c>
      <c r="B3443">
        <f t="shared" si="1025"/>
        <v>397011.77267727809</v>
      </c>
      <c r="C3443" t="str">
        <f t="shared" si="1009"/>
        <v>-0.0628891103949194+0.00729384051641361i</v>
      </c>
      <c r="D3443" t="str">
        <f t="shared" si="1010"/>
        <v>2.68010406033158-1.50254476753939i</v>
      </c>
      <c r="E3443" t="str">
        <f t="shared" si="1011"/>
        <v>-6.10569654029956-40.7324141318562i</v>
      </c>
      <c r="F3443" t="str">
        <f t="shared" si="1012"/>
        <v>2.75208662693649-1.03525054484853i</v>
      </c>
      <c r="G3443" t="str">
        <f t="shared" si="1013"/>
        <v>0.945763515758362-0.226483747802672i</v>
      </c>
      <c r="H3443" t="str">
        <f t="shared" si="1014"/>
        <v>0.01033790358335-21.8833617843712i</v>
      </c>
      <c r="I3443" t="str">
        <f t="shared" si="1015"/>
        <v>-0.0638297672341824-0.169927164610093i</v>
      </c>
      <c r="K3443" t="str">
        <f t="shared" si="1016"/>
        <v>0.00025905116267877-0.000427984865662589i</v>
      </c>
      <c r="L3443" t="str">
        <f t="shared" si="1017"/>
        <v>0.0001875-0.000533087999207547i</v>
      </c>
      <c r="M3443" t="str">
        <f t="shared" si="1018"/>
        <v>0.0025-0.00025697575346415i</v>
      </c>
      <c r="N3443">
        <f t="shared" si="1019"/>
        <v>6.61557257770707</v>
      </c>
      <c r="O3443">
        <f t="shared" si="1020"/>
        <v>23.970462480508825</v>
      </c>
      <c r="P3443" s="3">
        <f t="shared" si="1021"/>
        <v>-23.970462480508825</v>
      </c>
      <c r="Q3443" s="3">
        <f t="shared" si="1022"/>
        <v>173.38442742229293</v>
      </c>
      <c r="R3443">
        <f t="shared" si="1023"/>
        <v>-6.61557257770707</v>
      </c>
      <c r="S3443">
        <f t="shared" si="1024"/>
        <v>397.01177267727809</v>
      </c>
      <c r="T3443">
        <f t="shared" si="1007"/>
        <v>-23.970462480508825</v>
      </c>
    </row>
    <row r="3444" spans="1:20" x14ac:dyDescent="0.25">
      <c r="A3444">
        <f t="shared" si="1008"/>
        <v>2503977.6313032759</v>
      </c>
      <c r="B3444">
        <f t="shared" si="1025"/>
        <v>398520.41741345177</v>
      </c>
      <c r="C3444" t="str">
        <f t="shared" si="1009"/>
        <v>-0.0623670494331609+0.00738283941903159i</v>
      </c>
      <c r="D3444" t="str">
        <f t="shared" si="1010"/>
        <v>2.67542993179068-1.50539011284815i</v>
      </c>
      <c r="E3444" t="str">
        <f t="shared" si="1011"/>
        <v>-6.13281976009216-40.5578026430687i</v>
      </c>
      <c r="F3444" t="str">
        <f t="shared" si="1012"/>
        <v>2.75095053813138-1.03605766895281i</v>
      </c>
      <c r="G3444" t="str">
        <f t="shared" si="1013"/>
        <v>0.945373095147319-0.227250536014544i</v>
      </c>
      <c r="H3444" t="str">
        <f t="shared" si="1014"/>
        <v>0.0102360711106948-21.8003984438507i</v>
      </c>
      <c r="I3444" t="str">
        <f t="shared" si="1015"/>
        <v>-0.0636379354542842-0.169212914524005i</v>
      </c>
      <c r="K3444" t="str">
        <f t="shared" si="1016"/>
        <v>0.000258455383134655-0.000426545327135221i</v>
      </c>
      <c r="L3444" t="str">
        <f t="shared" si="1017"/>
        <v>0.0001875-0.000531069933460398i</v>
      </c>
      <c r="M3444" t="str">
        <f t="shared" si="1018"/>
        <v>0.0025-0.000256002942283473i</v>
      </c>
      <c r="N3444">
        <f t="shared" si="1019"/>
        <v>6.7510986777644177</v>
      </c>
      <c r="O3444">
        <f t="shared" si="1020"/>
        <v>24.040460071683889</v>
      </c>
      <c r="P3444" s="3">
        <f t="shared" si="1021"/>
        <v>-24.040460071683889</v>
      </c>
      <c r="Q3444" s="3">
        <f t="shared" si="1022"/>
        <v>173.24890132223558</v>
      </c>
      <c r="R3444">
        <f t="shared" si="1023"/>
        <v>-6.7510986777644177</v>
      </c>
      <c r="S3444">
        <f t="shared" si="1024"/>
        <v>398.52041741345175</v>
      </c>
      <c r="T3444">
        <f t="shared" si="1007"/>
        <v>-24.040460071683889</v>
      </c>
    </row>
    <row r="3445" spans="1:20" x14ac:dyDescent="0.25">
      <c r="A3445">
        <f t="shared" si="1008"/>
        <v>2513492.7463022284</v>
      </c>
      <c r="B3445">
        <f t="shared" si="1025"/>
        <v>400034.79499962291</v>
      </c>
      <c r="C3445" t="str">
        <f t="shared" si="1009"/>
        <v>-0.0618486519083612+0.00746980713599017i</v>
      </c>
      <c r="D3445" t="str">
        <f t="shared" si="1010"/>
        <v>2.67073667359122-1.50822717477903i</v>
      </c>
      <c r="E3445" t="str">
        <f t="shared" si="1011"/>
        <v>-6.15965400994664-40.3838226550993i</v>
      </c>
      <c r="F3445" t="str">
        <f t="shared" si="1012"/>
        <v>2.7498067469698-1.0368757669576i</v>
      </c>
      <c r="G3445" t="str">
        <f t="shared" si="1013"/>
        <v>0.944980027596436-0.228019242697356i</v>
      </c>
      <c r="H3445" t="str">
        <f t="shared" si="1014"/>
        <v>0.0101353355004639-21.7177504465848i</v>
      </c>
      <c r="I3445" t="str">
        <f t="shared" si="1015"/>
        <v>-0.0634473116552707-0.168501173611076i</v>
      </c>
      <c r="K3445" t="str">
        <f t="shared" si="1016"/>
        <v>0.000257863340158954-0.00042510942938646i</v>
      </c>
      <c r="L3445" t="str">
        <f t="shared" si="1017"/>
        <v>0.0001875-0.000529059507332532i</v>
      </c>
      <c r="M3445" t="str">
        <f t="shared" si="1018"/>
        <v>0.0025-0.000255033813791067i</v>
      </c>
      <c r="N3445">
        <f t="shared" si="1019"/>
        <v>6.8865763311546573</v>
      </c>
      <c r="O3445">
        <f t="shared" si="1020"/>
        <v>24.110503412398025</v>
      </c>
      <c r="P3445" s="3">
        <f t="shared" si="1021"/>
        <v>-24.110503412398025</v>
      </c>
      <c r="Q3445" s="3">
        <f t="shared" si="1022"/>
        <v>173.11342366884534</v>
      </c>
      <c r="R3445">
        <f t="shared" si="1023"/>
        <v>-6.8865763311546573</v>
      </c>
      <c r="S3445">
        <f t="shared" si="1024"/>
        <v>400.03479499962293</v>
      </c>
      <c r="T3445">
        <f t="shared" si="1007"/>
        <v>-24.110503412398025</v>
      </c>
    </row>
    <row r="3446" spans="1:20" x14ac:dyDescent="0.25">
      <c r="A3446">
        <f t="shared" si="1008"/>
        <v>2523044.0187381771</v>
      </c>
      <c r="B3446">
        <f t="shared" si="1025"/>
        <v>401554.9272206215</v>
      </c>
      <c r="C3446" t="str">
        <f t="shared" si="1009"/>
        <v>-0.0613338982973406+0.00755476870607815i</v>
      </c>
      <c r="D3446" t="str">
        <f t="shared" si="1010"/>
        <v>2.6660243039119-1.51105581062389i</v>
      </c>
      <c r="E3446" t="str">
        <f t="shared" si="1011"/>
        <v>-6.18620134880873-40.210471542022i</v>
      </c>
      <c r="F3446" t="str">
        <f t="shared" si="1012"/>
        <v>2.74865520809903-1.03770481061384i</v>
      </c>
      <c r="G3446" t="str">
        <f t="shared" si="1013"/>
        <v>0.944584297520101-0.228789865157001i</v>
      </c>
      <c r="H3446" t="str">
        <f t="shared" si="1014"/>
        <v>0.010035684146391-21.6354165860067i</v>
      </c>
      <c r="I3446" t="str">
        <f t="shared" si="1015"/>
        <v>-0.0632578851914715-0.167791932042915i</v>
      </c>
      <c r="K3446" t="str">
        <f t="shared" si="1016"/>
        <v>0.000257275015558509-0.00042367717513621i</v>
      </c>
      <c r="L3446" t="str">
        <f t="shared" si="1017"/>
        <v>0.0001875-0.000527056691903301i</v>
      </c>
      <c r="M3446" t="str">
        <f t="shared" si="1018"/>
        <v>0.0025-0.000254068354045693i</v>
      </c>
      <c r="N3446">
        <f t="shared" si="1019"/>
        <v>7.0220057344315023</v>
      </c>
      <c r="O3446">
        <f t="shared" si="1020"/>
        <v>24.180592561212109</v>
      </c>
      <c r="P3446" s="3">
        <f t="shared" si="1021"/>
        <v>-24.180592561212109</v>
      </c>
      <c r="Q3446" s="3">
        <f t="shared" si="1022"/>
        <v>172.9779942655685</v>
      </c>
      <c r="R3446">
        <f t="shared" si="1023"/>
        <v>-7.0220057344315023</v>
      </c>
      <c r="S3446">
        <f t="shared" si="1024"/>
        <v>401.55492722062149</v>
      </c>
      <c r="T3446">
        <f t="shared" si="1007"/>
        <v>-24.180592561212109</v>
      </c>
    </row>
    <row r="3447" spans="1:20" x14ac:dyDescent="0.25">
      <c r="A3447">
        <f t="shared" si="1008"/>
        <v>2532631.5860093823</v>
      </c>
      <c r="B3447">
        <f t="shared" si="1025"/>
        <v>403080.83594405989</v>
      </c>
      <c r="C3447" t="str">
        <f t="shared" si="1009"/>
        <v>-0.0608227691225199+0.00763774892999166i</v>
      </c>
      <c r="D3447" t="str">
        <f t="shared" si="1010"/>
        <v>2.66129284218393-1.51387587736097i</v>
      </c>
      <c r="E3447" t="str">
        <f t="shared" si="1011"/>
        <v>-6.21246381402937-40.0377466904096i</v>
      </c>
      <c r="F3447" t="str">
        <f t="shared" si="1012"/>
        <v>2.74749587599867-1.03854477145843i</v>
      </c>
      <c r="G3447" t="str">
        <f t="shared" si="1013"/>
        <v>0.944185889275085-0.229562400599274i</v>
      </c>
      <c r="H3447" t="str">
        <f t="shared" si="1014"/>
        <v>0.00993710459027787-21.5533956602359i</v>
      </c>
      <c r="I3447" t="str">
        <f t="shared" si="1015"/>
        <v>-0.0630696454899985-0.167085180034448i</v>
      </c>
      <c r="K3447" t="str">
        <f t="shared" si="1016"/>
        <v>0.000256690391156026-0.000422248566971036i</v>
      </c>
      <c r="L3447" t="str">
        <f t="shared" si="1017"/>
        <v>0.0001875-0.000525061458361526i</v>
      </c>
      <c r="M3447" t="str">
        <f t="shared" si="1018"/>
        <v>0.0025-0.00025310654915889i</v>
      </c>
      <c r="N3447">
        <f t="shared" si="1019"/>
        <v>7.1573870781452342</v>
      </c>
      <c r="O3447">
        <f t="shared" si="1020"/>
        <v>24.25072757674803</v>
      </c>
      <c r="P3447" s="3">
        <f t="shared" si="1021"/>
        <v>-24.25072757674803</v>
      </c>
      <c r="Q3447" s="3">
        <f t="shared" si="1022"/>
        <v>172.84261292185477</v>
      </c>
      <c r="R3447">
        <f t="shared" si="1023"/>
        <v>-7.1573870781452342</v>
      </c>
      <c r="S3447">
        <f t="shared" si="1024"/>
        <v>403.08083594405991</v>
      </c>
      <c r="T3447">
        <f t="shared" si="1007"/>
        <v>-24.25072757674803</v>
      </c>
    </row>
    <row r="3448" spans="1:20" x14ac:dyDescent="0.25">
      <c r="A3448">
        <f t="shared" si="1008"/>
        <v>2542255.5860362179</v>
      </c>
      <c r="B3448">
        <f t="shared" si="1025"/>
        <v>404612.54312064731</v>
      </c>
      <c r="C3448" t="str">
        <f t="shared" si="1009"/>
        <v>-0.0603152449526021+0.00771877237226595i</v>
      </c>
      <c r="D3448" t="str">
        <f t="shared" si="1010"/>
        <v>2.6565423090993-1.51668723166675i</v>
      </c>
      <c r="E3448" t="str">
        <f t="shared" si="1011"/>
        <v>-6.2384434215883-39.8656454993091i</v>
      </c>
      <c r="F3448" t="str">
        <f t="shared" si="1012"/>
        <v>2.74632870498159-1.03939562081102i</v>
      </c>
      <c r="G3448" t="str">
        <f t="shared" si="1013"/>
        <v>0.943784787160857-0.230336846128866i</v>
      </c>
      <c r="H3448" t="str">
        <f t="shared" si="1014"/>
        <v>0.00983958452031402-21.4716864720592i</v>
      </c>
      <c r="I3448" t="str">
        <f t="shared" si="1015"/>
        <v>-0.0628825820501909-0.166380907843799i</v>
      </c>
      <c r="K3448" t="str">
        <f t="shared" si="1016"/>
        <v>0.000256109448791222-0.000420823607345125i</v>
      </c>
      <c r="L3448" t="str">
        <f t="shared" si="1017"/>
        <v>0.0001875-0.000523073778005106i</v>
      </c>
      <c r="M3448" t="str">
        <f t="shared" si="1018"/>
        <v>0.0025-0.00025214838529477i</v>
      </c>
      <c r="N3448">
        <f t="shared" si="1019"/>
        <v>7.2927205468372449</v>
      </c>
      <c r="O3448">
        <f t="shared" si="1020"/>
        <v>24.320908517680998</v>
      </c>
      <c r="P3448" s="3">
        <f t="shared" si="1021"/>
        <v>-24.320908517680998</v>
      </c>
      <c r="Q3448" s="3">
        <f t="shared" si="1022"/>
        <v>172.70727945316276</v>
      </c>
      <c r="R3448">
        <f t="shared" si="1023"/>
        <v>-7.2927205468372449</v>
      </c>
      <c r="S3448">
        <f t="shared" si="1024"/>
        <v>404.61254312064733</v>
      </c>
      <c r="T3448">
        <f t="shared" si="1007"/>
        <v>-24.320908517680998</v>
      </c>
    </row>
    <row r="3449" spans="1:20" x14ac:dyDescent="0.25">
      <c r="A3449">
        <f t="shared" si="1008"/>
        <v>2551916.157263156</v>
      </c>
      <c r="B3449">
        <f t="shared" si="1025"/>
        <v>406150.07078450581</v>
      </c>
      <c r="C3449" t="str">
        <f t="shared" si="1009"/>
        <v>-0.0598113064032425+0.00779786336319611i</v>
      </c>
      <c r="D3449" t="str">
        <f t="shared" si="1010"/>
        <v>2.65177272661895-1.51948972992814i</v>
      </c>
      <c r="E3449" t="str">
        <f t="shared" si="1011"/>
        <v>-6.26414216631589-39.6941653802174i</v>
      </c>
      <c r="F3449" t="str">
        <f t="shared" si="1012"/>
        <v>2.74515364919484-1.04025732977086i</v>
      </c>
      <c r="G3449" t="str">
        <f t="shared" si="1013"/>
        <v>0.9433809754199-0.231113198748357i</v>
      </c>
      <c r="H3449" t="str">
        <f t="shared" si="1014"/>
        <v>0.0097431117694134-21.3902878289121i</v>
      </c>
      <c r="I3449" t="str">
        <f t="shared" si="1015"/>
        <v>-0.0626966844430698-0.165679105772175i</v>
      </c>
      <c r="K3449" t="str">
        <f t="shared" si="1016"/>
        <v>0.000255532170321977-0.000419402298581248i</v>
      </c>
      <c r="L3449" t="str">
        <f t="shared" si="1017"/>
        <v>0.0001875-0.000521093622240594i</v>
      </c>
      <c r="M3449" t="str">
        <f t="shared" si="1018"/>
        <v>0.0025-0.000251193848669825i</v>
      </c>
      <c r="N3449">
        <f t="shared" si="1019"/>
        <v>7.4280063190363421</v>
      </c>
      <c r="O3449">
        <f t="shared" si="1020"/>
        <v>24.391135442731034</v>
      </c>
      <c r="P3449" s="3">
        <f t="shared" si="1021"/>
        <v>-24.391135442731034</v>
      </c>
      <c r="Q3449" s="3">
        <f t="shared" si="1022"/>
        <v>172.57199368096366</v>
      </c>
      <c r="R3449">
        <f t="shared" si="1023"/>
        <v>-7.4280063190363421</v>
      </c>
      <c r="S3449">
        <f t="shared" si="1024"/>
        <v>406.15007078450583</v>
      </c>
      <c r="T3449">
        <f t="shared" si="1007"/>
        <v>-24.391135442731034</v>
      </c>
    </row>
    <row r="3450" spans="1:20" x14ac:dyDescent="0.25">
      <c r="A3450">
        <f t="shared" si="1008"/>
        <v>2561613.4386607558</v>
      </c>
      <c r="B3450">
        <f t="shared" si="1025"/>
        <v>407693.44105348695</v>
      </c>
      <c r="C3450" t="str">
        <f t="shared" si="1009"/>
        <v>-0.0593109341376945+0.00787504600074336i</v>
      </c>
      <c r="D3450" t="str">
        <f t="shared" si="1010"/>
        <v>2.64698411798081-1.52228322825461i</v>
      </c>
      <c r="E3450" t="str">
        <f t="shared" si="1011"/>
        <v>-6.28956202211165-39.5233037570583i</v>
      </c>
      <c r="F3450" t="str">
        <f t="shared" si="1012"/>
        <v>2.74397066262064-1.04112986921345i</v>
      </c>
      <c r="G3450" t="str">
        <f t="shared" si="1013"/>
        <v>0.942974438238054-0.231891455357201i</v>
      </c>
      <c r="H3450" t="str">
        <f t="shared" si="1014"/>
        <v>0.00964767431356587-21.3091985428604i</v>
      </c>
      <c r="I3450" t="str">
        <f t="shared" si="1015"/>
        <v>-0.0625119423107868-0.164979764163747i</v>
      </c>
      <c r="K3450" t="str">
        <f t="shared" si="1016"/>
        <v>0.000254958537625403-0.00041798464287169i</v>
      </c>
      <c r="L3450" t="str">
        <f t="shared" si="1017"/>
        <v>0.0001875-0.000519120962582778i</v>
      </c>
      <c r="M3450" t="str">
        <f t="shared" si="1018"/>
        <v>0.0025-0.000250242925552724i</v>
      </c>
      <c r="N3450">
        <f t="shared" si="1019"/>
        <v>7.5632445672546851</v>
      </c>
      <c r="O3450">
        <f t="shared" si="1020"/>
        <v>24.461408410655775</v>
      </c>
      <c r="P3450" s="3">
        <f t="shared" si="1021"/>
        <v>-24.461408410655775</v>
      </c>
      <c r="Q3450" s="3">
        <f t="shared" si="1022"/>
        <v>172.43675543274531</v>
      </c>
      <c r="R3450">
        <f t="shared" si="1023"/>
        <v>-7.5632445672546851</v>
      </c>
      <c r="S3450">
        <f t="shared" si="1024"/>
        <v>407.69344105348694</v>
      </c>
      <c r="T3450">
        <f t="shared" si="1007"/>
        <v>-24.461408410655775</v>
      </c>
    </row>
    <row r="3451" spans="1:20" x14ac:dyDescent="0.25">
      <c r="A3451">
        <f t="shared" si="1008"/>
        <v>2571347.5697276667</v>
      </c>
      <c r="B3451">
        <f t="shared" si="1025"/>
        <v>409242.6761294902</v>
      </c>
      <c r="C3451" t="str">
        <f t="shared" si="1009"/>
        <v>-0.0588141088674456+0.00795034415243086i</v>
      </c>
      <c r="D3451" t="str">
        <f t="shared" si="1010"/>
        <v>2.64217650770766-1.52506758249068i</v>
      </c>
      <c r="E3451" t="str">
        <f t="shared" si="1011"/>
        <v>-6.31470494216187-39.3530580661556i</v>
      </c>
      <c r="F3451" t="str">
        <f t="shared" si="1012"/>
        <v>2.74277969907735-1.04201320978737i</v>
      </c>
      <c r="G3451" t="str">
        <f t="shared" si="1013"/>
        <v>0.942565159744849-0.232671612750709i</v>
      </c>
      <c r="H3451" t="str">
        <f t="shared" si="1014"/>
        <v>0.00955326027020832-21.2284174305813i</v>
      </c>
      <c r="I3451" t="str">
        <f t="shared" si="1015"/>
        <v>-0.0623283453660867-0.164282873405533i</v>
      </c>
      <c r="K3451" t="str">
        <f t="shared" si="1016"/>
        <v>0.000254388532598976-0.000416570642279231i</v>
      </c>
      <c r="L3451" t="str">
        <f t="shared" si="1017"/>
        <v>0.0001875-0.000517155770654291i</v>
      </c>
      <c r="M3451" t="str">
        <f t="shared" si="1018"/>
        <v>0.0025-0.00024929560226412i</v>
      </c>
      <c r="N3451">
        <f t="shared" si="1019"/>
        <v>7.6984354579859371</v>
      </c>
      <c r="O3451">
        <f t="shared" si="1020"/>
        <v>24.531727480242264</v>
      </c>
      <c r="P3451" s="3">
        <f t="shared" si="1021"/>
        <v>-24.531727480242264</v>
      </c>
      <c r="Q3451" s="3">
        <f t="shared" si="1022"/>
        <v>172.30156454201406</v>
      </c>
      <c r="R3451">
        <f t="shared" si="1023"/>
        <v>-7.6984354579859371</v>
      </c>
      <c r="S3451">
        <f t="shared" si="1024"/>
        <v>409.24267612949018</v>
      </c>
      <c r="T3451">
        <f t="shared" si="1007"/>
        <v>-24.531727480242264</v>
      </c>
    </row>
    <row r="3452" spans="1:20" x14ac:dyDescent="0.25">
      <c r="A3452">
        <f t="shared" si="1008"/>
        <v>2581118.6904926319</v>
      </c>
      <c r="B3452">
        <f t="shared" si="1025"/>
        <v>410797.79829878226</v>
      </c>
      <c r="C3452" t="str">
        <f t="shared" si="1009"/>
        <v>-0.0583208113528405+0.00802378145722202i</v>
      </c>
      <c r="D3452" t="str">
        <f t="shared" si="1010"/>
        <v>2.63734992161503-1.52784264822843i</v>
      </c>
      <c r="E3452" t="str">
        <f t="shared" si="1011"/>
        <v>-6.339572859153-39.183425756211i</v>
      </c>
      <c r="F3452" t="str">
        <f t="shared" si="1012"/>
        <v>2.74158071222054-1.04290732191099i</v>
      </c>
      <c r="G3452" t="str">
        <f t="shared" si="1013"/>
        <v>0.942153124013869-0.233453667619029i</v>
      </c>
      <c r="H3452" t="str">
        <f t="shared" si="1014"/>
        <v>0.00945985789661084-21.147943313346i</v>
      </c>
      <c r="I3452" t="str">
        <f t="shared" si="1015"/>
        <v>-0.0621458833917733-0.163588423927291i</v>
      </c>
      <c r="K3452" t="str">
        <f t="shared" si="1016"/>
        <v>0.000253822137161601-0.000415160298738091i</v>
      </c>
      <c r="L3452" t="str">
        <f t="shared" si="1017"/>
        <v>0.0001875-0.000515198018185188i</v>
      </c>
      <c r="M3452" t="str">
        <f t="shared" si="1018"/>
        <v>0.0025-0.00024835186517645i</v>
      </c>
      <c r="N3452">
        <f t="shared" si="1019"/>
        <v>7.833579151698757</v>
      </c>
      <c r="O3452">
        <f t="shared" si="1020"/>
        <v>24.602092710298521</v>
      </c>
      <c r="P3452" s="3">
        <f t="shared" si="1021"/>
        <v>-24.602092710298521</v>
      </c>
      <c r="Q3452" s="3">
        <f t="shared" si="1022"/>
        <v>172.16642084830124</v>
      </c>
      <c r="R3452">
        <f t="shared" si="1023"/>
        <v>-7.833579151698757</v>
      </c>
      <c r="S3452">
        <f t="shared" si="1024"/>
        <v>410.79779829878225</v>
      </c>
      <c r="T3452">
        <f t="shared" si="1007"/>
        <v>-24.602092710298521</v>
      </c>
    </row>
    <row r="3453" spans="1:20" x14ac:dyDescent="0.25">
      <c r="A3453">
        <f t="shared" si="1008"/>
        <v>2590926.9415165042</v>
      </c>
      <c r="B3453">
        <f t="shared" si="1025"/>
        <v>412358.82993231766</v>
      </c>
      <c r="C3453" t="str">
        <f t="shared" si="1009"/>
        <v>-0.05783102240368+0.00809538132739311i</v>
      </c>
      <c r="D3453" t="str">
        <f t="shared" si="1010"/>
        <v>2.63250438681882-1.53060828082025i</v>
      </c>
      <c r="E3453" t="str">
        <f t="shared" si="1011"/>
        <v>-6.36416768548428-39.0144042882757i</v>
      </c>
      <c r="F3453" t="str">
        <f t="shared" si="1012"/>
        <v>2.74037365554401-1.04381217576917i</v>
      </c>
      <c r="G3453" t="str">
        <f t="shared" si="1013"/>
        <v>0.94173831506311-0.234237616546115i</v>
      </c>
      <c r="H3453" t="str">
        <f t="shared" si="1014"/>
        <v>0.00936745558827871-21.067775017i</v>
      </c>
      <c r="I3453" t="str">
        <f t="shared" si="1015"/>
        <v>-0.0619645462401724-0.162896406201398i</v>
      </c>
      <c r="K3453" t="str">
        <f t="shared" si="1016"/>
        <v>0.000253259333254659-0.000413753614054902i</v>
      </c>
      <c r="L3453" t="str">
        <f t="shared" si="1017"/>
        <v>0.0001875-0.000513247677012541i</v>
      </c>
      <c r="M3453" t="str">
        <f t="shared" si="1018"/>
        <v>0.0025-0.000247411700713737i</v>
      </c>
      <c r="N3453">
        <f t="shared" si="1019"/>
        <v>7.9686758028387885</v>
      </c>
      <c r="O3453">
        <f t="shared" si="1020"/>
        <v>24.672504159646166</v>
      </c>
      <c r="P3453" s="3">
        <f t="shared" si="1021"/>
        <v>-24.672504159646166</v>
      </c>
      <c r="Q3453" s="3">
        <f t="shared" si="1022"/>
        <v>172.03132419716121</v>
      </c>
      <c r="R3453">
        <f t="shared" si="1023"/>
        <v>-7.9686758028387885</v>
      </c>
      <c r="S3453">
        <f t="shared" si="1024"/>
        <v>412.35882993231769</v>
      </c>
      <c r="T3453">
        <f t="shared" si="1007"/>
        <v>-24.672504159646166</v>
      </c>
    </row>
    <row r="3454" spans="1:20" x14ac:dyDescent="0.25">
      <c r="A3454">
        <f t="shared" si="1008"/>
        <v>2600772.4638942666</v>
      </c>
      <c r="B3454">
        <f t="shared" si="1025"/>
        <v>413925.79348606046</v>
      </c>
      <c r="C3454" t="str">
        <f t="shared" si="1009"/>
        <v>-0.0573447228798134+0.00816516695038803i</v>
      </c>
      <c r="D3454" t="str">
        <f t="shared" si="1010"/>
        <v>2.62763993174281-1.5333643353917i</v>
      </c>
      <c r="E3454" t="str">
        <f t="shared" si="1011"/>
        <v>-6.3884913134778-38.8459911357278i</v>
      </c>
      <c r="F3454" t="str">
        <f t="shared" si="1012"/>
        <v>2.7391584823809-1.04472774131002i</v>
      </c>
      <c r="G3454" t="str">
        <f t="shared" si="1013"/>
        <v>0.941320716855357-0.2350234560087i</v>
      </c>
      <c r="H3454" t="str">
        <f t="shared" si="1014"/>
        <v>0.00927604187737233-20.9879113719463i</v>
      </c>
      <c r="I3454" t="str">
        <f t="shared" si="1015"/>
        <v>-0.0617843238326123-0.162206810742742i</v>
      </c>
      <c r="K3454" t="str">
        <f t="shared" si="1016"/>
        <v>0.00025270010284306-0.000412350589909665i</v>
      </c>
      <c r="L3454" t="str">
        <f t="shared" si="1017"/>
        <v>0.0001875-0.000511304719080036i</v>
      </c>
      <c r="M3454" t="str">
        <f t="shared" si="1018"/>
        <v>0.0025-0.000246475095351402i</v>
      </c>
      <c r="N3454">
        <f t="shared" si="1019"/>
        <v>8.1037255598251932</v>
      </c>
      <c r="O3454">
        <f t="shared" si="1020"/>
        <v>24.742961887111939</v>
      </c>
      <c r="P3454" s="3">
        <f t="shared" si="1021"/>
        <v>-24.742961887111939</v>
      </c>
      <c r="Q3454" s="3">
        <f t="shared" si="1022"/>
        <v>171.89627444017481</v>
      </c>
      <c r="R3454">
        <f t="shared" si="1023"/>
        <v>-8.1037255598251932</v>
      </c>
      <c r="S3454">
        <f t="shared" si="1024"/>
        <v>413.92579348606046</v>
      </c>
      <c r="T3454">
        <f t="shared" si="1007"/>
        <v>-24.742961887111939</v>
      </c>
    </row>
    <row r="3455" spans="1:20" x14ac:dyDescent="0.25">
      <c r="A3455">
        <f t="shared" si="1008"/>
        <v>2610655.3992570648</v>
      </c>
      <c r="B3455">
        <f t="shared" si="1025"/>
        <v>415498.71150130749</v>
      </c>
      <c r="C3455" t="str">
        <f t="shared" si="1009"/>
        <v>-0.0568618936917157+0.00823316129066394i</v>
      </c>
      <c r="D3455" t="str">
        <f t="shared" si="1010"/>
        <v>2.62275658612618-1.53611066685459i</v>
      </c>
      <c r="E3455" t="str">
        <f t="shared" si="1011"/>
        <v>-6.41254561558655-38.6781837842452i</v>
      </c>
      <c r="F3455" t="str">
        <f t="shared" si="1012"/>
        <v>2.73793514590487-1.04565398824161i</v>
      </c>
      <c r="G3455" t="str">
        <f t="shared" si="1013"/>
        <v>0.940900313298577-0.235811182375257i</v>
      </c>
      <c r="H3455" t="str">
        <f t="shared" si="1014"/>
        <v>0.00918560543114264-20.908351213126i</v>
      </c>
      <c r="I3455" t="str">
        <f t="shared" si="1015"/>
        <v>-0.0616052061588981-0.161519628108611i</v>
      </c>
      <c r="K3455" t="str">
        <f t="shared" si="1016"/>
        <v>0.000252144427916271-0.000410951227856736i</v>
      </c>
      <c r="L3455" t="str">
        <f t="shared" si="1017"/>
        <v>0.0001875-0.000509369116437575i</v>
      </c>
      <c r="M3455" t="str">
        <f t="shared" si="1018"/>
        <v>0.0025-0.000245542035616061i</v>
      </c>
      <c r="N3455">
        <f t="shared" si="1019"/>
        <v>8.2387285650509057</v>
      </c>
      <c r="O3455">
        <f t="shared" si="1020"/>
        <v>24.813465951519177</v>
      </c>
      <c r="P3455" s="3">
        <f t="shared" si="1021"/>
        <v>-24.813465951519177</v>
      </c>
      <c r="Q3455" s="3">
        <f t="shared" si="1022"/>
        <v>171.76127143494909</v>
      </c>
      <c r="R3455">
        <f t="shared" si="1023"/>
        <v>-8.2387285650509057</v>
      </c>
      <c r="S3455">
        <f t="shared" si="1024"/>
        <v>415.49871150130747</v>
      </c>
      <c r="T3455">
        <f t="shared" si="1007"/>
        <v>-24.813465951519177</v>
      </c>
    </row>
    <row r="3456" spans="1:20" x14ac:dyDescent="0.25">
      <c r="A3456">
        <f t="shared" si="1008"/>
        <v>2620575.889774242</v>
      </c>
      <c r="B3456">
        <f t="shared" si="1025"/>
        <v>417077.60660501249</v>
      </c>
      <c r="C3456" t="str">
        <f t="shared" si="1009"/>
        <v>-0.0563825158010423+0.00829938709151987i</v>
      </c>
      <c r="D3456" t="str">
        <f t="shared" si="1010"/>
        <v>2.61785438103067-1.53884712992012i</v>
      </c>
      <c r="E3456" t="str">
        <f t="shared" si="1011"/>
        <v>-6.43633244459899-38.5109797317791i</v>
      </c>
      <c r="F3456" t="str">
        <f t="shared" si="1012"/>
        <v>2.73670359913115-1.04659088602856i</v>
      </c>
      <c r="G3456" t="str">
        <f t="shared" si="1013"/>
        <v>0.940477088246307-0.236600791904962i</v>
      </c>
      <c r="H3456" t="str">
        <f t="shared" si="1014"/>
        <v>0.00909613505038254-20.8290933800011i</v>
      </c>
      <c r="I3456" t="str">
        <f t="shared" si="1015"/>
        <v>-0.0614271832767917-0.160834848898577i</v>
      </c>
      <c r="K3456" t="str">
        <f t="shared" si="1016"/>
        <v>0.000251592290489322-0.000409555529325777i</v>
      </c>
      <c r="L3456" t="str">
        <f t="shared" si="1017"/>
        <v>0.0001875-0.000507440841240859i</v>
      </c>
      <c r="M3456" t="str">
        <f t="shared" si="1018"/>
        <v>0.0025-0.000244612508085337i</v>
      </c>
      <c r="N3456">
        <f t="shared" si="1019"/>
        <v>8.3736849548804742</v>
      </c>
      <c r="O3456">
        <f t="shared" si="1020"/>
        <v>24.88401641168047</v>
      </c>
      <c r="P3456" s="3">
        <f t="shared" si="1021"/>
        <v>-24.88401641168047</v>
      </c>
      <c r="Q3456" s="3">
        <f t="shared" si="1022"/>
        <v>171.62631504511953</v>
      </c>
      <c r="R3456">
        <f t="shared" si="1023"/>
        <v>-8.3736849548804742</v>
      </c>
      <c r="S3456">
        <f t="shared" si="1024"/>
        <v>417.07760660501248</v>
      </c>
      <c r="T3456">
        <f t="shared" si="1007"/>
        <v>-24.88401641168047</v>
      </c>
    </row>
    <row r="3457" spans="1:20" x14ac:dyDescent="0.25">
      <c r="A3457">
        <f t="shared" si="1008"/>
        <v>2630534.0781553844</v>
      </c>
      <c r="B3457">
        <f t="shared" si="1025"/>
        <v>418662.50151011156</v>
      </c>
      <c r="C3457" t="str">
        <f t="shared" si="1009"/>
        <v>-0.0559065702211804+0.00836386687691978i</v>
      </c>
      <c r="D3457" t="str">
        <f t="shared" si="1010"/>
        <v>2.61293334884778-1.54157357911226i</v>
      </c>
      <c r="E3457" t="str">
        <f t="shared" si="1011"/>
        <v>-6.45985363384383-38.3443764885295i</v>
      </c>
      <c r="F3457" t="str">
        <f t="shared" si="1012"/>
        <v>2.73546379491781-1.04753840388886i</v>
      </c>
      <c r="G3457" t="str">
        <f t="shared" si="1013"/>
        <v>0.940051025498071-0.237392280746649i</v>
      </c>
      <c r="H3457" t="str">
        <f t="shared" si="1014"/>
        <v>0.00900761966789431-20.7501367165361i</v>
      </c>
      <c r="I3457" t="str">
        <f t="shared" si="1015"/>
        <v>-0.0612502453115053-0.160152463754393i</v>
      </c>
      <c r="K3457" t="str">
        <f t="shared" si="1016"/>
        <v>0.000251043672603792-0.000408163495622747i</v>
      </c>
      <c r="L3457" t="str">
        <f t="shared" si="1017"/>
        <v>0.0001875-0.000505519865751005i</v>
      </c>
      <c r="M3457" t="str">
        <f t="shared" si="1018"/>
        <v>0.0025-0.000243686499387664i</v>
      </c>
      <c r="N3457">
        <f t="shared" si="1019"/>
        <v>8.5085948596538117</v>
      </c>
      <c r="O3457">
        <f t="shared" si="1020"/>
        <v>24.954613326388554</v>
      </c>
      <c r="P3457" s="3">
        <f t="shared" si="1021"/>
        <v>-24.954613326388554</v>
      </c>
      <c r="Q3457" s="3">
        <f t="shared" si="1022"/>
        <v>171.49140514034619</v>
      </c>
      <c r="R3457">
        <f t="shared" si="1023"/>
        <v>-8.5085948596538117</v>
      </c>
      <c r="S3457">
        <f t="shared" si="1024"/>
        <v>418.66250151011155</v>
      </c>
      <c r="T3457">
        <f t="shared" si="1007"/>
        <v>-24.954613326388554</v>
      </c>
    </row>
    <row r="3458" spans="1:20" x14ac:dyDescent="0.25">
      <c r="A3458">
        <f t="shared" si="1008"/>
        <v>2640530.107652375</v>
      </c>
      <c r="B3458">
        <f t="shared" si="1025"/>
        <v>420253.41901585</v>
      </c>
      <c r="C3458" t="str">
        <f t="shared" si="1009"/>
        <v>-0.0554340380177779+0.00842662295329655i</v>
      </c>
      <c r="D3458" t="str">
        <f t="shared" si="1010"/>
        <v>2.60799352330576-1.54428986878123i</v>
      </c>
      <c r="E3458" t="str">
        <f t="shared" si="1011"/>
        <v>-6.48311099739048-38.1783715769183i</v>
      </c>
      <c r="F3458" t="str">
        <f t="shared" si="1012"/>
        <v>2.73421568596698-1.04849651079043i</v>
      </c>
      <c r="G3458" t="str">
        <f t="shared" si="1013"/>
        <v>0.939622108799799-0.238185644937762i</v>
      </c>
      <c r="H3458" t="str">
        <f t="shared" si="1014"/>
        <v>0.00892004834697307-20.6714800711803i</v>
      </c>
      <c r="I3458" t="str">
        <f t="shared" si="1015"/>
        <v>-0.0610743824551877-0.15947246335988i</v>
      </c>
      <c r="K3458" t="str">
        <f t="shared" si="1016"/>
        <v>0.000250498556328784-0.000406775127930865i</v>
      </c>
      <c r="L3458" t="str">
        <f t="shared" si="1017"/>
        <v>0.0001875-0.000503606162334134i</v>
      </c>
      <c r="M3458" t="str">
        <f t="shared" si="1018"/>
        <v>0.0025-0.000242763996202096i</v>
      </c>
      <c r="N3458">
        <f t="shared" si="1019"/>
        <v>8.6434584036848605</v>
      </c>
      <c r="O3458">
        <f t="shared" si="1020"/>
        <v>25.025256754408538</v>
      </c>
      <c r="P3458" s="3">
        <f t="shared" si="1021"/>
        <v>-25.025256754408538</v>
      </c>
      <c r="Q3458" s="3">
        <f t="shared" si="1022"/>
        <v>171.35654159631514</v>
      </c>
      <c r="R3458">
        <f t="shared" si="1023"/>
        <v>-8.6434584036848605</v>
      </c>
      <c r="S3458">
        <f t="shared" si="1024"/>
        <v>420.25341901585</v>
      </c>
      <c r="T3458">
        <f t="shared" si="1007"/>
        <v>-25.025256754408538</v>
      </c>
    </row>
    <row r="3459" spans="1:20" x14ac:dyDescent="0.25">
      <c r="A3459">
        <f t="shared" si="1008"/>
        <v>2650564.1220614538</v>
      </c>
      <c r="B3459">
        <f t="shared" si="1025"/>
        <v>421850.38200811023</v>
      </c>
      <c r="C3459" t="str">
        <f t="shared" si="1009"/>
        <v>-0.0549649003092632+0.00848767741134739i</v>
      </c>
      <c r="D3459" t="str">
        <f t="shared" si="1010"/>
        <v>2.6030349394765-1.5469958531172i</v>
      </c>
      <c r="E3459" t="str">
        <f t="shared" si="1011"/>
        <v>-6.50610633024864-38.0129625315613i</v>
      </c>
      <c r="F3459" t="str">
        <f t="shared" si="1012"/>
        <v>2.73295922482608-1.04946517544784i</v>
      </c>
      <c r="G3459" t="str">
        <f t="shared" si="1013"/>
        <v>0.939190321844257-0.238980880403303i</v>
      </c>
      <c r="H3459" t="str">
        <f t="shared" si="1014"/>
        <v>0.008833410279906-20.5931222968493i</v>
      </c>
      <c r="I3459" t="str">
        <f t="shared" si="1015"/>
        <v>-0.0608995849664218-0.15879483844082i</v>
      </c>
      <c r="K3459" t="str">
        <f t="shared" si="1016"/>
        <v>0.000249956923761893-0.0004053904273116i</v>
      </c>
      <c r="L3459" t="str">
        <f t="shared" si="1017"/>
        <v>0.0001875-0.000501699703460984i</v>
      </c>
      <c r="M3459" t="str">
        <f t="shared" si="1018"/>
        <v>0.0025-0.000241844985258115i</v>
      </c>
      <c r="N3459">
        <f t="shared" si="1019"/>
        <v>8.7782757052651164</v>
      </c>
      <c r="O3459">
        <f t="shared" si="1020"/>
        <v>25.095946754469324</v>
      </c>
      <c r="P3459" s="3">
        <f t="shared" si="1021"/>
        <v>-25.095946754469324</v>
      </c>
      <c r="Q3459" s="3">
        <f t="shared" si="1022"/>
        <v>171.22172429473488</v>
      </c>
      <c r="R3459">
        <f t="shared" si="1023"/>
        <v>-8.7782757052651164</v>
      </c>
      <c r="S3459">
        <f t="shared" si="1024"/>
        <v>421.85038200811022</v>
      </c>
      <c r="T3459">
        <f t="shared" si="1007"/>
        <v>-25.095946754469324</v>
      </c>
    </row>
    <row r="3460" spans="1:20" x14ac:dyDescent="0.25">
      <c r="A3460">
        <f t="shared" si="1008"/>
        <v>2660636.2657252871</v>
      </c>
      <c r="B3460">
        <f t="shared" si="1025"/>
        <v>423453.41345974104</v>
      </c>
      <c r="C3460" t="str">
        <f t="shared" si="1009"/>
        <v>-0.0544991382673487+0.00854705212781436i</v>
      </c>
      <c r="D3460" t="str">
        <f t="shared" si="1010"/>
        <v>2.59805763378218-1.54969138616399i</v>
      </c>
      <c r="E3460" t="str">
        <f t="shared" si="1011"/>
        <v>-6.52884140856606-37.8481468992437i</v>
      </c>
      <c r="F3460" t="str">
        <f t="shared" si="1012"/>
        <v>2.73169436388912-1.05044436631893i</v>
      </c>
      <c r="G3460" t="str">
        <f t="shared" si="1013"/>
        <v>0.938755648271494-0.239777982954777i</v>
      </c>
      <c r="H3460" t="str">
        <f t="shared" si="1014"/>
        <v>0.00874769478648726-20.5150622509082i</v>
      </c>
      <c r="I3460" t="str">
        <f t="shared" si="1015"/>
        <v>-0.0607258431697266-0.158119579764848i</v>
      </c>
      <c r="K3460" t="str">
        <f t="shared" si="1016"/>
        <v>0.000249418757030143-0.000404009394705636i</v>
      </c>
      <c r="L3460" t="str">
        <f t="shared" si="1017"/>
        <v>0.0001875-0.000499800461706498i</v>
      </c>
      <c r="M3460" t="str">
        <f t="shared" si="1018"/>
        <v>0.0025-0.00024092945333544i</v>
      </c>
      <c r="N3460">
        <f t="shared" si="1019"/>
        <v>8.9130468766644242</v>
      </c>
      <c r="O3460">
        <f t="shared" si="1020"/>
        <v>25.166683385255375</v>
      </c>
      <c r="P3460" s="3">
        <f t="shared" si="1021"/>
        <v>-25.166683385255375</v>
      </c>
      <c r="Q3460" s="3">
        <f t="shared" si="1022"/>
        <v>171.08695312333558</v>
      </c>
      <c r="R3460">
        <f t="shared" si="1023"/>
        <v>-8.9130468766644242</v>
      </c>
      <c r="S3460">
        <f t="shared" si="1024"/>
        <v>423.45341345974106</v>
      </c>
      <c r="T3460">
        <f t="shared" si="1007"/>
        <v>-25.166683385255375</v>
      </c>
    </row>
    <row r="3461" spans="1:20" x14ac:dyDescent="0.25">
      <c r="A3461">
        <f t="shared" si="1008"/>
        <v>2670746.6835350436</v>
      </c>
      <c r="B3461">
        <f t="shared" si="1025"/>
        <v>425062.53643088805</v>
      </c>
      <c r="C3461" t="str">
        <f t="shared" si="1009"/>
        <v>-0.0540367331175227+0.00860476876725508i</v>
      </c>
      <c r="D3461" t="str">
        <f t="shared" si="1010"/>
        <v>2.59306164400189-1.55237632183316i</v>
      </c>
      <c r="E3461" t="str">
        <f t="shared" si="1011"/>
        <v>-6.5513179898225-37.6839222388918i</v>
      </c>
      <c r="F3461" t="str">
        <f t="shared" si="1012"/>
        <v>2.73042105539804-1.05143405160147i</v>
      </c>
      <c r="G3461" t="str">
        <f t="shared" si="1013"/>
        <v>0.938318071669295-0.24057694828913i</v>
      </c>
      <c r="H3461" t="str">
        <f t="shared" si="1014"/>
        <v>0.00866289131254775-20.437298795153i</v>
      </c>
      <c r="I3461" t="str">
        <f t="shared" si="1015"/>
        <v>-0.0605531474550609-0.157446678141349i</v>
      </c>
      <c r="K3461" t="str">
        <f t="shared" si="1016"/>
        <v>0.000248884038290908-0.000402632030933862i</v>
      </c>
      <c r="L3461" t="str">
        <f t="shared" si="1017"/>
        <v>0.0001875-0.000497908409749452i</v>
      </c>
      <c r="M3461" t="str">
        <f t="shared" si="1018"/>
        <v>0.0025-0.000240017387263838i</v>
      </c>
      <c r="N3461">
        <f t="shared" si="1019"/>
        <v>9.0477720241358099</v>
      </c>
      <c r="O3461">
        <f t="shared" si="1020"/>
        <v>25.237466705398187</v>
      </c>
      <c r="P3461" s="3">
        <f t="shared" si="1021"/>
        <v>-25.237466705398187</v>
      </c>
      <c r="Q3461" s="3">
        <f t="shared" si="1022"/>
        <v>170.95222797586419</v>
      </c>
      <c r="R3461">
        <f t="shared" si="1023"/>
        <v>-9.0477720241358099</v>
      </c>
      <c r="S3461">
        <f t="shared" si="1024"/>
        <v>425.06253643088803</v>
      </c>
      <c r="T3461">
        <f t="shared" si="1007"/>
        <v>-25.237466705398187</v>
      </c>
    </row>
    <row r="3462" spans="1:20" x14ac:dyDescent="0.25">
      <c r="A3462">
        <f t="shared" si="1008"/>
        <v>2680895.5209324765</v>
      </c>
      <c r="B3462">
        <f t="shared" si="1025"/>
        <v>426677.77406932542</v>
      </c>
      <c r="C3462" t="str">
        <f t="shared" si="1009"/>
        <v>-0.0535776661395254+0.00866084878379941i</v>
      </c>
      <c r="D3462" t="str">
        <f t="shared" si="1010"/>
        <v>2.58804700927797-1.55505051391797i</v>
      </c>
      <c r="E3462" t="str">
        <f t="shared" si="1011"/>
        <v>-6.57353781302409-37.5202861215462i</v>
      </c>
      <c r="F3462" t="str">
        <f t="shared" si="1012"/>
        <v>2.72913925144405-1.05243419922972i</v>
      </c>
      <c r="G3462" t="str">
        <f t="shared" si="1013"/>
        <v>0.937877575573652-0.241377771987688i</v>
      </c>
      <c r="H3462" t="str">
        <f t="shared" si="1014"/>
        <v>0.00857898942850099-20.3598307957936i</v>
      </c>
      <c r="I3462" t="str">
        <f t="shared" si="1015"/>
        <v>-0.0603814882773305-0.156776124421348i</v>
      </c>
      <c r="K3462" t="str">
        <f t="shared" si="1016"/>
        <v>0.000248352749732823-0.000401258336698354i</v>
      </c>
      <c r="L3462" t="str">
        <f t="shared" si="1017"/>
        <v>0.0001875-0.000496023520372038i</v>
      </c>
      <c r="M3462" t="str">
        <f t="shared" si="1018"/>
        <v>0.0025-0.000239108773922931i</v>
      </c>
      <c r="N3462">
        <f t="shared" si="1019"/>
        <v>9.1824512479191753</v>
      </c>
      <c r="O3462">
        <f t="shared" si="1020"/>
        <v>25.308296773468093</v>
      </c>
      <c r="P3462" s="3">
        <f t="shared" si="1021"/>
        <v>-25.308296773468093</v>
      </c>
      <c r="Q3462" s="3">
        <f t="shared" si="1022"/>
        <v>170.81754875208082</v>
      </c>
      <c r="R3462">
        <f t="shared" si="1023"/>
        <v>-9.1824512479191753</v>
      </c>
      <c r="S3462">
        <f t="shared" si="1024"/>
        <v>426.67777406932544</v>
      </c>
      <c r="T3462">
        <f t="shared" si="1007"/>
        <v>-25.308296773468093</v>
      </c>
    </row>
    <row r="3463" spans="1:20" x14ac:dyDescent="0.25">
      <c r="A3463">
        <f t="shared" si="1008"/>
        <v>2691082.9239120199</v>
      </c>
      <c r="B3463">
        <f t="shared" si="1025"/>
        <v>428299.14961078885</v>
      </c>
      <c r="C3463" t="str">
        <f t="shared" si="1009"/>
        <v>-0.0531219186678169+0.00871531342289451i</v>
      </c>
      <c r="D3463" t="str">
        <f t="shared" si="1010"/>
        <v>2.58301377012231-1.55771381610777i</v>
      </c>
      <c r="E3463" t="str">
        <f t="shared" si="1011"/>
        <v>-6.59550259889474-37.3572361303356i</v>
      </c>
      <c r="F3463" t="str">
        <f t="shared" si="1012"/>
        <v>2.72784890396906-1.05344477687117i</v>
      </c>
      <c r="G3463" t="str">
        <f t="shared" si="1013"/>
        <v>0.937434143469242-0.242180449515088i</v>
      </c>
      <c r="H3463" t="str">
        <f t="shared" si="1014"/>
        <v>0.00849597882790428-20.2826571234358i</v>
      </c>
      <c r="I3463" t="str">
        <f t="shared" si="1015"/>
        <v>-0.0602108561559081-0.156107909497408i</v>
      </c>
      <c r="K3463" t="str">
        <f t="shared" si="1016"/>
        <v>0.000247824873576691-0.000399888312583348i</v>
      </c>
      <c r="L3463" t="str">
        <f t="shared" si="1017"/>
        <v>0.0001875-0.000494145766459491i</v>
      </c>
      <c r="M3463" t="str">
        <f t="shared" si="1018"/>
        <v>0.0025-0.000238203600242011i</v>
      </c>
      <c r="N3463">
        <f t="shared" si="1019"/>
        <v>9.3170846422459874</v>
      </c>
      <c r="O3463">
        <f t="shared" si="1020"/>
        <v>25.379173647965313</v>
      </c>
      <c r="P3463" s="3">
        <f t="shared" si="1021"/>
        <v>-25.379173647965313</v>
      </c>
      <c r="Q3463" s="3">
        <f t="shared" si="1022"/>
        <v>170.68291535775401</v>
      </c>
      <c r="R3463">
        <f t="shared" si="1023"/>
        <v>-9.3170846422459874</v>
      </c>
      <c r="S3463">
        <f t="shared" si="1024"/>
        <v>428.29914961078885</v>
      </c>
      <c r="T3463">
        <f t="shared" si="1007"/>
        <v>-25.379173647965313</v>
      </c>
    </row>
    <row r="3464" spans="1:20" x14ac:dyDescent="0.25">
      <c r="A3464">
        <f t="shared" si="1008"/>
        <v>2701309.0390228857</v>
      </c>
      <c r="B3464">
        <f t="shared" si="1025"/>
        <v>429926.68637930986</v>
      </c>
      <c r="C3464" t="str">
        <f t="shared" si="1009"/>
        <v>-0.052669472092025+0.00876818372303633i</v>
      </c>
      <c r="D3464" t="str">
        <f t="shared" si="1010"/>
        <v>2.57796196842245-1.56036608200223i</v>
      </c>
      <c r="E3464" t="str">
        <f t="shared" si="1011"/>
        <v>-6.61721405006431-37.1947698604475i</v>
      </c>
      <c r="F3464" t="str">
        <f t="shared" si="1012"/>
        <v>2.72654996476706-1.05446575192303i</v>
      </c>
      <c r="G3464" t="str">
        <f t="shared" si="1013"/>
        <v>0.936987758789919-0.242984976218208i</v>
      </c>
      <c r="H3464" t="str">
        <f t="shared" si="1014"/>
        <v>0.00841384932603378-20.2057766530639i</v>
      </c>
      <c r="I3464" t="str">
        <f t="shared" si="1015"/>
        <v>-0.0600412416741442-0.155442024303526i</v>
      </c>
      <c r="K3464" t="str">
        <f t="shared" si="1016"/>
        <v>0.000247300392076335-0.000398521959056239i</v>
      </c>
      <c r="L3464" t="str">
        <f t="shared" si="1017"/>
        <v>0.0001875-0.000492275120999692i</v>
      </c>
      <c r="M3464" t="str">
        <f t="shared" si="1018"/>
        <v>0.0025-0.000237301853199852i</v>
      </c>
      <c r="N3464">
        <f t="shared" si="1019"/>
        <v>9.4516722953442525</v>
      </c>
      <c r="O3464">
        <f t="shared" si="1020"/>
        <v>25.450097387312063</v>
      </c>
      <c r="P3464" s="3">
        <f t="shared" si="1021"/>
        <v>-25.450097387312063</v>
      </c>
      <c r="Q3464" s="3">
        <f t="shared" si="1022"/>
        <v>170.54832770465575</v>
      </c>
      <c r="R3464">
        <f t="shared" si="1023"/>
        <v>-9.4516722953442525</v>
      </c>
      <c r="S3464">
        <f t="shared" si="1024"/>
        <v>429.92668637930984</v>
      </c>
      <c r="T3464">
        <f t="shared" si="1007"/>
        <v>-25.450097387312063</v>
      </c>
    </row>
    <row r="3465" spans="1:20" x14ac:dyDescent="0.25">
      <c r="A3465">
        <f t="shared" si="1008"/>
        <v>2711574.0133711724</v>
      </c>
      <c r="B3465">
        <f t="shared" si="1025"/>
        <v>431560.40778755123</v>
      </c>
      <c r="C3465" t="str">
        <f t="shared" si="1009"/>
        <v>-0.0522203078573878+0.00881948051749032i</v>
      </c>
      <c r="D3465" t="str">
        <f t="shared" si="1010"/>
        <v>2.57289164744748-1.56300716512601i</v>
      </c>
      <c r="E3465" t="str">
        <f t="shared" si="1011"/>
        <v>-6.63867385125722-37.0328849191025i</v>
      </c>
      <c r="F3465" t="str">
        <f t="shared" si="1012"/>
        <v>2.72524238548566-1.05549709150891i</v>
      </c>
      <c r="G3465" t="str">
        <f t="shared" si="1013"/>
        <v>0.936538404919219-0.243791347325093i</v>
      </c>
      <c r="H3465" t="str">
        <f t="shared" si="1014"/>
        <v>0.00833259085847654-20.1291882640234i</v>
      </c>
      <c r="I3465" t="str">
        <f t="shared" si="1015"/>
        <v>-0.0598726354788955-0.154778459815031i</v>
      </c>
      <c r="K3465" t="str">
        <f t="shared" si="1016"/>
        <v>0.000246779287519489-0.000397159276468552i</v>
      </c>
      <c r="L3465" t="str">
        <f t="shared" si="1017"/>
        <v>0.0001875-0.000490411557082778i</v>
      </c>
      <c r="M3465" t="str">
        <f t="shared" si="1018"/>
        <v>0.0025-0.000236403519824518i</v>
      </c>
      <c r="N3465">
        <f t="shared" si="1019"/>
        <v>9.5862142894446833</v>
      </c>
      <c r="O3465">
        <f t="shared" si="1020"/>
        <v>25.521068049843478</v>
      </c>
      <c r="P3465" s="3">
        <f t="shared" si="1021"/>
        <v>-25.521068049843478</v>
      </c>
      <c r="Q3465" s="3">
        <f t="shared" si="1022"/>
        <v>170.41378571055532</v>
      </c>
      <c r="R3465">
        <f t="shared" si="1023"/>
        <v>-9.5862142894446833</v>
      </c>
      <c r="S3465">
        <f t="shared" si="1024"/>
        <v>431.56040778755124</v>
      </c>
      <c r="T3465">
        <f t="shared" si="1007"/>
        <v>-25.521068049843478</v>
      </c>
    </row>
    <row r="3466" spans="1:20" x14ac:dyDescent="0.25">
      <c r="A3466">
        <f t="shared" si="1008"/>
        <v>2721877.9946219833</v>
      </c>
      <c r="B3466">
        <f t="shared" si="1025"/>
        <v>433200.33733714395</v>
      </c>
      <c r="C3466" t="str">
        <f t="shared" si="1009"/>
        <v>-0.0517744074651773+0.00886922443600013i</v>
      </c>
      <c r="D3466" t="str">
        <f t="shared" si="1010"/>
        <v>2.56780285185381-1.56563691894337i</v>
      </c>
      <c r="E3466" t="str">
        <f t="shared" si="1011"/>
        <v>-6.6598836694773-36.8715789255256i</v>
      </c>
      <c r="F3466" t="str">
        <f t="shared" si="1012"/>
        <v>2.72392611762751-1.05653876247534i</v>
      </c>
      <c r="G3466" t="str">
        <f t="shared" si="1013"/>
        <v>0.936086065190878-0.244599557943871i</v>
      </c>
      <c r="H3466" t="str">
        <f t="shared" si="1014"/>
        <v>0.00825219347973523-20.0528908400036i</v>
      </c>
      <c r="I3466" t="str">
        <f t="shared" si="1015"/>
        <v>-0.0597050282800466-0.154117207048479i</v>
      </c>
      <c r="K3466" t="str">
        <f t="shared" si="1016"/>
        <v>0.000246261542228616-0.000395800265056932i</v>
      </c>
      <c r="L3466" t="str">
        <f t="shared" si="1017"/>
        <v>0.0001875-0.000488555047900755i</v>
      </c>
      <c r="M3466" t="str">
        <f t="shared" si="1018"/>
        <v>0.0025-0.000235508587193185i</v>
      </c>
      <c r="N3466">
        <f t="shared" si="1019"/>
        <v>9.7207107007890556</v>
      </c>
      <c r="O3466">
        <f t="shared" si="1020"/>
        <v>25.59208569379954</v>
      </c>
      <c r="P3466" s="3">
        <f t="shared" si="1021"/>
        <v>-25.59208569379954</v>
      </c>
      <c r="Q3466" s="3">
        <f t="shared" si="1022"/>
        <v>170.27928929921094</v>
      </c>
      <c r="R3466">
        <f t="shared" si="1023"/>
        <v>-9.7207107007890556</v>
      </c>
      <c r="S3466">
        <f t="shared" si="1024"/>
        <v>433.20033733714394</v>
      </c>
      <c r="T3466">
        <f t="shared" si="1007"/>
        <v>-25.59208569379954</v>
      </c>
    </row>
    <row r="3467" spans="1:20" x14ac:dyDescent="0.25">
      <c r="A3467">
        <f t="shared" si="1008"/>
        <v>2732221.131001547</v>
      </c>
      <c r="B3467">
        <f t="shared" si="1025"/>
        <v>434846.49861902511</v>
      </c>
      <c r="C3467" t="str">
        <f t="shared" si="1009"/>
        <v>-0.0513317524731165+0.00891743590648101i</v>
      </c>
      <c r="D3467" t="str">
        <f t="shared" si="1010"/>
        <v>2.56269562769078-1.56825519687295i</v>
      </c>
      <c r="E3467" t="str">
        <f t="shared" si="1011"/>
        <v>-6.68084515419178-36.7108495109192i</v>
      </c>
      <c r="F3467" t="str">
        <f t="shared" si="1012"/>
        <v>2.72260111255192-1.05759073138842i</v>
      </c>
      <c r="G3467" t="str">
        <f t="shared" si="1013"/>
        <v>0.935630722889359-0.245409603061686i</v>
      </c>
      <c r="H3467" t="str">
        <f t="shared" si="1014"/>
        <v>0.00817264736184973-19.9768832690201i</v>
      </c>
      <c r="I3467" t="str">
        <f t="shared" si="1015"/>
        <v>-0.0595384108500452-0.153458257061553i</v>
      </c>
      <c r="K3467" t="str">
        <f t="shared" si="1016"/>
        <v>0.000245747138561767-0.000394444924944134i</v>
      </c>
      <c r="L3467" t="str">
        <f t="shared" si="1017"/>
        <v>0.0001875-0.000486705566747116i</v>
      </c>
      <c r="M3467" t="str">
        <f t="shared" si="1018"/>
        <v>0.0025-0.000234617042431943i</v>
      </c>
      <c r="N3467">
        <f t="shared" si="1019"/>
        <v>9.8551615996348971</v>
      </c>
      <c r="O3467">
        <f t="shared" si="1020"/>
        <v>25.663150377316065</v>
      </c>
      <c r="P3467" s="3">
        <f t="shared" si="1021"/>
        <v>-25.663150377316065</v>
      </c>
      <c r="Q3467" s="3">
        <f t="shared" si="1022"/>
        <v>170.1448384003651</v>
      </c>
      <c r="R3467">
        <f t="shared" si="1023"/>
        <v>-9.8551615996348971</v>
      </c>
      <c r="S3467">
        <f t="shared" si="1024"/>
        <v>434.84649861902511</v>
      </c>
      <c r="T3467">
        <f t="shared" si="1007"/>
        <v>-25.663150377316065</v>
      </c>
    </row>
    <row r="3468" spans="1:20" x14ac:dyDescent="0.25">
      <c r="A3468">
        <f t="shared" si="1008"/>
        <v>2742603.5712993527</v>
      </c>
      <c r="B3468">
        <f t="shared" si="1025"/>
        <v>436498.9153137774</v>
      </c>
      <c r="C3468" t="str">
        <f t="shared" si="1009"/>
        <v>-0.0508923244957797+0.00896413515670629i</v>
      </c>
      <c r="D3468" t="str">
        <f t="shared" si="1010"/>
        <v>2.55757002240609-1.57086185230281i</v>
      </c>
      <c r="E3468" t="str">
        <f t="shared" si="1011"/>
        <v>-6.70155993751326-36.5506943184349i</v>
      </c>
      <c r="F3468" t="str">
        <f t="shared" si="1012"/>
        <v>2.72126732147639-1.05865296453037i</v>
      </c>
      <c r="G3468" t="str">
        <f t="shared" si="1013"/>
        <v>0.935172361250399-0.246221477543596i</v>
      </c>
      <c r="H3468" t="str">
        <f t="shared" si="1014"/>
        <v>0.00809394279303145-19.901164443398i</v>
      </c>
      <c r="I3468" t="str">
        <f t="shared" si="1015"/>
        <v>-0.0593727740234366-0.152801600952966i</v>
      </c>
      <c r="K3468" t="str">
        <f t="shared" si="1016"/>
        <v>0.000245236058913371-0.000393093256139998i</v>
      </c>
      <c r="L3468" t="str">
        <f t="shared" si="1017"/>
        <v>0.0001875-0.000484863087016454i</v>
      </c>
      <c r="M3468" t="str">
        <f t="shared" si="1018"/>
        <v>0.0025-0.000233728872715624i</v>
      </c>
      <c r="N3468">
        <f t="shared" si="1019"/>
        <v>9.9895670502671123</v>
      </c>
      <c r="O3468">
        <f t="shared" si="1020"/>
        <v>25.734262158416378</v>
      </c>
      <c r="P3468" s="3">
        <f t="shared" si="1021"/>
        <v>-25.734262158416378</v>
      </c>
      <c r="Q3468" s="3">
        <f t="shared" si="1022"/>
        <v>170.01043294973289</v>
      </c>
      <c r="R3468">
        <f t="shared" si="1023"/>
        <v>-9.9895670502671123</v>
      </c>
      <c r="S3468">
        <f t="shared" si="1024"/>
        <v>436.49891531377739</v>
      </c>
      <c r="T3468">
        <f t="shared" si="1007"/>
        <v>-25.734262158416378</v>
      </c>
    </row>
    <row r="3469" spans="1:20" x14ac:dyDescent="0.25">
      <c r="A3469">
        <f t="shared" si="1008"/>
        <v>2753025.4648702904</v>
      </c>
      <c r="B3469">
        <f t="shared" si="1025"/>
        <v>438157.61119196977</v>
      </c>
      <c r="C3469" t="str">
        <f t="shared" si="1009"/>
        <v>-0.0504561052049824+0.00900934221597607i</v>
      </c>
      <c r="D3469" t="str">
        <f t="shared" si="1010"/>
        <v>2.55242608485101-1.57345673860544i</v>
      </c>
      <c r="E3469" t="str">
        <f t="shared" si="1011"/>
        <v>-6.7220296343791-36.3911110031454i</v>
      </c>
      <c r="F3469" t="str">
        <f t="shared" si="1012"/>
        <v>2.71992469547824-1.05972542789604i</v>
      </c>
      <c r="G3469" t="str">
        <f t="shared" si="1013"/>
        <v>0.934710963461561-0.2470351761315i</v>
      </c>
      <c r="H3469" t="str">
        <f t="shared" si="1014"/>
        <v>0.00801607017631351-19.8257332597544i</v>
      </c>
      <c r="I3469" t="str">
        <f t="shared" si="1015"/>
        <v>-0.0592081086963999-0.152147229862355i</v>
      </c>
      <c r="K3469" t="str">
        <f t="shared" si="1016"/>
        <v>0.00024472828571505-0.000391745258542441i</v>
      </c>
      <c r="L3469" t="str">
        <f t="shared" si="1017"/>
        <v>0.0001875-0.000483027582204077i</v>
      </c>
      <c r="M3469" t="str">
        <f t="shared" si="1018"/>
        <v>0.0025-0.000232844065267607i</v>
      </c>
      <c r="N3469">
        <f t="shared" si="1019"/>
        <v>10.12392711100469</v>
      </c>
      <c r="O3469">
        <f t="shared" si="1020"/>
        <v>25.805421095002789</v>
      </c>
      <c r="P3469" s="3">
        <f t="shared" si="1021"/>
        <v>-25.805421095002789</v>
      </c>
      <c r="Q3469" s="3">
        <f t="shared" si="1022"/>
        <v>169.87607288899531</v>
      </c>
      <c r="R3469">
        <f t="shared" si="1023"/>
        <v>-10.12392711100469</v>
      </c>
      <c r="S3469">
        <f t="shared" si="1024"/>
        <v>438.15761119196975</v>
      </c>
      <c r="T3469">
        <f t="shared" si="1007"/>
        <v>-25.805421095002789</v>
      </c>
    </row>
    <row r="3470" spans="1:20" x14ac:dyDescent="0.25">
      <c r="A3470">
        <f t="shared" si="1008"/>
        <v>2763486.9616367975</v>
      </c>
      <c r="B3470">
        <f t="shared" si="1025"/>
        <v>439822.61011449929</v>
      </c>
      <c r="C3470" t="str">
        <f t="shared" si="1009"/>
        <v>-0.0500230763301624+0.00905307691677794i</v>
      </c>
      <c r="D3470" t="str">
        <f t="shared" si="1010"/>
        <v>2.54726386528554-1.57603970915298i</v>
      </c>
      <c r="E3470" t="str">
        <f t="shared" si="1011"/>
        <v>-6.74225584273079-36.2320972320166i</v>
      </c>
      <c r="F3470" t="str">
        <f t="shared" si="1012"/>
        <v>2.71857318549626-1.06080808718957i</v>
      </c>
      <c r="G3470" t="str">
        <f t="shared" si="1013"/>
        <v>0.934246512662802-0.247850693443037i</v>
      </c>
      <c r="H3470" t="str">
        <f t="shared" si="1014"/>
        <v>0.00793902002821481-19.7505886189813i</v>
      </c>
      <c r="I3470" t="str">
        <f t="shared" si="1015"/>
        <v>-0.0590444058262965-0.151495134970185i</v>
      </c>
      <c r="K3470" t="str">
        <f t="shared" si="1016"/>
        <v>0.000244223801436405-0.00039040093193845i</v>
      </c>
      <c r="L3470" t="str">
        <f t="shared" si="1017"/>
        <v>0.0001875-0.000481199025905637i</v>
      </c>
      <c r="M3470" t="str">
        <f t="shared" si="1018"/>
        <v>0.0025-0.00023196260735964i</v>
      </c>
      <c r="N3470">
        <f t="shared" si="1019"/>
        <v>10.258241834211503</v>
      </c>
      <c r="O3470">
        <f t="shared" si="1020"/>
        <v>25.87662724484753</v>
      </c>
      <c r="P3470" s="3">
        <f t="shared" si="1021"/>
        <v>-25.87662724484753</v>
      </c>
      <c r="Q3470" s="3">
        <f t="shared" si="1022"/>
        <v>169.7417581657885</v>
      </c>
      <c r="R3470">
        <f t="shared" si="1023"/>
        <v>-10.258241834211503</v>
      </c>
      <c r="S3470">
        <f t="shared" si="1024"/>
        <v>439.8226101144993</v>
      </c>
      <c r="T3470">
        <f t="shared" si="1007"/>
        <v>-25.87662724484753</v>
      </c>
    </row>
    <row r="3471" spans="1:20" x14ac:dyDescent="0.25">
      <c r="A3471">
        <f t="shared" si="1008"/>
        <v>2773988.2120910175</v>
      </c>
      <c r="B3471">
        <f t="shared" si="1025"/>
        <v>441493.93603293441</v>
      </c>
      <c r="C3471" t="str">
        <f t="shared" si="1009"/>
        <v>-0.0495932196587441+0.00909535889643376i</v>
      </c>
      <c r="D3471" t="str">
        <f t="shared" si="1010"/>
        <v>2.54208341538322-1.57861061733262i</v>
      </c>
      <c r="E3471" t="str">
        <f t="shared" si="1011"/>
        <v>-6.76224014368938-36.07365068388i</v>
      </c>
      <c r="F3471" t="str">
        <f t="shared" si="1012"/>
        <v>2.71721274233243-1.06190090782086i</v>
      </c>
      <c r="G3471" t="str">
        <f t="shared" si="1013"/>
        <v>0.933778991947059-0.2486680239705i</v>
      </c>
      <c r="H3471" t="str">
        <f t="shared" si="1014"/>
        <v>0.0078627829774179-19.675729426229i</v>
      </c>
      <c r="I3471" t="str">
        <f t="shared" si="1015"/>
        <v>-0.0588816564312161-0.150845307497656i</v>
      </c>
      <c r="K3471" t="str">
        <f t="shared" si="1016"/>
        <v>0.000243722588585774-0.000389060276005051i</v>
      </c>
      <c r="L3471" t="str">
        <f t="shared" si="1017"/>
        <v>0.0001875-0.000479377391816734i</v>
      </c>
      <c r="M3471" t="str">
        <f t="shared" si="1018"/>
        <v>0.0025-0.000231084486311656i</v>
      </c>
      <c r="N3471">
        <f t="shared" si="1019"/>
        <v>10.39251126630711</v>
      </c>
      <c r="O3471">
        <f t="shared" si="1020"/>
        <v>25.947880665584488</v>
      </c>
      <c r="P3471" s="3">
        <f t="shared" si="1021"/>
        <v>-25.947880665584488</v>
      </c>
      <c r="Q3471" s="3">
        <f t="shared" si="1022"/>
        <v>169.60748873369289</v>
      </c>
      <c r="R3471">
        <f t="shared" si="1023"/>
        <v>-10.39251126630711</v>
      </c>
      <c r="S3471">
        <f t="shared" si="1024"/>
        <v>441.49393603293441</v>
      </c>
      <c r="T3471">
        <f t="shared" si="1007"/>
        <v>-25.947880665584488</v>
      </c>
    </row>
    <row r="3472" spans="1:20" x14ac:dyDescent="0.25">
      <c r="A3472">
        <f t="shared" si="1008"/>
        <v>2784529.3672969635</v>
      </c>
      <c r="B3472">
        <f t="shared" si="1025"/>
        <v>443171.61298985954</v>
      </c>
      <c r="C3472" t="str">
        <f t="shared" si="1009"/>
        <v>-0.0491665170364944+0.00913620759873441i</v>
      </c>
      <c r="D3472" t="str">
        <f t="shared" si="1010"/>
        <v>2.53688478823591-1.58116931656203i</v>
      </c>
      <c r="E3472" t="str">
        <f t="shared" si="1011"/>
        <v>-6.78198410173096-35.9157690494035i</v>
      </c>
      <c r="F3472" t="str">
        <f t="shared" si="1012"/>
        <v>2.71584331665361-1.06300385490214i</v>
      </c>
      <c r="G3472" t="str">
        <f t="shared" si="1013"/>
        <v>0.933308384360839-0.249487162079734i</v>
      </c>
      <c r="H3472" t="str">
        <f t="shared" si="1014"/>
        <v>0.00778734976346182-19.6011545908887i</v>
      </c>
      <c r="I3472" t="str">
        <f t="shared" si="1015"/>
        <v>-0.058719851589528-0.150197738706595i</v>
      </c>
      <c r="K3472" t="str">
        <f t="shared" si="1016"/>
        <v>0.000243224629710995-0.000387723290310301i</v>
      </c>
      <c r="L3472" t="str">
        <f t="shared" si="1017"/>
        <v>0.0001875-0.000477562653732548i</v>
      </c>
      <c r="M3472" t="str">
        <f t="shared" si="1018"/>
        <v>0.0025-0.000230209689491588i</v>
      </c>
      <c r="N3472">
        <f t="shared" si="1019"/>
        <v>10.526735447777526</v>
      </c>
      <c r="O3472">
        <f t="shared" si="1020"/>
        <v>26.019181414700554</v>
      </c>
      <c r="P3472" s="3">
        <f t="shared" si="1021"/>
        <v>-26.019181414700554</v>
      </c>
      <c r="Q3472" s="3">
        <f t="shared" si="1022"/>
        <v>169.47326455222247</v>
      </c>
      <c r="R3472">
        <f t="shared" si="1023"/>
        <v>-10.526735447777526</v>
      </c>
      <c r="S3472">
        <f t="shared" si="1024"/>
        <v>443.17161298985951</v>
      </c>
      <c r="T3472">
        <f t="shared" si="1007"/>
        <v>-26.019181414700554</v>
      </c>
    </row>
    <row r="3473" spans="1:20" x14ac:dyDescent="0.25">
      <c r="A3473">
        <f t="shared" si="1008"/>
        <v>2795110.578892692</v>
      </c>
      <c r="B3473">
        <f t="shared" si="1025"/>
        <v>444855.66511922103</v>
      </c>
      <c r="C3473" t="str">
        <f t="shared" si="1009"/>
        <v>-0.0487429503678683+0.00917564227556377i</v>
      </c>
      <c r="D3473" t="str">
        <f t="shared" si="1010"/>
        <v>2.53166803835827-1.58371566030498i</v>
      </c>
      <c r="E3473" t="str">
        <f t="shared" si="1011"/>
        <v>-6.80148926485968-35.7584500310636i</v>
      </c>
      <c r="F3473" t="str">
        <f t="shared" si="1012"/>
        <v>2.71446485899334-1.0641168932445i</v>
      </c>
      <c r="G3473" t="str">
        <f t="shared" si="1013"/>
        <v>0.93283467290483-0.250308102009042i</v>
      </c>
      <c r="H3473" t="str">
        <f t="shared" si="1014"/>
        <v>0.00771271123544867-19.5268630265759i</v>
      </c>
      <c r="I3473" t="str">
        <f t="shared" si="1015"/>
        <v>-0.0585589824394384-0.14955241989937i</v>
      </c>
      <c r="K3473" t="str">
        <f t="shared" si="1016"/>
        <v>0.000242729907400151-0.000386389974314284i</v>
      </c>
      <c r="L3473" t="str">
        <f t="shared" si="1017"/>
        <v>0.0001875-0.00047575478554747i</v>
      </c>
      <c r="M3473" t="str">
        <f t="shared" si="1018"/>
        <v>0.0025-0.00022933820431519i</v>
      </c>
      <c r="N3473">
        <f t="shared" si="1019"/>
        <v>10.66091441318838</v>
      </c>
      <c r="O3473">
        <f t="shared" si="1020"/>
        <v>26.090529549526686</v>
      </c>
      <c r="P3473" s="3">
        <f t="shared" si="1021"/>
        <v>-26.090529549526686</v>
      </c>
      <c r="Q3473" s="3">
        <f t="shared" si="1022"/>
        <v>169.33908558681162</v>
      </c>
      <c r="R3473">
        <f t="shared" si="1023"/>
        <v>-10.66091441318838</v>
      </c>
      <c r="S3473">
        <f t="shared" si="1024"/>
        <v>444.85566511922104</v>
      </c>
      <c r="T3473">
        <f t="shared" si="1007"/>
        <v>-26.090529549526686</v>
      </c>
    </row>
    <row r="3474" spans="1:20" x14ac:dyDescent="0.25">
      <c r="A3474">
        <f t="shared" si="1008"/>
        <v>2805731.9990924839</v>
      </c>
      <c r="B3474">
        <f t="shared" si="1025"/>
        <v>446546.11664667405</v>
      </c>
      <c r="C3474" t="str">
        <f t="shared" si="1009"/>
        <v>-0.0483225016163412+0.00921368198850872i</v>
      </c>
      <c r="D3474" t="str">
        <f t="shared" si="1010"/>
        <v>2.52643322169213-1.58624950208709i</v>
      </c>
      <c r="E3474" t="str">
        <f t="shared" si="1011"/>
        <v>-6.82075716477885-35.6016913431173i</v>
      </c>
      <c r="F3474" t="str">
        <f t="shared" si="1012"/>
        <v>2.71307731975362-1.06523998735442i</v>
      </c>
      <c r="G3474" t="str">
        <f t="shared" si="1013"/>
        <v>0.932357840534524-0.251130837868078i</v>
      </c>
      <c r="H3474" t="str">
        <f t="shared" si="1014"/>
        <v>0.00763885835076359-19.4528536511136i</v>
      </c>
      <c r="I3474" t="str">
        <f t="shared" si="1015"/>
        <v>-0.058399040178551-0.148909342418784i</v>
      </c>
      <c r="K3474" t="str">
        <f t="shared" si="1016"/>
        <v>0.000242238404282287-0.000385060327370073i</v>
      </c>
      <c r="L3474" t="str">
        <f t="shared" si="1017"/>
        <v>0.0001875-0.0004739537612547i</v>
      </c>
      <c r="M3474" t="str">
        <f t="shared" si="1018"/>
        <v>0.0025-0.000228470018245856i</v>
      </c>
      <c r="N3474">
        <f t="shared" si="1019"/>
        <v>10.795048191196713</v>
      </c>
      <c r="O3474">
        <f t="shared" si="1020"/>
        <v>26.161925127229424</v>
      </c>
      <c r="P3474" s="3">
        <f t="shared" si="1021"/>
        <v>-26.161925127229424</v>
      </c>
      <c r="Q3474" s="3">
        <f t="shared" si="1022"/>
        <v>169.20495180880329</v>
      </c>
      <c r="R3474">
        <f t="shared" si="1023"/>
        <v>-10.795048191196713</v>
      </c>
      <c r="S3474">
        <f t="shared" si="1024"/>
        <v>446.54611664667408</v>
      </c>
      <c r="T3474">
        <f t="shared" si="1007"/>
        <v>-26.161925127229424</v>
      </c>
    </row>
    <row r="3475" spans="1:20" x14ac:dyDescent="0.25">
      <c r="A3475">
        <f t="shared" si="1008"/>
        <v>2816393.7806890355</v>
      </c>
      <c r="B3475">
        <f t="shared" si="1025"/>
        <v>448242.99188993144</v>
      </c>
      <c r="C3475" t="str">
        <f t="shared" si="1009"/>
        <v>-0.0479051528047319+0.00925034561045861i</v>
      </c>
      <c r="D3475" t="str">
        <f t="shared" si="1010"/>
        <v>2.52118039561064-1.58877069551163i</v>
      </c>
      <c r="E3475" t="str">
        <f t="shared" si="1011"/>
        <v>-6.8397893170608-35.4454907115732i</v>
      </c>
      <c r="F3475" t="str">
        <f t="shared" si="1012"/>
        <v>2.71168064920681-1.06637310143031i</v>
      </c>
      <c r="G3475" t="str">
        <f t="shared" si="1013"/>
        <v>0.931877870160854-0.251955363636746i</v>
      </c>
      <c r="H3475" t="str">
        <f t="shared" si="1014"/>
        <v>0.00756578217380923-19.3791253865153i</v>
      </c>
      <c r="I3475" t="str">
        <f t="shared" si="1015"/>
        <v>-0.0582400160634315-0.148268497647989i</v>
      </c>
      <c r="K3475" t="str">
        <f t="shared" si="1016"/>
        <v>0.000241750103028128-0.000383734348724734i</v>
      </c>
      <c r="L3475" t="str">
        <f t="shared" si="1017"/>
        <v>0.0001875-0.000472159554945907i</v>
      </c>
      <c r="M3475" t="str">
        <f t="shared" si="1018"/>
        <v>0.0025-0.000227605118794437i</v>
      </c>
      <c r="N3475">
        <f t="shared" si="1019"/>
        <v>10.929136804564934</v>
      </c>
      <c r="O3475">
        <f t="shared" si="1020"/>
        <v>26.233368204802087</v>
      </c>
      <c r="P3475" s="3">
        <f t="shared" si="1021"/>
        <v>-26.233368204802087</v>
      </c>
      <c r="Q3475" s="3">
        <f t="shared" si="1022"/>
        <v>169.07086319543507</v>
      </c>
      <c r="R3475">
        <f t="shared" si="1023"/>
        <v>-10.929136804564934</v>
      </c>
      <c r="S3475">
        <f t="shared" si="1024"/>
        <v>448.24299188993143</v>
      </c>
      <c r="T3475">
        <f t="shared" si="1007"/>
        <v>-26.233368204802087</v>
      </c>
    </row>
    <row r="3476" spans="1:20" x14ac:dyDescent="0.25">
      <c r="A3476">
        <f t="shared" si="1008"/>
        <v>2827096.077055654</v>
      </c>
      <c r="B3476">
        <f t="shared" si="1025"/>
        <v>449946.31525911321</v>
      </c>
      <c r="C3476" t="str">
        <f t="shared" si="1009"/>
        <v>-0.0474908860155133+0.00928565182719263i</v>
      </c>
      <c r="D3476" t="str">
        <f t="shared" si="1010"/>
        <v>2.5159096189222-1.59127909427556i</v>
      </c>
      <c r="E3476" t="str">
        <f t="shared" si="1011"/>
        <v>-6.85858722131496-35.2898458741635i</v>
      </c>
      <c r="F3476" t="str">
        <f t="shared" si="1012"/>
        <v>2.71027479749749-1.06751619935901i</v>
      </c>
      <c r="G3476" t="str">
        <f t="shared" si="1013"/>
        <v>0.931394744650838-0.252781673164093i</v>
      </c>
      <c r="H3476" t="str">
        <f t="shared" si="1014"/>
        <v>0.00749347387475334-19.3056771589688i</v>
      </c>
      <c r="I3476" t="str">
        <f t="shared" si="1015"/>
        <v>-0.0580819014091771-0.147629877010388i</v>
      </c>
      <c r="K3476" t="str">
        <f t="shared" si="1016"/>
        <v>0.00024126498635077-0.000382412037520286i</v>
      </c>
      <c r="L3476" t="str">
        <f t="shared" si="1017"/>
        <v>0.0001875-0.000470372140810825i</v>
      </c>
      <c r="M3476" t="str">
        <f t="shared" si="1018"/>
        <v>0.0025-0.000226743493519064i</v>
      </c>
      <c r="N3476">
        <f t="shared" si="1019"/>
        <v>11.06318027017565</v>
      </c>
      <c r="O3476">
        <f t="shared" si="1020"/>
        <v>26.304858839056322</v>
      </c>
      <c r="P3476" s="3">
        <f t="shared" si="1021"/>
        <v>-26.304858839056322</v>
      </c>
      <c r="Q3476" s="3">
        <f t="shared" si="1022"/>
        <v>168.93681972982435</v>
      </c>
      <c r="R3476">
        <f t="shared" si="1023"/>
        <v>-11.06318027017565</v>
      </c>
      <c r="S3476">
        <f t="shared" si="1024"/>
        <v>449.94631525911319</v>
      </c>
      <c r="T3476">
        <f t="shared" si="1007"/>
        <v>-26.304858839056322</v>
      </c>
    </row>
    <row r="3477" spans="1:20" x14ac:dyDescent="0.25">
      <c r="A3477">
        <f t="shared" si="1008"/>
        <v>2837839.0421484658</v>
      </c>
      <c r="B3477">
        <f t="shared" si="1025"/>
        <v>451656.11125709786</v>
      </c>
      <c r="C3477" t="str">
        <f t="shared" si="1009"/>
        <v>-0.0470796833911144+0.00931961913895635i</v>
      </c>
      <c r="D3477" t="str">
        <f t="shared" si="1010"/>
        <v>2.51062095187425-1.59377455218555i</v>
      </c>
      <c r="E3477" t="str">
        <f t="shared" si="1011"/>
        <v>-6.87715236135478-35.1347545803147i</v>
      </c>
      <c r="F3477" t="str">
        <f t="shared" si="1012"/>
        <v>2.70885971464437-1.06866924471228i</v>
      </c>
      <c r="G3477" t="str">
        <f t="shared" si="1013"/>
        <v>0.93090844682825-0.2536097601672i</v>
      </c>
      <c r="H3477" t="str">
        <f t="shared" si="1014"/>
        <v>0.00742192472829004-19.2325078988192i</v>
      </c>
      <c r="I3477" t="str">
        <f t="shared" si="1015"/>
        <v>-0.0579246875889866-0.14699347196954i</v>
      </c>
      <c r="K3477" t="str">
        <f t="shared" si="1016"/>
        <v>0.000240783037006361-0.000381093392794705i</v>
      </c>
      <c r="L3477" t="str">
        <f t="shared" si="1017"/>
        <v>0.0001875-0.000468591493136904i</v>
      </c>
      <c r="M3477" t="str">
        <f t="shared" si="1018"/>
        <v>0.0025-0.000225885130024969i</v>
      </c>
      <c r="N3477">
        <f t="shared" si="1019"/>
        <v>11.197178599048073</v>
      </c>
      <c r="O3477">
        <f t="shared" si="1020"/>
        <v>26.376397086613185</v>
      </c>
      <c r="P3477" s="3">
        <f t="shared" si="1021"/>
        <v>-26.376397086613185</v>
      </c>
      <c r="Q3477" s="3">
        <f t="shared" si="1022"/>
        <v>168.80282140095193</v>
      </c>
      <c r="R3477">
        <f t="shared" si="1023"/>
        <v>-11.197178599048073</v>
      </c>
      <c r="S3477">
        <f t="shared" si="1024"/>
        <v>451.65611125709785</v>
      </c>
      <c r="T3477">
        <f t="shared" si="1007"/>
        <v>-26.376397086613185</v>
      </c>
    </row>
    <row r="3478" spans="1:20" x14ac:dyDescent="0.25">
      <c r="A3478">
        <f t="shared" si="1008"/>
        <v>2848622.8305086298</v>
      </c>
      <c r="B3478">
        <f t="shared" si="1025"/>
        <v>453372.40447987482</v>
      </c>
      <c r="C3478" t="str">
        <f t="shared" si="1009"/>
        <v>-0.0466715271342129+0.00935226586202237i</v>
      </c>
      <c r="D3478" t="str">
        <f t="shared" si="1010"/>
        <v>2.50531445615684-1.59625692317424i</v>
      </c>
      <c r="E3478" t="str">
        <f t="shared" si="1011"/>
        <v>-6.89548620536178-34.9802145911202i</v>
      </c>
      <c r="F3478" t="str">
        <f t="shared" si="1012"/>
        <v>2.70743535054232-1.06983220074335i</v>
      </c>
      <c r="G3478" t="str">
        <f t="shared" si="1013"/>
        <v>0.930418959474297-0.25443961823007i</v>
      </c>
      <c r="H3478" t="str">
        <f t="shared" si="1014"/>
        <v>0.00735112611241499-19.1596165405526i</v>
      </c>
      <c r="I3478" t="str">
        <f t="shared" si="1015"/>
        <v>-0.0577683660337404-0.146359274029068i</v>
      </c>
      <c r="K3478" t="str">
        <f t="shared" si="1016"/>
        <v>0.000240304237794787-0.000379778413482886i</v>
      </c>
      <c r="L3478" t="str">
        <f t="shared" si="1017"/>
        <v>0.0001875-0.000466817586308931i</v>
      </c>
      <c r="M3478" t="str">
        <f t="shared" si="1018"/>
        <v>0.0025-0.000225030015964305i</v>
      </c>
      <c r="N3478">
        <f t="shared" si="1019"/>
        <v>11.331131796350292</v>
      </c>
      <c r="O3478">
        <f t="shared" si="1020"/>
        <v>26.447983003894265</v>
      </c>
      <c r="P3478" s="3">
        <f t="shared" si="1021"/>
        <v>-26.447983003894265</v>
      </c>
      <c r="Q3478" s="3">
        <f t="shared" si="1022"/>
        <v>168.66886820364971</v>
      </c>
      <c r="R3478">
        <f t="shared" si="1023"/>
        <v>-11.331131796350292</v>
      </c>
      <c r="S3478">
        <f t="shared" si="1024"/>
        <v>453.37240447987483</v>
      </c>
      <c r="T3478">
        <f t="shared" si="1007"/>
        <v>-26.447983003894265</v>
      </c>
    </row>
    <row r="3479" spans="1:20" x14ac:dyDescent="0.25">
      <c r="A3479">
        <f t="shared" si="1008"/>
        <v>2859447.5972645627</v>
      </c>
      <c r="B3479">
        <f t="shared" si="1025"/>
        <v>455095.21961689834</v>
      </c>
      <c r="C3479" t="str">
        <f t="shared" si="1009"/>
        <v>-0.0462663995080125+0.00938361013024542i</v>
      </c>
      <c r="D3479" t="str">
        <f t="shared" si="1010"/>
        <v>2.49999019490594-1.59872606131653i</v>
      </c>
      <c r="E3479" t="str">
        <f t="shared" si="1011"/>
        <v>-6.91359020604986-34.8262236793105i</v>
      </c>
      <c r="F3479" t="str">
        <f t="shared" si="1012"/>
        <v>2.70600165496435-1.07100503038341i</v>
      </c>
      <c r="G3479" t="str">
        <f t="shared" si="1013"/>
        <v>0.929926265328304-0.255271240802518i</v>
      </c>
      <c r="H3479" t="str">
        <f t="shared" si="1014"/>
        <v>0.00728106950721301-19.0870020227795i</v>
      </c>
      <c r="I3479" t="str">
        <f t="shared" si="1015"/>
        <v>-0.0576129282315804-0.145727274732568i</v>
      </c>
      <c r="K3479" t="str">
        <f t="shared" si="1016"/>
        <v>0.000239828571560305-0.000378467098417628i</v>
      </c>
      <c r="L3479" t="str">
        <f t="shared" si="1017"/>
        <v>0.0001875-0.000465050394808658i</v>
      </c>
      <c r="M3479" t="str">
        <f t="shared" si="1018"/>
        <v>0.0025-0.000224178139035968i</v>
      </c>
      <c r="N3479">
        <f t="shared" si="1019"/>
        <v>11.465039861420991</v>
      </c>
      <c r="O3479">
        <f t="shared" si="1020"/>
        <v>26.519616647113526</v>
      </c>
      <c r="P3479" s="3">
        <f t="shared" si="1021"/>
        <v>-26.519616647113526</v>
      </c>
      <c r="Q3479" s="3">
        <f t="shared" si="1022"/>
        <v>168.53496013857901</v>
      </c>
      <c r="R3479">
        <f t="shared" si="1023"/>
        <v>-11.465039861420991</v>
      </c>
      <c r="S3479">
        <f t="shared" si="1024"/>
        <v>455.09521961689836</v>
      </c>
      <c r="T3479">
        <f t="shared" si="1007"/>
        <v>-26.519616647113526</v>
      </c>
    </row>
    <row r="3480" spans="1:20" x14ac:dyDescent="0.25">
      <c r="A3480">
        <f t="shared" si="1008"/>
        <v>2870313.4981341679</v>
      </c>
      <c r="B3480">
        <f t="shared" si="1025"/>
        <v>456824.58145144256</v>
      </c>
      <c r="C3480" t="str">
        <f t="shared" si="1009"/>
        <v>-0.0458642828365159+0.00941366989660027i</v>
      </c>
      <c r="D3480" t="str">
        <f t="shared" si="1010"/>
        <v>2.4946482327066-1.60118182084598i</v>
      </c>
      <c r="E3480" t="str">
        <f t="shared" si="1011"/>
        <v>-6.9314658008262-34.6727796292251i</v>
      </c>
      <c r="F3480" t="str">
        <f t="shared" si="1012"/>
        <v>2.70455857756363-1.07218769623806i</v>
      </c>
      <c r="G3480" t="str">
        <f t="shared" si="1013"/>
        <v>0.929430347088431-0.256104621199051i</v>
      </c>
      <c r="H3480" t="str">
        <f t="shared" si="1014"/>
        <v>0.00721174649365942-19.0146632882186i</v>
      </c>
      <c r="I3480" t="str">
        <f t="shared" si="1015"/>
        <v>-0.0574583657274928-0.145097465663517i</v>
      </c>
      <c r="K3480" t="str">
        <f t="shared" si="1016"/>
        <v>0.000239356021192195-0.000377159446330614i</v>
      </c>
      <c r="L3480" t="str">
        <f t="shared" si="1017"/>
        <v>0.0001875-0.000463289893214444i</v>
      </c>
      <c r="M3480" t="str">
        <f t="shared" si="1018"/>
        <v>0.0025-0.000223329486985424i</v>
      </c>
      <c r="N3480">
        <f t="shared" si="1019"/>
        <v>11.598902787783658</v>
      </c>
      <c r="O3480">
        <f t="shared" si="1020"/>
        <v>26.591298072268277</v>
      </c>
      <c r="P3480" s="3">
        <f t="shared" si="1021"/>
        <v>-26.591298072268277</v>
      </c>
      <c r="Q3480" s="3">
        <f t="shared" si="1022"/>
        <v>168.40109721221634</v>
      </c>
      <c r="R3480">
        <f t="shared" si="1023"/>
        <v>-11.598902787783658</v>
      </c>
      <c r="S3480">
        <f t="shared" si="1024"/>
        <v>456.82458145144255</v>
      </c>
      <c r="T3480">
        <f t="shared" si="1007"/>
        <v>-26.591298072268277</v>
      </c>
    </row>
    <row r="3481" spans="1:20" x14ac:dyDescent="0.25">
      <c r="A3481">
        <f t="shared" si="1008"/>
        <v>2881220.6894270778</v>
      </c>
      <c r="B3481">
        <f t="shared" si="1025"/>
        <v>458560.51486095804</v>
      </c>
      <c r="C3481" t="str">
        <f t="shared" si="1009"/>
        <v>-0.0454651595047858+0.00944246293471113i</v>
      </c>
      <c r="D3481" t="str">
        <f t="shared" si="1010"/>
        <v>2.48928863559599-1.60362405617143i</v>
      </c>
      <c r="E3481" t="str">
        <f t="shared" si="1011"/>
        <v>-6.9491144119524-34.5198802367839i</v>
      </c>
      <c r="F3481" t="str">
        <f t="shared" si="1012"/>
        <v>2.70310606787569-1.07338016058388i</v>
      </c>
      <c r="G3481" t="str">
        <f t="shared" si="1013"/>
        <v>0.928931187412391-0.256939752597757i</v>
      </c>
      <c r="H3481" t="str">
        <f t="shared" si="1014"/>
        <v>0.00714314875243438-18.9425992836802i</v>
      </c>
      <c r="I3481" t="str">
        <f t="shared" si="1015"/>
        <v>-0.0573046701229005-0.14446983844518i</v>
      </c>
      <c r="K3481" t="str">
        <f t="shared" si="1016"/>
        <v>0.000238886569625385-0.000375855455853371i</v>
      </c>
      <c r="L3481" t="str">
        <f t="shared" si="1017"/>
        <v>0.0001875-0.00046153605620088i</v>
      </c>
      <c r="M3481" t="str">
        <f t="shared" si="1018"/>
        <v>0.0025-0.000222484047604527i</v>
      </c>
      <c r="N3481">
        <f t="shared" si="1019"/>
        <v>11.732720563166481</v>
      </c>
      <c r="O3481">
        <f t="shared" si="1020"/>
        <v>26.663027335130462</v>
      </c>
      <c r="P3481" s="3">
        <f t="shared" si="1021"/>
        <v>-26.663027335130462</v>
      </c>
      <c r="Q3481" s="3">
        <f t="shared" si="1022"/>
        <v>168.26727943683352</v>
      </c>
      <c r="R3481">
        <f t="shared" si="1023"/>
        <v>-11.732720563166481</v>
      </c>
      <c r="S3481">
        <f t="shared" si="1024"/>
        <v>458.56051486095805</v>
      </c>
      <c r="T3481">
        <f t="shared" si="1007"/>
        <v>-26.663027335130462</v>
      </c>
    </row>
    <row r="3482" spans="1:20" x14ac:dyDescent="0.25">
      <c r="A3482">
        <f t="shared" si="1008"/>
        <v>2892169.3280469007</v>
      </c>
      <c r="B3482">
        <f t="shared" si="1025"/>
        <v>460303.04481742968</v>
      </c>
      <c r="C3482" t="str">
        <f t="shared" si="1009"/>
        <v>-0.045069011959196+0.00947000684036798i</v>
      </c>
      <c r="D3482" t="str">
        <f t="shared" si="1010"/>
        <v>2.48391147106599-1.60605262189354i</v>
      </c>
      <c r="E3482" t="str">
        <f t="shared" si="1011"/>
        <v>-6.96653744670238-34.3675233094584i</v>
      </c>
      <c r="F3482" t="str">
        <f t="shared" si="1012"/>
        <v>2.70164407532047-1.07458238536487i</v>
      </c>
      <c r="G3482" t="str">
        <f t="shared" si="1013"/>
        <v>0.928428768918181-0.257776628039184i</v>
      </c>
      <c r="H3482" t="str">
        <f t="shared" si="1014"/>
        <v>0.00707526806275027-18.8708089600503i</v>
      </c>
      <c r="I3482" t="str">
        <f t="shared" si="1015"/>
        <v>-0.0571518330752542-0.143844384740524i</v>
      </c>
      <c r="K3482" t="str">
        <f t="shared" si="1016"/>
        <v>0.000238420199841069-0.000374555125518267i</v>
      </c>
      <c r="L3482" t="str">
        <f t="shared" si="1017"/>
        <v>0.0001875-0.000459788858538434i</v>
      </c>
      <c r="M3482" t="str">
        <f t="shared" si="1018"/>
        <v>0.0025-0.000221641808731347i</v>
      </c>
      <c r="N3482">
        <f t="shared" si="1019"/>
        <v>11.866493169521135</v>
      </c>
      <c r="O3482">
        <f t="shared" si="1020"/>
        <v>26.734804491238041</v>
      </c>
      <c r="P3482" s="3">
        <f t="shared" si="1021"/>
        <v>-26.734804491238041</v>
      </c>
      <c r="Q3482" s="3">
        <f t="shared" si="1022"/>
        <v>168.13350683047886</v>
      </c>
      <c r="R3482">
        <f t="shared" si="1023"/>
        <v>-11.866493169521135</v>
      </c>
      <c r="S3482">
        <f t="shared" si="1024"/>
        <v>460.30304481742968</v>
      </c>
      <c r="T3482">
        <f t="shared" si="1007"/>
        <v>-26.734804491238041</v>
      </c>
    </row>
    <row r="3483" spans="1:20" x14ac:dyDescent="0.25">
      <c r="A3483">
        <f t="shared" si="1008"/>
        <v>2903159.571493479</v>
      </c>
      <c r="B3483">
        <f t="shared" si="1025"/>
        <v>462052.19638773589</v>
      </c>
      <c r="C3483" t="str">
        <f t="shared" si="1009"/>
        <v>-0.0446758227076723+0.00949631903303197i</v>
      </c>
      <c r="D3483" t="str">
        <f t="shared" si="1010"/>
        <v>2.47851680806584-1.60846737282158i</v>
      </c>
      <c r="E3483" t="str">
        <f t="shared" si="1011"/>
        <v>-6.98373629752053-34.2157066662426i</v>
      </c>
      <c r="F3483" t="str">
        <f t="shared" si="1012"/>
        <v>2.70017254920454-1.07579433218892i</v>
      </c>
      <c r="G3483" t="str">
        <f t="shared" si="1013"/>
        <v>0.927923074184842-0.25861524042522i</v>
      </c>
      <c r="H3483" t="str">
        <f t="shared" si="1014"/>
        <v>0.00700809630119149-18.7992912722741i</v>
      </c>
      <c r="I3483" t="str">
        <f t="shared" si="1015"/>
        <v>-0.0569998462976277-0.143221096252125i</v>
      </c>
      <c r="K3483" t="str">
        <f t="shared" si="1016"/>
        <v>0.0002379568948673-0.000373258453759462i</v>
      </c>
      <c r="L3483" t="str">
        <f t="shared" si="1017"/>
        <v>0.0001875-0.000458048275093079i</v>
      </c>
      <c r="M3483" t="str">
        <f t="shared" si="1018"/>
        <v>0.0025-0.000220802758249997i</v>
      </c>
      <c r="N3483">
        <f t="shared" si="1019"/>
        <v>12.000220583043273</v>
      </c>
      <c r="O3483">
        <f t="shared" si="1020"/>
        <v>26.806629595886481</v>
      </c>
      <c r="P3483" s="3">
        <f t="shared" si="1021"/>
        <v>-26.806629595886481</v>
      </c>
      <c r="Q3483" s="3">
        <f t="shared" si="1022"/>
        <v>167.99977941695673</v>
      </c>
      <c r="R3483">
        <f t="shared" si="1023"/>
        <v>-12.000220583043273</v>
      </c>
      <c r="S3483">
        <f t="shared" si="1024"/>
        <v>462.05219638773588</v>
      </c>
      <c r="T3483">
        <f t="shared" si="1007"/>
        <v>-26.806629595886481</v>
      </c>
    </row>
    <row r="3484" spans="1:20" x14ac:dyDescent="0.25">
      <c r="A3484">
        <f t="shared" si="1008"/>
        <v>2914191.5778651545</v>
      </c>
      <c r="B3484">
        <f t="shared" si="1025"/>
        <v>463807.99473400932</v>
      </c>
      <c r="C3484" t="str">
        <f t="shared" si="1009"/>
        <v>-0.0442855743199265+0.0095214167573287i</v>
      </c>
      <c r="D3484" t="str">
        <f t="shared" si="1010"/>
        <v>2.47310471700435-1.61086816399026i</v>
      </c>
      <c r="E3484" t="str">
        <f t="shared" si="1011"/>
        <v>-7.000712342177-34.0644281376249i</v>
      </c>
      <c r="F3484" t="str">
        <f t="shared" si="1012"/>
        <v>2.69869143872333-1.07701596232436i</v>
      </c>
      <c r="G3484" t="str">
        <f t="shared" si="1013"/>
        <v>0.927414085753219-0.259455582517972i</v>
      </c>
      <c r="H3484" t="str">
        <f t="shared" si="1014"/>
        <v>0.00694162544056764-18.7280451793401i</v>
      </c>
      <c r="I3484" t="str">
        <f t="shared" si="1015"/>
        <v>-0.0568487015583224-0.142599964722081i</v>
      </c>
      <c r="K3484" t="str">
        <f t="shared" si="1016"/>
        <v>0.000237496637779588-0.000371965438913888i</v>
      </c>
      <c r="L3484" t="str">
        <f t="shared" si="1017"/>
        <v>0.0001875-0.000456314280825941i</v>
      </c>
      <c r="M3484" t="str">
        <f t="shared" si="1018"/>
        <v>0.0025-0.000219966884090454i</v>
      </c>
      <c r="N3484">
        <f t="shared" si="1019"/>
        <v>12.133902774192677</v>
      </c>
      <c r="O3484">
        <f t="shared" si="1020"/>
        <v>26.87850270411986</v>
      </c>
      <c r="P3484" s="3">
        <f t="shared" si="1021"/>
        <v>-26.87850270411986</v>
      </c>
      <c r="Q3484" s="3">
        <f t="shared" si="1022"/>
        <v>167.86609722580732</v>
      </c>
      <c r="R3484">
        <f t="shared" si="1023"/>
        <v>-12.133902774192677</v>
      </c>
      <c r="S3484">
        <f t="shared" si="1024"/>
        <v>463.8079947340093</v>
      </c>
      <c r="T3484">
        <f t="shared" si="1007"/>
        <v>-26.87850270411986</v>
      </c>
    </row>
    <row r="3485" spans="1:20" x14ac:dyDescent="0.25">
      <c r="A3485">
        <f t="shared" si="1008"/>
        <v>2925265.5058610421</v>
      </c>
      <c r="B3485">
        <f t="shared" si="1025"/>
        <v>465570.46511399857</v>
      </c>
      <c r="C3485" t="str">
        <f t="shared" si="1009"/>
        <v>-0.0438982494276779+0.0095453170845306i</v>
      </c>
      <c r="D3485" t="str">
        <f t="shared" si="1010"/>
        <v>2.46767526975211-1.61325485067666i</v>
      </c>
      <c r="E3485" t="str">
        <f t="shared" si="1011"/>
        <v>-7.01746694392197-33.9136855655585i</v>
      </c>
      <c r="F3485" t="str">
        <f t="shared" si="1012"/>
        <v>2.69720069296341-1.07824723669635i</v>
      </c>
      <c r="G3485" t="str">
        <f t="shared" si="1013"/>
        <v>0.926901786126744-0.260297646938645i</v>
      </c>
      <c r="H3485" t="str">
        <f t="shared" si="1014"/>
        <v>0.00687584754877824-18.6570696442638i</v>
      </c>
      <c r="I3485" t="str">
        <f t="shared" si="1015"/>
        <v>-0.0566983906804672-0.141980981931923i</v>
      </c>
      <c r="K3485" t="str">
        <f t="shared" si="1016"/>
        <v>0.000237039411701453-0.000370676079222211i</v>
      </c>
      <c r="L3485" t="str">
        <f t="shared" si="1017"/>
        <v>0.0001875-0.000454586850792929i</v>
      </c>
      <c r="M3485" t="str">
        <f t="shared" si="1018"/>
        <v>0.0025-0.000219134174228386i</v>
      </c>
      <c r="N3485">
        <f t="shared" si="1019"/>
        <v>12.267539707715628</v>
      </c>
      <c r="O3485">
        <f t="shared" si="1020"/>
        <v>26.950423870722567</v>
      </c>
      <c r="P3485" s="3">
        <f t="shared" si="1021"/>
        <v>-26.950423870722567</v>
      </c>
      <c r="Q3485" s="3">
        <f t="shared" si="1022"/>
        <v>167.73246029228437</v>
      </c>
      <c r="R3485">
        <f t="shared" si="1023"/>
        <v>-12.267539707715628</v>
      </c>
      <c r="S3485">
        <f t="shared" si="1024"/>
        <v>465.57046511399858</v>
      </c>
      <c r="T3485">
        <f t="shared" si="1007"/>
        <v>-26.950423870722567</v>
      </c>
    </row>
    <row r="3486" spans="1:20" x14ac:dyDescent="0.25">
      <c r="A3486">
        <f t="shared" si="1008"/>
        <v>2936381.514783314</v>
      </c>
      <c r="B3486">
        <f t="shared" si="1025"/>
        <v>467339.63288143178</v>
      </c>
      <c r="C3486" t="str">
        <f t="shared" si="1009"/>
        <v>-0.0435138307248696+0.00956803691402795i</v>
      </c>
      <c r="D3486" t="str">
        <f t="shared" si="1010"/>
        <v>2.46222853964324-1.61562728841731i</v>
      </c>
      <c r="E3486" t="str">
        <f t="shared" si="1011"/>
        <v>-7.03400145163937-33.7634768034336i</v>
      </c>
      <c r="F3486" t="str">
        <f t="shared" si="1012"/>
        <v>2.69570026090479-1.07948811588345i</v>
      </c>
      <c r="G3486" t="str">
        <f t="shared" si="1013"/>
        <v>0.926386157772235-0.261141426166419i</v>
      </c>
      <c r="H3486" t="str">
        <f t="shared" si="1014"/>
        <v>0.00681075478769146-18.586363634072i</v>
      </c>
      <c r="I3486" t="str">
        <f t="shared" si="1015"/>
        <v>-0.0565489055416322-0.141364139702529i</v>
      </c>
      <c r="K3486" t="str">
        <f t="shared" si="1016"/>
        <v>0.000236585199805012-0.000369390372829795i</v>
      </c>
      <c r="L3486" t="str">
        <f t="shared" si="1017"/>
        <v>0.0001875-0.00045286596014438i</v>
      </c>
      <c r="M3486" t="str">
        <f t="shared" si="1018"/>
        <v>0.0025-0.000218304616684983i</v>
      </c>
      <c r="N3486">
        <f t="shared" si="1019"/>
        <v>12.401131342667611</v>
      </c>
      <c r="O3486">
        <f t="shared" si="1020"/>
        <v>27.022393150210284</v>
      </c>
      <c r="P3486" s="3">
        <f t="shared" si="1021"/>
        <v>-27.022393150210284</v>
      </c>
      <c r="Q3486" s="3">
        <f t="shared" si="1022"/>
        <v>167.59886865733239</v>
      </c>
      <c r="R3486">
        <f t="shared" si="1023"/>
        <v>-12.401131342667611</v>
      </c>
      <c r="S3486">
        <f t="shared" si="1024"/>
        <v>467.33963288143178</v>
      </c>
      <c r="T3486">
        <f t="shared" si="1007"/>
        <v>-27.022393150210284</v>
      </c>
    </row>
    <row r="3487" spans="1:20" x14ac:dyDescent="0.25">
      <c r="A3487">
        <f t="shared" si="1008"/>
        <v>2947539.7645394905</v>
      </c>
      <c r="B3487">
        <f t="shared" si="1025"/>
        <v>469115.52348638122</v>
      </c>
      <c r="C3487" t="str">
        <f t="shared" si="1009"/>
        <v>-0.0431323009678716+0.00958959297478668i</v>
      </c>
      <c r="D3487" t="str">
        <f t="shared" si="1010"/>
        <v>2.45676460147708-1.61798533302515i</v>
      </c>
      <c r="E3487" t="str">
        <f t="shared" si="1011"/>
        <v>-7.0503171999977-33.6137997160477i</v>
      </c>
      <c r="F3487" t="str">
        <f t="shared" si="1012"/>
        <v>2.6941900914233-1.08073856011403i</v>
      </c>
      <c r="G3487" t="str">
        <f t="shared" si="1013"/>
        <v>0.925867183120702-0.261986912537322i</v>
      </c>
      <c r="H3487" t="str">
        <f t="shared" si="1014"/>
        <v>0.00674633941203374-18.5159261197866i</v>
      </c>
      <c r="I3487" t="str">
        <f t="shared" si="1015"/>
        <v>-0.0564002380734371-0.140749429894033i</v>
      </c>
      <c r="K3487" t="str">
        <f t="shared" si="1016"/>
        <v>0.000236133985311509-0.000368108317787675i</v>
      </c>
      <c r="L3487" t="str">
        <f t="shared" si="1017"/>
        <v>0.0001875-0.000451151584124705i</v>
      </c>
      <c r="M3487" t="str">
        <f t="shared" si="1018"/>
        <v>0.0025-0.000217478199526781i</v>
      </c>
      <c r="N3487">
        <f t="shared" si="1019"/>
        <v>12.534677632435091</v>
      </c>
      <c r="O3487">
        <f t="shared" si="1020"/>
        <v>27.094410596821916</v>
      </c>
      <c r="P3487" s="3">
        <f t="shared" si="1021"/>
        <v>-27.094410596821916</v>
      </c>
      <c r="Q3487" s="3">
        <f t="shared" si="1022"/>
        <v>167.46532236756491</v>
      </c>
      <c r="R3487">
        <f t="shared" si="1023"/>
        <v>-12.534677632435091</v>
      </c>
      <c r="S3487">
        <f t="shared" si="1024"/>
        <v>469.11552348638122</v>
      </c>
      <c r="T3487">
        <f t="shared" si="1007"/>
        <v>-27.094410596821916</v>
      </c>
    </row>
    <row r="3488" spans="1:20" x14ac:dyDescent="0.25">
      <c r="A3488">
        <f t="shared" si="1008"/>
        <v>2958740.4156447407</v>
      </c>
      <c r="B3488">
        <f t="shared" si="1025"/>
        <v>470898.16247562948</v>
      </c>
      <c r="C3488" t="str">
        <f t="shared" si="1009"/>
        <v>-0.0427536429756816+0.00961000182679812i</v>
      </c>
      <c r="D3488" t="str">
        <f t="shared" si="1010"/>
        <v>2.45128353151969-1.62032884060695i</v>
      </c>
      <c r="E3488" t="str">
        <f t="shared" si="1011"/>
        <v>-7.06641550960062-33.4646521795777i</v>
      </c>
      <c r="F3488" t="str">
        <f t="shared" si="1012"/>
        <v>2.692670133293-1.08199852926276i</v>
      </c>
      <c r="G3488" t="str">
        <f t="shared" si="1013"/>
        <v>0.925344844568183-0.262834098243109i</v>
      </c>
      <c r="H3488" t="str">
        <f t="shared" si="1014"/>
        <v>0.00668259376829272-18.4457560764091i</v>
      </c>
      <c r="I3488" t="str">
        <f t="shared" si="1015"/>
        <v>-0.056252380261169-0.140136844405748i</v>
      </c>
      <c r="K3488" t="str">
        <f t="shared" si="1016"/>
        <v>0.000235685751491861-0.000366829912053509i</v>
      </c>
      <c r="L3488" t="str">
        <f t="shared" si="1017"/>
        <v>0.0001875-0.000449443698072033i</v>
      </c>
      <c r="M3488" t="str">
        <f t="shared" si="1018"/>
        <v>0.0025-0.000216654910865492i</v>
      </c>
      <c r="N3488">
        <f t="shared" si="1019"/>
        <v>12.668178524761146</v>
      </c>
      <c r="O3488">
        <f t="shared" si="1020"/>
        <v>27.16647626451018</v>
      </c>
      <c r="P3488" s="3">
        <f t="shared" si="1021"/>
        <v>-27.16647626451018</v>
      </c>
      <c r="Q3488" s="3">
        <f t="shared" si="1022"/>
        <v>167.33182147523885</v>
      </c>
      <c r="R3488">
        <f t="shared" si="1023"/>
        <v>-12.668178524761146</v>
      </c>
      <c r="S3488">
        <f t="shared" si="1024"/>
        <v>470.89816247562948</v>
      </c>
      <c r="T3488">
        <f t="shared" si="1007"/>
        <v>-27.16647626451018</v>
      </c>
    </row>
    <row r="3489" spans="1:20" x14ac:dyDescent="0.25">
      <c r="A3489">
        <f t="shared" si="1008"/>
        <v>2969983.629224191</v>
      </c>
      <c r="B3489">
        <f t="shared" si="1025"/>
        <v>472687.57549303689</v>
      </c>
      <c r="C3489" t="str">
        <f t="shared" si="1009"/>
        <v>-0.0423778396301077+0.00962927986251423i</v>
      </c>
      <c r="D3489" t="str">
        <f t="shared" si="1010"/>
        <v>2.44578540750492-1.62265766758043i</v>
      </c>
      <c r="E3489" t="str">
        <f t="shared" si="1011"/>
        <v>-7.08229768713604-33.3160320815501i</v>
      </c>
      <c r="F3489" t="str">
        <f t="shared" si="1012"/>
        <v>2.69114033518861-1.08326798284713i</v>
      </c>
      <c r="G3489" t="str">
        <f t="shared" si="1013"/>
        <v>0.92481912447658-0.263682975330133i</v>
      </c>
      <c r="H3489" t="str">
        <f t="shared" si="1014"/>
        <v>0.00661951029363169-18.3758524829043i</v>
      </c>
      <c r="I3489" t="str">
        <f t="shared" si="1015"/>
        <v>-0.056105324143404-0.139526375176069i</v>
      </c>
      <c r="K3489" t="str">
        <f t="shared" si="1016"/>
        <v>0.000235240481667174-0.000365555153492531i</v>
      </c>
      <c r="L3489" t="str">
        <f t="shared" si="1017"/>
        <v>0.0001875-0.000447742277417844i</v>
      </c>
      <c r="M3489" t="str">
        <f t="shared" si="1018"/>
        <v>0.0025-0.000215834738857832i</v>
      </c>
      <c r="N3489">
        <f t="shared" si="1019"/>
        <v>12.801633961769937</v>
      </c>
      <c r="O3489">
        <f t="shared" si="1020"/>
        <v>27.238590206934184</v>
      </c>
      <c r="P3489" s="3">
        <f t="shared" si="1021"/>
        <v>-27.238590206934184</v>
      </c>
      <c r="Q3489" s="3">
        <f t="shared" si="1022"/>
        <v>167.19836603823006</v>
      </c>
      <c r="R3489">
        <f t="shared" si="1023"/>
        <v>-12.801633961769937</v>
      </c>
      <c r="S3489">
        <f t="shared" si="1024"/>
        <v>472.68757549303689</v>
      </c>
      <c r="T3489">
        <f t="shared" si="1007"/>
        <v>-27.238590206934184</v>
      </c>
    </row>
    <row r="3490" spans="1:20" x14ac:dyDescent="0.25">
      <c r="A3490">
        <f t="shared" si="1008"/>
        <v>2981269.5670152428</v>
      </c>
      <c r="B3490">
        <f t="shared" si="1025"/>
        <v>474483.78827991046</v>
      </c>
      <c r="C3490" t="str">
        <f t="shared" si="1009"/>
        <v>-0.0420048738759522+0.00964744330827343i</v>
      </c>
      <c r="D3490" t="str">
        <f t="shared" si="1010"/>
        <v>2.44027030863548-1.62497167069169i</v>
      </c>
      <c r="E3490" t="str">
        <f t="shared" si="1011"/>
        <v>-7.09796502552315-33.1679373208126i</v>
      </c>
      <c r="F3490" t="str">
        <f t="shared" si="1012"/>
        <v>2.68960064568803-1.08454688002384i</v>
      </c>
      <c r="G3490" t="str">
        <f t="shared" si="1013"/>
        <v>0.924290005174523-0.264533535698224i</v>
      </c>
      <c r="H3490" t="str">
        <f t="shared" si="1014"/>
        <v>0.00655708151481622-18.306214322185i</v>
      </c>
      <c r="I3490" t="str">
        <f t="shared" si="1015"/>
        <v>-0.0559590618116275-0.138918014182396i</v>
      </c>
      <c r="K3490" t="str">
        <f t="shared" si="1016"/>
        <v>0.000234798159209254-0.000364284039878518i</v>
      </c>
      <c r="L3490" t="str">
        <f t="shared" si="1017"/>
        <v>0.0001875-0.000446047297686635i</v>
      </c>
      <c r="M3490" t="str">
        <f t="shared" si="1018"/>
        <v>0.0025-0.000215017671705352i</v>
      </c>
      <c r="N3490">
        <f t="shared" si="1019"/>
        <v>12.935043879992207</v>
      </c>
      <c r="O3490">
        <f t="shared" si="1020"/>
        <v>27.310752477450109</v>
      </c>
      <c r="P3490" s="3">
        <f t="shared" si="1021"/>
        <v>-27.310752477450109</v>
      </c>
      <c r="Q3490" s="3">
        <f t="shared" si="1022"/>
        <v>167.06495612000779</v>
      </c>
      <c r="R3490">
        <f t="shared" si="1023"/>
        <v>-12.935043879992207</v>
      </c>
      <c r="S3490">
        <f t="shared" si="1024"/>
        <v>474.48378827991047</v>
      </c>
      <c r="T3490">
        <f t="shared" si="1007"/>
        <v>-27.310752477450109</v>
      </c>
    </row>
    <row r="3491" spans="1:20" x14ac:dyDescent="0.25">
      <c r="A3491">
        <f t="shared" si="1008"/>
        <v>2992598.3913699007</v>
      </c>
      <c r="B3491">
        <f t="shared" si="1025"/>
        <v>476286.82667537412</v>
      </c>
      <c r="C3491" t="str">
        <f t="shared" si="1009"/>
        <v>-0.0416347287211822+0.00966450822571525i</v>
      </c>
      <c r="D3491" t="str">
        <f t="shared" si="1010"/>
        <v>2.43473831558361-1.62727070703266i</v>
      </c>
      <c r="E3491" t="str">
        <f t="shared" si="1011"/>
        <v>-7.11341880405911-33.0203658075061i</v>
      </c>
      <c r="F3491" t="str">
        <f t="shared" si="1012"/>
        <v>2.68805101327488-1.08583517958536i</v>
      </c>
      <c r="G3491" t="str">
        <f t="shared" si="1013"/>
        <v>0.923757468958241-0.265385771099555i</v>
      </c>
      <c r="H3491" t="str">
        <f t="shared" si="1014"/>
        <v>0.00649530004715288-18.2368405810962i</v>
      </c>
      <c r="I3491" t="str">
        <f t="shared" si="1015"/>
        <v>-0.0558135854098666-0.138311753441045i</v>
      </c>
      <c r="K3491" t="str">
        <f t="shared" si="1016"/>
        <v>0.000234358767541106-0.000363016568894736i</v>
      </c>
      <c r="L3491" t="str">
        <f t="shared" si="1017"/>
        <v>0.0001875-0.000444358734495553i</v>
      </c>
      <c r="M3491" t="str">
        <f t="shared" si="1018"/>
        <v>0.0025-0.000214203697654266i</v>
      </c>
      <c r="N3491">
        <f t="shared" si="1019"/>
        <v>13.068408210392761</v>
      </c>
      <c r="O3491">
        <f t="shared" si="1020"/>
        <v>27.382963129102915</v>
      </c>
      <c r="P3491" s="3">
        <f t="shared" si="1021"/>
        <v>-27.382963129102915</v>
      </c>
      <c r="Q3491" s="3">
        <f t="shared" si="1022"/>
        <v>166.93159178960724</v>
      </c>
      <c r="R3491">
        <f t="shared" si="1023"/>
        <v>-13.068408210392761</v>
      </c>
      <c r="S3491">
        <f t="shared" si="1024"/>
        <v>476.28682667537413</v>
      </c>
      <c r="T3491">
        <f t="shared" si="1007"/>
        <v>-27.382963129102915</v>
      </c>
    </row>
    <row r="3492" spans="1:20" x14ac:dyDescent="0.25">
      <c r="A3492">
        <f t="shared" si="1008"/>
        <v>3003970.2652571066</v>
      </c>
      <c r="B3492">
        <f t="shared" si="1025"/>
        <v>478096.71661674057</v>
      </c>
      <c r="C3492" t="str">
        <f t="shared" si="1009"/>
        <v>-0.0412673872370926+0.00968049051318147i</v>
      </c>
      <c r="D3492" t="str">
        <f t="shared" si="1010"/>
        <v>2.42918951049163-1.62955463405861i</v>
      </c>
      <c r="E3492" t="str">
        <f t="shared" si="1011"/>
        <v>-7.12866028856335-32.8733154630348i</v>
      </c>
      <c r="F3492" t="str">
        <f t="shared" si="1012"/>
        <v>2.68649138634111-1.08713283995634i</v>
      </c>
      <c r="G3492" t="str">
        <f t="shared" si="1013"/>
        <v>0.923221498092459-0.266239673137523i</v>
      </c>
      <c r="H3492" t="str">
        <f t="shared" si="1014"/>
        <v>0.0064341585934398-18.1677302503995i</v>
      </c>
      <c r="I3492" t="str">
        <f t="shared" si="1015"/>
        <v>-0.0556688871343175-0.13770758500717i</v>
      </c>
      <c r="K3492" t="str">
        <f t="shared" si="1016"/>
        <v>0.000233922290137423-0.000361752738134884i</v>
      </c>
      <c r="L3492" t="str">
        <f t="shared" si="1017"/>
        <v>0.0001875-0.000442676563554047i</v>
      </c>
      <c r="M3492" t="str">
        <f t="shared" si="1018"/>
        <v>0.0025-0.000213392804995284i</v>
      </c>
      <c r="N3492">
        <f t="shared" si="1019"/>
        <v>13.201726878395419</v>
      </c>
      <c r="O3492">
        <f t="shared" si="1020"/>
        <v>27.455222214618082</v>
      </c>
      <c r="P3492" s="3">
        <f t="shared" si="1021"/>
        <v>-27.455222214618082</v>
      </c>
      <c r="Q3492" s="3">
        <f t="shared" si="1022"/>
        <v>166.79827312160458</v>
      </c>
      <c r="R3492">
        <f t="shared" si="1023"/>
        <v>-13.201726878395419</v>
      </c>
      <c r="S3492">
        <f t="shared" si="1024"/>
        <v>478.09671661674059</v>
      </c>
      <c r="T3492">
        <f t="shared" si="1007"/>
        <v>-27.455222214618082</v>
      </c>
    </row>
    <row r="3493" spans="1:20" x14ac:dyDescent="0.25">
      <c r="A3493">
        <f t="shared" si="1008"/>
        <v>3015385.3522650837</v>
      </c>
      <c r="B3493">
        <f t="shared" si="1025"/>
        <v>479913.48413988418</v>
      </c>
      <c r="C3493" t="str">
        <f t="shared" si="1009"/>
        <v>-0.0409028325584636+0.00969540590711105i</v>
      </c>
      <c r="D3493" t="str">
        <f t="shared" si="1010"/>
        <v>2.42362397697221-1.63182330960575i</v>
      </c>
      <c r="E3493" t="str">
        <f t="shared" si="1011"/>
        <v>-7.14369073152223-32.7267842200382i</v>
      </c>
      <c r="F3493" t="str">
        <f t="shared" si="1012"/>
        <v>2.68492171318964-1.08843981919014i</v>
      </c>
      <c r="G3493" t="str">
        <f t="shared" si="1013"/>
        <v>0.922682074811298-0.26709523326562i</v>
      </c>
      <c r="H3493" t="str">
        <f t="shared" si="1014"/>
        <v>0.00637364994292864-18.0988823247575i</v>
      </c>
      <c r="I3493" t="str">
        <f t="shared" si="1015"/>
        <v>-0.0555249592329843-0.137105500974674i</v>
      </c>
      <c r="K3493" t="str">
        <f t="shared" si="1016"/>
        <v>0.000233488710525056-0.00036049254510406i</v>
      </c>
      <c r="L3493" t="str">
        <f t="shared" si="1017"/>
        <v>0.0001875-0.000441000760663526i</v>
      </c>
      <c r="M3493" t="str">
        <f t="shared" si="1018"/>
        <v>0.0025-0.000212584982063443i</v>
      </c>
      <c r="N3493">
        <f t="shared" si="1019"/>
        <v>13.334999803914712</v>
      </c>
      <c r="O3493">
        <f t="shared" si="1020"/>
        <v>27.527529786392652</v>
      </c>
      <c r="P3493" s="3">
        <f t="shared" si="1021"/>
        <v>-27.527529786392652</v>
      </c>
      <c r="Q3493" s="3">
        <f t="shared" si="1022"/>
        <v>166.66500019608529</v>
      </c>
      <c r="R3493">
        <f t="shared" si="1023"/>
        <v>-13.334999803914712</v>
      </c>
      <c r="S3493">
        <f t="shared" si="1024"/>
        <v>479.91348413988419</v>
      </c>
      <c r="T3493">
        <f t="shared" si="1007"/>
        <v>-27.527529786392652</v>
      </c>
    </row>
    <row r="3494" spans="1:20" x14ac:dyDescent="0.25">
      <c r="A3494">
        <f t="shared" si="1008"/>
        <v>3026843.8166036913</v>
      </c>
      <c r="B3494">
        <f t="shared" si="1025"/>
        <v>481737.15537961578</v>
      </c>
      <c r="C3494" t="str">
        <f t="shared" si="1009"/>
        <v>-0.040541047883705+0.00970926998341689i</v>
      </c>
      <c r="D3494" t="str">
        <f t="shared" si="1010"/>
        <v>2.41804180010836-1.63407659190883i</v>
      </c>
      <c r="E3494" t="str">
        <f t="shared" si="1011"/>
        <v>-7.15851137223035-32.5807700223614i</v>
      </c>
      <c r="F3494" t="str">
        <f t="shared" si="1012"/>
        <v>2.68334194203697-1.08975607496525i</v>
      </c>
      <c r="G3494" t="str">
        <f t="shared" si="1013"/>
        <v>0.922139181319208-0.267952442786307i</v>
      </c>
      <c r="H3494" t="str">
        <f t="shared" si="1014"/>
        <v>0.00631376697029839-18.0302958027184i</v>
      </c>
      <c r="I3494" t="str">
        <f t="shared" si="1015"/>
        <v>-0.0553817940053148-0.136505493476129i</v>
      </c>
      <c r="K3494" t="str">
        <f t="shared" si="1016"/>
        <v>0.000233058012283479-0.000359235987219677i</v>
      </c>
      <c r="L3494" t="str">
        <f t="shared" si="1017"/>
        <v>0.0001875-0.000439331301717i</v>
      </c>
      <c r="M3494" t="str">
        <f t="shared" si="1018"/>
        <v>0.0025-0.000211780217237939i</v>
      </c>
      <c r="N3494">
        <f t="shared" si="1019"/>
        <v>13.468226901380604</v>
      </c>
      <c r="O3494">
        <f t="shared" si="1020"/>
        <v>27.599885896487748</v>
      </c>
      <c r="P3494" s="3">
        <f t="shared" si="1021"/>
        <v>-27.599885896487748</v>
      </c>
      <c r="Q3494" s="3">
        <f t="shared" si="1022"/>
        <v>166.5317730986194</v>
      </c>
      <c r="R3494">
        <f t="shared" si="1023"/>
        <v>-13.468226901380604</v>
      </c>
      <c r="S3494">
        <f t="shared" si="1024"/>
        <v>481.73715537961579</v>
      </c>
      <c r="T3494">
        <f t="shared" si="1007"/>
        <v>-27.599885896487748</v>
      </c>
    </row>
    <row r="3495" spans="1:20" x14ac:dyDescent="0.25">
      <c r="A3495">
        <f t="shared" si="1008"/>
        <v>3038345.8231067853</v>
      </c>
      <c r="B3495">
        <f t="shared" si="1025"/>
        <v>483567.75657005835</v>
      </c>
      <c r="C3495" t="str">
        <f t="shared" si="1009"/>
        <v>-0.0401820164749994+0.00972209815885987i</v>
      </c>
      <c r="D3495" t="str">
        <f t="shared" si="1010"/>
        <v>2.41244306645322-1.63631433961893i</v>
      </c>
      <c r="E3495" t="str">
        <f t="shared" si="1011"/>
        <v>-7.17312343693246-32.4352708250276i</v>
      </c>
      <c r="F3495" t="str">
        <f t="shared" si="1012"/>
        <v>2.68175202101606-1.09108156458182i</v>
      </c>
      <c r="G3495" t="str">
        <f t="shared" si="1013"/>
        <v>0.921592799791899-0.268811292849888i</v>
      </c>
      <c r="H3495" t="str">
        <f t="shared" si="1014"/>
        <v>0.00625450263464043-17.9619696867005i</v>
      </c>
      <c r="I3495" t="str">
        <f t="shared" si="1015"/>
        <v>-0.0552393838018457-0.135907554682692i</v>
      </c>
      <c r="K3495" t="str">
        <f t="shared" si="1016"/>
        <v>0.000232630179045232-0.00035798306181243i</v>
      </c>
      <c r="L3495" t="str">
        <f t="shared" si="1017"/>
        <v>0.0001875-0.000437668162698746i</v>
      </c>
      <c r="M3495" t="str">
        <f t="shared" si="1018"/>
        <v>0.0025-0.000210978498941959i</v>
      </c>
      <c r="N3495">
        <f t="shared" si="1019"/>
        <v>13.601408079772824</v>
      </c>
      <c r="O3495">
        <f t="shared" si="1020"/>
        <v>27.672290596619451</v>
      </c>
      <c r="P3495" s="3">
        <f t="shared" si="1021"/>
        <v>-27.672290596619451</v>
      </c>
      <c r="Q3495" s="3">
        <f t="shared" si="1022"/>
        <v>166.39859192022718</v>
      </c>
      <c r="R3495">
        <f t="shared" si="1023"/>
        <v>-13.601408079772824</v>
      </c>
      <c r="S3495">
        <f t="shared" si="1024"/>
        <v>483.56775657005835</v>
      </c>
      <c r="T3495">
        <f t="shared" si="1007"/>
        <v>-27.672290596619451</v>
      </c>
    </row>
    <row r="3496" spans="1:20" x14ac:dyDescent="0.25">
      <c r="A3496">
        <f t="shared" si="1008"/>
        <v>3049891.5372345913</v>
      </c>
      <c r="B3496">
        <f t="shared" si="1025"/>
        <v>485405.31404502457</v>
      </c>
      <c r="C3496" t="str">
        <f t="shared" si="1009"/>
        <v>-0.0398257216584342+0.00973390569240504i</v>
      </c>
      <c r="D3496" t="str">
        <f t="shared" si="1010"/>
        <v>2.40682786402969-1.63853641182123i</v>
      </c>
      <c r="E3496" t="str">
        <f t="shared" si="1011"/>
        <v>-7.18752813896308-32.2902845942086i</v>
      </c>
      <c r="F3496" t="str">
        <f t="shared" si="1012"/>
        <v>2.680151898179-1.09241624495813i</v>
      </c>
      <c r="G3496" t="str">
        <f t="shared" si="1013"/>
        <v>0.921042912377304-0.269671774453386i</v>
      </c>
      <c r="H3496" t="str">
        <f t="shared" si="1014"/>
        <v>0.00619584997845524-17.8939029829771i</v>
      </c>
      <c r="I3496" t="str">
        <f t="shared" si="1015"/>
        <v>-0.0550977210238494-0.135311676804029i</v>
      </c>
      <c r="K3496" t="str">
        <f t="shared" si="1016"/>
        <v>0.000232205194496366-0.000356733766127214i</v>
      </c>
      <c r="L3496" t="str">
        <f t="shared" si="1017"/>
        <v>0.0001875-0.000436011319683947i</v>
      </c>
      <c r="M3496" t="str">
        <f t="shared" si="1018"/>
        <v>0.0025-0.000210179815642518i</v>
      </c>
      <c r="N3496">
        <f t="shared" si="1019"/>
        <v>13.734543242648016</v>
      </c>
      <c r="O3496">
        <f t="shared" si="1020"/>
        <v>27.744743938150709</v>
      </c>
      <c r="P3496" s="3">
        <f t="shared" si="1021"/>
        <v>-27.744743938150709</v>
      </c>
      <c r="Q3496" s="3">
        <f t="shared" si="1022"/>
        <v>166.26545675735198</v>
      </c>
      <c r="R3496">
        <f t="shared" si="1023"/>
        <v>-13.734543242648016</v>
      </c>
      <c r="S3496">
        <f t="shared" si="1024"/>
        <v>485.40531404502457</v>
      </c>
      <c r="T3496">
        <f t="shared" si="1007"/>
        <v>-27.744743938150709</v>
      </c>
    </row>
    <row r="3497" spans="1:20" x14ac:dyDescent="0.25">
      <c r="A3497">
        <f t="shared" si="1008"/>
        <v>3061481.125076083</v>
      </c>
      <c r="B3497">
        <f t="shared" si="1025"/>
        <v>487249.8542383957</v>
      </c>
      <c r="C3497" t="str">
        <f t="shared" si="1009"/>
        <v>-0.0394721468241255+0.00974470768656997i</v>
      </c>
      <c r="D3497" t="str">
        <f t="shared" si="1010"/>
        <v>2.40119628232958-1.64074266805277i</v>
      </c>
      <c r="E3497" t="str">
        <f t="shared" si="1011"/>
        <v>-7.20172667888516-32.1458093071964i</v>
      </c>
      <c r="F3497" t="str">
        <f t="shared" si="1012"/>
        <v>2.67854152149988-1.09376007262706i</v>
      </c>
      <c r="G3497" t="str">
        <f t="shared" si="1013"/>
        <v>0.920489501196553-0.270533878439419i</v>
      </c>
      <c r="H3497" t="str">
        <f t="shared" si="1014"/>
        <v>0.0061378021266603-17.8260947016609i</v>
      </c>
      <c r="I3497" t="str">
        <f t="shared" si="1015"/>
        <v>-0.0549567981229823-0.134717852088227i</v>
      </c>
      <c r="K3497" t="str">
        <f t="shared" si="1016"/>
        <v>0.00023178304237687-0.000355488097324068i</v>
      </c>
      <c r="L3497" t="str">
        <f t="shared" si="1017"/>
        <v>0.0001875-0.000434360748838361i</v>
      </c>
      <c r="M3497" t="str">
        <f t="shared" si="1018"/>
        <v>0.0025-0.000209384155850286i</v>
      </c>
      <c r="N3497">
        <f t="shared" si="1019"/>
        <v>13.867632288172018</v>
      </c>
      <c r="O3497">
        <f t="shared" si="1020"/>
        <v>27.817245972083423</v>
      </c>
      <c r="P3497" s="3">
        <f t="shared" si="1021"/>
        <v>-27.817245972083423</v>
      </c>
      <c r="Q3497" s="3">
        <f t="shared" si="1022"/>
        <v>166.13236771182798</v>
      </c>
      <c r="R3497">
        <f t="shared" si="1023"/>
        <v>-13.867632288172018</v>
      </c>
      <c r="S3497">
        <f t="shared" si="1024"/>
        <v>487.2498542383957</v>
      </c>
      <c r="T3497">
        <f t="shared" si="1007"/>
        <v>-27.817245972083423</v>
      </c>
    </row>
    <row r="3498" spans="1:20" x14ac:dyDescent="0.25">
      <c r="A3498">
        <f t="shared" si="1008"/>
        <v>3073114.7533513717</v>
      </c>
      <c r="B3498">
        <f t="shared" si="1025"/>
        <v>489101.40368450159</v>
      </c>
      <c r="C3498" t="str">
        <f t="shared" si="1009"/>
        <v>-0.0391212754263375+0.00975451908876327i</v>
      </c>
      <c r="D3498" t="str">
        <f t="shared" si="1010"/>
        <v>2.39554841231281-1.64293296832043i</v>
      </c>
      <c r="E3498" t="str">
        <f t="shared" si="1011"/>
        <v>-7.21572024462811-32.0018429523737i</v>
      </c>
      <c r="F3498" t="str">
        <f t="shared" si="1012"/>
        <v>2.67692083887768-1.09511300373258i</v>
      </c>
      <c r="G3498" t="str">
        <f t="shared" si="1013"/>
        <v>0.91993254834496-0.271397595495074i</v>
      </c>
      <c r="H3498" t="str">
        <f t="shared" si="1014"/>
        <v>0.00608035228560891-17.7585438566889i</v>
      </c>
      <c r="I3498" t="str">
        <f t="shared" si="1015"/>
        <v>-0.0548166076009393-0.134126072821717i</v>
      </c>
      <c r="K3498" t="str">
        <f t="shared" si="1016"/>
        <v>0.000231363706481083-0.000354246052479105i</v>
      </c>
      <c r="L3498" t="str">
        <f t="shared" si="1017"/>
        <v>0.0001875-0.000432716426417972i</v>
      </c>
      <c r="M3498" t="str">
        <f t="shared" si="1018"/>
        <v>0.0025-0.000208591508119433i</v>
      </c>
      <c r="N3498">
        <f t="shared" si="1019"/>
        <v>14.000675109153377</v>
      </c>
      <c r="O3498">
        <f t="shared" si="1020"/>
        <v>27.889796749049857</v>
      </c>
      <c r="P3498" s="3">
        <f t="shared" si="1021"/>
        <v>-27.889796749049857</v>
      </c>
      <c r="Q3498" s="3">
        <f t="shared" si="1022"/>
        <v>165.99932489084662</v>
      </c>
      <c r="R3498">
        <f t="shared" si="1023"/>
        <v>-14.000675109153377</v>
      </c>
      <c r="S3498">
        <f t="shared" si="1024"/>
        <v>489.10140368450158</v>
      </c>
      <c r="T3498">
        <f t="shared" si="1007"/>
        <v>-27.889796749049857</v>
      </c>
    </row>
    <row r="3499" spans="1:20" x14ac:dyDescent="0.25">
      <c r="A3499">
        <f t="shared" si="1008"/>
        <v>3084792.5894141071</v>
      </c>
      <c r="B3499">
        <f t="shared" si="1025"/>
        <v>490959.9890185027</v>
      </c>
      <c r="C3499" t="str">
        <f t="shared" si="1009"/>
        <v>-0.0387730909835941+0.00976335469260986i</v>
      </c>
      <c r="D3499" t="str">
        <f t="shared" si="1010"/>
        <v>2.38988434640617-1.64510717311883i</v>
      </c>
      <c r="E3499" t="str">
        <f t="shared" si="1011"/>
        <v>-7.22951001162372-31.8583835291866i</v>
      </c>
      <c r="F3499" t="str">
        <f t="shared" si="1012"/>
        <v>2.67528979813919-1.09647499402627i</v>
      </c>
      <c r="G3499" t="str">
        <f t="shared" si="1013"/>
        <v>0.919372035893034-0.272262916150789i</v>
      </c>
      <c r="H3499" t="str">
        <f t="shared" si="1014"/>
        <v>0.00602349374212046-17.6912494658075i</v>
      </c>
      <c r="I3499" t="str">
        <f t="shared" si="1015"/>
        <v>-0.0546771420091135-0.133536331329195i</v>
      </c>
      <c r="K3499" t="str">
        <f t="shared" si="1016"/>
        <v>0.000230947170658102-0.000353007628585437i</v>
      </c>
      <c r="L3499" t="str">
        <f t="shared" si="1017"/>
        <v>0.0001875-0.000431078328768651i</v>
      </c>
      <c r="M3499" t="str">
        <f t="shared" si="1018"/>
        <v>0.0025-0.000207801861047452i</v>
      </c>
      <c r="N3499">
        <f t="shared" si="1019"/>
        <v>14.133671593074524</v>
      </c>
      <c r="O3499">
        <f t="shared" si="1020"/>
        <v>27.962396319304435</v>
      </c>
      <c r="P3499" s="3">
        <f t="shared" si="1021"/>
        <v>-27.962396319304435</v>
      </c>
      <c r="Q3499" s="3">
        <f t="shared" si="1022"/>
        <v>165.86632840692548</v>
      </c>
      <c r="R3499">
        <f t="shared" si="1023"/>
        <v>-14.133671593074524</v>
      </c>
      <c r="S3499">
        <f t="shared" si="1024"/>
        <v>490.95998901850271</v>
      </c>
      <c r="T3499">
        <f t="shared" si="1007"/>
        <v>-27.962396319304435</v>
      </c>
    </row>
    <row r="3500" spans="1:20" x14ac:dyDescent="0.25">
      <c r="A3500">
        <f t="shared" si="1008"/>
        <v>3096514.8012538808</v>
      </c>
      <c r="B3500">
        <f t="shared" si="1025"/>
        <v>492825.63697677304</v>
      </c>
      <c r="C3500" t="str">
        <f t="shared" si="1009"/>
        <v>-0.0384275770787809+0.00977122913926668i</v>
      </c>
      <c r="D3500" t="str">
        <f t="shared" si="1010"/>
        <v>2.38420417850186-1.64726514344829i</v>
      </c>
      <c r="E3500" t="str">
        <f t="shared" si="1011"/>
        <v>-7.24309714294118-31.715429048115i</v>
      </c>
      <c r="F3500" t="str">
        <f t="shared" si="1012"/>
        <v>2.67364834704201-1.09784599886379i</v>
      </c>
      <c r="G3500" t="str">
        <f t="shared" si="1013"/>
        <v>0.918807945887502-0.273129830779231i</v>
      </c>
      <c r="H3500" t="str">
        <f t="shared" si="1014"/>
        <v>0.00596721986252101-17.6242105505568i</v>
      </c>
      <c r="I3500" t="str">
        <f t="shared" si="1015"/>
        <v>-0.054538393948254-0.13294861997354i</v>
      </c>
      <c r="K3500" t="str">
        <f t="shared" si="1016"/>
        <v>0.000230533418812166-0.000351772822554098i</v>
      </c>
      <c r="L3500" t="str">
        <f t="shared" si="1017"/>
        <v>0.0001875-0.000429446432325813i</v>
      </c>
      <c r="M3500" t="str">
        <f t="shared" si="1018"/>
        <v>0.0025-0.000207015203275007i</v>
      </c>
      <c r="N3500">
        <f t="shared" si="1019"/>
        <v>14.266621622126308</v>
      </c>
      <c r="O3500">
        <f t="shared" si="1020"/>
        <v>28.035044732716081</v>
      </c>
      <c r="P3500" s="3">
        <f t="shared" si="1021"/>
        <v>-28.035044732716081</v>
      </c>
      <c r="Q3500" s="3">
        <f t="shared" si="1022"/>
        <v>165.73337837787369</v>
      </c>
      <c r="R3500">
        <f t="shared" si="1023"/>
        <v>-14.266621622126308</v>
      </c>
      <c r="S3500">
        <f t="shared" si="1024"/>
        <v>492.82563697677301</v>
      </c>
      <c r="T3500">
        <f t="shared" ref="T3500:T3563" si="1026">P3500</f>
        <v>-28.035044732716081</v>
      </c>
    </row>
    <row r="3501" spans="1:20" x14ac:dyDescent="0.25">
      <c r="A3501">
        <f t="shared" ref="A3501:A3564" si="1027">2*PI()*B3501</f>
        <v>3108281.5574986455</v>
      </c>
      <c r="B3501">
        <f t="shared" si="1025"/>
        <v>494698.37439728476</v>
      </c>
      <c r="C3501" t="str">
        <f t="shared" ref="C3501:C3564" si="1028">IMPRODUCT(D3501,E3501,$C$40,,K3501,$C$41)</f>
        <v>-0.0380847173592446+0.00977815691872889i</v>
      </c>
      <c r="D3501" t="str">
        <f t="shared" ref="D3501:D3564" si="1029">IMDIV(IMPRODUCT($C$37,$C$38,COMPLEX(1,A3501/$C$38)),IMSUM(-1*A3501*A3501/$C$39,COMPLEX(0,1*A3501)))</f>
        <v>2.37850800395583-1.64940674083289i</v>
      </c>
      <c r="E3501" t="str">
        <f t="shared" ref="E3501:E3564" si="1030">IMDIV(IMPRODUCT(IMSUM(F3501,G3501),$C$29,H3501),IMSUM(1,I3501))</f>
        <v>-7.25648278942208-31.5729775306443i</v>
      </c>
      <c r="F3501" t="str">
        <f t="shared" ref="F3501:F3564" si="1031">IMDIV(IMPRODUCT($C$14,$C$15,COMPLEX(1,A3501/$C$15)),IMSUM(-1*A3501*A3501/$C$16,COMPLEX(0,A3501)))</f>
        <v>2.67199643327756-1.09922597320139i</v>
      </c>
      <c r="G3501" t="str">
        <f t="shared" ref="G3501:G3564" si="1032">IMDIV(1,COMPLEX(1,A3501*$C$9*$C$10))</f>
        <v>0.918240260352352-0.273998329594173i</v>
      </c>
      <c r="H3501" t="str">
        <f t="shared" ref="H3501:H3564" si="1033">IMDIV($C$3,IMSUM(K3501,COMPLEX(0,$C$28*A3501)))</f>
        <v>0.0059115240916956-17.5574261362563i</v>
      </c>
      <c r="I3501" t="str">
        <f t="shared" ref="I3501:I3564" si="1034">IMPRODUCT(F3501,$C$29,H3501,$C$31)</f>
        <v>-0.0544003560681333-0.132362931155739i</v>
      </c>
      <c r="K3501" t="str">
        <f t="shared" ref="K3501:K3564" si="1035">IF($C$26&lt;=0,IMDIV(1,IMSUM(IMDIV(1,L3501),1/$C$18)),IMDIV(1,IMSUM(IMDIV(1,L3501),1/$C$18,IMDIV(1,M3501))))</f>
        <v>0.000230122434903049-0.000350541631214968i</v>
      </c>
      <c r="L3501" t="str">
        <f t="shared" ref="L3501:L3564" si="1036">IMSUM($C$21/$C$22,IMDIV(1,COMPLEX(0,$C$20*$C$22*A3501)))</f>
        <v>0.0001875-0.00042782071361408i</v>
      </c>
      <c r="M3501" t="str">
        <f t="shared" ref="M3501:M3564" si="1037">IMSUM($C$25/$C$26,IMDIV(1,COMPLEX(0,$C$24*$C$26*A3501)))</f>
        <v>0.0025-0.000206231523485761i</v>
      </c>
      <c r="N3501">
        <f t="shared" ref="N3501:N3564" si="1038">ABS(R3501)</f>
        <v>14.399525073243097</v>
      </c>
      <c r="O3501">
        <f t="shared" ref="O3501:O3564" si="1039">ABS(P3501)</f>
        <v>28.10774203875965</v>
      </c>
      <c r="P3501" s="3">
        <f t="shared" ref="P3501:P3564" si="1040">20*LOG10(IMABS(C3501))</f>
        <v>-28.10774203875965</v>
      </c>
      <c r="Q3501" s="3">
        <f t="shared" ref="Q3501:Q3564" si="1041">IMARGUMENT(C3501)*180/PI()</f>
        <v>165.6004749267569</v>
      </c>
      <c r="R3501">
        <f t="shared" ref="R3501:R3564" si="1042">IF(Q3501&lt;0,Q3501+180,Q3501-180)</f>
        <v>-14.399525073243097</v>
      </c>
      <c r="S3501">
        <f t="shared" ref="S3501:S3564" si="1043">B3501/1000</f>
        <v>494.69837439728474</v>
      </c>
      <c r="T3501">
        <f t="shared" si="1026"/>
        <v>-28.10774203875965</v>
      </c>
    </row>
    <row r="3502" spans="1:20" x14ac:dyDescent="0.25">
      <c r="A3502">
        <f t="shared" si="1027"/>
        <v>3120093.0274171405</v>
      </c>
      <c r="B3502">
        <f t="shared" ref="B3502:B3565" si="1044">B3501*(1+B$42)</f>
        <v>496578.22821999446</v>
      </c>
      <c r="C3502" t="str">
        <f t="shared" si="1028"/>
        <v>-0.0377444955368819+0.00978415237112293i</v>
      </c>
      <c r="D3502" t="str">
        <f t="shared" si="1029"/>
        <v>2.3727959195858-1.65153182733851i</v>
      </c>
      <c r="E3502" t="str">
        <f t="shared" si="1030"/>
        <v>-7.26966808981242-31.4310270092365i</v>
      </c>
      <c r="F3502" t="str">
        <f t="shared" si="1031"/>
        <v>2.67033400447419-1.10061487159244i</v>
      </c>
      <c r="G3502" t="str">
        <f t="shared" si="1032"/>
        <v>0.917668961289893-0.274868402649381i</v>
      </c>
      <c r="H3502" t="str">
        <f t="shared" si="1033"/>
        <v>0.00585639995215054-17.4908952519893i</v>
      </c>
      <c r="I3502" t="str">
        <f t="shared" si="1034"/>
        <v>-0.0542630210672154-0.131779257314804i</v>
      </c>
      <c r="K3502" t="str">
        <f t="shared" si="1035"/>
        <v>0.000229714202946428-0.000349314051317685i</v>
      </c>
      <c r="L3502" t="str">
        <f t="shared" si="1036"/>
        <v>0.0001875-0.000426201149246941i</v>
      </c>
      <c r="M3502" t="str">
        <f t="shared" si="1037"/>
        <v>0.0025-0.000205450810406218i</v>
      </c>
      <c r="N3502">
        <f t="shared" si="1038"/>
        <v>14.532381818136969</v>
      </c>
      <c r="O3502">
        <f t="shared" si="1039"/>
        <v>28.180488286508375</v>
      </c>
      <c r="P3502" s="3">
        <f t="shared" si="1040"/>
        <v>-28.180488286508375</v>
      </c>
      <c r="Q3502" s="3">
        <f t="shared" si="1041"/>
        <v>165.46761818186303</v>
      </c>
      <c r="R3502">
        <f t="shared" si="1042"/>
        <v>-14.532381818136969</v>
      </c>
      <c r="S3502">
        <f t="shared" si="1043"/>
        <v>496.57822821999446</v>
      </c>
      <c r="T3502">
        <f t="shared" si="1026"/>
        <v>-28.180488286508375</v>
      </c>
    </row>
    <row r="3503" spans="1:20" x14ac:dyDescent="0.25">
      <c r="A3503">
        <f t="shared" si="1027"/>
        <v>3131949.3809213256</v>
      </c>
      <c r="B3503">
        <f t="shared" si="1044"/>
        <v>498465.22548723046</v>
      </c>
      <c r="C3503" t="str">
        <f t="shared" si="1028"/>
        <v>-0.0374068953882246+0.00978922968799148i</v>
      </c>
      <c r="D3503" t="str">
        <f t="shared" si="1029"/>
        <v>2.3670680236691-1.65364026559091i</v>
      </c>
      <c r="E3503" t="str">
        <f t="shared" si="1030"/>
        <v>-7.2826541708953-31.2895755273022i</v>
      </c>
      <c r="F3503" t="str">
        <f t="shared" si="1031"/>
        <v>2.66866100820028-1.10201264818391i</v>
      </c>
      <c r="G3503" t="str">
        <f t="shared" si="1032"/>
        <v>0.91709403068183-0.275740039837497i</v>
      </c>
      <c r="H3503" t="str">
        <f t="shared" si="1033"/>
        <v>0.00580184104308659-17.4246169305885i</v>
      </c>
      <c r="I3503" t="str">
        <f t="shared" si="1034"/>
        <v>-0.0541263816923271-0.131197590927698i</v>
      </c>
      <c r="K3503" t="str">
        <f t="shared" si="1035"/>
        <v>0.000229308707014239-0.000348090079532559i</v>
      </c>
      <c r="L3503" t="str">
        <f t="shared" si="1036"/>
        <v>0.0001875-0.00042458771592642i</v>
      </c>
      <c r="M3503" t="str">
        <f t="shared" si="1037"/>
        <v>0.0025-0.000204673052805557i</v>
      </c>
      <c r="N3503">
        <f t="shared" si="1038"/>
        <v>14.66519172333463</v>
      </c>
      <c r="O3503">
        <f t="shared" si="1039"/>
        <v>28.253283524625648</v>
      </c>
      <c r="P3503" s="3">
        <f t="shared" si="1040"/>
        <v>-28.253283524625648</v>
      </c>
      <c r="Q3503" s="3">
        <f t="shared" si="1041"/>
        <v>165.33480827666537</v>
      </c>
      <c r="R3503">
        <f t="shared" si="1042"/>
        <v>-14.66519172333463</v>
      </c>
      <c r="S3503">
        <f t="shared" si="1043"/>
        <v>498.46522548723044</v>
      </c>
      <c r="T3503">
        <f t="shared" si="1026"/>
        <v>-28.253283524625648</v>
      </c>
    </row>
    <row r="3504" spans="1:20" x14ac:dyDescent="0.25">
      <c r="A3504">
        <f t="shared" si="1027"/>
        <v>3143850.7885688269</v>
      </c>
      <c r="B3504">
        <f t="shared" si="1044"/>
        <v>500359.39334408194</v>
      </c>
      <c r="C3504" t="str">
        <f t="shared" si="1028"/>
        <v>-0.0370719007545176+0.00979340291356761i</v>
      </c>
      <c r="D3504" t="str">
        <f t="shared" si="1029"/>
        <v>2.36132441594025-1.65573191879392i</v>
      </c>
      <c r="E3504" t="str">
        <f t="shared" si="1030"/>
        <v>-7.29544214762127-31.1486211391711i</v>
      </c>
      <c r="F3504" t="str">
        <f t="shared" si="1031"/>
        <v>2.66697739196744-1.10341925671295i</v>
      </c>
      <c r="G3504" t="str">
        <f t="shared" si="1032"/>
        <v>0.916515450490363-0.276613230888925i</v>
      </c>
      <c r="H3504" t="str">
        <f t="shared" si="1033"/>
        <v>0.00574784103948274-17.3585902086206i</v>
      </c>
      <c r="I3504" t="str">
        <f t="shared" si="1034"/>
        <v>-0.0539904307383349-0.130617924509251i</v>
      </c>
      <c r="K3504" t="str">
        <f t="shared" si="1035"/>
        <v>0.000228905931235029-0.00034686971245149i</v>
      </c>
      <c r="L3504" t="str">
        <f t="shared" si="1036"/>
        <v>0.0001875-0.000422980390442738i</v>
      </c>
      <c r="M3504" t="str">
        <f t="shared" si="1037"/>
        <v>0.0025-0.000203898239495474i</v>
      </c>
      <c r="N3504">
        <f t="shared" si="1038"/>
        <v>14.797954650215246</v>
      </c>
      <c r="O3504">
        <f t="shared" si="1039"/>
        <v>28.32612780135706</v>
      </c>
      <c r="P3504" s="3">
        <f t="shared" si="1040"/>
        <v>-28.32612780135706</v>
      </c>
      <c r="Q3504" s="3">
        <f t="shared" si="1041"/>
        <v>165.20204534978475</v>
      </c>
      <c r="R3504">
        <f t="shared" si="1042"/>
        <v>-14.797954650215246</v>
      </c>
      <c r="S3504">
        <f t="shared" si="1043"/>
        <v>500.35939334408192</v>
      </c>
      <c r="T3504">
        <f t="shared" si="1026"/>
        <v>-28.32612780135706</v>
      </c>
    </row>
    <row r="3505" spans="1:20" x14ac:dyDescent="0.25">
      <c r="A3505">
        <f t="shared" si="1027"/>
        <v>3155797.4215653888</v>
      </c>
      <c r="B3505">
        <f t="shared" si="1044"/>
        <v>502260.75903878949</v>
      </c>
      <c r="C3505" t="str">
        <f t="shared" si="1028"/>
        <v>-0.0367394955417897+0.00979668594603586i</v>
      </c>
      <c r="D3505" t="str">
        <f t="shared" si="1029"/>
        <v>2.35556519758813-1.6578066507475i</v>
      </c>
      <c r="E3505" t="str">
        <f t="shared" si="1030"/>
        <v>-7.30803312323823-31.0081619100651i</v>
      </c>
      <c r="F3505" t="str">
        <f t="shared" si="1031"/>
        <v>2.66528310323379-1.10483465050334i</v>
      </c>
      <c r="G3505" t="str">
        <f t="shared" si="1032"/>
        <v>0.915933202659295-0.27748796537072i</v>
      </c>
      <c r="H3505" t="str">
        <f t="shared" si="1033"/>
        <v>0.00569439369119043-17.2928141263722i</v>
      </c>
      <c r="I3505" t="str">
        <f t="shared" si="1034"/>
        <v>-0.0538551610478226-0.130040250612095i</v>
      </c>
      <c r="K3505" t="str">
        <f t="shared" si="1035"/>
        <v>0.000228505859794303-0.000345652946588856i</v>
      </c>
      <c r="L3505" t="str">
        <f t="shared" si="1036"/>
        <v>0.0001875-0.000421379149673978i</v>
      </c>
      <c r="M3505" t="str">
        <f t="shared" si="1037"/>
        <v>0.0025-0.00020312635933002i</v>
      </c>
      <c r="N3505">
        <f t="shared" si="1038"/>
        <v>14.930670455045373</v>
      </c>
      <c r="O3505">
        <f t="shared" si="1039"/>
        <v>28.3990211645228</v>
      </c>
      <c r="P3505" s="3">
        <f t="shared" si="1040"/>
        <v>-28.3990211645228</v>
      </c>
      <c r="Q3505" s="3">
        <f t="shared" si="1041"/>
        <v>165.06932954495463</v>
      </c>
      <c r="R3505">
        <f t="shared" si="1042"/>
        <v>-14.930670455045373</v>
      </c>
      <c r="S3505">
        <f t="shared" si="1043"/>
        <v>502.2607590387895</v>
      </c>
      <c r="T3505">
        <f t="shared" si="1026"/>
        <v>-28.3990211645228</v>
      </c>
    </row>
    <row r="3506" spans="1:20" x14ac:dyDescent="0.25">
      <c r="A3506">
        <f t="shared" si="1027"/>
        <v>3167789.451767337</v>
      </c>
      <c r="B3506">
        <f t="shared" si="1044"/>
        <v>504169.34992313688</v>
      </c>
      <c r="C3506" t="str">
        <f t="shared" si="1028"/>
        <v>-0.0364096637209166+0.00979909253878662i</v>
      </c>
      <c r="D3506" t="str">
        <f t="shared" si="1029"/>
        <v>2.34979047125309-1.65986432586594i</v>
      </c>
      <c r="E3506" t="str">
        <f t="shared" si="1030"/>
        <v>-7.32042818941979-30.8681959160676i</v>
      </c>
      <c r="F3506" t="str">
        <f t="shared" si="1031"/>
        <v>2.66357808940718-1.1062587824621i</v>
      </c>
      <c r="G3506" t="str">
        <f t="shared" si="1032"/>
        <v>0.915347269115165-0.278364232685477i</v>
      </c>
      <c r="H3506" t="str">
        <f t="shared" si="1033"/>
        <v>0.00564149282203755-17.2272877278343i</v>
      </c>
      <c r="I3506" t="str">
        <f t="shared" si="1034"/>
        <v>-0.053720565510775-0.129464561826575i</v>
      </c>
      <c r="K3506" t="str">
        <f t="shared" si="1035"/>
        <v>0.000228108476934832-0.000344439778382425i</v>
      </c>
      <c r="L3506" t="str">
        <f t="shared" si="1036"/>
        <v>0.0001875-0.000419783970585751i</v>
      </c>
      <c r="M3506" t="str">
        <f t="shared" si="1037"/>
        <v>0.0025-0.000202357401205439i</v>
      </c>
      <c r="N3506">
        <f t="shared" si="1038"/>
        <v>15.06333898902048</v>
      </c>
      <c r="O3506">
        <f t="shared" si="1039"/>
        <v>28.471963661510351</v>
      </c>
      <c r="P3506" s="3">
        <f t="shared" si="1040"/>
        <v>-28.471963661510351</v>
      </c>
      <c r="Q3506" s="3">
        <f t="shared" si="1041"/>
        <v>164.93666101097952</v>
      </c>
      <c r="R3506">
        <f t="shared" si="1042"/>
        <v>-15.06333898902048</v>
      </c>
      <c r="S3506">
        <f t="shared" si="1043"/>
        <v>504.16934992313685</v>
      </c>
      <c r="T3506">
        <f t="shared" si="1026"/>
        <v>-28.471963661510351</v>
      </c>
    </row>
    <row r="3507" spans="1:20" x14ac:dyDescent="0.25">
      <c r="A3507">
        <f t="shared" si="1027"/>
        <v>3179827.0516840531</v>
      </c>
      <c r="B3507">
        <f t="shared" si="1044"/>
        <v>506085.1934528448</v>
      </c>
      <c r="C3507" t="str">
        <f t="shared" si="1028"/>
        <v>-0.0360823893276856+0.00980063630165882i</v>
      </c>
      <c r="D3507" t="str">
        <f t="shared" si="1029"/>
        <v>2.34400034102377-1.66190480919612i</v>
      </c>
      <c r="E3507" t="str">
        <f t="shared" si="1030"/>
        <v>-7.33262842639373-30.7287212440972i</v>
      </c>
      <c r="F3507" t="str">
        <f t="shared" si="1031"/>
        <v>2.66186229784858-1.10769160507601i</v>
      </c>
      <c r="G3507" t="str">
        <f t="shared" si="1032"/>
        <v>0.914757631768396-0.279242022070232i</v>
      </c>
      <c r="H3507" t="str">
        <f t="shared" si="1033"/>
        <v>0.00558913232894373-17.1620100606883i</v>
      </c>
      <c r="I3507" t="str">
        <f t="shared" si="1034"/>
        <v>-0.0535866370642652-0.12889085078068i</v>
      </c>
      <c r="K3507" t="str">
        <f t="shared" si="1035"/>
        <v>0.000227713766956999-0.000343230204194255i</v>
      </c>
      <c r="L3507" t="str">
        <f t="shared" si="1036"/>
        <v>0.0001875-0.000418194830230874i</v>
      </c>
      <c r="M3507" t="str">
        <f t="shared" si="1037"/>
        <v>0.0025-0.000201591354060011i</v>
      </c>
      <c r="N3507">
        <f t="shared" si="1038"/>
        <v>15.195960098302663</v>
      </c>
      <c r="O3507">
        <f t="shared" si="1039"/>
        <v>28.544955339265549</v>
      </c>
      <c r="P3507" s="3">
        <f t="shared" si="1040"/>
        <v>-28.544955339265549</v>
      </c>
      <c r="Q3507" s="3">
        <f t="shared" si="1041"/>
        <v>164.80403990169734</v>
      </c>
      <c r="R3507">
        <f t="shared" si="1042"/>
        <v>-15.195960098302663</v>
      </c>
      <c r="S3507">
        <f t="shared" si="1043"/>
        <v>506.08519345284481</v>
      </c>
      <c r="T3507">
        <f t="shared" si="1026"/>
        <v>-28.544955339265549</v>
      </c>
    </row>
    <row r="3508" spans="1:20" x14ac:dyDescent="0.25">
      <c r="A3508">
        <f t="shared" si="1027"/>
        <v>3191910.3944804524</v>
      </c>
      <c r="B3508">
        <f t="shared" si="1044"/>
        <v>508008.31718796561</v>
      </c>
      <c r="C3508" t="str">
        <f t="shared" si="1028"/>
        <v>-0.0357576564628435+0.00980133070217118i</v>
      </c>
      <c r="D3508" t="str">
        <f t="shared" si="1029"/>
        <v>2.33819491243351-1.66392796643561i</v>
      </c>
      <c r="E3508" t="str">
        <f t="shared" si="1030"/>
        <v>-7.34463490306792-30.5897359918775i</v>
      </c>
      <c r="F3508" t="str">
        <f t="shared" si="1031"/>
        <v>2.66013567587541-1.10913307040816i</v>
      </c>
      <c r="G3508" t="str">
        <f t="shared" si="1032"/>
        <v>0.91416427251446-0.28012132259535i</v>
      </c>
      <c r="H3508" t="str">
        <f t="shared" si="1033"/>
        <v>0.00553730618104472-17.0969801762911i</v>
      </c>
      <c r="I3508" t="str">
        <f t="shared" si="1034"/>
        <v>-0.0534533686921426-0.128319110139964i</v>
      </c>
      <c r="K3508" t="str">
        <f t="shared" si="1035"/>
        <v>0.000227321714219087-0.000342024220311579i</v>
      </c>
      <c r="L3508" t="str">
        <f t="shared" si="1036"/>
        <v>0.0001875-0.000416611705749028i</v>
      </c>
      <c r="M3508" t="str">
        <f t="shared" si="1037"/>
        <v>0.0025-0.00020082820687389i</v>
      </c>
      <c r="N3508">
        <f t="shared" si="1038"/>
        <v>15.328533624060753</v>
      </c>
      <c r="O3508">
        <f t="shared" si="1039"/>
        <v>28.617996244286275</v>
      </c>
      <c r="P3508" s="3">
        <f t="shared" si="1040"/>
        <v>-28.617996244286275</v>
      </c>
      <c r="Q3508" s="3">
        <f t="shared" si="1041"/>
        <v>164.67146637593925</v>
      </c>
      <c r="R3508">
        <f t="shared" si="1042"/>
        <v>-15.328533624060753</v>
      </c>
      <c r="S3508">
        <f t="shared" si="1043"/>
        <v>508.00831718796559</v>
      </c>
      <c r="T3508">
        <f t="shared" si="1026"/>
        <v>-28.617996244286275</v>
      </c>
    </row>
    <row r="3509" spans="1:20" x14ac:dyDescent="0.25">
      <c r="A3509">
        <f t="shared" si="1027"/>
        <v>3204039.6539794779</v>
      </c>
      <c r="B3509">
        <f t="shared" si="1044"/>
        <v>509938.74879327987</v>
      </c>
      <c r="C3509" t="str">
        <f t="shared" si="1028"/>
        <v>-0.0354354492921473+0.00980118906674461i</v>
      </c>
      <c r="D3509" t="str">
        <f t="shared" si="1029"/>
        <v>2.33237429245667-1.66593366395093i</v>
      </c>
      <c r="E3509" t="str">
        <f t="shared" si="1030"/>
        <v>-7.35644867715633-30.45123826791i</v>
      </c>
      <c r="F3509" t="str">
        <f t="shared" si="1031"/>
        <v>2.6583981707651-1.11058313009453i</v>
      </c>
      <c r="G3509" t="str">
        <f t="shared" si="1032"/>
        <v>0.913567173235066-0.281002123163433i</v>
      </c>
      <c r="H3509" t="str">
        <f t="shared" si="1033"/>
        <v>0.00548600841882718-17.0321971296604i</v>
      </c>
      <c r="I3509" t="str">
        <f t="shared" si="1034"/>
        <v>-0.0533207534247272-0.127749332607471i</v>
      </c>
      <c r="K3509" t="str">
        <f t="shared" si="1035"/>
        <v>0.000226932303137588-0.000340821822947696i</v>
      </c>
      <c r="L3509" t="str">
        <f t="shared" si="1036"/>
        <v>0.0001875-0.000415034574366435i</v>
      </c>
      <c r="M3509" t="str">
        <f t="shared" si="1037"/>
        <v>0.0025-0.000200067948668948i</v>
      </c>
      <c r="N3509">
        <f t="shared" si="1038"/>
        <v>15.461059402510642</v>
      </c>
      <c r="O3509">
        <f t="shared" si="1039"/>
        <v>28.69108642261417</v>
      </c>
      <c r="P3509" s="3">
        <f t="shared" si="1040"/>
        <v>-28.69108642261417</v>
      </c>
      <c r="Q3509" s="3">
        <f t="shared" si="1041"/>
        <v>164.53894059748936</v>
      </c>
      <c r="R3509">
        <f t="shared" si="1042"/>
        <v>-15.461059402510642</v>
      </c>
      <c r="S3509">
        <f t="shared" si="1043"/>
        <v>509.93874879327984</v>
      </c>
      <c r="T3509">
        <f t="shared" si="1026"/>
        <v>-28.69108642261417</v>
      </c>
    </row>
    <row r="3510" spans="1:20" x14ac:dyDescent="0.25">
      <c r="A3510">
        <f t="shared" si="1027"/>
        <v>3216215.0046646004</v>
      </c>
      <c r="B3510">
        <f t="shared" si="1044"/>
        <v>511876.51603869436</v>
      </c>
      <c r="C3510" t="str">
        <f t="shared" si="1028"/>
        <v>-0.035115752046404+0.00980022458191605i</v>
      </c>
      <c r="D3510" t="str">
        <f t="shared" si="1029"/>
        <v>2.32653858950455-1.66792176879579i</v>
      </c>
      <c r="E3510" t="str">
        <f t="shared" si="1030"/>
        <v>-7.36807079530376-30.3132261914448i</v>
      </c>
      <c r="F3510" t="str">
        <f t="shared" si="1031"/>
        <v>2.6566497297585-1.11204173534058i</v>
      </c>
      <c r="G3510" t="str">
        <f t="shared" si="1032"/>
        <v>0.91296631579936-0.281884412508218i</v>
      </c>
      <c r="H3510" t="str">
        <f t="shared" si="1033"/>
        <v>0.0054352331532734-16.9676599794605i</v>
      </c>
      <c r="I3510" t="str">
        <f t="shared" si="1034"/>
        <v>-0.053188784338507-0.127181510923663i</v>
      </c>
      <c r="K3510" t="str">
        <f t="shared" si="1035"/>
        <v>0.000226545518187479-0.000339623008242862i</v>
      </c>
      <c r="L3510" t="str">
        <f t="shared" si="1036"/>
        <v>0.0001875-0.000413463413395532i</v>
      </c>
      <c r="M3510" t="str">
        <f t="shared" si="1037"/>
        <v>0.0025-0.000199310568508615i</v>
      </c>
      <c r="N3510">
        <f t="shared" si="1038"/>
        <v>15.59353726496002</v>
      </c>
      <c r="O3510">
        <f t="shared" si="1039"/>
        <v>28.764225919827588</v>
      </c>
      <c r="P3510" s="3">
        <f t="shared" si="1040"/>
        <v>-28.764225919827588</v>
      </c>
      <c r="Q3510" s="3">
        <f t="shared" si="1041"/>
        <v>164.40646273503998</v>
      </c>
      <c r="R3510">
        <f t="shared" si="1042"/>
        <v>-15.59353726496002</v>
      </c>
      <c r="S3510">
        <f t="shared" si="1043"/>
        <v>511.87651603869438</v>
      </c>
      <c r="T3510">
        <f t="shared" si="1026"/>
        <v>-28.764225919827588</v>
      </c>
    </row>
    <row r="3511" spans="1:20" x14ac:dyDescent="0.25">
      <c r="A3511">
        <f t="shared" si="1027"/>
        <v>3228436.6216823258</v>
      </c>
      <c r="B3511">
        <f t="shared" si="1044"/>
        <v>513821.64679964143</v>
      </c>
      <c r="C3511" t="str">
        <f t="shared" si="1028"/>
        <v>-0.0347985490215101+0.00979845029553716i</v>
      </c>
      <c r="D3511" t="str">
        <f t="shared" si="1029"/>
        <v>2.32068791342119-1.66989214872926i</v>
      </c>
      <c r="E3511" t="str">
        <f t="shared" si="1030"/>
        <v>-7.3795022932092-30.1756978924532i</v>
      </c>
      <c r="F3511" t="str">
        <f t="shared" si="1031"/>
        <v>2.65489030006346-1.11350883691781i</v>
      </c>
      <c r="G3511" t="str">
        <f t="shared" si="1032"/>
        <v>0.912361682065151-0.282768179193486i</v>
      </c>
      <c r="H3511" t="str">
        <f t="shared" si="1033"/>
        <v>0.00538497456501613-16.9033677879879i</v>
      </c>
      <c r="I3511" t="str">
        <f t="shared" si="1034"/>
        <v>-0.0530574545558377-0.126615637866344i</v>
      </c>
      <c r="K3511" t="str">
        <f t="shared" si="1035"/>
        <v>0.000226161343902524-0.00033842777226516i</v>
      </c>
      <c r="L3511" t="str">
        <f t="shared" si="1036"/>
        <v>0.0001875-0.00041189820023464i</v>
      </c>
      <c r="M3511" t="str">
        <f t="shared" si="1037"/>
        <v>0.0025-0.000198556055497724i</v>
      </c>
      <c r="N3511">
        <f t="shared" si="1038"/>
        <v>15.725967037844526</v>
      </c>
      <c r="O3511">
        <f t="shared" si="1039"/>
        <v>28.837414781033655</v>
      </c>
      <c r="P3511" s="3">
        <f t="shared" si="1040"/>
        <v>-28.837414781033655</v>
      </c>
      <c r="Q3511" s="3">
        <f t="shared" si="1041"/>
        <v>164.27403296215547</v>
      </c>
      <c r="R3511">
        <f t="shared" si="1042"/>
        <v>-15.725967037844526</v>
      </c>
      <c r="S3511">
        <f t="shared" si="1043"/>
        <v>513.82164679964148</v>
      </c>
      <c r="T3511">
        <f t="shared" si="1026"/>
        <v>-28.837414781033655</v>
      </c>
    </row>
    <row r="3512" spans="1:20" x14ac:dyDescent="0.25">
      <c r="A3512">
        <f t="shared" si="1027"/>
        <v>3240704.6808447186</v>
      </c>
      <c r="B3512">
        <f t="shared" si="1044"/>
        <v>515774.16905748006</v>
      </c>
      <c r="C3512" t="str">
        <f t="shared" si="1028"/>
        <v>-0.0344838245784786+0.00979587911796915i</v>
      </c>
      <c r="D3512" t="str">
        <f t="shared" si="1029"/>
        <v>2.31482237547878-1.67184467223402i</v>
      </c>
      <c r="E3512" t="str">
        <f t="shared" si="1030"/>
        <v>-7.39074419574846-30.0386515115977i</v>
      </c>
      <c r="F3512" t="str">
        <f t="shared" si="1031"/>
        <v>2.65311982885843-1.11498438516037i</v>
      </c>
      <c r="G3512" t="str">
        <f t="shared" si="1032"/>
        <v>0.911753253880143-0.283653411611979i</v>
      </c>
      <c r="H3512" t="str">
        <f t="shared" si="1033"/>
        <v>0.00533522690350229-16.8393196211564i</v>
      </c>
      <c r="I3512" t="str">
        <f t="shared" si="1034"/>
        <v>-0.0529267572446448-0.126051706250581i</v>
      </c>
      <c r="K3512" t="str">
        <f t="shared" si="1035"/>
        <v>0.000225779764875517-0.000337236111011388i</v>
      </c>
      <c r="L3512" t="str">
        <f t="shared" si="1036"/>
        <v>0.0001875-0.000410338912367643i</v>
      </c>
      <c r="M3512" t="str">
        <f t="shared" si="1037"/>
        <v>0.0025-0.000197804398782351i</v>
      </c>
      <c r="N3512">
        <f t="shared" si="1038"/>
        <v>15.858348542776298</v>
      </c>
      <c r="O3512">
        <f t="shared" si="1039"/>
        <v>28.910653050861747</v>
      </c>
      <c r="P3512" s="3">
        <f t="shared" si="1040"/>
        <v>-28.910653050861747</v>
      </c>
      <c r="Q3512" s="3">
        <f t="shared" si="1041"/>
        <v>164.1416514572237</v>
      </c>
      <c r="R3512">
        <f t="shared" si="1042"/>
        <v>-15.858348542776298</v>
      </c>
      <c r="S3512">
        <f t="shared" si="1043"/>
        <v>515.77416905748009</v>
      </c>
      <c r="T3512">
        <f t="shared" si="1026"/>
        <v>-28.910653050861747</v>
      </c>
    </row>
    <row r="3513" spans="1:20" x14ac:dyDescent="0.25">
      <c r="A3513">
        <f t="shared" si="1027"/>
        <v>3253019.3586319289</v>
      </c>
      <c r="B3513">
        <f t="shared" si="1044"/>
        <v>517734.11089989851</v>
      </c>
      <c r="C3513" t="str">
        <f t="shared" si="1028"/>
        <v>-0.0341715631434687+0.00979252382326455i</v>
      </c>
      <c r="D3513" t="str">
        <f t="shared" si="1029"/>
        <v>2.30894208837283-1.67377920853456i</v>
      </c>
      <c r="E3513" t="str">
        <f t="shared" si="1030"/>
        <v>-7.40179751709703-29.9020852002062i</v>
      </c>
      <c r="F3513" t="str">
        <f t="shared" si="1031"/>
        <v>2.65133826329618-1.11646832996172i</v>
      </c>
      <c r="G3513" t="str">
        <f t="shared" si="1032"/>
        <v>0.911141013083203-0.284540097984304i</v>
      </c>
      <c r="H3513" t="str">
        <f t="shared" si="1033"/>
        <v>0.00528598448616723-16.7755145484837i</v>
      </c>
      <c r="I3513" t="str">
        <f t="shared" si="1034"/>
        <v>-0.0527966856181357-0.125489708928639i</v>
      </c>
      <c r="K3513" t="str">
        <f t="shared" si="1035"/>
        <v>0.000225400765758562-0.000336048020407922i</v>
      </c>
      <c r="L3513" t="str">
        <f t="shared" si="1036"/>
        <v>0.0001875-0.000408785527363662i</v>
      </c>
      <c r="M3513" t="str">
        <f t="shared" si="1037"/>
        <v>0.0025-0.000197055587549662i</v>
      </c>
      <c r="N3513">
        <f t="shared" si="1038"/>
        <v>15.990681596585631</v>
      </c>
      <c r="O3513">
        <f t="shared" si="1039"/>
        <v>28.98394077345533</v>
      </c>
      <c r="P3513" s="3">
        <f t="shared" si="1040"/>
        <v>-28.98394077345533</v>
      </c>
      <c r="Q3513" s="3">
        <f t="shared" si="1041"/>
        <v>164.00931840341437</v>
      </c>
      <c r="R3513">
        <f t="shared" si="1042"/>
        <v>-15.990681596585631</v>
      </c>
      <c r="S3513">
        <f t="shared" si="1043"/>
        <v>517.7341108998985</v>
      </c>
      <c r="T3513">
        <f t="shared" si="1026"/>
        <v>-28.98394077345533</v>
      </c>
    </row>
    <row r="3514" spans="1:20" x14ac:dyDescent="0.25">
      <c r="A3514">
        <f t="shared" si="1027"/>
        <v>3265380.8321947302</v>
      </c>
      <c r="B3514">
        <f t="shared" si="1044"/>
        <v>519701.50052131811</v>
      </c>
      <c r="C3514" t="str">
        <f t="shared" si="1028"/>
        <v>-0.0338617492078015+0.0097883970503383i</v>
      </c>
      <c r="D3514" t="str">
        <f t="shared" si="1029"/>
        <v>2.3030471662171-1.67569562761533i</v>
      </c>
      <c r="E3514" t="str">
        <f t="shared" si="1030"/>
        <v>-7.41266326084979-29.7659971202408i</v>
      </c>
      <c r="F3514" t="str">
        <f t="shared" si="1031"/>
        <v>2.64954555050738-1.11796062077117i</v>
      </c>
      <c r="G3514" t="str">
        <f t="shared" si="1032"/>
        <v>0.910524941505635-0.285428226357862i</v>
      </c>
      <c r="H3514" t="str">
        <f t="shared" si="1033"/>
        <v>0.00523724169761782-16.7119516430762i</v>
      </c>
      <c r="I3514" t="str">
        <f t="shared" si="1034"/>
        <v>-0.0526672329345036-0.124929638789898i</v>
      </c>
      <c r="K3514" t="str">
        <f t="shared" si="1035"/>
        <v>0.00022502433126331-0.000334863496311583i</v>
      </c>
      <c r="L3514" t="str">
        <f t="shared" si="1036"/>
        <v>0.0001875-0.00040723802287673i</v>
      </c>
      <c r="M3514" t="str">
        <f t="shared" si="1037"/>
        <v>0.0025-0.000196309611027757i</v>
      </c>
      <c r="N3514">
        <f t="shared" si="1038"/>
        <v>16.122966011365406</v>
      </c>
      <c r="O3514">
        <f t="shared" si="1039"/>
        <v>29.057277992466055</v>
      </c>
      <c r="P3514" s="3">
        <f t="shared" si="1040"/>
        <v>-29.057277992466055</v>
      </c>
      <c r="Q3514" s="3">
        <f t="shared" si="1041"/>
        <v>163.87703398863459</v>
      </c>
      <c r="R3514">
        <f t="shared" si="1042"/>
        <v>-16.122966011365406</v>
      </c>
      <c r="S3514">
        <f t="shared" si="1043"/>
        <v>519.70150052131817</v>
      </c>
      <c r="T3514">
        <f t="shared" si="1026"/>
        <v>-29.057277992466055</v>
      </c>
    </row>
    <row r="3515" spans="1:20" x14ac:dyDescent="0.25">
      <c r="A3515">
        <f t="shared" si="1027"/>
        <v>3277789.2793570701</v>
      </c>
      <c r="B3515">
        <f t="shared" si="1044"/>
        <v>521676.36622329912</v>
      </c>
      <c r="C3515" t="str">
        <f t="shared" si="1028"/>
        <v>-0.0335543673279809+0.0097835113041315i</v>
      </c>
      <c r="D3515" t="str">
        <f t="shared" si="1029"/>
        <v>2.29713772453828-1.67759380023899i</v>
      </c>
      <c r="E3515" t="str">
        <f t="shared" si="1030"/>
        <v>-7.42334242014125-29.6303854442726i</v>
      </c>
      <c r="F3515" t="str">
        <f t="shared" si="1031"/>
        <v>2.6477416376046-1.11946120659062i</v>
      </c>
      <c r="G3515" t="str">
        <f t="shared" si="1032"/>
        <v>0.909905020972475-0.286317784605768i</v>
      </c>
      <c r="H3515" t="str">
        <f t="shared" si="1033"/>
        <v>0.00518899298882549-16.6486299816155i</v>
      </c>
      <c r="I3515" t="str">
        <f t="shared" si="1034"/>
        <v>-0.0525383924966479-0.124371488760791i</v>
      </c>
      <c r="K3515" t="str">
        <f t="shared" si="1035"/>
        <v>0.000224650446161209-0.000333682534510508i</v>
      </c>
      <c r="L3515" t="str">
        <f t="shared" si="1036"/>
        <v>0.0001875-0.000405696376645477i</v>
      </c>
      <c r="M3515" t="str">
        <f t="shared" si="1037"/>
        <v>0.0025-0.000195566458485512i</v>
      </c>
      <c r="N3515">
        <f t="shared" si="1038"/>
        <v>16.255201594515597</v>
      </c>
      <c r="O3515">
        <f t="shared" si="1039"/>
        <v>29.13066475104532</v>
      </c>
      <c r="P3515" s="3">
        <f t="shared" si="1040"/>
        <v>-29.13066475104532</v>
      </c>
      <c r="Q3515" s="3">
        <f t="shared" si="1041"/>
        <v>163.7447984054844</v>
      </c>
      <c r="R3515">
        <f t="shared" si="1042"/>
        <v>-16.255201594515597</v>
      </c>
      <c r="S3515">
        <f t="shared" si="1043"/>
        <v>521.67636622329917</v>
      </c>
      <c r="T3515">
        <f t="shared" si="1026"/>
        <v>-29.13066475104532</v>
      </c>
    </row>
    <row r="3516" spans="1:20" x14ac:dyDescent="0.25">
      <c r="A3516">
        <f t="shared" si="1027"/>
        <v>3290244.8786186269</v>
      </c>
      <c r="B3516">
        <f t="shared" si="1044"/>
        <v>523658.73641494766</v>
      </c>
      <c r="C3516" t="str">
        <f t="shared" si="1028"/>
        <v>-0.0332494021256995+0.00977787895676441i</v>
      </c>
      <c r="D3516" t="str">
        <f t="shared" si="1029"/>
        <v>2.29121388027042-1.67947359796456i</v>
      </c>
      <c r="E3516" t="str">
        <f t="shared" si="1030"/>
        <v>-7.43383597776516-29.4952483554497i</v>
      </c>
      <c r="F3516" t="str">
        <f t="shared" si="1031"/>
        <v>2.64592647168584-1.12097003597114i</v>
      </c>
      <c r="G3516" t="str">
        <f t="shared" si="1032"/>
        <v>0.909281233303809-0.287208760425781i</v>
      </c>
      <c r="H3516" t="str">
        <f t="shared" si="1033"/>
        <v>0.00514123287632818-16.5855486443438i</v>
      </c>
      <c r="I3516" t="str">
        <f t="shared" si="1034"/>
        <v>-0.0524101576518868-0.123815251804714i</v>
      </c>
      <c r="K3516" t="str">
        <f t="shared" si="1035"/>
        <v>0.000224279095283733-0.000332505130725003i</v>
      </c>
      <c r="L3516" t="str">
        <f t="shared" si="1036"/>
        <v>0.0001875-0.000404160566492804i</v>
      </c>
      <c r="M3516" t="str">
        <f t="shared" si="1037"/>
        <v>0.0025-0.000194826119232429i</v>
      </c>
      <c r="N3516">
        <f t="shared" si="1038"/>
        <v>16.387388148791359</v>
      </c>
      <c r="O3516">
        <f t="shared" si="1039"/>
        <v>29.204101091838393</v>
      </c>
      <c r="P3516" s="3">
        <f t="shared" si="1040"/>
        <v>-29.204101091838393</v>
      </c>
      <c r="Q3516" s="3">
        <f t="shared" si="1041"/>
        <v>163.61261185120864</v>
      </c>
      <c r="R3516">
        <f t="shared" si="1042"/>
        <v>-16.387388148791359</v>
      </c>
      <c r="S3516">
        <f t="shared" si="1043"/>
        <v>523.65873641494761</v>
      </c>
      <c r="T3516">
        <f t="shared" si="1026"/>
        <v>-29.204101091838393</v>
      </c>
    </row>
    <row r="3517" spans="1:20" x14ac:dyDescent="0.25">
      <c r="A3517">
        <f t="shared" si="1027"/>
        <v>3302747.8091573776</v>
      </c>
      <c r="B3517">
        <f t="shared" si="1044"/>
        <v>525648.63961332443</v>
      </c>
      <c r="C3517" t="str">
        <f t="shared" si="1028"/>
        <v>-0.0329468382878475+0.00977151224867883i</v>
      </c>
      <c r="D3517" t="str">
        <f t="shared" si="1029"/>
        <v>2.2852757517489-1.68133489316548i</v>
      </c>
      <c r="E3517" t="str">
        <f t="shared" si="1030"/>
        <v>-7.44414490629194-29.3605840474736i</v>
      </c>
      <c r="F3517" t="str">
        <f t="shared" si="1031"/>
        <v>2.64409999983875-1.1224870570097i</v>
      </c>
      <c r="G3517" t="str">
        <f t="shared" si="1032"/>
        <v>0.908653560316105-0.288101141339238i</v>
      </c>
      <c r="H3517" t="str">
        <f t="shared" si="1033"/>
        <v>0.00509395594144174-16.5227067150502i</v>
      </c>
      <c r="I3517" t="str">
        <f t="shared" si="1034"/>
        <v>-0.0522825217916818-0.123260920921977i</v>
      </c>
      <c r="K3517" t="str">
        <f t="shared" si="1035"/>
        <v>0.000223910263522603-0.000331331280608396i</v>
      </c>
      <c r="L3517" t="str">
        <f t="shared" si="1036"/>
        <v>0.0001875-0.000402630570325567i</v>
      </c>
      <c r="M3517" t="str">
        <f t="shared" si="1037"/>
        <v>0.0025-0.000194088582618479i</v>
      </c>
      <c r="N3517">
        <f t="shared" si="1038"/>
        <v>16.519525472346743</v>
      </c>
      <c r="O3517">
        <f t="shared" si="1039"/>
        <v>29.277587056976841</v>
      </c>
      <c r="P3517" s="3">
        <f t="shared" si="1040"/>
        <v>-29.277587056976841</v>
      </c>
      <c r="Q3517" s="3">
        <f t="shared" si="1041"/>
        <v>163.48047452765326</v>
      </c>
      <c r="R3517">
        <f t="shared" si="1042"/>
        <v>-16.519525472346743</v>
      </c>
      <c r="S3517">
        <f t="shared" si="1043"/>
        <v>525.64863961332446</v>
      </c>
      <c r="T3517">
        <f t="shared" si="1026"/>
        <v>-29.277587056976841</v>
      </c>
    </row>
    <row r="3518" spans="1:20" x14ac:dyDescent="0.25">
      <c r="A3518">
        <f t="shared" si="1027"/>
        <v>3315298.2508321758</v>
      </c>
      <c r="B3518">
        <f t="shared" si="1044"/>
        <v>527646.10444385512</v>
      </c>
      <c r="C3518" t="str">
        <f t="shared" si="1028"/>
        <v>-0.0326466605665115+0.00976442328977296i</v>
      </c>
      <c r="D3518" t="str">
        <f t="shared" si="1029"/>
        <v>2.27932345870442-1.68317755904781i</v>
      </c>
      <c r="E3518" t="str">
        <f t="shared" si="1030"/>
        <v>-7.4542701681866-29.2263907245668i</v>
      </c>
      <c r="F3518" t="str">
        <f t="shared" si="1031"/>
        <v>2.64226216914426-1.12401221734581i</v>
      </c>
      <c r="G3518" t="str">
        <f t="shared" si="1032"/>
        <v>0.908021983823571-0.288994914689995i</v>
      </c>
      <c r="H3518" t="str">
        <f t="shared" si="1033"/>
        <v>0.00504715682948048-16.4601032810564i</v>
      </c>
      <c r="I3518" t="str">
        <f t="shared" si="1034"/>
        <v>-0.0521554783513586-0.122708489149708i</v>
      </c>
      <c r="K3518" t="str">
        <f t="shared" si="1035"/>
        <v>0.000223543935830006-0.000330160979747891i</v>
      </c>
      <c r="L3518" t="str">
        <f t="shared" si="1036"/>
        <v>0.0001875-0.000401106366134257i</v>
      </c>
      <c r="M3518" t="str">
        <f t="shared" si="1037"/>
        <v>0.0025-0.00019335383803395i</v>
      </c>
      <c r="N3518">
        <f t="shared" si="1038"/>
        <v>16.651613358784601</v>
      </c>
      <c r="O3518">
        <f t="shared" si="1039"/>
        <v>29.351122688072159</v>
      </c>
      <c r="P3518" s="3">
        <f t="shared" si="1040"/>
        <v>-29.351122688072159</v>
      </c>
      <c r="Q3518" s="3">
        <f t="shared" si="1041"/>
        <v>163.3483866412154</v>
      </c>
      <c r="R3518">
        <f t="shared" si="1042"/>
        <v>-16.651613358784601</v>
      </c>
      <c r="S3518">
        <f t="shared" si="1043"/>
        <v>527.64610444385517</v>
      </c>
      <c r="T3518">
        <f t="shared" si="1026"/>
        <v>-29.351122688072159</v>
      </c>
    </row>
    <row r="3519" spans="1:20" x14ac:dyDescent="0.25">
      <c r="A3519">
        <f t="shared" si="1027"/>
        <v>3327896.3841853379</v>
      </c>
      <c r="B3519">
        <f t="shared" si="1044"/>
        <v>529651.15964074177</v>
      </c>
      <c r="C3519" t="str">
        <f t="shared" si="1028"/>
        <v>-0.0323488537789721+0.00975662406052476i</v>
      </c>
      <c r="D3519" t="str">
        <f t="shared" si="1029"/>
        <v>2.27335712225653-1.68500146966823i</v>
      </c>
      <c r="E3519" t="str">
        <f t="shared" si="1030"/>
        <v>-7.46421271592483-29.0926666014474i</v>
      </c>
      <c r="F3519" t="str">
        <f t="shared" si="1031"/>
        <v>2.64041292668078-1.12554546415827i</v>
      </c>
      <c r="G3519" t="str">
        <f t="shared" si="1032"/>
        <v>0.907386485639526-0.289890067643368i</v>
      </c>
      <c r="H3519" t="str">
        <f t="shared" si="1033"/>
        <v>0.0050008302489866-16.397737433203i</v>
      </c>
      <c r="I3519" t="str">
        <f t="shared" si="1034"/>
        <v>-0.0520290208098379-0.122157949561797i</v>
      </c>
      <c r="K3519" t="str">
        <f t="shared" si="1035"/>
        <v>0.000223180097218795-0.000328994223665409i</v>
      </c>
      <c r="L3519" t="str">
        <f t="shared" si="1036"/>
        <v>0.0001875-0.000399587931992686i</v>
      </c>
      <c r="M3519" t="str">
        <f t="shared" si="1037"/>
        <v>0.0025-0.000192621874909294i</v>
      </c>
      <c r="N3519">
        <f t="shared" si="1038"/>
        <v>16.78365159720272</v>
      </c>
      <c r="O3519">
        <f t="shared" si="1039"/>
        <v>29.424708026208826</v>
      </c>
      <c r="P3519" s="3">
        <f t="shared" si="1040"/>
        <v>-29.424708026208826</v>
      </c>
      <c r="Q3519" s="3">
        <f t="shared" si="1041"/>
        <v>163.21634840279728</v>
      </c>
      <c r="R3519">
        <f t="shared" si="1042"/>
        <v>-16.78365159720272</v>
      </c>
      <c r="S3519">
        <f t="shared" si="1043"/>
        <v>529.65115964074175</v>
      </c>
      <c r="T3519">
        <f t="shared" si="1026"/>
        <v>-29.424708026208826</v>
      </c>
    </row>
    <row r="3520" spans="1:20" x14ac:dyDescent="0.25">
      <c r="A3520">
        <f t="shared" si="1027"/>
        <v>3340542.3904452426</v>
      </c>
      <c r="B3520">
        <f t="shared" si="1044"/>
        <v>531663.83404737664</v>
      </c>
      <c r="C3520" t="str">
        <f t="shared" si="1028"/>
        <v>-0.0320534028076938+0.00974812641310723i</v>
      </c>
      <c r="D3520" t="str">
        <f t="shared" si="1029"/>
        <v>2.26737686490687-1.68680649995209i</v>
      </c>
      <c r="E3520" t="str">
        <f t="shared" si="1030"/>
        <v>-7.47397349210882-28.9594099032994i</v>
      </c>
      <c r="F3520" t="str">
        <f t="shared" si="1031"/>
        <v>2.63855221952818-1.12708674416188i</v>
      </c>
      <c r="G3520" t="str">
        <f t="shared" si="1032"/>
        <v>0.90674704757779-0.290786587185089i</v>
      </c>
      <c r="H3520" t="str">
        <f t="shared" si="1033"/>
        <v>0.00495497097096873-16.3356082658354i</v>
      </c>
      <c r="I3520" t="str">
        <f t="shared" si="1034"/>
        <v>-0.0519031426893644-0.12160929526882i</v>
      </c>
      <c r="K3520" t="str">
        <f t="shared" si="1035"/>
        <v>0.000222818732762689-0.000327831007818427i</v>
      </c>
      <c r="L3520" t="str">
        <f t="shared" si="1036"/>
        <v>0.0001875-0.000398075246057666i</v>
      </c>
      <c r="M3520" t="str">
        <f t="shared" si="1037"/>
        <v>0.0025-0.000191892682714977i</v>
      </c>
      <c r="N3520">
        <f t="shared" si="1038"/>
        <v>16.91563997224381</v>
      </c>
      <c r="O3520">
        <f t="shared" si="1039"/>
        <v>29.498343111938169</v>
      </c>
      <c r="P3520" s="3">
        <f t="shared" si="1040"/>
        <v>-29.498343111938169</v>
      </c>
      <c r="Q3520" s="3">
        <f t="shared" si="1041"/>
        <v>163.08436002775619</v>
      </c>
      <c r="R3520">
        <f t="shared" si="1042"/>
        <v>-16.91563997224381</v>
      </c>
      <c r="S3520">
        <f t="shared" si="1043"/>
        <v>531.66383404737667</v>
      </c>
      <c r="T3520">
        <f t="shared" si="1026"/>
        <v>-29.498343111938169</v>
      </c>
    </row>
    <row r="3521" spans="1:20" x14ac:dyDescent="0.25">
      <c r="A3521">
        <f t="shared" si="1027"/>
        <v>3353236.4515289348</v>
      </c>
      <c r="B3521">
        <f t="shared" si="1044"/>
        <v>533684.15661675669</v>
      </c>
      <c r="C3521" t="str">
        <f t="shared" si="1028"/>
        <v>-0.0317602926003147+0.00973894207249363i</v>
      </c>
      <c r="D3521" t="str">
        <f t="shared" si="1029"/>
        <v>2.26138281053238-1.68859252571143i</v>
      </c>
      <c r="E3521" t="str">
        <f t="shared" si="1030"/>
        <v>-7.48355342958191-28.8266188657448i</v>
      </c>
      <c r="F3521" t="str">
        <f t="shared" si="1031"/>
        <v>2.63667999477184-1.12863600360414i</v>
      </c>
      <c r="G3521" t="str">
        <f t="shared" si="1032"/>
        <v>0.9061036514541-0.291684460120259i</v>
      </c>
      <c r="H3521" t="str">
        <f t="shared" si="1033"/>
        <v>0.00490957382814931-16.2737148767898i</v>
      </c>
      <c r="I3521" t="str">
        <f t="shared" si="1034"/>
        <v>-0.0517778375552388-0.121062519417959i</v>
      </c>
      <c r="K3521" t="str">
        <f t="shared" si="1035"/>
        <v>0.00022245982759646-0.000326671327600816i</v>
      </c>
      <c r="L3521" t="str">
        <f t="shared" si="1036"/>
        <v>0.0001875-0.000396568286568705i</v>
      </c>
      <c r="M3521" t="str">
        <f t="shared" si="1037"/>
        <v>0.0025-0.000191166250961324i</v>
      </c>
      <c r="N3521">
        <f t="shared" si="1038"/>
        <v>17.047578264143425</v>
      </c>
      <c r="O3521">
        <f t="shared" si="1039"/>
        <v>29.572027985271284</v>
      </c>
      <c r="P3521" s="3">
        <f t="shared" si="1040"/>
        <v>-29.572027985271284</v>
      </c>
      <c r="Q3521" s="3">
        <f t="shared" si="1041"/>
        <v>162.95242173585657</v>
      </c>
      <c r="R3521">
        <f t="shared" si="1042"/>
        <v>-17.047578264143425</v>
      </c>
      <c r="S3521">
        <f t="shared" si="1043"/>
        <v>533.6841566167567</v>
      </c>
      <c r="T3521">
        <f t="shared" si="1026"/>
        <v>-29.572027985271284</v>
      </c>
    </row>
    <row r="3522" spans="1:20" x14ac:dyDescent="0.25">
      <c r="A3522">
        <f t="shared" si="1027"/>
        <v>3365978.7500447449</v>
      </c>
      <c r="B3522">
        <f t="shared" si="1044"/>
        <v>535712.15641190042</v>
      </c>
      <c r="C3522" t="str">
        <f t="shared" si="1028"/>
        <v>-0.0314695081696284+0.0097290826375541i</v>
      </c>
      <c r="D3522" t="str">
        <f t="shared" si="1029"/>
        <v>2.25537508437783-1.69035942366286i</v>
      </c>
      <c r="E3522" t="str">
        <f t="shared" si="1030"/>
        <v>-7.49295345154253-28.6942917348165i</v>
      </c>
      <c r="F3522" t="str">
        <f t="shared" si="1031"/>
        <v>2.63479619950698-1.13019318826209i</v>
      </c>
      <c r="G3522" t="str">
        <f t="shared" si="1032"/>
        <v>0.905456279087541-0.292583673072312i</v>
      </c>
      <c r="H3522" t="str">
        <f t="shared" si="1033"/>
        <v>0.00486463371422073-16.2120563673799i</v>
      </c>
      <c r="I3522" t="str">
        <f t="shared" si="1034"/>
        <v>-0.0516530990155605-0.120517615192947i</v>
      </c>
      <c r="K3522" t="str">
        <f t="shared" si="1035"/>
        <v>0.000222103366916117-0.000325515178343677i</v>
      </c>
      <c r="L3522" t="str">
        <f t="shared" si="1036"/>
        <v>0.0001875-0.000395067031847683i</v>
      </c>
      <c r="M3522" t="str">
        <f t="shared" si="1037"/>
        <v>0.0025-0.000190442569198371i</v>
      </c>
      <c r="N3522">
        <f t="shared" si="1038"/>
        <v>17.179466248781239</v>
      </c>
      <c r="O3522">
        <f t="shared" si="1039"/>
        <v>29.645762685672928</v>
      </c>
      <c r="P3522" s="3">
        <f t="shared" si="1040"/>
        <v>-29.645762685672928</v>
      </c>
      <c r="Q3522" s="3">
        <f t="shared" si="1041"/>
        <v>162.82053375121876</v>
      </c>
      <c r="R3522">
        <f t="shared" si="1042"/>
        <v>-17.179466248781239</v>
      </c>
      <c r="S3522">
        <f t="shared" si="1043"/>
        <v>535.71215641190042</v>
      </c>
      <c r="T3522">
        <f t="shared" si="1026"/>
        <v>-29.645762685672928</v>
      </c>
    </row>
    <row r="3523" spans="1:20" x14ac:dyDescent="0.25">
      <c r="A3523">
        <f t="shared" si="1027"/>
        <v>3378769.4692949154</v>
      </c>
      <c r="B3523">
        <f t="shared" si="1044"/>
        <v>537747.8626062657</v>
      </c>
      <c r="C3523" t="str">
        <f t="shared" si="1028"/>
        <v>-0.0311810345935632+0.00971855958214188i</v>
      </c>
      <c r="D3523" t="str">
        <f t="shared" si="1029"/>
        <v>2.24935381304854-1.6921070714455i</v>
      </c>
      <c r="E3523" t="str">
        <f t="shared" si="1030"/>
        <v>-7.50217447165765-28.5624267669295i</v>
      </c>
      <c r="F3523" t="str">
        <f t="shared" si="1031"/>
        <v>2.63290078084276-1.13175824343906i</v>
      </c>
      <c r="G3523" t="str">
        <f t="shared" si="1032"/>
        <v>0.904804912301996-0.293484212481989i</v>
      </c>
      <c r="H3523" t="str">
        <f t="shared" si="1033"/>
        <v>0.00482014558311002-16.1506318423827i</v>
      </c>
      <c r="I3523" t="str">
        <f t="shared" si="1034"/>
        <v>-0.0515289207209653-0.119974575813984i</v>
      </c>
      <c r="K3523" t="str">
        <f t="shared" si="1035"/>
        <v>0.000221749335979072-0.000324362555316151i</v>
      </c>
      <c r="L3523" t="str">
        <f t="shared" si="1036"/>
        <v>0.0001875-0.000393571460298548i</v>
      </c>
      <c r="M3523" t="str">
        <f t="shared" si="1037"/>
        <v>0.0025-0.000189721627015711i</v>
      </c>
      <c r="N3523">
        <f t="shared" si="1038"/>
        <v>17.311303697729983</v>
      </c>
      <c r="O3523">
        <f t="shared" si="1039"/>
        <v>29.719547252055193</v>
      </c>
      <c r="P3523" s="3">
        <f t="shared" si="1040"/>
        <v>-29.719547252055193</v>
      </c>
      <c r="Q3523" s="3">
        <f t="shared" si="1041"/>
        <v>162.68869630227002</v>
      </c>
      <c r="R3523">
        <f t="shared" si="1042"/>
        <v>-17.311303697729983</v>
      </c>
      <c r="S3523">
        <f t="shared" si="1043"/>
        <v>537.7478626062657</v>
      </c>
      <c r="T3523">
        <f t="shared" si="1026"/>
        <v>-29.719547252055193</v>
      </c>
    </row>
    <row r="3524" spans="1:20" x14ac:dyDescent="0.25">
      <c r="A3524">
        <f t="shared" si="1027"/>
        <v>3391608.7932782359</v>
      </c>
      <c r="B3524">
        <f t="shared" si="1044"/>
        <v>539791.30448416946</v>
      </c>
      <c r="C3524" t="str">
        <f t="shared" si="1028"/>
        <v>-0.0308948570151555+0.00970738425617269i</v>
      </c>
      <c r="D3524" t="str">
        <f t="shared" si="1029"/>
        <v>2.24331912450246-1.69383534763881i</v>
      </c>
      <c r="E3524" t="str">
        <f t="shared" si="1030"/>
        <v>-7.51121739417484-28.4310222288516i</v>
      </c>
      <c r="F3524" t="str">
        <f t="shared" si="1031"/>
        <v>2.63099368590648-1.13333111396144i</v>
      </c>
      <c r="G3524" t="str">
        <f t="shared" si="1032"/>
        <v>0.904149532927616-0.294386064606309i</v>
      </c>
      <c r="H3524" t="str">
        <f t="shared" si="1033"/>
        <v>0.00477610444825231-16.0894404100251i</v>
      </c>
      <c r="I3524" t="str">
        <f t="shared" si="1034"/>
        <v>-0.0514052963643684-0.119433394537667i</v>
      </c>
      <c r="K3524" t="str">
        <f t="shared" si="1035"/>
        <v>0.000221397720104306-0.000323213453726263i</v>
      </c>
      <c r="L3524" t="str">
        <f t="shared" si="1036"/>
        <v>0.0001875-0.000392081550407003i</v>
      </c>
      <c r="M3524" t="str">
        <f t="shared" si="1037"/>
        <v>0.0025-0.00018900341404235i</v>
      </c>
      <c r="N3524">
        <f t="shared" si="1038"/>
        <v>17.443090378310188</v>
      </c>
      <c r="O3524">
        <f t="shared" si="1039"/>
        <v>29.793381722771525</v>
      </c>
      <c r="P3524" s="3">
        <f t="shared" si="1040"/>
        <v>-29.793381722771525</v>
      </c>
      <c r="Q3524" s="3">
        <f t="shared" si="1041"/>
        <v>162.55690962168981</v>
      </c>
      <c r="R3524">
        <f t="shared" si="1042"/>
        <v>-17.443090378310188</v>
      </c>
      <c r="S3524">
        <f t="shared" si="1043"/>
        <v>539.79130448416947</v>
      </c>
      <c r="T3524">
        <f t="shared" si="1026"/>
        <v>-29.793381722771525</v>
      </c>
    </row>
    <row r="3525" spans="1:20" x14ac:dyDescent="0.25">
      <c r="A3525">
        <f t="shared" si="1027"/>
        <v>3404496.9066926935</v>
      </c>
      <c r="B3525">
        <f t="shared" si="1044"/>
        <v>541842.51144120935</v>
      </c>
      <c r="C3525" t="str">
        <f t="shared" si="1028"/>
        <v>-0.0306109606425225+0.00969556788669148i</v>
      </c>
      <c r="D3525" t="str">
        <f t="shared" si="1029"/>
        <v>2.23727114804219-1.69554413178033i</v>
      </c>
      <c r="E3525" t="str">
        <f t="shared" si="1030"/>
        <v>-7.52008311403398-28.3000763976778i</v>
      </c>
      <c r="F3525" t="str">
        <f t="shared" si="1031"/>
        <v>2.62907486184818-1.13491174417555i</v>
      </c>
      <c r="G3525" t="str">
        <f t="shared" si="1032"/>
        <v>0.903490122802314-0.295289215517557i</v>
      </c>
      <c r="H3525" t="str">
        <f t="shared" si="1033"/>
        <v>0.00473250538187261-16.0284811819702i</v>
      </c>
      <c r="I3525" t="str">
        <f t="shared" si="1034"/>
        <v>-0.0512822196807143-0.118894064656929i</v>
      </c>
      <c r="K3525" t="str">
        <f t="shared" si="1035"/>
        <v>0.000221048504672521-0.000322067868721711i</v>
      </c>
      <c r="L3525" t="str">
        <f t="shared" si="1036"/>
        <v>0.0001875-0.000390597280740189i</v>
      </c>
      <c r="M3525" t="str">
        <f t="shared" si="1037"/>
        <v>0.0025-0.000188287919946553i</v>
      </c>
      <c r="N3525">
        <f t="shared" si="1038"/>
        <v>17.574826053637423</v>
      </c>
      <c r="O3525">
        <f t="shared" si="1039"/>
        <v>29.867266135610343</v>
      </c>
      <c r="P3525" s="3">
        <f t="shared" si="1040"/>
        <v>-29.867266135610343</v>
      </c>
      <c r="Q3525" s="3">
        <f t="shared" si="1041"/>
        <v>162.42517394636258</v>
      </c>
      <c r="R3525">
        <f t="shared" si="1042"/>
        <v>-17.574826053637423</v>
      </c>
      <c r="S3525">
        <f t="shared" si="1043"/>
        <v>541.84251144120935</v>
      </c>
      <c r="T3525">
        <f t="shared" si="1026"/>
        <v>-29.867266135610343</v>
      </c>
    </row>
    <row r="3526" spans="1:20" x14ac:dyDescent="0.25">
      <c r="A3526">
        <f t="shared" si="1027"/>
        <v>3417433.9949381258</v>
      </c>
      <c r="B3526">
        <f t="shared" si="1044"/>
        <v>543901.51298468595</v>
      </c>
      <c r="C3526" t="str">
        <f t="shared" si="1028"/>
        <v>-0.0303293307488281+0.00968312157893335i</v>
      </c>
      <c r="D3526" t="str">
        <f t="shared" si="1029"/>
        <v>2.23121001430665-1.69723330438339i</v>
      </c>
      <c r="E3526" t="str">
        <f t="shared" si="1030"/>
        <v>-7.52877251697785-28.1695875608001i</v>
      </c>
      <c r="F3526" t="str">
        <f t="shared" si="1031"/>
        <v>2.62714425584475-1.13650007794446i</v>
      </c>
      <c r="G3526" t="str">
        <f t="shared" si="1032"/>
        <v>0.902826663773272-0.296193651102274i</v>
      </c>
      <c r="H3526" t="str">
        <f t="shared" si="1033"/>
        <v>0.00468934351427629-15.9677532733036i</v>
      </c>
      <c r="I3526" t="str">
        <f t="shared" si="1034"/>
        <v>-0.0511596844467248-0.118356579500957i</v>
      </c>
      <c r="K3526" t="str">
        <f t="shared" si="1035"/>
        <v>0.000220701675126297-0.000320925795390705i</v>
      </c>
      <c r="L3526" t="str">
        <f t="shared" si="1036"/>
        <v>0.0001875-0.000389118629946393i</v>
      </c>
      <c r="M3526" t="str">
        <f t="shared" si="1037"/>
        <v>0.0025-0.000187575134435697i</v>
      </c>
      <c r="N3526">
        <f t="shared" si="1038"/>
        <v>17.70651048267743</v>
      </c>
      <c r="O3526">
        <f t="shared" si="1039"/>
        <v>29.941200527789196</v>
      </c>
      <c r="P3526" s="3">
        <f t="shared" si="1040"/>
        <v>-29.941200527789196</v>
      </c>
      <c r="Q3526" s="3">
        <f t="shared" si="1041"/>
        <v>162.29348951732257</v>
      </c>
      <c r="R3526">
        <f t="shared" si="1042"/>
        <v>-17.70651048267743</v>
      </c>
      <c r="S3526">
        <f t="shared" si="1043"/>
        <v>543.90151298468595</v>
      </c>
      <c r="T3526">
        <f t="shared" si="1026"/>
        <v>-29.941200527789196</v>
      </c>
    </row>
    <row r="3527" spans="1:20" x14ac:dyDescent="0.25">
      <c r="A3527">
        <f t="shared" si="1027"/>
        <v>3430420.2441188907</v>
      </c>
      <c r="B3527">
        <f t="shared" si="1044"/>
        <v>545968.33873402781</v>
      </c>
      <c r="C3527" t="str">
        <f t="shared" si="1028"/>
        <v>-0.0300499526722454+0.00967005631737466i</v>
      </c>
      <c r="D3527" t="str">
        <f t="shared" si="1029"/>
        <v>2.22513585526249-1.69890274695479i</v>
      </c>
      <c r="E3527" t="str">
        <f t="shared" si="1030"/>
        <v>-7.5372864796629-28.0395540158803i</v>
      </c>
      <c r="F3527" t="str">
        <f t="shared" si="1031"/>
        <v>2.62520181510458-1.1380960586449i</v>
      </c>
      <c r="G3527" t="str">
        <f t="shared" si="1032"/>
        <v>0.902159137698475-0.297099357060259i</v>
      </c>
      <c r="H3527" t="str">
        <f t="shared" si="1033"/>
        <v>0.00464661403314749-15.9072558025201i</v>
      </c>
      <c r="I3527" t="str">
        <f t="shared" si="1034"/>
        <v>-0.0510376844806559-0.117820932435128i</v>
      </c>
      <c r="K3527" t="str">
        <f t="shared" si="1035"/>
        <v>0.000220357216970222-0.000319787228762751i</v>
      </c>
      <c r="L3527" t="str">
        <f t="shared" si="1036"/>
        <v>0.0001875-0.000387645576754725i</v>
      </c>
      <c r="M3527" t="str">
        <f t="shared" si="1037"/>
        <v>0.0025-0.000186865047256124i</v>
      </c>
      <c r="N3527">
        <f t="shared" si="1038"/>
        <v>17.838143420299701</v>
      </c>
      <c r="O3527">
        <f t="shared" si="1039"/>
        <v>30.015184935949016</v>
      </c>
      <c r="P3527" s="3">
        <f t="shared" si="1040"/>
        <v>-30.015184935949016</v>
      </c>
      <c r="Q3527" s="3">
        <f t="shared" si="1041"/>
        <v>162.1618565797003</v>
      </c>
      <c r="R3527">
        <f t="shared" si="1042"/>
        <v>-17.838143420299701</v>
      </c>
      <c r="S3527">
        <f t="shared" si="1043"/>
        <v>545.96833873402784</v>
      </c>
      <c r="T3527">
        <f t="shared" si="1026"/>
        <v>-30.015184935949016</v>
      </c>
    </row>
    <row r="3528" spans="1:20" x14ac:dyDescent="0.25">
      <c r="A3528">
        <f t="shared" si="1027"/>
        <v>3443455.8410465424</v>
      </c>
      <c r="B3528">
        <f t="shared" si="1044"/>
        <v>548043.0184212171</v>
      </c>
      <c r="C3528" t="str">
        <f t="shared" si="1028"/>
        <v>-0.0297728118159159+0.00965638296677405i</v>
      </c>
      <c r="D3528" t="str">
        <f t="shared" si="1029"/>
        <v>2.21904880419522-1.70055234201228i</v>
      </c>
      <c r="E3528" t="str">
        <f t="shared" si="1030"/>
        <v>-7.54562586976743-27.9099740708219i</v>
      </c>
      <c r="F3528" t="str">
        <f t="shared" si="1031"/>
        <v>2.62324748687196-1.13969962916409i</v>
      </c>
      <c r="G3528" t="str">
        <f t="shared" si="1032"/>
        <v>0.901487526448261-0.298006318903571i</v>
      </c>
      <c r="H3528" t="str">
        <f t="shared" si="1033"/>
        <v>0.00460431218285588-15.8469878915102i</v>
      </c>
      <c r="I3528" t="str">
        <f t="shared" si="1034"/>
        <v>-0.0509162136420511-0.117287116860938i</v>
      </c>
      <c r="K3528" t="str">
        <f t="shared" si="1035"/>
        <v>0.000220015115771021-0.000318652163809466i</v>
      </c>
      <c r="L3528" t="str">
        <f t="shared" si="1036"/>
        <v>0.0001875-0.000386178099974821i</v>
      </c>
      <c r="M3528" t="str">
        <f t="shared" si="1037"/>
        <v>0.0025-0.000186157648192991i</v>
      </c>
      <c r="N3528">
        <f t="shared" si="1038"/>
        <v>17.969724617329859</v>
      </c>
      <c r="O3528">
        <f t="shared" si="1039"/>
        <v>30.089219396148494</v>
      </c>
      <c r="P3528" s="3">
        <f t="shared" si="1040"/>
        <v>-30.089219396148494</v>
      </c>
      <c r="Q3528" s="3">
        <f t="shared" si="1041"/>
        <v>162.03027538267014</v>
      </c>
      <c r="R3528">
        <f t="shared" si="1042"/>
        <v>-17.969724617329859</v>
      </c>
      <c r="S3528">
        <f t="shared" si="1043"/>
        <v>548.04301842121708</v>
      </c>
      <c r="T3528">
        <f t="shared" si="1026"/>
        <v>-30.089219396148494</v>
      </c>
    </row>
    <row r="3529" spans="1:20" x14ac:dyDescent="0.25">
      <c r="A3529">
        <f t="shared" si="1027"/>
        <v>3456540.9732425194</v>
      </c>
      <c r="B3529">
        <f t="shared" si="1044"/>
        <v>550125.58189121773</v>
      </c>
      <c r="C3529" t="str">
        <f t="shared" si="1028"/>
        <v>-0.0294978936479072+0.00964211227320647i</v>
      </c>
      <c r="D3529" t="str">
        <f t="shared" si="1029"/>
        <v>2.21294899570013-1.70218197310211i</v>
      </c>
      <c r="E3529" t="str">
        <f t="shared" si="1030"/>
        <v>-7.55379154610146-27.7808460437422i</v>
      </c>
      <c r="F3529" t="str">
        <f t="shared" si="1031"/>
        <v>2.62128121843177-1.14131073189675i</v>
      </c>
      <c r="G3529" t="str">
        <f t="shared" si="1032"/>
        <v>0.90081181190689-0.298914521955552i</v>
      </c>
      <c r="H3529" t="str">
        <f t="shared" si="1033"/>
        <v>0.004562433263772-15.7869486655466i</v>
      </c>
      <c r="I3529" t="str">
        <f t="shared" si="1034"/>
        <v>-0.0507952658315056-0.11675512621593i</v>
      </c>
      <c r="K3529" t="str">
        <f t="shared" si="1035"/>
        <v>0.000219675357157696-0.00031752059544537i</v>
      </c>
      <c r="L3529" t="str">
        <f t="shared" si="1036"/>
        <v>0.0001875-0.000384716178496535i</v>
      </c>
      <c r="M3529" t="str">
        <f t="shared" si="1037"/>
        <v>0.0025-0.000185452927070124i</v>
      </c>
      <c r="N3529">
        <f t="shared" si="1038"/>
        <v>18.101253820604029</v>
      </c>
      <c r="O3529">
        <f t="shared" si="1039"/>
        <v>30.16330394385783</v>
      </c>
      <c r="P3529" s="3">
        <f t="shared" si="1040"/>
        <v>-30.16330394385783</v>
      </c>
      <c r="Q3529" s="3">
        <f t="shared" si="1041"/>
        <v>161.89874617939597</v>
      </c>
      <c r="R3529">
        <f t="shared" si="1042"/>
        <v>-18.101253820604029</v>
      </c>
      <c r="S3529">
        <f t="shared" si="1043"/>
        <v>550.12558189121773</v>
      </c>
      <c r="T3529">
        <f t="shared" si="1026"/>
        <v>-30.16330394385783</v>
      </c>
    </row>
    <row r="3530" spans="1:20" x14ac:dyDescent="0.25">
      <c r="A3530">
        <f t="shared" si="1027"/>
        <v>3469675.8289408414</v>
      </c>
      <c r="B3530">
        <f t="shared" si="1044"/>
        <v>552216.0591024044</v>
      </c>
      <c r="C3530" t="str">
        <f t="shared" si="1028"/>
        <v>-0.0292251837011619+0.00962725486508691i</v>
      </c>
      <c r="D3530" t="str">
        <f t="shared" si="1029"/>
        <v>2.20683656567286-1.7037915248164i</v>
      </c>
      <c r="E3530" t="str">
        <f t="shared" si="1030"/>
        <v>-7.56178435871364-27.6521682629433i</v>
      </c>
      <c r="F3530" t="str">
        <f t="shared" si="1031"/>
        <v>2.61930295711392-1.14292930874193i</v>
      </c>
      <c r="G3530" t="str">
        <f t="shared" si="1032"/>
        <v>0.900131975974135-0.299823951349845i</v>
      </c>
      <c r="H3530" t="str">
        <f t="shared" si="1033"/>
        <v>0.00452097263158997-15.727137253271i</v>
      </c>
      <c r="I3530" t="str">
        <f t="shared" si="1034"/>
        <v>-0.0506748349904249-0.116224953973626i</v>
      </c>
      <c r="K3530" t="str">
        <f t="shared" si="1035"/>
        <v>0.000219337926821629-0.000316392518528675i</v>
      </c>
      <c r="L3530" t="str">
        <f t="shared" si="1036"/>
        <v>0.0001875-0.000383259791289634i</v>
      </c>
      <c r="M3530" t="str">
        <f t="shared" si="1037"/>
        <v>0.0025-0.000184750873749875i</v>
      </c>
      <c r="N3530">
        <f t="shared" si="1038"/>
        <v>18.232730773024343</v>
      </c>
      <c r="O3530">
        <f t="shared" si="1039"/>
        <v>30.23743861395414</v>
      </c>
      <c r="P3530" s="3">
        <f t="shared" si="1040"/>
        <v>-30.23743861395414</v>
      </c>
      <c r="Q3530" s="3">
        <f t="shared" si="1041"/>
        <v>161.76726922697566</v>
      </c>
      <c r="R3530">
        <f t="shared" si="1042"/>
        <v>-18.232730773024343</v>
      </c>
      <c r="S3530">
        <f t="shared" si="1043"/>
        <v>552.21605910240442</v>
      </c>
      <c r="T3530">
        <f t="shared" si="1026"/>
        <v>-30.23743861395414</v>
      </c>
    </row>
    <row r="3531" spans="1:20" x14ac:dyDescent="0.25">
      <c r="A3531">
        <f t="shared" si="1027"/>
        <v>3482860.5970908161</v>
      </c>
      <c r="B3531">
        <f t="shared" si="1044"/>
        <v>554314.4801269935</v>
      </c>
      <c r="C3531" t="str">
        <f t="shared" si="1028"/>
        <v>-0.0289546675734492+0.00961182125418695i</v>
      </c>
      <c r="D3531" t="str">
        <f t="shared" si="1029"/>
        <v>2.20071165129978-1.70538088281045i</v>
      </c>
      <c r="E3531" t="str">
        <f t="shared" si="1030"/>
        <v>-7.56960514899872-27.5239390668852i</v>
      </c>
      <c r="F3531" t="str">
        <f t="shared" si="1031"/>
        <v>2.61731265029825-1.14455530110012i</v>
      </c>
      <c r="G3531" t="str">
        <f t="shared" si="1032"/>
        <v>0.899448000566898-0.30073459202943i</v>
      </c>
      <c r="H3531" t="str">
        <f t="shared" si="1033"/>
        <v>0.00447992569665853-15.6675527866805i</v>
      </c>
      <c r="I3531" t="str">
        <f t="shared" si="1034"/>
        <v>-0.0505549151007963-0.115696593643456i</v>
      </c>
      <c r="K3531" t="str">
        <f t="shared" si="1035"/>
        <v>0.000219002810516694-0.00031526792786208i</v>
      </c>
      <c r="L3531" t="str">
        <f t="shared" si="1036"/>
        <v>0.0001875-0.000381808917403501i</v>
      </c>
      <c r="M3531" t="str">
        <f t="shared" si="1037"/>
        <v>0.0025-0.000184051478132969i</v>
      </c>
      <c r="N3531">
        <f t="shared" si="1038"/>
        <v>18.364155213613799</v>
      </c>
      <c r="O3531">
        <f t="shared" si="1039"/>
        <v>30.31162344071522</v>
      </c>
      <c r="P3531" s="3">
        <f t="shared" si="1040"/>
        <v>-30.31162344071522</v>
      </c>
      <c r="Q3531" s="3">
        <f t="shared" si="1041"/>
        <v>161.6358447863862</v>
      </c>
      <c r="R3531">
        <f t="shared" si="1042"/>
        <v>-18.364155213613799</v>
      </c>
      <c r="S3531">
        <f t="shared" si="1043"/>
        <v>554.31448012699354</v>
      </c>
      <c r="T3531">
        <f t="shared" si="1026"/>
        <v>-30.31162344071522</v>
      </c>
    </row>
    <row r="3532" spans="1:20" x14ac:dyDescent="0.25">
      <c r="A3532">
        <f t="shared" si="1027"/>
        <v>3496095.4673597617</v>
      </c>
      <c r="B3532">
        <f t="shared" si="1044"/>
        <v>556420.87515147612</v>
      </c>
      <c r="C3532" t="str">
        <f t="shared" si="1028"/>
        <v>-0.0286863309273079+0.00959582183664118i</v>
      </c>
      <c r="D3532" t="str">
        <f t="shared" si="1029"/>
        <v>2.19457439104798-1.70694993381991i</v>
      </c>
      <c r="E3532" t="str">
        <f t="shared" si="1030"/>
        <v>-7.57725474980411-27.3961568041576i</v>
      </c>
      <c r="F3532" t="str">
        <f t="shared" si="1031"/>
        <v>2.61531024541919-1.14618864987014i</v>
      </c>
      <c r="G3532" t="str">
        <f t="shared" si="1032"/>
        <v>0.898759867620833-0.301646428745669i</v>
      </c>
      <c r="H3532" t="str">
        <f t="shared" si="1033"/>
        <v>0.00443928792332004-15.608194401115i</v>
      </c>
      <c r="I3532" t="str">
        <f t="shared" si="1034"/>
        <v>-0.0504355001849558-0.115170038770692i</v>
      </c>
      <c r="K3532" t="str">
        <f t="shared" si="1035"/>
        <v>0.00021866999405936-0.000314146818193541i</v>
      </c>
      <c r="L3532" t="str">
        <f t="shared" si="1036"/>
        <v>0.0001875-0.000380363535966826i</v>
      </c>
      <c r="M3532" t="str">
        <f t="shared" si="1037"/>
        <v>0.0025-0.000183354730158368i</v>
      </c>
      <c r="N3532">
        <f t="shared" si="1038"/>
        <v>18.495526877572274</v>
      </c>
      <c r="O3532">
        <f t="shared" si="1039"/>
        <v>30.385858457814969</v>
      </c>
      <c r="P3532" s="3">
        <f t="shared" si="1040"/>
        <v>-30.385858457814969</v>
      </c>
      <c r="Q3532" s="3">
        <f t="shared" si="1041"/>
        <v>161.50447312242773</v>
      </c>
      <c r="R3532">
        <f t="shared" si="1042"/>
        <v>-18.495526877572274</v>
      </c>
      <c r="S3532">
        <f t="shared" si="1043"/>
        <v>556.42087515147614</v>
      </c>
      <c r="T3532">
        <f t="shared" si="1026"/>
        <v>-30.385858457814969</v>
      </c>
    </row>
    <row r="3533" spans="1:20" x14ac:dyDescent="0.25">
      <c r="A3533">
        <f t="shared" si="1027"/>
        <v>3509380.6301357294</v>
      </c>
      <c r="B3533">
        <f t="shared" si="1044"/>
        <v>558535.2744770518</v>
      </c>
      <c r="C3533" t="str">
        <f t="shared" si="1028"/>
        <v>-0.0284201594899897+0.00957926689394681i</v>
      </c>
      <c r="D3533" t="str">
        <f t="shared" si="1029"/>
        <v>2.18842492465518-1.70849856567797i</v>
      </c>
      <c r="E3533" t="str">
        <f t="shared" si="1030"/>
        <v>-7.58473398553582-27.2688198334503i</v>
      </c>
      <c r="F3533" t="str">
        <f t="shared" si="1031"/>
        <v>2.61329568997043-1.14782929544623i</v>
      </c>
      <c r="G3533" t="str">
        <f t="shared" si="1032"/>
        <v>0.898067559092006-0.302559446057353i</v>
      </c>
      <c r="H3533" t="str">
        <f t="shared" si="1033"/>
        <v>0.00439905482925717-15.5490612352433i</v>
      </c>
      <c r="I3533" t="str">
        <f t="shared" si="1034"/>
        <v>-0.0503165843053613-0.114645282936367i</v>
      </c>
      <c r="K3533" t="str">
        <f t="shared" si="1035"/>
        <v>0.00021833946332879-0.000313029184217058i</v>
      </c>
      <c r="L3533" t="str">
        <f t="shared" si="1036"/>
        <v>0.0001875-0.000378923626187314i</v>
      </c>
      <c r="M3533" t="str">
        <f t="shared" si="1037"/>
        <v>0.0025-0.000182660619803116i</v>
      </c>
      <c r="N3533">
        <f t="shared" si="1038"/>
        <v>18.626845496333715</v>
      </c>
      <c r="O3533">
        <f t="shared" si="1039"/>
        <v>30.460143698317793</v>
      </c>
      <c r="P3533" s="3">
        <f t="shared" si="1040"/>
        <v>-30.460143698317793</v>
      </c>
      <c r="Q3533" s="3">
        <f t="shared" si="1041"/>
        <v>161.37315450366629</v>
      </c>
      <c r="R3533">
        <f t="shared" si="1042"/>
        <v>-18.626845496333715</v>
      </c>
      <c r="S3533">
        <f t="shared" si="1043"/>
        <v>558.53527447705176</v>
      </c>
      <c r="T3533">
        <f t="shared" si="1026"/>
        <v>-30.460143698317793</v>
      </c>
    </row>
    <row r="3534" spans="1:20" x14ac:dyDescent="0.25">
      <c r="A3534">
        <f t="shared" si="1027"/>
        <v>3522716.2765302449</v>
      </c>
      <c r="B3534">
        <f t="shared" si="1044"/>
        <v>560657.7085200646</v>
      </c>
      <c r="C3534" t="str">
        <f t="shared" si="1028"/>
        <v>-0.0281561390533973+0.00956216659395315i</v>
      </c>
      <c r="D3534" t="str">
        <f t="shared" si="1029"/>
        <v>2.18226339311919-1.71002666733232i</v>
      </c>
      <c r="E3534" t="str">
        <f t="shared" si="1030"/>
        <v>-7.59204367226286-27.1419265235269i</v>
      </c>
      <c r="F3534" t="str">
        <f t="shared" si="1031"/>
        <v>2.61126893151005-1.14947717771507i</v>
      </c>
      <c r="G3534" t="str">
        <f t="shared" si="1032"/>
        <v>0.897371056958563-0.303473628329768i</v>
      </c>
      <c r="H3534" t="str">
        <f t="shared" si="1033"/>
        <v>0.00435922198484723-15.4901524310503i</v>
      </c>
      <c r="I3534" t="str">
        <f t="shared" si="1034"/>
        <v>-0.0501981615643678-0.114122319757221i</v>
      </c>
      <c r="K3534" t="str">
        <f t="shared" si="1035"/>
        <v>0.000218011204266923-0.000311915020573442i</v>
      </c>
      <c r="L3534" t="str">
        <f t="shared" si="1036"/>
        <v>0.0001875-0.00037748916735138i</v>
      </c>
      <c r="M3534" t="str">
        <f t="shared" si="1037"/>
        <v>0.0025-0.000181969137082203i</v>
      </c>
      <c r="N3534">
        <f t="shared" si="1038"/>
        <v>18.758110797622095</v>
      </c>
      <c r="O3534">
        <f t="shared" si="1039"/>
        <v>30.534479194673906</v>
      </c>
      <c r="P3534" s="3">
        <f t="shared" si="1040"/>
        <v>-30.534479194673906</v>
      </c>
      <c r="Q3534" s="3">
        <f t="shared" si="1041"/>
        <v>161.24188920237791</v>
      </c>
      <c r="R3534">
        <f t="shared" si="1042"/>
        <v>-18.758110797622095</v>
      </c>
      <c r="S3534">
        <f t="shared" si="1043"/>
        <v>560.6577085200646</v>
      </c>
      <c r="T3534">
        <f t="shared" si="1026"/>
        <v>-30.534479194673906</v>
      </c>
    </row>
    <row r="3535" spans="1:20" x14ac:dyDescent="0.25">
      <c r="A3535">
        <f t="shared" si="1027"/>
        <v>3536102.5983810597</v>
      </c>
      <c r="B3535">
        <f t="shared" si="1044"/>
        <v>562788.20781244081</v>
      </c>
      <c r="C3535" t="str">
        <f t="shared" si="1028"/>
        <v>-0.0278942554740209+0.00954453099184304i</v>
      </c>
      <c r="D3535" t="str">
        <f t="shared" si="1029"/>
        <v>2.17608993868723-1.71153412886204i</v>
      </c>
      <c r="E3535" t="str">
        <f t="shared" si="1030"/>
        <v>-7.59918461782228-27.015475253196i</v>
      </c>
      <c r="F3535" t="str">
        <f t="shared" si="1031"/>
        <v>2.60922991766526-1.15113223605292i</v>
      </c>
      <c r="G3535" t="str">
        <f t="shared" si="1032"/>
        <v>0.896670343222425-0.304388959733765i</v>
      </c>
      <c r="H3535" t="str">
        <f t="shared" si="1033"/>
        <v>0.00431978501252438-15.4314671338241i</v>
      </c>
      <c r="I3535" t="str">
        <f t="shared" si="1034"/>
        <v>-0.0500802261040092-0.113601142885621i</v>
      </c>
      <c r="K3535" t="str">
        <f t="shared" si="1035"/>
        <v>0.000217685202878561-0.000310804321851074i</v>
      </c>
      <c r="L3535" t="str">
        <f t="shared" si="1036"/>
        <v>0.0001875-0.000376060138823848i</v>
      </c>
      <c r="M3535" t="str">
        <f t="shared" si="1037"/>
        <v>0.0025-0.000181280272048419i</v>
      </c>
      <c r="N3535">
        <f t="shared" si="1038"/>
        <v>18.889322505507607</v>
      </c>
      <c r="O3535">
        <f t="shared" si="1039"/>
        <v>30.608864978714202</v>
      </c>
      <c r="P3535" s="3">
        <f t="shared" si="1040"/>
        <v>-30.608864978714202</v>
      </c>
      <c r="Q3535" s="3">
        <f t="shared" si="1041"/>
        <v>161.11067749449239</v>
      </c>
      <c r="R3535">
        <f t="shared" si="1042"/>
        <v>-18.889322505507607</v>
      </c>
      <c r="S3535">
        <f t="shared" si="1043"/>
        <v>562.78820781244076</v>
      </c>
      <c r="T3535">
        <f t="shared" si="1026"/>
        <v>-30.608864978714202</v>
      </c>
    </row>
    <row r="3536" spans="1:20" x14ac:dyDescent="0.25">
      <c r="A3536">
        <f t="shared" si="1027"/>
        <v>3549539.7882549083</v>
      </c>
      <c r="B3536">
        <f t="shared" si="1044"/>
        <v>564926.80300212814</v>
      </c>
      <c r="C3536" t="str">
        <f t="shared" si="1028"/>
        <v>-0.0276344946728699+0.00952637003110936i</v>
      </c>
      <c r="D3536" t="str">
        <f t="shared" si="1029"/>
        <v>2.16990470484494-1.71302084149448i</v>
      </c>
      <c r="E3536" t="str">
        <f t="shared" si="1030"/>
        <v>-7.60615762192307-26.8894644112829i</v>
      </c>
      <c r="F3536" t="str">
        <f t="shared" si="1031"/>
        <v>2.6071785961374-1.15279440932269i</v>
      </c>
      <c r="G3536" t="str">
        <f t="shared" si="1032"/>
        <v>0.895965399910996-0.305305424244845i</v>
      </c>
      <c r="H3536" t="str">
        <f t="shared" si="1033"/>
        <v>0.0042807395861489-15.3730044921427i</v>
      </c>
      <c r="I3536" t="str">
        <f t="shared" si="1034"/>
        <v>-0.0499627721057776-0.113081746009493i</v>
      </c>
      <c r="K3536" t="str">
        <f t="shared" si="1035"/>
        <v>0.000217361445231429-0.000309697082586685i</v>
      </c>
      <c r="L3536" t="str">
        <f t="shared" si="1036"/>
        <v>0.0001875-0.000374636520047668i</v>
      </c>
      <c r="M3536" t="str">
        <f t="shared" si="1037"/>
        <v>0.0025-0.000180594014792209i</v>
      </c>
      <c r="N3536">
        <f t="shared" si="1038"/>
        <v>19.0204803404703</v>
      </c>
      <c r="O3536">
        <f t="shared" si="1039"/>
        <v>30.683301081645553</v>
      </c>
      <c r="P3536" s="3">
        <f t="shared" si="1040"/>
        <v>-30.683301081645553</v>
      </c>
      <c r="Q3536" s="3">
        <f t="shared" si="1041"/>
        <v>160.9795196595297</v>
      </c>
      <c r="R3536">
        <f t="shared" si="1042"/>
        <v>-19.0204803404703</v>
      </c>
      <c r="S3536">
        <f t="shared" si="1043"/>
        <v>564.92680300212817</v>
      </c>
      <c r="T3536">
        <f t="shared" si="1026"/>
        <v>-30.683301081645553</v>
      </c>
    </row>
    <row r="3537" spans="1:20" x14ac:dyDescent="0.25">
      <c r="A3537">
        <f t="shared" si="1027"/>
        <v>3563028.0394502771</v>
      </c>
      <c r="B3537">
        <f t="shared" si="1044"/>
        <v>567073.52485353628</v>
      </c>
      <c r="C3537" t="str">
        <f t="shared" si="1028"/>
        <v>-0.0273768426354034+0.00950769354451596i</v>
      </c>
      <c r="D3537" t="str">
        <f t="shared" si="1029"/>
        <v>2.1637078363051-1.7144866976218i</v>
      </c>
      <c r="E3537" t="str">
        <f t="shared" si="1030"/>
        <v>-7.6129634762486-26.7638923966017i</v>
      </c>
      <c r="F3537" t="str">
        <f t="shared" si="1031"/>
        <v>2.60511491470708-1.15446363587112i</v>
      </c>
      <c r="G3537" t="str">
        <f t="shared" si="1032"/>
        <v>0.895256209078905-0.30622300564225i</v>
      </c>
      <c r="H3537" t="str">
        <f t="shared" si="1033"/>
        <v>0.00424208143038473-15.3147636578613i</v>
      </c>
      <c r="I3537" t="str">
        <f t="shared" si="1034"/>
        <v>-0.0498457937904103-0.112564122852255i</v>
      </c>
      <c r="K3537" t="str">
        <f t="shared" si="1035"/>
        <v>0.000217039917456264-0.000308593297266088i</v>
      </c>
      <c r="L3537" t="str">
        <f t="shared" si="1036"/>
        <v>0.0001875-0.000373218290543601i</v>
      </c>
      <c r="M3537" t="str">
        <f t="shared" si="1037"/>
        <v>0.0025-0.000179910355441531i</v>
      </c>
      <c r="N3537">
        <f t="shared" si="1038"/>
        <v>19.151584019450127</v>
      </c>
      <c r="O3537">
        <f t="shared" si="1039"/>
        <v>30.757787534046329</v>
      </c>
      <c r="P3537" s="3">
        <f t="shared" si="1040"/>
        <v>-30.757787534046329</v>
      </c>
      <c r="Q3537" s="3">
        <f t="shared" si="1041"/>
        <v>160.84841598054987</v>
      </c>
      <c r="R3537">
        <f t="shared" si="1042"/>
        <v>-19.151584019450127</v>
      </c>
      <c r="S3537">
        <f t="shared" si="1043"/>
        <v>567.07352485353624</v>
      </c>
      <c r="T3537">
        <f t="shared" si="1026"/>
        <v>-30.757787534046329</v>
      </c>
    </row>
    <row r="3538" spans="1:20" x14ac:dyDescent="0.25">
      <c r="A3538">
        <f t="shared" si="1027"/>
        <v>3576567.5460001882</v>
      </c>
      <c r="B3538">
        <f t="shared" si="1044"/>
        <v>569228.40424797975</v>
      </c>
      <c r="C3538" t="str">
        <f t="shared" si="1028"/>
        <v>-0.027121285411457+0.00948851125505893i</v>
      </c>
      <c r="D3538" t="str">
        <f t="shared" si="1029"/>
        <v>2.15749947899614-1.71593159081764i</v>
      </c>
      <c r="E3538" t="str">
        <f t="shared" si="1030"/>
        <v>-7.61960296455989-26.6387576179271i</v>
      </c>
      <c r="F3538" t="str">
        <f t="shared" si="1031"/>
        <v>2.6030388212392-1.15613985352599i</v>
      </c>
      <c r="G3538" t="str">
        <f t="shared" si="1032"/>
        <v>0.894542752809752-0.307141687508067i</v>
      </c>
      <c r="H3538" t="str">
        <f t="shared" si="1033"/>
        <v>0.00420380632008371-15.2567437860989i</v>
      </c>
      <c r="I3538" t="str">
        <f t="shared" si="1034"/>
        <v>-0.0497292854176775-0.112048267172745i</v>
      </c>
      <c r="K3538" t="str">
        <f t="shared" si="1035"/>
        <v>0.000216720605746862-0.000307492960324953i</v>
      </c>
      <c r="L3538" t="str">
        <f t="shared" si="1036"/>
        <v>0.0001875-0.000371805429909944i</v>
      </c>
      <c r="M3538" t="str">
        <f t="shared" si="1037"/>
        <v>0.0025-0.000179229284161717i</v>
      </c>
      <c r="N3538">
        <f t="shared" si="1038"/>
        <v>19.282633255913055</v>
      </c>
      <c r="O3538">
        <f t="shared" si="1039"/>
        <v>30.832324365861567</v>
      </c>
      <c r="P3538" s="3">
        <f t="shared" si="1040"/>
        <v>-30.832324365861567</v>
      </c>
      <c r="Q3538" s="3">
        <f t="shared" si="1041"/>
        <v>160.71736674408695</v>
      </c>
      <c r="R3538">
        <f t="shared" si="1042"/>
        <v>-19.282633255913055</v>
      </c>
      <c r="S3538">
        <f t="shared" si="1043"/>
        <v>569.22840424797971</v>
      </c>
      <c r="T3538">
        <f t="shared" si="1026"/>
        <v>-30.832324365861567</v>
      </c>
    </row>
    <row r="3539" spans="1:20" x14ac:dyDescent="0.25">
      <c r="A3539">
        <f t="shared" si="1027"/>
        <v>3590158.5026749889</v>
      </c>
      <c r="B3539">
        <f t="shared" si="1044"/>
        <v>571391.47218412207</v>
      </c>
      <c r="C3539" t="str">
        <f t="shared" si="1028"/>
        <v>-0.026867809115165+0.00946883277691307i</v>
      </c>
      <c r="D3539" t="str">
        <f t="shared" si="1029"/>
        <v>2.15127978005035-1.71735541585348i</v>
      </c>
      <c r="E3539" t="str">
        <f t="shared" si="1030"/>
        <v>-7.62607686279657-26.5140584939654i</v>
      </c>
      <c r="F3539" t="str">
        <f t="shared" si="1031"/>
        <v>2.6009502636881-1.15782299959325i</v>
      </c>
      <c r="G3539" t="str">
        <f t="shared" si="1032"/>
        <v>0.893825013217889-0.308061453226348i</v>
      </c>
      <c r="H3539" t="str">
        <f t="shared" si="1033"/>
        <v>0.00416591007967724-15.198944035226i</v>
      </c>
      <c r="I3539" t="str">
        <f t="shared" si="1034"/>
        <v>-0.049613241286172-0.111534172765151i</v>
      </c>
      <c r="K3539" t="str">
        <f t="shared" si="1035"/>
        <v>0.00021640349636013-0.000306396066149533i</v>
      </c>
      <c r="L3539" t="str">
        <f t="shared" si="1036"/>
        <v>0.0001875-0.00037039791782222i</v>
      </c>
      <c r="M3539" t="str">
        <f t="shared" si="1037"/>
        <v>0.0025-0.000178550791155326i</v>
      </c>
      <c r="N3539">
        <f t="shared" si="1038"/>
        <v>19.413627759906859</v>
      </c>
      <c r="O3539">
        <f t="shared" si="1039"/>
        <v>30.906911606399376</v>
      </c>
      <c r="P3539" s="3">
        <f t="shared" si="1040"/>
        <v>-30.906911606399376</v>
      </c>
      <c r="Q3539" s="3">
        <f t="shared" si="1041"/>
        <v>160.58637224009314</v>
      </c>
      <c r="R3539">
        <f t="shared" si="1042"/>
        <v>-19.413627759906859</v>
      </c>
      <c r="S3539">
        <f t="shared" si="1043"/>
        <v>571.39147218412211</v>
      </c>
      <c r="T3539">
        <f t="shared" si="1026"/>
        <v>-30.906911606399376</v>
      </c>
    </row>
    <row r="3540" spans="1:20" x14ac:dyDescent="0.25">
      <c r="A3540">
        <f t="shared" si="1027"/>
        <v>3603801.1049851538</v>
      </c>
      <c r="B3540">
        <f t="shared" si="1044"/>
        <v>573562.75977842172</v>
      </c>
      <c r="C3540" t="str">
        <f t="shared" si="1028"/>
        <v>-0.0266163999248845+0.00944866761637435i</v>
      </c>
      <c r="D3540" t="str">
        <f t="shared" si="1029"/>
        <v>2.14504888779189-1.71875806871494i</v>
      </c>
      <c r="E3540" t="str">
        <f t="shared" si="1030"/>
        <v>-7.63238593917912-26.3897934533276i</v>
      </c>
      <c r="F3540" t="str">
        <f t="shared" si="1031"/>
        <v>2.59884919010286-1.15951301085439i</v>
      </c>
      <c r="G3540" t="str">
        <f t="shared" si="1032"/>
        <v>0.893102972450213-0.308982285982234i</v>
      </c>
      <c r="H3540" t="str">
        <f t="shared" si="1033"/>
        <v>0.00412838858257555-15.1413635668516i</v>
      </c>
      <c r="I3540" t="str">
        <f t="shared" si="1034"/>
        <v>-0.0494976557331075-0.111021833458944i</v>
      </c>
      <c r="K3540" t="str">
        <f t="shared" si="1035"/>
        <v>0.000216088575616142-0.000305302609077415i</v>
      </c>
      <c r="L3540" t="str">
        <f t="shared" si="1036"/>
        <v>0.0001875-0.000368995734032894i</v>
      </c>
      <c r="M3540" t="str">
        <f t="shared" si="1037"/>
        <v>0.0025-0.000177874866662011i</v>
      </c>
      <c r="N3540">
        <f t="shared" si="1038"/>
        <v>19.544567238121175</v>
      </c>
      <c r="O3540">
        <f t="shared" si="1039"/>
        <v>30.981549284325784</v>
      </c>
      <c r="P3540" s="3">
        <f t="shared" si="1040"/>
        <v>-30.981549284325784</v>
      </c>
      <c r="Q3540" s="3">
        <f t="shared" si="1041"/>
        <v>160.45543276187882</v>
      </c>
      <c r="R3540">
        <f t="shared" si="1042"/>
        <v>-19.544567238121175</v>
      </c>
      <c r="S3540">
        <f t="shared" si="1043"/>
        <v>573.56275977842176</v>
      </c>
      <c r="T3540">
        <f t="shared" si="1026"/>
        <v>-30.981549284325784</v>
      </c>
    </row>
    <row r="3541" spans="1:20" x14ac:dyDescent="0.25">
      <c r="A3541">
        <f t="shared" si="1027"/>
        <v>3617495.5491840974</v>
      </c>
      <c r="B3541">
        <f t="shared" si="1044"/>
        <v>575742.29826557974</v>
      </c>
      <c r="C3541" t="str">
        <f t="shared" si="1028"/>
        <v>-0.0263670440831134+0.00942802517279358i</v>
      </c>
      <c r="D3541" t="str">
        <f t="shared" si="1029"/>
        <v>2.13880695172449-1.72013944661799i</v>
      </c>
      <c r="E3541" t="str">
        <f t="shared" si="1030"/>
        <v>-7.6385309543092-26.2659609345007i</v>
      </c>
      <c r="F3541" t="str">
        <f t="shared" si="1031"/>
        <v>2.59673554863259-1.16120982356369i</v>
      </c>
      <c r="G3541" t="str">
        <f t="shared" si="1032"/>
        <v>0.892376612687981-0.309904168761096i</v>
      </c>
      <c r="H3541" t="str">
        <f t="shared" si="1033"/>
        <v>0.00409123775057373-15.0840015458102i</v>
      </c>
      <c r="I3541" t="str">
        <f t="shared" si="1034"/>
        <v>-0.0493825231341135-0.110511243118808i</v>
      </c>
      <c r="K3541" t="str">
        <f t="shared" si="1035"/>
        <v>0.000215775829898176-0.000304212583398257i</v>
      </c>
      <c r="L3541" t="str">
        <f t="shared" si="1036"/>
        <v>0.0001875-0.000367598858371085i</v>
      </c>
      <c r="M3541" t="str">
        <f t="shared" si="1037"/>
        <v>0.0025-0.000177201500958369i</v>
      </c>
      <c r="N3541">
        <f t="shared" si="1038"/>
        <v>19.675451393949402</v>
      </c>
      <c r="O3541">
        <f t="shared" si="1039"/>
        <v>31.05623742766084</v>
      </c>
      <c r="P3541" s="3">
        <f t="shared" si="1040"/>
        <v>-31.05623742766084</v>
      </c>
      <c r="Q3541" s="3">
        <f t="shared" si="1041"/>
        <v>160.3245486060506</v>
      </c>
      <c r="R3541">
        <f t="shared" si="1042"/>
        <v>-19.675451393949402</v>
      </c>
      <c r="S3541">
        <f t="shared" si="1043"/>
        <v>575.74229826557973</v>
      </c>
      <c r="T3541">
        <f t="shared" si="1026"/>
        <v>-31.05623742766084</v>
      </c>
    </row>
    <row r="3542" spans="1:20" x14ac:dyDescent="0.25">
      <c r="A3542">
        <f t="shared" si="1027"/>
        <v>3631242.0322709973</v>
      </c>
      <c r="B3542">
        <f t="shared" si="1044"/>
        <v>577930.118998989</v>
      </c>
      <c r="C3542" t="str">
        <f t="shared" si="1028"/>
        <v>-0.0261197278964051+0.00940691473949977i</v>
      </c>
      <c r="D3542" t="str">
        <f t="shared" si="1029"/>
        <v>2.13255412251888-1.72149944802492i</v>
      </c>
      <c r="E3542" t="str">
        <f t="shared" si="1030"/>
        <v>-7.64451266126861-26.1425593858188i</v>
      </c>
      <c r="F3542" t="str">
        <f t="shared" si="1031"/>
        <v>2.59460928753166-1.16291337344547i</v>
      </c>
      <c r="G3542" t="str">
        <f t="shared" si="1032"/>
        <v>0.891645916148649-0.310827084347689i</v>
      </c>
      <c r="H3542" t="str">
        <f t="shared" si="1033"/>
        <v>0.00405445355326503-15.0268571401497i</v>
      </c>
      <c r="I3542" t="str">
        <f t="shared" si="1034"/>
        <v>-0.0492678379030345-0.110002395644568i</v>
      </c>
      <c r="K3542" t="str">
        <f t="shared" si="1035"/>
        <v>0.000215465245652749-0.00030312598335451i</v>
      </c>
      <c r="L3542" t="str">
        <f t="shared" si="1036"/>
        <v>0.0001875-0.000366207270742264i</v>
      </c>
      <c r="M3542" t="str">
        <f t="shared" si="1037"/>
        <v>0.0025-0.000176530684357809i</v>
      </c>
      <c r="N3542">
        <f t="shared" si="1038"/>
        <v>19.806279927546171</v>
      </c>
      <c r="O3542">
        <f t="shared" si="1039"/>
        <v>31.130976063775201</v>
      </c>
      <c r="P3542" s="3">
        <f t="shared" si="1040"/>
        <v>-31.130976063775201</v>
      </c>
      <c r="Q3542" s="3">
        <f t="shared" si="1041"/>
        <v>160.19372007245383</v>
      </c>
      <c r="R3542">
        <f t="shared" si="1042"/>
        <v>-19.806279927546171</v>
      </c>
      <c r="S3542">
        <f t="shared" si="1043"/>
        <v>577.93011899898897</v>
      </c>
      <c r="T3542">
        <f t="shared" si="1026"/>
        <v>-31.130976063775201</v>
      </c>
    </row>
    <row r="3543" spans="1:20" x14ac:dyDescent="0.25">
      <c r="A3543">
        <f t="shared" si="1027"/>
        <v>3645040.7519936273</v>
      </c>
      <c r="B3543">
        <f t="shared" si="1044"/>
        <v>580126.25345118518</v>
      </c>
      <c r="C3543" t="str">
        <f t="shared" si="1028"/>
        <v>-0.0258744377352828+0.00938534550472002i</v>
      </c>
      <c r="D3543" t="str">
        <f t="shared" si="1029"/>
        <v>2.12629055199999-1.72283797266023i</v>
      </c>
      <c r="E3543" t="str">
        <f t="shared" si="1030"/>
        <v>-7.65033180572061-26.0195872654352i</v>
      </c>
      <c r="F3543" t="str">
        <f t="shared" si="1031"/>
        <v>2.5924703551652-1.1646235956916i</v>
      </c>
      <c r="G3543" t="str">
        <f t="shared" si="1032"/>
        <v>0.890910865087729-0.311751015325312i</v>
      </c>
      <c r="H3543" t="str">
        <f t="shared" si="1033"/>
        <v>0.00401803200746107-14.969929521118i</v>
      </c>
      <c r="I3543" t="str">
        <f t="shared" si="1034"/>
        <v>-0.0491535944917369-0.109495284971119i</v>
      </c>
      <c r="K3543" t="str">
        <f t="shared" si="1035"/>
        <v>0.000215156809389647-0.000302042803142148i</v>
      </c>
      <c r="L3543" t="str">
        <f t="shared" si="1036"/>
        <v>0.0001875-0.000364820951127977i</v>
      </c>
      <c r="M3543" t="str">
        <f t="shared" si="1037"/>
        <v>0.0025-0.00017586240721041i</v>
      </c>
      <c r="N3543">
        <f t="shared" si="1038"/>
        <v>19.93705253589232</v>
      </c>
      <c r="O3543">
        <f t="shared" si="1039"/>
        <v>31.205765219385952</v>
      </c>
      <c r="P3543" s="3">
        <f t="shared" si="1040"/>
        <v>-31.205765219385952</v>
      </c>
      <c r="Q3543" s="3">
        <f t="shared" si="1041"/>
        <v>160.06294746410768</v>
      </c>
      <c r="R3543">
        <f t="shared" si="1042"/>
        <v>-19.93705253589232</v>
      </c>
      <c r="S3543">
        <f t="shared" si="1043"/>
        <v>580.12625345118522</v>
      </c>
      <c r="T3543">
        <f t="shared" si="1026"/>
        <v>-31.205765219385952</v>
      </c>
    </row>
    <row r="3544" spans="1:20" x14ac:dyDescent="0.25">
      <c r="A3544">
        <f t="shared" si="1027"/>
        <v>3658891.9068512032</v>
      </c>
      <c r="B3544">
        <f t="shared" si="1044"/>
        <v>582330.73321429966</v>
      </c>
      <c r="C3544" t="str">
        <f t="shared" si="1028"/>
        <v>-0.0256311600341511+0.00936332655248786i</v>
      </c>
      <c r="D3544" t="str">
        <f t="shared" si="1029"/>
        <v>2.12001639313397-1.72415492152634i</v>
      </c>
      <c r="E3544" t="str">
        <f t="shared" si="1030"/>
        <v>-7.6559891260075-25.8970430412935i</v>
      </c>
      <c r="F3544" t="str">
        <f t="shared" si="1031"/>
        <v>2.59031870001455-1.16634042495878i</v>
      </c>
      <c r="G3544" t="str">
        <f t="shared" si="1032"/>
        <v>0.890171441800666-0.312675944074995i</v>
      </c>
      <c r="H3544" t="str">
        <f t="shared" si="1033"/>
        <v>0.00398196917661911-14.9132178631508i</v>
      </c>
      <c r="I3544" t="str">
        <f t="shared" si="1034"/>
        <v>-0.0490397873899115-0.108989905068359i</v>
      </c>
      <c r="K3544" t="str">
        <f t="shared" si="1035"/>
        <v>0.000214850507681951-0.000300963036911393i</v>
      </c>
      <c r="L3544" t="str">
        <f t="shared" si="1036"/>
        <v>0.0001875-0.000363439879585553i</v>
      </c>
      <c r="M3544" t="str">
        <f t="shared" si="1037"/>
        <v>0.0025-0.000175196659902779i</v>
      </c>
      <c r="N3544">
        <f t="shared" si="1038"/>
        <v>20.067768912853296</v>
      </c>
      <c r="O3544">
        <f t="shared" si="1039"/>
        <v>31.280604920552939</v>
      </c>
      <c r="P3544" s="3">
        <f t="shared" si="1040"/>
        <v>-31.280604920552939</v>
      </c>
      <c r="Q3544" s="3">
        <f t="shared" si="1041"/>
        <v>159.9322310871467</v>
      </c>
      <c r="R3544">
        <f t="shared" si="1042"/>
        <v>-20.067768912853296</v>
      </c>
      <c r="S3544">
        <f t="shared" si="1043"/>
        <v>582.3307332142997</v>
      </c>
      <c r="T3544">
        <f t="shared" si="1026"/>
        <v>-31.280604920552939</v>
      </c>
    </row>
    <row r="3545" spans="1:20" x14ac:dyDescent="0.25">
      <c r="A3545">
        <f t="shared" si="1027"/>
        <v>3672795.696097238</v>
      </c>
      <c r="B3545">
        <f t="shared" si="1044"/>
        <v>584543.59000051406</v>
      </c>
      <c r="C3545" t="str">
        <f t="shared" si="1028"/>
        <v>-0.0253898812912049+0.00934086686354595i</v>
      </c>
      <c r="D3545" t="str">
        <f t="shared" si="1029"/>
        <v>2.11373180001483-1.72545019691922i</v>
      </c>
      <c r="E3545" t="str">
        <f t="shared" si="1030"/>
        <v>-7.66148535324913-25.7749251911006i</v>
      </c>
      <c r="F3545" t="str">
        <f t="shared" si="1031"/>
        <v>2.58815427068282-1.16806379536607i</v>
      </c>
      <c r="G3545" t="str">
        <f t="shared" si="1032"/>
        <v>0.889427628624739-0.31360185277468i</v>
      </c>
      <c r="H3545" t="str">
        <f t="shared" si="1033"/>
        <v>0.00394626117027593-14.8567213438593i</v>
      </c>
      <c r="I3545" t="str">
        <f t="shared" si="1034"/>
        <v>-0.048926411124887-0.108486249941121i</v>
      </c>
      <c r="K3545" t="str">
        <f t="shared" si="1035"/>
        <v>0.000214546327166046-0.000299886678767415i</v>
      </c>
      <c r="L3545" t="str">
        <f t="shared" si="1036"/>
        <v>0.0001875-0.000362064036247811i</v>
      </c>
      <c r="M3545" t="str">
        <f t="shared" si="1037"/>
        <v>0.0025-0.000174533432857919i</v>
      </c>
      <c r="N3545">
        <f t="shared" si="1038"/>
        <v>20.1984287492416</v>
      </c>
      <c r="O3545">
        <f t="shared" si="1039"/>
        <v>31.355495192675164</v>
      </c>
      <c r="P3545" s="3">
        <f t="shared" si="1040"/>
        <v>-31.355495192675164</v>
      </c>
      <c r="Q3545" s="3">
        <f t="shared" si="1041"/>
        <v>159.8015712507584</v>
      </c>
      <c r="R3545">
        <f t="shared" si="1042"/>
        <v>-20.1984287492416</v>
      </c>
      <c r="S3545">
        <f t="shared" si="1043"/>
        <v>584.54359000051409</v>
      </c>
      <c r="T3545">
        <f t="shared" si="1026"/>
        <v>-31.355495192675164</v>
      </c>
    </row>
    <row r="3546" spans="1:20" x14ac:dyDescent="0.25">
      <c r="A3546">
        <f t="shared" si="1027"/>
        <v>3686752.3197424076</v>
      </c>
      <c r="B3546">
        <f t="shared" si="1044"/>
        <v>586764.85564251605</v>
      </c>
      <c r="C3546" t="str">
        <f t="shared" si="1028"/>
        <v>-0.0251505880683351+0.00931797531624069i</v>
      </c>
      <c r="D3546" t="str">
        <f t="shared" si="1029"/>
        <v>2.10743692785092-1.72672370244373i</v>
      </c>
      <c r="E3546" t="str">
        <f t="shared" si="1030"/>
        <v>-7.66682121144093-25.6532322022961i</v>
      </c>
      <c r="F3546" t="str">
        <f t="shared" si="1031"/>
        <v>2.58597701590032-1.16979364049231i</v>
      </c>
      <c r="G3546" t="str">
        <f t="shared" si="1032"/>
        <v>0.888679407940979-0.314528723398436i</v>
      </c>
      <c r="H3546" t="str">
        <f t="shared" si="1033"/>
        <v>0.00391090414348871-14.8004391440171i</v>
      </c>
      <c r="I3546" t="str">
        <f t="shared" si="1034"/>
        <v>-0.048813460261438-0.107984313629093i</v>
      </c>
      <c r="K3546" t="str">
        <f t="shared" si="1035"/>
        <v>0.000214244254541641-0.000298813722771058i</v>
      </c>
      <c r="L3546" t="str">
        <f t="shared" si="1036"/>
        <v>0.0001875-0.000360693401322784i</v>
      </c>
      <c r="M3546" t="str">
        <f t="shared" si="1037"/>
        <v>0.0025-0.000173872716535085i</v>
      </c>
      <c r="N3546">
        <f t="shared" si="1038"/>
        <v>20.329031732879457</v>
      </c>
      <c r="O3546">
        <f t="shared" si="1039"/>
        <v>31.430436060487654</v>
      </c>
      <c r="P3546" s="3">
        <f t="shared" si="1040"/>
        <v>-31.430436060487654</v>
      </c>
      <c r="Q3546" s="3">
        <f t="shared" si="1041"/>
        <v>159.67096826712054</v>
      </c>
      <c r="R3546">
        <f t="shared" si="1042"/>
        <v>-20.329031732879457</v>
      </c>
      <c r="S3546">
        <f t="shared" si="1043"/>
        <v>586.76485564251607</v>
      </c>
      <c r="T3546">
        <f t="shared" si="1026"/>
        <v>-31.430436060487654</v>
      </c>
    </row>
    <row r="3547" spans="1:20" x14ac:dyDescent="0.25">
      <c r="A3547">
        <f t="shared" si="1027"/>
        <v>3700761.9785574293</v>
      </c>
      <c r="B3547">
        <f t="shared" si="1044"/>
        <v>588994.56209395768</v>
      </c>
      <c r="C3547" t="str">
        <f t="shared" si="1028"/>
        <v>-0.0249132669910343+0.00929466068740926i</v>
      </c>
      <c r="D3547" t="str">
        <f t="shared" si="1029"/>
        <v>2.10113193295114-1.72797534302894i</v>
      </c>
      <c r="E3547" t="str">
        <f t="shared" si="1030"/>
        <v>-7.67199741755071-25.531962572026i</v>
      </c>
      <c r="F3547" t="str">
        <f t="shared" si="1031"/>
        <v>2.58378688453048-1.17152989337371i</v>
      </c>
      <c r="G3547" t="str">
        <f t="shared" si="1032"/>
        <v>0.887926762176108-0.315456537715675i</v>
      </c>
      <c r="H3547" t="str">
        <f t="shared" si="1033"/>
        <v>0.00387589429628253-14.7443704475483i</v>
      </c>
      <c r="I3547" t="str">
        <f t="shared" si="1034"/>
        <v>-0.0487009294016038-0.107484090206762i</v>
      </c>
      <c r="K3547" t="str">
        <f t="shared" si="1035"/>
        <v>0.00021394427657177-0.000297744162939532i</v>
      </c>
      <c r="L3547" t="str">
        <f t="shared" si="1036"/>
        <v>0.0001875-0.000359327955093429i</v>
      </c>
      <c r="M3547" t="str">
        <f t="shared" si="1037"/>
        <v>0.0025-0.000173214501429653i</v>
      </c>
      <c r="N3547">
        <f t="shared" si="1038"/>
        <v>20.459577548659951</v>
      </c>
      <c r="O3547">
        <f t="shared" si="1039"/>
        <v>31.505427548057817</v>
      </c>
      <c r="P3547" s="3">
        <f t="shared" si="1040"/>
        <v>-31.505427548057817</v>
      </c>
      <c r="Q3547" s="3">
        <f t="shared" si="1041"/>
        <v>159.54042245134005</v>
      </c>
      <c r="R3547">
        <f t="shared" si="1042"/>
        <v>-20.459577548659951</v>
      </c>
      <c r="S3547">
        <f t="shared" si="1043"/>
        <v>588.99456209395771</v>
      </c>
      <c r="T3547">
        <f t="shared" si="1026"/>
        <v>-31.505427548057817</v>
      </c>
    </row>
    <row r="3548" spans="1:20" x14ac:dyDescent="0.25">
      <c r="A3548">
        <f t="shared" si="1027"/>
        <v>3714824.8740759478</v>
      </c>
      <c r="B3548">
        <f t="shared" si="1044"/>
        <v>591232.74142991472</v>
      </c>
      <c r="C3548" t="str">
        <f t="shared" si="1028"/>
        <v>-0.024677904748297+0.00927093165325944i</v>
      </c>
      <c r="D3548" t="str">
        <f t="shared" si="1029"/>
        <v>2.09481697271089-1.72920502494314i</v>
      </c>
      <c r="E3548" t="str">
        <f t="shared" si="1030"/>
        <v>-7.67701468161563-25.4111148071121i</v>
      </c>
      <c r="F3548" t="str">
        <f t="shared" si="1031"/>
        <v>2.58158382557529-1.17327248650137i</v>
      </c>
      <c r="G3548" t="str">
        <f t="shared" si="1032"/>
        <v>0.887169673804506-0.316385277290383i</v>
      </c>
      <c r="H3548" t="str">
        <f t="shared" si="1033"/>
        <v>0.00384122787310438-14.6885144415148i</v>
      </c>
      <c r="I3548" t="str">
        <f t="shared" si="1034"/>
        <v>-0.0485888131845041-0.106985573783331i</v>
      </c>
      <c r="K3548" t="str">
        <f t="shared" si="1035"/>
        <v>0.000213646380082791-0.000296677993247122i</v>
      </c>
      <c r="L3548" t="str">
        <f t="shared" si="1036"/>
        <v>0.0001875-0.000357967677917343i</v>
      </c>
      <c r="M3548" t="str">
        <f t="shared" si="1037"/>
        <v>0.0025-0.000172558778072976i</v>
      </c>
      <c r="N3548">
        <f t="shared" si="1038"/>
        <v>20.590065878611654</v>
      </c>
      <c r="O3548">
        <f t="shared" si="1039"/>
        <v>31.580469678782904</v>
      </c>
      <c r="P3548" s="3">
        <f t="shared" si="1040"/>
        <v>-31.580469678782904</v>
      </c>
      <c r="Q3548" s="3">
        <f t="shared" si="1041"/>
        <v>159.40993412138835</v>
      </c>
      <c r="R3548">
        <f t="shared" si="1042"/>
        <v>-20.590065878611654</v>
      </c>
      <c r="S3548">
        <f t="shared" si="1043"/>
        <v>591.23274142991477</v>
      </c>
      <c r="T3548">
        <f t="shared" si="1026"/>
        <v>-31.580469678782904</v>
      </c>
    </row>
    <row r="3549" spans="1:20" x14ac:dyDescent="0.25">
      <c r="A3549">
        <f t="shared" si="1027"/>
        <v>3728941.2085974361</v>
      </c>
      <c r="B3549">
        <f t="shared" si="1044"/>
        <v>593479.42584734841</v>
      </c>
      <c r="C3549" t="str">
        <f t="shared" si="1028"/>
        <v>-0.0244444880925212+0.0092467967902419i</v>
      </c>
      <c r="D3549" t="str">
        <f t="shared" si="1029"/>
        <v>2.08849220559784-1.73041265580885i</v>
      </c>
      <c r="E3549" t="str">
        <f t="shared" si="1030"/>
        <v>-7.68187370683832-25.2906874240243i</v>
      </c>
      <c r="F3549" t="str">
        <f t="shared" si="1031"/>
        <v>2.57936778818116-1.17502135181894i</v>
      </c>
      <c r="G3549" t="str">
        <f t="shared" si="1032"/>
        <v>0.886408125350184-0.317314923480375i</v>
      </c>
      <c r="H3549" t="str">
        <f t="shared" si="1033"/>
        <v>0.00380690116228392-14.6328703161041i</v>
      </c>
      <c r="I3549" t="str">
        <f t="shared" si="1034"/>
        <v>-0.0484771062861621-0.106488758502651i</v>
      </c>
      <c r="K3549" t="str">
        <f t="shared" si="1035"/>
        <v>0.000213350551964384-0.00029561520762587i</v>
      </c>
      <c r="L3549" t="str">
        <f t="shared" si="1036"/>
        <v>0.0001875-0.000356612550226483i</v>
      </c>
      <c r="M3549" t="str">
        <f t="shared" si="1037"/>
        <v>0.0025-0.000171905537032253i</v>
      </c>
      <c r="N3549">
        <f t="shared" si="1038"/>
        <v>20.72049640196002</v>
      </c>
      <c r="O3549">
        <f t="shared" si="1039"/>
        <v>31.655562475386624</v>
      </c>
      <c r="P3549" s="3">
        <f t="shared" si="1040"/>
        <v>-31.655562475386624</v>
      </c>
      <c r="Q3549" s="3">
        <f t="shared" si="1041"/>
        <v>159.27950359803998</v>
      </c>
      <c r="R3549">
        <f t="shared" si="1042"/>
        <v>-20.72049640196002</v>
      </c>
      <c r="S3549">
        <f t="shared" si="1043"/>
        <v>593.47942584734835</v>
      </c>
      <c r="T3549">
        <f t="shared" si="1026"/>
        <v>-31.655562475386624</v>
      </c>
    </row>
    <row r="3550" spans="1:20" x14ac:dyDescent="0.25">
      <c r="A3550">
        <f t="shared" si="1027"/>
        <v>3743111.1851901067</v>
      </c>
      <c r="B3550">
        <f t="shared" si="1044"/>
        <v>595734.64766556839</v>
      </c>
      <c r="C3550" t="str">
        <f t="shared" si="1028"/>
        <v>-0.0242130038394065+0.00922226457591506i</v>
      </c>
      <c r="D3550" t="str">
        <f t="shared" si="1029"/>
        <v>2.08215779113736-1.73159814461748i</v>
      </c>
      <c r="E3550" t="str">
        <f t="shared" si="1030"/>
        <v>-7.68657518968187-25.1706789488524i</v>
      </c>
      <c r="F3550" t="str">
        <f t="shared" si="1031"/>
        <v>2.57713872164487-1.17677642072023i</v>
      </c>
      <c r="G3550" t="str">
        <f t="shared" si="1032"/>
        <v>0.885642099388796-0.318245457436555i</v>
      </c>
      <c r="H3550" t="str">
        <f t="shared" si="1033"/>
        <v>0.00377291049550054-14.5774372646169i</v>
      </c>
      <c r="I3550" t="str">
        <f t="shared" si="1034"/>
        <v>-0.0483658034193256-0.105993638543155i</v>
      </c>
      <c r="K3550" t="str">
        <f t="shared" si="1035"/>
        <v>0.000213056779169535-0.000294555799966274i</v>
      </c>
      <c r="L3550" t="str">
        <f t="shared" si="1036"/>
        <v>0.0001875-0.00035526255252688i</v>
      </c>
      <c r="M3550" t="str">
        <f t="shared" si="1037"/>
        <v>0.0025-0.000171254768910393i</v>
      </c>
      <c r="N3550">
        <f t="shared" si="1038"/>
        <v>20.850868795190564</v>
      </c>
      <c r="O3550">
        <f t="shared" si="1039"/>
        <v>31.730705959916289</v>
      </c>
      <c r="P3550" s="3">
        <f t="shared" si="1040"/>
        <v>-31.730705959916289</v>
      </c>
      <c r="Q3550" s="3">
        <f t="shared" si="1041"/>
        <v>159.14913120480944</v>
      </c>
      <c r="R3550">
        <f t="shared" si="1042"/>
        <v>-20.850868795190564</v>
      </c>
      <c r="S3550">
        <f t="shared" si="1043"/>
        <v>595.73464766556845</v>
      </c>
      <c r="T3550">
        <f t="shared" si="1026"/>
        <v>-31.730705959916289</v>
      </c>
    </row>
    <row r="3551" spans="1:20" x14ac:dyDescent="0.25">
      <c r="A3551">
        <f t="shared" si="1027"/>
        <v>3757335.0076938295</v>
      </c>
      <c r="B3551">
        <f t="shared" si="1044"/>
        <v>597998.43932669761</v>
      </c>
      <c r="C3551" t="str">
        <f t="shared" si="1028"/>
        <v>-0.0239834388678484+0.00919734338980309i</v>
      </c>
      <c r="D3551" t="str">
        <f t="shared" si="1029"/>
        <v>2.07581388989778-1.7327614017439i</v>
      </c>
      <c r="E3551" t="str">
        <f t="shared" si="1030"/>
        <v>-7.69111981996557-25.051087917276i</v>
      </c>
      <c r="F3551" t="str">
        <f t="shared" si="1031"/>
        <v>2.57489657541926-1.17853762404699i</v>
      </c>
      <c r="G3551" t="str">
        <f t="shared" si="1032"/>
        <v>0.884871578549652-0.319176860102199i</v>
      </c>
      <c r="H3551" t="str">
        <f t="shared" si="1033"/>
        <v>0.00373925224725697-14.5222144834549i</v>
      </c>
      <c r="I3551" t="str">
        <f t="shared" si="1034"/>
        <v>-0.0482548993332976-0.105500208117783i</v>
      </c>
      <c r="K3551" t="str">
        <f t="shared" si="1035"/>
        <v>0.000212765048714525-0.000293499764117968i</v>
      </c>
      <c r="L3551" t="str">
        <f t="shared" si="1036"/>
        <v>0.0001875-0.000353917665398366i</v>
      </c>
      <c r="M3551" t="str">
        <f t="shared" si="1037"/>
        <v>0.0025-0.000170606464345879i</v>
      </c>
      <c r="N3551">
        <f t="shared" si="1038"/>
        <v>20.981182732113865</v>
      </c>
      <c r="O3551">
        <f t="shared" si="1039"/>
        <v>31.805900153740719</v>
      </c>
      <c r="P3551" s="3">
        <f t="shared" si="1040"/>
        <v>-31.805900153740719</v>
      </c>
      <c r="Q3551" s="3">
        <f t="shared" si="1041"/>
        <v>159.01881726788613</v>
      </c>
      <c r="R3551">
        <f t="shared" si="1042"/>
        <v>-20.981182732113865</v>
      </c>
      <c r="S3551">
        <f t="shared" si="1043"/>
        <v>597.99843932669762</v>
      </c>
      <c r="T3551">
        <f t="shared" si="1026"/>
        <v>-31.805900153740719</v>
      </c>
    </row>
    <row r="3552" spans="1:20" x14ac:dyDescent="0.25">
      <c r="A3552">
        <f t="shared" si="1027"/>
        <v>3771612.8807230666</v>
      </c>
      <c r="B3552">
        <f t="shared" si="1044"/>
        <v>600270.83339613909</v>
      </c>
      <c r="C3552" t="str">
        <f t="shared" si="1028"/>
        <v>-0.0237557801198347+0.00917204151424656i</v>
      </c>
      <c r="D3552" t="str">
        <f t="shared" si="1029"/>
        <v>2.06946066347547-1.73390233896086i</v>
      </c>
      <c r="E3552" t="str">
        <f t="shared" si="1030"/>
        <v>-7.6955082809591-24.9319128745367i</v>
      </c>
      <c r="F3552" t="str">
        <f t="shared" si="1031"/>
        <v>2.57264129911928-1.18030489208657i</v>
      </c>
      <c r="G3552" t="str">
        <f t="shared" si="1032"/>
        <v>0.884096545517772-0.320109112212249i</v>
      </c>
      <c r="H3552" t="str">
        <f t="shared" si="1033"/>
        <v>0.00370592283435908-14.4672011721088i</v>
      </c>
      <c r="I3552" t="str">
        <f t="shared" si="1034"/>
        <v>-0.0481443888137619-0.105008461473908i</v>
      </c>
      <c r="K3552" t="str">
        <f t="shared" si="1035"/>
        <v>0.000212475347678905-0.000292447093890398i</v>
      </c>
      <c r="L3552" t="str">
        <f t="shared" si="1036"/>
        <v>0.0001875-0.000352577869494288i</v>
      </c>
      <c r="M3552" t="str">
        <f t="shared" si="1037"/>
        <v>0.0025-0.000169960614012631i</v>
      </c>
      <c r="N3552">
        <f t="shared" si="1038"/>
        <v>21.111437883927636</v>
      </c>
      <c r="O3552">
        <f t="shared" si="1039"/>
        <v>31.881145077547014</v>
      </c>
      <c r="P3552" s="3">
        <f t="shared" si="1040"/>
        <v>-31.881145077547014</v>
      </c>
      <c r="Q3552" s="3">
        <f t="shared" si="1041"/>
        <v>158.88856211607236</v>
      </c>
      <c r="R3552">
        <f t="shared" si="1042"/>
        <v>-21.111437883927636</v>
      </c>
      <c r="S3552">
        <f t="shared" si="1043"/>
        <v>600.2708333961391</v>
      </c>
      <c r="T3552">
        <f t="shared" si="1026"/>
        <v>-31.881145077547014</v>
      </c>
    </row>
    <row r="3553" spans="1:20" x14ac:dyDescent="0.25">
      <c r="A3553">
        <f t="shared" si="1027"/>
        <v>3785945.0096698143</v>
      </c>
      <c r="B3553">
        <f t="shared" si="1044"/>
        <v>602551.86256304441</v>
      </c>
      <c r="C3553" t="str">
        <f t="shared" si="1028"/>
        <v>-0.0235300146003366+0.00914636713524579i</v>
      </c>
      <c r="D3553" t="str">
        <f t="shared" si="1029"/>
        <v>2.06309827447958-1.73502086945315i</v>
      </c>
      <c r="E3553" t="str">
        <f t="shared" si="1030"/>
        <v>-7.69974124947652-24.8131523754088i</v>
      </c>
      <c r="F3553" t="str">
        <f t="shared" si="1031"/>
        <v>2.57037284252803-1.18207815456981i</v>
      </c>
      <c r="G3553" t="str">
        <f t="shared" si="1032"/>
        <v>0.883316983035941-0.321042194292626i</v>
      </c>
      <c r="H3553" t="str">
        <f t="shared" si="1033"/>
        <v>0.00367291871540205-14.4123965331459i</v>
      </c>
      <c r="I3553" t="str">
        <f t="shared" si="1034"/>
        <v>-0.048034266682619-0.104518392893272i</v>
      </c>
      <c r="K3553" t="str">
        <f t="shared" si="1035"/>
        <v>0.000212187663205468-0.000291397783053492i</v>
      </c>
      <c r="L3553" t="str">
        <f t="shared" si="1036"/>
        <v>0.0001875-0.000351243145541231i</v>
      </c>
      <c r="M3553" t="str">
        <f t="shared" si="1037"/>
        <v>0.0025-0.000169317208619876i</v>
      </c>
      <c r="N3553">
        <f t="shared" si="1038"/>
        <v>21.2416339192809</v>
      </c>
      <c r="O3553">
        <f t="shared" si="1039"/>
        <v>31.956440751338597</v>
      </c>
      <c r="P3553" s="3">
        <f t="shared" si="1040"/>
        <v>-31.956440751338597</v>
      </c>
      <c r="Q3553" s="3">
        <f t="shared" si="1041"/>
        <v>158.7583660807191</v>
      </c>
      <c r="R3553">
        <f t="shared" si="1042"/>
        <v>-21.2416339192809</v>
      </c>
      <c r="S3553">
        <f t="shared" si="1043"/>
        <v>602.55186256304444</v>
      </c>
      <c r="T3553">
        <f t="shared" si="1026"/>
        <v>-31.956440751338597</v>
      </c>
    </row>
    <row r="3554" spans="1:20" x14ac:dyDescent="0.25">
      <c r="A3554">
        <f t="shared" si="1027"/>
        <v>3800331.6007065596</v>
      </c>
      <c r="B3554">
        <f t="shared" si="1044"/>
        <v>604841.55964078405</v>
      </c>
      <c r="C3554" t="str">
        <f t="shared" si="1028"/>
        <v>-0.0233061293771979+0.00912032834329757i</v>
      </c>
      <c r="D3554" t="str">
        <f t="shared" si="1029"/>
        <v>2.05672688651651-1.73611690783154i</v>
      </c>
      <c r="E3554" t="str">
        <f t="shared" si="1030"/>
        <v>-7.7038193959697-24.6948049841697i</v>
      </c>
      <c r="F3554" t="str">
        <f t="shared" si="1031"/>
        <v>2.56809115560266-1.18385734066881i</v>
      </c>
      <c r="G3554" t="str">
        <f t="shared" si="1032"/>
        <v>0.882532873906801-0.321976086659558i</v>
      </c>
      <c r="H3554" t="str">
        <f t="shared" si="1033"/>
        <v>0.00364023639026262-14.3577997721981i</v>
      </c>
      <c r="I3554" t="str">
        <f t="shared" si="1034"/>
        <v>-0.0479245277978177-0.104029996691902i</v>
      </c>
      <c r="K3554" t="str">
        <f t="shared" si="1035"/>
        <v>0.000211901982500219-0.000290351825338337i</v>
      </c>
      <c r="L3554" t="str">
        <f t="shared" si="1036"/>
        <v>0.0001875-0.000349913474338744i</v>
      </c>
      <c r="M3554" t="str">
        <f t="shared" si="1037"/>
        <v>0.0025-0.00016867623891201i</v>
      </c>
      <c r="N3554">
        <f t="shared" si="1038"/>
        <v>21.371770504339764</v>
      </c>
      <c r="O3554">
        <f t="shared" si="1039"/>
        <v>32.031787194433392</v>
      </c>
      <c r="P3554" s="3">
        <f t="shared" si="1040"/>
        <v>-32.031787194433392</v>
      </c>
      <c r="Q3554" s="3">
        <f t="shared" si="1041"/>
        <v>158.62822949566024</v>
      </c>
      <c r="R3554">
        <f t="shared" si="1042"/>
        <v>-21.371770504339764</v>
      </c>
      <c r="S3554">
        <f t="shared" si="1043"/>
        <v>604.841559640784</v>
      </c>
      <c r="T3554">
        <f t="shared" si="1026"/>
        <v>-32.031787194433392</v>
      </c>
    </row>
    <row r="3555" spans="1:20" x14ac:dyDescent="0.25">
      <c r="A3555">
        <f t="shared" si="1027"/>
        <v>3814772.860789245</v>
      </c>
      <c r="B3555">
        <f t="shared" si="1044"/>
        <v>607139.95756741904</v>
      </c>
      <c r="C3555" t="str">
        <f t="shared" si="1028"/>
        <v>-0.0230841115810267+0.00909393313422521i</v>
      </c>
      <c r="D3555" t="str">
        <f t="shared" si="1029"/>
        <v>2.05034666417441-1.73719037014666i</v>
      </c>
      <c r="E3555" t="str">
        <f t="shared" si="1030"/>
        <v>-7.70774338462184-24.5768692745722i</v>
      </c>
      <c r="F3555" t="str">
        <f t="shared" si="1031"/>
        <v>2.56579618848083-1.18564237899497i</v>
      </c>
      <c r="G3555" t="str">
        <f t="shared" si="1032"/>
        <v>0.881744200994953-0.322910769418929i</v>
      </c>
      <c r="H3555" t="str">
        <f t="shared" si="1033"/>
        <v>0.00360787239959763-14.3034100979497i</v>
      </c>
      <c r="I3555" t="str">
        <f t="shared" si="1034"/>
        <v>-0.0478151670531987-0.103543267220052i</v>
      </c>
      <c r="K3555" t="str">
        <f t="shared" si="1035"/>
        <v>0.000211618292832336-0.000289309214437834i</v>
      </c>
      <c r="L3555" t="str">
        <f t="shared" si="1036"/>
        <v>0.0001875-0.00034858883675906i</v>
      </c>
      <c r="M3555" t="str">
        <f t="shared" si="1037"/>
        <v>0.0025-0.00016803769566847i</v>
      </c>
      <c r="N3555">
        <f t="shared" si="1038"/>
        <v>21.501847302849995</v>
      </c>
      <c r="O3555">
        <f t="shared" si="1039"/>
        <v>32.107184425460801</v>
      </c>
      <c r="P3555" s="3">
        <f t="shared" si="1040"/>
        <v>-32.107184425460801</v>
      </c>
      <c r="Q3555" s="3">
        <f t="shared" si="1041"/>
        <v>158.49815269715</v>
      </c>
      <c r="R3555">
        <f t="shared" si="1042"/>
        <v>-21.501847302849995</v>
      </c>
      <c r="S3555">
        <f t="shared" si="1043"/>
        <v>607.13995756741906</v>
      </c>
      <c r="T3555">
        <f t="shared" si="1026"/>
        <v>-32.107184425460801</v>
      </c>
    </row>
    <row r="3556" spans="1:20" x14ac:dyDescent="0.25">
      <c r="A3556">
        <f t="shared" si="1027"/>
        <v>3829268.9976602443</v>
      </c>
      <c r="B3556">
        <f t="shared" si="1044"/>
        <v>609447.08940617531</v>
      </c>
      <c r="C3556" t="str">
        <f t="shared" si="1028"/>
        <v>-0.0228639484050792+0.00906718941000035i</v>
      </c>
      <c r="D3556" t="str">
        <f t="shared" si="1029"/>
        <v>2.04395777300717-1.73824117390255i</v>
      </c>
      <c r="E3556" t="str">
        <f t="shared" si="1030"/>
        <v>-7.71151387343918-24.4593438298133i</v>
      </c>
      <c r="F3556" t="str">
        <f t="shared" si="1031"/>
        <v>2.56348789148645-1.18743319759673i</v>
      </c>
      <c r="G3556" t="str">
        <f t="shared" si="1032"/>
        <v>0.880950947229083-0.32384622246564i</v>
      </c>
      <c r="H3556" t="str">
        <f t="shared" si="1033"/>
        <v>0.00357582332434848-14.2492267221258i</v>
      </c>
      <c r="I3556" t="str">
        <f t="shared" si="1034"/>
        <v>-0.0477061793783277-0.103058198862115i</v>
      </c>
      <c r="K3556" t="str">
        <f t="shared" si="1035"/>
        <v>0.000211336581534132-0.000288269944007357i</v>
      </c>
      <c r="L3556" t="str">
        <f t="shared" si="1036"/>
        <v>0.0001875-0.000347269213746822i</v>
      </c>
      <c r="M3556" t="str">
        <f t="shared" si="1037"/>
        <v>0.0025-0.000167401569703596i</v>
      </c>
      <c r="N3556">
        <f t="shared" si="1038"/>
        <v>21.631863976202169</v>
      </c>
      <c r="O3556">
        <f t="shared" si="1039"/>
        <v>32.182632462360907</v>
      </c>
      <c r="P3556" s="3">
        <f t="shared" si="1040"/>
        <v>-32.182632462360907</v>
      </c>
      <c r="Q3556" s="3">
        <f t="shared" si="1041"/>
        <v>158.36813602379783</v>
      </c>
      <c r="R3556">
        <f t="shared" si="1042"/>
        <v>-21.631863976202169</v>
      </c>
      <c r="S3556">
        <f t="shared" si="1043"/>
        <v>609.44708940617534</v>
      </c>
      <c r="T3556">
        <f t="shared" si="1026"/>
        <v>-32.182632462360907</v>
      </c>
    </row>
    <row r="3557" spans="1:20" x14ac:dyDescent="0.25">
      <c r="A3557">
        <f t="shared" si="1027"/>
        <v>3843820.2198513537</v>
      </c>
      <c r="B3557">
        <f t="shared" si="1044"/>
        <v>611762.98834591883</v>
      </c>
      <c r="C3557" t="str">
        <f t="shared" si="1028"/>
        <v>-0.0226456271051479+0.0090401049795599i</v>
      </c>
      <c r="D3557" t="str">
        <f t="shared" si="1029"/>
        <v>2.03756037951832-1.73926923807004i</v>
      </c>
      <c r="E3557" t="str">
        <f t="shared" si="1030"/>
        <v>-7.71513151434384-24.3422272425072i</v>
      </c>
      <c r="F3557" t="str">
        <f t="shared" si="1031"/>
        <v>2.56116621513628-1.18922972395778i</v>
      </c>
      <c r="G3557" t="str">
        <f t="shared" si="1032"/>
        <v>0.880153095604107-0.324782425482991i</v>
      </c>
      <c r="H3557" t="str">
        <f t="shared" si="1033"/>
        <v>0.00354408578525159-14.1952488594802i</v>
      </c>
      <c r="I3557" t="str">
        <f t="shared" si="1034"/>
        <v>-0.0475975597383472-0.102574786036564i</v>
      </c>
      <c r="K3557" t="str">
        <f t="shared" si="1035"/>
        <v>0.000211056836001002-0.000287234007665404i</v>
      </c>
      <c r="L3557" t="str">
        <f t="shared" si="1036"/>
        <v>0.0001875-0.00034595458631881i</v>
      </c>
      <c r="M3557" t="str">
        <f t="shared" si="1037"/>
        <v>0.0025-0.000166767851866503i</v>
      </c>
      <c r="N3557">
        <f t="shared" si="1038"/>
        <v>21.761820183496212</v>
      </c>
      <c r="O3557">
        <f t="shared" si="1039"/>
        <v>32.258131322381772</v>
      </c>
      <c r="P3557" s="3">
        <f t="shared" si="1040"/>
        <v>-32.258131322381772</v>
      </c>
      <c r="Q3557" s="3">
        <f t="shared" si="1041"/>
        <v>158.23817981650379</v>
      </c>
      <c r="R3557">
        <f t="shared" si="1042"/>
        <v>-21.761820183496212</v>
      </c>
      <c r="S3557">
        <f t="shared" si="1043"/>
        <v>611.76298834591887</v>
      </c>
      <c r="T3557">
        <f t="shared" si="1026"/>
        <v>-32.258131322381772</v>
      </c>
    </row>
    <row r="3558" spans="1:20" x14ac:dyDescent="0.25">
      <c r="A3558">
        <f t="shared" si="1027"/>
        <v>3858426.736686789</v>
      </c>
      <c r="B3558">
        <f t="shared" si="1044"/>
        <v>614087.68770163332</v>
      </c>
      <c r="C3558" t="str">
        <f t="shared" si="1028"/>
        <v>-0.0224291349994433+0.00901268755961461i</v>
      </c>
      <c r="D3558" t="str">
        <f t="shared" si="1029"/>
        <v>2.03115465114478-1.74027448309999i</v>
      </c>
      <c r="E3558" t="str">
        <f t="shared" si="1030"/>
        <v>-7.71859695326474-24.2255181146536i</v>
      </c>
      <c r="F3558" t="str">
        <f t="shared" si="1031"/>
        <v>2.55883111014611-1.19103188499501i</v>
      </c>
      <c r="G3558" t="str">
        <f t="shared" si="1032"/>
        <v>0.879350629183342-0.325719357942083i</v>
      </c>
      <c r="H3558" t="str">
        <f t="shared" si="1033"/>
        <v>0.00351265644235483-14.141475727783i</v>
      </c>
      <c r="I3558" t="str">
        <f t="shared" si="1034"/>
        <v>-0.0474893031338162-0.102093023195869i</v>
      </c>
      <c r="K3558" t="str">
        <f t="shared" si="1035"/>
        <v>0.000210779043691378-0.000286201398994245i</v>
      </c>
      <c r="L3558" t="str">
        <f t="shared" si="1036"/>
        <v>0.0001875-0.000344644935563668i</v>
      </c>
      <c r="M3558" t="str">
        <f t="shared" si="1037"/>
        <v>0.0025-0.000166136533040948i</v>
      </c>
      <c r="N3558">
        <f t="shared" si="1038"/>
        <v>21.891715581606263</v>
      </c>
      <c r="O3558">
        <f t="shared" si="1039"/>
        <v>32.333681022078558</v>
      </c>
      <c r="P3558" s="3">
        <f t="shared" si="1040"/>
        <v>-32.333681022078558</v>
      </c>
      <c r="Q3558" s="3">
        <f t="shared" si="1041"/>
        <v>158.10828441839374</v>
      </c>
      <c r="R3558">
        <f t="shared" si="1042"/>
        <v>-21.891715581606263</v>
      </c>
      <c r="S3558">
        <f t="shared" si="1043"/>
        <v>614.08768770163329</v>
      </c>
      <c r="T3558">
        <f t="shared" si="1026"/>
        <v>-32.333681022078558</v>
      </c>
    </row>
    <row r="3559" spans="1:20" x14ac:dyDescent="0.25">
      <c r="A3559">
        <f t="shared" si="1027"/>
        <v>3873088.7582861981</v>
      </c>
      <c r="B3559">
        <f t="shared" si="1044"/>
        <v>616421.22091489949</v>
      </c>
      <c r="C3559" t="str">
        <f t="shared" si="1028"/>
        <v>-0.0222144594684771+0.00898494477545212i</v>
      </c>
      <c r="D3559" t="str">
        <f t="shared" si="1029"/>
        <v>2.02474075624016-1.74125683093614i</v>
      </c>
      <c r="E3559" t="str">
        <f t="shared" si="1030"/>
        <v>-7.72191083022935-24.1092150576103i</v>
      </c>
      <c r="F3559" t="str">
        <f t="shared" si="1031"/>
        <v>2.55648252743714-1.19283960705668i</v>
      </c>
      <c r="G3559" t="str">
        <f t="shared" si="1032"/>
        <v>0.87854353110069-0.32665699910123i</v>
      </c>
      <c r="H3559" t="str">
        <f t="shared" si="1033"/>
        <v>0.00348153199453973-14.0879065478097i</v>
      </c>
      <c r="I3559" t="str">
        <f t="shared" si="1034"/>
        <v>-0.0473814046005649-0.101612904826429i</v>
      </c>
      <c r="K3559" t="str">
        <f t="shared" si="1035"/>
        <v>0.000210503192126669-0.000285172111540566i</v>
      </c>
      <c r="L3559" t="str">
        <f t="shared" si="1036"/>
        <v>0.0001875-0.00034334024264163i</v>
      </c>
      <c r="M3559" t="str">
        <f t="shared" si="1037"/>
        <v>0.0025-0.000165507604145196i</v>
      </c>
      <c r="N3559">
        <f t="shared" si="1038"/>
        <v>22.021549825246012</v>
      </c>
      <c r="O3559">
        <f t="shared" si="1039"/>
        <v>32.409281577311738</v>
      </c>
      <c r="P3559" s="3">
        <f t="shared" si="1040"/>
        <v>-32.409281577311738</v>
      </c>
      <c r="Q3559" s="3">
        <f t="shared" si="1041"/>
        <v>157.97845017475399</v>
      </c>
      <c r="R3559">
        <f t="shared" si="1042"/>
        <v>-22.021549825246012</v>
      </c>
      <c r="S3559">
        <f t="shared" si="1043"/>
        <v>616.42122091489944</v>
      </c>
      <c r="T3559">
        <f t="shared" si="1026"/>
        <v>-32.409281577311738</v>
      </c>
    </row>
    <row r="3560" spans="1:20" x14ac:dyDescent="0.25">
      <c r="A3560">
        <f t="shared" si="1027"/>
        <v>3887806.4955676859</v>
      </c>
      <c r="B3560">
        <f t="shared" si="1044"/>
        <v>618763.62155437609</v>
      </c>
      <c r="C3560" t="str">
        <f t="shared" si="1028"/>
        <v>-0.0220015879549429+0.00895688416173247i</v>
      </c>
      <c r="D3560" t="str">
        <f t="shared" si="1029"/>
        <v>2.01831886405819-1.742216205028i</v>
      </c>
      <c r="E3560" t="str">
        <f t="shared" si="1030"/>
        <v>-7.72507377945364-23.993316692062i</v>
      </c>
      <c r="F3560" t="str">
        <f t="shared" si="1031"/>
        <v>2.55412041814233-1.19465281592053i</v>
      </c>
      <c r="G3560" t="str">
        <f t="shared" si="1032"/>
        <v>0.877731784562844-0.327595328005406i</v>
      </c>
      <c r="H3560" t="str">
        <f t="shared" si="1033"/>
        <v>0.00345070917904954-14.0345405433286i</v>
      </c>
      <c r="I3560" t="str">
        <f t="shared" si="1034"/>
        <v>-0.0472738592095412-0.101134425448494i</v>
      </c>
      <c r="K3560" t="str">
        <f t="shared" si="1035"/>
        <v>0.000210229268891198-0.000284146138816096i</v>
      </c>
      <c r="L3560" t="str">
        <f t="shared" si="1036"/>
        <v>0.0001875-0.00034204048878425i</v>
      </c>
      <c r="M3560" t="str">
        <f t="shared" si="1037"/>
        <v>0.0025-0.000164881056131895i</v>
      </c>
      <c r="N3560">
        <f t="shared" si="1038"/>
        <v>22.15132256703248</v>
      </c>
      <c r="O3560">
        <f t="shared" si="1039"/>
        <v>32.484933003245942</v>
      </c>
      <c r="P3560" s="3">
        <f t="shared" si="1040"/>
        <v>-32.484933003245942</v>
      </c>
      <c r="Q3560" s="3">
        <f t="shared" si="1041"/>
        <v>157.84867743296752</v>
      </c>
      <c r="R3560">
        <f t="shared" si="1042"/>
        <v>-22.15132256703248</v>
      </c>
      <c r="S3560">
        <f t="shared" si="1043"/>
        <v>618.76362155437607</v>
      </c>
      <c r="T3560">
        <f t="shared" si="1026"/>
        <v>-32.484933003245942</v>
      </c>
    </row>
    <row r="3561" spans="1:20" x14ac:dyDescent="0.25">
      <c r="A3561">
        <f t="shared" si="1027"/>
        <v>3902580.1602508426</v>
      </c>
      <c r="B3561">
        <f t="shared" si="1044"/>
        <v>621114.92331628269</v>
      </c>
      <c r="C3561" t="str">
        <f t="shared" si="1028"/>
        <v>-0.0217905079635949+0.00892851316327782i</v>
      </c>
      <c r="D3561" t="str">
        <f t="shared" si="1029"/>
        <v>2.01188914473561-1.74315253034327i</v>
      </c>
      <c r="E3561" t="str">
        <f t="shared" si="1030"/>
        <v>-7.72808642943268-23.8778216479911i</v>
      </c>
      <c r="F3561" t="str">
        <f t="shared" si="1031"/>
        <v>2.55174473361297-1.19647143679207i</v>
      </c>
      <c r="G3561" t="str">
        <f t="shared" si="1032"/>
        <v>0.876915372851517-0.328534323485693i</v>
      </c>
      <c r="H3561" t="str">
        <f t="shared" si="1033"/>
        <v>0.00342018477102299-13.9813769410893i</v>
      </c>
      <c r="I3561" t="str">
        <f t="shared" si="1034"/>
        <v>-0.0471666620666687-0.100657579616089i</v>
      </c>
      <c r="K3561" t="str">
        <f t="shared" si="1035"/>
        <v>0.000209957261632143-0.000283123474298249i</v>
      </c>
      <c r="L3561" t="str">
        <f t="shared" si="1036"/>
        <v>0.0001875-0.000340745655294133i</v>
      </c>
      <c r="M3561" t="str">
        <f t="shared" si="1037"/>
        <v>0.0025-0.000164256879987941i</v>
      </c>
      <c r="N3561">
        <f t="shared" si="1038"/>
        <v>22.281033457552439</v>
      </c>
      <c r="O3561">
        <f t="shared" si="1039"/>
        <v>32.56063531434895</v>
      </c>
      <c r="P3561" s="3">
        <f t="shared" si="1040"/>
        <v>-32.56063531434895</v>
      </c>
      <c r="Q3561" s="3">
        <f t="shared" si="1041"/>
        <v>157.71896654244756</v>
      </c>
      <c r="R3561">
        <f t="shared" si="1042"/>
        <v>-22.281033457552439</v>
      </c>
      <c r="S3561">
        <f t="shared" si="1043"/>
        <v>621.11492331628267</v>
      </c>
      <c r="T3561">
        <f t="shared" si="1026"/>
        <v>-32.56063531434895</v>
      </c>
    </row>
    <row r="3562" spans="1:20" x14ac:dyDescent="0.25">
      <c r="A3562">
        <f t="shared" si="1027"/>
        <v>3917409.9648597962</v>
      </c>
      <c r="B3562">
        <f t="shared" si="1044"/>
        <v>623475.16002488462</v>
      </c>
      <c r="C3562" t="str">
        <f t="shared" si="1028"/>
        <v>-0.0215812070611261+0.00889983913585512i</v>
      </c>
      <c r="D3562" t="str">
        <f t="shared" si="1029"/>
        <v>2.00545176927508-1.74406573338016i</v>
      </c>
      <c r="E3562" t="str">
        <f t="shared" si="1030"/>
        <v>-7.73094940303025-23.7627285646482i</v>
      </c>
      <c r="F3562" t="str">
        <f t="shared" si="1031"/>
        <v>2.54935542542521-1.19829539430281i</v>
      </c>
      <c r="G3562" t="str">
        <f t="shared" si="1032"/>
        <v>0.87609427932569-0.329473964158763i</v>
      </c>
      <c r="H3562" t="str">
        <f t="shared" si="1033"/>
        <v>0.00338995558303364-13.9284149708112i</v>
      </c>
      <c r="I3562" t="str">
        <f t="shared" si="1034"/>
        <v>-0.0470598083127024-0.100182361916947i</v>
      </c>
      <c r="K3562" t="str">
        <f t="shared" si="1035"/>
        <v>0.000209687158059459-0.000282104111430741i</v>
      </c>
      <c r="L3562" t="str">
        <f t="shared" si="1036"/>
        <v>0.0001875-0.000339455723544662i</v>
      </c>
      <c r="M3562" t="str">
        <f t="shared" si="1037"/>
        <v>0.0025-0.00016363506673435i</v>
      </c>
      <c r="N3562">
        <f t="shared" si="1038"/>
        <v>22.41068214542625</v>
      </c>
      <c r="O3562">
        <f t="shared" si="1039"/>
        <v>32.636388524390732</v>
      </c>
      <c r="P3562" s="3">
        <f t="shared" si="1040"/>
        <v>-32.636388524390732</v>
      </c>
      <c r="Q3562" s="3">
        <f t="shared" si="1041"/>
        <v>157.58931785457375</v>
      </c>
      <c r="R3562">
        <f t="shared" si="1042"/>
        <v>-22.41068214542625</v>
      </c>
      <c r="S3562">
        <f t="shared" si="1043"/>
        <v>623.47516002488464</v>
      </c>
      <c r="T3562">
        <f t="shared" si="1026"/>
        <v>-32.636388524390732</v>
      </c>
    </row>
    <row r="3563" spans="1:20" x14ac:dyDescent="0.25">
      <c r="A3563">
        <f t="shared" si="1027"/>
        <v>3932296.1227262635</v>
      </c>
      <c r="B3563">
        <f t="shared" si="1044"/>
        <v>625844.3656329792</v>
      </c>
      <c r="C3563" t="str">
        <f t="shared" si="1028"/>
        <v>-0.0213736728760459+0.00887086934695386i</v>
      </c>
      <c r="D3563" t="str">
        <f t="shared" si="1029"/>
        <v>1.99900690952779-1.74495574217954i</v>
      </c>
      <c r="E3563" t="str">
        <f t="shared" si="1030"/>
        <v>-7.73366331756854-23.6480360905219i</v>
      </c>
      <c r="F3563" t="str">
        <f t="shared" si="1031"/>
        <v>2.5469524453866-1.2001246125087i</v>
      </c>
      <c r="G3563" t="str">
        <f t="shared" si="1032"/>
        <v>0.875268487423877-0.330414228426373i</v>
      </c>
      <c r="H3563" t="str">
        <f t="shared" si="1033"/>
        <v>0.003360018464635-13.8756538651717i</v>
      </c>
      <c r="I3563" t="str">
        <f t="shared" si="1034"/>
        <v>-0.0469532931230911-0.0997087669724229i</v>
      </c>
      <c r="K3563" t="str">
        <f t="shared" si="1035"/>
        <v>0.000209418945945817-0.00028108804362422i</v>
      </c>
      <c r="L3563" t="str">
        <f t="shared" si="1036"/>
        <v>0.0001875-0.00033817067497974i</v>
      </c>
      <c r="M3563" t="str">
        <f t="shared" si="1037"/>
        <v>0.0025-0.000163015607426131i</v>
      </c>
      <c r="N3563">
        <f t="shared" si="1038"/>
        <v>22.54026827737485</v>
      </c>
      <c r="O3563">
        <f t="shared" si="1039"/>
        <v>32.712192646442119</v>
      </c>
      <c r="P3563" s="3">
        <f t="shared" si="1040"/>
        <v>-32.712192646442119</v>
      </c>
      <c r="Q3563" s="3">
        <f t="shared" si="1041"/>
        <v>157.45973172262515</v>
      </c>
      <c r="R3563">
        <f t="shared" si="1042"/>
        <v>-22.54026827737485</v>
      </c>
      <c r="S3563">
        <f t="shared" si="1043"/>
        <v>625.84436563297925</v>
      </c>
      <c r="T3563">
        <f t="shared" si="1026"/>
        <v>-32.712192646442119</v>
      </c>
    </row>
    <row r="3564" spans="1:20" x14ac:dyDescent="0.25">
      <c r="A3564">
        <f t="shared" si="1027"/>
        <v>3947238.8479926232</v>
      </c>
      <c r="B3564">
        <f t="shared" si="1044"/>
        <v>628222.57422238449</v>
      </c>
      <c r="C3564" t="str">
        <f t="shared" si="1028"/>
        <v>-0.0211678930985533+0.0088416109765546i</v>
      </c>
      <c r="D3564" t="str">
        <f t="shared" si="1029"/>
        <v>1.99255473817592-1.74582248633669i</v>
      </c>
      <c r="E3564" t="str">
        <f t="shared" si="1030"/>
        <v>-7.73622878491599-23.5337428833085i</v>
      </c>
      <c r="F3564" t="str">
        <f t="shared" si="1031"/>
        <v>2.54453574554282-1.2019590148884i</v>
      </c>
      <c r="G3564" t="str">
        <f t="shared" si="1032"/>
        <v>0.874437980666414-0.331355094474882i</v>
      </c>
      <c r="H3564" t="str">
        <f t="shared" si="1033"/>
        <v>0.00333037030191087-13.8230928597945i</v>
      </c>
      <c r="I3564" t="str">
        <f t="shared" si="1034"/>
        <v>-0.0468471117078349-0.0992367894374272i</v>
      </c>
      <c r="K3564" t="str">
        <f t="shared" si="1035"/>
        <v>0.000209152613126507-0.00028007526425687i</v>
      </c>
      <c r="L3564" t="str">
        <f t="shared" si="1036"/>
        <v>0.0001875-0.000336890491113508i</v>
      </c>
      <c r="M3564" t="str">
        <f t="shared" si="1037"/>
        <v>0.0025-0.000162398493152153i</v>
      </c>
      <c r="N3564">
        <f t="shared" si="1038"/>
        <v>22.669791498282706</v>
      </c>
      <c r="O3564">
        <f t="shared" si="1039"/>
        <v>32.788047692875082</v>
      </c>
      <c r="P3564" s="3">
        <f t="shared" si="1040"/>
        <v>-32.788047692875082</v>
      </c>
      <c r="Q3564" s="3">
        <f t="shared" si="1041"/>
        <v>157.33020850171729</v>
      </c>
      <c r="R3564">
        <f t="shared" si="1042"/>
        <v>-22.669791498282706</v>
      </c>
      <c r="S3564">
        <f t="shared" si="1043"/>
        <v>628.22257422238454</v>
      </c>
      <c r="T3564">
        <f t="shared" ref="T3564:T3627" si="1045">P3564</f>
        <v>-32.788047692875082</v>
      </c>
    </row>
    <row r="3565" spans="1:20" x14ac:dyDescent="0.25">
      <c r="A3565">
        <f t="shared" ref="A3565:A3628" si="1046">2*PI()*B3565</f>
        <v>3962238.3556149951</v>
      </c>
      <c r="B3565">
        <f t="shared" si="1044"/>
        <v>630609.82000442955</v>
      </c>
      <c r="C3565" t="str">
        <f t="shared" ref="C3565:C3628" si="1047">IMPRODUCT(D3565,E3565,$C$40,,K3565,$C$41)</f>
        <v>-0.0209638554804125+0.00881207111789402i</v>
      </c>
      <c r="D3565" t="str">
        <f t="shared" ref="D3565:D3628" si="1048">IMDIV(IMPRODUCT($C$37,$C$38,COMPLEX(1,A3565/$C$38)),IMSUM(-1*A3565*A3565/$C$39,COMPLEX(0,1*A3565)))</f>
        <v>1.98609542871485-1.74666589701293i</v>
      </c>
      <c r="E3565" t="str">
        <f t="shared" ref="E3565:E3628" si="1049">IMDIV(IMPRODUCT(IMSUM(F3565,G3565),$C$29,H3565),IMSUM(1,I3565))</f>
        <v>-7.73864641157672-23.419847609882i</v>
      </c>
      <c r="F3565" t="str">
        <f t="shared" ref="F3565:F3628" si="1050">IMDIV(IMPRODUCT($C$14,$C$15,COMPLEX(1,A3565/$C$15)),IMSUM(-1*A3565*A3565/$C$16,COMPLEX(0,A3565)))</f>
        <v>2.54210527818431-1.20379852434187i</v>
      </c>
      <c r="G3565" t="str">
        <f t="shared" ref="G3565:G3628" si="1051">IMDIV(1,COMPLEX(1,A3565*$C$9*$C$10))</f>
        <v>0.873602742657766-0.33229654027479i</v>
      </c>
      <c r="H3565" t="str">
        <f t="shared" ref="H3565:H3628" si="1052">IMDIV($C$3,IMSUM(K3565,COMPLEX(0,$C$28*A3565)))</f>
        <v>0.00330100801703151-13.7707311932382i</v>
      </c>
      <c r="I3565" t="str">
        <f t="shared" ref="I3565:I3628" si="1053">IMPRODUCT(F3565,$C$29,H3565,$C$31)</f>
        <v>-0.0467412593113554-0.0987664240003418i</v>
      </c>
      <c r="K3565" t="str">
        <f t="shared" ref="K3565:K3628" si="1054">IF($C$26&lt;=0,IMDIV(1,IMSUM(IMDIV(1,L3565),1/$C$18)),IMDIV(1,IMSUM(IMDIV(1,L3565),1/$C$18,IMDIV(1,M3565))))</f>
        <v>0.000208888147499376-0.00027906576667503i</v>
      </c>
      <c r="L3565" t="str">
        <f t="shared" ref="L3565:L3628" si="1055">IMSUM($C$21/$C$22,IMDIV(1,COMPLEX(0,$C$20*$C$22*A3565)))</f>
        <v>0.0001875-0.000335615153530093i</v>
      </c>
      <c r="M3565" t="str">
        <f t="shared" ref="M3565:M3628" si="1056">IMSUM($C$25/$C$26,IMDIV(1,COMPLEX(0,$C$24*$C$26*A3565)))</f>
        <v>0.0025-0.00016178371503502i</v>
      </c>
      <c r="N3565">
        <f t="shared" ref="N3565:N3628" si="1057">ABS(R3565)</f>
        <v>22.799251451263643</v>
      </c>
      <c r="O3565">
        <f t="shared" ref="O3565:O3628" si="1058">ABS(P3565)</f>
        <v>32.863953675361614</v>
      </c>
      <c r="P3565" s="3">
        <f t="shared" ref="P3565:P3628" si="1059">20*LOG10(IMABS(C3565))</f>
        <v>-32.863953675361614</v>
      </c>
      <c r="Q3565" s="3">
        <f t="shared" ref="Q3565:Q3628" si="1060">IMARGUMENT(C3565)*180/PI()</f>
        <v>157.20074854873636</v>
      </c>
      <c r="R3565">
        <f t="shared" ref="R3565:R3628" si="1061">IF(Q3565&lt;0,Q3565+180,Q3565-180)</f>
        <v>-22.799251451263643</v>
      </c>
      <c r="S3565">
        <f t="shared" ref="S3565:S3628" si="1062">B3565/1000</f>
        <v>630.60982000442959</v>
      </c>
      <c r="T3565">
        <f t="shared" si="1045"/>
        <v>-32.863953675361614</v>
      </c>
    </row>
    <row r="3566" spans="1:20" x14ac:dyDescent="0.25">
      <c r="A3566">
        <f t="shared" si="1046"/>
        <v>3977294.8613663325</v>
      </c>
      <c r="B3566">
        <f t="shared" ref="B3566:B3629" si="1063">B3565*(1+B$42)</f>
        <v>633006.13732044643</v>
      </c>
      <c r="C3566" t="str">
        <f t="shared" si="1047"/>
        <v>-0.0207615478348248+0.00878225677822314i</v>
      </c>
      <c r="D3566" t="str">
        <f t="shared" si="1048"/>
        <v>1.97962915543521-1.74748590694703i</v>
      </c>
      <c r="E3566" t="str">
        <f t="shared" si="1049"/>
        <v>-7.74091679877789-23.3063489462637i</v>
      </c>
      <c r="F3566" t="str">
        <f t="shared" si="1050"/>
        <v>2.53966099585315-1.20564306318886i</v>
      </c>
      <c r="G3566" t="str">
        <f t="shared" si="1051"/>
        <v>0.872762757088854-0.333238543580295i</v>
      </c>
      <c r="H3566" t="str">
        <f t="shared" si="1052"/>
        <v>0.00327192856781487-13.7185681069845i</v>
      </c>
      <c r="I3566" t="str">
        <f t="shared" si="1053"/>
        <v>-0.0466357312123604-0.0982976653829478i</v>
      </c>
      <c r="K3566" t="str">
        <f t="shared" si="1054"/>
        <v>0.000208625537024725-0.000278059544193799i</v>
      </c>
      <c r="L3566" t="str">
        <f t="shared" si="1055"/>
        <v>0.0001875-0.000334344643883337i</v>
      </c>
      <c r="M3566" t="str">
        <f t="shared" si="1056"/>
        <v>0.0025-0.000161171264230942i</v>
      </c>
      <c r="N3566">
        <f t="shared" si="1057"/>
        <v>22.928647777727861</v>
      </c>
      <c r="O3566">
        <f t="shared" si="1058"/>
        <v>32.939910604873553</v>
      </c>
      <c r="P3566" s="3">
        <f t="shared" si="1059"/>
        <v>-32.939910604873553</v>
      </c>
      <c r="Q3566" s="3">
        <f t="shared" si="1060"/>
        <v>157.07135222227214</v>
      </c>
      <c r="R3566">
        <f t="shared" si="1061"/>
        <v>-22.928647777727861</v>
      </c>
      <c r="S3566">
        <f t="shared" si="1062"/>
        <v>633.00613732044644</v>
      </c>
      <c r="T3566">
        <f t="shared" si="1045"/>
        <v>-32.939910604873553</v>
      </c>
    </row>
    <row r="3567" spans="1:20" x14ac:dyDescent="0.25">
      <c r="A3567">
        <f t="shared" si="1046"/>
        <v>3992408.5818395251</v>
      </c>
      <c r="B3567">
        <f t="shared" si="1063"/>
        <v>635411.5606422642</v>
      </c>
      <c r="C3567" t="str">
        <f t="shared" si="1047"/>
        <v>-0.0205609580363008+0.00875217487955797i</v>
      </c>
      <c r="D3567" t="str">
        <f t="shared" si="1048"/>
        <v>1.97315609340479-1.74828245046625i</v>
      </c>
      <c r="E3567" t="str">
        <f t="shared" si="1049"/>
        <v>-7.74304054255763-23.1932455775921i</v>
      </c>
      <c r="F3567" t="str">
        <f t="shared" si="1050"/>
        <v>2.53720285134978-1.20749255316748i</v>
      </c>
      <c r="G3567" t="str">
        <f t="shared" si="1051"/>
        <v>0.871918007739397-0.334181081928882i</v>
      </c>
      <c r="H3567" t="str">
        <f t="shared" si="1052"/>
        <v>0.00324312894729338-13.6666028454272i</v>
      </c>
      <c r="I3567" t="str">
        <f t="shared" si="1053"/>
        <v>-0.0465305227237154-0.0978305083403466i</v>
      </c>
      <c r="K3567" t="str">
        <f t="shared" si="1054"/>
        <v>0.000208364769725228-0.00027705659009763i</v>
      </c>
      <c r="L3567" t="str">
        <f t="shared" si="1055"/>
        <v>0.0001875-0.000333078943896531i</v>
      </c>
      <c r="M3567" t="str">
        <f t="shared" si="1056"/>
        <v>0.0025-0.000160561131929609i</v>
      </c>
      <c r="N3567">
        <f t="shared" si="1057"/>
        <v>23.057980117443776</v>
      </c>
      <c r="O3567">
        <f t="shared" si="1058"/>
        <v>33.015918491682434</v>
      </c>
      <c r="P3567" s="3">
        <f t="shared" si="1059"/>
        <v>-33.015918491682434</v>
      </c>
      <c r="Q3567" s="3">
        <f t="shared" si="1060"/>
        <v>156.94201988255622</v>
      </c>
      <c r="R3567">
        <f t="shared" si="1061"/>
        <v>-23.057980117443776</v>
      </c>
      <c r="S3567">
        <f t="shared" si="1062"/>
        <v>635.41156064226425</v>
      </c>
      <c r="T3567">
        <f t="shared" si="1045"/>
        <v>-33.015918491682434</v>
      </c>
    </row>
    <row r="3568" spans="1:20" x14ac:dyDescent="0.25">
      <c r="A3568">
        <f t="shared" si="1046"/>
        <v>4007579.7344505149</v>
      </c>
      <c r="B3568">
        <f t="shared" si="1063"/>
        <v>637826.12457270478</v>
      </c>
      <c r="C3568" t="str">
        <f t="shared" si="1047"/>
        <v>-0.0203620740205299+0.0087218322594263i</v>
      </c>
      <c r="D3568" t="str">
        <f t="shared" si="1048"/>
        <v>1.96667641845021-1.74905546349734i</v>
      </c>
      <c r="E3568" t="str">
        <f t="shared" si="1049"/>
        <v>-7.74501823385198-23.0805361980914i</v>
      </c>
      <c r="F3568" t="str">
        <f t="shared" si="1050"/>
        <v>2.53473079773992-1.2093469154329i</v>
      </c>
      <c r="G3568" t="str">
        <f t="shared" si="1051"/>
        <v>0.871068478480283-0.335124132640918i</v>
      </c>
      <c r="H3568" t="str">
        <f t="shared" si="1052"/>
        <v>0.00321460618328592-13.6148346558606i</v>
      </c>
      <c r="I3568" t="str">
        <f t="shared" si="1053"/>
        <v>-0.0464256291923168-0.0973649476608817i</v>
      </c>
      <c r="K3568" t="str">
        <f t="shared" si="1054"/>
        <v>0.000208105833685832-0.000276056897640927i</v>
      </c>
      <c r="L3568" t="str">
        <f t="shared" si="1055"/>
        <v>0.0001875-0.000331818035362154i</v>
      </c>
      <c r="M3568" t="str">
        <f t="shared" si="1056"/>
        <v>0.0025-0.000159953309354064i</v>
      </c>
      <c r="N3568">
        <f t="shared" si="1057"/>
        <v>23.187248108606468</v>
      </c>
      <c r="O3568">
        <f t="shared" si="1058"/>
        <v>33.091977345359595</v>
      </c>
      <c r="P3568" s="3">
        <f t="shared" si="1059"/>
        <v>-33.091977345359595</v>
      </c>
      <c r="Q3568" s="3">
        <f t="shared" si="1060"/>
        <v>156.81275189139353</v>
      </c>
      <c r="R3568">
        <f t="shared" si="1061"/>
        <v>-23.187248108606468</v>
      </c>
      <c r="S3568">
        <f t="shared" si="1062"/>
        <v>637.82612457270477</v>
      </c>
      <c r="T3568">
        <f t="shared" si="1045"/>
        <v>-33.091977345359595</v>
      </c>
    </row>
    <row r="3569" spans="1:20" x14ac:dyDescent="0.25">
      <c r="A3569">
        <f t="shared" si="1046"/>
        <v>4022808.5374414274</v>
      </c>
      <c r="B3569">
        <f t="shared" si="1063"/>
        <v>640249.86384608108</v>
      </c>
      <c r="C3569" t="str">
        <f t="shared" si="1047"/>
        <v>-0.0201648837842503+0.00869123567160587i</v>
      </c>
      <c r="D3569" t="str">
        <f t="shared" si="1048"/>
        <v>1.96019030713838-1.749804883577i</v>
      </c>
      <c r="E3569" t="str">
        <f t="shared" si="1049"/>
        <v>-7.74685045858133-22.9682195110413i</v>
      </c>
      <c r="F3569" t="str">
        <f t="shared" si="1050"/>
        <v>2.53224478836156-1.21120607055605i</v>
      </c>
      <c r="G3569" t="str">
        <f t="shared" si="1051"/>
        <v>0.870214153275953-0.336067672819283i</v>
      </c>
      <c r="H3569" t="str">
        <f t="shared" si="1052"/>
        <v>0.00318635733797512-13.5632627884677i</v>
      </c>
      <c r="I3569" t="str">
        <f t="shared" si="1053"/>
        <v>-0.0463210459989654-0.0969009781660594i</v>
      </c>
      <c r="K3569" t="str">
        <f t="shared" si="1054"/>
        <v>0.000207848717053666-0.000275060460048638i</v>
      </c>
      <c r="L3569" t="str">
        <f t="shared" si="1055"/>
        <v>0.0001875-0.000330561900141616i</v>
      </c>
      <c r="M3569" t="str">
        <f t="shared" si="1056"/>
        <v>0.0025-0.000159347787760574i</v>
      </c>
      <c r="N3569">
        <f t="shared" si="1057"/>
        <v>23.316451387898582</v>
      </c>
      <c r="O3569">
        <f t="shared" si="1058"/>
        <v>33.168087174776339</v>
      </c>
      <c r="P3569" s="3">
        <f t="shared" si="1059"/>
        <v>-33.168087174776339</v>
      </c>
      <c r="Q3569" s="3">
        <f t="shared" si="1060"/>
        <v>156.68354861210142</v>
      </c>
      <c r="R3569">
        <f t="shared" si="1061"/>
        <v>-23.316451387898582</v>
      </c>
      <c r="S3569">
        <f t="shared" si="1062"/>
        <v>640.2498638460811</v>
      </c>
      <c r="T3569">
        <f t="shared" si="1045"/>
        <v>-33.168087174776339</v>
      </c>
    </row>
    <row r="3570" spans="1:20" x14ac:dyDescent="0.25">
      <c r="A3570">
        <f t="shared" si="1046"/>
        <v>4038095.2098837048</v>
      </c>
      <c r="B3570">
        <f t="shared" si="1063"/>
        <v>642682.81332869618</v>
      </c>
      <c r="C3570" t="str">
        <f t="shared" si="1047"/>
        <v>-0.0199693753851169+0.00866039178686034i</v>
      </c>
      <c r="D3570" t="str">
        <f t="shared" si="1048"/>
        <v>1.95369793675789-1.75053064986241i</v>
      </c>
      <c r="E3570" t="str">
        <f t="shared" si="1049"/>
        <v>-7.74853779773745-22.8562942287463i</v>
      </c>
      <c r="F3570" t="str">
        <f t="shared" si="1050"/>
        <v>2.52974477683186-1.21306993852244i</v>
      </c>
      <c r="G3570" t="str">
        <f t="shared" si="1051"/>
        <v>0.869355016186802-0.337011679349021i</v>
      </c>
      <c r="H3570" t="str">
        <f t="shared" si="1052"/>
        <v>0.00315837950748953-13.5118864963096i</v>
      </c>
      <c r="I3570" t="str">
        <f t="shared" si="1053"/>
        <v>-0.0462167685582471-0.0964385947104707i</v>
      </c>
      <c r="K3570" t="str">
        <f t="shared" si="1054"/>
        <v>0.000207593408037927-0.000274067270516839i</v>
      </c>
      <c r="L3570" t="str">
        <f t="shared" si="1055"/>
        <v>0.0001875-0.000329310520164989i</v>
      </c>
      <c r="M3570" t="str">
        <f t="shared" si="1056"/>
        <v>0.0025-0.000158744558438507i</v>
      </c>
      <c r="N3570">
        <f t="shared" si="1057"/>
        <v>23.445589590560587</v>
      </c>
      <c r="O3570">
        <f t="shared" si="1058"/>
        <v>33.244247988103986</v>
      </c>
      <c r="P3570" s="3">
        <f t="shared" si="1059"/>
        <v>-33.244247988103986</v>
      </c>
      <c r="Q3570" s="3">
        <f t="shared" si="1060"/>
        <v>156.55441040943941</v>
      </c>
      <c r="R3570">
        <f t="shared" si="1061"/>
        <v>-23.445589590560587</v>
      </c>
      <c r="S3570">
        <f t="shared" si="1062"/>
        <v>642.68281332869617</v>
      </c>
      <c r="T3570">
        <f t="shared" si="1045"/>
        <v>-33.244247988103986</v>
      </c>
    </row>
    <row r="3571" spans="1:20" x14ac:dyDescent="0.25">
      <c r="A3571">
        <f t="shared" si="1046"/>
        <v>4053439.9716812628</v>
      </c>
      <c r="B3571">
        <f t="shared" si="1063"/>
        <v>645125.00801934523</v>
      </c>
      <c r="C3571" t="str">
        <f t="shared" si="1047"/>
        <v>-0.0197755369415687+0.00862930719366465i</v>
      </c>
      <c r="D3571" t="str">
        <f t="shared" si="1048"/>
        <v>1.94719948530013-1.7512327031412i</v>
      </c>
      <c r="E3571" t="str">
        <f t="shared" si="1049"/>
        <v>-7.75008082746868-22.7447590725043i</v>
      </c>
      <c r="F3571" t="str">
        <f t="shared" si="1050"/>
        <v>2.52723071705431-1.21493843873101i</v>
      </c>
      <c r="G3571" t="str">
        <f t="shared" si="1051"/>
        <v>0.868491051371604-0.337956128897006i</v>
      </c>
      <c r="H3571" t="str">
        <f t="shared" si="1052"/>
        <v>0.0031306698214913-13.4607050353137i</v>
      </c>
      <c r="I3571" t="str">
        <f t="shared" si="1053"/>
        <v>-0.0461127923184116-0.0959777921817121i</v>
      </c>
      <c r="K3571" t="str">
        <f t="shared" si="1054"/>
        <v>0.000207339894909789-0.000273077322213309i</v>
      </c>
      <c r="L3571" t="str">
        <f t="shared" si="1055"/>
        <v>0.0001875-0.000328063877430752i</v>
      </c>
      <c r="M3571" t="str">
        <f t="shared" si="1056"/>
        <v>0.0025-0.000158143612710209i</v>
      </c>
      <c r="N3571">
        <f t="shared" si="1057"/>
        <v>23.574662350449216</v>
      </c>
      <c r="O3571">
        <f t="shared" si="1058"/>
        <v>33.320459792814709</v>
      </c>
      <c r="P3571" s="3">
        <f t="shared" si="1059"/>
        <v>-33.320459792814709</v>
      </c>
      <c r="Q3571" s="3">
        <f t="shared" si="1060"/>
        <v>156.42533764955078</v>
      </c>
      <c r="R3571">
        <f t="shared" si="1061"/>
        <v>-23.574662350449216</v>
      </c>
      <c r="S3571">
        <f t="shared" si="1062"/>
        <v>645.12500801934527</v>
      </c>
      <c r="T3571">
        <f t="shared" si="1045"/>
        <v>-33.320459792814709</v>
      </c>
    </row>
    <row r="3572" spans="1:20" x14ac:dyDescent="0.25">
      <c r="A3572">
        <f t="shared" si="1046"/>
        <v>4068843.0435736519</v>
      </c>
      <c r="B3572">
        <f t="shared" si="1063"/>
        <v>647576.48304981878</v>
      </c>
      <c r="C3572" t="str">
        <f t="shared" si="1047"/>
        <v>-0.0195833566326947+0.0085979883989291i</v>
      </c>
      <c r="D3572" t="str">
        <f t="shared" si="1048"/>
        <v>1.94069513144034-1.75191098584147i</v>
      </c>
      <c r="E3572" t="str">
        <f t="shared" si="1049"/>
        <v>-7.75148011916566-22.6336127725749i</v>
      </c>
      <c r="F3572" t="str">
        <f t="shared" si="1050"/>
        <v>2.52470256322573-1.21681148999306i</v>
      </c>
      <c r="G3572" t="str">
        <f t="shared" si="1051"/>
        <v>0.867622243089954-0.338900997911648i</v>
      </c>
      <c r="H3572" t="str">
        <f t="shared" si="1052"/>
        <v>0.00310322544276854-13.4097176642627i</v>
      </c>
      <c r="I3572" t="str">
        <f t="shared" si="1053"/>
        <v>-0.0460091127612559-0.0955185655003027i</v>
      </c>
      <c r="K3572" t="str">
        <f t="shared" si="1054"/>
        <v>0.000207088166002281-0.000272090608278107i</v>
      </c>
      <c r="L3572" t="str">
        <f t="shared" si="1055"/>
        <v>0.0001875-0.000326821954005531i</v>
      </c>
      <c r="M3572" t="str">
        <f t="shared" si="1056"/>
        <v>0.0025-0.000157544941930871i</v>
      </c>
      <c r="N3572">
        <f t="shared" si="1057"/>
        <v>23.70366930010718</v>
      </c>
      <c r="O3572">
        <f t="shared" si="1058"/>
        <v>33.396722595681929</v>
      </c>
      <c r="P3572" s="3">
        <f t="shared" si="1059"/>
        <v>-33.396722595681929</v>
      </c>
      <c r="Q3572" s="3">
        <f t="shared" si="1060"/>
        <v>156.29633069989282</v>
      </c>
      <c r="R3572">
        <f t="shared" si="1061"/>
        <v>-23.70366930010718</v>
      </c>
      <c r="S3572">
        <f t="shared" si="1062"/>
        <v>647.57648304981876</v>
      </c>
      <c r="T3572">
        <f t="shared" si="1045"/>
        <v>-33.396722595681929</v>
      </c>
    </row>
    <row r="3573" spans="1:20" x14ac:dyDescent="0.25">
      <c r="A3573">
        <f t="shared" si="1046"/>
        <v>4084304.6471392312</v>
      </c>
      <c r="B3573">
        <f t="shared" si="1063"/>
        <v>650037.27368540806</v>
      </c>
      <c r="C3573" t="str">
        <f t="shared" si="1047"/>
        <v>-0.0193928226980991+0.00856644182871462i</v>
      </c>
      <c r="D3573" t="str">
        <f t="shared" si="1048"/>
        <v>1.93418505451838-1.75256544204121i</v>
      </c>
      <c r="E3573" t="str">
        <f t="shared" si="1049"/>
        <v>-7.75273623954652-22.5228540681487i</v>
      </c>
      <c r="F3573" t="str">
        <f t="shared" si="1050"/>
        <v>2.52216026984349-1.21868901053125i</v>
      </c>
      <c r="G3573" t="str">
        <f t="shared" si="1051"/>
        <v>0.866748575704729-0.339846262622605i</v>
      </c>
      <c r="H3573" t="str">
        <f t="shared" si="1052"/>
        <v>0.00307604356683285-13.3589236447833i</v>
      </c>
      <c r="I3573" t="str">
        <f t="shared" si="1053"/>
        <v>-0.0459057254020089-0.0950609096196044i</v>
      </c>
      <c r="K3573" t="str">
        <f t="shared" si="1054"/>
        <v>0.000206838209710181-0.000271107121824146i</v>
      </c>
      <c r="L3573" t="str">
        <f t="shared" si="1055"/>
        <v>0.0001875-0.000325584732023841i</v>
      </c>
      <c r="M3573" t="str">
        <f t="shared" si="1056"/>
        <v>0.0025-0.000156948537488415i</v>
      </c>
      <c r="N3573">
        <f t="shared" si="1057"/>
        <v>23.832610070824956</v>
      </c>
      <c r="O3573">
        <f t="shared" si="1058"/>
        <v>33.473036402781297</v>
      </c>
      <c r="P3573" s="3">
        <f t="shared" si="1059"/>
        <v>-33.473036402781297</v>
      </c>
      <c r="Q3573" s="3">
        <f t="shared" si="1060"/>
        <v>156.16738992917504</v>
      </c>
      <c r="R3573">
        <f t="shared" si="1061"/>
        <v>-23.832610070824956</v>
      </c>
      <c r="S3573">
        <f t="shared" si="1062"/>
        <v>650.03727368540808</v>
      </c>
      <c r="T3573">
        <f t="shared" si="1045"/>
        <v>-33.473036402781297</v>
      </c>
    </row>
    <row r="3574" spans="1:20" x14ac:dyDescent="0.25">
      <c r="A3574">
        <f t="shared" si="1046"/>
        <v>4099825.0047983606</v>
      </c>
      <c r="B3574">
        <f t="shared" si="1063"/>
        <v>652507.41532541264</v>
      </c>
      <c r="C3574" t="str">
        <f t="shared" si="1047"/>
        <v>-0.0192039234377661+0.00853467382894414i</v>
      </c>
      <c r="D3574" t="str">
        <f t="shared" si="1048"/>
        <v>1.92766943451945-1.75319601747777i</v>
      </c>
      <c r="E3574" t="str">
        <f t="shared" si="1049"/>
        <v>-7.75384975074166-22.4124817073158i</v>
      </c>
      <c r="F3574" t="str">
        <f t="shared" si="1050"/>
        <v>2.51960379171275-1.22057091797874i</v>
      </c>
      <c r="G3574" t="str">
        <f t="shared" si="1051"/>
        <v>0.865870033684565-0.340791899040536i</v>
      </c>
      <c r="H3574" t="str">
        <f t="shared" si="1052"/>
        <v>0.00304912142152169-13.3083222413352i</v>
      </c>
      <c r="I3574" t="str">
        <f t="shared" si="1053"/>
        <v>-0.0458026257892225-0.0946048195257425i</v>
      </c>
      <c r="K3574" t="str">
        <f t="shared" si="1054"/>
        <v>0.000206590014489896-0.000270126855937747i</v>
      </c>
      <c r="L3574" t="str">
        <f t="shared" si="1055"/>
        <v>0.0001875-0.000324352193687826i</v>
      </c>
      <c r="M3574" t="str">
        <f t="shared" si="1056"/>
        <v>0.0025-0.000156354390803363i</v>
      </c>
      <c r="N3574">
        <f t="shared" si="1057"/>
        <v>23.96148429270599</v>
      </c>
      <c r="O3574">
        <f t="shared" si="1058"/>
        <v>33.549401219491337</v>
      </c>
      <c r="P3574" s="3">
        <f t="shared" si="1059"/>
        <v>-33.549401219491337</v>
      </c>
      <c r="Q3574" s="3">
        <f t="shared" si="1060"/>
        <v>156.03851570729401</v>
      </c>
      <c r="R3574">
        <f t="shared" si="1061"/>
        <v>-23.96148429270599</v>
      </c>
      <c r="S3574">
        <f t="shared" si="1062"/>
        <v>652.50741532541269</v>
      </c>
      <c r="T3574">
        <f t="shared" si="1045"/>
        <v>-33.549401219491337</v>
      </c>
    </row>
    <row r="3575" spans="1:20" x14ac:dyDescent="0.25">
      <c r="A3575">
        <f t="shared" si="1046"/>
        <v>4115404.3398165945</v>
      </c>
      <c r="B3575">
        <f t="shared" si="1063"/>
        <v>654986.94350364921</v>
      </c>
      <c r="C3575" t="str">
        <f t="shared" si="1047"/>
        <v>-0.019016647211922+0.00850269066610682i</v>
      </c>
      <c r="D3575" t="str">
        <f t="shared" si="1048"/>
        <v>1.92114845205457-1.75380265955682i</v>
      </c>
      <c r="E3575" t="str">
        <f t="shared" si="1049"/>
        <v>-7.75482121037752-22.3024944470327i</v>
      </c>
      <c r="F3575" t="str">
        <f t="shared" si="1050"/>
        <v>2.51703308395365-1.22245712937823i</v>
      </c>
      <c r="G3575" t="str">
        <f t="shared" si="1051"/>
        <v>0.86498660160636-0.341737882956866i</v>
      </c>
      <c r="H3575" t="str">
        <f t="shared" si="1052"/>
        <v>0.00302245626660571-13.2579127211997i</v>
      </c>
      <c r="I3575" t="str">
        <f t="shared" si="1053"/>
        <v>-0.0456998095046565-0.0941502902375177i</v>
      </c>
      <c r="K3575" t="str">
        <f t="shared" si="1054"/>
        <v>0.000206343568859349-0.000269149803679209i</v>
      </c>
      <c r="L3575" t="str">
        <f t="shared" si="1055"/>
        <v>0.0001875-0.000323124321267012i</v>
      </c>
      <c r="M3575" t="str">
        <f t="shared" si="1056"/>
        <v>0.0025-0.000155762493328713i</v>
      </c>
      <c r="N3575">
        <f t="shared" si="1057"/>
        <v>24.090291594730076</v>
      </c>
      <c r="O3575">
        <f t="shared" si="1058"/>
        <v>33.625817050495179</v>
      </c>
      <c r="P3575" s="3">
        <f t="shared" si="1059"/>
        <v>-33.625817050495179</v>
      </c>
      <c r="Q3575" s="3">
        <f t="shared" si="1060"/>
        <v>155.90970840526992</v>
      </c>
      <c r="R3575">
        <f t="shared" si="1061"/>
        <v>-24.090291594730076</v>
      </c>
      <c r="S3575">
        <f t="shared" si="1062"/>
        <v>654.98694350364917</v>
      </c>
      <c r="T3575">
        <f t="shared" si="1045"/>
        <v>-33.625817050495179</v>
      </c>
    </row>
    <row r="3576" spans="1:20" x14ac:dyDescent="0.25">
      <c r="A3576">
        <f t="shared" si="1046"/>
        <v>4131042.8763078973</v>
      </c>
      <c r="B3576">
        <f t="shared" si="1063"/>
        <v>657475.89388896304</v>
      </c>
      <c r="C3576" t="str">
        <f t="shared" si="1047"/>
        <v>-0.0188309824408989+0.00847049852795852i</v>
      </c>
      <c r="D3576" t="str">
        <f t="shared" si="1048"/>
        <v>1.914622288341-1.75438531736115i</v>
      </c>
      <c r="E3576" t="str">
        <f t="shared" si="1049"/>
        <v>-7.75565117166129-22.1928910530924i</v>
      </c>
      <c r="F3576" t="str">
        <f t="shared" si="1050"/>
        <v>2.51444810200867-1.2243475611813i</v>
      </c>
      <c r="G3576" t="str">
        <f t="shared" si="1051"/>
        <v>0.86409826415778-0.342684189943586i</v>
      </c>
      <c r="H3576" t="str">
        <f t="shared" si="1052"/>
        <v>0.00299604539340067-13.2076943544692i</v>
      </c>
      <c r="I3576" t="str">
        <f t="shared" si="1053"/>
        <v>-0.0455972721631773-0.0936973168063287i</v>
      </c>
      <c r="K3576" t="str">
        <f t="shared" si="1054"/>
        <v>0.000206098861397842-0.000268175958083357i</v>
      </c>
      <c r="L3576" t="str">
        <f t="shared" si="1055"/>
        <v>0.0001875-0.000321901097098039i</v>
      </c>
      <c r="M3576" t="str">
        <f t="shared" si="1056"/>
        <v>0.0025-0.000155172836549824i</v>
      </c>
      <c r="N3576">
        <f t="shared" si="1057"/>
        <v>24.219031604818213</v>
      </c>
      <c r="O3576">
        <f t="shared" si="1058"/>
        <v>33.702283899781193</v>
      </c>
      <c r="P3576" s="3">
        <f t="shared" si="1059"/>
        <v>-33.702283899781193</v>
      </c>
      <c r="Q3576" s="3">
        <f t="shared" si="1060"/>
        <v>155.78096839518179</v>
      </c>
      <c r="R3576">
        <f t="shared" si="1061"/>
        <v>-24.219031604818213</v>
      </c>
      <c r="S3576">
        <f t="shared" si="1062"/>
        <v>657.47589388896301</v>
      </c>
      <c r="T3576">
        <f t="shared" si="1045"/>
        <v>-33.702283899781193</v>
      </c>
    </row>
    <row r="3577" spans="1:20" x14ac:dyDescent="0.25">
      <c r="A3577">
        <f t="shared" si="1046"/>
        <v>4146740.8392378674</v>
      </c>
      <c r="B3577">
        <f t="shared" si="1063"/>
        <v>659974.30228574108</v>
      </c>
      <c r="C3577" t="str">
        <f t="shared" si="1047"/>
        <v>-0.0186469176049965+0.0084381035242149i</v>
      </c>
      <c r="D3577" t="str">
        <f t="shared" si="1048"/>
        <v>1.90809112518248-1.75494394165925i</v>
      </c>
      <c r="E3577" t="str">
        <f t="shared" si="1049"/>
        <v>-7.75634018346367-22.0836703000907i</v>
      </c>
      <c r="F3577" t="str">
        <f t="shared" si="1050"/>
        <v>2.51184880165006-1.22624212924764i</v>
      </c>
      <c r="G3577" t="str">
        <f t="shared" si="1051"/>
        <v>0.863205006139804-0.343630795353072i</v>
      </c>
      <c r="H3577" t="str">
        <f t="shared" si="1052"/>
        <v>0.00296988612438443-13.1576664140356i</v>
      </c>
      <c r="I3577" t="str">
        <f t="shared" si="1053"/>
        <v>-0.0454950094126489-0.0932458943160856i</v>
      </c>
      <c r="K3577" t="str">
        <f t="shared" si="1054"/>
        <v>0.000205855880745945-0.000267205312160088i</v>
      </c>
      <c r="L3577" t="str">
        <f t="shared" si="1055"/>
        <v>0.0001875-0.000320682503584418i</v>
      </c>
      <c r="M3577" t="str">
        <f t="shared" si="1056"/>
        <v>0.0025-0.000154585411984284i</v>
      </c>
      <c r="N3577">
        <f t="shared" si="1057"/>
        <v>24.347703949893372</v>
      </c>
      <c r="O3577">
        <f t="shared" si="1058"/>
        <v>33.778801770644563</v>
      </c>
      <c r="P3577" s="3">
        <f t="shared" si="1059"/>
        <v>-33.778801770644563</v>
      </c>
      <c r="Q3577" s="3">
        <f t="shared" si="1060"/>
        <v>155.65229605010663</v>
      </c>
      <c r="R3577">
        <f t="shared" si="1061"/>
        <v>-24.347703949893372</v>
      </c>
      <c r="S3577">
        <f t="shared" si="1062"/>
        <v>659.97430228574103</v>
      </c>
      <c r="T3577">
        <f t="shared" si="1045"/>
        <v>-33.778801770644563</v>
      </c>
    </row>
    <row r="3578" spans="1:20" x14ac:dyDescent="0.25">
      <c r="A3578">
        <f t="shared" si="1046"/>
        <v>4162498.4544269708</v>
      </c>
      <c r="B3578">
        <f t="shared" si="1063"/>
        <v>662482.20463442686</v>
      </c>
      <c r="C3578" t="str">
        <f t="shared" si="1047"/>
        <v>-0.0184644412443411+0.00840551168724142i</v>
      </c>
      <c r="D3578" t="str">
        <f t="shared" si="1048"/>
        <v>1.90155514494922-1.75547848491347i</v>
      </c>
      <c r="E3578" t="str">
        <f t="shared" si="1049"/>
        <v>-7.75688879040259-21.9748309713942i</v>
      </c>
      <c r="F3578" t="str">
        <f t="shared" si="1050"/>
        <v>2.50923513898715-1.22814074884446i</v>
      </c>
      <c r="G3578" t="str">
        <f t="shared" si="1051"/>
        <v>0.862306812469269-0.344577674317937i</v>
      </c>
      <c r="H3578" t="str">
        <f t="shared" si="1052"/>
        <v>0.00294397581281836-13.1078281755796i</v>
      </c>
      <c r="I3578" t="str">
        <f t="shared" si="1053"/>
        <v>-0.0453930169338319-0.0927960178831237i</v>
      </c>
      <c r="K3578" t="str">
        <f t="shared" si="1054"/>
        <v>0.000205614615605356-0.00026623785889493i</v>
      </c>
      <c r="L3578" t="str">
        <f t="shared" si="1055"/>
        <v>0.0001875-0.000319468523196273i</v>
      </c>
      <c r="M3578" t="str">
        <f t="shared" si="1056"/>
        <v>0.0025-0.000154000211181793i</v>
      </c>
      <c r="N3578">
        <f t="shared" si="1057"/>
        <v>24.476308255949618</v>
      </c>
      <c r="O3578">
        <f t="shared" si="1058"/>
        <v>33.855370665689271</v>
      </c>
      <c r="P3578" s="3">
        <f t="shared" si="1059"/>
        <v>-33.855370665689271</v>
      </c>
      <c r="Q3578" s="3">
        <f t="shared" si="1060"/>
        <v>155.52369174405038</v>
      </c>
      <c r="R3578">
        <f t="shared" si="1061"/>
        <v>-24.476308255949618</v>
      </c>
      <c r="S3578">
        <f t="shared" si="1062"/>
        <v>662.48220463442681</v>
      </c>
      <c r="T3578">
        <f t="shared" si="1045"/>
        <v>-33.855370665689271</v>
      </c>
    </row>
    <row r="3579" spans="1:20" x14ac:dyDescent="0.25">
      <c r="A3579">
        <f t="shared" si="1046"/>
        <v>4178315.9485537931</v>
      </c>
      <c r="B3579">
        <f t="shared" si="1063"/>
        <v>664999.63701203768</v>
      </c>
      <c r="C3579" t="str">
        <f t="shared" si="1047"/>
        <v>-0.0182835419587478+0.00837272897273462i</v>
      </c>
      <c r="D3579" t="str">
        <f t="shared" si="1048"/>
        <v>1.89501453055797-1.75598890128798i</v>
      </c>
      <c r="E3579" t="str">
        <f t="shared" si="1049"/>
        <v>-7.75729753292548-21.8663718591081i</v>
      </c>
      <c r="F3579" t="str">
        <f t="shared" si="1050"/>
        <v>2.50660707047392-1.23004333464593i</v>
      </c>
      <c r="G3579" t="str">
        <f t="shared" si="1051"/>
        <v>0.861403668181438-0.345524801750903i</v>
      </c>
      <c r="H3579" t="str">
        <f t="shared" si="1052"/>
        <v>0.00291831184237356-13.05817891756i</v>
      </c>
      <c r="I3579" t="str">
        <f t="shared" si="1053"/>
        <v>-0.0452912904402836-0.0923476826561224i</v>
      </c>
      <c r="K3579" t="str">
        <f t="shared" si="1054"/>
        <v>0.000205375054738775-0.000265273591249561i</v>
      </c>
      <c r="L3579" t="str">
        <f t="shared" si="1055"/>
        <v>0.0001875-0.000318259138470087i</v>
      </c>
      <c r="M3579" t="str">
        <f t="shared" si="1056"/>
        <v>0.0025-0.000153417225724042i</v>
      </c>
      <c r="N3579">
        <f t="shared" si="1057"/>
        <v>24.604844148107333</v>
      </c>
      <c r="O3579">
        <f t="shared" si="1058"/>
        <v>33.931990586829393</v>
      </c>
      <c r="P3579" s="3">
        <f t="shared" si="1059"/>
        <v>-33.931990586829393</v>
      </c>
      <c r="Q3579" s="3">
        <f t="shared" si="1060"/>
        <v>155.39515585189267</v>
      </c>
      <c r="R3579">
        <f t="shared" si="1061"/>
        <v>-24.604844148107333</v>
      </c>
      <c r="S3579">
        <f t="shared" si="1062"/>
        <v>664.99963701203774</v>
      </c>
      <c r="T3579">
        <f t="shared" si="1045"/>
        <v>-33.931990586829393</v>
      </c>
    </row>
    <row r="3580" spans="1:20" x14ac:dyDescent="0.25">
      <c r="A3580">
        <f t="shared" si="1046"/>
        <v>4194193.5491582975</v>
      </c>
      <c r="B3580">
        <f t="shared" si="1063"/>
        <v>667526.63563268341</v>
      </c>
      <c r="C3580" t="str">
        <f t="shared" si="1047"/>
        <v>-0.0181042084075779+0.00833976126040188i</v>
      </c>
      <c r="D3580" t="str">
        <f t="shared" si="1048"/>
        <v>1.88846946545175-1.75647514665645i</v>
      </c>
      <c r="E3580" t="str">
        <f t="shared" si="1049"/>
        <v>-7.75756694739225-21.7582917640435i</v>
      </c>
      <c r="F3580" t="str">
        <f t="shared" si="1050"/>
        <v>2.50396455291645-1.23194980073274i</v>
      </c>
      <c r="G3580" t="str">
        <f t="shared" si="1051"/>
        <v>0.860495558432593-0.346472152344706i</v>
      </c>
      <c r="H3580" t="str">
        <f t="shared" si="1052"/>
        <v>0.00289289162676148-13.0087179212025i</v>
      </c>
      <c r="I3580" t="str">
        <f t="shared" si="1053"/>
        <v>-0.0451898256782603-0.091900883816014i</v>
      </c>
      <c r="K3580" t="str">
        <f t="shared" si="1054"/>
        <v>0.000205137186969761-0.000264312502162357i</v>
      </c>
      <c r="L3580" t="str">
        <f t="shared" si="1055"/>
        <v>0.0001875-0.000317054332008455i</v>
      </c>
      <c r="M3580" t="str">
        <f t="shared" si="1056"/>
        <v>0.0025-0.000152836447224588i</v>
      </c>
      <c r="N3580">
        <f t="shared" si="1057"/>
        <v>24.733311250682789</v>
      </c>
      <c r="O3580">
        <f t="shared" si="1058"/>
        <v>34.008661535291374</v>
      </c>
      <c r="P3580" s="3">
        <f t="shared" si="1059"/>
        <v>-34.008661535291374</v>
      </c>
      <c r="Q3580" s="3">
        <f t="shared" si="1060"/>
        <v>155.26668874931721</v>
      </c>
      <c r="R3580">
        <f t="shared" si="1061"/>
        <v>-24.733311250682789</v>
      </c>
      <c r="S3580">
        <f t="shared" si="1062"/>
        <v>667.52663563268345</v>
      </c>
      <c r="T3580">
        <f t="shared" si="1045"/>
        <v>-34.008661535291374</v>
      </c>
    </row>
    <row r="3581" spans="1:20" x14ac:dyDescent="0.25">
      <c r="A3581">
        <f t="shared" si="1046"/>
        <v>4210131.4846450994</v>
      </c>
      <c r="B3581">
        <f t="shared" si="1063"/>
        <v>670063.23684808763</v>
      </c>
      <c r="C3581" t="str">
        <f t="shared" si="1047"/>
        <v>-0.017926429309599+0.0083066143546332i</v>
      </c>
      <c r="D3581" t="str">
        <f t="shared" si="1048"/>
        <v>1.88192013357964-1.75693717860948i</v>
      </c>
      <c r="E3581" t="str">
        <f t="shared" si="1049"/>
        <v>-7.75769756615671-21.650589495684i</v>
      </c>
      <c r="F3581" t="str">
        <f t="shared" si="1050"/>
        <v>2.50130754348063-1.23386006059174i</v>
      </c>
      <c r="G3581" t="str">
        <f t="shared" si="1051"/>
        <v>0.859582468502633-0.347419700572022i</v>
      </c>
      <c r="H3581" t="str">
        <f t="shared" si="1052"/>
        <v>0.00286771260936934-12.9594444704889i</v>
      </c>
      <c r="I3581" t="str">
        <f t="shared" si="1053"/>
        <v>-0.0450886184266218-0.0914556165759019i</v>
      </c>
      <c r="K3581" t="str">
        <f t="shared" si="1054"/>
        <v>0.000204901001182599-0.000263354584548916i</v>
      </c>
      <c r="L3581" t="str">
        <f t="shared" si="1055"/>
        <v>0.0001875-0.000315854086479832i</v>
      </c>
      <c r="M3581" t="str">
        <f t="shared" si="1056"/>
        <v>0.0025-0.000152257867328739i</v>
      </c>
      <c r="N3581">
        <f t="shared" si="1057"/>
        <v>24.861709187246277</v>
      </c>
      <c r="O3581">
        <f t="shared" si="1058"/>
        <v>34.085383511615667</v>
      </c>
      <c r="P3581" s="3">
        <f t="shared" si="1059"/>
        <v>-34.085383511615667</v>
      </c>
      <c r="Q3581" s="3">
        <f t="shared" si="1060"/>
        <v>155.13829081275372</v>
      </c>
      <c r="R3581">
        <f t="shared" si="1061"/>
        <v>-24.861709187246277</v>
      </c>
      <c r="S3581">
        <f t="shared" si="1062"/>
        <v>670.06323684808763</v>
      </c>
      <c r="T3581">
        <f t="shared" si="1045"/>
        <v>-34.085383511615667</v>
      </c>
    </row>
    <row r="3582" spans="1:20" x14ac:dyDescent="0.25">
      <c r="A3582">
        <f t="shared" si="1046"/>
        <v>4226129.9842867507</v>
      </c>
      <c r="B3582">
        <f t="shared" si="1063"/>
        <v>672609.4771481104</v>
      </c>
      <c r="C3582" t="str">
        <f t="shared" si="1047"/>
        <v>-0.0177501934428418+0.00827329398516891i</v>
      </c>
      <c r="D3582" t="str">
        <f t="shared" si="1048"/>
        <v>1.87536671937626-1.75737495646162i</v>
      </c>
      <c r="E3582" t="str">
        <f t="shared" si="1049"/>
        <v>-7.75768991764848-21.5432638721532i</v>
      </c>
      <c r="F3582" t="str">
        <f t="shared" si="1050"/>
        <v>2.49863599969961-1.23577402711555i</v>
      </c>
      <c r="G3582" t="str">
        <f t="shared" si="1051"/>
        <v>0.858664383797697-0.348367420685429i</v>
      </c>
      <c r="H3582" t="str">
        <f t="shared" si="1052"/>
        <v>0.00284277226289983-12.9103578521466i</v>
      </c>
      <c r="I3582" t="str">
        <f t="shared" si="1053"/>
        <v>-0.044987664496737-0.0910118761809682i</v>
      </c>
      <c r="K3582" t="str">
        <f t="shared" si="1054"/>
        <v>0.000204666486322157-0.000262399831302586i</v>
      </c>
      <c r="L3582" t="str">
        <f t="shared" si="1055"/>
        <v>0.0001875-0.000314658384618281i</v>
      </c>
      <c r="M3582" t="str">
        <f t="shared" si="1056"/>
        <v>0.0025-0.000151681477713428i</v>
      </c>
      <c r="N3582">
        <f t="shared" si="1057"/>
        <v>24.990037580685737</v>
      </c>
      <c r="O3582">
        <f t="shared" si="1058"/>
        <v>34.162156515659269</v>
      </c>
      <c r="P3582" s="3">
        <f t="shared" si="1059"/>
        <v>-34.162156515659269</v>
      </c>
      <c r="Q3582" s="3">
        <f t="shared" si="1060"/>
        <v>155.00996241931426</v>
      </c>
      <c r="R3582">
        <f t="shared" si="1061"/>
        <v>-24.990037580685737</v>
      </c>
      <c r="S3582">
        <f t="shared" si="1062"/>
        <v>672.60947714811039</v>
      </c>
      <c r="T3582">
        <f t="shared" si="1045"/>
        <v>-34.162156515659269</v>
      </c>
    </row>
    <row r="3583" spans="1:20" x14ac:dyDescent="0.25">
      <c r="A3583">
        <f t="shared" si="1046"/>
        <v>4242189.2782270405</v>
      </c>
      <c r="B3583">
        <f t="shared" si="1063"/>
        <v>675165.39316127321</v>
      </c>
      <c r="C3583" t="str">
        <f t="shared" si="1047"/>
        <v>-0.0175754896444564+0.00823980580776235i</v>
      </c>
      <c r="D3583" t="str">
        <f t="shared" si="1048"/>
        <v>1.86880940774126-1.75778844125823i</v>
      </c>
      <c r="E3583" t="str">
        <f t="shared" si="1049"/>
        <v>-7.75754452645417-21.4363137201799i</v>
      </c>
      <c r="F3583" t="str">
        <f t="shared" si="1050"/>
        <v>2.49594987948157-1.23769161260244i</v>
      </c>
      <c r="G3583" t="str">
        <f t="shared" si="1051"/>
        <v>0.8577412898528-0.349315286717394i</v>
      </c>
      <c r="H3583" t="str">
        <f t="shared" si="1052"/>
        <v>0.00281806808901517-12.8614573556374i</v>
      </c>
      <c r="I3583" t="str">
        <f t="shared" si="1053"/>
        <v>-0.044886959732394-0.0905696579083853i</v>
      </c>
      <c r="K3583" t="str">
        <f t="shared" si="1054"/>
        <v>0.000204433631393737-0.000261448235294985i</v>
      </c>
      <c r="L3583" t="str">
        <f t="shared" si="1055"/>
        <v>0.0001875-0.000313467209223234i</v>
      </c>
      <c r="M3583" t="str">
        <f t="shared" si="1056"/>
        <v>0.0025-0.000151107270087097i</v>
      </c>
      <c r="N3583">
        <f t="shared" si="1057"/>
        <v>25.118296053270171</v>
      </c>
      <c r="O3583">
        <f t="shared" si="1058"/>
        <v>34.238980546598363</v>
      </c>
      <c r="P3583" s="3">
        <f t="shared" si="1059"/>
        <v>-34.238980546598363</v>
      </c>
      <c r="Q3583" s="3">
        <f t="shared" si="1060"/>
        <v>154.88170394672983</v>
      </c>
      <c r="R3583">
        <f t="shared" si="1061"/>
        <v>-25.118296053270171</v>
      </c>
      <c r="S3583">
        <f t="shared" si="1062"/>
        <v>675.16539316127319</v>
      </c>
      <c r="T3583">
        <f t="shared" si="1045"/>
        <v>-34.238980546598363</v>
      </c>
    </row>
    <row r="3584" spans="1:20" x14ac:dyDescent="0.25">
      <c r="A3584">
        <f t="shared" si="1046"/>
        <v>4258309.5974843036</v>
      </c>
      <c r="B3584">
        <f t="shared" si="1063"/>
        <v>677731.02165528608</v>
      </c>
      <c r="C3584" t="str">
        <f t="shared" si="1047"/>
        <v>-0.0174023068105715+0.00820615540483686i</v>
      </c>
      <c r="D3584" t="str">
        <f t="shared" si="1048"/>
        <v>1.86224838401869-1.75817759578198i</v>
      </c>
      <c r="E3584" t="str">
        <f t="shared" si="1049"/>
        <v>-7.7572619133987-21.3297378750675i</v>
      </c>
      <c r="F3584" t="str">
        <f t="shared" si="1050"/>
        <v>2.49324914111748-1.23961272875619i</v>
      </c>
      <c r="G3584" t="str">
        <f t="shared" si="1051"/>
        <v>0.856813172334492-0.350263272480282i</v>
      </c>
      <c r="H3584" t="str">
        <f t="shared" si="1052"/>
        <v>0.00279359761798587-12.8127422731475i</v>
      </c>
      <c r="I3584" t="str">
        <f t="shared" si="1053"/>
        <v>-0.0447865000097138-0.0901289570672326i</v>
      </c>
      <c r="K3584" t="str">
        <f t="shared" si="1054"/>
        <v>0.000204202425462935-0.000260499789376506i</v>
      </c>
      <c r="L3584" t="str">
        <f t="shared" si="1055"/>
        <v>0.0001875-0.000312280543159228i</v>
      </c>
      <c r="M3584" t="str">
        <f t="shared" si="1056"/>
        <v>0.0025-0.000150535236189577i</v>
      </c>
      <c r="N3584">
        <f t="shared" si="1057"/>
        <v>25.24648422670677</v>
      </c>
      <c r="O3584">
        <f t="shared" si="1058"/>
        <v>34.315855602929823</v>
      </c>
      <c r="P3584" s="3">
        <f t="shared" si="1059"/>
        <v>-34.315855602929823</v>
      </c>
      <c r="Q3584" s="3">
        <f t="shared" si="1060"/>
        <v>154.75351577329323</v>
      </c>
      <c r="R3584">
        <f t="shared" si="1061"/>
        <v>-25.24648422670677</v>
      </c>
      <c r="S3584">
        <f t="shared" si="1062"/>
        <v>677.7310216552861</v>
      </c>
      <c r="T3584">
        <f t="shared" si="1045"/>
        <v>-34.315855602929823</v>
      </c>
    </row>
    <row r="3585" spans="1:20" x14ac:dyDescent="0.25">
      <c r="A3585">
        <f t="shared" si="1046"/>
        <v>4274491.1739547439</v>
      </c>
      <c r="B3585">
        <f t="shared" si="1063"/>
        <v>680306.39953757613</v>
      </c>
      <c r="C3585" t="str">
        <f t="shared" si="1047"/>
        <v>-0.0172306338961468+0.00817234828613807i</v>
      </c>
      <c r="D3585" t="str">
        <f t="shared" si="1048"/>
        <v>1.85568383397621-1.75854238455907i</v>
      </c>
      <c r="E3585" t="str">
        <f t="shared" si="1049"/>
        <v>-7.75684259562506-21.2235351806567i</v>
      </c>
      <c r="F3585" t="str">
        <f t="shared" si="1050"/>
        <v>2.4905337432888-1.24153728668599i</v>
      </c>
      <c r="G3585" t="str">
        <f t="shared" si="1051"/>
        <v>0.85588001704352-0.351211351566409i</v>
      </c>
      <c r="H3585" t="str">
        <f t="shared" si="1052"/>
        <v>0.00276935840834344-12.764211899576i</v>
      </c>
      <c r="I3585" t="str">
        <f t="shared" si="1053"/>
        <v>-0.044686281237059-0.0896897689983974i</v>
      </c>
      <c r="K3585" t="str">
        <f t="shared" si="1054"/>
        <v>0.000203972857655483-0.000259554486376838i</v>
      </c>
      <c r="L3585" t="str">
        <f t="shared" si="1055"/>
        <v>0.0001875-0.000311098369355676i</v>
      </c>
      <c r="M3585" t="str">
        <f t="shared" si="1056"/>
        <v>0.0025-0.000149965367791967i</v>
      </c>
      <c r="N3585">
        <f t="shared" si="1057"/>
        <v>25.374601722205711</v>
      </c>
      <c r="O3585">
        <f t="shared" si="1058"/>
        <v>34.392781682475203</v>
      </c>
      <c r="P3585" s="3">
        <f t="shared" si="1059"/>
        <v>-34.392781682475203</v>
      </c>
      <c r="Q3585" s="3">
        <f t="shared" si="1060"/>
        <v>154.62539827779429</v>
      </c>
      <c r="R3585">
        <f t="shared" si="1061"/>
        <v>-25.374601722205711</v>
      </c>
      <c r="S3585">
        <f t="shared" si="1062"/>
        <v>680.30639953757611</v>
      </c>
      <c r="T3585">
        <f t="shared" si="1045"/>
        <v>-34.392781682475203</v>
      </c>
    </row>
    <row r="3586" spans="1:20" x14ac:dyDescent="0.25">
      <c r="A3586">
        <f t="shared" si="1046"/>
        <v>4290734.2404157715</v>
      </c>
      <c r="B3586">
        <f t="shared" si="1063"/>
        <v>682891.56385581894</v>
      </c>
      <c r="C3586" t="str">
        <f t="shared" si="1047"/>
        <v>-0.0170604599148307+0.00813838988938146i</v>
      </c>
      <c r="D3586" t="str">
        <f t="shared" si="1048"/>
        <v>1.84911594378423-1.75888277386515i</v>
      </c>
      <c r="E3586" t="str">
        <f t="shared" si="1049"/>
        <v>-7.75628708667501-21.1177044892937i</v>
      </c>
      <c r="F3586" t="str">
        <f t="shared" si="1050"/>
        <v>2.48780364507531-1.24346519690652i</v>
      </c>
      <c r="G3586" t="str">
        <f t="shared" si="1051"/>
        <v>0.854941809917522-0.35215949734811i</v>
      </c>
      <c r="H3586" t="str">
        <f t="shared" si="1052"/>
        <v>0.00274534804653765-12.715865532525i</v>
      </c>
      <c r="I3586" t="str">
        <f t="shared" si="1053"/>
        <v>-0.0445862993549536-0.0892520890744894i</v>
      </c>
      <c r="K3586" t="str">
        <f t="shared" si="1054"/>
        <v>0.000203744917157107-0.00025861231910547i</v>
      </c>
      <c r="L3586" t="str">
        <f t="shared" si="1055"/>
        <v>0.0001875-0.000309920670806612i</v>
      </c>
      <c r="M3586" t="str">
        <f t="shared" si="1056"/>
        <v>0.0025-0.000149397656696521i</v>
      </c>
      <c r="N3586">
        <f t="shared" si="1057"/>
        <v>25.502648160538001</v>
      </c>
      <c r="O3586">
        <f t="shared" si="1058"/>
        <v>34.469758782382534</v>
      </c>
      <c r="P3586" s="3">
        <f t="shared" si="1059"/>
        <v>-34.469758782382534</v>
      </c>
      <c r="Q3586" s="3">
        <f t="shared" si="1060"/>
        <v>154.497351839462</v>
      </c>
      <c r="R3586">
        <f t="shared" si="1061"/>
        <v>-25.502648160538001</v>
      </c>
      <c r="S3586">
        <f t="shared" si="1062"/>
        <v>682.89156385581896</v>
      </c>
      <c r="T3586">
        <f t="shared" si="1045"/>
        <v>-34.469758782382534</v>
      </c>
    </row>
    <row r="3587" spans="1:20" x14ac:dyDescent="0.25">
      <c r="A3587">
        <f t="shared" si="1046"/>
        <v>4307039.0305293519</v>
      </c>
      <c r="B3587">
        <f t="shared" si="1063"/>
        <v>685486.55179847102</v>
      </c>
      <c r="C3587" t="str">
        <f t="shared" si="1047"/>
        <v>-0.0168917739388134+0.00810428558089487i</v>
      </c>
      <c r="D3587" t="str">
        <f t="shared" si="1048"/>
        <v>1.84254489999494-1.75919873173099i</v>
      </c>
      <c r="E3587" t="str">
        <f t="shared" si="1049"/>
        <v>-7.75559589656884-21.0122446617955i</v>
      </c>
      <c r="F3587" t="str">
        <f t="shared" si="1050"/>
        <v>2.48505880596299-1.24539636933809i</v>
      </c>
      <c r="G3587" t="str">
        <f t="shared" si="1051"/>
        <v>0.853998537033725-0.353107682977845i</v>
      </c>
      <c r="H3587" t="str">
        <f t="shared" si="1052"/>
        <v>0.00272156414659776-12.6677024722886i</v>
      </c>
      <c r="I3587" t="str">
        <f t="shared" si="1053"/>
        <v>-0.0444865503359993-0.0888159126997455i</v>
      </c>
      <c r="K3587" t="str">
        <f t="shared" si="1054"/>
        <v>0.000203518593213357-0.000257673280352179i</v>
      </c>
      <c r="L3587" t="str">
        <f t="shared" si="1055"/>
        <v>0.0001875-0.000308747430570444i</v>
      </c>
      <c r="M3587" t="str">
        <f t="shared" si="1056"/>
        <v>0.0025-0.000148832094736522i</v>
      </c>
      <c r="N3587">
        <f t="shared" si="1057"/>
        <v>25.630623162097606</v>
      </c>
      <c r="O3587">
        <f t="shared" si="1058"/>
        <v>34.546786899129849</v>
      </c>
      <c r="P3587" s="3">
        <f t="shared" si="1059"/>
        <v>-34.546786899129849</v>
      </c>
      <c r="Q3587" s="3">
        <f t="shared" si="1060"/>
        <v>154.36937683790239</v>
      </c>
      <c r="R3587">
        <f t="shared" si="1061"/>
        <v>-25.630623162097606</v>
      </c>
      <c r="S3587">
        <f t="shared" si="1062"/>
        <v>685.48655179847106</v>
      </c>
      <c r="T3587">
        <f t="shared" si="1045"/>
        <v>-34.546786899129849</v>
      </c>
    </row>
    <row r="3588" spans="1:20" x14ac:dyDescent="0.25">
      <c r="A3588">
        <f t="shared" si="1046"/>
        <v>4323405.7788453633</v>
      </c>
      <c r="B3588">
        <f t="shared" si="1063"/>
        <v>688091.4006953052</v>
      </c>
      <c r="C3588" t="str">
        <f t="shared" si="1047"/>
        <v>-0.0167245650986816+0.00807004065625605i</v>
      </c>
      <c r="D3588" t="str">
        <f t="shared" si="1048"/>
        <v>1.83597088952129-1.75949022794776i</v>
      </c>
      <c r="E3588" t="str">
        <f t="shared" si="1049"/>
        <v>-7.75476953188468-20.9071545674151i</v>
      </c>
      <c r="F3588" t="str">
        <f t="shared" si="1050"/>
        <v>2.48229918585196-1.24733071330685i</v>
      </c>
      <c r="G3588" t="str">
        <f t="shared" si="1051"/>
        <v>0.853050184611662-0.354055881388336i</v>
      </c>
      <c r="H3588" t="str">
        <f t="shared" si="1052"/>
        <v>0.00269800434979816-12.6197220218427i</v>
      </c>
      <c r="I3588" t="str">
        <f t="shared" si="1053"/>
        <v>-0.0443870301847966-0.0883812353099404i</v>
      </c>
      <c r="K3588" t="str">
        <f t="shared" si="1054"/>
        <v>0.000203293875129459-0.000256737362887541i</v>
      </c>
      <c r="L3588" t="str">
        <f t="shared" si="1055"/>
        <v>0.0001875-0.000307578631769719i</v>
      </c>
      <c r="M3588" t="str">
        <f t="shared" si="1056"/>
        <v>0.0025-0.000148268673776172i</v>
      </c>
      <c r="N3588">
        <f t="shared" si="1057"/>
        <v>25.758526346959712</v>
      </c>
      <c r="O3588">
        <f t="shared" si="1058"/>
        <v>34.623866028528035</v>
      </c>
      <c r="P3588" s="3">
        <f t="shared" si="1059"/>
        <v>-34.623866028528035</v>
      </c>
      <c r="Q3588" s="3">
        <f t="shared" si="1060"/>
        <v>154.24147365304029</v>
      </c>
      <c r="R3588">
        <f t="shared" si="1061"/>
        <v>-25.758526346959712</v>
      </c>
      <c r="S3588">
        <f t="shared" si="1062"/>
        <v>688.0914006953052</v>
      </c>
      <c r="T3588">
        <f t="shared" si="1045"/>
        <v>-34.623866028528035</v>
      </c>
    </row>
    <row r="3589" spans="1:20" x14ac:dyDescent="0.25">
      <c r="A3589">
        <f t="shared" si="1046"/>
        <v>4339834.7208049754</v>
      </c>
      <c r="B3589">
        <f t="shared" si="1063"/>
        <v>690706.14801794733</v>
      </c>
      <c r="C3589" t="str">
        <f t="shared" si="1047"/>
        <v>-0.0165588225832707+0.00803566034092503i</v>
      </c>
      <c r="D3589" t="str">
        <f t="shared" si="1048"/>
        <v>1.82939409961578-1.75975723407203i</v>
      </c>
      <c r="E3589" t="str">
        <f t="shared" si="1049"/>
        <v>-7.75380849583753-20.8024330838065i</v>
      </c>
      <c r="F3589" t="str">
        <f t="shared" si="1050"/>
        <v>2.4795247450643-1.24926813754507i</v>
      </c>
      <c r="G3589" t="str">
        <f t="shared" si="1051"/>
        <v>0.852096739015907-0.355004065292729i</v>
      </c>
      <c r="H3589" t="str">
        <f t="shared" si="1052"/>
        <v>0.00267466632432803-12.5719234868342i</v>
      </c>
      <c r="I3589" t="str">
        <f t="shared" si="1053"/>
        <v>-0.0442877349378651-0.0879480523722855i</v>
      </c>
      <c r="K3589" t="str">
        <f t="shared" si="1054"/>
        <v>0.000203070752270155-0.000255804559463413i</v>
      </c>
      <c r="L3589" t="str">
        <f t="shared" si="1055"/>
        <v>0.0001875-0.000306414257590874i</v>
      </c>
      <c r="M3589" t="str">
        <f t="shared" si="1056"/>
        <v>0.0025-0.000147707385710472i</v>
      </c>
      <c r="N3589">
        <f t="shared" si="1057"/>
        <v>25.886357334940186</v>
      </c>
      <c r="O3589">
        <f t="shared" si="1058"/>
        <v>34.700996165724661</v>
      </c>
      <c r="P3589" s="3">
        <f t="shared" si="1059"/>
        <v>-34.700996165724661</v>
      </c>
      <c r="Q3589" s="3">
        <f t="shared" si="1060"/>
        <v>154.11364266505981</v>
      </c>
      <c r="R3589">
        <f t="shared" si="1061"/>
        <v>-25.886357334940186</v>
      </c>
      <c r="S3589">
        <f t="shared" si="1062"/>
        <v>690.70614801794738</v>
      </c>
      <c r="T3589">
        <f t="shared" si="1045"/>
        <v>-34.700996165724661</v>
      </c>
    </row>
    <row r="3590" spans="1:20" x14ac:dyDescent="0.25">
      <c r="A3590">
        <f t="shared" si="1046"/>
        <v>4356326.0927440347</v>
      </c>
      <c r="B3590">
        <f t="shared" si="1063"/>
        <v>693330.83138041559</v>
      </c>
      <c r="C3590" t="str">
        <f t="shared" si="1047"/>
        <v>-0.0163945356395197+0.00800114979087352i</v>
      </c>
      <c r="D3590" t="str">
        <f t="shared" si="1048"/>
        <v>1.82281471784932-1.75999972343062i</v>
      </c>
      <c r="E3590" t="str">
        <f t="shared" si="1049"/>
        <v>-7.7527132883583-20.6980790969908i</v>
      </c>
      <c r="F3590" t="str">
        <f t="shared" si="1050"/>
        <v>2.47673544435224-1.25120855019161i</v>
      </c>
      <c r="G3590" t="str">
        <f t="shared" si="1051"/>
        <v>0.85113818675882-0.355952207184796i</v>
      </c>
      <c r="H3590" t="str">
        <f t="shared" si="1052"/>
        <v>0.00265154776496499-12.5243061755708i</v>
      </c>
      <c r="I3590" t="str">
        <f t="shared" si="1053"/>
        <v>-0.0441886606635705-0.0875163593853419i</v>
      </c>
      <c r="K3590" t="str">
        <f t="shared" si="1054"/>
        <v>0.000202849214059531-0.000254874862813421i</v>
      </c>
      <c r="L3590" t="str">
        <f t="shared" si="1055"/>
        <v>0.0001875-0.000305254291283995i</v>
      </c>
      <c r="M3590" t="str">
        <f t="shared" si="1056"/>
        <v>0.0025-0.000147148222465105i</v>
      </c>
      <c r="N3590">
        <f t="shared" si="1057"/>
        <v>26.014115745654948</v>
      </c>
      <c r="O3590">
        <f t="shared" si="1058"/>
        <v>34.778177305206299</v>
      </c>
      <c r="P3590" s="3">
        <f t="shared" si="1059"/>
        <v>-34.778177305206299</v>
      </c>
      <c r="Q3590" s="3">
        <f t="shared" si="1060"/>
        <v>153.98588425434505</v>
      </c>
      <c r="R3590">
        <f t="shared" si="1061"/>
        <v>-26.014115745654948</v>
      </c>
      <c r="S3590">
        <f t="shared" si="1062"/>
        <v>693.33083138041559</v>
      </c>
      <c r="T3590">
        <f t="shared" si="1045"/>
        <v>-34.778177305206299</v>
      </c>
    </row>
    <row r="3591" spans="1:20" x14ac:dyDescent="0.25">
      <c r="A3591">
        <f t="shared" si="1046"/>
        <v>4372880.1318964614</v>
      </c>
      <c r="B3591">
        <f t="shared" si="1063"/>
        <v>695965.48853966116</v>
      </c>
      <c r="C3591" t="str">
        <f t="shared" si="1047"/>
        <v>-0.0162316935723211+0.00796651409320656i</v>
      </c>
      <c r="D3591" t="str">
        <f t="shared" si="1048"/>
        <v>1.81623293208984-1.76021767112487i</v>
      </c>
      <c r="E3591" t="str">
        <f t="shared" si="1049"/>
        <v>-7.75148440617162-20.5940915013196i</v>
      </c>
      <c r="F3591" t="str">
        <f t="shared" si="1050"/>
        <v>2.47393124490604-1.25315185879235i</v>
      </c>
      <c r="G3591" t="str">
        <f t="shared" si="1051"/>
        <v>0.850174514503311-0.35690027933916i</v>
      </c>
      <c r="H3591" t="str">
        <f t="shared" si="1052"/>
        <v>0.00262864639275293-12.4768693990105i</v>
      </c>
      <c r="I3591" t="str">
        <f t="shared" si="1053"/>
        <v>-0.0440898034620491-0.0870861518789186i</v>
      </c>
      <c r="K3591" t="str">
        <f t="shared" si="1054"/>
        <v>0.000202629249980862-0.000253948265653438i</v>
      </c>
      <c r="L3591" t="str">
        <f t="shared" si="1055"/>
        <v>0.0001875-0.000304098716162577i</v>
      </c>
      <c r="M3591" t="str">
        <f t="shared" si="1056"/>
        <v>0.0025-0.000146591175996319i</v>
      </c>
      <c r="N3591">
        <f t="shared" si="1057"/>
        <v>26.141801198576445</v>
      </c>
      <c r="O3591">
        <f t="shared" si="1058"/>
        <v>34.855409440803406</v>
      </c>
      <c r="P3591" s="3">
        <f t="shared" si="1059"/>
        <v>-34.855409440803406</v>
      </c>
      <c r="Q3591" s="3">
        <f t="shared" si="1060"/>
        <v>153.85819880142355</v>
      </c>
      <c r="R3591">
        <f t="shared" si="1061"/>
        <v>-26.141801198576445</v>
      </c>
      <c r="S3591">
        <f t="shared" si="1062"/>
        <v>695.96548853966112</v>
      </c>
      <c r="T3591">
        <f t="shared" si="1045"/>
        <v>-34.855409440803406</v>
      </c>
    </row>
    <row r="3592" spans="1:20" x14ac:dyDescent="0.25">
      <c r="A3592">
        <f t="shared" si="1046"/>
        <v>4389497.0763976686</v>
      </c>
      <c r="B3592">
        <f t="shared" si="1063"/>
        <v>698610.15739611187</v>
      </c>
      <c r="C3592" t="str">
        <f t="shared" si="1047"/>
        <v>-0.0160702857443741+0.00793175826678247i</v>
      </c>
      <c r="D3592" t="str">
        <f t="shared" si="1048"/>
        <v>1.80964893048098-1.76041105403483i</v>
      </c>
      <c r="E3592" t="str">
        <f t="shared" si="1049"/>
        <v>-7.75012234287448-20.4904691994405i</v>
      </c>
      <c r="F3592" t="str">
        <f t="shared" si="1050"/>
        <v>2.4711121083621-1.25509797030081i</v>
      </c>
      <c r="G3592" t="str">
        <f t="shared" si="1051"/>
        <v>0.849205709065615-0.357848253811558i</v>
      </c>
      <c r="H3592" t="str">
        <f t="shared" si="1052"/>
        <v>0.0026059599546837-12.4296124707514i</v>
      </c>
      <c r="I3592" t="str">
        <f t="shared" si="1053"/>
        <v>-0.0439911594651372-0.0866574254139768i</v>
      </c>
      <c r="K3592" t="str">
        <f t="shared" si="1054"/>
        <v>0.000202410849576439-0.000253024760682061i</v>
      </c>
      <c r="L3592" t="str">
        <f t="shared" si="1055"/>
        <v>0.0001875-0.000302947515603284i</v>
      </c>
      <c r="M3592" t="str">
        <f t="shared" si="1056"/>
        <v>0.0025-0.000146036238290814i</v>
      </c>
      <c r="N3592">
        <f t="shared" si="1057"/>
        <v>26.269413313092372</v>
      </c>
      <c r="O3592">
        <f t="shared" si="1058"/>
        <v>34.932692565693245</v>
      </c>
      <c r="P3592" s="3">
        <f t="shared" si="1059"/>
        <v>-34.932692565693245</v>
      </c>
      <c r="Q3592" s="3">
        <f t="shared" si="1060"/>
        <v>153.73058668690763</v>
      </c>
      <c r="R3592">
        <f t="shared" si="1061"/>
        <v>-26.269413313092372</v>
      </c>
      <c r="S3592">
        <f t="shared" si="1062"/>
        <v>698.61015739611184</v>
      </c>
      <c r="T3592">
        <f t="shared" si="1045"/>
        <v>-34.932692565693245</v>
      </c>
    </row>
    <row r="3593" spans="1:20" x14ac:dyDescent="0.25">
      <c r="A3593">
        <f t="shared" si="1046"/>
        <v>4406177.1652879799</v>
      </c>
      <c r="B3593">
        <f t="shared" si="1063"/>
        <v>701264.87599421712</v>
      </c>
      <c r="C3593" t="str">
        <f t="shared" si="1047"/>
        <v>-0.015910301576036+0.00789688726282713i</v>
      </c>
      <c r="D3593" t="str">
        <f t="shared" si="1048"/>
        <v>1.80306290142062-1.7605798508231i</v>
      </c>
      <c r="E3593" t="str">
        <f t="shared" si="1049"/>
        <v>-7.74862758901324-20.3872111022609i</v>
      </c>
      <c r="F3593" t="str">
        <f t="shared" si="1050"/>
        <v>2.46827799681117-1.25704679107886i</v>
      </c>
      <c r="G3593" t="str">
        <f t="shared" si="1051"/>
        <v>0.848231757418083-0.358796102439134i</v>
      </c>
      <c r="H3593" t="str">
        <f t="shared" si="1052"/>
        <v>0.00258348622338281-12.382534707021i</v>
      </c>
      <c r="I3593" t="str">
        <f t="shared" si="1053"/>
        <v>-0.0438927248363013-0.0862301755825328i</v>
      </c>
      <c r="K3593" t="str">
        <f t="shared" si="1054"/>
        <v>0.000202194002447402-0.000252104340581091i</v>
      </c>
      <c r="L3593" t="str">
        <f t="shared" si="1055"/>
        <v>0.0001875-0.000301800673045711i</v>
      </c>
      <c r="M3593" t="str">
        <f t="shared" si="1056"/>
        <v>0.0025-0.000145483401365625i</v>
      </c>
      <c r="N3593">
        <f t="shared" si="1057"/>
        <v>26.396951708562909</v>
      </c>
      <c r="O3593">
        <f t="shared" si="1058"/>
        <v>35.010026672403576</v>
      </c>
      <c r="P3593" s="3">
        <f t="shared" si="1059"/>
        <v>-35.010026672403576</v>
      </c>
      <c r="Q3593" s="3">
        <f t="shared" si="1060"/>
        <v>153.60304829143709</v>
      </c>
      <c r="R3593">
        <f t="shared" si="1061"/>
        <v>-26.396951708562909</v>
      </c>
      <c r="S3593">
        <f t="shared" si="1062"/>
        <v>701.26487599421716</v>
      </c>
      <c r="T3593">
        <f t="shared" si="1045"/>
        <v>-35.010026672403576</v>
      </c>
    </row>
    <row r="3594" spans="1:20" x14ac:dyDescent="0.25">
      <c r="A3594">
        <f t="shared" si="1046"/>
        <v>4422920.638516074</v>
      </c>
      <c r="B3594">
        <f t="shared" si="1063"/>
        <v>703929.68252299516</v>
      </c>
      <c r="C3594" t="str">
        <f t="shared" si="1047"/>
        <v>-0.0157517305451718+0.00786190596554313i</v>
      </c>
      <c r="D3594" t="str">
        <f t="shared" si="1048"/>
        <v>1.79647503353938-1.76072404193823i</v>
      </c>
      <c r="E3594" t="str">
        <f t="shared" si="1049"/>
        <v>-7.74700063216162-20.2843161289122i</v>
      </c>
      <c r="F3594" t="str">
        <f t="shared" si="1050"/>
        <v>2.4654288728064-1.25899822689747i</v>
      </c>
      <c r="G3594" t="str">
        <f t="shared" si="1051"/>
        <v>0.847252646691984-0.359743796840769i</v>
      </c>
      <c r="H3594" t="str">
        <f t="shared" si="1052"/>
        <v>0.0025612229967989-12.3356354266665i</v>
      </c>
      <c r="I3594" t="str">
        <f t="shared" si="1053"/>
        <v>-0.0437944957705718-0.0858043980075583i</v>
      </c>
      <c r="K3594" t="str">
        <f t="shared" si="1054"/>
        <v>0.000201978698253562-0.000251186998015988i</v>
      </c>
      <c r="L3594" t="str">
        <f t="shared" si="1055"/>
        <v>0.0001875-0.00030065817199214i</v>
      </c>
      <c r="M3594" t="str">
        <f t="shared" si="1056"/>
        <v>0.0025-0.000144932657268006i</v>
      </c>
      <c r="N3594">
        <f t="shared" si="1057"/>
        <v>26.524416004376889</v>
      </c>
      <c r="O3594">
        <f t="shared" si="1058"/>
        <v>35.087411752817339</v>
      </c>
      <c r="P3594" s="3">
        <f t="shared" si="1059"/>
        <v>-35.087411752817339</v>
      </c>
      <c r="Q3594" s="3">
        <f t="shared" si="1060"/>
        <v>153.47558399562311</v>
      </c>
      <c r="R3594">
        <f t="shared" si="1061"/>
        <v>-26.524416004376889</v>
      </c>
      <c r="S3594">
        <f t="shared" si="1062"/>
        <v>703.92968252299511</v>
      </c>
      <c r="T3594">
        <f t="shared" si="1045"/>
        <v>-35.087411752817339</v>
      </c>
    </row>
    <row r="3595" spans="1:20" x14ac:dyDescent="0.25">
      <c r="A3595">
        <f t="shared" si="1046"/>
        <v>4439727.7369424356</v>
      </c>
      <c r="B3595">
        <f t="shared" si="1063"/>
        <v>706604.61531658261</v>
      </c>
      <c r="C3595" t="str">
        <f t="shared" si="1047"/>
        <v>-0.0155945621870053+0.00782681919271488i</v>
      </c>
      <c r="D3595" t="str">
        <f t="shared" si="1048"/>
        <v>1.78988551567904-1.76084360961795i</v>
      </c>
      <c r="E3595" t="str">
        <f t="shared" si="1049"/>
        <v>-7.74524195699687-20.1817832067134i</v>
      </c>
      <c r="F3595" t="str">
        <f t="shared" si="1050"/>
        <v>2.46256469937157-1.26095218293758i</v>
      </c>
      <c r="G3595" t="str">
        <f t="shared" si="1051"/>
        <v>0.846268364180325-0.360691308417436i</v>
      </c>
      <c r="H3595" t="str">
        <f t="shared" si="1052"/>
        <v>0.00253916809789713-12.2889139511442i</v>
      </c>
      <c r="I3595" t="str">
        <f t="shared" si="1053"/>
        <v>-0.0436964684944757-0.0853800883428787i</v>
      </c>
      <c r="K3595" t="str">
        <f t="shared" si="1054"/>
        <v>0.000201764926713231-0.000250272725636339i</v>
      </c>
      <c r="L3595" t="str">
        <f t="shared" si="1055"/>
        <v>0.0001875-0.000299519996007313i</v>
      </c>
      <c r="M3595" t="str">
        <f t="shared" si="1056"/>
        <v>0.0025-0.00014438399807532i</v>
      </c>
      <c r="N3595">
        <f t="shared" si="1057"/>
        <v>26.65180582000653</v>
      </c>
      <c r="O3595">
        <f t="shared" si="1058"/>
        <v>35.164847798176382</v>
      </c>
      <c r="P3595" s="3">
        <f t="shared" si="1059"/>
        <v>-35.164847798176382</v>
      </c>
      <c r="Q3595" s="3">
        <f t="shared" si="1060"/>
        <v>153.34819417999347</v>
      </c>
      <c r="R3595">
        <f t="shared" si="1061"/>
        <v>-26.65180582000653</v>
      </c>
      <c r="S3595">
        <f t="shared" si="1062"/>
        <v>706.60461531658257</v>
      </c>
      <c r="T3595">
        <f t="shared" si="1045"/>
        <v>-35.164847798176382</v>
      </c>
    </row>
    <row r="3596" spans="1:20" x14ac:dyDescent="0.25">
      <c r="A3596">
        <f t="shared" si="1046"/>
        <v>4456598.7023428166</v>
      </c>
      <c r="B3596">
        <f t="shared" si="1063"/>
        <v>709289.71285478561</v>
      </c>
      <c r="C3596" t="str">
        <f t="shared" si="1047"/>
        <v>-0.0154387860939687+0.00779163169630973i</v>
      </c>
      <c r="D3596" t="str">
        <f t="shared" si="1048"/>
        <v>1.783294536871-1.76093853789212i</v>
      </c>
      <c r="E3596" t="str">
        <f t="shared" si="1049"/>
        <v>-7.74335204537669-20.0796112711339i</v>
      </c>
      <c r="F3596" t="str">
        <f t="shared" si="1050"/>
        <v>2.45968544000936-1.26290856379111i</v>
      </c>
      <c r="G3596" t="str">
        <f t="shared" si="1051"/>
        <v>0.84527889734068-0.361638608352599i</v>
      </c>
      <c r="H3596" t="str">
        <f t="shared" si="1052"/>
        <v>0.00251731937435645-12.2423696045092i</v>
      </c>
      <c r="I3596" t="str">
        <f t="shared" si="1053"/>
        <v>-0.0435986392659734-0.0849572422730725i</v>
      </c>
      <c r="K3596" t="str">
        <f t="shared" si="1054"/>
        <v>0.000201552677603051-0.000249361516076313i</v>
      </c>
      <c r="L3596" t="str">
        <f t="shared" si="1055"/>
        <v>0.0001875-0.000298386128718183i</v>
      </c>
      <c r="M3596" t="str">
        <f t="shared" si="1056"/>
        <v>0.0025-0.000143837415894919i</v>
      </c>
      <c r="N3596">
        <f t="shared" si="1057"/>
        <v>26.779120775063689</v>
      </c>
      <c r="O3596">
        <f t="shared" si="1058"/>
        <v>35.242334799085818</v>
      </c>
      <c r="P3596" s="3">
        <f t="shared" si="1059"/>
        <v>-35.242334799085818</v>
      </c>
      <c r="Q3596" s="3">
        <f t="shared" si="1060"/>
        <v>153.22087922493631</v>
      </c>
      <c r="R3596">
        <f t="shared" si="1061"/>
        <v>-26.779120775063689</v>
      </c>
      <c r="S3596">
        <f t="shared" si="1062"/>
        <v>709.28971285478565</v>
      </c>
      <c r="T3596">
        <f t="shared" si="1045"/>
        <v>-35.242334799085818</v>
      </c>
    </row>
    <row r="3597" spans="1:20" x14ac:dyDescent="0.25">
      <c r="A3597">
        <f t="shared" si="1046"/>
        <v>4473533.7774117189</v>
      </c>
      <c r="B3597">
        <f t="shared" si="1063"/>
        <v>711985.01376363379</v>
      </c>
      <c r="C3597" t="str">
        <f t="shared" si="1047"/>
        <v>-0.0152843919155518+0.00775634816307489i</v>
      </c>
      <c r="D3597" t="str">
        <f t="shared" si="1048"/>
        <v>1.7767022863145-1.76100881258516i</v>
      </c>
      <c r="E3597" t="str">
        <f t="shared" si="1049"/>
        <v>-7.74133137641582-19.977799265758i</v>
      </c>
      <c r="F3597" t="str">
        <f t="shared" si="1050"/>
        <v>2.45679105870959-1.26486727346206i</v>
      </c>
      <c r="G3597" t="str">
        <f t="shared" si="1051"/>
        <v>0.84428423379803-0.362585667612639i</v>
      </c>
      <c r="H3597" t="str">
        <f t="shared" si="1052"/>
        <v>0.00249567469827033-12.1960017134057i</v>
      </c>
      <c r="I3597" t="str">
        <f t="shared" si="1053"/>
        <v>-0.0435010043744001-0.0845358555133697i</v>
      </c>
      <c r="K3597" t="str">
        <f t="shared" si="1054"/>
        <v>0.000201341940757802-0.000248453361955124i</v>
      </c>
      <c r="L3597" t="str">
        <f t="shared" si="1055"/>
        <v>0.0001875-0.000297256553813692i</v>
      </c>
      <c r="M3597" t="str">
        <f t="shared" si="1056"/>
        <v>0.0025-0.000143292902864036i</v>
      </c>
      <c r="N3597">
        <f t="shared" si="1057"/>
        <v>26.906360489356388</v>
      </c>
      <c r="O3597">
        <f t="shared" si="1058"/>
        <v>35.319872745518325</v>
      </c>
      <c r="P3597" s="3">
        <f t="shared" si="1059"/>
        <v>-35.319872745518325</v>
      </c>
      <c r="Q3597" s="3">
        <f t="shared" si="1060"/>
        <v>153.09363951064361</v>
      </c>
      <c r="R3597">
        <f t="shared" si="1061"/>
        <v>-26.906360489356388</v>
      </c>
      <c r="S3597">
        <f t="shared" si="1062"/>
        <v>711.98501376363379</v>
      </c>
      <c r="T3597">
        <f t="shared" si="1045"/>
        <v>-35.319872745518325</v>
      </c>
    </row>
    <row r="3598" spans="1:20" x14ac:dyDescent="0.25">
      <c r="A3598">
        <f t="shared" si="1046"/>
        <v>4490533.2057658844</v>
      </c>
      <c r="B3598">
        <f t="shared" si="1063"/>
        <v>714690.55681593565</v>
      </c>
      <c r="C3598" t="str">
        <f t="shared" si="1047"/>
        <v>-0.0151313693581513+0.00772097321512819i</v>
      </c>
      <c r="D3598" t="str">
        <f t="shared" si="1048"/>
        <v>1.77010895335505-1.76105442131843i</v>
      </c>
      <c r="E3598" t="str">
        <f t="shared" si="1049"/>
        <v>-7.73918042656115-19.8763461422464i</v>
      </c>
      <c r="F3598" t="str">
        <f t="shared" si="1050"/>
        <v>2.45388151995751-1.26682821536762i</v>
      </c>
      <c r="G3598" t="str">
        <f t="shared" si="1051"/>
        <v>0.843284361347623-0.36353245694732i</v>
      </c>
      <c r="H3598" t="str">
        <f t="shared" si="1052"/>
        <v>0.00247423196585151-12.1498096070565i</v>
      </c>
      <c r="I3598" t="str">
        <f t="shared" si="1053"/>
        <v>-0.0434035601404017-0.0841159238095458i</v>
      </c>
      <c r="K3598" t="str">
        <f t="shared" si="1054"/>
        <v>0.000201132706070235-0.00024754825587746i</v>
      </c>
      <c r="L3598" t="str">
        <f t="shared" si="1055"/>
        <v>0.0001875-0.000296131255044523i</v>
      </c>
      <c r="M3598" t="str">
        <f t="shared" si="1056"/>
        <v>0.0025-0.000142750451149667i</v>
      </c>
      <c r="N3598">
        <f t="shared" si="1057"/>
        <v>27.033524582938099</v>
      </c>
      <c r="O3598">
        <f t="shared" si="1058"/>
        <v>35.397461626818853</v>
      </c>
      <c r="P3598" s="3">
        <f t="shared" si="1059"/>
        <v>-35.397461626818853</v>
      </c>
      <c r="Q3598" s="3">
        <f t="shared" si="1060"/>
        <v>152.9664754170619</v>
      </c>
      <c r="R3598">
        <f t="shared" si="1061"/>
        <v>-27.033524582938099</v>
      </c>
      <c r="S3598">
        <f t="shared" si="1062"/>
        <v>714.69055681593568</v>
      </c>
      <c r="T3598">
        <f t="shared" si="1045"/>
        <v>-35.397461626818853</v>
      </c>
    </row>
    <row r="3599" spans="1:20" x14ac:dyDescent="0.25">
      <c r="A3599">
        <f t="shared" si="1046"/>
        <v>4507597.2319477946</v>
      </c>
      <c r="B3599">
        <f t="shared" si="1063"/>
        <v>717406.3809318362</v>
      </c>
      <c r="C3599" t="str">
        <f t="shared" si="1047"/>
        <v>-0.0149797081849185+0.00768551141054696i</v>
      </c>
      <c r="D3599" t="str">
        <f t="shared" si="1048"/>
        <v>1.7635147274626-1.76107535351206i</v>
      </c>
      <c r="E3599" t="str">
        <f t="shared" si="1049"/>
        <v>-7.73689966966775-19.7752508602996i</v>
      </c>
      <c r="F3599" t="str">
        <f t="shared" si="1050"/>
        <v>2.45095678874218-1.26879129233952i</v>
      </c>
      <c r="G3599" t="str">
        <f t="shared" si="1051"/>
        <v>0.842279267957836-0.36447894689028i</v>
      </c>
      <c r="H3599" t="str">
        <f t="shared" si="1052"/>
        <v>0.00245298909714017-12.1037926172532i</v>
      </c>
      <c r="I3599" t="str">
        <f t="shared" si="1053"/>
        <v>-0.0433063029158802-0.0836974429378192i</v>
      </c>
      <c r="K3599" t="str">
        <f t="shared" si="1054"/>
        <v>0.000200924963490881-0.000246646190433946i</v>
      </c>
      <c r="L3599" t="str">
        <f t="shared" si="1055"/>
        <v>0.0001875-0.000295010216222875i</v>
      </c>
      <c r="M3599" t="str">
        <f t="shared" si="1056"/>
        <v>0.0025-0.000142210052948463i</v>
      </c>
      <c r="N3599">
        <f t="shared" si="1057"/>
        <v>27.160612676165556</v>
      </c>
      <c r="O3599">
        <f t="shared" si="1058"/>
        <v>35.475101431709355</v>
      </c>
      <c r="P3599" s="3">
        <f t="shared" si="1059"/>
        <v>-35.475101431709355</v>
      </c>
      <c r="Q3599" s="3">
        <f t="shared" si="1060"/>
        <v>152.83938732383444</v>
      </c>
      <c r="R3599">
        <f t="shared" si="1061"/>
        <v>-27.160612676165556</v>
      </c>
      <c r="S3599">
        <f t="shared" si="1062"/>
        <v>717.40638093183622</v>
      </c>
      <c r="T3599">
        <f t="shared" si="1045"/>
        <v>-35.475101431709355</v>
      </c>
    </row>
    <row r="3600" spans="1:20" x14ac:dyDescent="0.25">
      <c r="A3600">
        <f t="shared" si="1046"/>
        <v>4524726.1014291961</v>
      </c>
      <c r="B3600">
        <f t="shared" si="1063"/>
        <v>720132.52517937717</v>
      </c>
      <c r="C3600" t="str">
        <f t="shared" si="1047"/>
        <v>-0.0148293982156082+0.00764996724395129i</v>
      </c>
      <c r="D3600" t="str">
        <f t="shared" si="1048"/>
        <v>1.75691979820981-1.76107160038665i</v>
      </c>
      <c r="E3600" t="str">
        <f t="shared" si="1049"/>
        <v>-7.73448957707375-19.6745123876198i</v>
      </c>
      <c r="F3600" t="str">
        <f t="shared" si="1050"/>
        <v>2.44801683056484-1.27075640662539i</v>
      </c>
      <c r="G3600" t="str">
        <f t="shared" si="1051"/>
        <v>0.841268941773056-0.365425107759577i</v>
      </c>
      <c r="H3600" t="str">
        <f t="shared" si="1052"/>
        <v>0.00243194403571587-12.0579500783459i</v>
      </c>
      <c r="I3600" t="str">
        <f t="shared" si="1053"/>
        <v>-0.0432092290839364-0.0832804087047435i</v>
      </c>
      <c r="K3600" t="str">
        <f t="shared" si="1054"/>
        <v>0.000200718703027872-0.000245747158201576i</v>
      </c>
      <c r="L3600" t="str">
        <f t="shared" si="1055"/>
        <v>0.0001875-0.00029389342122223i</v>
      </c>
      <c r="M3600" t="str">
        <f t="shared" si="1056"/>
        <v>0.0025-0.000141671700486614i</v>
      </c>
      <c r="N3600">
        <f t="shared" si="1057"/>
        <v>27.287624389749055</v>
      </c>
      <c r="O3600">
        <f t="shared" si="1058"/>
        <v>35.552792148293342</v>
      </c>
      <c r="P3600" s="3">
        <f t="shared" si="1059"/>
        <v>-35.552792148293342</v>
      </c>
      <c r="Q3600" s="3">
        <f t="shared" si="1060"/>
        <v>152.71237561025094</v>
      </c>
      <c r="R3600">
        <f t="shared" si="1061"/>
        <v>-27.287624389749055</v>
      </c>
      <c r="S3600">
        <f t="shared" si="1062"/>
        <v>720.13252517937713</v>
      </c>
      <c r="T3600">
        <f t="shared" si="1045"/>
        <v>-35.552792148293342</v>
      </c>
    </row>
    <row r="3601" spans="1:20" x14ac:dyDescent="0.25">
      <c r="A3601">
        <f t="shared" si="1046"/>
        <v>4541920.0606146269</v>
      </c>
      <c r="B3601">
        <f t="shared" si="1063"/>
        <v>722869.0287750588</v>
      </c>
      <c r="C3601" t="str">
        <f t="shared" si="1047"/>
        <v>-0.0146804293264259+0.00761434514708327i</v>
      </c>
      <c r="D3601" t="str">
        <f t="shared" si="1048"/>
        <v>1.75032435525028-1.76104315496455i</v>
      </c>
      <c r="E3601" t="str">
        <f t="shared" si="1049"/>
        <v>-7.73195061767539-19.5741296998732i</v>
      </c>
      <c r="F3601" t="str">
        <f t="shared" si="1050"/>
        <v>2.4450616114473-1.27272345989027i</v>
      </c>
      <c r="G3601" t="str">
        <f t="shared" si="1051"/>
        <v>0.840253371116568-0.366370909658247i</v>
      </c>
      <c r="H3601" t="str">
        <f t="shared" si="1052"/>
        <v>0.00241109474841294-12.0122813272337i</v>
      </c>
      <c r="I3601" t="str">
        <f t="shared" si="1053"/>
        <v>-0.0431123350588175-0.0828648169471027i</v>
      </c>
      <c r="K3601" t="str">
        <f t="shared" si="1054"/>
        <v>0.000200513914746752-0.000244851151744143i</v>
      </c>
      <c r="L3601" t="str">
        <f t="shared" si="1055"/>
        <v>0.0001875-0.000292780853977118i</v>
      </c>
      <c r="M3601" t="str">
        <f t="shared" si="1056"/>
        <v>0.0025-0.000141135386019739i</v>
      </c>
      <c r="N3601">
        <f t="shared" si="1057"/>
        <v>27.414559344804644</v>
      </c>
      <c r="O3601">
        <f t="shared" si="1058"/>
        <v>35.630533764060999</v>
      </c>
      <c r="P3601" s="3">
        <f t="shared" si="1059"/>
        <v>-35.630533764060999</v>
      </c>
      <c r="Q3601" s="3">
        <f t="shared" si="1060"/>
        <v>152.58544065519536</v>
      </c>
      <c r="R3601">
        <f t="shared" si="1061"/>
        <v>-27.414559344804644</v>
      </c>
      <c r="S3601">
        <f t="shared" si="1062"/>
        <v>722.86902877505884</v>
      </c>
      <c r="T3601">
        <f t="shared" si="1045"/>
        <v>-35.630533764060999</v>
      </c>
    </row>
    <row r="3602" spans="1:20" x14ac:dyDescent="0.25">
      <c r="A3602">
        <f t="shared" si="1046"/>
        <v>4559179.3568449626</v>
      </c>
      <c r="B3602">
        <f t="shared" si="1063"/>
        <v>725615.931084404</v>
      </c>
      <c r="C3602" t="str">
        <f t="shared" si="1047"/>
        <v>-0.0145327914498752+0.0075786494893826i</v>
      </c>
      <c r="D3602" t="str">
        <f t="shared" si="1048"/>
        <v>1.7437285882967-1.76099001207088i</v>
      </c>
      <c r="E3602" t="str">
        <f t="shared" si="1049"/>
        <v>-7.72928325800113-19.4741017806516i</v>
      </c>
      <c r="F3602" t="str">
        <f t="shared" si="1050"/>
        <v>2.44209109794042-1.27469235321823i</v>
      </c>
      <c r="G3602" t="str">
        <f t="shared" si="1051"/>
        <v>0.839232544493456-0.367316322474915i</v>
      </c>
      <c r="H3602" t="str">
        <f t="shared" si="1052"/>
        <v>0.00239043922503944-11.9667857033541i</v>
      </c>
      <c r="I3602" t="str">
        <f t="shared" si="1053"/>
        <v>-0.0430156172858634-0.0824506635317994i</v>
      </c>
      <c r="K3602" t="str">
        <f t="shared" si="1054"/>
        <v>0.00020031058877029-0.000243958163612678i</v>
      </c>
      <c r="L3602" t="str">
        <f t="shared" si="1055"/>
        <v>0.0001875-0.000291672498482883i</v>
      </c>
      <c r="M3602" t="str">
        <f t="shared" si="1056"/>
        <v>0.0025-0.000140601101832774i</v>
      </c>
      <c r="N3602">
        <f t="shared" si="1057"/>
        <v>27.5414171629061</v>
      </c>
      <c r="O3602">
        <f t="shared" si="1058"/>
        <v>35.708326265894087</v>
      </c>
      <c r="P3602" s="3">
        <f t="shared" si="1059"/>
        <v>-35.708326265894087</v>
      </c>
      <c r="Q3602" s="3">
        <f t="shared" si="1060"/>
        <v>152.4585828370939</v>
      </c>
      <c r="R3602">
        <f t="shared" si="1061"/>
        <v>-27.5414171629061</v>
      </c>
      <c r="S3602">
        <f t="shared" si="1062"/>
        <v>725.615931084404</v>
      </c>
      <c r="T3602">
        <f t="shared" si="1045"/>
        <v>-35.708326265894087</v>
      </c>
    </row>
    <row r="3603" spans="1:20" x14ac:dyDescent="0.25">
      <c r="A3603">
        <f t="shared" si="1046"/>
        <v>4576504.2384009734</v>
      </c>
      <c r="B3603">
        <f t="shared" si="1063"/>
        <v>728373.27162252471</v>
      </c>
      <c r="C3603" t="str">
        <f t="shared" si="1047"/>
        <v>-0.0143864745746036+0.0075428845785572i</v>
      </c>
      <c r="D3603" t="str">
        <f t="shared" si="1048"/>
        <v>1.73713268709903-1.76091216833414i</v>
      </c>
      <c r="E3603" t="str">
        <f t="shared" si="1049"/>
        <v>-7.72648796228588-19.3744276214328i</v>
      </c>
      <c r="F3603" t="str">
        <f t="shared" si="1050"/>
        <v>2.43910525713247-1.27666298711398i</v>
      </c>
      <c r="G3603" t="str">
        <f t="shared" si="1051"/>
        <v>0.838206450593512-0.368261315884439i</v>
      </c>
      <c r="H3603" t="str">
        <f t="shared" si="1052"/>
        <v>0.00236997547809968-11.9214625486737i</v>
      </c>
      <c r="I3603" t="str">
        <f t="shared" si="1053"/>
        <v>-0.0429190722414551-0.0820379443557461i</v>
      </c>
      <c r="K3603" t="str">
        <f t="shared" si="1054"/>
        <v>0.000200108715278289-0.000243068186345871i</v>
      </c>
      <c r="L3603" t="str">
        <f t="shared" si="1055"/>
        <v>0.0001875-0.00029056833879546i</v>
      </c>
      <c r="M3603" t="str">
        <f t="shared" si="1056"/>
        <v>0.0025-0.000140068840239863i</v>
      </c>
      <c r="N3603">
        <f t="shared" si="1057"/>
        <v>27.668197466135439</v>
      </c>
      <c r="O3603">
        <f t="shared" si="1058"/>
        <v>35.786169640071783</v>
      </c>
      <c r="P3603" s="3">
        <f t="shared" si="1059"/>
        <v>-35.786169640071783</v>
      </c>
      <c r="Q3603" s="3">
        <f t="shared" si="1060"/>
        <v>152.33180253386456</v>
      </c>
      <c r="R3603">
        <f t="shared" si="1061"/>
        <v>-27.668197466135439</v>
      </c>
      <c r="S3603">
        <f t="shared" si="1062"/>
        <v>728.37327162252473</v>
      </c>
      <c r="T3603">
        <f t="shared" si="1045"/>
        <v>-35.786169640071783</v>
      </c>
    </row>
    <row r="3604" spans="1:20" x14ac:dyDescent="0.25">
      <c r="A3604">
        <f t="shared" si="1046"/>
        <v>4593894.9545068974</v>
      </c>
      <c r="B3604">
        <f t="shared" si="1063"/>
        <v>731141.09005469037</v>
      </c>
      <c r="C3604" t="str">
        <f t="shared" si="1047"/>
        <v>-0.0142414687452505+0.00750705466115042i</v>
      </c>
      <c r="D3604" t="str">
        <f t="shared" si="1048"/>
        <v>1.7305368414227-1.76080962218665i</v>
      </c>
      <c r="E3604" t="str">
        <f t="shared" si="1049"/>
        <v>-7.72356519254442-19.2751062215434i</v>
      </c>
      <c r="F3604" t="str">
        <f t="shared" si="1050"/>
        <v>2.43610405665777-1.2786352615048i</v>
      </c>
      <c r="G3604" t="str">
        <f t="shared" si="1051"/>
        <v>0.837175078294158-0.369205859348587i</v>
      </c>
      <c r="H3604" t="str">
        <f t="shared" si="1052"/>
        <v>0.00234970154251984-11.8763112076779i</v>
      </c>
      <c r="I3604" t="str">
        <f t="shared" si="1053"/>
        <v>-0.0428226964329681-0.0816266553457554i</v>
      </c>
      <c r="K3604" t="str">
        <f t="shared" si="1054"/>
        <v>0.000199908284507398-0.000242181212470491i</v>
      </c>
      <c r="L3604" t="str">
        <f t="shared" si="1055"/>
        <v>0.0001875-0.000289468359031141i</v>
      </c>
      <c r="M3604" t="str">
        <f t="shared" si="1056"/>
        <v>0.0025-0.000139538593584243i</v>
      </c>
      <c r="N3604">
        <f t="shared" si="1057"/>
        <v>27.79489987713049</v>
      </c>
      <c r="O3604">
        <f t="shared" si="1058"/>
        <v>35.864063872275189</v>
      </c>
      <c r="P3604" s="3">
        <f t="shared" si="1059"/>
        <v>-35.864063872275189</v>
      </c>
      <c r="Q3604" s="3">
        <f t="shared" si="1060"/>
        <v>152.20510012286951</v>
      </c>
      <c r="R3604">
        <f t="shared" si="1061"/>
        <v>-27.79489987713049</v>
      </c>
      <c r="S3604">
        <f t="shared" si="1062"/>
        <v>731.14109005469038</v>
      </c>
      <c r="T3604">
        <f t="shared" si="1045"/>
        <v>-35.864063872275189</v>
      </c>
    </row>
    <row r="3605" spans="1:20" x14ac:dyDescent="0.25">
      <c r="A3605">
        <f t="shared" si="1046"/>
        <v>4611351.7553340234</v>
      </c>
      <c r="B3605">
        <f t="shared" si="1063"/>
        <v>733919.42619689822</v>
      </c>
      <c r="C3605" t="str">
        <f t="shared" si="1047"/>
        <v>-0.014097764062293+0.00747116392310507i</v>
      </c>
      <c r="D3605" t="str">
        <f t="shared" si="1048"/>
        <v>1.72394124102677-1.76068237386461i</v>
      </c>
      <c r="E3605" t="str">
        <f t="shared" si="1049"/>
        <v>-7.72051540864532-19.1761365881183i</v>
      </c>
      <c r="F3605" t="str">
        <f t="shared" si="1050"/>
        <v>2.43308746470514-1.28060907574243i</v>
      </c>
      <c r="G3605" t="str">
        <f t="shared" si="1051"/>
        <v>0.836138416663375-0.370149922116755i</v>
      </c>
      <c r="H3605" t="str">
        <f t="shared" si="1052"/>
        <v>0.00232961547537774-11.8313310273615i</v>
      </c>
      <c r="I3605" t="str">
        <f t="shared" si="1053"/>
        <v>-0.0427264863987259-0.0812167924584283i</v>
      </c>
      <c r="K3605" t="str">
        <f t="shared" si="1054"/>
        <v>0.000199709286750919-0.000241297234501811i</v>
      </c>
      <c r="L3605" t="str">
        <f t="shared" si="1055"/>
        <v>0.0001875-0.000288372543366349i</v>
      </c>
      <c r="M3605" t="str">
        <f t="shared" si="1056"/>
        <v>0.0025-0.000139010354238138i</v>
      </c>
      <c r="N3605">
        <f t="shared" si="1057"/>
        <v>27.921524019136996</v>
      </c>
      <c r="O3605">
        <f t="shared" si="1058"/>
        <v>35.94200894759269</v>
      </c>
      <c r="P3605" s="3">
        <f t="shared" si="1059"/>
        <v>-35.94200894759269</v>
      </c>
      <c r="Q3605" s="3">
        <f t="shared" si="1060"/>
        <v>152.078475980863</v>
      </c>
      <c r="R3605">
        <f t="shared" si="1061"/>
        <v>-27.921524019136996</v>
      </c>
      <c r="S3605">
        <f t="shared" si="1062"/>
        <v>733.91942619689826</v>
      </c>
      <c r="T3605">
        <f t="shared" si="1045"/>
        <v>-35.94200894759269</v>
      </c>
    </row>
    <row r="3606" spans="1:20" x14ac:dyDescent="0.25">
      <c r="A3606">
        <f t="shared" si="1046"/>
        <v>4628874.8920042925</v>
      </c>
      <c r="B3606">
        <f t="shared" si="1063"/>
        <v>736708.32001644641</v>
      </c>
      <c r="C3606" t="str">
        <f t="shared" si="1047"/>
        <v>-0.01395535068189+0.00743521649032087i</v>
      </c>
      <c r="D3606" t="str">
        <f t="shared" si="1048"/>
        <v>1.71734607564201-1.7605304254077i</v>
      </c>
      <c r="E3606" t="str">
        <f t="shared" si="1049"/>
        <v>-7.71733906838321-19.0775177360615i</v>
      </c>
      <c r="F3606" t="str">
        <f t="shared" si="1050"/>
        <v>2.43005545002643-1.28258432860506i</v>
      </c>
      <c r="G3606" t="str">
        <f t="shared" si="1051"/>
        <v>0.835096454962639-0.371093473226722i</v>
      </c>
      <c r="H3606" t="str">
        <f t="shared" si="1052"/>
        <v>0.00230971535563505-11.7865213572187i</v>
      </c>
      <c r="I3606" t="str">
        <f t="shared" si="1053"/>
        <v>-0.0426304387079522-0.0808083516800385i</v>
      </c>
      <c r="K3606" t="str">
        <f t="shared" si="1054"/>
        <v>0.000199511712358608-0.00024041624494401i</v>
      </c>
      <c r="L3606" t="str">
        <f t="shared" si="1055"/>
        <v>0.0001875-0.000287280876037407i</v>
      </c>
      <c r="M3606" t="str">
        <f t="shared" si="1056"/>
        <v>0.0025-0.000138484114602648i</v>
      </c>
      <c r="N3606">
        <f t="shared" si="1057"/>
        <v>28.048069516054284</v>
      </c>
      <c r="O3606">
        <f t="shared" si="1058"/>
        <v>36.020004850526661</v>
      </c>
      <c r="P3606" s="3">
        <f t="shared" si="1059"/>
        <v>-36.020004850526661</v>
      </c>
      <c r="Q3606" s="3">
        <f t="shared" si="1060"/>
        <v>151.95193048394572</v>
      </c>
      <c r="R3606">
        <f t="shared" si="1061"/>
        <v>-28.048069516054284</v>
      </c>
      <c r="S3606">
        <f t="shared" si="1062"/>
        <v>736.70832001644635</v>
      </c>
      <c r="T3606">
        <f t="shared" si="1045"/>
        <v>-36.020004850526661</v>
      </c>
    </row>
    <row r="3607" spans="1:20" x14ac:dyDescent="0.25">
      <c r="A3607">
        <f t="shared" si="1046"/>
        <v>4646464.6165939085</v>
      </c>
      <c r="B3607">
        <f t="shared" si="1063"/>
        <v>739507.81163250888</v>
      </c>
      <c r="C3607" t="str">
        <f t="shared" si="1047"/>
        <v>-0.0138142188157291+0.00739921642921125i</v>
      </c>
      <c r="D3607" t="str">
        <f t="shared" si="1048"/>
        <v>1.71075153494921-1.76035378065869i</v>
      </c>
      <c r="E3607" t="str">
        <f t="shared" si="1049"/>
        <v>-7.71403662755181-18.9792486880058i</v>
      </c>
      <c r="F3607" t="str">
        <f t="shared" si="1050"/>
        <v>2.42700798194512-1.28456091829954i</v>
      </c>
      <c r="G3607" t="str">
        <f t="shared" si="1051"/>
        <v>0.834049182649874-0.372036481505444i</v>
      </c>
      <c r="H3607" t="str">
        <f t="shared" si="1052"/>
        <v>0.00228999928387325-11.741881549233i</v>
      </c>
      <c r="I3607" t="str">
        <f t="shared" si="1053"/>
        <v>-0.0425345499607278-0.0804013290264162i</v>
      </c>
      <c r="K3607" t="str">
        <f t="shared" si="1054"/>
        <v>0.00019931555173648-0.000239538236290588i</v>
      </c>
      <c r="L3607" t="str">
        <f t="shared" si="1055"/>
        <v>0.0001875-0.000286193341340314i</v>
      </c>
      <c r="M3607" t="str">
        <f t="shared" si="1056"/>
        <v>0.0025-0.000137959867107639i</v>
      </c>
      <c r="N3607">
        <f t="shared" si="1057"/>
        <v>28.17453599248492</v>
      </c>
      <c r="O3607">
        <f t="shared" si="1058"/>
        <v>36.098051564997974</v>
      </c>
      <c r="P3607" s="3">
        <f t="shared" si="1059"/>
        <v>-36.098051564997974</v>
      </c>
      <c r="Q3607" s="3">
        <f t="shared" si="1060"/>
        <v>151.82546400751508</v>
      </c>
      <c r="R3607">
        <f t="shared" si="1061"/>
        <v>-28.17453599248492</v>
      </c>
      <c r="S3607">
        <f t="shared" si="1062"/>
        <v>739.50781163250883</v>
      </c>
      <c r="T3607">
        <f t="shared" si="1045"/>
        <v>-36.098051564997974</v>
      </c>
    </row>
    <row r="3608" spans="1:20" x14ac:dyDescent="0.25">
      <c r="A3608">
        <f t="shared" si="1046"/>
        <v>4664121.1821369659</v>
      </c>
      <c r="B3608">
        <f t="shared" si="1063"/>
        <v>742317.94131671241</v>
      </c>
      <c r="C3608" t="str">
        <f t="shared" si="1047"/>
        <v>-0.0136743587308715+0.0073631677472539i</v>
      </c>
      <c r="D3608" t="str">
        <f t="shared" si="1048"/>
        <v>1.70415780855723-1.76015244526237i</v>
      </c>
      <c r="E3608" t="str">
        <f t="shared" si="1049"/>
        <v>-7.71060854001624-18.8813284742738i</v>
      </c>
      <c r="F3608" t="str">
        <f t="shared" si="1050"/>
        <v>2.42394503036501-1.28653874246364i</v>
      </c>
      <c r="G3608" t="str">
        <f t="shared" si="1051"/>
        <v>0.832996589382402-0.372978915569886i</v>
      </c>
      <c r="H3608" t="str">
        <f t="shared" si="1052"/>
        <v>0.00227046538203315-11.6974109578683i</v>
      </c>
      <c r="I3608" t="str">
        <f t="shared" si="1053"/>
        <v>-0.0424388167879521-0.0799957205428395i</v>
      </c>
      <c r="K3608" t="str">
        <f t="shared" si="1054"/>
        <v>0.00019912079534662-0.000238663201024771i</v>
      </c>
      <c r="L3608" t="str">
        <f t="shared" si="1055"/>
        <v>0.0001875-0.000285109923630518i</v>
      </c>
      <c r="M3608" t="str">
        <f t="shared" si="1056"/>
        <v>0.0025-0.000137437604211634i</v>
      </c>
      <c r="N3608">
        <f t="shared" si="1057"/>
        <v>28.300923073778819</v>
      </c>
      <c r="O3608">
        <f t="shared" si="1058"/>
        <v>36.176149074352026</v>
      </c>
      <c r="P3608" s="3">
        <f t="shared" si="1059"/>
        <v>-36.176149074352026</v>
      </c>
      <c r="Q3608" s="3">
        <f t="shared" si="1060"/>
        <v>151.69907692622118</v>
      </c>
      <c r="R3608">
        <f t="shared" si="1061"/>
        <v>-28.300923073778819</v>
      </c>
      <c r="S3608">
        <f t="shared" si="1062"/>
        <v>742.31794131671245</v>
      </c>
      <c r="T3608">
        <f t="shared" si="1045"/>
        <v>-36.176149074352026</v>
      </c>
    </row>
    <row r="3609" spans="1:20" x14ac:dyDescent="0.25">
      <c r="A3609">
        <f t="shared" si="1046"/>
        <v>4681844.8426290862</v>
      </c>
      <c r="B3609">
        <f t="shared" si="1063"/>
        <v>745138.74949371594</v>
      </c>
      <c r="C3609" t="str">
        <f t="shared" si="1047"/>
        <v>-0.0135357607495952+0.0073270743935381i</v>
      </c>
      <c r="D3609" t="str">
        <f t="shared" si="1048"/>
        <v>1.69756508598129-1.75992642666444i</v>
      </c>
      <c r="E3609" t="str">
        <f t="shared" si="1049"/>
        <v>-7.70705525778419-18.7837561328355i</v>
      </c>
      <c r="F3609" t="str">
        <f t="shared" si="1050"/>
        <v>2.42086656577865-1.28851769816834i</v>
      </c>
      <c r="G3609" t="str">
        <f t="shared" si="1051"/>
        <v>0.831938665019907-0.373920743827889i</v>
      </c>
      <c r="H3609" t="str">
        <f t="shared" si="1052"/>
        <v>0.00225111179315711-11.6531089400586i</v>
      </c>
      <c r="I3609" t="str">
        <f t="shared" si="1053"/>
        <v>-0.0423432358512966-0.0795915223039073i</v>
      </c>
      <c r="K3609" t="str">
        <f t="shared" si="1054"/>
        <v>0.00019892743370697-0.000237791131619905i</v>
      </c>
      <c r="L3609" t="str">
        <f t="shared" si="1055"/>
        <v>0.0001875-0.000284030607322692i</v>
      </c>
      <c r="M3609" t="str">
        <f t="shared" si="1056"/>
        <v>0.0025-0.000136917318401708i</v>
      </c>
      <c r="N3609">
        <f t="shared" si="1057"/>
        <v>28.427230386080822</v>
      </c>
      <c r="O3609">
        <f t="shared" si="1058"/>
        <v>36.254297361365332</v>
      </c>
      <c r="P3609" s="3">
        <f t="shared" si="1059"/>
        <v>-36.254297361365332</v>
      </c>
      <c r="Q3609" s="3">
        <f t="shared" si="1060"/>
        <v>151.57276961391918</v>
      </c>
      <c r="R3609">
        <f t="shared" si="1061"/>
        <v>-28.427230386080822</v>
      </c>
      <c r="S3609">
        <f t="shared" si="1062"/>
        <v>745.13874949371598</v>
      </c>
      <c r="T3609">
        <f t="shared" si="1045"/>
        <v>-36.254297361365332</v>
      </c>
    </row>
    <row r="3610" spans="1:20" x14ac:dyDescent="0.25">
      <c r="A3610">
        <f t="shared" si="1046"/>
        <v>4699635.8530310774</v>
      </c>
      <c r="B3610">
        <f t="shared" si="1063"/>
        <v>747970.2767417921</v>
      </c>
      <c r="C3610" t="str">
        <f t="shared" si="1047"/>
        <v>-0.0133984152492408+0.00729094025930925i</v>
      </c>
      <c r="D3610" t="str">
        <f t="shared" si="1048"/>
        <v>1.69097355662114-1.75967573410996i</v>
      </c>
      <c r="E3610" t="str">
        <f t="shared" si="1049"/>
        <v>-7.70337723107828-18.6865307092689i</v>
      </c>
      <c r="F3610" t="str">
        <f t="shared" si="1050"/>
        <v>2.41777255927615-1.29049768192043i</v>
      </c>
      <c r="G3610" t="str">
        <f t="shared" si="1051"/>
        <v>0.830875399627408-0.374861934479087i</v>
      </c>
      <c r="H3610" t="str">
        <f t="shared" si="1052"/>
        <v>0.0022319366811348-11.6089748551986i</v>
      </c>
      <c r="I3610" t="str">
        <f t="shared" si="1053"/>
        <v>-0.0422478038431712-0.0791887304134267i</v>
      </c>
      <c r="K3610" t="str">
        <f t="shared" si="1054"/>
        <v>0.000198735457391143-0.000236922020539859i</v>
      </c>
      <c r="L3610" t="str">
        <f t="shared" si="1055"/>
        <v>0.0001875-0.000282955376890508i</v>
      </c>
      <c r="M3610" t="str">
        <f t="shared" si="1056"/>
        <v>0.0025-0.000136399002193373i</v>
      </c>
      <c r="N3610">
        <f t="shared" si="1057"/>
        <v>28.553457556375491</v>
      </c>
      <c r="O3610">
        <f t="shared" si="1058"/>
        <v>36.332496408250577</v>
      </c>
      <c r="P3610" s="3">
        <f t="shared" si="1059"/>
        <v>-36.332496408250577</v>
      </c>
      <c r="Q3610" s="3">
        <f t="shared" si="1060"/>
        <v>151.44654244362451</v>
      </c>
      <c r="R3610">
        <f t="shared" si="1061"/>
        <v>-28.553457556375491</v>
      </c>
      <c r="S3610">
        <f t="shared" si="1062"/>
        <v>747.97027674179208</v>
      </c>
      <c r="T3610">
        <f t="shared" si="1045"/>
        <v>-36.332496408250577</v>
      </c>
    </row>
    <row r="3611" spans="1:20" x14ac:dyDescent="0.25">
      <c r="A3611">
        <f t="shared" si="1046"/>
        <v>4717494.4692725949</v>
      </c>
      <c r="B3611">
        <f t="shared" si="1063"/>
        <v>750812.5637934109</v>
      </c>
      <c r="C3611" t="str">
        <f t="shared" si="1047"/>
        <v>-0.0132623126620544+0.00725476917850798i</v>
      </c>
      <c r="D3611" t="str">
        <f t="shared" si="1048"/>
        <v>1.68438340973936-1.75940037864147i</v>
      </c>
      <c r="E3611" t="str">
        <f t="shared" si="1049"/>
        <v>-7.69957490840673-18.5896512567182i</v>
      </c>
      <c r="F3611" t="str">
        <f t="shared" si="1050"/>
        <v>2.41466298255378-1.29247858966507i</v>
      </c>
      <c r="G3611" t="str">
        <f t="shared" si="1051"/>
        <v>0.829806783478232-0.37580245551585i</v>
      </c>
      <c r="H3611" t="str">
        <f t="shared" si="1052"/>
        <v>0.00221293823045199-11.5650080651342i</v>
      </c>
      <c r="I3611" t="str">
        <f t="shared" si="1053"/>
        <v>-0.0421525174866854-0.0787873410042912i</v>
      </c>
      <c r="K3611" t="str">
        <f t="shared" si="1054"/>
        <v>0.000198544857028209-0.000236055860239408i</v>
      </c>
      <c r="L3611" t="str">
        <f t="shared" si="1055"/>
        <v>0.0001875-0.000281884216866416i</v>
      </c>
      <c r="M3611" t="str">
        <f t="shared" si="1056"/>
        <v>0.0025-0.000135882648130477i</v>
      </c>
      <c r="N3611">
        <f t="shared" si="1057"/>
        <v>28.679604212530222</v>
      </c>
      <c r="O3611">
        <f t="shared" si="1058"/>
        <v>36.410746196663418</v>
      </c>
      <c r="P3611" s="3">
        <f t="shared" si="1059"/>
        <v>-36.410746196663418</v>
      </c>
      <c r="Q3611" s="3">
        <f t="shared" si="1060"/>
        <v>151.32039578746978</v>
      </c>
      <c r="R3611">
        <f t="shared" si="1061"/>
        <v>-28.679604212530222</v>
      </c>
      <c r="S3611">
        <f t="shared" si="1062"/>
        <v>750.81256379341085</v>
      </c>
      <c r="T3611">
        <f t="shared" si="1045"/>
        <v>-36.410746196663418</v>
      </c>
    </row>
    <row r="3612" spans="1:20" x14ac:dyDescent="0.25">
      <c r="A3612">
        <f t="shared" si="1046"/>
        <v>4735420.9482558314</v>
      </c>
      <c r="B3612">
        <f t="shared" si="1063"/>
        <v>753665.65153582592</v>
      </c>
      <c r="C3612" t="str">
        <f t="shared" si="1047"/>
        <v>-0.0131274434750315+0.00721856492830648i</v>
      </c>
      <c r="D3612" t="str">
        <f t="shared" si="1048"/>
        <v>1.67779483443959-1.75910037309687i</v>
      </c>
      <c r="E3612" t="str">
        <f t="shared" si="1049"/>
        <v>-7.69564873663381-18.4931168358521i</v>
      </c>
      <c r="F3612" t="str">
        <f t="shared" si="1050"/>
        <v>2.41153780792262-1.29446031678847i</v>
      </c>
      <c r="G3612" t="str">
        <f t="shared" si="1051"/>
        <v>0.828732807057001-0.37674227472428i</v>
      </c>
      <c r="H3612" t="str">
        <f t="shared" si="1052"/>
        <v>0.00219411464594241-11.5212079341526i</v>
      </c>
      <c r="I3612" t="str">
        <f t="shared" si="1053"/>
        <v>-0.0420573735356098-0.0783873502383564i</v>
      </c>
      <c r="K3612" t="str">
        <f t="shared" si="1054"/>
        <v>0.0001983556233025-0.000235192643164623i</v>
      </c>
      <c r="L3612" t="str">
        <f t="shared" si="1055"/>
        <v>0.0001875-0.000280817111841418i</v>
      </c>
      <c r="M3612" t="str">
        <f t="shared" si="1056"/>
        <v>0.0025-0.000135368248785094i</v>
      </c>
      <c r="N3612">
        <f t="shared" si="1057"/>
        <v>28.805669983338021</v>
      </c>
      <c r="O3612">
        <f t="shared" si="1058"/>
        <v>36.489046707708461</v>
      </c>
      <c r="P3612" s="3">
        <f t="shared" si="1059"/>
        <v>-36.489046707708461</v>
      </c>
      <c r="Q3612" s="3">
        <f t="shared" si="1060"/>
        <v>151.19433001666198</v>
      </c>
      <c r="R3612">
        <f t="shared" si="1061"/>
        <v>-28.805669983338021</v>
      </c>
      <c r="S3612">
        <f t="shared" si="1062"/>
        <v>753.66565153582587</v>
      </c>
      <c r="T3612">
        <f t="shared" si="1045"/>
        <v>-36.489046707708461</v>
      </c>
    </row>
    <row r="3613" spans="1:20" x14ac:dyDescent="0.25">
      <c r="A3613">
        <f t="shared" si="1046"/>
        <v>4753415.5478592031</v>
      </c>
      <c r="B3613">
        <f t="shared" si="1063"/>
        <v>756529.58101166203</v>
      </c>
      <c r="C3613" t="str">
        <f t="shared" si="1047"/>
        <v>-0.0129937982297604+0.00718233122964199i</v>
      </c>
      <c r="D3613" t="str">
        <f t="shared" si="1048"/>
        <v>1.67120801964491-1.75877573210696i</v>
      </c>
      <c r="E3613" t="str">
        <f t="shared" si="1049"/>
        <v>-7.69159916105086-18.3969265148225i</v>
      </c>
      <c r="F3613" t="str">
        <f t="shared" si="1050"/>
        <v>2.40839700831735-1.29644275812082i</v>
      </c>
      <c r="G3613" t="str">
        <f t="shared" si="1051"/>
        <v>0.827653461062617-0.377681359685235i</v>
      </c>
      <c r="H3613" t="str">
        <f t="shared" si="1052"/>
        <v>0.00217546415254299-11.4775738289734i</v>
      </c>
      <c r="I3613" t="str">
        <f t="shared" si="1053"/>
        <v>-0.0419623687743469-0.0779887543063232i</v>
      </c>
      <c r="K3613" t="str">
        <f t="shared" si="1054"/>
        <v>0.000198167746953404-0.000234332361753262i</v>
      </c>
      <c r="L3613" t="str">
        <f t="shared" si="1055"/>
        <v>0.0001875-0.000279754046464852i</v>
      </c>
      <c r="M3613" t="str">
        <f t="shared" si="1056"/>
        <v>0.0025-0.000134855796757416i</v>
      </c>
      <c r="N3613">
        <f t="shared" si="1057"/>
        <v>28.931654498562324</v>
      </c>
      <c r="O3613">
        <f t="shared" si="1058"/>
        <v>36.5673979219453</v>
      </c>
      <c r="P3613" s="3">
        <f t="shared" si="1059"/>
        <v>-36.5673979219453</v>
      </c>
      <c r="Q3613" s="3">
        <f t="shared" si="1060"/>
        <v>151.06834550143768</v>
      </c>
      <c r="R3613">
        <f t="shared" si="1061"/>
        <v>-28.931654498562324</v>
      </c>
      <c r="S3613">
        <f t="shared" si="1062"/>
        <v>756.529581011662</v>
      </c>
      <c r="T3613">
        <f t="shared" si="1045"/>
        <v>-36.5673979219453</v>
      </c>
    </row>
    <row r="3614" spans="1:20" x14ac:dyDescent="0.25">
      <c r="A3614">
        <f t="shared" si="1046"/>
        <v>4771478.5269410685</v>
      </c>
      <c r="B3614">
        <f t="shared" si="1063"/>
        <v>759404.39341950638</v>
      </c>
      <c r="C3614" t="str">
        <f t="shared" si="1047"/>
        <v>-0.0128613675222641+0.00714607174774448i</v>
      </c>
      <c r="D3614" t="str">
        <f t="shared" si="1048"/>
        <v>1.66462315407616-1.75842647209262i</v>
      </c>
      <c r="E3614" t="str">
        <f t="shared" si="1049"/>
        <v>-7.68742662544561-18.3010793692211i</v>
      </c>
      <c r="F3614" t="str">
        <f t="shared" si="1050"/>
        <v>2.40524055730484-1.29842580793918i</v>
      </c>
      <c r="G3614" t="str">
        <f t="shared" si="1051"/>
        <v>0.826568736411261-0.378619677775406i</v>
      </c>
      <c r="H3614" t="str">
        <f t="shared" si="1052"/>
        <v>0.00215698499505158-11.4341051187385i</v>
      </c>
      <c r="I3614" t="str">
        <f t="shared" si="1053"/>
        <v>-0.0418675000178936-0.0775915494276057i</v>
      </c>
      <c r="K3614" t="str">
        <f t="shared" si="1054"/>
        <v>0.000197981218775154-0.000233475008435135i</v>
      </c>
      <c r="L3614" t="str">
        <f t="shared" si="1055"/>
        <v>0.0001875-0.000278695005444164i</v>
      </c>
      <c r="M3614" t="str">
        <f t="shared" si="1056"/>
        <v>0.0025-0.000134345284675648i</v>
      </c>
      <c r="N3614">
        <f t="shared" si="1057"/>
        <v>29.057557388976392</v>
      </c>
      <c r="O3614">
        <f t="shared" si="1058"/>
        <v>36.645799819395698</v>
      </c>
      <c r="P3614" s="3">
        <f t="shared" si="1059"/>
        <v>-36.645799819395698</v>
      </c>
      <c r="Q3614" s="3">
        <f t="shared" si="1060"/>
        <v>150.94244261102361</v>
      </c>
      <c r="R3614">
        <f t="shared" si="1061"/>
        <v>-29.057557388976392</v>
      </c>
      <c r="S3614">
        <f t="shared" si="1062"/>
        <v>759.40439341950639</v>
      </c>
      <c r="T3614">
        <f t="shared" si="1045"/>
        <v>-36.645799819395698</v>
      </c>
    </row>
    <row r="3615" spans="1:20" x14ac:dyDescent="0.25">
      <c r="A3615">
        <f t="shared" si="1046"/>
        <v>4789610.1453434443</v>
      </c>
      <c r="B3615">
        <f t="shared" si="1063"/>
        <v>762290.13011450053</v>
      </c>
      <c r="C3615" t="str">
        <f t="shared" si="1047"/>
        <v>-0.012730142002844+0.00710979009266266i</v>
      </c>
      <c r="D3615" t="str">
        <f t="shared" si="1048"/>
        <v>1.65804042623038-1.75805261126176i</v>
      </c>
      <c r="E3615" t="str">
        <f t="shared" si="1049"/>
        <v>-7.6831315721722-18.205574482038i</v>
      </c>
      <c r="F3615" t="str">
        <f t="shared" si="1050"/>
        <v>2.40206842909298-1.3004093599706i</v>
      </c>
      <c r="G3615" t="str">
        <f t="shared" si="1051"/>
        <v>0.825478624239385-0.379557196168426i</v>
      </c>
      <c r="H3615" t="str">
        <f t="shared" si="1052"/>
        <v>0.00213867543788837-11.3908011750031i</v>
      </c>
      <c r="I3615" t="str">
        <f t="shared" si="1053"/>
        <v>-0.0417727641118125-0.0771957318502113i</v>
      </c>
      <c r="K3615" t="str">
        <f t="shared" si="1054"/>
        <v>0.000197796029616633-0.000232620575632485i</v>
      </c>
      <c r="L3615" t="str">
        <f t="shared" si="1055"/>
        <v>0.0001875-0.000277639973544694i</v>
      </c>
      <c r="M3615" t="str">
        <f t="shared" si="1056"/>
        <v>0.0025-0.000133836705195904i</v>
      </c>
      <c r="N3615">
        <f t="shared" si="1057"/>
        <v>29.183378286403496</v>
      </c>
      <c r="O3615">
        <f t="shared" si="1058"/>
        <v>36.724252379549313</v>
      </c>
      <c r="P3615" s="3">
        <f t="shared" si="1059"/>
        <v>-36.724252379549313</v>
      </c>
      <c r="Q3615" s="3">
        <f t="shared" si="1060"/>
        <v>150.8166217135965</v>
      </c>
      <c r="R3615">
        <f t="shared" si="1061"/>
        <v>-29.183378286403496</v>
      </c>
      <c r="S3615">
        <f t="shared" si="1062"/>
        <v>762.29013011450047</v>
      </c>
      <c r="T3615">
        <f t="shared" si="1045"/>
        <v>-36.724252379549313</v>
      </c>
    </row>
    <row r="3616" spans="1:20" x14ac:dyDescent="0.25">
      <c r="A3616">
        <f t="shared" si="1046"/>
        <v>4807810.6638957504</v>
      </c>
      <c r="B3616">
        <f t="shared" si="1063"/>
        <v>765186.83260893566</v>
      </c>
      <c r="C3616" t="str">
        <f t="shared" si="1047"/>
        <v>-0.0126001123759214+0.00707348981978546i</v>
      </c>
      <c r="D3616" t="str">
        <f t="shared" si="1048"/>
        <v>1.65146002435928-1.75765416960585i</v>
      </c>
      <c r="E3616" t="str">
        <f t="shared" si="1049"/>
        <v>-7.67871444222007-18.1104109436184i</v>
      </c>
      <c r="F3616" t="str">
        <f t="shared" si="1050"/>
        <v>2.39888059853937-1.30239330739528i</v>
      </c>
      <c r="G3616" t="str">
        <f t="shared" si="1051"/>
        <v>0.82438311590672-0.380493881836026i</v>
      </c>
      <c r="H3616" t="str">
        <f t="shared" si="1052"/>
        <v>0.00212053376485974-11.3476613717263i</v>
      </c>
      <c r="I3616" t="str">
        <f t="shared" si="1053"/>
        <v>-0.0416781579322006-0.0768012978506115i</v>
      </c>
      <c r="K3616" t="str">
        <f t="shared" si="1054"/>
        <v>0.000197612170381153-0.00023176905576036i</v>
      </c>
      <c r="L3616" t="str">
        <f t="shared" si="1055"/>
        <v>0.0001875-0.000276588935589455i</v>
      </c>
      <c r="M3616" t="str">
        <f t="shared" si="1056"/>
        <v>0.0025-0.000133330051002096i</v>
      </c>
      <c r="N3616">
        <f t="shared" si="1057"/>
        <v>29.30911682375708</v>
      </c>
      <c r="O3616">
        <f t="shared" si="1058"/>
        <v>36.802755581370747</v>
      </c>
      <c r="P3616" s="3">
        <f t="shared" si="1059"/>
        <v>-36.802755581370747</v>
      </c>
      <c r="Q3616" s="3">
        <f t="shared" si="1060"/>
        <v>150.69088317624292</v>
      </c>
      <c r="R3616">
        <f t="shared" si="1061"/>
        <v>-29.30911682375708</v>
      </c>
      <c r="S3616">
        <f t="shared" si="1062"/>
        <v>765.18683260893567</v>
      </c>
      <c r="T3616">
        <f t="shared" si="1045"/>
        <v>-36.802755581370747</v>
      </c>
    </row>
    <row r="3617" spans="1:20" x14ac:dyDescent="0.25">
      <c r="A3617">
        <f t="shared" si="1046"/>
        <v>4826080.3444185546</v>
      </c>
      <c r="B3617">
        <f t="shared" si="1063"/>
        <v>768094.54257284966</v>
      </c>
      <c r="C3617" t="str">
        <f t="shared" si="1047"/>
        <v>-0.0124712693998792+0.00703717443036051i</v>
      </c>
      <c r="D3617" t="str">
        <f t="shared" si="1048"/>
        <v>1.64488213644778-1.7572311688963i</v>
      </c>
      <c r="E3617" t="str">
        <f t="shared" si="1049"/>
        <v>-7.67417567528299-18.0155878516182i</v>
      </c>
      <c r="F3617" t="str">
        <f t="shared" si="1050"/>
        <v>2.39567704116006-1.30437754284998i</v>
      </c>
      <c r="G3617" t="str">
        <f t="shared" si="1051"/>
        <v>0.823282202999281-0.381429701549226i</v>
      </c>
      <c r="H3617" t="str">
        <f t="shared" si="1052"/>
        <v>0.00210255827892514-11.3046850852612i</v>
      </c>
      <c r="I3617" t="str">
        <f t="shared" si="1053"/>
        <v>-0.0415836783856611-0.0764082437336097i</v>
      </c>
      <c r="K3617" t="str">
        <f t="shared" si="1054"/>
        <v>0.000197429632026257-0.000230920441226977i</v>
      </c>
      <c r="L3617" t="str">
        <f t="shared" si="1055"/>
        <v>0.0001875-0.000275541876458911i</v>
      </c>
      <c r="M3617" t="str">
        <f t="shared" si="1056"/>
        <v>0.0025-0.000132825314805834i</v>
      </c>
      <c r="N3617">
        <f t="shared" si="1057"/>
        <v>29.434772635080463</v>
      </c>
      <c r="O3617">
        <f t="shared" si="1058"/>
        <v>36.881309403306233</v>
      </c>
      <c r="P3617" s="3">
        <f t="shared" si="1059"/>
        <v>-36.881309403306233</v>
      </c>
      <c r="Q3617" s="3">
        <f t="shared" si="1060"/>
        <v>150.56522736491954</v>
      </c>
      <c r="R3617">
        <f t="shared" si="1061"/>
        <v>-29.434772635080463</v>
      </c>
      <c r="S3617">
        <f t="shared" si="1062"/>
        <v>768.09454257284972</v>
      </c>
      <c r="T3617">
        <f t="shared" si="1045"/>
        <v>-36.881309403306233</v>
      </c>
    </row>
    <row r="3618" spans="1:20" x14ac:dyDescent="0.25">
      <c r="A3618">
        <f t="shared" si="1046"/>
        <v>4844419.4497273443</v>
      </c>
      <c r="B3618">
        <f t="shared" si="1063"/>
        <v>771013.30183462647</v>
      </c>
      <c r="C3618" t="str">
        <f t="shared" si="1047"/>
        <v>-0.0123436038869039+0.00700084737200871i</v>
      </c>
      <c r="D3618" t="str">
        <f t="shared" si="1048"/>
        <v>1.6383069501926-1.75678363268039i</v>
      </c>
      <c r="E3618" t="str">
        <f t="shared" si="1049"/>
        <v>-7.66951570982715-17.921104310962i</v>
      </c>
      <c r="F3618" t="str">
        <f t="shared" si="1050"/>
        <v>2.39245773313837-1.30636195843136i</v>
      </c>
      <c r="G3618" t="str">
        <f t="shared" si="1051"/>
        <v>0.822175877332377-0.382364621879579i</v>
      </c>
      <c r="H3618" t="str">
        <f t="shared" si="1052"/>
        <v>0.00208474730196707-11.2618716943463i</v>
      </c>
      <c r="I3618" t="str">
        <f t="shared" si="1053"/>
        <v>-0.0414893224092756-0.0760165658322168i</v>
      </c>
      <c r="K3618" t="str">
        <f t="shared" si="1054"/>
        <v>0.000197248405563498-0.000230074724434084i</v>
      </c>
      <c r="L3618" t="str">
        <f t="shared" si="1055"/>
        <v>0.0001875-0.000274498781090766i</v>
      </c>
      <c r="M3618" t="str">
        <f t="shared" si="1056"/>
        <v>0.0025-0.000132322489346318i</v>
      </c>
      <c r="N3618">
        <f t="shared" si="1057"/>
        <v>29.560345355583109</v>
      </c>
      <c r="O3618">
        <f t="shared" si="1058"/>
        <v>36.959913823290208</v>
      </c>
      <c r="P3618" s="3">
        <f t="shared" si="1059"/>
        <v>-36.959913823290208</v>
      </c>
      <c r="Q3618" s="3">
        <f t="shared" si="1060"/>
        <v>150.43965464441689</v>
      </c>
      <c r="R3618">
        <f t="shared" si="1061"/>
        <v>-29.560345355583109</v>
      </c>
      <c r="S3618">
        <f t="shared" si="1062"/>
        <v>771.01330183462642</v>
      </c>
      <c r="T3618">
        <f t="shared" si="1045"/>
        <v>-36.959913823290208</v>
      </c>
    </row>
    <row r="3619" spans="1:20" x14ac:dyDescent="0.25">
      <c r="A3619">
        <f t="shared" si="1046"/>
        <v>4862828.2436363082</v>
      </c>
      <c r="B3619">
        <f t="shared" si="1063"/>
        <v>773943.15238159802</v>
      </c>
      <c r="C3619" t="str">
        <f t="shared" si="1047"/>
        <v>-0.0122171067028266+0.00696451203923555i</v>
      </c>
      <c r="D3619" t="str">
        <f t="shared" si="1048"/>
        <v>1.6317346529809-1.75631158627691i</v>
      </c>
      <c r="E3619" t="str">
        <f t="shared" si="1049"/>
        <v>-7.66473498315975-17.826959433798i</v>
      </c>
      <c r="F3619" t="str">
        <f t="shared" si="1050"/>
        <v>2.38922265133352-1.30834644569962i</v>
      </c>
      <c r="G3619" t="str">
        <f t="shared" si="1051"/>
        <v>0.821064130953621-0.383298609200446i</v>
      </c>
      <c r="H3619" t="str">
        <f t="shared" si="1052"/>
        <v>0.00206709917456406-11.2192205800962i</v>
      </c>
      <c r="I3619" t="str">
        <f t="shared" si="1053"/>
        <v>-0.0413950869705795-0.0756262605075158i</v>
      </c>
      <c r="K3619" t="str">
        <f t="shared" si="1054"/>
        <v>0.000197068482058242-0.000229231897777321i</v>
      </c>
      <c r="L3619" t="str">
        <f t="shared" si="1055"/>
        <v>0.0001875-0.000273459634479743i</v>
      </c>
      <c r="M3619" t="str">
        <f t="shared" si="1056"/>
        <v>0.0025-0.000131821567390235i</v>
      </c>
      <c r="N3619">
        <f t="shared" si="1057"/>
        <v>29.685834621677884</v>
      </c>
      <c r="O3619">
        <f t="shared" si="1058"/>
        <v>37.038568818752267</v>
      </c>
      <c r="P3619" s="3">
        <f t="shared" si="1059"/>
        <v>-37.038568818752267</v>
      </c>
      <c r="Q3619" s="3">
        <f t="shared" si="1060"/>
        <v>150.31416537832212</v>
      </c>
      <c r="R3619">
        <f t="shared" si="1061"/>
        <v>-29.685834621677884</v>
      </c>
      <c r="S3619">
        <f t="shared" si="1062"/>
        <v>773.943152381598</v>
      </c>
      <c r="T3619">
        <f t="shared" si="1045"/>
        <v>-37.038568818752267</v>
      </c>
    </row>
    <row r="3620" spans="1:20" x14ac:dyDescent="0.25">
      <c r="A3620">
        <f t="shared" si="1046"/>
        <v>4881306.9909621263</v>
      </c>
      <c r="B3620">
        <f t="shared" si="1063"/>
        <v>776884.13636064809</v>
      </c>
      <c r="C3620" t="str">
        <f t="shared" si="1047"/>
        <v>-0.012091768766963+0.00692817177393829i</v>
      </c>
      <c r="D3620" t="str">
        <f t="shared" si="1048"/>
        <v>1.62516543186905-1.75581505677159i</v>
      </c>
      <c r="E3620" t="str">
        <f t="shared" si="1049"/>
        <v>-7.65983393149561-17.7331523394533i</v>
      </c>
      <c r="F3620" t="str">
        <f t="shared" si="1050"/>
        <v>2.38597177328956-1.31033089568217i</v>
      </c>
      <c r="G3620" t="str">
        <f t="shared" si="1051"/>
        <v>0.819946956145949-0.38423162968832i</v>
      </c>
      <c r="H3620" t="str">
        <f t="shared" si="1052"/>
        <v>0.00204961225576563-11.1767311259915i</v>
      </c>
      <c r="I3620" t="str">
        <f t="shared" si="1053"/>
        <v>-0.0413009690675335-0.0752373241485269i</v>
      </c>
      <c r="K3620" t="str">
        <f t="shared" si="1054"/>
        <v>0.000196889852629443-0.000228391953646564i</v>
      </c>
      <c r="L3620" t="str">
        <f t="shared" si="1055"/>
        <v>0.0001875-0.000272424421677368i</v>
      </c>
      <c r="M3620" t="str">
        <f t="shared" si="1056"/>
        <v>0.0025-0.000131322541731655i</v>
      </c>
      <c r="N3620">
        <f t="shared" si="1057"/>
        <v>29.811240071016101</v>
      </c>
      <c r="O3620">
        <f t="shared" si="1058"/>
        <v>37.11727436662477</v>
      </c>
      <c r="P3620" s="3">
        <f t="shared" si="1059"/>
        <v>-37.11727436662477</v>
      </c>
      <c r="Q3620" s="3">
        <f t="shared" si="1060"/>
        <v>150.1887599289839</v>
      </c>
      <c r="R3620">
        <f t="shared" si="1061"/>
        <v>-29.811240071016101</v>
      </c>
      <c r="S3620">
        <f t="shared" si="1062"/>
        <v>776.88413636064809</v>
      </c>
      <c r="T3620">
        <f t="shared" si="1045"/>
        <v>-37.11727436662477</v>
      </c>
    </row>
    <row r="3621" spans="1:20" x14ac:dyDescent="0.25">
      <c r="A3621">
        <f t="shared" si="1046"/>
        <v>4899855.9575277828</v>
      </c>
      <c r="B3621">
        <f t="shared" si="1063"/>
        <v>779836.29607881862</v>
      </c>
      <c r="C3621" t="str">
        <f t="shared" si="1047"/>
        <v>-0.0119675810519559+0.00689182986591197i</v>
      </c>
      <c r="D3621" t="str">
        <f t="shared" si="1048"/>
        <v>1.61859947356148-1.75529407301215i</v>
      </c>
      <c r="E3621" t="str">
        <f t="shared" si="1049"/>
        <v>-7.65481299002554-17.6396821543904i</v>
      </c>
      <c r="F3621" t="str">
        <f t="shared" si="1050"/>
        <v>2.38270507724407-1.3123151988775i</v>
      </c>
      <c r="G3621" t="str">
        <f t="shared" si="1051"/>
        <v>0.818824345430627-0.385163649324196i</v>
      </c>
      <c r="H3621" t="str">
        <f t="shared" si="1052"/>
        <v>0.00203228492287115-11.1344027178706i</v>
      </c>
      <c r="I3621" t="str">
        <f t="shared" si="1053"/>
        <v>-0.0412069657285054-0.0748497531720777i</v>
      </c>
      <c r="K3621" t="str">
        <f t="shared" si="1054"/>
        <v>0.000196712508449436-0.000227554884426294i</v>
      </c>
      <c r="L3621" t="str">
        <f t="shared" si="1055"/>
        <v>0.0001875-0.00027139312779176i</v>
      </c>
      <c r="M3621" t="str">
        <f t="shared" si="1056"/>
        <v>0.0025-0.000130825405191925i</v>
      </c>
      <c r="N3621">
        <f t="shared" si="1057"/>
        <v>29.936561342523987</v>
      </c>
      <c r="O3621">
        <f t="shared" si="1058"/>
        <v>37.196030443348327</v>
      </c>
      <c r="P3621" s="3">
        <f t="shared" si="1059"/>
        <v>-37.196030443348327</v>
      </c>
      <c r="Q3621" s="3">
        <f t="shared" si="1060"/>
        <v>150.06343865747601</v>
      </c>
      <c r="R3621">
        <f t="shared" si="1061"/>
        <v>-29.936561342523987</v>
      </c>
      <c r="S3621">
        <f t="shared" si="1062"/>
        <v>779.83629607881858</v>
      </c>
      <c r="T3621">
        <f t="shared" si="1045"/>
        <v>-37.196030443348327</v>
      </c>
    </row>
    <row r="3622" spans="1:20" x14ac:dyDescent="0.25">
      <c r="A3622">
        <f t="shared" si="1046"/>
        <v>4918475.4101663884</v>
      </c>
      <c r="B3622">
        <f t="shared" si="1063"/>
        <v>782799.67400391819</v>
      </c>
      <c r="C3622" t="str">
        <f t="shared" si="1047"/>
        <v>-0.011844534583613+0.00685548955334872i</v>
      </c>
      <c r="D3622" t="str">
        <f t="shared" si="1048"/>
        <v>1.61203696438952-1.75474866560303i</v>
      </c>
      <c r="E3622" t="str">
        <f t="shared" si="1049"/>
        <v>-7.6496725929821-17.5465480121606i</v>
      </c>
      <c r="F3622" t="str">
        <f t="shared" si="1050"/>
        <v>2.37942254213693-1.31429924525907i</v>
      </c>
      <c r="G3622" t="str">
        <f t="shared" si="1051"/>
        <v>0.817696291570276-0.386094633894974i</v>
      </c>
      <c r="H3622" t="str">
        <f t="shared" si="1052"/>
        <v>0.00201511557121066-11.0922347439199i</v>
      </c>
      <c r="I3622" t="str">
        <f t="shared" si="1053"/>
        <v>-0.041113074012243-0.0744635440226617i</v>
      </c>
      <c r="K3622" t="str">
        <f t="shared" si="1054"/>
        <v>0.000196536440743721-0.000226720682495924i</v>
      </c>
      <c r="L3622" t="str">
        <f t="shared" si="1055"/>
        <v>0.0001875-0.000270365737987408i</v>
      </c>
      <c r="M3622" t="str">
        <f t="shared" si="1056"/>
        <v>0.0025-0.000130330150619571i</v>
      </c>
      <c r="N3622">
        <f t="shared" si="1057"/>
        <v>30.061798076434968</v>
      </c>
      <c r="O3622">
        <f t="shared" si="1058"/>
        <v>37.274837024880739</v>
      </c>
      <c r="P3622" s="3">
        <f t="shared" si="1059"/>
        <v>-37.274837024880739</v>
      </c>
      <c r="Q3622" s="3">
        <f t="shared" si="1060"/>
        <v>149.93820192356503</v>
      </c>
      <c r="R3622">
        <f t="shared" si="1061"/>
        <v>-30.061798076434968</v>
      </c>
      <c r="S3622">
        <f t="shared" si="1062"/>
        <v>782.7996740039182</v>
      </c>
      <c r="T3622">
        <f t="shared" si="1045"/>
        <v>-37.274837024880739</v>
      </c>
    </row>
    <row r="3623" spans="1:20" x14ac:dyDescent="0.25">
      <c r="A3623">
        <f t="shared" si="1046"/>
        <v>4937165.616725021</v>
      </c>
      <c r="B3623">
        <f t="shared" si="1063"/>
        <v>785774.3127651331</v>
      </c>
      <c r="C3623" t="str">
        <f t="shared" si="1047"/>
        <v>-0.0117226204407483+0.00681915402333628i</v>
      </c>
      <c r="D3623" t="str">
        <f t="shared" si="1048"/>
        <v>1.60547809029046-1.75417886689986i</v>
      </c>
      <c r="E3623" t="str">
        <f t="shared" si="1049"/>
        <v>-7.6444131737067-17.4537490533592i</v>
      </c>
      <c r="F3623" t="str">
        <f t="shared" si="1050"/>
        <v>2.37612414761908-1.3162829242794i</v>
      </c>
      <c r="G3623" t="str">
        <f t="shared" si="1051"/>
        <v>0.816562787571884-0.387024548994916i</v>
      </c>
      <c r="H3623" t="str">
        <f t="shared" si="1052"/>
        <v>0.00199810261392896-11.0502265946651i</v>
      </c>
      <c r="I3623" t="str">
        <f t="shared" si="1053"/>
        <v>-0.0410192910078548-0.0740786931723027i</v>
      </c>
      <c r="K3623" t="str">
        <f t="shared" si="1054"/>
        <v>0.000196361640790755-0.000225889340230149i</v>
      </c>
      <c r="L3623" t="str">
        <f t="shared" si="1055"/>
        <v>0.0001875-0.000269342237484964i</v>
      </c>
      <c r="M3623" t="str">
        <f t="shared" si="1056"/>
        <v>0.0025-0.000129836770890188i</v>
      </c>
      <c r="N3623">
        <f t="shared" si="1057"/>
        <v>30.186949914322071</v>
      </c>
      <c r="O3623">
        <f t="shared" si="1058"/>
        <v>37.353694086703115</v>
      </c>
      <c r="P3623" s="3">
        <f t="shared" si="1059"/>
        <v>-37.353694086703115</v>
      </c>
      <c r="Q3623" s="3">
        <f t="shared" si="1060"/>
        <v>149.81305008567793</v>
      </c>
      <c r="R3623">
        <f t="shared" si="1061"/>
        <v>-30.186949914322071</v>
      </c>
      <c r="S3623">
        <f t="shared" si="1062"/>
        <v>785.77431276513312</v>
      </c>
      <c r="T3623">
        <f t="shared" si="1045"/>
        <v>-37.353694086703115</v>
      </c>
    </row>
    <row r="3624" spans="1:20" x14ac:dyDescent="0.25">
      <c r="A3624">
        <f t="shared" si="1046"/>
        <v>4955926.846068576</v>
      </c>
      <c r="B3624">
        <f t="shared" si="1063"/>
        <v>788760.25515364064</v>
      </c>
      <c r="C3624" t="str">
        <f t="shared" si="1047"/>
        <v>-0.0116018297550212+0.00678282641235267i</v>
      </c>
      <c r="D3624" t="str">
        <f t="shared" si="1048"/>
        <v>1.59892303678658-1.75358471100366i</v>
      </c>
      <c r="E3624" t="str">
        <f t="shared" si="1049"/>
        <v>-7.6390351647148-17.3612844255793i</v>
      </c>
      <c r="F3624" t="str">
        <f t="shared" si="1050"/>
        <v>2.37280987406137-1.3182661248743i</v>
      </c>
      <c r="G3624" t="str">
        <f t="shared" si="1051"/>
        <v>0.815423826689822-0.387953360027142i</v>
      </c>
      <c r="H3624" t="str">
        <f t="shared" si="1052"/>
        <v>0.00198124448177175-11.0083776629616i</v>
      </c>
      <c r="I3624" t="str">
        <f t="shared" si="1053"/>
        <v>-0.0409256138347893-0.0736951971204145i</v>
      </c>
      <c r="K3624" t="str">
        <f t="shared" si="1054"/>
        <v>0.000196188099921725-0.000225060849999291i</v>
      </c>
      <c r="L3624" t="str">
        <f t="shared" si="1055"/>
        <v>0.0001875-0.000268322611561033i</v>
      </c>
      <c r="M3624" t="str">
        <f t="shared" si="1056"/>
        <v>0.0025-0.000129345258906344i</v>
      </c>
      <c r="N3624">
        <f t="shared" si="1057"/>
        <v>30.31201649913146</v>
      </c>
      <c r="O3624">
        <f t="shared" si="1058"/>
        <v>37.432601603827273</v>
      </c>
      <c r="P3624" s="3">
        <f t="shared" si="1059"/>
        <v>-37.432601603827273</v>
      </c>
      <c r="Q3624" s="3">
        <f t="shared" si="1060"/>
        <v>149.68798350086854</v>
      </c>
      <c r="R3624">
        <f t="shared" si="1061"/>
        <v>-30.31201649913146</v>
      </c>
      <c r="S3624">
        <f t="shared" si="1062"/>
        <v>788.76025515364063</v>
      </c>
      <c r="T3624">
        <f t="shared" si="1045"/>
        <v>-37.432601603827273</v>
      </c>
    </row>
    <row r="3625" spans="1:20" x14ac:dyDescent="0.25">
      <c r="A3625">
        <f t="shared" si="1046"/>
        <v>4974759.3680836372</v>
      </c>
      <c r="B3625">
        <f t="shared" si="1063"/>
        <v>791757.54412322445</v>
      </c>
      <c r="C3625" t="str">
        <f t="shared" si="1047"/>
        <v>-0.0114821537107761+0.00674650980675717i</v>
      </c>
      <c r="D3625" t="str">
        <f t="shared" si="1048"/>
        <v>1.59237198896443-1.75296623375469i</v>
      </c>
      <c r="E3625" t="str">
        <f t="shared" si="1049"/>
        <v>-7.63353899776255-17.2691532833665i</v>
      </c>
      <c r="F3625" t="str">
        <f t="shared" si="1050"/>
        <v>2.36947970256326-1.3202487354672i</v>
      </c>
      <c r="G3625" t="str">
        <f t="shared" si="1051"/>
        <v>0.814279402428861-0.38888103220517i</v>
      </c>
      <c r="H3625" t="str">
        <f t="shared" si="1052"/>
        <v>0.00196453962287522-10.9666873439863i</v>
      </c>
      <c r="I3625" t="str">
        <f t="shared" si="1053"/>
        <v>-0.0408320396428183-0.0733130523936626i</v>
      </c>
      <c r="K3625" t="str">
        <f t="shared" si="1054"/>
        <v>0.000196015809520342-0.000224235204169619i</v>
      </c>
      <c r="L3625" t="str">
        <f t="shared" si="1055"/>
        <v>0.0001875-0.000267306845547951i</v>
      </c>
      <c r="M3625" t="str">
        <f t="shared" si="1056"/>
        <v>0.0025-0.000128855607597474i</v>
      </c>
      <c r="N3625">
        <f t="shared" si="1057"/>
        <v>30.436997475211427</v>
      </c>
      <c r="O3625">
        <f t="shared" si="1058"/>
        <v>37.5115595508029</v>
      </c>
      <c r="P3625" s="3">
        <f t="shared" si="1059"/>
        <v>-37.5115595508029</v>
      </c>
      <c r="Q3625" s="3">
        <f t="shared" si="1060"/>
        <v>149.56300252478857</v>
      </c>
      <c r="R3625">
        <f t="shared" si="1061"/>
        <v>-30.436997475211427</v>
      </c>
      <c r="S3625">
        <f t="shared" si="1062"/>
        <v>791.75754412322442</v>
      </c>
      <c r="T3625">
        <f t="shared" si="1045"/>
        <v>-37.5115595508029</v>
      </c>
    </row>
    <row r="3626" spans="1:20" x14ac:dyDescent="0.25">
      <c r="A3626">
        <f t="shared" si="1046"/>
        <v>4993663.4536823547</v>
      </c>
      <c r="B3626">
        <f t="shared" si="1063"/>
        <v>794766.2227908927</v>
      </c>
      <c r="C3626" t="str">
        <f t="shared" si="1047"/>
        <v>-0.0113635835448796+0.00671020724327771i</v>
      </c>
      <c r="D3626" t="str">
        <f t="shared" si="1048"/>
        <v>1.58582513145405-1.75232347272598i</v>
      </c>
      <c r="E3626" t="str">
        <f t="shared" si="1049"/>
        <v>-7.62792510391059-17.1773547881697i</v>
      </c>
      <c r="F3626" t="str">
        <f t="shared" si="1050"/>
        <v>2.36613361496162-1.3222306439736i</v>
      </c>
      <c r="G3626" t="str">
        <f t="shared" si="1051"/>
        <v>0.813129508547181-0.389807530554504i</v>
      </c>
      <c r="H3626" t="str">
        <f t="shared" si="1052"/>
        <v>0.00194798650255746-10.9251550352274i</v>
      </c>
      <c r="I3626" t="str">
        <f t="shared" si="1053"/>
        <v>-0.0407385656120144-0.0729322555458148i</v>
      </c>
      <c r="K3626" t="str">
        <f t="shared" si="1054"/>
        <v>0.000195844761022617-0.000223412395103692i</v>
      </c>
      <c r="L3626" t="str">
        <f t="shared" si="1055"/>
        <v>0.0001875-0.000266294924833583i</v>
      </c>
      <c r="M3626" t="str">
        <f t="shared" si="1056"/>
        <v>0.0025-0.000128367809919779i</v>
      </c>
      <c r="N3626">
        <f t="shared" si="1057"/>
        <v>30.561892488344029</v>
      </c>
      <c r="O3626">
        <f t="shared" si="1058"/>
        <v>37.590567901726047</v>
      </c>
      <c r="P3626" s="3">
        <f t="shared" si="1059"/>
        <v>-37.590567901726047</v>
      </c>
      <c r="Q3626" s="3">
        <f t="shared" si="1060"/>
        <v>149.43810751165597</v>
      </c>
      <c r="R3626">
        <f t="shared" si="1061"/>
        <v>-30.561892488344029</v>
      </c>
      <c r="S3626">
        <f t="shared" si="1062"/>
        <v>794.7662227908927</v>
      </c>
      <c r="T3626">
        <f t="shared" si="1045"/>
        <v>-37.590567901726047</v>
      </c>
    </row>
    <row r="3627" spans="1:20" x14ac:dyDescent="0.25">
      <c r="A3627">
        <f t="shared" si="1046"/>
        <v>5012639.3748063473</v>
      </c>
      <c r="B3627">
        <f t="shared" si="1063"/>
        <v>797786.33443749812</v>
      </c>
      <c r="C3627" t="str">
        <f t="shared" si="1047"/>
        <v>-0.0112461105465614+0.00667392170949625i</v>
      </c>
      <c r="D3627" t="str">
        <f t="shared" si="1048"/>
        <v>1.57928264840841-1.75165646721665i</v>
      </c>
      <c r="E3627" t="str">
        <f t="shared" si="1049"/>
        <v>-7.62219391358957-17.0858881082969i</v>
      </c>
      <c r="F3627" t="str">
        <f t="shared" si="1050"/>
        <v>2.36277159383948-1.32421173780565i</v>
      </c>
      <c r="G3627" t="str">
        <f t="shared" si="1051"/>
        <v>0.81197413905939-0.390732819914264i</v>
      </c>
      <c r="H3627" t="str">
        <f t="shared" si="1052"/>
        <v>0.00193158360311317-10.8837801364764i</v>
      </c>
      <c r="I3627" t="str">
        <f t="shared" si="1053"/>
        <v>-0.0406451889527369-0.0725528031576028i</v>
      </c>
      <c r="K3627" t="str">
        <f t="shared" si="1054"/>
        <v>0.000195674945916647-0.00022259241516068i</v>
      </c>
      <c r="L3627" t="str">
        <f t="shared" si="1055"/>
        <v>0.0001875-0.000265286834861111i</v>
      </c>
      <c r="M3627" t="str">
        <f t="shared" si="1056"/>
        <v>0.0025-0.000127881858856125i</v>
      </c>
      <c r="N3627">
        <f t="shared" si="1057"/>
        <v>30.686701185770744</v>
      </c>
      <c r="O3627">
        <f t="shared" si="1058"/>
        <v>37.669626630245041</v>
      </c>
      <c r="P3627" s="3">
        <f t="shared" si="1059"/>
        <v>-37.669626630245041</v>
      </c>
      <c r="Q3627" s="3">
        <f t="shared" si="1060"/>
        <v>149.31329881422926</v>
      </c>
      <c r="R3627">
        <f t="shared" si="1061"/>
        <v>-30.686701185770744</v>
      </c>
      <c r="S3627">
        <f t="shared" si="1062"/>
        <v>797.78633443749811</v>
      </c>
      <c r="T3627">
        <f t="shared" si="1045"/>
        <v>-37.669626630245041</v>
      </c>
    </row>
    <row r="3628" spans="1:20" x14ac:dyDescent="0.25">
      <c r="A3628">
        <f t="shared" si="1046"/>
        <v>5031687.404430612</v>
      </c>
      <c r="B3628">
        <f t="shared" si="1063"/>
        <v>800817.92250836059</v>
      </c>
      <c r="C3628" t="str">
        <f t="shared" si="1047"/>
        <v>-0.0111297260572509+0.00663765614433026i</v>
      </c>
      <c r="D3628" t="str">
        <f t="shared" si="1048"/>
        <v>1.57274472348294-1.75096525824491i</v>
      </c>
      <c r="E3628" t="str">
        <f t="shared" si="1049"/>
        <v>-7.61634585666436-16.9947524188663i</v>
      </c>
      <c r="F3628" t="str">
        <f t="shared" si="1050"/>
        <v>2.35939362253482-1.32619190387695i</v>
      </c>
      <c r="G3628" t="str">
        <f t="shared" si="1051"/>
        <v>0.810813288239523-0.391656864938859i</v>
      </c>
      <c r="H3628" t="str">
        <f t="shared" si="1052"/>
        <v>0.0019153294236104-10.8425620498189i</v>
      </c>
      <c r="I3628" t="str">
        <f t="shared" si="1053"/>
        <v>-0.0405519069056175-0.0721746918365758i</v>
      </c>
      <c r="K3628" t="str">
        <f t="shared" si="1054"/>
        <v>0.000195506355742394-0.000221775256696687i</v>
      </c>
      <c r="L3628" t="str">
        <f t="shared" si="1055"/>
        <v>0.0001875-0.000264282561128821i</v>
      </c>
      <c r="M3628" t="str">
        <f t="shared" si="1056"/>
        <v>0.0025-0.000127397747415945i</v>
      </c>
      <c r="N3628">
        <f t="shared" si="1057"/>
        <v>30.811423216223574</v>
      </c>
      <c r="O3628">
        <f t="shared" si="1058"/>
        <v>37.748735709568876</v>
      </c>
      <c r="P3628" s="3">
        <f t="shared" si="1059"/>
        <v>-37.748735709568876</v>
      </c>
      <c r="Q3628" s="3">
        <f t="shared" si="1060"/>
        <v>149.18857678377643</v>
      </c>
      <c r="R3628">
        <f t="shared" si="1061"/>
        <v>-30.811423216223574</v>
      </c>
      <c r="S3628">
        <f t="shared" si="1062"/>
        <v>800.81792250836054</v>
      </c>
      <c r="T3628">
        <f t="shared" ref="T3628:T3691" si="1064">P3628</f>
        <v>-37.748735709568876</v>
      </c>
    </row>
    <row r="3629" spans="1:20" x14ac:dyDescent="0.25">
      <c r="A3629">
        <f t="shared" ref="A3629:A3692" si="1065">2*PI()*B3629</f>
        <v>5050807.816567448</v>
      </c>
      <c r="B3629">
        <f t="shared" si="1063"/>
        <v>803861.03061389236</v>
      </c>
      <c r="C3629" t="str">
        <f t="shared" ref="C3629:C3692" si="1066">IMPRODUCT(D3629,E3629,$C$40,,K3629,$C$41)</f>
        <v>-0.0110144214704152+0.00660141343851058i</v>
      </c>
      <c r="D3629" t="str">
        <f t="shared" ref="D3629:D3692" si="1067">IMDIV(IMPRODUCT($C$37,$C$38,COMPLEX(1,A3629/$C$38)),IMSUM(-1*A3629*A3629/$C$39,COMPLEX(0,1*A3629)))</f>
        <v>1.56621153981518-1.75024988854072i</v>
      </c>
      <c r="E3629" t="str">
        <f t="shared" ref="E3629:E3692" si="1068">IMDIV(IMPRODUCT(IMSUM(F3629,G3629),$C$29,H3629),IMSUM(1,I3629))</f>
        <v>-7.61038136249727-16.9039469017579i</v>
      </c>
      <c r="F3629" t="str">
        <f t="shared" ref="F3629:F3692" si="1069">IMDIV(IMPRODUCT($C$14,$C$15,COMPLEX(1,A3629/$C$15)),IMSUM(-1*A3629*A3629/$C$16,COMPLEX(0,A3629)))</f>
        <v>2.35599968514927-1.32817102860734i</v>
      </c>
      <c r="G3629" t="str">
        <f t="shared" ref="G3629:G3692" si="1070">IMDIV(1,COMPLEX(1,A3629*$C$9*$C$10))</f>
        <v>0.809646950624054-0.392579630099709i</v>
      </c>
      <c r="H3629" t="str">
        <f t="shared" ref="H3629:H3692" si="1071">IMDIV($C$3,IMSUM(K3629,COMPLEX(0,$C$28*A3629)))</f>
        <v>0.00189922247968998-10.8015001796252i</v>
      </c>
      <c r="I3629" t="str">
        <f t="shared" ref="I3629:I3692" si="1072">IMPRODUCT(F3629,$C$29,H3629,$C$31)</f>
        <v>-0.0404587167415407-0.0717979182169479i</v>
      </c>
      <c r="K3629" t="str">
        <f t="shared" ref="K3629:K3692" si="1073">IF($C$26&lt;=0,IMDIV(1,IMSUM(IMDIV(1,L3629),1/$C$18)),IMDIV(1,IMSUM(IMDIV(1,L3629),1/$C$18,IMDIV(1,M3629))))</f>
        <v>0.000195338982091468-0.000220960912065074i</v>
      </c>
      <c r="L3629" t="str">
        <f t="shared" ref="L3629:L3692" si="1074">IMSUM($C$21/$C$22,IMDIV(1,COMPLEX(0,$C$20*$C$22*A3629)))</f>
        <v>0.0001875-0.0002632820891899i</v>
      </c>
      <c r="M3629" t="str">
        <f t="shared" ref="M3629:M3692" si="1075">IMSUM($C$25/$C$26,IMDIV(1,COMPLEX(0,$C$24*$C$26*A3629)))</f>
        <v>0.0025-0.000126915468635131i</v>
      </c>
      <c r="N3629">
        <f t="shared" ref="N3629:N3692" si="1076">ABS(R3629)</f>
        <v>30.936058229949452</v>
      </c>
      <c r="O3629">
        <f t="shared" ref="O3629:O3692" si="1077">ABS(P3629)</f>
        <v>37.827895112474906</v>
      </c>
      <c r="P3629" s="3">
        <f t="shared" ref="P3629:P3692" si="1078">20*LOG10(IMABS(C3629))</f>
        <v>-37.827895112474906</v>
      </c>
      <c r="Q3629" s="3">
        <f t="shared" ref="Q3629:Q3692" si="1079">IMARGUMENT(C3629)*180/PI()</f>
        <v>149.06394177005055</v>
      </c>
      <c r="R3629">
        <f t="shared" ref="R3629:R3692" si="1080">IF(Q3629&lt;0,Q3629+180,Q3629-180)</f>
        <v>-30.936058229949452</v>
      </c>
      <c r="S3629">
        <f t="shared" ref="S3629:S3692" si="1081">B3629/1000</f>
        <v>803.86103061389235</v>
      </c>
      <c r="T3629">
        <f t="shared" si="1064"/>
        <v>-37.827895112474906</v>
      </c>
    </row>
    <row r="3630" spans="1:20" x14ac:dyDescent="0.25">
      <c r="A3630">
        <f t="shared" si="1065"/>
        <v>5070000.8862704048</v>
      </c>
      <c r="B3630">
        <f t="shared" ref="B3630:B3693" si="1082">B3629*(1+B$42)</f>
        <v>806915.70253022516</v>
      </c>
      <c r="C3630" t="str">
        <f t="shared" si="1066"/>
        <v>-0.0109001882313974+0.00656519643505708i</v>
      </c>
      <c r="D3630" t="str">
        <f t="shared" si="1067"/>
        <v>1.5596832800045-1.74951040253821i</v>
      </c>
      <c r="E3630" t="str">
        <f t="shared" si="1068"/>
        <v>-7.60430086001193-16.8134707455668i</v>
      </c>
      <c r="F3630" t="str">
        <f t="shared" si="1069"/>
        <v>2.35258976655685-1.3301489979279i</v>
      </c>
      <c r="G3630" t="str">
        <f t="shared" si="1070"/>
        <v>0.808475121014893-0.393501079687016i</v>
      </c>
      <c r="H3630" t="str">
        <f t="shared" si="1071"/>
        <v>0.00188326130336777-10.7605939325421i</v>
      </c>
      <c r="I3630" t="str">
        <f t="shared" si="1072"/>
        <v>-0.0403656157616327-0.0714224789594536i</v>
      </c>
      <c r="K3630" t="str">
        <f t="shared" si="1073"/>
        <v>0.000195172816606907-0.000220149373616771i</v>
      </c>
      <c r="L3630" t="str">
        <f t="shared" si="1074"/>
        <v>0.0001875-0.000262285404652222i</v>
      </c>
      <c r="M3630" t="str">
        <f t="shared" si="1075"/>
        <v>0.0025-0.000126435015575943i</v>
      </c>
      <c r="N3630">
        <f t="shared" si="1076"/>
        <v>31.06060587873543</v>
      </c>
      <c r="O3630">
        <f t="shared" si="1077"/>
        <v>37.90710481131584</v>
      </c>
      <c r="P3630" s="3">
        <f t="shared" si="1078"/>
        <v>-37.90710481131584</v>
      </c>
      <c r="Q3630" s="3">
        <f t="shared" si="1079"/>
        <v>148.93939412126457</v>
      </c>
      <c r="R3630">
        <f t="shared" si="1080"/>
        <v>-31.06060587873543</v>
      </c>
      <c r="S3630">
        <f t="shared" si="1081"/>
        <v>806.91570253022519</v>
      </c>
      <c r="T3630">
        <f t="shared" si="1064"/>
        <v>-37.90710481131584</v>
      </c>
    </row>
    <row r="3631" spans="1:20" x14ac:dyDescent="0.25">
      <c r="A3631">
        <f t="shared" si="1065"/>
        <v>5089266.8896382321</v>
      </c>
      <c r="B3631">
        <f t="shared" si="1082"/>
        <v>809981.98219984001</v>
      </c>
      <c r="C3631" t="str">
        <f t="shared" si="1066"/>
        <v>-0.0107870178372526+0.00652900792975052i</v>
      </c>
      <c r="D3631" t="str">
        <f t="shared" si="1067"/>
        <v>1.55316012609207-1.74874684636784i</v>
      </c>
      <c r="E3631" t="str">
        <f t="shared" si="1068"/>
        <v>-7.598104777756-16.7233231455531i</v>
      </c>
      <c r="F3631" t="str">
        <f t="shared" si="1069"/>
        <v>2.3491638524127-1.3321256972861i</v>
      </c>
      <c r="G3631" t="str">
        <f t="shared" si="1070"/>
        <v>0.807297794482382-0.394421177811567i</v>
      </c>
      <c r="H3631" t="str">
        <f t="shared" si="1071"/>
        <v>0.00186744444283882-10.7198427174839i</v>
      </c>
      <c r="I3631" t="str">
        <f t="shared" si="1072"/>
        <v>-0.040272601297248-0.0710483707511964i</v>
      </c>
      <c r="K3631" t="str">
        <f t="shared" si="1073"/>
        <v>0.000195007850982951-0.000219340633700584i</v>
      </c>
      <c r="L3631" t="str">
        <f t="shared" si="1074"/>
        <v>0.0001875-0.000261292493178144i</v>
      </c>
      <c r="M3631" t="str">
        <f t="shared" si="1075"/>
        <v>0.0025-0.0001259563813269i</v>
      </c>
      <c r="N3631">
        <f t="shared" si="1076"/>
        <v>31.185065815934678</v>
      </c>
      <c r="O3631">
        <f t="shared" si="1077"/>
        <v>37.986364778028218</v>
      </c>
      <c r="P3631" s="3">
        <f t="shared" si="1078"/>
        <v>-37.986364778028218</v>
      </c>
      <c r="Q3631" s="3">
        <f t="shared" si="1079"/>
        <v>148.81493418406532</v>
      </c>
      <c r="R3631">
        <f t="shared" si="1080"/>
        <v>-31.185065815934678</v>
      </c>
      <c r="S3631">
        <f t="shared" si="1081"/>
        <v>809.98198219983999</v>
      </c>
      <c r="T3631">
        <f t="shared" si="1064"/>
        <v>-37.986364778028218</v>
      </c>
    </row>
    <row r="3632" spans="1:20" x14ac:dyDescent="0.25">
      <c r="A3632">
        <f t="shared" si="1065"/>
        <v>5108606.1038188571</v>
      </c>
      <c r="B3632">
        <f t="shared" si="1082"/>
        <v>813059.91373219946</v>
      </c>
      <c r="C3632" t="str">
        <f t="shared" si="1066"/>
        <v>-0.0106749018365859+0.00649285067160199i</v>
      </c>
      <c r="D3632" t="str">
        <f t="shared" si="1067"/>
        <v>1.54664225954084-1.74795926784822i</v>
      </c>
      <c r="E3632" t="str">
        <f t="shared" si="1068"/>
        <v>-7.59179354396367-16.6335033035937i</v>
      </c>
      <c r="F3632" t="str">
        <f t="shared" si="1069"/>
        <v>2.34572192916175-1.33410101165107i</v>
      </c>
      <c r="G3632" t="str">
        <f t="shared" si="1070"/>
        <v>0.806114966368286-0.3953398884066i</v>
      </c>
      <c r="H3632" t="str">
        <f t="shared" si="1071"/>
        <v>0.00185177046228437-10.6792459456232i</v>
      </c>
      <c r="I3632" t="str">
        <f t="shared" si="1072"/>
        <v>-0.0401796707099561-0.0706755903054923i</v>
      </c>
      <c r="K3632" t="str">
        <f t="shared" si="1073"/>
        <v>0.000194844076964833-0.000218534684663517i</v>
      </c>
      <c r="L3632" t="str">
        <f t="shared" si="1074"/>
        <v>0.0001875-0.000260303340484304i</v>
      </c>
      <c r="M3632" t="str">
        <f t="shared" si="1075"/>
        <v>0.0025-0.00012547955900269i</v>
      </c>
      <c r="N3632">
        <f t="shared" si="1076"/>
        <v>31.309437696489027</v>
      </c>
      <c r="O3632">
        <f t="shared" si="1077"/>
        <v>38.065674984139292</v>
      </c>
      <c r="P3632" s="3">
        <f t="shared" si="1078"/>
        <v>-38.065674984139292</v>
      </c>
      <c r="Q3632" s="3">
        <f t="shared" si="1079"/>
        <v>148.69056230351097</v>
      </c>
      <c r="R3632">
        <f t="shared" si="1080"/>
        <v>-31.309437696489027</v>
      </c>
      <c r="S3632">
        <f t="shared" si="1081"/>
        <v>813.05991373219945</v>
      </c>
      <c r="T3632">
        <f t="shared" si="1064"/>
        <v>-38.065674984139292</v>
      </c>
    </row>
    <row r="3633" spans="1:20" x14ac:dyDescent="0.25">
      <c r="A3633">
        <f t="shared" si="1065"/>
        <v>5128018.8070133692</v>
      </c>
      <c r="B3633">
        <f t="shared" si="1082"/>
        <v>816149.54140438186</v>
      </c>
      <c r="C3633" t="str">
        <f t="shared" si="1066"/>
        <v>-0.0105638318293886+0.00645672736331872i</v>
      </c>
      <c r="D3633" t="str">
        <f t="shared" si="1067"/>
        <v>1.54012986121573-1.7471477164777i</v>
      </c>
      <c r="E3633" t="str">
        <f t="shared" si="1068"/>
        <v>-7.58536758661772-16.5440104281332i</v>
      </c>
      <c r="F3633" t="str">
        <f t="shared" si="1069"/>
        <v>2.34226398404752-1.33607482551897i</v>
      </c>
      <c r="G3633" t="str">
        <f t="shared" si="1070"/>
        <v>0.804926632288775-0.396257175229706i</v>
      </c>
      <c r="H3633" t="str">
        <f t="shared" si="1071"/>
        <v>0.00183623794168114-10.6388030303828i</v>
      </c>
      <c r="I3633" t="str">
        <f t="shared" si="1072"/>
        <v>-0.040086821391531-0.070304134361723i</v>
      </c>
      <c r="K3633" t="str">
        <f t="shared" si="1073"/>
        <v>0.000194681486348544-0.000217731518851062i</v>
      </c>
      <c r="L3633" t="str">
        <f t="shared" si="1074"/>
        <v>0.0001875-0.000259317932341407i</v>
      </c>
      <c r="M3633" t="str">
        <f t="shared" si="1075"/>
        <v>0.0025-0.000125004541744063i</v>
      </c>
      <c r="N3633">
        <f t="shared" si="1076"/>
        <v>31.433721176950712</v>
      </c>
      <c r="O3633">
        <f t="shared" si="1077"/>
        <v>38.145035400775008</v>
      </c>
      <c r="P3633" s="3">
        <f t="shared" si="1078"/>
        <v>-38.145035400775008</v>
      </c>
      <c r="Q3633" s="3">
        <f t="shared" si="1079"/>
        <v>148.56627882304929</v>
      </c>
      <c r="R3633">
        <f t="shared" si="1080"/>
        <v>-31.433721176950712</v>
      </c>
      <c r="S3633">
        <f t="shared" si="1081"/>
        <v>816.14954140438181</v>
      </c>
      <c r="T3633">
        <f t="shared" si="1064"/>
        <v>-38.145035400775008</v>
      </c>
    </row>
    <row r="3634" spans="1:20" x14ac:dyDescent="0.25">
      <c r="A3634">
        <f t="shared" si="1065"/>
        <v>5147505.2784800204</v>
      </c>
      <c r="B3634">
        <f t="shared" si="1082"/>
        <v>819250.90966171853</v>
      </c>
      <c r="C3634" t="str">
        <f t="shared" si="1066"/>
        <v>-0.010453799466873+0.00642064066176645i</v>
      </c>
      <c r="D3634" t="str">
        <f t="shared" si="1067"/>
        <v>1.53362311136393-1.74631224342564i</v>
      </c>
      <c r="E3634" t="str">
        <f t="shared" si="1068"/>
        <v>-7.57882733351048-16.454843734132i</v>
      </c>
      <c r="F3634" t="str">
        <f t="shared" si="1069"/>
        <v>2.33879000512055-1.33804702291851i</v>
      </c>
      <c r="G3634" t="str">
        <f t="shared" si="1070"/>
        <v>0.803732788137405-0.397173001864777i</v>
      </c>
      <c r="H3634" t="str">
        <f t="shared" si="1071"/>
        <v>0.00182084547661286-10.5985133874261i</v>
      </c>
      <c r="I3634" t="str">
        <f t="shared" si="1072"/>
        <v>-0.0399940507639371-0.0699339996851679i</v>
      </c>
      <c r="K3634" t="str">
        <f t="shared" si="1073"/>
        <v>0.00019452007098062-0.000216931128607506i</v>
      </c>
      <c r="L3634" t="str">
        <f t="shared" si="1074"/>
        <v>0.0001875-0.000258336254574025i</v>
      </c>
      <c r="M3634" t="str">
        <f t="shared" si="1075"/>
        <v>0.0025-0.000124531322717735i</v>
      </c>
      <c r="N3634">
        <f t="shared" si="1076"/>
        <v>31.557915915504736</v>
      </c>
      <c r="O3634">
        <f t="shared" si="1077"/>
        <v>38.224445998668855</v>
      </c>
      <c r="P3634" s="3">
        <f t="shared" si="1078"/>
        <v>-38.224445998668855</v>
      </c>
      <c r="Q3634" s="3">
        <f t="shared" si="1079"/>
        <v>148.44208408449526</v>
      </c>
      <c r="R3634">
        <f t="shared" si="1080"/>
        <v>-31.557915915504736</v>
      </c>
      <c r="S3634">
        <f t="shared" si="1081"/>
        <v>819.25090966171854</v>
      </c>
      <c r="T3634">
        <f t="shared" si="1064"/>
        <v>-38.224445998668855</v>
      </c>
    </row>
    <row r="3635" spans="1:20" x14ac:dyDescent="0.25">
      <c r="A3635">
        <f t="shared" si="1065"/>
        <v>5167065.7985382453</v>
      </c>
      <c r="B3635">
        <f t="shared" si="1082"/>
        <v>822364.06311843311</v>
      </c>
      <c r="C3635" t="str">
        <f t="shared" si="1066"/>
        <v>-0.0103447964513107+0.0063845931784305i</v>
      </c>
      <c r="D3635" t="str">
        <f t="shared" si="1067"/>
        <v>1.52712218959538-1.74545290152345i</v>
      </c>
      <c r="E3635" t="str">
        <f t="shared" si="1068"/>
        <v>-7.57217321230568-16.366002443019i</v>
      </c>
      <c r="F3635" t="str">
        <f t="shared" si="1069"/>
        <v>2.33529998124732-1.34001748741668i</v>
      </c>
      <c r="G3635" t="str">
        <f t="shared" si="1070"/>
        <v>0.802533430088084-0.398087331724006i</v>
      </c>
      <c r="H3635" t="str">
        <f t="shared" si="1071"/>
        <v>0.00180559167808434-10.5583764346492i</v>
      </c>
      <c r="I3635" t="str">
        <f t="shared" si="1072"/>
        <v>-0.0399013562793237-0.0695651830668592i</v>
      </c>
      <c r="K3635" t="str">
        <f t="shared" si="1073"/>
        <v>0.000194359822757915-0.000216133506276231i</v>
      </c>
      <c r="L3635" t="str">
        <f t="shared" si="1074"/>
        <v>0.0001875-0.000257358293060396i</v>
      </c>
      <c r="M3635" t="str">
        <f t="shared" si="1075"/>
        <v>0.0025-0.000124059895116293i</v>
      </c>
      <c r="N3635">
        <f t="shared" si="1076"/>
        <v>31.682021571987349</v>
      </c>
      <c r="O3635">
        <f t="shared" si="1077"/>
        <v>38.30390674816779</v>
      </c>
      <c r="P3635" s="3">
        <f t="shared" si="1078"/>
        <v>-38.30390674816779</v>
      </c>
      <c r="Q3635" s="3">
        <f t="shared" si="1079"/>
        <v>148.31797842801265</v>
      </c>
      <c r="R3635">
        <f t="shared" si="1080"/>
        <v>-31.682021571987349</v>
      </c>
      <c r="S3635">
        <f t="shared" si="1081"/>
        <v>822.36406311843314</v>
      </c>
      <c r="T3635">
        <f t="shared" si="1064"/>
        <v>-38.30390674816779</v>
      </c>
    </row>
    <row r="3636" spans="1:20" x14ac:dyDescent="0.25">
      <c r="A3636">
        <f t="shared" si="1065"/>
        <v>5186700.6485726899</v>
      </c>
      <c r="B3636">
        <f t="shared" si="1082"/>
        <v>825489.04655828315</v>
      </c>
      <c r="C3636" t="str">
        <f t="shared" si="1066"/>
        <v>-0.0102368145358656+0.00634858747987177i</v>
      </c>
      <c r="D3636" t="str">
        <f t="shared" si="1067"/>
        <v>1.52062727486335-1.74456974525533i</v>
      </c>
      <c r="E3636" t="str">
        <f t="shared" si="1068"/>
        <v>-7.5654056505985-16.2774857826386i</v>
      </c>
      <c r="F3636" t="str">
        <f t="shared" si="1069"/>
        <v>2.3317939021186-1.34198610212448i</v>
      </c>
      <c r="G3636" t="str">
        <f t="shared" si="1070"/>
        <v>0.801328554598033-0.39900012804993i</v>
      </c>
      <c r="H3636" t="str">
        <f t="shared" si="1071"/>
        <v>0.00179047517233784-10.5183915921719i</v>
      </c>
      <c r="I3636" t="str">
        <f t="shared" si="1072"/>
        <v>-0.0398087354200119-0.0691976813234127i</v>
      </c>
      <c r="K3636" t="str">
        <f t="shared" si="1073"/>
        <v>0.000194200733627382-0.000215338644199999i</v>
      </c>
      <c r="L3636" t="str">
        <f t="shared" si="1074"/>
        <v>0.0001875-0.000256384033732213i</v>
      </c>
      <c r="M3636" t="str">
        <f t="shared" si="1075"/>
        <v>0.0025-0.000123590252158093i</v>
      </c>
      <c r="N3636">
        <f t="shared" si="1076"/>
        <v>31.806037807906733</v>
      </c>
      <c r="O3636">
        <f t="shared" si="1077"/>
        <v>38.383417619241918</v>
      </c>
      <c r="P3636" s="3">
        <f t="shared" si="1078"/>
        <v>-38.383417619241918</v>
      </c>
      <c r="Q3636" s="3">
        <f t="shared" si="1079"/>
        <v>148.19396219209327</v>
      </c>
      <c r="R3636">
        <f t="shared" si="1080"/>
        <v>-31.806037807906733</v>
      </c>
      <c r="S3636">
        <f t="shared" si="1081"/>
        <v>825.48904655828312</v>
      </c>
      <c r="T3636">
        <f t="shared" si="1064"/>
        <v>-38.383417619241918</v>
      </c>
    </row>
    <row r="3637" spans="1:20" x14ac:dyDescent="0.25">
      <c r="A3637">
        <f t="shared" si="1065"/>
        <v>5206410.1110372664</v>
      </c>
      <c r="B3637">
        <f t="shared" si="1082"/>
        <v>828625.90493520466</v>
      </c>
      <c r="C3637" t="str">
        <f t="shared" si="1066"/>
        <v>-0.0101298455244306+0.00631262608818142i</v>
      </c>
      <c r="D3637" t="str">
        <f t="shared" si="1067"/>
        <v>1.51413854544524-1.74366283074877i</v>
      </c>
      <c r="E3637" t="str">
        <f t="shared" si="1068"/>
        <v>-7.55852507597577-16.189292987201i</v>
      </c>
      <c r="F3637" t="str">
        <f t="shared" si="1069"/>
        <v>2.32827175825828-1.34395274970291i</v>
      </c>
      <c r="G3637" t="str">
        <f t="shared" si="1070"/>
        <v>0.80011815841074-0.399911353917523i</v>
      </c>
      <c r="H3637" t="str">
        <f t="shared" si="1071"/>
        <v>0.00177549460067159-10.478558282329i</v>
      </c>
      <c r="I3637" t="str">
        <f t="shared" si="1072"/>
        <v>-0.0397161856984871-0.068831491296873i</v>
      </c>
      <c r="K3637" t="str">
        <f t="shared" si="1073"/>
        <v>0.000194042795585844-0.000214546534721252i</v>
      </c>
      <c r="L3637" t="str">
        <f t="shared" si="1074"/>
        <v>0.0001875-0.000255413462574431i</v>
      </c>
      <c r="M3637" t="str">
        <f t="shared" si="1075"/>
        <v>0.0025-0.000123122387087161i</v>
      </c>
      <c r="N3637">
        <f t="shared" si="1076"/>
        <v>31.929964286460205</v>
      </c>
      <c r="O3637">
        <f t="shared" si="1077"/>
        <v>38.462978581491214</v>
      </c>
      <c r="P3637" s="3">
        <f t="shared" si="1078"/>
        <v>-38.462978581491214</v>
      </c>
      <c r="Q3637" s="3">
        <f t="shared" si="1079"/>
        <v>148.0700357135398</v>
      </c>
      <c r="R3637">
        <f t="shared" si="1080"/>
        <v>-31.929964286460205</v>
      </c>
      <c r="S3637">
        <f t="shared" si="1081"/>
        <v>828.62590493520463</v>
      </c>
      <c r="T3637">
        <f t="shared" si="1064"/>
        <v>-38.462978581491214</v>
      </c>
    </row>
    <row r="3638" spans="1:20" x14ac:dyDescent="0.25">
      <c r="A3638">
        <f t="shared" si="1065"/>
        <v>5226194.4694592087</v>
      </c>
      <c r="B3638">
        <f t="shared" si="1082"/>
        <v>831774.68337395845</v>
      </c>
      <c r="C3638" t="str">
        <f t="shared" si="1066"/>
        <v>-0.0100238812714618+0.00627671148143163i</v>
      </c>
      <c r="D3638" t="str">
        <f t="shared" si="1067"/>
        <v>1.50765617892351-1.74273221576477i</v>
      </c>
      <c r="E3638" t="str">
        <f t="shared" si="1068"/>
        <v>-7.55153191607572-16.1014232972299i</v>
      </c>
      <c r="F3638" t="str">
        <f t="shared" si="1069"/>
        <v>2.32473354103175-1.34591731236904i</v>
      </c>
      <c r="G3638" t="str">
        <f t="shared" si="1070"/>
        <v>0.798902238558902-0.400820972236331i</v>
      </c>
      <c r="H3638" t="str">
        <f t="shared" si="1071"/>
        <v>0.00176064861926069-10.4388759296619i</v>
      </c>
      <c r="I3638" t="str">
        <f t="shared" si="1072"/>
        <v>-0.0396237046573911-0.0684666098545462i</v>
      </c>
      <c r="K3638" t="str">
        <f t="shared" si="1073"/>
        <v>0.000193886000679777-0.00021375717018239i</v>
      </c>
      <c r="L3638" t="str">
        <f t="shared" si="1074"/>
        <v>0.0001875-0.000254446565625056i</v>
      </c>
      <c r="M3638" t="str">
        <f t="shared" si="1075"/>
        <v>0.0025-0.000122656293173103i</v>
      </c>
      <c r="N3638">
        <f t="shared" si="1076"/>
        <v>32.053800672550494</v>
      </c>
      <c r="O3638">
        <f t="shared" si="1077"/>
        <v>38.542589604153868</v>
      </c>
      <c r="P3638" s="3">
        <f t="shared" si="1078"/>
        <v>-38.542589604153868</v>
      </c>
      <c r="Q3638" s="3">
        <f t="shared" si="1079"/>
        <v>147.94619932744951</v>
      </c>
      <c r="R3638">
        <f t="shared" si="1080"/>
        <v>-32.053800672550494</v>
      </c>
      <c r="S3638">
        <f t="shared" si="1081"/>
        <v>831.77468337395851</v>
      </c>
      <c r="T3638">
        <f t="shared" si="1064"/>
        <v>-38.542589604153868</v>
      </c>
    </row>
    <row r="3639" spans="1:20" x14ac:dyDescent="0.25">
      <c r="A3639">
        <f t="shared" si="1065"/>
        <v>5246054.0084431535</v>
      </c>
      <c r="B3639">
        <f t="shared" si="1082"/>
        <v>834935.42717077956</v>
      </c>
      <c r="C3639" t="str">
        <f t="shared" si="1066"/>
        <v>-0.00991891368181328+0.00624084609412378i</v>
      </c>
      <c r="D3639" t="str">
        <f t="shared" si="1067"/>
        <v>1.50118035216672-1.74177795968774i</v>
      </c>
      <c r="E3639" t="str">
        <f t="shared" si="1068"/>
        <v>-7.54442659864705-16.0138759595123i</v>
      </c>
      <c r="F3639" t="str">
        <f t="shared" si="1069"/>
        <v>2.32117924265456-1.34787967190223i</v>
      </c>
      <c r="G3639" t="str">
        <f t="shared" si="1070"/>
        <v>0.797680792367355-0.40172894575266i</v>
      </c>
      <c r="H3639" t="str">
        <f t="shared" si="1071"/>
        <v>0.00174593589898022-10.3993439609103i</v>
      </c>
      <c r="I3639" t="str">
        <f t="shared" si="1072"/>
        <v>-0.0395312898695154-0.0681030338888413i</v>
      </c>
      <c r="K3639" t="str">
        <f t="shared" si="1073"/>
        <v>0.000193730341005079-0.000212970542926057i</v>
      </c>
      <c r="L3639" t="str">
        <f t="shared" si="1074"/>
        <v>0.0001875-0.000253483328974951i</v>
      </c>
      <c r="M3639" t="str">
        <f t="shared" si="1075"/>
        <v>0.0025-0.000122191963711002i</v>
      </c>
      <c r="N3639">
        <f t="shared" si="1076"/>
        <v>32.177546632800841</v>
      </c>
      <c r="O3639">
        <f t="shared" si="1077"/>
        <v>38.622250656113998</v>
      </c>
      <c r="P3639" s="3">
        <f t="shared" si="1078"/>
        <v>-38.622250656113998</v>
      </c>
      <c r="Q3639" s="3">
        <f t="shared" si="1079"/>
        <v>147.82245336719916</v>
      </c>
      <c r="R3639">
        <f t="shared" si="1080"/>
        <v>-32.177546632800841</v>
      </c>
      <c r="S3639">
        <f t="shared" si="1081"/>
        <v>834.93542717077958</v>
      </c>
      <c r="T3639">
        <f t="shared" si="1064"/>
        <v>-38.622250656113998</v>
      </c>
    </row>
    <row r="3640" spans="1:20" x14ac:dyDescent="0.25">
      <c r="A3640">
        <f t="shared" si="1065"/>
        <v>5265989.0136752371</v>
      </c>
      <c r="B3640">
        <f t="shared" si="1082"/>
        <v>838108.1817940285</v>
      </c>
      <c r="C3640" t="str">
        <f t="shared" si="1066"/>
        <v>-0.00981493471056985+0.00620503231763355i</v>
      </c>
      <c r="D3640" t="str">
        <f t="shared" si="1067"/>
        <v>1.49471124131086-1.7408001235153i</v>
      </c>
      <c r="E3640" t="str">
        <f t="shared" si="1068"/>
        <v>-7.53720955160689-15.926650227043i</v>
      </c>
      <c r="F3640" t="str">
        <f t="shared" si="1069"/>
        <v>2.31760885620079-1.34983970965044i</v>
      </c>
      <c r="G3640" t="str">
        <f t="shared" si="1070"/>
        <v>0.796453817455999-0.402635237051808i</v>
      </c>
      <c r="H3640" t="str">
        <f t="shared" si="1071"/>
        <v>0.00173135512523032-10.3599618050025i</v>
      </c>
      <c r="I3640" t="str">
        <f t="shared" si="1072"/>
        <v>-0.0394389389377882-0.0677407603170917i</v>
      </c>
      <c r="K3640" t="str">
        <f t="shared" si="1073"/>
        <v>0.000193575808706852-0.000212186645295423i</v>
      </c>
      <c r="L3640" t="str">
        <f t="shared" si="1074"/>
        <v>0.0001875-0.000252523738767633i</v>
      </c>
      <c r="M3640" t="str">
        <f t="shared" si="1075"/>
        <v>0.0025-0.000121729392021321i</v>
      </c>
      <c r="N3640">
        <f t="shared" si="1076"/>
        <v>32.301201835572158</v>
      </c>
      <c r="O3640">
        <f t="shared" si="1077"/>
        <v>38.701961705910477</v>
      </c>
      <c r="P3640" s="3">
        <f t="shared" si="1078"/>
        <v>-38.701961705910477</v>
      </c>
      <c r="Q3640" s="3">
        <f t="shared" si="1079"/>
        <v>147.69879816442784</v>
      </c>
      <c r="R3640">
        <f t="shared" si="1080"/>
        <v>-32.301201835572158</v>
      </c>
      <c r="S3640">
        <f t="shared" si="1081"/>
        <v>838.1081817940285</v>
      </c>
      <c r="T3640">
        <f t="shared" si="1064"/>
        <v>-38.701961705910477</v>
      </c>
    </row>
    <row r="3641" spans="1:20" x14ac:dyDescent="0.25">
      <c r="A3641">
        <f t="shared" si="1065"/>
        <v>5285999.7719272031</v>
      </c>
      <c r="B3641">
        <f t="shared" si="1082"/>
        <v>841292.99288484582</v>
      </c>
      <c r="C3641" t="str">
        <f t="shared" si="1066"/>
        <v>-0.00971193636288218+0.0061692725006538i</v>
      </c>
      <c r="D3641" t="str">
        <f t="shared" si="1067"/>
        <v>1.48824902174073-1.73979876984763i</v>
      </c>
      <c r="E3641" t="str">
        <f t="shared" si="1068"/>
        <v>-7.52988120309981-15.839745358975i</v>
      </c>
      <c r="F3641" t="str">
        <f t="shared" si="1069"/>
        <v>2.31402237561164-1.3517973065368i</v>
      </c>
      <c r="G3641" t="str">
        <f t="shared" si="1070"/>
        <v>0.795221311742702-0.403539808560343i</v>
      </c>
      <c r="H3641" t="str">
        <f t="shared" si="1071"/>
        <v>0.00171690499776398-10.3207288930483i</v>
      </c>
      <c r="I3641" t="str">
        <f t="shared" si="1072"/>
        <v>-0.0393466494952753-0.0673797860813998i</v>
      </c>
      <c r="K3641" t="str">
        <f t="shared" si="1073"/>
        <v>0.000193422395979171-0.000211405469634461i</v>
      </c>
      <c r="L3641" t="str">
        <f t="shared" si="1074"/>
        <v>0.0001875-0.000251567781199077i</v>
      </c>
      <c r="M3641" t="str">
        <f t="shared" si="1075"/>
        <v>0.0025-0.000121268571449811i</v>
      </c>
      <c r="N3641">
        <f t="shared" si="1076"/>
        <v>32.42476595097466</v>
      </c>
      <c r="O3641">
        <f t="shared" si="1077"/>
        <v>38.781722721743826</v>
      </c>
      <c r="P3641" s="3">
        <f t="shared" si="1078"/>
        <v>-38.781722721743826</v>
      </c>
      <c r="Q3641" s="3">
        <f t="shared" si="1079"/>
        <v>147.57523404902534</v>
      </c>
      <c r="R3641">
        <f t="shared" si="1080"/>
        <v>-32.42476595097466</v>
      </c>
      <c r="S3641">
        <f t="shared" si="1081"/>
        <v>841.29299288484583</v>
      </c>
      <c r="T3641">
        <f t="shared" si="1064"/>
        <v>-38.781722721743826</v>
      </c>
    </row>
    <row r="3642" spans="1:20" x14ac:dyDescent="0.25">
      <c r="A3642">
        <f t="shared" si="1065"/>
        <v>5306086.5710605262</v>
      </c>
      <c r="B3642">
        <f t="shared" si="1082"/>
        <v>844489.90625780821</v>
      </c>
      <c r="C3642" t="str">
        <f t="shared" si="1066"/>
        <v>-0.00960991069380024+0.00613356894963384i</v>
      </c>
      <c r="D3642" t="str">
        <f t="shared" si="1067"/>
        <v>1.48179386807158-1.73877396287672i</v>
      </c>
      <c r="E3642" t="str">
        <f t="shared" si="1068"/>
        <v>-7.5224419815554-15.7531606205663i</v>
      </c>
      <c r="F3642" t="str">
        <f t="shared" si="1069"/>
        <v>2.31041979570381-1.35375234306622i</v>
      </c>
      <c r="G3642" t="str">
        <f t="shared" si="1070"/>
        <v>0.793983273446198-0.404442622548437i</v>
      </c>
      <c r="H3642" t="str">
        <f t="shared" si="1071"/>
        <v>0.0017025842305165-10.2816446583302i</v>
      </c>
      <c r="I3642" t="str">
        <f t="shared" si="1072"/>
        <v>-0.0392544192051718-0.0670201081484637i</v>
      </c>
      <c r="K3642" t="str">
        <f t="shared" si="1073"/>
        <v>0.000193270095064865-0.000210627008288208i</v>
      </c>
      <c r="L3642" t="str">
        <f t="shared" si="1074"/>
        <v>0.0001875-0.00025061544251751i</v>
      </c>
      <c r="M3642" t="str">
        <f t="shared" si="1075"/>
        <v>0.0025-0.000120809495367415i</v>
      </c>
      <c r="N3642">
        <f t="shared" si="1076"/>
        <v>32.54823865087883</v>
      </c>
      <c r="O3642">
        <f t="shared" si="1077"/>
        <v>38.86153367148421</v>
      </c>
      <c r="P3642" s="3">
        <f t="shared" si="1078"/>
        <v>-38.86153367148421</v>
      </c>
      <c r="Q3642" s="3">
        <f t="shared" si="1079"/>
        <v>147.45176134912117</v>
      </c>
      <c r="R3642">
        <f t="shared" si="1080"/>
        <v>-32.54823865087883</v>
      </c>
      <c r="S3642">
        <f t="shared" si="1081"/>
        <v>844.48990625780823</v>
      </c>
      <c r="T3642">
        <f t="shared" si="1064"/>
        <v>-38.86153367148421</v>
      </c>
    </row>
    <row r="3643" spans="1:20" x14ac:dyDescent="0.25">
      <c r="A3643">
        <f t="shared" si="1065"/>
        <v>5326249.7000305569</v>
      </c>
      <c r="B3643">
        <f t="shared" si="1082"/>
        <v>847698.96790158795</v>
      </c>
      <c r="C3643" t="str">
        <f t="shared" si="1066"/>
        <v>-0.00950884980810471+0.00609792392921588i</v>
      </c>
      <c r="D3643" t="str">
        <f t="shared" si="1067"/>
        <v>1.4753459541309-1.73772576837532i</v>
      </c>
      <c r="E3643" t="str">
        <f t="shared" si="1068"/>
        <v>-7.51489231574436-15.6668952831238i</v>
      </c>
      <c r="F3643" t="str">
        <f t="shared" si="1069"/>
        <v>2.30680111217782-1.35570469933212i</v>
      </c>
      <c r="G3643" t="str">
        <f t="shared" si="1070"/>
        <v>0.792739701088973-0.405343641132236i</v>
      </c>
      <c r="H3643" t="str">
        <f t="shared" si="1071"/>
        <v>0.00168839155143721-10.2427085362943i</v>
      </c>
      <c r="I3643" t="str">
        <f t="shared" si="1072"/>
        <v>-0.0391622457607924-0.0666617235093988i</v>
      </c>
      <c r="K3643" t="str">
        <f t="shared" si="1073"/>
        <v>0.00019311889825529-0.000209851253603049i</v>
      </c>
      <c r="L3643" t="str">
        <f t="shared" si="1074"/>
        <v>0.0001875-0.000249666709023222i</v>
      </c>
      <c r="M3643" t="str">
        <f t="shared" si="1075"/>
        <v>0.0025-0.000120352157170169i</v>
      </c>
      <c r="N3643">
        <f t="shared" si="1076"/>
        <v>32.671619608929575</v>
      </c>
      <c r="O3643">
        <f t="shared" si="1077"/>
        <v>38.941394522680504</v>
      </c>
      <c r="P3643" s="3">
        <f t="shared" si="1078"/>
        <v>-38.941394522680504</v>
      </c>
      <c r="Q3643" s="3">
        <f t="shared" si="1079"/>
        <v>147.32838039107043</v>
      </c>
      <c r="R3643">
        <f t="shared" si="1080"/>
        <v>-32.671619608929575</v>
      </c>
      <c r="S3643">
        <f t="shared" si="1081"/>
        <v>847.69896790158793</v>
      </c>
      <c r="T3643">
        <f t="shared" si="1064"/>
        <v>-38.941394522680504</v>
      </c>
    </row>
    <row r="3644" spans="1:20" x14ac:dyDescent="0.25">
      <c r="A3644">
        <f t="shared" si="1065"/>
        <v>5346489.448890673</v>
      </c>
      <c r="B3644">
        <f t="shared" si="1082"/>
        <v>850920.22397961398</v>
      </c>
      <c r="C3644" t="str">
        <f t="shared" si="1066"/>
        <v>-0.00940874586014112+0.00606233966266937i</v>
      </c>
      <c r="D3644" t="str">
        <f t="shared" si="1067"/>
        <v>1.46890545294038-1.7366542536856i</v>
      </c>
      <c r="E3644" t="str">
        <f t="shared" si="1068"/>
        <v>-7.50723263483588-15.5809486239524i</v>
      </c>
      <c r="F3644" t="str">
        <f t="shared" si="1069"/>
        <v>2.30316632162649-1.35765425502338i</v>
      </c>
      <c r="G3644" t="str">
        <f t="shared" si="1070"/>
        <v>0.791490593500126-0.406242826276286i</v>
      </c>
      <c r="H3644" t="str">
        <f t="shared" si="1071"/>
        <v>0.00167432570232328-10.2039199645426i</v>
      </c>
      <c r="I3644" t="str">
        <f t="shared" si="1072"/>
        <v>-0.0390701268855696-0.0663046291795727i</v>
      </c>
      <c r="K3644" t="str">
        <f t="shared" si="1073"/>
        <v>0.000192968797890098-0.000209078197926977i</v>
      </c>
      <c r="L3644" t="str">
        <f t="shared" si="1074"/>
        <v>0.0001875-0.000248721567068362i</v>
      </c>
      <c r="M3644" t="str">
        <f t="shared" si="1075"/>
        <v>0.0025-0.000119896550279108i</v>
      </c>
      <c r="N3644">
        <f t="shared" si="1076"/>
        <v>32.794908500554271</v>
      </c>
      <c r="O3644">
        <f t="shared" si="1077"/>
        <v>39.021305242567166</v>
      </c>
      <c r="P3644" s="3">
        <f t="shared" si="1078"/>
        <v>-39.021305242567166</v>
      </c>
      <c r="Q3644" s="3">
        <f t="shared" si="1079"/>
        <v>147.20509149944573</v>
      </c>
      <c r="R3644">
        <f t="shared" si="1080"/>
        <v>-32.794908500554271</v>
      </c>
      <c r="S3644">
        <f t="shared" si="1081"/>
        <v>850.92022397961398</v>
      </c>
      <c r="T3644">
        <f t="shared" si="1064"/>
        <v>-39.021305242567166</v>
      </c>
    </row>
    <row r="3645" spans="1:20" x14ac:dyDescent="0.25">
      <c r="A3645">
        <f t="shared" si="1065"/>
        <v>5366806.1087964578</v>
      </c>
      <c r="B3645">
        <f t="shared" si="1082"/>
        <v>854153.72083073657</v>
      </c>
      <c r="C3645" t="str">
        <f t="shared" si="1066"/>
        <v>-0.00930959105365091+0.00602681833232153i</v>
      </c>
      <c r="D3645" t="str">
        <f t="shared" si="1067"/>
        <v>1.46247253669807-1.73555948770761i</v>
      </c>
      <c r="E3645" t="str">
        <f t="shared" si="1068"/>
        <v>-7.49946336845346-15.4953199262987i</v>
      </c>
      <c r="F3645" t="str">
        <f t="shared" si="1069"/>
        <v>2.29951542154314-1.35960088943142i</v>
      </c>
      <c r="G3645" t="str">
        <f t="shared" si="1070"/>
        <v>0.79023594981823-0.407140139796004i</v>
      </c>
      <c r="H3645" t="str">
        <f t="shared" si="1071"/>
        <v>0.0016603854386557-10.1652783828243i</v>
      </c>
      <c r="I3645" t="str">
        <f t="shared" si="1072"/>
        <v>-0.0389780603330479-0.0659488221984247i</v>
      </c>
      <c r="K3645" t="str">
        <f t="shared" si="1073"/>
        <v>0.000192819786357019-0.000208307833609851i</v>
      </c>
      <c r="L3645" t="str">
        <f t="shared" si="1074"/>
        <v>0.0001875-0.000247780003056746i</v>
      </c>
      <c r="M3645" t="str">
        <f t="shared" si="1075"/>
        <v>0.0025-0.000119442668140175i</v>
      </c>
      <c r="N3645">
        <f t="shared" si="1076"/>
        <v>32.918105002972482</v>
      </c>
      <c r="O3645">
        <f t="shared" si="1077"/>
        <v>39.101265798073172</v>
      </c>
      <c r="P3645" s="3">
        <f t="shared" si="1078"/>
        <v>-39.101265798073172</v>
      </c>
      <c r="Q3645" s="3">
        <f t="shared" si="1079"/>
        <v>147.08189499702752</v>
      </c>
      <c r="R3645">
        <f t="shared" si="1080"/>
        <v>-32.918105002972482</v>
      </c>
      <c r="S3645">
        <f t="shared" si="1081"/>
        <v>854.15372083073657</v>
      </c>
      <c r="T3645">
        <f t="shared" si="1064"/>
        <v>-39.101265798073172</v>
      </c>
    </row>
    <row r="3646" spans="1:20" x14ac:dyDescent="0.25">
      <c r="A3646">
        <f t="shared" si="1065"/>
        <v>5387199.9720098851</v>
      </c>
      <c r="B3646">
        <f t="shared" si="1082"/>
        <v>857399.50496989337</v>
      </c>
      <c r="C3646" t="str">
        <f t="shared" si="1066"/>
        <v>-0.00921137764160435+0.0059913620799864i</v>
      </c>
      <c r="D3646" t="str">
        <f t="shared" si="1067"/>
        <v>1.45604737676077-1.73444154088755i</v>
      </c>
      <c r="E3646" t="str">
        <f t="shared" si="1068"/>
        <v>-7.49158494673064-15.4100084792976i</v>
      </c>
      <c r="F3646" t="str">
        <f t="shared" si="1069"/>
        <v>2.29584841032987-1.36154448145735i</v>
      </c>
      <c r="G3646" t="str">
        <f t="shared" si="1070"/>
        <v>0.788975769494164-0.408035543360202i</v>
      </c>
      <c r="H3646" t="str">
        <f t="shared" si="1071"/>
        <v>0.00164656952943718-10.1267832330279i</v>
      </c>
      <c r="I3646" t="str">
        <f t="shared" si="1072"/>
        <v>-0.0388860438868797-0.0655942996292921i</v>
      </c>
      <c r="K3646" t="str">
        <f t="shared" si="1073"/>
        <v>0.000192671856091632-0.000207540153003662i</v>
      </c>
      <c r="L3646" t="str">
        <f t="shared" si="1074"/>
        <v>0.0001875-0.000246842003443661i</v>
      </c>
      <c r="M3646" t="str">
        <f t="shared" si="1075"/>
        <v>0.0025-0.000118990504224124i</v>
      </c>
      <c r="N3646">
        <f t="shared" si="1076"/>
        <v>33.041208795204085</v>
      </c>
      <c r="O3646">
        <f t="shared" si="1077"/>
        <v>39.181276155828996</v>
      </c>
      <c r="P3646" s="3">
        <f t="shared" si="1078"/>
        <v>-39.181276155828996</v>
      </c>
      <c r="Q3646" s="3">
        <f t="shared" si="1079"/>
        <v>146.95879120479592</v>
      </c>
      <c r="R3646">
        <f t="shared" si="1080"/>
        <v>-33.041208795204085</v>
      </c>
      <c r="S3646">
        <f t="shared" si="1081"/>
        <v>857.39950496989343</v>
      </c>
      <c r="T3646">
        <f t="shared" si="1064"/>
        <v>-39.181276155828996</v>
      </c>
    </row>
    <row r="3647" spans="1:20" x14ac:dyDescent="0.25">
      <c r="A3647">
        <f t="shared" si="1065"/>
        <v>5407671.3319035228</v>
      </c>
      <c r="B3647">
        <f t="shared" si="1082"/>
        <v>860657.62308877904</v>
      </c>
      <c r="C3647" t="str">
        <f t="shared" si="1066"/>
        <v>-0.0091140979260315+0.00595597300738957i</v>
      </c>
      <c r="D3647" t="str">
        <f t="shared" si="1067"/>
        <v>1.44963014362655-1.73330048520573i</v>
      </c>
      <c r="E3647" t="str">
        <f t="shared" si="1068"/>
        <v>-7.48359780036521-15.3250135779167i</v>
      </c>
      <c r="F3647" t="str">
        <f t="shared" si="1069"/>
        <v>2.2921652873058-1.3634849096193i</v>
      </c>
      <c r="G3647" t="str">
        <f t="shared" si="1070"/>
        <v>0.787710052293941-0.408928998493648i</v>
      </c>
      <c r="H3647" t="str">
        <f t="shared" si="1071"/>
        <v>0.00163287675703213-10.0884339591724i</v>
      </c>
      <c r="I3647" t="str">
        <f t="shared" si="1072"/>
        <v>-0.038794075360818-0.0652410585592287i</v>
      </c>
      <c r="K3647" t="str">
        <f t="shared" si="1073"/>
        <v>0.00019252499957714-0.000206775148462784i</v>
      </c>
      <c r="L3647" t="str">
        <f t="shared" si="1074"/>
        <v>0.0001875-0.000245907554735665i</v>
      </c>
      <c r="M3647" t="str">
        <f t="shared" si="1075"/>
        <v>0.0025-0.000118540052026423i</v>
      </c>
      <c r="N3647">
        <f t="shared" si="1076"/>
        <v>33.164219558073995</v>
      </c>
      <c r="O3647">
        <f t="shared" si="1077"/>
        <v>39.261336282175357</v>
      </c>
      <c r="P3647" s="3">
        <f t="shared" si="1078"/>
        <v>-39.261336282175357</v>
      </c>
      <c r="Q3647" s="3">
        <f t="shared" si="1079"/>
        <v>146.835780441926</v>
      </c>
      <c r="R3647">
        <f t="shared" si="1080"/>
        <v>-33.164219558073995</v>
      </c>
      <c r="S3647">
        <f t="shared" si="1081"/>
        <v>860.65762308877902</v>
      </c>
      <c r="T3647">
        <f t="shared" si="1064"/>
        <v>-39.261336282175357</v>
      </c>
    </row>
    <row r="3648" spans="1:20" x14ac:dyDescent="0.25">
      <c r="A3648">
        <f t="shared" si="1065"/>
        <v>5428220.4829647569</v>
      </c>
      <c r="B3648">
        <f t="shared" si="1082"/>
        <v>863928.12205651647</v>
      </c>
      <c r="C3648" t="str">
        <f t="shared" si="1066"/>
        <v>-0.0090177442578528+0.00592065317659143i</v>
      </c>
      <c r="D3648" t="str">
        <f t="shared" si="1067"/>
        <v>1.44322100691751-1.73213639416431i</v>
      </c>
      <c r="E3648" t="str">
        <f t="shared" si="1068"/>
        <v>-7.47550236067421-15.2403345229002i</v>
      </c>
      <c r="F3648" t="str">
        <f t="shared" si="1069"/>
        <v>2.28846605271517-1.36542205205993i</v>
      </c>
      <c r="G3648" t="str">
        <f t="shared" si="1070"/>
        <v>0.786438798301501-0.409820466579686i</v>
      </c>
      <c r="H3648" t="str">
        <f t="shared" si="1071"/>
        <v>0.00161930591700854-10.0502300073992i</v>
      </c>
      <c r="I3648" t="str">
        <f t="shared" si="1072"/>
        <v>-0.038702152598714-0.0648890960988237i</v>
      </c>
      <c r="K3648" t="str">
        <f t="shared" si="1073"/>
        <v>0.000192379209344139-0.00020601281234423i</v>
      </c>
      <c r="L3648" t="str">
        <f t="shared" si="1074"/>
        <v>0.0001875-0.000244976643490401i</v>
      </c>
      <c r="M3648" t="str">
        <f t="shared" si="1075"/>
        <v>0.0025-0.000118091305067168i</v>
      </c>
      <c r="N3648">
        <f t="shared" si="1076"/>
        <v>33.287136974221454</v>
      </c>
      <c r="O3648">
        <f t="shared" si="1077"/>
        <v>39.341446143171254</v>
      </c>
      <c r="P3648" s="3">
        <f t="shared" si="1078"/>
        <v>-39.341446143171254</v>
      </c>
      <c r="Q3648" s="3">
        <f t="shared" si="1079"/>
        <v>146.71286302577855</v>
      </c>
      <c r="R3648">
        <f t="shared" si="1080"/>
        <v>-33.287136974221454</v>
      </c>
      <c r="S3648">
        <f t="shared" si="1081"/>
        <v>863.92812205651649</v>
      </c>
      <c r="T3648">
        <f t="shared" si="1064"/>
        <v>-39.341446143171254</v>
      </c>
    </row>
    <row r="3649" spans="1:20" x14ac:dyDescent="0.25">
      <c r="A3649">
        <f t="shared" si="1065"/>
        <v>5448847.7208000226</v>
      </c>
      <c r="B3649">
        <f t="shared" si="1082"/>
        <v>867211.04892033129</v>
      </c>
      <c r="C3649" t="str">
        <f t="shared" si="1066"/>
        <v>-0.00892230903671119+0.00588540461040732i</v>
      </c>
      <c r="D3649" t="str">
        <f t="shared" si="1067"/>
        <v>1.43682013536272-1.73094934277484i</v>
      </c>
      <c r="E3649" t="str">
        <f t="shared" si="1068"/>
        <v>-7.46729905964787-15.1559706207148i</v>
      </c>
      <c r="F3649" t="str">
        <f t="shared" si="1069"/>
        <v>2.28475070773557-1.36735578655407i</v>
      </c>
      <c r="G3649" t="str">
        <f t="shared" si="1070"/>
        <v>0.78516200792151-0.410709908862901i</v>
      </c>
      <c r="H3649" t="str">
        <f t="shared" si="1071"/>
        <v>0.00160585581798211-10.0121708259643i</v>
      </c>
      <c r="I3649" t="str">
        <f t="shared" si="1072"/>
        <v>-0.038610273474515-0.0645384093820255i</v>
      </c>
      <c r="K3649" t="str">
        <f t="shared" si="1073"/>
        <v>0.000192234477970402-0.000205253137007901i</v>
      </c>
      <c r="L3649" t="str">
        <f t="shared" si="1074"/>
        <v>0.0001875-0.000244049256316399i</v>
      </c>
      <c r="M3649" t="str">
        <f t="shared" si="1075"/>
        <v>0.0025-0.000117644256890982i</v>
      </c>
      <c r="N3649">
        <f t="shared" si="1076"/>
        <v>33.409960728100657</v>
      </c>
      <c r="O3649">
        <f t="shared" si="1077"/>
        <v>39.421605704601021</v>
      </c>
      <c r="P3649" s="3">
        <f t="shared" si="1078"/>
        <v>-39.421605704601021</v>
      </c>
      <c r="Q3649" s="3">
        <f t="shared" si="1079"/>
        <v>146.59003927189934</v>
      </c>
      <c r="R3649">
        <f t="shared" si="1080"/>
        <v>-33.409960728100657</v>
      </c>
      <c r="S3649">
        <f t="shared" si="1081"/>
        <v>867.21104892033134</v>
      </c>
      <c r="T3649">
        <f t="shared" si="1064"/>
        <v>-39.421605704601021</v>
      </c>
    </row>
    <row r="3650" spans="1:20" x14ac:dyDescent="0.25">
      <c r="A3650">
        <f t="shared" si="1065"/>
        <v>5469553.3421390634</v>
      </c>
      <c r="B3650">
        <f t="shared" si="1082"/>
        <v>870506.45090622862</v>
      </c>
      <c r="C3650" t="str">
        <f t="shared" si="1066"/>
        <v>-0.00882778471080063+0.00585022929282436i</v>
      </c>
      <c r="D3650" t="str">
        <f t="shared" si="1067"/>
        <v>1.43042769678141-1.7297394075456i</v>
      </c>
      <c r="E3650" t="str">
        <f t="shared" si="1068"/>
        <v>-7.45898833000213-15.0719211834907i</v>
      </c>
      <c r="F3650" t="str">
        <f t="shared" si="1069"/>
        <v>2.2810192544858-1.36928599051637i</v>
      </c>
      <c r="G3650" t="str">
        <f t="shared" si="1070"/>
        <v>0.783879681882115-0.41159728645183i</v>
      </c>
      <c r="H3650" t="str">
        <f t="shared" si="1071"/>
        <v>0.00159252528146175-9.97425586522924i</v>
      </c>
      <c r="I3650" t="str">
        <f t="shared" si="1072"/>
        <v>-0.0385184358922539-0.0641889955659462i</v>
      </c>
      <c r="K3650" t="str">
        <f t="shared" si="1073"/>
        <v>0.000192090798080641-0.00020449611481683i</v>
      </c>
      <c r="L3650" t="str">
        <f t="shared" si="1074"/>
        <v>0.0001875-0.000243125379872882i</v>
      </c>
      <c r="M3650" t="str">
        <f t="shared" si="1075"/>
        <v>0.0025-0.000117198901066928i</v>
      </c>
      <c r="N3650">
        <f t="shared" si="1076"/>
        <v>33.532690505987688</v>
      </c>
      <c r="O3650">
        <f t="shared" si="1077"/>
        <v>39.501814931983709</v>
      </c>
      <c r="P3650" s="3">
        <f t="shared" si="1078"/>
        <v>-39.501814931983709</v>
      </c>
      <c r="Q3650" s="3">
        <f t="shared" si="1079"/>
        <v>146.46730949401231</v>
      </c>
      <c r="R3650">
        <f t="shared" si="1080"/>
        <v>-33.532690505987688</v>
      </c>
      <c r="S3650">
        <f t="shared" si="1081"/>
        <v>870.50645090622868</v>
      </c>
      <c r="T3650">
        <f t="shared" si="1064"/>
        <v>-39.501814931983709</v>
      </c>
    </row>
    <row r="3651" spans="1:20" x14ac:dyDescent="0.25">
      <c r="A3651">
        <f t="shared" si="1065"/>
        <v>5490337.6448391918</v>
      </c>
      <c r="B3651">
        <f t="shared" si="1082"/>
        <v>873814.37541967235</v>
      </c>
      <c r="C3651" t="str">
        <f t="shared" si="1066"/>
        <v>-0.00873416377669784+0.00581512916941658i</v>
      </c>
      <c r="D3651" t="str">
        <f t="shared" si="1067"/>
        <v>1.4240438580663-1.72850666646865i</v>
      </c>
      <c r="E3651" t="str">
        <f t="shared" si="1068"/>
        <v>-7.45057060523212-14.9881855289677i</v>
      </c>
      <c r="F3651" t="str">
        <f t="shared" si="1069"/>
        <v>2.27727169603401-1.3712125410093i</v>
      </c>
      <c r="G3651" t="str">
        <f t="shared" si="1070"/>
        <v>0.782591821237697-0.41248256032172i</v>
      </c>
      <c r="H3651" t="str">
        <f t="shared" si="1071"/>
        <v>0.00157931314169772-9.93648457765392i</v>
      </c>
      <c r="I3651" t="str">
        <f t="shared" si="1072"/>
        <v>-0.0384266377860518-0.0638408518306863i</v>
      </c>
      <c r="K3651" t="str">
        <f t="shared" si="1073"/>
        <v>0.000191948162346291-0.000203741738137426i</v>
      </c>
      <c r="L3651" t="str">
        <f t="shared" si="1074"/>
        <v>0.0001875-0.000242205000869578i</v>
      </c>
      <c r="M3651" t="str">
        <f t="shared" si="1075"/>
        <v>0.0025-0.000116755231188412i</v>
      </c>
      <c r="N3651">
        <f t="shared" si="1076"/>
        <v>33.65532599597941</v>
      </c>
      <c r="O3651">
        <f t="shared" si="1077"/>
        <v>39.582073790579628</v>
      </c>
      <c r="P3651" s="3">
        <f t="shared" si="1078"/>
        <v>-39.582073790579628</v>
      </c>
      <c r="Q3651" s="3">
        <f t="shared" si="1079"/>
        <v>146.34467400402059</v>
      </c>
      <c r="R3651">
        <f t="shared" si="1080"/>
        <v>-33.65532599597941</v>
      </c>
      <c r="S3651">
        <f t="shared" si="1081"/>
        <v>873.81437541967239</v>
      </c>
      <c r="T3651">
        <f t="shared" si="1064"/>
        <v>-39.582073790579628</v>
      </c>
    </row>
    <row r="3652" spans="1:20" x14ac:dyDescent="0.25">
      <c r="A3652">
        <f t="shared" si="1065"/>
        <v>5511200.9278895818</v>
      </c>
      <c r="B3652">
        <f t="shared" si="1082"/>
        <v>877134.87004626717</v>
      </c>
      <c r="C3652" t="str">
        <f t="shared" si="1066"/>
        <v>-0.00864143877919065+0.00578010614775664i</v>
      </c>
      <c r="D3652" t="str">
        <f t="shared" si="1067"/>
        <v>1.41766878516722-1.7272511990067i</v>
      </c>
      <c r="E3652" t="str">
        <f t="shared" si="1068"/>
        <v>-7.44204631966393-14.9047629804362i</v>
      </c>
      <c r="F3652" t="str">
        <f t="shared" si="1069"/>
        <v>2.27350803640563-1.37313531475117i</v>
      </c>
      <c r="G3652" t="str">
        <f t="shared" si="1070"/>
        <v>0.781298427371596-0.413365691317345i</v>
      </c>
      <c r="H3652" t="str">
        <f t="shared" si="1071"/>
        <v>0.00156621824553107-9.89885641778782i</v>
      </c>
      <c r="I3652" t="str">
        <f t="shared" si="1072"/>
        <v>-0.0383348771201111-0.0634939753791421i</v>
      </c>
      <c r="K3652" t="str">
        <f t="shared" si="1073"/>
        <v>0.000191806563485274-0.000202989999339716i</v>
      </c>
      <c r="L3652" t="str">
        <f t="shared" si="1074"/>
        <v>0.0001875-0.000241288106066525i</v>
      </c>
      <c r="M3652" t="str">
        <f t="shared" si="1075"/>
        <v>0.0025-0.000116313240873094i</v>
      </c>
      <c r="N3652">
        <f t="shared" si="1076"/>
        <v>33.777866887997789</v>
      </c>
      <c r="O3652">
        <f t="shared" si="1077"/>
        <v>39.662382245399165</v>
      </c>
      <c r="P3652" s="3">
        <f t="shared" si="1078"/>
        <v>-39.662382245399165</v>
      </c>
      <c r="Q3652" s="3">
        <f t="shared" si="1079"/>
        <v>146.22213311200221</v>
      </c>
      <c r="R3652">
        <f t="shared" si="1080"/>
        <v>-33.777866887997789</v>
      </c>
      <c r="S3652">
        <f t="shared" si="1081"/>
        <v>877.13487004626722</v>
      </c>
      <c r="T3652">
        <f t="shared" si="1064"/>
        <v>-39.662382245399165</v>
      </c>
    </row>
    <row r="3653" spans="1:20" x14ac:dyDescent="0.25">
      <c r="A3653">
        <f t="shared" si="1065"/>
        <v>5532143.4914155621</v>
      </c>
      <c r="B3653">
        <f t="shared" si="1082"/>
        <v>880467.98255244305</v>
      </c>
      <c r="C3653" t="str">
        <f t="shared" si="1066"/>
        <v>-0.00854960231110817+0.00574516209782515i</v>
      </c>
      <c r="D3653" t="str">
        <f t="shared" si="1067"/>
        <v>1.41130264307488-1.72597308607981i</v>
      </c>
      <c r="E3653" t="str">
        <f t="shared" si="1068"/>
        <v>-7.43341590850634-14.8216528666811i</v>
      </c>
      <c r="F3653" t="str">
        <f t="shared" si="1069"/>
        <v>2.26972828059116-1.37505418812428i</v>
      </c>
      <c r="G3653" t="str">
        <f t="shared" si="1070"/>
        <v>0.779999501998819-0.414246640155854i</v>
      </c>
      <c r="H3653" t="str">
        <f t="shared" si="1071"/>
        <v>0.00155323945224537-9.86137084226234i</v>
      </c>
      <c r="I3653" t="str">
        <f t="shared" si="1072"/>
        <v>-0.0382431518887121-0.063148363436817i</v>
      </c>
      <c r="K3653" t="str">
        <f t="shared" si="1073"/>
        <v>0.000191665994261781-0.000202240890797576i</v>
      </c>
      <c r="L3653" t="str">
        <f t="shared" si="1074"/>
        <v>0.0001875-0.000240374682273885i</v>
      </c>
      <c r="M3653" t="str">
        <f t="shared" si="1075"/>
        <v>0.0025-0.000115872923762796i</v>
      </c>
      <c r="N3653">
        <f t="shared" si="1076"/>
        <v>33.900312873786959</v>
      </c>
      <c r="O3653">
        <f t="shared" si="1077"/>
        <v>39.742740261210024</v>
      </c>
      <c r="P3653" s="3">
        <f t="shared" si="1078"/>
        <v>-39.742740261210024</v>
      </c>
      <c r="Q3653" s="3">
        <f t="shared" si="1079"/>
        <v>146.09968712621304</v>
      </c>
      <c r="R3653">
        <f t="shared" si="1080"/>
        <v>-33.900312873786959</v>
      </c>
      <c r="S3653">
        <f t="shared" si="1081"/>
        <v>880.467982552443</v>
      </c>
      <c r="T3653">
        <f t="shared" si="1064"/>
        <v>-39.742740261210024</v>
      </c>
    </row>
    <row r="3654" spans="1:20" x14ac:dyDescent="0.25">
      <c r="A3654">
        <f t="shared" si="1065"/>
        <v>5553165.6366829416</v>
      </c>
      <c r="B3654">
        <f t="shared" si="1082"/>
        <v>883813.76088614238</v>
      </c>
      <c r="C3654" t="str">
        <f t="shared" si="1066"/>
        <v>-0.00845864701314837+0.00571029885241713i</v>
      </c>
      <c r="D3654" t="str">
        <f t="shared" si="1067"/>
        <v>1.40494559580488-1.72467241005181i</v>
      </c>
      <c r="E3654" t="str">
        <f t="shared" si="1068"/>
        <v>-7.42467980790126-14.738854521922i</v>
      </c>
      <c r="F3654" t="str">
        <f t="shared" si="1069"/>
        <v>2.26593243455401-1.37696903718325i</v>
      </c>
      <c r="G3654" t="str">
        <f t="shared" si="1070"/>
        <v>0.778695047168715-0.415125367429681i</v>
      </c>
      <c r="H3654" t="str">
        <f t="shared" si="1071"/>
        <v>0.00154037563341985-9.82402730978212i</v>
      </c>
      <c r="I3654" t="str">
        <f t="shared" si="1072"/>
        <v>-0.0381514601162067-0.0628040132516265i</v>
      </c>
      <c r="K3654" t="str">
        <f t="shared" si="1073"/>
        <v>0.000191526447486042-0.000201494404888973i</v>
      </c>
      <c r="L3654" t="str">
        <f t="shared" si="1074"/>
        <v>0.0001875-0.000239464716351748i</v>
      </c>
      <c r="M3654" t="str">
        <f t="shared" si="1075"/>
        <v>0.0025-0.000115434273523407i</v>
      </c>
      <c r="N3654">
        <f t="shared" si="1076"/>
        <v>34.022663646915504</v>
      </c>
      <c r="O3654">
        <f t="shared" si="1077"/>
        <v>39.823147802545975</v>
      </c>
      <c r="P3654" s="3">
        <f t="shared" si="1078"/>
        <v>-39.823147802545975</v>
      </c>
      <c r="Q3654" s="3">
        <f t="shared" si="1079"/>
        <v>145.9773363530845</v>
      </c>
      <c r="R3654">
        <f t="shared" si="1080"/>
        <v>-34.022663646915504</v>
      </c>
      <c r="S3654">
        <f t="shared" si="1081"/>
        <v>883.8137608861424</v>
      </c>
      <c r="T3654">
        <f t="shared" si="1064"/>
        <v>-39.823147802545975</v>
      </c>
    </row>
    <row r="3655" spans="1:20" x14ac:dyDescent="0.25">
      <c r="A3655">
        <f t="shared" si="1065"/>
        <v>5574267.6661023377</v>
      </c>
      <c r="B3655">
        <f t="shared" si="1082"/>
        <v>887172.25317750976</v>
      </c>
      <c r="C3655" t="str">
        <f t="shared" si="1066"/>
        <v>-0.00836856557370808+0.00567551820754624i</v>
      </c>
      <c r="D3655" t="str">
        <f t="shared" si="1067"/>
        <v>1.39859780638198-1.72334925471657i</v>
      </c>
      <c r="E3655" t="str">
        <f t="shared" si="1068"/>
        <v>-7.41583845497484-14.6563672857574i</v>
      </c>
      <c r="F3655" t="str">
        <f t="shared" si="1069"/>
        <v>2.26212050523829-1.3788797376635i</v>
      </c>
      <c r="G3655" t="str">
        <f t="shared" si="1070"/>
        <v>0.777385065267644-0.416001833609499i</v>
      </c>
      <c r="H3655" t="str">
        <f t="shared" si="1071"/>
        <v>0.00152762567278494-9.78682528111793i</v>
      </c>
      <c r="I3655" t="str">
        <f t="shared" si="1072"/>
        <v>-0.0380597998570186-0.0624609220937127i</v>
      </c>
      <c r="K3655" t="str">
        <f t="shared" si="1073"/>
        <v>0.0001913879160141-0.000200750533996187i</v>
      </c>
      <c r="L3655" t="str">
        <f t="shared" si="1074"/>
        <v>0.0001875-0.00023855819520995i</v>
      </c>
      <c r="M3655" t="str">
        <f t="shared" si="1075"/>
        <v>0.0025-0.000114997283844796i</v>
      </c>
      <c r="N3655">
        <f t="shared" si="1076"/>
        <v>34.144918902770684</v>
      </c>
      <c r="O3655">
        <f t="shared" si="1077"/>
        <v>39.903604833713466</v>
      </c>
      <c r="P3655" s="3">
        <f t="shared" si="1078"/>
        <v>-39.903604833713466</v>
      </c>
      <c r="Q3655" s="3">
        <f t="shared" si="1079"/>
        <v>145.85508109722932</v>
      </c>
      <c r="R3655">
        <f t="shared" si="1080"/>
        <v>-34.144918902770684</v>
      </c>
      <c r="S3655">
        <f t="shared" si="1081"/>
        <v>887.17225317750979</v>
      </c>
      <c r="T3655">
        <f t="shared" si="1064"/>
        <v>-39.903604833713466</v>
      </c>
    </row>
    <row r="3656" spans="1:20" x14ac:dyDescent="0.25">
      <c r="A3656">
        <f t="shared" si="1065"/>
        <v>5595449.8832335267</v>
      </c>
      <c r="B3656">
        <f t="shared" si="1082"/>
        <v>890543.50773958431</v>
      </c>
      <c r="C3656" t="str">
        <f t="shared" si="1066"/>
        <v>-0.00827935072870938+0.00564082192284578i</v>
      </c>
      <c r="D3656" t="str">
        <f t="shared" si="1067"/>
        <v>1.39225943682451-1.72200370528405i</v>
      </c>
      <c r="E3656" t="str">
        <f t="shared" si="1068"/>
        <v>-7.40689228788633-14.5741905031035i</v>
      </c>
      <c r="F3656" t="str">
        <f t="shared" si="1069"/>
        <v>2.25829250057637-1.3807861649898i</v>
      </c>
      <c r="G3656" t="str">
        <f t="shared" si="1070"/>
        <v>0.776069559021604-0.416875999047219i</v>
      </c>
      <c r="H3656" t="str">
        <f t="shared" si="1071"/>
        <v>0.0015149884660789-9.74976421909762i</v>
      </c>
      <c r="I3656" t="str">
        <f t="shared" si="1072"/>
        <v>-0.0379681691956336-0.0621190872552394i</v>
      </c>
      <c r="K3656" t="str">
        <f t="shared" si="1073"/>
        <v>0.000191250392747584-0.000200009270506047i</v>
      </c>
      <c r="L3656" t="str">
        <f t="shared" si="1074"/>
        <v>0.0001875-0.00023765510580788i</v>
      </c>
      <c r="M3656" t="str">
        <f t="shared" si="1075"/>
        <v>0.0025-0.000114561948440722i</v>
      </c>
      <c r="N3656">
        <f t="shared" si="1076"/>
        <v>34.267078338559088</v>
      </c>
      <c r="O3656">
        <f t="shared" si="1077"/>
        <v>39.984111318800728</v>
      </c>
      <c r="P3656" s="3">
        <f t="shared" si="1078"/>
        <v>-39.984111318800728</v>
      </c>
      <c r="Q3656" s="3">
        <f t="shared" si="1079"/>
        <v>145.73292166144091</v>
      </c>
      <c r="R3656">
        <f t="shared" si="1080"/>
        <v>-34.267078338559088</v>
      </c>
      <c r="S3656">
        <f t="shared" si="1081"/>
        <v>890.54350773958436</v>
      </c>
      <c r="T3656">
        <f t="shared" si="1064"/>
        <v>-39.984111318800728</v>
      </c>
    </row>
    <row r="3657" spans="1:20" x14ac:dyDescent="0.25">
      <c r="A3657">
        <f t="shared" si="1065"/>
        <v>5616712.5927898139</v>
      </c>
      <c r="B3657">
        <f t="shared" si="1082"/>
        <v>893927.5730689948</v>
      </c>
      <c r="C3657" t="str">
        <f t="shared" si="1066"/>
        <v>-0.00819099526142908+0.00560621172196795i</v>
      </c>
      <c r="D3657" t="str">
        <f t="shared" si="1067"/>
        <v>1.38593064812915-1.72063584836618i</v>
      </c>
      <c r="E3657" t="str">
        <f t="shared" si="1068"/>
        <v>-7.39784174587836-14.4923235241376i</v>
      </c>
      <c r="F3657" t="str">
        <f t="shared" si="1069"/>
        <v>2.25444842949667-1.38268819428514i</v>
      </c>
      <c r="G3657" t="str">
        <f t="shared" si="1070"/>
        <v>0.774748531498852-0.417747823979042i</v>
      </c>
      <c r="H3657" t="str">
        <f t="shared" si="1071"/>
        <v>0.00150246292090699-9.71284358859919i</v>
      </c>
      <c r="I3657" t="str">
        <f t="shared" si="1072"/>
        <v>-0.0378765662466023-0.0617785060502065i</v>
      </c>
      <c r="K3657" t="str">
        <f t="shared" si="1073"/>
        <v>0.000191113870633485-0.000199270606810147i</v>
      </c>
      <c r="L3657" t="str">
        <f t="shared" si="1074"/>
        <v>0.0001875-0.000236755435154294i</v>
      </c>
      <c r="M3657" t="str">
        <f t="shared" si="1075"/>
        <v>0.0025-0.000114128261048736i</v>
      </c>
      <c r="N3657">
        <f t="shared" si="1076"/>
        <v>34.389141653298879</v>
      </c>
      <c r="O3657">
        <f t="shared" si="1077"/>
        <v>40.064667221683983</v>
      </c>
      <c r="P3657" s="3">
        <f t="shared" si="1078"/>
        <v>-40.064667221683983</v>
      </c>
      <c r="Q3657" s="3">
        <f t="shared" si="1079"/>
        <v>145.61085834670112</v>
      </c>
      <c r="R3657">
        <f t="shared" si="1080"/>
        <v>-34.389141653298879</v>
      </c>
      <c r="S3657">
        <f t="shared" si="1081"/>
        <v>893.92757306899477</v>
      </c>
      <c r="T3657">
        <f t="shared" si="1064"/>
        <v>-40.064667221683983</v>
      </c>
    </row>
    <row r="3658" spans="1:20" x14ac:dyDescent="0.25">
      <c r="A3658">
        <f t="shared" si="1065"/>
        <v>5638056.1006424148</v>
      </c>
      <c r="B3658">
        <f t="shared" si="1082"/>
        <v>897324.49784665694</v>
      </c>
      <c r="C3658" t="str">
        <f t="shared" si="1066"/>
        <v>-0.00810349200232418+0.00557168929297912i</v>
      </c>
      <c r="D3658" t="str">
        <f t="shared" si="1067"/>
        <v>1.37961160025573-1.71924577196247i</v>
      </c>
      <c r="E3658" t="str">
        <f t="shared" si="1068"/>
        <v>-7.38868726932432-14.4107657042366i</v>
      </c>
      <c r="F3658" t="str">
        <f t="shared" si="1069"/>
        <v>2.25058830193092-1.38458570037941i</v>
      </c>
      <c r="G3658" t="str">
        <f t="shared" si="1070"/>
        <v>0.773421986112479-0.418617268528554i</v>
      </c>
      <c r="H3658" t="str">
        <f t="shared" si="1071"/>
        <v>0.00149004795660179-9.67606285654219i</v>
      </c>
      <c r="I3658" t="str">
        <f t="shared" si="1072"/>
        <v>-0.0377849891545273-0.0614391758142408i</v>
      </c>
      <c r="K3658" t="str">
        <f t="shared" si="1073"/>
        <v>0.000190978342663927-0.000198534535305071i</v>
      </c>
      <c r="L3658" t="str">
        <f t="shared" si="1074"/>
        <v>0.0001875-0.000235859170307126i</v>
      </c>
      <c r="M3658" t="str">
        <f t="shared" si="1075"/>
        <v>0.0025-0.000113696215430102i</v>
      </c>
      <c r="N3658">
        <f t="shared" si="1076"/>
        <v>34.511108547816747</v>
      </c>
      <c r="O3658">
        <f t="shared" si="1077"/>
        <v>40.14527250603679</v>
      </c>
      <c r="P3658" s="3">
        <f t="shared" si="1078"/>
        <v>-40.14527250603679</v>
      </c>
      <c r="Q3658" s="3">
        <f t="shared" si="1079"/>
        <v>145.48889145218325</v>
      </c>
      <c r="R3658">
        <f t="shared" si="1080"/>
        <v>-34.511108547816747</v>
      </c>
      <c r="S3658">
        <f t="shared" si="1081"/>
        <v>897.32449784665698</v>
      </c>
      <c r="T3658">
        <f t="shared" si="1064"/>
        <v>-40.14527250603679</v>
      </c>
    </row>
    <row r="3659" spans="1:20" x14ac:dyDescent="0.25">
      <c r="A3659">
        <f t="shared" si="1065"/>
        <v>5659480.713824857</v>
      </c>
      <c r="B3659">
        <f t="shared" si="1082"/>
        <v>900734.33093847428</v>
      </c>
      <c r="C3659" t="str">
        <f t="shared" si="1066"/>
        <v>-0.00801683382885989+0.00553725628875415i</v>
      </c>
      <c r="D3659" t="str">
        <f t="shared" si="1067"/>
        <v>1.37330245211247-1.71783356544556i</v>
      </c>
      <c r="E3659" t="str">
        <f t="shared" si="1068"/>
        <v>-7.37942929977685-14.329516403918i</v>
      </c>
      <c r="F3659" t="str">
        <f t="shared" si="1069"/>
        <v>2.24671212882182-1.38647855781861i</v>
      </c>
      <c r="G3659" t="str">
        <f t="shared" si="1070"/>
        <v>0.772089926622977-0.419484292709874i</v>
      </c>
      <c r="H3659" t="str">
        <f t="shared" si="1071"/>
        <v>0.00147774250408546-9.63942149187979i</v>
      </c>
      <c r="I3659" t="str">
        <f t="shared" si="1072"/>
        <v>-0.0376934360940639-0.0611010939044007i</v>
      </c>
      <c r="K3659" t="str">
        <f t="shared" si="1073"/>
        <v>0.000190843801875946-0.000197801048392618i</v>
      </c>
      <c r="L3659" t="str">
        <f t="shared" si="1074"/>
        <v>0.0001875-0.000234966298373308i</v>
      </c>
      <c r="M3659" t="str">
        <f t="shared" si="1075"/>
        <v>0.0025-0.000113265805369697i</v>
      </c>
      <c r="N3659">
        <f t="shared" si="1076"/>
        <v>34.632978724741378</v>
      </c>
      <c r="O3659">
        <f t="shared" si="1077"/>
        <v>40.225927135336491</v>
      </c>
      <c r="P3659" s="3">
        <f t="shared" si="1078"/>
        <v>-40.225927135336491</v>
      </c>
      <c r="Q3659" s="3">
        <f t="shared" si="1079"/>
        <v>145.36702127525862</v>
      </c>
      <c r="R3659">
        <f t="shared" si="1080"/>
        <v>-34.632978724741378</v>
      </c>
      <c r="S3659">
        <f t="shared" si="1081"/>
        <v>900.73433093847427</v>
      </c>
      <c r="T3659">
        <f t="shared" si="1064"/>
        <v>-40.225927135336491</v>
      </c>
    </row>
    <row r="3660" spans="1:20" x14ac:dyDescent="0.25">
      <c r="A3660">
        <f t="shared" si="1065"/>
        <v>5680986.740537391</v>
      </c>
      <c r="B3660">
        <f t="shared" si="1082"/>
        <v>904157.12139604054</v>
      </c>
      <c r="C3660" t="str">
        <f t="shared" si="1066"/>
        <v>-0.00793101366533592+0.00550291432736673i</v>
      </c>
      <c r="D3660" t="str">
        <f t="shared" si="1067"/>
        <v>1.36700336154135-1.71639931954649i</v>
      </c>
      <c r="E3660" t="str">
        <f t="shared" si="1068"/>
        <v>-7.37006828001508-14.2485749887803i</v>
      </c>
      <c r="F3660" t="str">
        <f t="shared" si="1069"/>
        <v>2.24281992213033-1.38836664087388i</v>
      </c>
      <c r="G3660" t="str">
        <f t="shared" si="1070"/>
        <v>0.770752357140766-0.420348856430845i</v>
      </c>
      <c r="H3660" t="str">
        <f t="shared" si="1071"/>
        <v>0.00146554550573391-9.60291896559159i</v>
      </c>
      <c r="I3660" t="str">
        <f t="shared" si="1072"/>
        <v>-0.0376019052699131-0.0607642576989759i</v>
      </c>
      <c r="K3660" t="str">
        <f t="shared" si="1073"/>
        <v>0.000190710241351255-0.000197070138480003i</v>
      </c>
      <c r="L3660" t="str">
        <f t="shared" si="1074"/>
        <v>0.0001875-0.000234076806508575i</v>
      </c>
      <c r="M3660" t="str">
        <f t="shared" si="1075"/>
        <v>0.0025-0.000112837024675929i</v>
      </c>
      <c r="N3660">
        <f t="shared" si="1076"/>
        <v>34.75475188849407</v>
      </c>
      <c r="O3660">
        <f t="shared" si="1077"/>
        <v>40.306631072872264</v>
      </c>
      <c r="P3660" s="3">
        <f t="shared" si="1078"/>
        <v>-40.306631072872264</v>
      </c>
      <c r="Q3660" s="3">
        <f t="shared" si="1079"/>
        <v>145.24524811150593</v>
      </c>
      <c r="R3660">
        <f t="shared" si="1080"/>
        <v>-34.75475188849407</v>
      </c>
      <c r="S3660">
        <f t="shared" si="1081"/>
        <v>904.15712139604057</v>
      </c>
      <c r="T3660">
        <f t="shared" si="1064"/>
        <v>-40.306631072872264</v>
      </c>
    </row>
    <row r="3661" spans="1:20" x14ac:dyDescent="0.25">
      <c r="A3661">
        <f t="shared" si="1065"/>
        <v>5702574.4901514342</v>
      </c>
      <c r="B3661">
        <f t="shared" si="1082"/>
        <v>907592.91845734557</v>
      </c>
      <c r="C3661" t="str">
        <f t="shared" si="1066"/>
        <v>-0.00784602448271245+0.00546866499247789i</v>
      </c>
      <c r="D3661" t="str">
        <f t="shared" si="1067"/>
        <v>1.36071448530372-1.71494312633979i</v>
      </c>
      <c r="E3661" t="str">
        <f t="shared" si="1068"/>
        <v>-7.36060465409108-14.1679408294413i</v>
      </c>
      <c r="F3661" t="str">
        <f t="shared" si="1069"/>
        <v>2.23891169484298-1.39024982355091i</v>
      </c>
      <c r="G3661" t="str">
        <f t="shared" si="1070"/>
        <v>0.769409282128702-0.421210919496275i</v>
      </c>
      <c r="H3661" t="str">
        <f t="shared" si="1071"/>
        <v>0.00145345591524235-9.56655475067499i</v>
      </c>
      <c r="I3661" t="str">
        <f t="shared" si="1072"/>
        <v>-0.0375103949168165-0.0604286645972798i</v>
      </c>
      <c r="K3661" t="str">
        <f t="shared" si="1073"/>
        <v>0.000190577654216033-0.000196341797980084i</v>
      </c>
      <c r="L3661" t="str">
        <f t="shared" si="1074"/>
        <v>0.0001875-0.00023319068191729i</v>
      </c>
      <c r="M3661" t="str">
        <f t="shared" si="1075"/>
        <v>0.0025-0.000112409867180642i</v>
      </c>
      <c r="N3661">
        <f t="shared" si="1076"/>
        <v>34.876427745281461</v>
      </c>
      <c r="O3661">
        <f t="shared" si="1077"/>
        <v>40.387384281752645</v>
      </c>
      <c r="P3661" s="3">
        <f t="shared" si="1078"/>
        <v>-40.387384281752645</v>
      </c>
      <c r="Q3661" s="3">
        <f t="shared" si="1079"/>
        <v>145.12357225471854</v>
      </c>
      <c r="R3661">
        <f t="shared" si="1080"/>
        <v>-34.876427745281461</v>
      </c>
      <c r="S3661">
        <f t="shared" si="1081"/>
        <v>907.5929184573456</v>
      </c>
      <c r="T3661">
        <f t="shared" si="1064"/>
        <v>-40.387384281752645</v>
      </c>
    </row>
    <row r="3662" spans="1:20" x14ac:dyDescent="0.25">
      <c r="A3662">
        <f t="shared" si="1065"/>
        <v>5724244.2732140096</v>
      </c>
      <c r="B3662">
        <f t="shared" si="1082"/>
        <v>911041.77154748351</v>
      </c>
      <c r="C3662" t="str">
        <f t="shared" si="1066"/>
        <v>-0.0077618592984357+0.00543450983372212i</v>
      </c>
      <c r="D3662" t="str">
        <f t="shared" si="1067"/>
        <v>1.35443597906616-1.71346507922852i</v>
      </c>
      <c r="E3662" t="str">
        <f t="shared" si="1068"/>
        <v>-7.35103886737609-14.0876133014779i</v>
      </c>
      <c r="F3662" t="str">
        <f t="shared" si="1069"/>
        <v>2.23498746097899-1.39212797959927i</v>
      </c>
      <c r="G3662" t="str">
        <f t="shared" si="1070"/>
        <v>0.768060706404547-0.422070441611226i</v>
      </c>
      <c r="H3662" t="str">
        <f t="shared" si="1071"/>
        <v>0.00144147269749264-9.53032832213789i</v>
      </c>
      <c r="I3662" t="str">
        <f t="shared" si="1072"/>
        <v>-0.037418903299549-0.060094312019444i</v>
      </c>
      <c r="K3662" t="str">
        <f t="shared" si="1073"/>
        <v>0.000190446033640682-0.000195616019311563i</v>
      </c>
      <c r="L3662" t="str">
        <f t="shared" si="1074"/>
        <v>0.0001875-0.000232307911852251i</v>
      </c>
      <c r="M3662" t="str">
        <f t="shared" si="1075"/>
        <v>0.0025-0.000111984326739034i</v>
      </c>
      <c r="N3662">
        <f t="shared" si="1076"/>
        <v>34.998006003088165</v>
      </c>
      <c r="O3662">
        <f t="shared" si="1077"/>
        <v>40.468186724912918</v>
      </c>
      <c r="P3662" s="3">
        <f t="shared" si="1078"/>
        <v>-40.468186724912918</v>
      </c>
      <c r="Q3662" s="3">
        <f t="shared" si="1079"/>
        <v>145.00199399691184</v>
      </c>
      <c r="R3662">
        <f t="shared" si="1080"/>
        <v>-34.998006003088165</v>
      </c>
      <c r="S3662">
        <f t="shared" si="1081"/>
        <v>911.04177154748356</v>
      </c>
      <c r="T3662">
        <f t="shared" si="1064"/>
        <v>-40.468186724912918</v>
      </c>
    </row>
    <row r="3663" spans="1:20" x14ac:dyDescent="0.25">
      <c r="A3663">
        <f t="shared" si="1065"/>
        <v>5745996.4014522228</v>
      </c>
      <c r="B3663">
        <f t="shared" si="1082"/>
        <v>914503.73027936392</v>
      </c>
      <c r="C3663" t="str">
        <f t="shared" si="1066"/>
        <v>-0.00767851117626385+0.00540045036708995i</v>
      </c>
      <c r="D3663" t="str">
        <f t="shared" si="1067"/>
        <v>1.34816799738665-1.71196527292897i</v>
      </c>
      <c r="E3663" t="str">
        <f t="shared" si="1068"/>
        <v>-7.34137136660533-14.0075917853645i</v>
      </c>
      <c r="F3663" t="str">
        <f t="shared" si="1069"/>
        <v>2.23104723559752-1.39400098252206i</v>
      </c>
      <c r="G3663" t="str">
        <f t="shared" si="1070"/>
        <v>0.766706635143418-0.422927382384347i</v>
      </c>
      <c r="H3663" t="str">
        <f t="shared" si="1071"/>
        <v>0.00142959482842232-9.49423915699062i</v>
      </c>
      <c r="I3663" t="str">
        <f t="shared" si="1072"/>
        <v>-0.0373274287129137-0.059761197406213i</v>
      </c>
      <c r="K3663" t="str">
        <f t="shared" si="1073"/>
        <v>0.000190315372839618-0.000194892794899199i</v>
      </c>
      <c r="L3663" t="str">
        <f t="shared" si="1074"/>
        <v>0.0001875-0.000231428483614516i</v>
      </c>
      <c r="M3663" t="str">
        <f t="shared" si="1075"/>
        <v>0.0025-0.000111560397229561i</v>
      </c>
      <c r="N3663">
        <f t="shared" si="1076"/>
        <v>35.119486371660713</v>
      </c>
      <c r="O3663">
        <f t="shared" si="1077"/>
        <v>40.549038365122449</v>
      </c>
      <c r="P3663" s="3">
        <f t="shared" si="1078"/>
        <v>-40.549038365122449</v>
      </c>
      <c r="Q3663" s="3">
        <f t="shared" si="1079"/>
        <v>144.88051362833929</v>
      </c>
      <c r="R3663">
        <f t="shared" si="1080"/>
        <v>-35.119486371660713</v>
      </c>
      <c r="S3663">
        <f t="shared" si="1081"/>
        <v>914.50373027936394</v>
      </c>
      <c r="T3663">
        <f t="shared" si="1064"/>
        <v>-40.549038365122449</v>
      </c>
    </row>
    <row r="3664" spans="1:20" x14ac:dyDescent="0.25">
      <c r="A3664">
        <f t="shared" si="1065"/>
        <v>5767831.1877777409</v>
      </c>
      <c r="B3664">
        <f t="shared" si="1082"/>
        <v>917978.8444544255</v>
      </c>
      <c r="C3664" t="str">
        <f t="shared" si="1066"/>
        <v>-0.00759597322609086+0.00536648807530892i</v>
      </c>
      <c r="D3664" t="str">
        <f t="shared" si="1067"/>
        <v>1.34191069370082-1.71044380345528i</v>
      </c>
      <c r="E3664" t="str">
        <f t="shared" si="1068"/>
        <v>-7.33160259992323-13.9278756664109i</v>
      </c>
      <c r="F3664" t="str">
        <f t="shared" si="1069"/>
        <v>2.22709103480453-1.39586870558557i</v>
      </c>
      <c r="G3664" t="str">
        <f t="shared" si="1070"/>
        <v>0.765347073880196-0.42378170133126i</v>
      </c>
      <c r="H3664" t="str">
        <f t="shared" si="1071"/>
        <v>0.00141782129489525-9.45828673423847i</v>
      </c>
      <c r="I3664" t="str">
        <f t="shared" si="1072"/>
        <v>-0.0372359694817338-0.059429318218732i</v>
      </c>
      <c r="K3664" t="str">
        <f t="shared" si="1073"/>
        <v>0.000190185665071035-0.000194172117174004i</v>
      </c>
      <c r="L3664" t="str">
        <f t="shared" si="1074"/>
        <v>0.0001875-0.000230552384553214i</v>
      </c>
      <c r="M3664" t="str">
        <f t="shared" si="1075"/>
        <v>0.0025-0.000111138072553857i</v>
      </c>
      <c r="N3664">
        <f t="shared" si="1076"/>
        <v>35.240868562501646</v>
      </c>
      <c r="O3664">
        <f t="shared" si="1077"/>
        <v>40.629939164992699</v>
      </c>
      <c r="P3664" s="3">
        <f t="shared" si="1078"/>
        <v>-40.629939164992699</v>
      </c>
      <c r="Q3664" s="3">
        <f t="shared" si="1079"/>
        <v>144.75913143749835</v>
      </c>
      <c r="R3664">
        <f t="shared" si="1080"/>
        <v>-35.240868562501646</v>
      </c>
      <c r="S3664">
        <f t="shared" si="1081"/>
        <v>917.97884445442548</v>
      </c>
      <c r="T3664">
        <f t="shared" si="1064"/>
        <v>-40.629939164992699</v>
      </c>
    </row>
    <row r="3665" spans="1:20" x14ac:dyDescent="0.25">
      <c r="A3665">
        <f t="shared" si="1065"/>
        <v>5789748.9462912967</v>
      </c>
      <c r="B3665">
        <f t="shared" si="1082"/>
        <v>921467.16406335239</v>
      </c>
      <c r="C3665" t="str">
        <f t="shared" si="1066"/>
        <v>-0.00751423860377201+0.00533262440822199i</v>
      </c>
      <c r="D3665" t="str">
        <f t="shared" si="1067"/>
        <v>1.33566422030863-1.70890076810395i</v>
      </c>
      <c r="E3665" t="str">
        <f t="shared" si="1068"/>
        <v>-7.32173301692732-13.848464334701i</v>
      </c>
      <c r="F3665" t="str">
        <f t="shared" si="1069"/>
        <v>2.2231188757599-1.39773102182922i</v>
      </c>
      <c r="G3665" t="str">
        <f t="shared" si="1070"/>
        <v>0.763982028511917-0.424633357877986i</v>
      </c>
      <c r="H3665" t="str">
        <f t="shared" si="1071"/>
        <v>0.0014061510945738-9.42247053487377i</v>
      </c>
      <c r="I3665" t="str">
        <f t="shared" si="1072"/>
        <v>-0.0371445239608477-0.0590986719383394i</v>
      </c>
      <c r="K3665" t="str">
        <f t="shared" si="1073"/>
        <v>0.000190056903636684-0.000193453978573451i</v>
      </c>
      <c r="L3665" t="str">
        <f t="shared" si="1074"/>
        <v>0.0001875-0.000229679602065366i</v>
      </c>
      <c r="M3665" t="str">
        <f t="shared" si="1075"/>
        <v>0.0025-0.000110717346636638i</v>
      </c>
      <c r="N3665">
        <f t="shared" si="1076"/>
        <v>35.362152288854389</v>
      </c>
      <c r="O3665">
        <f t="shared" si="1077"/>
        <v>40.710889086983634</v>
      </c>
      <c r="P3665" s="3">
        <f t="shared" si="1078"/>
        <v>-40.710889086983634</v>
      </c>
      <c r="Q3665" s="3">
        <f t="shared" si="1079"/>
        <v>144.63784771114561</v>
      </c>
      <c r="R3665">
        <f t="shared" si="1080"/>
        <v>-35.362152288854389</v>
      </c>
      <c r="S3665">
        <f t="shared" si="1081"/>
        <v>921.46716406335236</v>
      </c>
      <c r="T3665">
        <f t="shared" si="1064"/>
        <v>-40.710889086983634</v>
      </c>
    </row>
    <row r="3666" spans="1:20" x14ac:dyDescent="0.25">
      <c r="A3666">
        <f t="shared" si="1065"/>
        <v>5811749.9922872037</v>
      </c>
      <c r="B3666">
        <f t="shared" si="1082"/>
        <v>924968.73928679316</v>
      </c>
      <c r="C3666" t="str">
        <f t="shared" si="1066"/>
        <v>-0.00743330051094812+0.00529886078316271i</v>
      </c>
      <c r="D3666" t="str">
        <f t="shared" si="1067"/>
        <v>1.32942872836123-1.7073362654381i</v>
      </c>
      <c r="E3666" t="str">
        <f t="shared" si="1068"/>
        <v>-7.31176306871121-13.7693571850304i</v>
      </c>
      <c r="F3666" t="str">
        <f t="shared" si="1069"/>
        <v>2.2191307766841-1.39958780407542i</v>
      </c>
      <c r="G3666" t="str">
        <f t="shared" si="1070"/>
        <v>0.76261150530011-0.425482311364421i</v>
      </c>
      <c r="H3666" t="str">
        <f t="shared" si="1071"/>
        <v>0.00139458323579277-9.3867900418685i</v>
      </c>
      <c r="I3666" t="str">
        <f t="shared" si="1072"/>
        <v>-0.037053090535098-0.0587692560663518i</v>
      </c>
      <c r="K3666" t="str">
        <f t="shared" si="1073"/>
        <v>0.00018992908188165-0.000192738371541671i</v>
      </c>
      <c r="L3666" t="str">
        <f t="shared" si="1074"/>
        <v>0.0001875-0.000228810123595701i</v>
      </c>
      <c r="M3666" t="str">
        <f t="shared" si="1075"/>
        <v>0.0025-0.00011029821342562i</v>
      </c>
      <c r="N3666">
        <f t="shared" si="1076"/>
        <v>35.483337265687254</v>
      </c>
      <c r="O3666">
        <f t="shared" si="1077"/>
        <v>40.791888093411075</v>
      </c>
      <c r="P3666" s="3">
        <f t="shared" si="1078"/>
        <v>-40.791888093411075</v>
      </c>
      <c r="Q3666" s="3">
        <f t="shared" si="1079"/>
        <v>144.51666273431275</v>
      </c>
      <c r="R3666">
        <f t="shared" si="1080"/>
        <v>-35.483337265687254</v>
      </c>
      <c r="S3666">
        <f t="shared" si="1081"/>
        <v>924.96873928679315</v>
      </c>
      <c r="T3666">
        <f t="shared" si="1064"/>
        <v>-40.791888093411075</v>
      </c>
    </row>
    <row r="3667" spans="1:20" x14ac:dyDescent="0.25">
      <c r="A3667">
        <f t="shared" si="1065"/>
        <v>5833834.6422578963</v>
      </c>
      <c r="B3667">
        <f t="shared" si="1082"/>
        <v>928483.62049608305</v>
      </c>
      <c r="C3667" t="str">
        <f t="shared" si="1066"/>
        <v>-0.00735315219486803+0.00526519858532838i</v>
      </c>
      <c r="D3667" t="str">
        <f t="shared" si="1067"/>
        <v>1.32320436784798-1.70575039527161i</v>
      </c>
      <c r="E3667" t="str">
        <f t="shared" si="1068"/>
        <v>-7.30169320790736-13.6905536168422i</v>
      </c>
      <c r="F3667" t="str">
        <f t="shared" si="1069"/>
        <v>2.21512675686504-1.40143892493978i</v>
      </c>
      <c r="G3667" t="str">
        <f t="shared" si="1070"/>
        <v>0.761235510873128-0.42632852104786i</v>
      </c>
      <c r="H3667" t="str">
        <f t="shared" si="1071"/>
        <v>0.00138311673743453-9.35124474016601i</v>
      </c>
      <c r="I3667" t="str">
        <f t="shared" si="1072"/>
        <v>-0.0369616676193231-0.0584410681238477i</v>
      </c>
      <c r="K3667" t="str">
        <f t="shared" si="1073"/>
        <v>0.000189802193194125-0.000192025288529648i</v>
      </c>
      <c r="L3667" t="str">
        <f t="shared" si="1074"/>
        <v>0.0001875-0.000227943936636483i</v>
      </c>
      <c r="M3667" t="str">
        <f t="shared" si="1075"/>
        <v>0.0025-0.000109880666891433i</v>
      </c>
      <c r="N3667">
        <f t="shared" si="1076"/>
        <v>35.604423209683631</v>
      </c>
      <c r="O3667">
        <f t="shared" si="1077"/>
        <v>40.872936146454812</v>
      </c>
      <c r="P3667" s="3">
        <f t="shared" si="1078"/>
        <v>-40.872936146454812</v>
      </c>
      <c r="Q3667" s="3">
        <f t="shared" si="1079"/>
        <v>144.39557679031637</v>
      </c>
      <c r="R3667">
        <f t="shared" si="1080"/>
        <v>-35.604423209683631</v>
      </c>
      <c r="S3667">
        <f t="shared" si="1081"/>
        <v>928.48362049608306</v>
      </c>
      <c r="T3667">
        <f t="shared" si="1064"/>
        <v>-40.872936146454812</v>
      </c>
    </row>
    <row r="3668" spans="1:20" x14ac:dyDescent="0.25">
      <c r="A3668">
        <f t="shared" si="1065"/>
        <v>5856003.2138984762</v>
      </c>
      <c r="B3668">
        <f t="shared" si="1082"/>
        <v>932011.85825396818</v>
      </c>
      <c r="C3668" t="str">
        <f t="shared" si="1066"/>
        <v>-0.00727378694821352+0.00523163916815105i</v>
      </c>
      <c r="D3668" t="str">
        <f t="shared" si="1067"/>
        <v>1.31699128758389-1.70414325865319i</v>
      </c>
      <c r="E3668" t="str">
        <f t="shared" si="1068"/>
        <v>-7.29152388872952-13.6120530341658i</v>
      </c>
      <c r="F3668" t="str">
        <f t="shared" si="1069"/>
        <v>2.21110683666467-1.40328425684138i</v>
      </c>
      <c r="G3668" t="str">
        <f t="shared" si="1070"/>
        <v>0.759854052228418-0.427171946106566i</v>
      </c>
      <c r="H3668" t="str">
        <f t="shared" si="1071"/>
        <v>0.00137175062880629-9.31583411667433i</v>
      </c>
      <c r="I3668" t="str">
        <f t="shared" si="1072"/>
        <v>-0.036870253658352-0.0581141056514564i</v>
      </c>
      <c r="K3668" t="str">
        <f t="shared" si="1073"/>
        <v>0.000189676231005185-0.000191314721995409i</v>
      </c>
      <c r="L3668" t="str">
        <f t="shared" si="1074"/>
        <v>0.0001875-0.000227081028727319i</v>
      </c>
      <c r="M3668" t="str">
        <f t="shared" si="1075"/>
        <v>0.0025-0.000109464701027528i</v>
      </c>
      <c r="N3668">
        <f t="shared" si="1076"/>
        <v>35.72540983922292</v>
      </c>
      <c r="O3668">
        <f t="shared" si="1077"/>
        <v>40.954033208164205</v>
      </c>
      <c r="P3668" s="3">
        <f t="shared" si="1078"/>
        <v>-40.954033208164205</v>
      </c>
      <c r="Q3668" s="3">
        <f t="shared" si="1079"/>
        <v>144.27459016077708</v>
      </c>
      <c r="R3668">
        <f t="shared" si="1080"/>
        <v>-35.72540983922292</v>
      </c>
      <c r="S3668">
        <f t="shared" si="1081"/>
        <v>932.01185825396817</v>
      </c>
      <c r="T3668">
        <f t="shared" si="1064"/>
        <v>-40.954033208164205</v>
      </c>
    </row>
    <row r="3669" spans="1:20" x14ac:dyDescent="0.25">
      <c r="A3669">
        <f t="shared" si="1065"/>
        <v>5878256.0261112908</v>
      </c>
      <c r="B3669">
        <f t="shared" si="1082"/>
        <v>935553.50331533328</v>
      </c>
      <c r="C3669" t="str">
        <f t="shared" si="1066"/>
        <v>-0.00719519810892093+0.00519818385366488i</v>
      </c>
      <c r="D3669" t="str">
        <f t="shared" si="1067"/>
        <v>1.31078963519715-1.70251495785015i</v>
      </c>
      <c r="E3669" t="str">
        <f t="shared" si="1068"/>
        <v>-7.28125556701299-13.5338548455517i</v>
      </c>
      <c r="F3669" t="str">
        <f t="shared" si="1069"/>
        <v>2.20707103752551-1.40512367201309i</v>
      </c>
      <c r="G3669" t="str">
        <f t="shared" si="1070"/>
        <v>0.758467136734774-0.428012545643382i</v>
      </c>
      <c r="H3669" t="str">
        <f t="shared" si="1071"/>
        <v>0.00136048394951819-9.28055766025754i</v>
      </c>
      <c r="I3669" t="str">
        <f t="shared" si="1072"/>
        <v>-0.036778847126988-0.0577883662091332i</v>
      </c>
      <c r="K3669" t="str">
        <f t="shared" si="1073"/>
        <v>0.000189551188788567-0.00019060666440422i</v>
      </c>
      <c r="L3669" t="str">
        <f t="shared" si="1074"/>
        <v>0.0001875-0.00022622138745499i</v>
      </c>
      <c r="M3669" t="str">
        <f t="shared" si="1075"/>
        <v>0.0025-0.000109050309850098i</v>
      </c>
      <c r="N3669">
        <f t="shared" si="1076"/>
        <v>35.846296874365123</v>
      </c>
      <c r="O3669">
        <f t="shared" si="1077"/>
        <v>41.035179240466668</v>
      </c>
      <c r="P3669" s="3">
        <f t="shared" si="1078"/>
        <v>-41.035179240466668</v>
      </c>
      <c r="Q3669" s="3">
        <f t="shared" si="1079"/>
        <v>144.15370312563488</v>
      </c>
      <c r="R3669">
        <f t="shared" si="1080"/>
        <v>-35.846296874365123</v>
      </c>
      <c r="S3669">
        <f t="shared" si="1081"/>
        <v>935.55350331533327</v>
      </c>
      <c r="T3669">
        <f t="shared" si="1064"/>
        <v>-41.035179240466668</v>
      </c>
    </row>
    <row r="3670" spans="1:20" x14ac:dyDescent="0.25">
      <c r="A3670">
        <f t="shared" si="1065"/>
        <v>5900593.3990105139</v>
      </c>
      <c r="B3670">
        <f t="shared" si="1082"/>
        <v>939108.60662793159</v>
      </c>
      <c r="C3670" t="str">
        <f t="shared" si="1066"/>
        <v>-0.00711737906000505+0.00516483393287246i</v>
      </c>
      <c r="D3670" t="str">
        <f t="shared" si="1067"/>
        <v>1.30459955711709-1.70086559633221i</v>
      </c>
      <c r="E3670" t="str">
        <f t="shared" si="1068"/>
        <v>-7.27088870025622-13.4559584640092i</v>
      </c>
      <c r="F3670" t="str">
        <f t="shared" si="1069"/>
        <v>2.20301938197711-1.40695704251213i</v>
      </c>
      <c r="G3670" t="str">
        <f t="shared" si="1070"/>
        <v>0.757074772134549-0.428850278689393i</v>
      </c>
      <c r="H3670" t="str">
        <f t="shared" si="1071"/>
        <v>0.00134931574936361-9.24541486172931i</v>
      </c>
      <c r="I3670" t="str">
        <f t="shared" si="1072"/>
        <v>-0.0366874465300037-0.0574638473759471i</v>
      </c>
      <c r="K3670" t="str">
        <f t="shared" si="1073"/>
        <v>0.000189427060060445-0.000189901108228769i</v>
      </c>
      <c r="L3670" t="str">
        <f t="shared" si="1074"/>
        <v>0.0001875-0.000225365000453268i</v>
      </c>
      <c r="M3670" t="str">
        <f t="shared" si="1075"/>
        <v>0.0025-0.000108637487397986i</v>
      </c>
      <c r="N3670">
        <f t="shared" si="1076"/>
        <v>35.967084036832262</v>
      </c>
      <c r="O3670">
        <f t="shared" si="1077"/>
        <v>41.116374205173081</v>
      </c>
      <c r="P3670" s="3">
        <f t="shared" si="1078"/>
        <v>-41.116374205173081</v>
      </c>
      <c r="Q3670" s="3">
        <f t="shared" si="1079"/>
        <v>144.03291596316774</v>
      </c>
      <c r="R3670">
        <f t="shared" si="1080"/>
        <v>-35.967084036832262</v>
      </c>
      <c r="S3670">
        <f t="shared" si="1081"/>
        <v>939.10860662793164</v>
      </c>
      <c r="T3670">
        <f t="shared" si="1064"/>
        <v>-41.116374205173081</v>
      </c>
    </row>
    <row r="3671" spans="1:20" x14ac:dyDescent="0.25">
      <c r="A3671">
        <f t="shared" si="1065"/>
        <v>5923015.6539267534</v>
      </c>
      <c r="B3671">
        <f t="shared" si="1082"/>
        <v>942677.21933311771</v>
      </c>
      <c r="C3671" t="str">
        <f t="shared" si="1066"/>
        <v>-0.00704032322937995+0.00513159066610715i</v>
      </c>
      <c r="D3671" t="str">
        <f t="shared" si="1067"/>
        <v>1.29842119856218-1.699195278755i</v>
      </c>
      <c r="E3671" t="str">
        <f t="shared" si="1068"/>
        <v>-7.2604237476598-13.3783633069408i</v>
      </c>
      <c r="F3671" t="str">
        <f t="shared" si="1069"/>
        <v>2.19895189364236-1.40878424023074i</v>
      </c>
      <c r="G3671" t="str">
        <f t="shared" si="1070"/>
        <v>0.755676966545829-0.429685104207631i</v>
      </c>
      <c r="H3671" t="str">
        <f t="shared" si="1071"/>
        <v>0.00133824508820035-9.21040521384434i</v>
      </c>
      <c r="I3671" t="str">
        <f t="shared" si="1072"/>
        <v>-0.0365960504021253-0.0571405467498523i</v>
      </c>
      <c r="K3671" t="str">
        <f t="shared" si="1073"/>
        <v>0.000189303838379207-0.000189198045949351i</v>
      </c>
      <c r="L3671" t="str">
        <f t="shared" si="1074"/>
        <v>0.0001875-0.000224511855402737i</v>
      </c>
      <c r="M3671" t="str">
        <f t="shared" si="1075"/>
        <v>0.0025-0.000108226227732602i</v>
      </c>
      <c r="N3671">
        <f t="shared" si="1076"/>
        <v>36.087771049991119</v>
      </c>
      <c r="O3671">
        <f t="shared" si="1077"/>
        <v>41.197618063986155</v>
      </c>
      <c r="P3671" s="3">
        <f t="shared" si="1078"/>
        <v>-41.197618063986155</v>
      </c>
      <c r="Q3671" s="3">
        <f t="shared" si="1079"/>
        <v>143.91222895000888</v>
      </c>
      <c r="R3671">
        <f t="shared" si="1080"/>
        <v>-36.087771049991119</v>
      </c>
      <c r="S3671">
        <f t="shared" si="1081"/>
        <v>942.6772193331177</v>
      </c>
      <c r="T3671">
        <f t="shared" si="1064"/>
        <v>-41.197618063986155</v>
      </c>
    </row>
    <row r="3672" spans="1:20" x14ac:dyDescent="0.25">
      <c r="A3672">
        <f t="shared" si="1065"/>
        <v>5945523.1134116752</v>
      </c>
      <c r="B3672">
        <f t="shared" si="1082"/>
        <v>946259.39276658359</v>
      </c>
      <c r="C3672" t="str">
        <f t="shared" si="1066"/>
        <v>-0.00696402408968215+0.00509845528339457i</v>
      </c>
      <c r="D3672" t="str">
        <f t="shared" si="1067"/>
        <v>1.29225470352853-1.69750411094364i</v>
      </c>
      <c r="E3672" t="str">
        <f t="shared" si="1068"/>
        <v>-7.24986117016623-13.3010687960791i</v>
      </c>
      <c r="F3672" t="str">
        <f t="shared" si="1069"/>
        <v>2.19486859724374-1.41060513690697i</v>
      </c>
      <c r="G3672" t="str">
        <f t="shared" si="1070"/>
        <v>0.754273728464569-0.430516981096828i</v>
      </c>
      <c r="H3672" t="str">
        <f t="shared" si="1071"/>
        <v>0.00132727103583372-9.17552821129169i</v>
      </c>
      <c r="I3672" t="str">
        <f t="shared" si="1072"/>
        <v>-0.0365046573080239-0.0568184619474715i</v>
      </c>
      <c r="K3672" t="str">
        <f t="shared" si="1073"/>
        <v>0.000189181517345233-0.000188497470054053i</v>
      </c>
      <c r="L3672" t="str">
        <f t="shared" si="1074"/>
        <v>0.0001875-0.000223661940030621i</v>
      </c>
      <c r="M3672" t="str">
        <f t="shared" si="1075"/>
        <v>0.0025-0.000107816524937838i</v>
      </c>
      <c r="N3672">
        <f t="shared" si="1076"/>
        <v>36.208357638832865</v>
      </c>
      <c r="O3672">
        <f t="shared" si="1077"/>
        <v>41.278910778505569</v>
      </c>
      <c r="P3672" s="3">
        <f t="shared" si="1078"/>
        <v>-41.278910778505569</v>
      </c>
      <c r="Q3672" s="3">
        <f t="shared" si="1079"/>
        <v>143.79164236116713</v>
      </c>
      <c r="R3672">
        <f t="shared" si="1080"/>
        <v>-36.208357638832865</v>
      </c>
      <c r="S3672">
        <f t="shared" si="1081"/>
        <v>946.25939276658357</v>
      </c>
      <c r="T3672">
        <f t="shared" si="1064"/>
        <v>-41.278910778505569</v>
      </c>
    </row>
    <row r="3673" spans="1:20" x14ac:dyDescent="0.25">
      <c r="A3673">
        <f t="shared" si="1065"/>
        <v>5968116.1012426391</v>
      </c>
      <c r="B3673">
        <f t="shared" si="1082"/>
        <v>949855.17845909658</v>
      </c>
      <c r="C3673" t="str">
        <f t="shared" si="1066"/>
        <v>-0.00688847515809071+0.00506542898480992i</v>
      </c>
      <c r="D3673" t="str">
        <f t="shared" si="1067"/>
        <v>1.28610021477844-1.69579219987596i</v>
      </c>
      <c r="E3673" t="str">
        <f t="shared" si="1068"/>
        <v>-7.23920143049781-13.2240743574205i</v>
      </c>
      <c r="F3673" t="str">
        <f t="shared" si="1069"/>
        <v>2.19076951860938-1.41241960413557i</v>
      </c>
      <c r="G3673" t="str">
        <f t="shared" si="1070"/>
        <v>0.752865066766692-0.431345868195207i</v>
      </c>
      <c r="H3673" t="str">
        <f t="shared" si="1071"/>
        <v>0.00131639267190082-9.14078335068684i</v>
      </c>
      <c r="I3673" t="str">
        <f t="shared" si="1072"/>
        <v>-0.0364132658422997-0.0564975906038664i</v>
      </c>
      <c r="K3673" t="str">
        <f t="shared" si="1073"/>
        <v>0.00018906009060067-0.000187799373038932i</v>
      </c>
      <c r="L3673" t="str">
        <f t="shared" si="1074"/>
        <v>0.0001875-0.000222815242110601i</v>
      </c>
      <c r="M3673" t="str">
        <f t="shared" si="1075"/>
        <v>0.0025-0.000107408373119982i</v>
      </c>
      <c r="N3673">
        <f t="shared" si="1076"/>
        <v>36.3288435299539</v>
      </c>
      <c r="O3673">
        <f t="shared" si="1077"/>
        <v>41.360252310236127</v>
      </c>
      <c r="P3673" s="3">
        <f t="shared" si="1078"/>
        <v>-41.360252310236127</v>
      </c>
      <c r="Q3673" s="3">
        <f t="shared" si="1079"/>
        <v>143.6711564700461</v>
      </c>
      <c r="R3673">
        <f t="shared" si="1080"/>
        <v>-36.3288435299539</v>
      </c>
      <c r="S3673">
        <f t="shared" si="1081"/>
        <v>949.85517845909658</v>
      </c>
      <c r="T3673">
        <f t="shared" si="1064"/>
        <v>-41.360252310236127</v>
      </c>
    </row>
    <row r="3674" spans="1:20" x14ac:dyDescent="0.25">
      <c r="A3674">
        <f t="shared" si="1065"/>
        <v>5990794.9424273614</v>
      </c>
      <c r="B3674">
        <f t="shared" si="1082"/>
        <v>953464.62813724112</v>
      </c>
      <c r="C3674" t="str">
        <f t="shared" si="1066"/>
        <v>-0.00681366999614914+0.00503251294083401i</v>
      </c>
      <c r="D3674" t="str">
        <f t="shared" si="1067"/>
        <v>1.27995787382937-1.69405965366583i</v>
      </c>
      <c r="E3674" t="str">
        <f t="shared" si="1068"/>
        <v>-7.22844499319446-13.147379421161i</v>
      </c>
      <c r="F3674" t="str">
        <f t="shared" si="1069"/>
        <v>2.18665468467908-1.41422751337907i</v>
      </c>
      <c r="G3674" t="str">
        <f t="shared" si="1070"/>
        <v>0.751450990710146-0.432171724284324i</v>
      </c>
      <c r="H3674" t="str">
        <f t="shared" si="1071"/>
        <v>0.00130560908575631-9.10617013056421i</v>
      </c>
      <c r="I3674" t="str">
        <f t="shared" si="1072"/>
        <v>-0.0363218746294683-0.0561779303723125i</v>
      </c>
      <c r="K3674" t="str">
        <f t="shared" si="1073"/>
        <v>0.000188939551829211-0.000187103747408186i</v>
      </c>
      <c r="L3674" t="str">
        <f t="shared" si="1074"/>
        <v>0.0001875-0.000221971749462642i</v>
      </c>
      <c r="M3674" t="str">
        <f t="shared" si="1075"/>
        <v>0.0025-0.000107001766407633i</v>
      </c>
      <c r="N3674">
        <f t="shared" si="1076"/>
        <v>36.449228451532775</v>
      </c>
      <c r="O3674">
        <f t="shared" si="1077"/>
        <v>41.44164262059347</v>
      </c>
      <c r="P3674" s="3">
        <f t="shared" si="1078"/>
        <v>-41.44164262059347</v>
      </c>
      <c r="Q3674" s="3">
        <f t="shared" si="1079"/>
        <v>143.55077154846722</v>
      </c>
      <c r="R3674">
        <f t="shared" si="1080"/>
        <v>-36.449228451532775</v>
      </c>
      <c r="S3674">
        <f t="shared" si="1081"/>
        <v>953.46462813724111</v>
      </c>
      <c r="T3674">
        <f t="shared" si="1064"/>
        <v>-41.44164262059347</v>
      </c>
    </row>
    <row r="3675" spans="1:20" x14ac:dyDescent="0.25">
      <c r="A3675">
        <f t="shared" si="1065"/>
        <v>6013559.963208585</v>
      </c>
      <c r="B3675">
        <f t="shared" si="1082"/>
        <v>957087.79372416262</v>
      </c>
      <c r="C3675" t="str">
        <f t="shared" si="1066"/>
        <v>-0.00673960220958605+0.00499970829270662i</v>
      </c>
      <c r="D3675" t="str">
        <f t="shared" si="1067"/>
        <v>1.27382782094305-1.69230658154615i</v>
      </c>
      <c r="E3675" t="str">
        <f t="shared" si="1068"/>
        <v>-7.21759232465078-13.0709834216307i</v>
      </c>
      <c r="F3675" t="str">
        <f t="shared" si="1069"/>
        <v>2.18252412351016-1.41602873597893i</v>
      </c>
      <c r="G3675" t="str">
        <f t="shared" si="1070"/>
        <v>0.75003150993693-0.432994508092954i</v>
      </c>
      <c r="H3675" t="str">
        <f t="shared" si="1071"/>
        <v>0.00129491937635977-9.0716880513701i</v>
      </c>
      <c r="I3675" t="str">
        <f t="shared" si="1072"/>
        <v>-0.0362304823239462-0.055859478924072i</v>
      </c>
      <c r="K3675" t="str">
        <f t="shared" si="1073"/>
        <v>0.000188819894755881-0.000186410585674344i</v>
      </c>
      <c r="L3675" t="str">
        <f t="shared" si="1074"/>
        <v>0.0001875-0.000221131449952822i</v>
      </c>
      <c r="M3675" t="str">
        <f t="shared" si="1075"/>
        <v>0.0025-0.000106596698951617i</v>
      </c>
      <c r="N3675">
        <f t="shared" si="1076"/>
        <v>36.569512133308848</v>
      </c>
      <c r="O3675">
        <f t="shared" si="1077"/>
        <v>41.523081670910344</v>
      </c>
      <c r="P3675" s="3">
        <f t="shared" si="1078"/>
        <v>-41.523081670910344</v>
      </c>
      <c r="Q3675" s="3">
        <f t="shared" si="1079"/>
        <v>143.43048786669115</v>
      </c>
      <c r="R3675">
        <f t="shared" si="1080"/>
        <v>-36.569512133308848</v>
      </c>
      <c r="S3675">
        <f t="shared" si="1081"/>
        <v>957.08779372416257</v>
      </c>
      <c r="T3675">
        <f t="shared" si="1064"/>
        <v>-41.523081670910344</v>
      </c>
    </row>
    <row r="3676" spans="1:20" x14ac:dyDescent="0.25">
      <c r="A3676">
        <f t="shared" si="1065"/>
        <v>6036411.4910687776</v>
      </c>
      <c r="B3676">
        <f t="shared" si="1082"/>
        <v>960724.72734031442</v>
      </c>
      <c r="C3676" t="str">
        <f t="shared" si="1066"/>
        <v>-0.00666626544813502+0.00496701615277717i</v>
      </c>
      <c r="D3676" t="str">
        <f t="shared" si="1067"/>
        <v>1.26771019511495-1.69053309385199i</v>
      </c>
      <c r="E3676" t="str">
        <f t="shared" si="1068"/>
        <v>-7.20664389315216-12.9948857972278i</v>
      </c>
      <c r="F3676" t="str">
        <f t="shared" si="1069"/>
        <v>2.17837786428329-1.41782314316689i</v>
      </c>
      <c r="G3676" t="str">
        <f t="shared" si="1070"/>
        <v>0.748606634475058-0.433814178301015i</v>
      </c>
      <c r="H3676" t="str">
        <f t="shared" si="1071"/>
        <v>0.00128432265216419-9.0373366154552i</v>
      </c>
      <c r="I3676" t="str">
        <f t="shared" si="1072"/>
        <v>-0.036139087610036-0.0555422339481655i</v>
      </c>
      <c r="K3676" t="str">
        <f t="shared" si="1073"/>
        <v>0.000188701113146801-0.000185719880358419i</v>
      </c>
      <c r="L3676" t="str">
        <f t="shared" si="1074"/>
        <v>0.0001875-0.000220294331493148i</v>
      </c>
      <c r="M3676" t="str">
        <f t="shared" si="1075"/>
        <v>0.0025-0.000106193164924902i</v>
      </c>
      <c r="N3676">
        <f t="shared" si="1076"/>
        <v>36.689694306560398</v>
      </c>
      <c r="O3676">
        <f t="shared" si="1077"/>
        <v>41.604569422443461</v>
      </c>
      <c r="P3676" s="3">
        <f t="shared" si="1078"/>
        <v>-41.604569422443461</v>
      </c>
      <c r="Q3676" s="3">
        <f t="shared" si="1079"/>
        <v>143.3103056934396</v>
      </c>
      <c r="R3676">
        <f t="shared" si="1080"/>
        <v>-36.689694306560398</v>
      </c>
      <c r="S3676">
        <f t="shared" si="1081"/>
        <v>960.72472734031442</v>
      </c>
      <c r="T3676">
        <f t="shared" si="1064"/>
        <v>-41.604569422443461</v>
      </c>
    </row>
    <row r="3677" spans="1:20" x14ac:dyDescent="0.25">
      <c r="A3677">
        <f t="shared" si="1065"/>
        <v>6059349.8547348389</v>
      </c>
      <c r="B3677">
        <f t="shared" si="1082"/>
        <v>964375.48130420758</v>
      </c>
      <c r="C3677" t="str">
        <f t="shared" si="1066"/>
        <v>-0.00659365340535473+0.00493443760485263i</v>
      </c>
      <c r="D3677" t="str">
        <f t="shared" si="1067"/>
        <v>1.26160513406397-1.68873930200334i</v>
      </c>
      <c r="E3677" t="str">
        <f t="shared" si="1068"/>
        <v>-7.19560016890989-12.9190859903522i</v>
      </c>
      <c r="F3677" t="str">
        <f t="shared" si="1069"/>
        <v>2.17421593730797-1.41961060607633i</v>
      </c>
      <c r="G3677" t="str">
        <f t="shared" si="1070"/>
        <v>0.74717637474051-0.434630693543541i</v>
      </c>
      <c r="H3677" t="str">
        <f t="shared" si="1071"/>
        <v>0.00127381803100598-9.00311532706694i</v>
      </c>
      <c r="I3677" t="str">
        <f t="shared" si="1072"/>
        <v>-0.0360476892019054-0.055226193151135i</v>
      </c>
      <c r="K3677" t="str">
        <f t="shared" si="1073"/>
        <v>0.000188583200808981-0.000185031623990088i</v>
      </c>
      <c r="L3677" t="str">
        <f t="shared" si="1074"/>
        <v>0.0001875-0.000219460382041391i</v>
      </c>
      <c r="M3677" t="str">
        <f t="shared" si="1075"/>
        <v>0.0025-0.000105791158522517i</v>
      </c>
      <c r="N3677">
        <f t="shared" si="1076"/>
        <v>36.809774704077483</v>
      </c>
      <c r="O3677">
        <f t="shared" si="1077"/>
        <v>41.686105836379738</v>
      </c>
      <c r="P3677" s="3">
        <f t="shared" si="1078"/>
        <v>-41.686105836379738</v>
      </c>
      <c r="Q3677" s="3">
        <f t="shared" si="1079"/>
        <v>143.19022529592252</v>
      </c>
      <c r="R3677">
        <f t="shared" si="1080"/>
        <v>-36.809774704077483</v>
      </c>
      <c r="S3677">
        <f t="shared" si="1081"/>
        <v>964.3754813042076</v>
      </c>
      <c r="T3677">
        <f t="shared" si="1064"/>
        <v>-41.686105836379738</v>
      </c>
    </row>
    <row r="3678" spans="1:20" x14ac:dyDescent="0.25">
      <c r="A3678">
        <f t="shared" si="1065"/>
        <v>6082375.3841828313</v>
      </c>
      <c r="B3678">
        <f t="shared" si="1082"/>
        <v>968040.10813316365</v>
      </c>
      <c r="C3678" t="str">
        <f t="shared" si="1066"/>
        <v>-0.00652175981844843+0.00490197370454416i</v>
      </c>
      <c r="D3678" t="str">
        <f t="shared" si="1067"/>
        <v>1.25551277422237-1.68692531848802i</v>
      </c>
      <c r="E3678" t="str">
        <f t="shared" si="1068"/>
        <v>-7.18446162409621-12.8435834473397i</v>
      </c>
      <c r="F3678" t="str">
        <f t="shared" si="1069"/>
        <v>2.17003837402822-1.42139099575391i</v>
      </c>
      <c r="G3678" t="str">
        <f t="shared" si="1070"/>
        <v>0.74574074153911-0.435444012414694i</v>
      </c>
      <c r="H3678" t="str">
        <f t="shared" si="1071"/>
        <v>0.00126340463999633-8.96902369234254i</v>
      </c>
      <c r="I3678" t="str">
        <f t="shared" si="1072"/>
        <v>-0.0359562858435735-0.0549113542568179i</v>
      </c>
      <c r="K3678" t="str">
        <f t="shared" si="1073"/>
        <v>0.00018846615159009-0.000184345809107859i</v>
      </c>
      <c r="L3678" t="str">
        <f t="shared" si="1074"/>
        <v>0.0001875-0.000218629589600907i</v>
      </c>
      <c r="M3678" t="str">
        <f t="shared" si="1075"/>
        <v>0.0025-0.000105390673961463i</v>
      </c>
      <c r="N3678">
        <f t="shared" si="1076"/>
        <v>36.929753060141678</v>
      </c>
      <c r="O3678">
        <f t="shared" si="1077"/>
        <v>41.767690873842028</v>
      </c>
      <c r="P3678" s="3">
        <f t="shared" si="1078"/>
        <v>-41.767690873842028</v>
      </c>
      <c r="Q3678" s="3">
        <f t="shared" si="1079"/>
        <v>143.07024693985832</v>
      </c>
      <c r="R3678">
        <f t="shared" si="1080"/>
        <v>-36.929753060141678</v>
      </c>
      <c r="S3678">
        <f t="shared" si="1081"/>
        <v>968.0401081331637</v>
      </c>
      <c r="T3678">
        <f t="shared" si="1064"/>
        <v>-41.767690873842028</v>
      </c>
    </row>
    <row r="3679" spans="1:20" x14ac:dyDescent="0.25">
      <c r="A3679">
        <f t="shared" si="1065"/>
        <v>6105488.4106427263</v>
      </c>
      <c r="B3679">
        <f t="shared" si="1082"/>
        <v>971718.66054406972</v>
      </c>
      <c r="C3679" t="str">
        <f t="shared" si="1066"/>
        <v>-0.00645057846808321+0.00486962547960985i</v>
      </c>
      <c r="D3679" t="str">
        <f t="shared" si="1067"/>
        <v>1.24943325072605-1.68509125684426i</v>
      </c>
      <c r="E3679" t="str">
        <f t="shared" si="1068"/>
        <v>-7.17322873287812-12.7683776183948i</v>
      </c>
      <c r="F3679" t="str">
        <f t="shared" si="1069"/>
        <v>2.16584520702782-1.4231641831712i</v>
      </c>
      <c r="G3679" t="str">
        <f t="shared" si="1070"/>
        <v>0.744299746068383-0.436254093471825i</v>
      </c>
      <c r="H3679" t="str">
        <f t="shared" si="1071"/>
        <v>0.00125308161541395-8.93506121930152i</v>
      </c>
      <c r="I3679" t="str">
        <f t="shared" si="1072"/>
        <v>-0.0358648763088884-0.0545977150061079i</v>
      </c>
      <c r="K3679" t="str">
        <f t="shared" si="1073"/>
        <v>0.000188349959378244-0.000183662428259232i</v>
      </c>
      <c r="L3679" t="str">
        <f t="shared" si="1074"/>
        <v>0.0001875-0.000217801942220469i</v>
      </c>
      <c r="M3679" t="str">
        <f t="shared" si="1075"/>
        <v>0.0025-0.000104991705480637i</v>
      </c>
      <c r="N3679">
        <f t="shared" si="1076"/>
        <v>37.049629110496141</v>
      </c>
      <c r="O3679">
        <f t="shared" si="1077"/>
        <v>41.849324495895573</v>
      </c>
      <c r="P3679" s="3">
        <f t="shared" si="1078"/>
        <v>-41.849324495895573</v>
      </c>
      <c r="Q3679" s="3">
        <f t="shared" si="1079"/>
        <v>142.95037088950386</v>
      </c>
      <c r="R3679">
        <f t="shared" si="1080"/>
        <v>-37.049629110496141</v>
      </c>
      <c r="S3679">
        <f t="shared" si="1081"/>
        <v>971.71866054406973</v>
      </c>
      <c r="T3679">
        <f t="shared" si="1064"/>
        <v>-41.849324495895573</v>
      </c>
    </row>
    <row r="3680" spans="1:20" x14ac:dyDescent="0.25">
      <c r="A3680">
        <f t="shared" si="1065"/>
        <v>6128689.266603169</v>
      </c>
      <c r="B3680">
        <f t="shared" si="1082"/>
        <v>975411.19145413721</v>
      </c>
      <c r="C3680" t="str">
        <f t="shared" si="1066"/>
        <v>-0.0063801031782089+0.00483739393029613i</v>
      </c>
      <c r="D3680" t="str">
        <f t="shared" si="1067"/>
        <v>1.243366697405-1.68323723164344i</v>
      </c>
      <c r="E3680" t="str">
        <f t="shared" si="1068"/>
        <v>-7.16190197145015-12.6934679575244i</v>
      </c>
      <c r="F3680" t="str">
        <f t="shared" si="1069"/>
        <v>2.16163647003561-1.42493003923648i</v>
      </c>
      <c r="G3680" t="str">
        <f t="shared" si="1070"/>
        <v>0.742853399919359-0.437060895239563i</v>
      </c>
      <c r="H3680" t="str">
        <f t="shared" si="1071"/>
        <v>0.00124284810259904-8.90122741783859i</v>
      </c>
      <c r="I3680" t="str">
        <f t="shared" si="1072"/>
        <v>-0.035773459401508-0.0542852731567209i</v>
      </c>
      <c r="K3680" t="str">
        <f t="shared" si="1073"/>
        <v>0.00018823461810178-0.000182981474000858i</v>
      </c>
      <c r="L3680" t="str">
        <f t="shared" si="1074"/>
        <v>0.0001875-0.000216977427994092i</v>
      </c>
      <c r="M3680" t="str">
        <f t="shared" si="1075"/>
        <v>0.0025-0.000104594247340742i</v>
      </c>
      <c r="N3680">
        <f t="shared" si="1076"/>
        <v>37.169402592320921</v>
      </c>
      <c r="O3680">
        <f t="shared" si="1077"/>
        <v>41.931006663553518</v>
      </c>
      <c r="P3680" s="3">
        <f t="shared" si="1078"/>
        <v>-41.931006663553518</v>
      </c>
      <c r="Q3680" s="3">
        <f t="shared" si="1079"/>
        <v>142.83059740767908</v>
      </c>
      <c r="R3680">
        <f t="shared" si="1080"/>
        <v>-37.169402592320921</v>
      </c>
      <c r="S3680">
        <f t="shared" si="1081"/>
        <v>975.41119145413722</v>
      </c>
      <c r="T3680">
        <f t="shared" si="1064"/>
        <v>-41.931006663553518</v>
      </c>
    </row>
    <row r="3681" spans="1:20" x14ac:dyDescent="0.25">
      <c r="A3681">
        <f t="shared" si="1065"/>
        <v>6151978.2858162615</v>
      </c>
      <c r="B3681">
        <f t="shared" si="1082"/>
        <v>979117.75398166291</v>
      </c>
      <c r="C3681" t="str">
        <f t="shared" si="1066"/>
        <v>-0.00631032781587618+0.00480528002967642i</v>
      </c>
      <c r="D3681" t="str">
        <f t="shared" si="1067"/>
        <v>1.23731324677409-1.68136335847249i</v>
      </c>
      <c r="E3681" t="str">
        <f t="shared" si="1068"/>
        <v>-7.15048181806732-12.6188539224697i</v>
      </c>
      <c r="F3681" t="str">
        <f t="shared" si="1069"/>
        <v>2.15741219793062-1.42668843480671i</v>
      </c>
      <c r="G3681" t="str">
        <f t="shared" si="1070"/>
        <v>0.741401715078325-0.437864376213964i</v>
      </c>
      <c r="H3681" t="str">
        <f t="shared" si="1071"/>
        <v>0.00123270325584865-8.8675217997163i</v>
      </c>
      <c r="I3681" t="str">
        <f t="shared" si="1072"/>
        <v>-0.0356820339548786-0.0539740264829572i</v>
      </c>
      <c r="K3681" t="str">
        <f t="shared" si="1073"/>
        <v>0.000188120121729042-0.000182302938898709i</v>
      </c>
      <c r="L3681" t="str">
        <f t="shared" si="1074"/>
        <v>0.0001875-0.000216156035060861i</v>
      </c>
      <c r="M3681" t="str">
        <f t="shared" si="1075"/>
        <v>0.0025-0.00010419829382421i</v>
      </c>
      <c r="N3681">
        <f t="shared" si="1076"/>
        <v>37.28907324420743</v>
      </c>
      <c r="O3681">
        <f t="shared" si="1077"/>
        <v>42.01273733778298</v>
      </c>
      <c r="P3681" s="3">
        <f t="shared" si="1078"/>
        <v>-42.01273733778298</v>
      </c>
      <c r="Q3681" s="3">
        <f t="shared" si="1079"/>
        <v>142.71092675579257</v>
      </c>
      <c r="R3681">
        <f t="shared" si="1080"/>
        <v>-37.28907324420743</v>
      </c>
      <c r="S3681">
        <f t="shared" si="1081"/>
        <v>979.11775398166287</v>
      </c>
      <c r="T3681">
        <f t="shared" si="1064"/>
        <v>-42.01273733778298</v>
      </c>
    </row>
    <row r="3682" spans="1:20" x14ac:dyDescent="0.25">
      <c r="A3682">
        <f t="shared" si="1065"/>
        <v>6175355.8033023626</v>
      </c>
      <c r="B3682">
        <f t="shared" si="1082"/>
        <v>982838.40144679323</v>
      </c>
      <c r="C3682" t="str">
        <f t="shared" si="1066"/>
        <v>-0.00624124629105499+0.0047732847239868i</v>
      </c>
      <c r="D3682" t="str">
        <f t="shared" si="1067"/>
        <v>1.2312730300241-1.6794697539164i</v>
      </c>
      <c r="E3682" t="str">
        <f t="shared" si="1068"/>
        <v>-7.13896875307594-12.5445349746394i</v>
      </c>
      <c r="F3682" t="str">
        <f t="shared" si="1069"/>
        <v>2.15317242674702-1.42843924069951i</v>
      </c>
      <c r="G3682" t="str">
        <f t="shared" si="1070"/>
        <v>0.739944703928542-0.438664494866685i</v>
      </c>
      <c r="H3682" t="str">
        <f t="shared" si="1071"/>
        <v>0.00122264623831325-8.83394387855779i</v>
      </c>
      <c r="I3682" t="str">
        <f t="shared" si="1072"/>
        <v>-0.03559059883221-0.0536639727754612i</v>
      </c>
      <c r="K3682" t="str">
        <f t="shared" si="1073"/>
        <v>0.000188006464268158-0.000181626815528219i</v>
      </c>
      <c r="L3682" t="str">
        <f t="shared" si="1074"/>
        <v>0.0001875-0.000215337751604762i</v>
      </c>
      <c r="M3682" t="str">
        <f t="shared" si="1075"/>
        <v>0.0025-0.000103803839235116i</v>
      </c>
      <c r="N3682">
        <f t="shared" si="1076"/>
        <v>37.40864080612613</v>
      </c>
      <c r="O3682">
        <f t="shared" si="1077"/>
        <v>42.094516479510858</v>
      </c>
      <c r="P3682" s="3">
        <f t="shared" si="1078"/>
        <v>-42.094516479510858</v>
      </c>
      <c r="Q3682" s="3">
        <f t="shared" si="1079"/>
        <v>142.59135919387387</v>
      </c>
      <c r="R3682">
        <f t="shared" si="1080"/>
        <v>-37.40864080612613</v>
      </c>
      <c r="S3682">
        <f t="shared" si="1081"/>
        <v>982.83840144679323</v>
      </c>
      <c r="T3682">
        <f t="shared" si="1064"/>
        <v>-42.094516479510858</v>
      </c>
    </row>
    <row r="3683" spans="1:20" x14ac:dyDescent="0.25">
      <c r="A3683">
        <f t="shared" si="1065"/>
        <v>6198822.1553549124</v>
      </c>
      <c r="B3683">
        <f t="shared" si="1082"/>
        <v>986573.18737229111</v>
      </c>
      <c r="C3683" t="str">
        <f t="shared" si="1066"/>
        <v>-0.00617285255645181+0.00474140893296043i</v>
      </c>
      <c r="D3683" t="str">
        <f t="shared" si="1067"/>
        <v>1.22524617701301-1.67755653554054i</v>
      </c>
      <c r="E3683" t="str">
        <f t="shared" si="1068"/>
        <v>-7.12736325894496-12.4705105790411i</v>
      </c>
      <c r="F3683" t="str">
        <f t="shared" si="1069"/>
        <v>2.14891719367898-1.43018232770539i</v>
      </c>
      <c r="G3683" t="str">
        <f t="shared" si="1070"/>
        <v>0.73848237925191-0.439461209649211i</v>
      </c>
      <c r="H3683" t="str">
        <f t="shared" si="1071"/>
        <v>0.00121267622189468-8.80049316983969i</v>
      </c>
      <c r="I3683" t="str">
        <f t="shared" si="1072"/>
        <v>-0.0354991529264532-0.0533551098409817i</v>
      </c>
      <c r="K3683" t="str">
        <f t="shared" si="1073"/>
        <v>0.000187893639766824-0.000180953096474457i</v>
      </c>
      <c r="L3683" t="str">
        <f t="shared" si="1074"/>
        <v>0.0001875-0.000214522565854516i</v>
      </c>
      <c r="M3683" t="str">
        <f t="shared" si="1075"/>
        <v>0.0025-0.0001034108778991i</v>
      </c>
      <c r="N3683">
        <f t="shared" si="1076"/>
        <v>37.528105019403654</v>
      </c>
      <c r="O3683">
        <f t="shared" si="1077"/>
        <v>42.176344049629286</v>
      </c>
      <c r="P3683" s="3">
        <f t="shared" si="1078"/>
        <v>-42.176344049629286</v>
      </c>
      <c r="Q3683" s="3">
        <f t="shared" si="1079"/>
        <v>142.47189498059635</v>
      </c>
      <c r="R3683">
        <f t="shared" si="1080"/>
        <v>-37.528105019403654</v>
      </c>
      <c r="S3683">
        <f t="shared" si="1081"/>
        <v>986.57318737229116</v>
      </c>
      <c r="T3683">
        <f t="shared" si="1064"/>
        <v>-42.176344049629286</v>
      </c>
    </row>
    <row r="3684" spans="1:20" x14ac:dyDescent="0.25">
      <c r="A3684">
        <f t="shared" si="1065"/>
        <v>6222377.679545261</v>
      </c>
      <c r="B3684">
        <f t="shared" si="1082"/>
        <v>990322.16548430582</v>
      </c>
      <c r="C3684" t="str">
        <f t="shared" si="1066"/>
        <v>-0.00610514060732787+0.00470965355015846i</v>
      </c>
      <c r="D3684" t="str">
        <f t="shared" si="1067"/>
        <v>1.21923281625759-1.67562382187298i</v>
      </c>
      <c r="E3684" t="str">
        <f t="shared" si="1068"/>
        <v>-7.11566582029563-12.3967802042145i</v>
      </c>
      <c r="F3684" t="str">
        <f t="shared" si="1069"/>
        <v>2.14464653708539-1.4319175666i</v>
      </c>
      <c r="G3684" t="str">
        <f t="shared" si="1070"/>
        <v>0.737014754230581-0.440254478997111i</v>
      </c>
      <c r="H3684" t="str">
        <f t="shared" si="1071"/>
        <v>0.00120279238714536-8.76716919088507i</v>
      </c>
      <c r="I3684" t="str">
        <f t="shared" si="1072"/>
        <v>-0.0354076951602746-0.0530474355021309i</v>
      </c>
      <c r="K3684" t="str">
        <f t="shared" si="1073"/>
        <v>0.00018778164231209-0.000180281774332262i</v>
      </c>
      <c r="L3684" t="str">
        <f t="shared" si="1074"/>
        <v>0.0001875-0.000213710466083398i</v>
      </c>
      <c r="M3684" t="str">
        <f t="shared" si="1075"/>
        <v>0.0025-0.000103019404163279i</v>
      </c>
      <c r="N3684">
        <f t="shared" si="1076"/>
        <v>37.647465626686795</v>
      </c>
      <c r="O3684">
        <f t="shared" si="1077"/>
        <v>42.258220009000674</v>
      </c>
      <c r="P3684" s="3">
        <f t="shared" si="1078"/>
        <v>-42.258220009000674</v>
      </c>
      <c r="Q3684" s="3">
        <f t="shared" si="1079"/>
        <v>142.3525343733132</v>
      </c>
      <c r="R3684">
        <f t="shared" si="1080"/>
        <v>-37.647465626686795</v>
      </c>
      <c r="S3684">
        <f t="shared" si="1081"/>
        <v>990.32216548430586</v>
      </c>
      <c r="T3684">
        <f t="shared" si="1064"/>
        <v>-42.258220009000674</v>
      </c>
    </row>
    <row r="3685" spans="1:20" x14ac:dyDescent="0.25">
      <c r="A3685">
        <f t="shared" si="1065"/>
        <v>6246022.714727534</v>
      </c>
      <c r="B3685">
        <f t="shared" si="1082"/>
        <v>994085.38971314626</v>
      </c>
      <c r="C3685" t="str">
        <f t="shared" si="1066"/>
        <v>-0.00603810448131526+0.00467801944329911i</v>
      </c>
      <c r="D3685" t="str">
        <f t="shared" si="1067"/>
        <v>1.21323307492524-1.67367173238669i</v>
      </c>
      <c r="E3685" t="str">
        <f t="shared" si="1068"/>
        <v>-7.10387692393061-12.3233433221617i</v>
      </c>
      <c r="F3685" t="str">
        <f t="shared" si="1069"/>
        <v>2.14036049649436-1.43364482815649i</v>
      </c>
      <c r="G3685" t="str">
        <f t="shared" si="1070"/>
        <v>0.735541842448527-0.44104426133434i</v>
      </c>
      <c r="H3685" t="str">
        <f t="shared" si="1071"/>
        <v>0.00119299392316861-8.73397146085619i</v>
      </c>
      <c r="I3685" t="str">
        <f t="shared" si="1072"/>
        <v>-0.0353162244860273-0.052740947597138i</v>
      </c>
      <c r="K3685" t="str">
        <f t="shared" si="1073"/>
        <v>0.000187670466030136-0.000179612841706405i</v>
      </c>
      <c r="L3685" t="str">
        <f t="shared" si="1074"/>
        <v>0.0001875-0.000212901440609084i</v>
      </c>
      <c r="M3685" t="str">
        <f t="shared" si="1075"/>
        <v>0.0025-0.000102629412396174i</v>
      </c>
      <c r="N3685">
        <f t="shared" si="1076"/>
        <v>37.766722371917382</v>
      </c>
      <c r="O3685">
        <f t="shared" si="1077"/>
        <v>42.3401443184638</v>
      </c>
      <c r="P3685" s="3">
        <f t="shared" si="1078"/>
        <v>-42.3401443184638</v>
      </c>
      <c r="Q3685" s="3">
        <f t="shared" si="1079"/>
        <v>142.23327762808262</v>
      </c>
      <c r="R3685">
        <f t="shared" si="1080"/>
        <v>-37.766722371917382</v>
      </c>
      <c r="S3685">
        <f t="shared" si="1081"/>
        <v>994.08538971314624</v>
      </c>
      <c r="T3685">
        <f t="shared" si="1064"/>
        <v>-42.3401443184638</v>
      </c>
    </row>
    <row r="3686" spans="1:20" x14ac:dyDescent="0.25">
      <c r="A3686">
        <f t="shared" si="1065"/>
        <v>6269757.6010434981</v>
      </c>
      <c r="B3686">
        <f t="shared" si="1082"/>
        <v>997862.91419405618</v>
      </c>
      <c r="C3686" t="str">
        <f t="shared" si="1066"/>
        <v>-0.00597173825823432+0.00464650745458413i</v>
      </c>
      <c r="D3686" t="str">
        <f t="shared" si="1067"/>
        <v>1.20724707882609-1.67170038748169i</v>
      </c>
      <c r="E3686" t="str">
        <f t="shared" si="1068"/>
        <v>-7.0919970588623-12.2501994082797i</v>
      </c>
      <c r="F3686" t="str">
        <f t="shared" si="1069"/>
        <v>2.13605911260773-1.43536398315808i</v>
      </c>
      <c r="G3686" t="str">
        <f t="shared" si="1070"/>
        <v>0.734063657893059-0.441830515077581i</v>
      </c>
      <c r="H3686" t="str">
        <f t="shared" si="1071"/>
        <v>0.00118328002752029-8.70089950074731i</v>
      </c>
      <c r="I3686" t="str">
        <f t="shared" si="1072"/>
        <v>-0.0352247398857237-0.0524356439796068i</v>
      </c>
      <c r="K3686" t="str">
        <f t="shared" si="1073"/>
        <v>0.000187560105086063-0.00017894629121173i</v>
      </c>
      <c r="L3686" t="str">
        <f t="shared" si="1074"/>
        <v>0.0001875-0.000212095477793469i</v>
      </c>
      <c r="M3686" t="str">
        <f t="shared" si="1075"/>
        <v>0.0025-0.000102240896987621i</v>
      </c>
      <c r="N3686">
        <f t="shared" si="1076"/>
        <v>37.88587500029729</v>
      </c>
      <c r="O3686">
        <f t="shared" si="1077"/>
        <v>42.42211693883845</v>
      </c>
      <c r="P3686" s="3">
        <f t="shared" si="1078"/>
        <v>-42.42211693883845</v>
      </c>
      <c r="Q3686" s="3">
        <f t="shared" si="1079"/>
        <v>142.11412499970271</v>
      </c>
      <c r="R3686">
        <f t="shared" si="1080"/>
        <v>-37.88587500029729</v>
      </c>
      <c r="S3686">
        <f t="shared" si="1081"/>
        <v>997.8629141940562</v>
      </c>
      <c r="T3686">
        <f t="shared" si="1064"/>
        <v>-42.42211693883845</v>
      </c>
    </row>
    <row r="3687" spans="1:20" x14ac:dyDescent="0.25">
      <c r="A3687">
        <f t="shared" si="1065"/>
        <v>6293582.6799274636</v>
      </c>
      <c r="B3687">
        <f t="shared" si="1082"/>
        <v>1001654.7932679936</v>
      </c>
      <c r="C3687" t="str">
        <f t="shared" si="1066"/>
        <v>-0.00590603605990956+0.00461511840102331i</v>
      </c>
      <c r="D3687" t="str">
        <f t="shared" si="1067"/>
        <v>1.20127495240541-1.6697099084672i</v>
      </c>
      <c r="E3687" t="str">
        <f t="shared" si="1068"/>
        <v>-7.08002671634063-12.1773479412911i</v>
      </c>
      <c r="F3687" t="str">
        <f t="shared" si="1069"/>
        <v>2.13174242730526-1.43707490241067i</v>
      </c>
      <c r="G3687" t="str">
        <f t="shared" si="1070"/>
        <v>0.732580214956296-0.442613198640623i</v>
      </c>
      <c r="H3687" t="str">
        <f t="shared" si="1071"/>
        <v>0.00117364990611171-8.66795283337794i</v>
      </c>
      <c r="I3687" t="str">
        <f t="shared" si="1072"/>
        <v>-0.035133240371007-0.0521315225182684i</v>
      </c>
      <c r="K3687" t="str">
        <f t="shared" si="1073"/>
        <v>0.000187450553683668-0.000178282115473302i</v>
      </c>
      <c r="L3687" t="str">
        <f t="shared" si="1074"/>
        <v>0.0001875-0.000211292566042507i</v>
      </c>
      <c r="M3687" t="str">
        <f t="shared" si="1075"/>
        <v>0.0025-0.000101853852348696i</v>
      </c>
      <c r="N3687">
        <f t="shared" si="1076"/>
        <v>38.004923258261101</v>
      </c>
      <c r="O3687">
        <f t="shared" si="1077"/>
        <v>42.504137830930603</v>
      </c>
      <c r="P3687" s="3">
        <f t="shared" si="1078"/>
        <v>-42.504137830930603</v>
      </c>
      <c r="Q3687" s="3">
        <f t="shared" si="1079"/>
        <v>141.9950767417389</v>
      </c>
      <c r="R3687">
        <f t="shared" si="1080"/>
        <v>-38.004923258261101</v>
      </c>
      <c r="S3687">
        <f t="shared" si="1081"/>
        <v>1001.6547932679936</v>
      </c>
      <c r="T3687">
        <f t="shared" si="1064"/>
        <v>-42.504137830930603</v>
      </c>
    </row>
    <row r="3688" spans="1:20" x14ac:dyDescent="0.25">
      <c r="A3688">
        <f t="shared" si="1065"/>
        <v>6317498.2941111885</v>
      </c>
      <c r="B3688">
        <f t="shared" si="1082"/>
        <v>1005461.0814824121</v>
      </c>
      <c r="C3688" t="str">
        <f t="shared" si="1066"/>
        <v>-0.00584099204998599+0.00458385307475568i</v>
      </c>
      <c r="D3688" t="str">
        <f t="shared" si="1067"/>
        <v>1.19531681873623-1.66770041754358i</v>
      </c>
      <c r="E3688" t="str">
        <f t="shared" si="1068"/>
        <v>-7.0679663898793-12.1047884031753i</v>
      </c>
      <c r="F3688" t="str">
        <f t="shared" si="1069"/>
        <v>2.12741048364876-1.43877745675552i</v>
      </c>
      <c r="G3688" t="str">
        <f t="shared" si="1070"/>
        <v>0.731091528436574-0.443392270438771i</v>
      </c>
      <c r="H3688" t="str">
        <f t="shared" si="1071"/>
        <v>0.00116410277311367-8.63513098338555i</v>
      </c>
      <c r="I3688" t="str">
        <f t="shared" si="1072"/>
        <v>-0.0350417249831167-0.0518285810967323i</v>
      </c>
      <c r="K3688" t="str">
        <f t="shared" si="1073"/>
        <v>0.00018734180606524-0.000177620307126549i</v>
      </c>
      <c r="L3688" t="str">
        <f t="shared" si="1074"/>
        <v>0.0001875-0.000210492693806044i</v>
      </c>
      <c r="M3688" t="str">
        <f t="shared" si="1075"/>
        <v>0.0025-0.000101468272911632i</v>
      </c>
      <c r="N3688">
        <f t="shared" si="1076"/>
        <v>38.123866893438873</v>
      </c>
      <c r="O3688">
        <f t="shared" si="1077"/>
        <v>42.586206955537556</v>
      </c>
      <c r="P3688" s="3">
        <f t="shared" si="1078"/>
        <v>-42.586206955537556</v>
      </c>
      <c r="Q3688" s="3">
        <f t="shared" si="1079"/>
        <v>141.87613310656113</v>
      </c>
      <c r="R3688">
        <f t="shared" si="1080"/>
        <v>-38.123866893438873</v>
      </c>
      <c r="S3688">
        <f t="shared" si="1081"/>
        <v>1005.4610814824121</v>
      </c>
      <c r="T3688">
        <f t="shared" si="1064"/>
        <v>-42.586206955537556</v>
      </c>
    </row>
    <row r="3689" spans="1:20" x14ac:dyDescent="0.25">
      <c r="A3689">
        <f t="shared" si="1065"/>
        <v>6341504.7876288109</v>
      </c>
      <c r="B3689">
        <f t="shared" si="1082"/>
        <v>1009281.8335920452</v>
      </c>
      <c r="C3689" t="str">
        <f t="shared" si="1066"/>
        <v>-0.00577660043374473+0.00455271224336936i</v>
      </c>
      <c r="D3689" t="str">
        <f t="shared" si="1067"/>
        <v>1.18937279951229-1.66567203778445i</v>
      </c>
      <c r="E3689" t="str">
        <f t="shared" si="1068"/>
        <v>-7.05581657528184-12.0325202790993i</v>
      </c>
      <c r="F3689" t="str">
        <f t="shared" si="1069"/>
        <v>2.12306332588612-1.44047151708217i</v>
      </c>
      <c r="G3689" t="str">
        <f t="shared" si="1070"/>
        <v>0.729597613539814-0.444167688893308i</v>
      </c>
      <c r="H3689" t="str">
        <f t="shared" si="1071"/>
        <v>0.00115463785086159-8.60243347721855i</v>
      </c>
      <c r="I3689" t="str">
        <f t="shared" si="1072"/>
        <v>-0.0349501927928581-0.0515268176132392i</v>
      </c>
      <c r="K3689" t="str">
        <f t="shared" si="1073"/>
        <v>0.000187233856511336-0.000176960858817402i</v>
      </c>
      <c r="L3689" t="str">
        <f t="shared" si="1074"/>
        <v>0.0001875-0.000209695849577649i</v>
      </c>
      <c r="M3689" t="str">
        <f t="shared" si="1075"/>
        <v>0.0025-0.000101084153129739i</v>
      </c>
      <c r="N3689">
        <f t="shared" si="1076"/>
        <v>38.242705654626377</v>
      </c>
      <c r="O3689">
        <f t="shared" si="1077"/>
        <v>42.668324273452484</v>
      </c>
      <c r="P3689" s="3">
        <f t="shared" si="1078"/>
        <v>-42.668324273452484</v>
      </c>
      <c r="Q3689" s="3">
        <f t="shared" si="1079"/>
        <v>141.75729434537362</v>
      </c>
      <c r="R3689">
        <f t="shared" si="1080"/>
        <v>-38.242705654626377</v>
      </c>
      <c r="S3689">
        <f t="shared" si="1081"/>
        <v>1009.2818335920452</v>
      </c>
      <c r="T3689">
        <f t="shared" si="1064"/>
        <v>-42.668324273452484</v>
      </c>
    </row>
    <row r="3690" spans="1:20" x14ac:dyDescent="0.25">
      <c r="A3690">
        <f t="shared" si="1065"/>
        <v>6365602.5058217999</v>
      </c>
      <c r="B3690">
        <f t="shared" si="1082"/>
        <v>1013117.104559695</v>
      </c>
      <c r="C3690" t="str">
        <f t="shared" si="1066"/>
        <v>-0.00571285545791823+0.00452169665021831i</v>
      </c>
      <c r="D3690" t="str">
        <f t="shared" si="1067"/>
        <v>1.18344301504124-1.66362489311854i</v>
      </c>
      <c r="E3690" t="str">
        <f t="shared" si="1068"/>
        <v>-7.04357777066663-11.960543057348i</v>
      </c>
      <c r="F3690" t="str">
        <f t="shared" si="1069"/>
        <v>2.11870099945503-1.44215695434131i</v>
      </c>
      <c r="G3690" t="str">
        <f t="shared" si="1070"/>
        <v>0.728098485880832-0.444939412435976i</v>
      </c>
      <c r="H3690" t="str">
        <f t="shared" si="1071"/>
        <v>0.00114525436976203-8.56985984312953i</v>
      </c>
      <c r="I3690" t="str">
        <f t="shared" si="1072"/>
        <v>-0.0348586429005665-0.0512262299804088i</v>
      </c>
      <c r="K3690" t="str">
        <f t="shared" si="1073"/>
        <v>0.000187126699340569-0.000176303763202435i</v>
      </c>
      <c r="L3690" t="str">
        <f t="shared" si="1074"/>
        <v>0.0001875-0.00020890202189445i</v>
      </c>
      <c r="M3690" t="str">
        <f t="shared" si="1075"/>
        <v>0.0025-0.000100701487477325i</v>
      </c>
      <c r="N3690">
        <f t="shared" si="1076"/>
        <v>38.361439291750713</v>
      </c>
      <c r="O3690">
        <f t="shared" si="1077"/>
        <v>42.750489745469437</v>
      </c>
      <c r="P3690" s="3">
        <f t="shared" si="1078"/>
        <v>-42.750489745469437</v>
      </c>
      <c r="Q3690" s="3">
        <f t="shared" si="1079"/>
        <v>141.63856070824929</v>
      </c>
      <c r="R3690">
        <f t="shared" si="1080"/>
        <v>-38.361439291750713</v>
      </c>
      <c r="S3690">
        <f t="shared" si="1081"/>
        <v>1013.117104559695</v>
      </c>
      <c r="T3690">
        <f t="shared" si="1064"/>
        <v>-42.750489745469437</v>
      </c>
    </row>
    <row r="3691" spans="1:20" x14ac:dyDescent="0.25">
      <c r="A3691">
        <f t="shared" si="1065"/>
        <v>6389791.7953439234</v>
      </c>
      <c r="B3691">
        <f t="shared" si="1082"/>
        <v>1016966.9495570218</v>
      </c>
      <c r="C3691" t="str">
        <f t="shared" si="1066"/>
        <v>-0.00564975141050564+0.00449080701473722i</v>
      </c>
      <c r="D3691" t="str">
        <f t="shared" si="1067"/>
        <v>1.17752758423806-1.66155910831166i</v>
      </c>
      <c r="E3691" t="str">
        <f t="shared" si="1068"/>
        <v>-7.03125047649107-11.8888562292551i</v>
      </c>
      <c r="F3691" t="str">
        <f t="shared" si="1069"/>
        <v>2.1143235509867-1.44383363955789i</v>
      </c>
      <c r="G3691" t="str">
        <f t="shared" si="1070"/>
        <v>0.726594161484592-0.445707399513509i</v>
      </c>
      <c r="H3691" t="str">
        <f t="shared" si="1071"/>
        <v>0.00113595156820022-8.53740961116827i</v>
      </c>
      <c r="I3691" t="str">
        <f t="shared" si="1072"/>
        <v>-0.034767074436072-0.0509268161249898i</v>
      </c>
      <c r="K3691" t="str">
        <f t="shared" si="1073"/>
        <v>0.000187020328909396-0.000175649012949001i</v>
      </c>
      <c r="L3691" t="str">
        <f t="shared" si="1074"/>
        <v>0.0001875-0.00020811119933697i</v>
      </c>
      <c r="M3691" t="str">
        <f t="shared" si="1075"/>
        <v>0.0025-0.000100320270449616i</v>
      </c>
      <c r="N3691">
        <f t="shared" si="1076"/>
        <v>38.480067555836115</v>
      </c>
      <c r="O3691">
        <f t="shared" si="1077"/>
        <v>42.832703332387439</v>
      </c>
      <c r="P3691" s="3">
        <f t="shared" si="1078"/>
        <v>-42.832703332387439</v>
      </c>
      <c r="Q3691" s="3">
        <f t="shared" si="1079"/>
        <v>141.51993244416389</v>
      </c>
      <c r="R3691">
        <f t="shared" si="1080"/>
        <v>-38.480067555836115</v>
      </c>
      <c r="S3691">
        <f t="shared" si="1081"/>
        <v>1016.9669495570218</v>
      </c>
      <c r="T3691">
        <f t="shared" si="1064"/>
        <v>-42.832703332387439</v>
      </c>
    </row>
    <row r="3692" spans="1:20" x14ac:dyDescent="0.25">
      <c r="A3692">
        <f t="shared" si="1065"/>
        <v>6414073.0041662296</v>
      </c>
      <c r="B3692">
        <f t="shared" si="1082"/>
        <v>1020831.4239653385</v>
      </c>
      <c r="C3692" t="str">
        <f t="shared" si="1066"/>
        <v>-0.0055872826205874+0.00446004403275333i</v>
      </c>
      <c r="D3692" t="str">
        <f t="shared" si="1067"/>
        <v>1.17162662461889-1.65947480894855i</v>
      </c>
      <c r="E3692" t="str">
        <f t="shared" si="1068"/>
        <v>-7.01883519557462-11.8174592891325i</v>
      </c>
      <c r="F3692" t="str">
        <f t="shared" si="1069"/>
        <v>2.10993102830931-1.44550144384424i</v>
      </c>
      <c r="G3692" t="str">
        <f t="shared" si="1070"/>
        <v>0.72508465678741-0.446471608592185i</v>
      </c>
      <c r="H3692" t="str">
        <f t="shared" si="1071"/>
        <v>0.00112672869244864-8.50508231317442i</v>
      </c>
      <c r="I3692" t="str">
        <f t="shared" si="1072"/>
        <v>-0.0346754865586596-0.0506285739876032i</v>
      </c>
      <c r="K3692" t="str">
        <f t="shared" si="1073"/>
        <v>0.000186914739611905-0.000174996600735365i</v>
      </c>
      <c r="L3692" t="str">
        <f t="shared" si="1074"/>
        <v>0.0001875-0.00020732337052896i</v>
      </c>
      <c r="M3692" t="str">
        <f t="shared" si="1075"/>
        <v>0.0025-0.0000999404965626782i</v>
      </c>
      <c r="N3692">
        <f t="shared" si="1076"/>
        <v>38.598590198967372</v>
      </c>
      <c r="O3692">
        <f t="shared" si="1077"/>
        <v>42.914964995015396</v>
      </c>
      <c r="P3692" s="3">
        <f t="shared" si="1078"/>
        <v>-42.914964995015396</v>
      </c>
      <c r="Q3692" s="3">
        <f t="shared" si="1079"/>
        <v>141.40140980103263</v>
      </c>
      <c r="R3692">
        <f t="shared" si="1080"/>
        <v>-38.598590198967372</v>
      </c>
      <c r="S3692">
        <f t="shared" si="1081"/>
        <v>1020.8314239653384</v>
      </c>
      <c r="T3692">
        <f t="shared" ref="T3692:T3755" si="1083">P3692</f>
        <v>-42.914964995015396</v>
      </c>
    </row>
    <row r="3693" spans="1:20" x14ac:dyDescent="0.25">
      <c r="A3693">
        <f t="shared" ref="A3693:A3756" si="1084">2*PI()*B3693</f>
        <v>6438446.4815820614</v>
      </c>
      <c r="B3693">
        <f t="shared" si="1082"/>
        <v>1024710.5833764068</v>
      </c>
      <c r="C3693" t="str">
        <f t="shared" ref="C3693:C3756" si="1085">IMPRODUCT(D3693,E3693,$C$40,,K3693,$C$41)</f>
        <v>-0.00552544345813961+0.00442940837679675i</v>
      </c>
      <c r="D3693" t="str">
        <f t="shared" ref="D3693:D3756" si="1086">IMDIV(IMPRODUCT($C$37,$C$38,COMPLEX(1,A3693/$C$38)),IMSUM(-1*A3693*A3693/$C$39,COMPLEX(0,1*A3693)))</f>
        <v>1.1657402522949-1.65737212141471i</v>
      </c>
      <c r="E3693" t="str">
        <f t="shared" ref="E3693:E3756" si="1087">IMDIV(IMPRODUCT(IMSUM(F3693,G3693),$C$29,H3693),IMSUM(1,I3693))</f>
        <v>-7.00633243312167-11.7463517342009i</v>
      </c>
      <c r="F3693" t="str">
        <f t="shared" ref="F3693:F3756" si="1088">IMDIV(IMPRODUCT($C$14,$C$15,COMPLEX(1,A3693/$C$15)),IMSUM(-1*A3693*A3693/$C$16,COMPLEX(0,A3693)))</f>
        <v>2.10552348045139-1.44716023841335i</v>
      </c>
      <c r="G3693" t="str">
        <f t="shared" ref="G3693:G3756" si="1089">IMDIV(1,COMPLEX(1,A3693*$C$9*$C$10))</f>
        <v>0.723569988638097-0.447231998162432i</v>
      </c>
      <c r="H3693" t="str">
        <f t="shared" ref="H3693:H3756" si="1090">IMDIV($C$3,IMSUM(K3693,COMPLEX(0,$C$28*A3693)))</f>
        <v>0.00111758499657695-8.47287748277114i</v>
      </c>
      <c r="I3693" t="str">
        <f t="shared" ref="I3693:I3756" si="1091">IMPRODUCT(F3693,$C$29,H3693,$C$31)</f>
        <v>-0.0345838784570318-0.0503315015224923i</v>
      </c>
      <c r="K3693" t="str">
        <f t="shared" ref="K3693:K3756" si="1092">IF($C$26&lt;=0,IMDIV(1,IMSUM(IMDIV(1,L3693),1/$C$18)),IMDIV(1,IMSUM(IMDIV(1,L3693),1/$C$18,IMDIV(1,M3693))))</f>
        <v>0.000186809925879602-0.000174346519250836i</v>
      </c>
      <c r="L3693" t="str">
        <f t="shared" ref="L3693:L3756" si="1093">IMSUM($C$21/$C$22,IMDIV(1,COMPLEX(0,$C$20*$C$22*A3693)))</f>
        <v>0.0001875-0.000206538524137238i</v>
      </c>
      <c r="M3693" t="str">
        <f t="shared" ref="M3693:M3756" si="1094">IMSUM($C$25/$C$26,IMDIV(1,COMPLEX(0,$C$24*$C$26*A3693)))</f>
        <v>0.0025-0.0000995621603533355i</v>
      </c>
      <c r="N3693">
        <f t="shared" ref="N3693:N3756" si="1095">ABS(R3693)</f>
        <v>38.717006974257515</v>
      </c>
      <c r="O3693">
        <f t="shared" ref="O3693:O3756" si="1096">ABS(P3693)</f>
        <v>42.99727469417607</v>
      </c>
      <c r="P3693" s="3">
        <f t="shared" ref="P3693:P3756" si="1097">20*LOG10(IMABS(C3693))</f>
        <v>-42.99727469417607</v>
      </c>
      <c r="Q3693" s="3">
        <f t="shared" ref="Q3693:Q3756" si="1098">IMARGUMENT(C3693)*180/PI()</f>
        <v>141.28299302574248</v>
      </c>
      <c r="R3693">
        <f t="shared" ref="R3693:R3756" si="1099">IF(Q3693&lt;0,Q3693+180,Q3693-180)</f>
        <v>-38.717006974257515</v>
      </c>
      <c r="S3693">
        <f t="shared" ref="S3693:S3756" si="1100">B3693/1000</f>
        <v>1024.7105833764067</v>
      </c>
      <c r="T3693">
        <f t="shared" si="1083"/>
        <v>-42.99727469417607</v>
      </c>
    </row>
    <row r="3694" spans="1:20" x14ac:dyDescent="0.25">
      <c r="A3694">
        <f t="shared" si="1084"/>
        <v>6462912.578212074</v>
      </c>
      <c r="B3694">
        <f t="shared" ref="B3694:B3757" si="1101">B3693*(1+B$42)</f>
        <v>1028604.4835932372</v>
      </c>
      <c r="C3694" t="str">
        <f t="shared" si="1085"/>
        <v>-0.00546422833384874+0.00439890069640774i</v>
      </c>
      <c r="D3694" t="str">
        <f t="shared" si="1086"/>
        <v>1.15986858196671-1.65525117287824i</v>
      </c>
      <c r="E3694" t="str">
        <f t="shared" si="1087"/>
        <v>-6.99374269674276-11.6755330645199i</v>
      </c>
      <c r="F3694" t="str">
        <f t="shared" si="1088"/>
        <v>2.10110095764499-1.44880989459222i</v>
      </c>
      <c r="G3694" t="str">
        <f t="shared" si="1089"/>
        <v>0.722050174299049-0.447988526743444i</v>
      </c>
      <c r="H3694" t="str">
        <f t="shared" si="1090"/>
        <v>0.00110851974236287-8.44079465535795i</v>
      </c>
      <c r="I3694" t="str">
        <f t="shared" si="1091"/>
        <v>-0.0344922493492663-0.0500355966972651i</v>
      </c>
      <c r="K3694" t="str">
        <f t="shared" si="1092"/>
        <v>0.000186705882181197-0.000173698761195898i</v>
      </c>
      <c r="L3694" t="str">
        <f t="shared" si="1093"/>
        <v>0.0001875-0.000205756648871526i</v>
      </c>
      <c r="M3694" t="str">
        <f t="shared" si="1094"/>
        <v>0.0025-0.0000991852563790951i</v>
      </c>
      <c r="N3694">
        <f t="shared" si="1095"/>
        <v>38.835317635807542</v>
      </c>
      <c r="O3694">
        <f t="shared" si="1096"/>
        <v>43.079632390709939</v>
      </c>
      <c r="P3694" s="3">
        <f t="shared" si="1097"/>
        <v>-43.079632390709939</v>
      </c>
      <c r="Q3694" s="3">
        <f t="shared" si="1098"/>
        <v>141.16468236419246</v>
      </c>
      <c r="R3694">
        <f t="shared" si="1099"/>
        <v>-38.835317635807542</v>
      </c>
      <c r="S3694">
        <f t="shared" si="1100"/>
        <v>1028.6044835932373</v>
      </c>
      <c r="T3694">
        <f t="shared" si="1083"/>
        <v>-43.079632390709939</v>
      </c>
    </row>
    <row r="3695" spans="1:20" x14ac:dyDescent="0.25">
      <c r="A3695">
        <f t="shared" si="1084"/>
        <v>6487471.6460092803</v>
      </c>
      <c r="B3695">
        <f t="shared" si="1101"/>
        <v>1032513.1806308916</v>
      </c>
      <c r="C3695" t="str">
        <f t="shared" si="1085"/>
        <v>-0.00540363169892468+0.00436852161844194i</v>
      </c>
      <c r="D3695" t="str">
        <f t="shared" si="1086"/>
        <v>1.1540117269188-1.65311209127163i</v>
      </c>
      <c r="E3695" t="str">
        <f t="shared" si="1087"/>
        <v>-6.98106649647543-11.6050027829167i</v>
      </c>
      <c r="F3695" t="str">
        <f t="shared" si="1088"/>
        <v>2.09666351132858-1.45045028383526i</v>
      </c>
      <c r="G3695" t="str">
        <f t="shared" si="1089"/>
        <v>0.720525231447281-0.448741152887857i</v>
      </c>
      <c r="H3695" t="str">
        <f t="shared" si="1090"/>
        <v>0.00109953219920418-8.40883336810397i</v>
      </c>
      <c r="I3695" t="str">
        <f t="shared" si="1091"/>
        <v>-0.0344005984827719-0.049740857492636i</v>
      </c>
      <c r="K3695" t="str">
        <f t="shared" si="1092"/>
        <v>0.000186602603022394-0.000173053319282336i</v>
      </c>
      <c r="L3695" t="str">
        <f t="shared" si="1093"/>
        <v>0.0001875-0.000204977733484286i</v>
      </c>
      <c r="M3695" t="str">
        <f t="shared" si="1094"/>
        <v>0.0025-0.0000988097792180659i</v>
      </c>
      <c r="N3695">
        <f t="shared" si="1095"/>
        <v>38.953521938674555</v>
      </c>
      <c r="O3695">
        <f t="shared" si="1096"/>
        <v>43.162038045479882</v>
      </c>
      <c r="P3695" s="3">
        <f t="shared" si="1097"/>
        <v>-43.162038045479882</v>
      </c>
      <c r="Q3695" s="3">
        <f t="shared" si="1098"/>
        <v>141.04647806132544</v>
      </c>
      <c r="R3695">
        <f t="shared" si="1099"/>
        <v>-38.953521938674555</v>
      </c>
      <c r="S3695">
        <f t="shared" si="1100"/>
        <v>1032.5131806308916</v>
      </c>
      <c r="T3695">
        <f t="shared" si="1083"/>
        <v>-43.162038045479882</v>
      </c>
    </row>
    <row r="3696" spans="1:20" x14ac:dyDescent="0.25">
      <c r="A3696">
        <f t="shared" si="1084"/>
        <v>6512124.0382641153</v>
      </c>
      <c r="B3696">
        <f t="shared" si="1101"/>
        <v>1036436.730717289</v>
      </c>
      <c r="C3696" t="str">
        <f t="shared" si="1085"/>
        <v>-0.00534364804491495+0.00433827174737309i</v>
      </c>
      <c r="D3696" t="str">
        <f t="shared" si="1086"/>
        <v>1.14816979901443-1.6509550052735i</v>
      </c>
      <c r="E3696" t="str">
        <f t="shared" si="1087"/>
        <v>-6.96830434480402-11.5347603949161i</v>
      </c>
      <c r="F3696" t="str">
        <f t="shared" si="1088"/>
        <v>2.09221119415003-1.45208127773793i</v>
      </c>
      <c r="G3696" t="str">
        <f t="shared" si="1089"/>
        <v>0.718995178175398-0.449489835186432i</v>
      </c>
      <c r="H3696" t="str">
        <f t="shared" si="1090"/>
        <v>0.00109062164403182-8.376993159941i</v>
      </c>
      <c r="I3696" t="str">
        <f t="shared" si="1091"/>
        <v>-0.0343089251342451-0.0494472819021705i</v>
      </c>
      <c r="K3696" t="str">
        <f t="shared" si="1092"/>
        <v>0.000186500082945683-0.000172410186233364i</v>
      </c>
      <c r="L3696" t="str">
        <f t="shared" si="1093"/>
        <v>0.0001875-0.000204201766770558i</v>
      </c>
      <c r="M3696" t="str">
        <f t="shared" si="1094"/>
        <v>0.0025-0.0000984357234688846i</v>
      </c>
      <c r="N3696">
        <f t="shared" si="1095"/>
        <v>39.071619638830953</v>
      </c>
      <c r="O3696">
        <f t="shared" si="1096"/>
        <v>43.24449161937455</v>
      </c>
      <c r="P3696" s="3">
        <f t="shared" si="1097"/>
        <v>-43.24449161937455</v>
      </c>
      <c r="Q3696" s="3">
        <f t="shared" si="1098"/>
        <v>140.92838036116905</v>
      </c>
      <c r="R3696">
        <f t="shared" si="1099"/>
        <v>-39.071619638830953</v>
      </c>
      <c r="S3696">
        <f t="shared" si="1100"/>
        <v>1036.436730717289</v>
      </c>
      <c r="T3696">
        <f t="shared" si="1083"/>
        <v>-43.24449161937455</v>
      </c>
    </row>
    <row r="3697" spans="1:20" x14ac:dyDescent="0.25">
      <c r="A3697">
        <f t="shared" si="1084"/>
        <v>6536870.1096095191</v>
      </c>
      <c r="B3697">
        <f t="shared" si="1101"/>
        <v>1040375.1902940148</v>
      </c>
      <c r="C3697" t="str">
        <f t="shared" si="1085"/>
        <v>-0.00528427190351804+0.00430815166559375i</v>
      </c>
      <c r="D3697" t="str">
        <f t="shared" si="1086"/>
        <v>1.14234290869065-1.64878004429042i</v>
      </c>
      <c r="E3697" t="str">
        <f t="shared" si="1087"/>
        <v>-6.955456756679-11.4648054086704i</v>
      </c>
      <c r="F3697" t="str">
        <f t="shared" si="1088"/>
        <v>2.08774405996919-1.45370274805034i</v>
      </c>
      <c r="G3697" t="str">
        <f t="shared" si="1089"/>
        <v>0.717460032992511-0.450234532272788i</v>
      </c>
      <c r="H3697" t="str">
        <f t="shared" si="1090"/>
        <v>0.00108178736122411-8.34527357155699i</v>
      </c>
      <c r="I3697" t="str">
        <f t="shared" si="1091"/>
        <v>-0.0342172286096235-0.0491548679320254i</v>
      </c>
      <c r="K3697" t="str">
        <f t="shared" si="1092"/>
        <v>0.000186398316530126-0.000171769354783743i</v>
      </c>
      <c r="L3697" t="str">
        <f t="shared" si="1093"/>
        <v>0.0001875-0.0002034287375678i</v>
      </c>
      <c r="M3697" t="str">
        <f t="shared" si="1094"/>
        <v>0.0025-0.0000980630837506315i</v>
      </c>
      <c r="N3697">
        <f t="shared" si="1095"/>
        <v>39.18961049312864</v>
      </c>
      <c r="O3697">
        <f t="shared" si="1096"/>
        <v>43.326993073311762</v>
      </c>
      <c r="P3697" s="3">
        <f t="shared" si="1097"/>
        <v>-43.326993073311762</v>
      </c>
      <c r="Q3697" s="3">
        <f t="shared" si="1098"/>
        <v>140.81038950687136</v>
      </c>
      <c r="R3697">
        <f t="shared" si="1099"/>
        <v>-39.18961049312864</v>
      </c>
      <c r="S3697">
        <f t="shared" si="1100"/>
        <v>1040.3751902940148</v>
      </c>
      <c r="T3697">
        <f t="shared" si="1083"/>
        <v>-43.326993073311762</v>
      </c>
    </row>
    <row r="3698" spans="1:20" x14ac:dyDescent="0.25">
      <c r="A3698">
        <f t="shared" si="1084"/>
        <v>6561710.2160260361</v>
      </c>
      <c r="B3698">
        <f t="shared" si="1101"/>
        <v>1044328.6160171321</v>
      </c>
      <c r="C3698" t="str">
        <f t="shared" si="1085"/>
        <v>-0.00522549784639621+0.00427816193371297i</v>
      </c>
      <c r="D3698" t="str">
        <f t="shared" si="1086"/>
        <v>1.13653116495367-1.64658733843861i</v>
      </c>
      <c r="E3698" t="str">
        <f t="shared" si="1087"/>
        <v>-6.9425242495342-11.3951373348878i</v>
      </c>
      <c r="F3698" t="str">
        <f t="shared" si="1088"/>
        <v>2.08326216386041-1.45531456669093i</v>
      </c>
      <c r="G3698" t="str">
        <f t="shared" si="1089"/>
        <v>0.715919814825095-0.450975202828156i</v>
      </c>
      <c r="H3698" t="str">
        <f t="shared" si="1090"/>
        <v>0.00107302864252182-8.31367414538883i</v>
      </c>
      <c r="I3698" t="str">
        <f t="shared" si="1091"/>
        <v>-0.0341255082440339-0.048863613600687i</v>
      </c>
      <c r="K3698" t="str">
        <f t="shared" si="1092"/>
        <v>0.00018629729839115-0.000171130817679909i</v>
      </c>
      <c r="L3698" t="str">
        <f t="shared" si="1093"/>
        <v>0.0001875-0.000202658634755729i</v>
      </c>
      <c r="M3698" t="str">
        <f t="shared" si="1094"/>
        <v>0.0025-0.0000976918547027616i</v>
      </c>
      <c r="N3698">
        <f t="shared" si="1095"/>
        <v>39.307494259259443</v>
      </c>
      <c r="O3698">
        <f t="shared" si="1096"/>
        <v>43.409542368242732</v>
      </c>
      <c r="P3698" s="3">
        <f t="shared" si="1097"/>
        <v>-43.409542368242732</v>
      </c>
      <c r="Q3698" s="3">
        <f t="shared" si="1098"/>
        <v>140.69250574074056</v>
      </c>
      <c r="R3698">
        <f t="shared" si="1099"/>
        <v>-39.307494259259443</v>
      </c>
      <c r="S3698">
        <f t="shared" si="1100"/>
        <v>1044.3286160171322</v>
      </c>
      <c r="T3698">
        <f t="shared" si="1083"/>
        <v>-43.409542368242732</v>
      </c>
    </row>
    <row r="3699" spans="1:20" x14ac:dyDescent="0.25">
      <c r="A3699">
        <f t="shared" si="1084"/>
        <v>6586644.7148469351</v>
      </c>
      <c r="B3699">
        <f t="shared" si="1101"/>
        <v>1048297.0647579972</v>
      </c>
      <c r="C3699" t="str">
        <f t="shared" si="1085"/>
        <v>-0.00516732048498822+0.00424830309085237i</v>
      </c>
      <c r="D3699" t="str">
        <f t="shared" si="1086"/>
        <v>1.13073467537447-1.64437701852572i</v>
      </c>
      <c r="E3699" t="str">
        <f t="shared" si="1087"/>
        <v>-6.92950734330479-11.3257556867615i</v>
      </c>
      <c r="F3699" t="str">
        <f t="shared" si="1088"/>
        <v>2.07876556211481-1.45691660576034i</v>
      </c>
      <c r="G3699" t="str">
        <f t="shared" si="1089"/>
        <v>0.714374543017781-0.45171180558617i</v>
      </c>
      <c r="H3699" t="str">
        <f t="shared" si="1090"/>
        <v>0.00106434478694461-8.28219442561609i</v>
      </c>
      <c r="I3699" t="str">
        <f t="shared" si="1091"/>
        <v>-0.034033763401745-0.048573516938711i</v>
      </c>
      <c r="K3699" t="str">
        <f t="shared" si="1092"/>
        <v>0.000186197023180336-0.000170494567680087i</v>
      </c>
      <c r="L3699" t="str">
        <f t="shared" si="1093"/>
        <v>0.0001875-0.000201891447256155i</v>
      </c>
      <c r="M3699" t="str">
        <f t="shared" si="1094"/>
        <v>0.0025-0.0000973220309850186i</v>
      </c>
      <c r="N3699">
        <f t="shared" si="1095"/>
        <v>39.425270695719092</v>
      </c>
      <c r="O3699">
        <f t="shared" si="1096"/>
        <v>43.492139465155219</v>
      </c>
      <c r="P3699" s="3">
        <f t="shared" si="1097"/>
        <v>-43.492139465155219</v>
      </c>
      <c r="Q3699" s="3">
        <f t="shared" si="1098"/>
        <v>140.57472930428091</v>
      </c>
      <c r="R3699">
        <f t="shared" si="1099"/>
        <v>-39.425270695719092</v>
      </c>
      <c r="S3699">
        <f t="shared" si="1100"/>
        <v>1048.2970647579971</v>
      </c>
      <c r="T3699">
        <f t="shared" si="1083"/>
        <v>-43.492139465155219</v>
      </c>
    </row>
    <row r="3700" spans="1:20" x14ac:dyDescent="0.25">
      <c r="A3700">
        <f t="shared" si="1084"/>
        <v>6611673.9647633536</v>
      </c>
      <c r="B3700">
        <f t="shared" si="1101"/>
        <v>1052280.5936040776</v>
      </c>
      <c r="C3700" t="str">
        <f t="shared" si="1085"/>
        <v>-0.00510973447032243+0.00421857565493966i</v>
      </c>
      <c r="D3700" t="str">
        <f t="shared" si="1086"/>
        <v>1.12495354608464-1.64214921603252i</v>
      </c>
      <c r="E3700" t="str">
        <f t="shared" si="1087"/>
        <v>-6.91640656044339-11.2566599798998i</v>
      </c>
      <c r="F3700" t="str">
        <f t="shared" si="1088"/>
        <v>2.07425431224246-1.45850873755533i</v>
      </c>
      <c r="G3700" t="str">
        <f t="shared" si="1089"/>
        <v>0.712824237334095-0.452444299337676i</v>
      </c>
      <c r="H3700" t="str">
        <f t="shared" si="1090"/>
        <v>0.00105573510070821-8.25083395815405i</v>
      </c>
      <c r="I3700" t="str">
        <f t="shared" si="1091"/>
        <v>-0.0339419934761138-0.0482845759884605i</v>
      </c>
      <c r="K3700" t="str">
        <f t="shared" si="1092"/>
        <v>0.000186097485585216-0.000169860597554417i</v>
      </c>
      <c r="L3700" t="str">
        <f t="shared" si="1093"/>
        <v>0.0001875-0.00020112716403283i</v>
      </c>
      <c r="M3700" t="str">
        <f t="shared" si="1094"/>
        <v>0.0025-0.0000969536072773647i</v>
      </c>
      <c r="N3700">
        <f t="shared" si="1095"/>
        <v>39.542939561766133</v>
      </c>
      <c r="O3700">
        <f t="shared" si="1096"/>
        <v>43.574784325076166</v>
      </c>
      <c r="P3700" s="3">
        <f t="shared" si="1097"/>
        <v>-43.574784325076166</v>
      </c>
      <c r="Q3700" s="3">
        <f t="shared" si="1098"/>
        <v>140.45706043823387</v>
      </c>
      <c r="R3700">
        <f t="shared" si="1099"/>
        <v>-39.542939561766133</v>
      </c>
      <c r="S3700">
        <f t="shared" si="1100"/>
        <v>1052.2805936040777</v>
      </c>
      <c r="T3700">
        <f t="shared" si="1083"/>
        <v>-43.574784325076166</v>
      </c>
    </row>
    <row r="3701" spans="1:20" x14ac:dyDescent="0.25">
      <c r="A3701">
        <f t="shared" si="1084"/>
        <v>6636798.3258294547</v>
      </c>
      <c r="B3701">
        <f t="shared" si="1101"/>
        <v>1056279.2598597731</v>
      </c>
      <c r="C3701" t="str">
        <f t="shared" si="1085"/>
        <v>-0.00505273449282831+0.00418898012299928i</v>
      </c>
      <c r="D3701" t="str">
        <f t="shared" si="1086"/>
        <v>1.11918788177259-1.63990406309475i</v>
      </c>
      <c r="E3701" t="str">
        <f t="shared" si="1087"/>
        <v>-6.90322242593519-11.1878497322532i</v>
      </c>
      <c r="F3701" t="str">
        <f t="shared" si="1088"/>
        <v>2.06972847297434-1.4600908345827i</v>
      </c>
      <c r="G3701" t="str">
        <f t="shared" si="1089"/>
        <v>0.711268917957124-0.453172642935588i</v>
      </c>
      <c r="H3701" t="str">
        <f t="shared" si="1090"/>
        <v>0.0010471988971427-8.21959229064711i</v>
      </c>
      <c r="I3701" t="str">
        <f t="shared" si="1091"/>
        <v>-0.0338501978895296-0.0479967888038424i</v>
      </c>
      <c r="K3701" t="str">
        <f t="shared" si="1092"/>
        <v>0.000185998680329056-0.000169228900085053i</v>
      </c>
      <c r="L3701" t="str">
        <f t="shared" si="1093"/>
        <v>0.0001875-0.000200365774091284i</v>
      </c>
      <c r="M3701" t="str">
        <f t="shared" si="1094"/>
        <v>0.0025-0.0000965865782799012i</v>
      </c>
      <c r="N3701">
        <f t="shared" si="1095"/>
        <v>39.660500617383832</v>
      </c>
      <c r="O3701">
        <f t="shared" si="1096"/>
        <v>43.657476909076003</v>
      </c>
      <c r="P3701" s="3">
        <f t="shared" si="1097"/>
        <v>-43.657476909076003</v>
      </c>
      <c r="Q3701" s="3">
        <f t="shared" si="1098"/>
        <v>140.33949938261617</v>
      </c>
      <c r="R3701">
        <f t="shared" si="1099"/>
        <v>-39.660500617383832</v>
      </c>
      <c r="S3701">
        <f t="shared" si="1100"/>
        <v>1056.279259859773</v>
      </c>
      <c r="T3701">
        <f t="shared" si="1083"/>
        <v>-43.657476909076003</v>
      </c>
    </row>
    <row r="3702" spans="1:20" x14ac:dyDescent="0.25">
      <c r="A3702">
        <f t="shared" si="1084"/>
        <v>6662018.1594676059</v>
      </c>
      <c r="B3702">
        <f t="shared" si="1101"/>
        <v>1060293.1210472402</v>
      </c>
      <c r="C3702" t="str">
        <f t="shared" si="1085"/>
        <v>-0.00499631528214952+0.00415951697144148i</v>
      </c>
      <c r="D3702" t="str">
        <f t="shared" si="1086"/>
        <v>1.1134377856799-1.63764169248476i</v>
      </c>
      <c r="E3702" t="str">
        <f t="shared" si="1087"/>
        <v>-6.88995546731265-11.1193244640451i</v>
      </c>
      <c r="F3702" t="str">
        <f t="shared" si="1088"/>
        <v>2.06518810426409-1.4616627695734i</v>
      </c>
      <c r="G3702" t="str">
        <f t="shared" si="1089"/>
        <v>0.709708605490136-0.453896795299749i</v>
      </c>
      <c r="H3702" t="str">
        <f t="shared" si="1090"/>
        <v>0.00103873549661192-8.18846897246212i</v>
      </c>
      <c r="I3702" t="str">
        <f t="shared" si="1091"/>
        <v>-0.0337583760933583-0.0477101534500427i</v>
      </c>
      <c r="K3702" t="str">
        <f t="shared" si="1092"/>
        <v>0.000185900602170662-0.000168599468066293i</v>
      </c>
      <c r="L3702" t="str">
        <f t="shared" si="1093"/>
        <v>0.0001875-0.000199607266478665i</v>
      </c>
      <c r="M3702" t="str">
        <f t="shared" si="1094"/>
        <v>0.0025-0.0000962209387127919i</v>
      </c>
      <c r="N3702">
        <f t="shared" si="1095"/>
        <v>39.777953623237266</v>
      </c>
      <c r="O3702">
        <f t="shared" si="1096"/>
        <v>43.740217178270214</v>
      </c>
      <c r="P3702" s="3">
        <f t="shared" si="1097"/>
        <v>-43.740217178270214</v>
      </c>
      <c r="Q3702" s="3">
        <f t="shared" si="1098"/>
        <v>140.22204637676273</v>
      </c>
      <c r="R3702">
        <f t="shared" si="1099"/>
        <v>-39.777953623237266</v>
      </c>
      <c r="S3702">
        <f t="shared" si="1100"/>
        <v>1060.2931210472402</v>
      </c>
      <c r="T3702">
        <f t="shared" si="1083"/>
        <v>-43.740217178270214</v>
      </c>
    </row>
    <row r="3703" spans="1:20" x14ac:dyDescent="0.25">
      <c r="A3703">
        <f t="shared" si="1084"/>
        <v>6687333.8284735829</v>
      </c>
      <c r="B3703">
        <f t="shared" si="1101"/>
        <v>1064322.2349072197</v>
      </c>
      <c r="C3703" t="str">
        <f t="shared" si="1085"/>
        <v>-0.00494047160695447+0.00413018665634874i</v>
      </c>
      <c r="D3703" t="str">
        <f t="shared" si="1086"/>
        <v>1.10770335959797-1.63536223759337i</v>
      </c>
      <c r="E3703" t="str">
        <f t="shared" si="1087"/>
        <v>-6.87660621466915-11.0510836976985i</v>
      </c>
      <c r="F3703" t="str">
        <f t="shared" si="1088"/>
        <v>2.06063326728964-1.46322441549672i</v>
      </c>
      <c r="G3703" t="str">
        <f t="shared" si="1089"/>
        <v>0.708143320957118-0.45461671542184i</v>
      </c>
      <c r="H3703" t="str">
        <f t="shared" si="1090"/>
        <v>0.00103034422643356-8.1574635546815i</v>
      </c>
      <c r="I3703" t="str">
        <f t="shared" si="1091"/>
        <v>-0.0336665275678837-0.0474246680032609i</v>
      </c>
      <c r="K3703" t="str">
        <f t="shared" si="1092"/>
        <v>0.000185803245904161-0.000167972294304682i</v>
      </c>
      <c r="L3703" t="str">
        <f t="shared" si="1093"/>
        <v>0.0001875-0.000198851630283587i</v>
      </c>
      <c r="M3703" t="str">
        <f t="shared" si="1094"/>
        <v>0.0025-0.0000958566833161905i</v>
      </c>
      <c r="N3703">
        <f t="shared" si="1095"/>
        <v>39.895298340640295</v>
      </c>
      <c r="O3703">
        <f t="shared" si="1096"/>
        <v>43.823005093823504</v>
      </c>
      <c r="P3703" s="3">
        <f t="shared" si="1097"/>
        <v>-43.823005093823504</v>
      </c>
      <c r="Q3703" s="3">
        <f t="shared" si="1098"/>
        <v>140.1047016593597</v>
      </c>
      <c r="R3703">
        <f t="shared" si="1099"/>
        <v>-39.895298340640295</v>
      </c>
      <c r="S3703">
        <f t="shared" si="1100"/>
        <v>1064.3222349072196</v>
      </c>
      <c r="T3703">
        <f t="shared" si="1083"/>
        <v>-43.823005093823504</v>
      </c>
    </row>
    <row r="3704" spans="1:20" x14ac:dyDescent="0.25">
      <c r="A3704">
        <f t="shared" si="1084"/>
        <v>6712745.6970217824</v>
      </c>
      <c r="B3704">
        <f t="shared" si="1101"/>
        <v>1068366.6593998671</v>
      </c>
      <c r="C3704" t="str">
        <f t="shared" si="1085"/>
        <v>-0.00488519827474954+0.00410098961375975i</v>
      </c>
      <c r="D3704" t="str">
        <f t="shared" si="1086"/>
        <v>1.101984703865-1.6330658324116i</v>
      </c>
      <c r="E3704" t="str">
        <f t="shared" si="1087"/>
        <v>-6.86317520067154-10.9831269577669i</v>
      </c>
      <c r="F3704" t="str">
        <f t="shared" si="1088"/>
        <v>2.05606402445454-1.46477564557439i</v>
      </c>
      <c r="G3704" t="str">
        <f t="shared" si="1089"/>
        <v>0.706573085803266-0.455332362370298i</v>
      </c>
      <c r="H3704" t="str">
        <f t="shared" si="1090"/>
        <v>0.00102202442080072-8.12657559009734i</v>
      </c>
      <c r="I3704" t="str">
        <f t="shared" si="1091"/>
        <v>-0.0335746518222463-0.0471403305504459i</v>
      </c>
      <c r="K3704" t="str">
        <f t="shared" si="1092"/>
        <v>0.000185706606358808-0.000167347371619122i</v>
      </c>
      <c r="L3704" t="str">
        <f t="shared" si="1093"/>
        <v>0.0001875-0.00019809885463597i</v>
      </c>
      <c r="M3704" t="str">
        <f t="shared" si="1094"/>
        <v>0.0025-0.0000954938068501599i</v>
      </c>
      <c r="N3704">
        <f t="shared" si="1095"/>
        <v>40.012534531505452</v>
      </c>
      <c r="O3704">
        <f t="shared" si="1096"/>
        <v>43.905840616950876</v>
      </c>
      <c r="P3704" s="3">
        <f t="shared" si="1097"/>
        <v>-43.905840616950876</v>
      </c>
      <c r="Q3704" s="3">
        <f t="shared" si="1098"/>
        <v>139.98746546849455</v>
      </c>
      <c r="R3704">
        <f t="shared" si="1099"/>
        <v>-40.012534531505452</v>
      </c>
      <c r="S3704">
        <f t="shared" si="1100"/>
        <v>1068.3666593998671</v>
      </c>
      <c r="T3704">
        <f t="shared" si="1083"/>
        <v>-43.905840616950876</v>
      </c>
    </row>
    <row r="3705" spans="1:20" x14ac:dyDescent="0.25">
      <c r="A3705">
        <f t="shared" si="1084"/>
        <v>6738254.1306704646</v>
      </c>
      <c r="B3705">
        <f t="shared" si="1101"/>
        <v>1072426.4527055866</v>
      </c>
      <c r="C3705" t="str">
        <f t="shared" si="1085"/>
        <v>-0.00483049013168899+0.00407192625995123i</v>
      </c>
      <c r="D3705" t="str">
        <f t="shared" si="1086"/>
        <v>1.09628191736312-1.6307526115125i</v>
      </c>
      <c r="E3705" t="str">
        <f t="shared" si="1087"/>
        <v>-6.84966296057187-10.9154537708607i</v>
      </c>
      <c r="F3705" t="str">
        <f t="shared" si="1088"/>
        <v>2.0514804393893-1.466316333295i</v>
      </c>
      <c r="G3705" t="str">
        <f t="shared" si="1089"/>
        <v>0.704997921895398-0.456043695295273i</v>
      </c>
      <c r="H3705" t="str">
        <f t="shared" si="1090"/>
        <v>0.0010137754207038-8.09580463320393i</v>
      </c>
      <c r="I3705" t="str">
        <f t="shared" si="1091"/>
        <v>-0.0334827483943794-0.0468571391890267i</v>
      </c>
      <c r="K3705" t="str">
        <f t="shared" si="1092"/>
        <v>0.000185610678398769-0.000166724692840982i</v>
      </c>
      <c r="L3705" t="str">
        <f t="shared" si="1093"/>
        <v>0.0001875-0.000197348928706884i</v>
      </c>
      <c r="M3705" t="str">
        <f t="shared" si="1094"/>
        <v>0.0025-0.0000951323040946008i</v>
      </c>
      <c r="N3705">
        <f t="shared" si="1095"/>
        <v>40.129661958312028</v>
      </c>
      <c r="O3705">
        <f t="shared" si="1096"/>
        <v>43.988723708921626</v>
      </c>
      <c r="P3705" s="3">
        <f t="shared" si="1097"/>
        <v>-43.988723708921626</v>
      </c>
      <c r="Q3705" s="3">
        <f t="shared" si="1098"/>
        <v>139.87033804168797</v>
      </c>
      <c r="R3705">
        <f t="shared" si="1099"/>
        <v>-40.129661958312028</v>
      </c>
      <c r="S3705">
        <f t="shared" si="1100"/>
        <v>1072.4264527055866</v>
      </c>
      <c r="T3705">
        <f t="shared" si="1083"/>
        <v>-43.988723708921626</v>
      </c>
    </row>
    <row r="3706" spans="1:20" x14ac:dyDescent="0.25">
      <c r="A3706">
        <f t="shared" si="1084"/>
        <v>6763859.4963670131</v>
      </c>
      <c r="B3706">
        <f t="shared" si="1101"/>
        <v>1076501.6732258678</v>
      </c>
      <c r="C3706" t="str">
        <f t="shared" si="1085"/>
        <v>-0.00477634206238736+0.00404299699171741i</v>
      </c>
      <c r="D3706" t="str">
        <f t="shared" si="1086"/>
        <v>1.09059509751585-1.62842271003295i</v>
      </c>
      <c r="E3706" t="str">
        <f t="shared" si="1087"/>
        <v>-6.83607003221849-10.8480636655776i</v>
      </c>
      <c r="F3706" t="str">
        <f t="shared" si="1088"/>
        <v>2.04688257695233-1.46784635242832i</v>
      </c>
      <c r="G3706" t="str">
        <f t="shared" si="1089"/>
        <v>0.703417851522317-0.456750673433597i</v>
      </c>
      <c r="H3706" t="str">
        <f t="shared" si="1090"/>
        <v>0.00100559657385395-8.06515024019185i</v>
      </c>
      <c r="I3706" t="str">
        <f t="shared" si="1091"/>
        <v>-0.0333908168509455-0.0465750920266461i</v>
      </c>
      <c r="K3706" t="str">
        <f t="shared" si="1092"/>
        <v>0.000185515456922927-0.0001661042508142i</v>
      </c>
      <c r="L3706" t="str">
        <f t="shared" si="1093"/>
        <v>0.0001875-0.000196601841708392i</v>
      </c>
      <c r="M3706" t="str">
        <f t="shared" si="1094"/>
        <v>0.0025-0.0000947721698491741i</v>
      </c>
      <c r="N3706">
        <f t="shared" si="1095"/>
        <v>40.246680384058408</v>
      </c>
      <c r="O3706">
        <f t="shared" si="1096"/>
        <v>44.071654331060387</v>
      </c>
      <c r="P3706" s="3">
        <f t="shared" si="1097"/>
        <v>-44.071654331060387</v>
      </c>
      <c r="Q3706" s="3">
        <f t="shared" si="1098"/>
        <v>139.75331961594159</v>
      </c>
      <c r="R3706">
        <f t="shared" si="1099"/>
        <v>-40.246680384058408</v>
      </c>
      <c r="S3706">
        <f t="shared" si="1100"/>
        <v>1076.5016732258678</v>
      </c>
      <c r="T3706">
        <f t="shared" si="1083"/>
        <v>-44.071654331060387</v>
      </c>
    </row>
    <row r="3707" spans="1:20" x14ac:dyDescent="0.25">
      <c r="A3707">
        <f t="shared" si="1084"/>
        <v>6789562.1624532081</v>
      </c>
      <c r="B3707">
        <f t="shared" si="1101"/>
        <v>1080592.3795841262</v>
      </c>
      <c r="C3707" t="str">
        <f t="shared" si="1085"/>
        <v>-0.00472274898972949+0.00401420218664708i</v>
      </c>
      <c r="D3707" t="str">
        <f t="shared" si="1086"/>
        <v>1.08492434028582-1.62607626365557i</v>
      </c>
      <c r="E3707" t="str">
        <f t="shared" si="1087"/>
        <v>-6.82239695606541-10.7809561724291i</v>
      </c>
      <c r="F3707" t="str">
        <f t="shared" si="1088"/>
        <v>2.04227050323075-1.46936557703965i</v>
      </c>
      <c r="G3707" t="str">
        <f t="shared" si="1089"/>
        <v>0.701832897395088-0.457453256113785i</v>
      </c>
      <c r="H3707" t="str">
        <f t="shared" si="1090"/>
        <v>0.000997487234607053-8.03461196894124i</v>
      </c>
      <c r="I3707" t="str">
        <f t="shared" si="1091"/>
        <v>-0.0332988567872659-0.0462941871808906i</v>
      </c>
      <c r="K3707" t="str">
        <f t="shared" si="1092"/>
        <v>0.000185420936864671-0.000165486038395391i</v>
      </c>
      <c r="L3707" t="str">
        <f t="shared" si="1093"/>
        <v>0.0001875-0.000195857582893397i</v>
      </c>
      <c r="M3707" t="str">
        <f t="shared" si="1094"/>
        <v>0.0025-0.0000944133989332275i</v>
      </c>
      <c r="N3707">
        <f t="shared" si="1095"/>
        <v>40.363589572225919</v>
      </c>
      <c r="O3707">
        <f t="shared" si="1096"/>
        <v>44.154632444750533</v>
      </c>
      <c r="P3707" s="3">
        <f t="shared" si="1097"/>
        <v>-44.154632444750533</v>
      </c>
      <c r="Q3707" s="3">
        <f t="shared" si="1098"/>
        <v>139.63641042777408</v>
      </c>
      <c r="R3707">
        <f t="shared" si="1099"/>
        <v>-40.363589572225919</v>
      </c>
      <c r="S3707">
        <f t="shared" si="1100"/>
        <v>1080.5923795841261</v>
      </c>
      <c r="T3707">
        <f t="shared" si="1083"/>
        <v>-44.154632444750533</v>
      </c>
    </row>
    <row r="3708" spans="1:20" x14ac:dyDescent="0.25">
      <c r="A3708">
        <f t="shared" si="1084"/>
        <v>6815362.4986705305</v>
      </c>
      <c r="B3708">
        <f t="shared" si="1101"/>
        <v>1084698.630626546</v>
      </c>
      <c r="C3708" t="str">
        <f t="shared" si="1085"/>
        <v>-0.00466970587468229+0.00398554220339858i</v>
      </c>
      <c r="D3708" t="str">
        <f t="shared" si="1086"/>
        <v>1.07926974017265-1.62371340859054i</v>
      </c>
      <c r="E3708" t="str">
        <f t="shared" si="1087"/>
        <v>-6.80864427518199-10.714130823771i</v>
      </c>
      <c r="F3708" t="str">
        <f t="shared" si="1088"/>
        <v>2.03764428554115-1.4708738815045i</v>
      </c>
      <c r="G3708" t="str">
        <f t="shared" si="1089"/>
        <v>0.700243082647266-0.458151402761052i</v>
      </c>
      <c r="H3708" t="str">
        <f t="shared" si="1090"/>
        <v>0.000989446763888777-8.00418937901521i</v>
      </c>
      <c r="I3708" t="str">
        <f t="shared" si="1091"/>
        <v>-0.0332068678272547-0.0460144227790229i</v>
      </c>
      <c r="K3708" t="str">
        <f t="shared" si="1092"/>
        <v>0.000185327113191702-0.000164870048453944i</v>
      </c>
      <c r="L3708" t="str">
        <f t="shared" si="1093"/>
        <v>0.0001875-0.000195116141555486i</v>
      </c>
      <c r="M3708" t="str">
        <f t="shared" si="1094"/>
        <v>0.0025-0.0000940559861857219i</v>
      </c>
      <c r="N3708">
        <f t="shared" si="1095"/>
        <v>40.480389286732901</v>
      </c>
      <c r="O3708">
        <f t="shared" si="1096"/>
        <v>44.237658011434924</v>
      </c>
      <c r="P3708" s="3">
        <f t="shared" si="1097"/>
        <v>-44.237658011434924</v>
      </c>
      <c r="Q3708" s="3">
        <f t="shared" si="1098"/>
        <v>139.5196107132671</v>
      </c>
      <c r="R3708">
        <f t="shared" si="1099"/>
        <v>-40.480389286732901</v>
      </c>
      <c r="S3708">
        <f t="shared" si="1100"/>
        <v>1084.698630626546</v>
      </c>
      <c r="T3708">
        <f t="shared" si="1083"/>
        <v>-44.237658011434924</v>
      </c>
    </row>
    <row r="3709" spans="1:20" x14ac:dyDescent="0.25">
      <c r="A3709">
        <f t="shared" si="1084"/>
        <v>6841260.8761654794</v>
      </c>
      <c r="B3709">
        <f t="shared" si="1101"/>
        <v>1088820.485422927</v>
      </c>
      <c r="C3709" t="str">
        <f t="shared" si="1085"/>
        <v>-0.00461720771610473+0.00395701738197226i</v>
      </c>
      <c r="D3709" t="str">
        <f t="shared" si="1086"/>
        <v>1.07363139021125-1.62133428155757i</v>
      </c>
      <c r="E3709" t="str">
        <f t="shared" si="1087"/>
        <v>-6.79481253526056-10.6475871537303i</v>
      </c>
      <c r="F3709" t="str">
        <f t="shared" si="1088"/>
        <v>2.03300399242992-1.47237114052297i</v>
      </c>
      <c r="G3709" t="str">
        <f t="shared" si="1089"/>
        <v>0.698648430835052-0.458845072902359i</v>
      </c>
      <c r="H3709" t="str">
        <f t="shared" si="1090"/>
        <v>0.000981474529120589-7.97388203165359i</v>
      </c>
      <c r="I3709" t="str">
        <f t="shared" si="1091"/>
        <v>-0.0331148496233435-0.0457357969577105i</v>
      </c>
      <c r="K3709" t="str">
        <f t="shared" si="1092"/>
        <v>0.000185233980905821-0.000164256273872128i</v>
      </c>
      <c r="L3709" t="str">
        <f t="shared" si="1093"/>
        <v>0.0001875-0.000194377507028777i</v>
      </c>
      <c r="M3709" t="str">
        <f t="shared" si="1094"/>
        <v>0.0025-0.0000936999264651545i</v>
      </c>
      <c r="N3709">
        <f t="shared" si="1095"/>
        <v>40.597079291896506</v>
      </c>
      <c r="O3709">
        <f t="shared" si="1096"/>
        <v>44.320730992618664</v>
      </c>
      <c r="P3709" s="3">
        <f t="shared" si="1097"/>
        <v>-44.320730992618664</v>
      </c>
      <c r="Q3709" s="3">
        <f t="shared" si="1098"/>
        <v>139.40292070810349</v>
      </c>
      <c r="R3709">
        <f t="shared" si="1099"/>
        <v>-40.597079291896506</v>
      </c>
      <c r="S3709">
        <f t="shared" si="1100"/>
        <v>1088.820485422927</v>
      </c>
      <c r="T3709">
        <f t="shared" si="1083"/>
        <v>-44.320730992618664</v>
      </c>
    </row>
    <row r="3710" spans="1:20" x14ac:dyDescent="0.25">
      <c r="A3710">
        <f t="shared" si="1084"/>
        <v>6867257.667494908</v>
      </c>
      <c r="B3710">
        <f t="shared" si="1101"/>
        <v>1092958.0032675341</v>
      </c>
      <c r="C3710" t="str">
        <f t="shared" si="1085"/>
        <v>-0.00456524955055894+0.00392862804398064i</v>
      </c>
      <c r="D3710" t="str">
        <f t="shared" si="1086"/>
        <v>1.06800938197023-1.61893901976785i</v>
      </c>
      <c r="E3710" t="str">
        <f t="shared" si="1087"/>
        <v>-6.78090228462359-10.5813246981347i</v>
      </c>
      <c r="F3710" t="str">
        <f t="shared" si="1088"/>
        <v>2.02834969367361-1.47385722913447i</v>
      </c>
      <c r="G3710" t="str">
        <f t="shared" si="1089"/>
        <v>0.697048965937373-0.45953422617147i</v>
      </c>
      <c r="H3710" t="str">
        <f t="shared" si="1090"/>
        <v>0.000973569904146568-7.9436894897663i</v>
      </c>
      <c r="I3710" t="str">
        <f t="shared" si="1091"/>
        <v>-0.0330228018564083-0.0454583078627565i</v>
      </c>
      <c r="K3710" t="str">
        <f t="shared" si="1092"/>
        <v>0.000185141535042735-0.000163644707545184i</v>
      </c>
      <c r="L3710" t="str">
        <f t="shared" si="1093"/>
        <v>0.0001875-0.000193641668687764i</v>
      </c>
      <c r="M3710" t="str">
        <f t="shared" si="1094"/>
        <v>0.0025-0.0000933452146494857i</v>
      </c>
      <c r="N3710">
        <f t="shared" si="1095"/>
        <v>40.713659352386486</v>
      </c>
      <c r="O3710">
        <f t="shared" si="1096"/>
        <v>44.403851349870145</v>
      </c>
      <c r="P3710" s="3">
        <f t="shared" si="1097"/>
        <v>-44.403851349870145</v>
      </c>
      <c r="Q3710" s="3">
        <f t="shared" si="1098"/>
        <v>139.28634064761351</v>
      </c>
      <c r="R3710">
        <f t="shared" si="1099"/>
        <v>-40.713659352386486</v>
      </c>
      <c r="S3710">
        <f t="shared" si="1100"/>
        <v>1092.958003267534</v>
      </c>
      <c r="T3710">
        <f t="shared" si="1083"/>
        <v>-44.403851349870145</v>
      </c>
    </row>
    <row r="3711" spans="1:20" x14ac:dyDescent="0.25">
      <c r="A3711">
        <f t="shared" si="1084"/>
        <v>6893353.2466313886</v>
      </c>
      <c r="B3711">
        <f t="shared" si="1101"/>
        <v>1097111.2436799507</v>
      </c>
      <c r="C3711" t="str">
        <f t="shared" si="1085"/>
        <v>-0.00451382645211994+0.00390037449291641i</v>
      </c>
      <c r="D3711" t="str">
        <f t="shared" si="1086"/>
        <v>1.06240380555058-1.61652776090608i</v>
      </c>
      <c r="E3711" t="str">
        <f t="shared" si="1087"/>
        <v>-6.76691407422989-10.51534299444i</v>
      </c>
      <c r="F3711" t="str">
        <f t="shared" si="1088"/>
        <v>2.02368146027888-1.47533202273238i</v>
      </c>
      <c r="G3711" t="str">
        <f t="shared" si="1089"/>
        <v>0.695444712355904-0.460218822314035i</v>
      </c>
      <c r="H3711" t="str">
        <f t="shared" si="1090"/>
        <v>0.000965732269161147-7.9136113179268i</v>
      </c>
      <c r="I3711" t="str">
        <f t="shared" si="1091"/>
        <v>-0.0329307242356923-0.0451819536488251i</v>
      </c>
      <c r="K3711" t="str">
        <f t="shared" si="1092"/>
        <v>0.000185049770671857-0.000163035342381423i</v>
      </c>
      <c r="L3711" t="str">
        <f t="shared" si="1093"/>
        <v>0.0001875-0.000192908615947165i</v>
      </c>
      <c r="M3711" t="str">
        <f t="shared" si="1094"/>
        <v>0.0025-0.0000929918456360687i</v>
      </c>
      <c r="N3711">
        <f t="shared" si="1095"/>
        <v>40.830129233187279</v>
      </c>
      <c r="O3711">
        <f t="shared" si="1096"/>
        <v>44.487019044823228</v>
      </c>
      <c r="P3711" s="3">
        <f t="shared" si="1097"/>
        <v>-44.487019044823228</v>
      </c>
      <c r="Q3711" s="3">
        <f t="shared" si="1098"/>
        <v>139.16987076681272</v>
      </c>
      <c r="R3711">
        <f t="shared" si="1099"/>
        <v>-40.830129233187279</v>
      </c>
      <c r="S3711">
        <f t="shared" si="1100"/>
        <v>1097.1112436799508</v>
      </c>
      <c r="T3711">
        <f t="shared" si="1083"/>
        <v>-44.487019044823228</v>
      </c>
    </row>
    <row r="3712" spans="1:20" x14ac:dyDescent="0.25">
      <c r="A3712">
        <f t="shared" si="1084"/>
        <v>6919547.9889685875</v>
      </c>
      <c r="B3712">
        <f t="shared" si="1101"/>
        <v>1101280.2664059345</v>
      </c>
      <c r="C3712" t="str">
        <f t="shared" si="1085"/>
        <v>-0.00446293353218642+0.00387225701441814i</v>
      </c>
      <c r="D3712" t="str">
        <f t="shared" si="1086"/>
        <v>1.05681474958464-1.61410064311245i</v>
      </c>
      <c r="E3712" t="str">
        <f t="shared" si="1087"/>
        <v>-6.75284845768009-10.4496415816601i</v>
      </c>
      <c r="F3712" t="str">
        <f t="shared" si="1088"/>
        <v>2.01899936448245-1.47679539707878i</v>
      </c>
      <c r="G3712" t="str">
        <f t="shared" si="1089"/>
        <v>0.693835694915021-0.46089882119269i</v>
      </c>
      <c r="H3712" t="str">
        <f t="shared" si="1090"/>
        <v>0.000957961010637834-7.88364708236622i</v>
      </c>
      <c r="I3712" t="str">
        <f t="shared" si="1091"/>
        <v>-0.0328386164987282-0.0449067324791749i</v>
      </c>
      <c r="K3712" t="str">
        <f t="shared" si="1092"/>
        <v>0.000184958682896098-0.000162428171302324i</v>
      </c>
      <c r="L3712" t="str">
        <f t="shared" si="1093"/>
        <v>0.0001875-0.00019217833826177i</v>
      </c>
      <c r="M3712" t="str">
        <f t="shared" si="1094"/>
        <v>0.0025-0.000092639814341571i</v>
      </c>
      <c r="N3712">
        <f t="shared" si="1095"/>
        <v>40.946488699552759</v>
      </c>
      <c r="O3712">
        <f t="shared" si="1096"/>
        <v>44.570234039177905</v>
      </c>
      <c r="P3712" s="3">
        <f t="shared" si="1097"/>
        <v>-44.570234039177905</v>
      </c>
      <c r="Q3712" s="3">
        <f t="shared" si="1098"/>
        <v>139.05351130044724</v>
      </c>
      <c r="R3712">
        <f t="shared" si="1099"/>
        <v>-40.946488699552759</v>
      </c>
      <c r="S3712">
        <f t="shared" si="1100"/>
        <v>1101.2802664059345</v>
      </c>
      <c r="T3712">
        <f t="shared" si="1083"/>
        <v>-44.570234039177905</v>
      </c>
    </row>
    <row r="3713" spans="1:20" x14ac:dyDescent="0.25">
      <c r="A3713">
        <f t="shared" si="1084"/>
        <v>6945842.2713266686</v>
      </c>
      <c r="B3713">
        <f t="shared" si="1101"/>
        <v>1105465.131418277</v>
      </c>
      <c r="C3713" t="str">
        <f t="shared" si="1085"/>
        <v>-0.00441256593929036+0.00384427587653354i</v>
      </c>
      <c r="D3713" t="str">
        <f t="shared" si="1086"/>
        <v>1.05124230123535-1.61165780496484i</v>
      </c>
      <c r="E3713" t="str">
        <f t="shared" si="1087"/>
        <v>-6.73870599122054-10.3842200002935i</v>
      </c>
      <c r="F3713" t="str">
        <f t="shared" si="1088"/>
        <v>2.01430347975063-1.47824722831919i</v>
      </c>
      <c r="G3713" t="str">
        <f t="shared" si="1089"/>
        <v>0.692221938861672-0.46157418279217i</v>
      </c>
      <c r="H3713" t="str">
        <f t="shared" si="1090"/>
        <v>0.000950255521258622-7.85379635096637i</v>
      </c>
      <c r="I3713" t="str">
        <f t="shared" si="1091"/>
        <v>-0.0327464784112538-0.0446326425253804i</v>
      </c>
      <c r="K3713" t="str">
        <f t="shared" si="1092"/>
        <v>0.000184868266851679-0.000161823187242626i</v>
      </c>
      <c r="L3713" t="str">
        <f t="shared" si="1093"/>
        <v>0.0001875-0.00019145082512629i</v>
      </c>
      <c r="M3713" t="str">
        <f t="shared" si="1094"/>
        <v>0.0025-0.0000922891157019038i</v>
      </c>
      <c r="N3713">
        <f t="shared" si="1095"/>
        <v>41.062737516965683</v>
      </c>
      <c r="O3713">
        <f t="shared" si="1096"/>
        <v>44.653496294702109</v>
      </c>
      <c r="P3713" s="3">
        <f t="shared" si="1097"/>
        <v>-44.653496294702109</v>
      </c>
      <c r="Q3713" s="3">
        <f t="shared" si="1098"/>
        <v>138.93726248303432</v>
      </c>
      <c r="R3713">
        <f t="shared" si="1099"/>
        <v>-41.062737516965683</v>
      </c>
      <c r="S3713">
        <f t="shared" si="1100"/>
        <v>1105.465131418277</v>
      </c>
      <c r="T3713">
        <f t="shared" si="1083"/>
        <v>-44.653496294702109</v>
      </c>
    </row>
    <row r="3714" spans="1:20" x14ac:dyDescent="0.25">
      <c r="A3714">
        <f t="shared" si="1084"/>
        <v>6972236.4719577106</v>
      </c>
      <c r="B3714">
        <f t="shared" si="1101"/>
        <v>1109665.8989176666</v>
      </c>
      <c r="C3714" t="str">
        <f t="shared" si="1085"/>
        <v>-0.00436271885890743+0.00381643132998058i</v>
      </c>
      <c r="D3714" t="str">
        <f t="shared" si="1086"/>
        <v>1.04568654619567-1.60919938546093i</v>
      </c>
      <c r="E3714" t="str">
        <f t="shared" si="1087"/>
        <v>-6.7244872337471-10.3190777922536i</v>
      </c>
      <c r="F3714" t="str">
        <f t="shared" si="1088"/>
        <v>2.0095938807789-1.47968739299748i</v>
      </c>
      <c r="G3714" t="str">
        <f t="shared" si="1089"/>
        <v>0.690603469865196-0.462244867224448i</v>
      </c>
      <c r="H3714" t="str">
        <f t="shared" si="1090"/>
        <v>0.000942615199844408-7.82405869325381i</v>
      </c>
      <c r="I3714" t="str">
        <f t="shared" si="1091"/>
        <v>-0.0326543097671312-0.0443596819670642i</v>
      </c>
      <c r="K3714" t="str">
        <f t="shared" si="1092"/>
        <v>0.000184778517707924-0.000161220383150414i</v>
      </c>
      <c r="L3714" t="str">
        <f t="shared" si="1093"/>
        <v>0.0001875-0.000190726066075204i</v>
      </c>
      <c r="M3714" t="str">
        <f t="shared" si="1094"/>
        <v>0.0025-0.0000919397446721498i</v>
      </c>
      <c r="N3714">
        <f t="shared" si="1095"/>
        <v>41.178875451092665</v>
      </c>
      <c r="O3714">
        <f t="shared" si="1096"/>
        <v>44.736805773232192</v>
      </c>
      <c r="P3714" s="3">
        <f t="shared" si="1097"/>
        <v>-44.736805773232192</v>
      </c>
      <c r="Q3714" s="3">
        <f t="shared" si="1098"/>
        <v>138.82112454890733</v>
      </c>
      <c r="R3714">
        <f t="shared" si="1099"/>
        <v>-41.178875451092665</v>
      </c>
      <c r="S3714">
        <f t="shared" si="1100"/>
        <v>1109.6658989176667</v>
      </c>
      <c r="T3714">
        <f t="shared" si="1083"/>
        <v>-44.736805773232192</v>
      </c>
    </row>
    <row r="3715" spans="1:20" x14ac:dyDescent="0.25">
      <c r="A3715">
        <f t="shared" si="1084"/>
        <v>6998730.9705511509</v>
      </c>
      <c r="B3715">
        <f t="shared" si="1101"/>
        <v>1113882.6293335538</v>
      </c>
      <c r="C3715" t="str">
        <f t="shared" si="1085"/>
        <v>-0.00431338751326653+0.00378872360840633i</v>
      </c>
      <c r="D3715" t="str">
        <f t="shared" si="1086"/>
        <v>1.0401475686882-1.60672552400043i</v>
      </c>
      <c r="E3715" t="str">
        <f t="shared" si="1087"/>
        <v>-6.71019274680734-10.2542145007967i</v>
      </c>
      <c r="F3715" t="str">
        <f t="shared" si="1088"/>
        <v>2.00487064349107-1.48111576807069i</v>
      </c>
      <c r="G3715" t="str">
        <f t="shared" si="1089"/>
        <v>0.688980314017056-0.462910834733877i</v>
      </c>
      <c r="H3715" t="str">
        <f t="shared" si="1090"/>
        <v>0.000935039451286194-7.79443368039339i</v>
      </c>
      <c r="I3715" t="str">
        <f t="shared" si="1091"/>
        <v>-0.0325621103882586-0.0440878489916213i</v>
      </c>
      <c r="K3715" t="str">
        <f t="shared" si="1092"/>
        <v>0.000184689430667068-0.000160619751987212i</v>
      </c>
      <c r="L3715" t="str">
        <f t="shared" si="1093"/>
        <v>0.0001875-0.00019000405068261i</v>
      </c>
      <c r="M3715" t="str">
        <f t="shared" si="1094"/>
        <v>0.0025-0.0000915916962264889i</v>
      </c>
      <c r="N3715">
        <f t="shared" si="1095"/>
        <v>41.294902267743794</v>
      </c>
      <c r="O3715">
        <f t="shared" si="1096"/>
        <v>44.82016243667416</v>
      </c>
      <c r="P3715" s="3">
        <f t="shared" si="1097"/>
        <v>-44.82016243667416</v>
      </c>
      <c r="Q3715" s="3">
        <f t="shared" si="1098"/>
        <v>138.70509773225621</v>
      </c>
      <c r="R3715">
        <f t="shared" si="1099"/>
        <v>-41.294902267743794</v>
      </c>
      <c r="S3715">
        <f t="shared" si="1100"/>
        <v>1113.8826293335537</v>
      </c>
      <c r="T3715">
        <f t="shared" si="1083"/>
        <v>-44.82016243667416</v>
      </c>
    </row>
    <row r="3716" spans="1:20" x14ac:dyDescent="0.25">
      <c r="A3716">
        <f t="shared" si="1084"/>
        <v>7025326.1482392456</v>
      </c>
      <c r="B3716">
        <f t="shared" si="1101"/>
        <v>1118115.3833250215</v>
      </c>
      <c r="C3716" t="str">
        <f t="shared" si="1085"/>
        <v>-0.00426456716115947+0.00376115292864333i</v>
      </c>
      <c r="D3716" t="str">
        <f t="shared" si="1086"/>
        <v>1.03462545146521-1.60423636036733i</v>
      </c>
      <c r="E3716" t="str">
        <f t="shared" si="1087"/>
        <v>-6.69582309460184-10.1896296704501i</v>
      </c>
      <c r="F3716" t="str">
        <f t="shared" si="1088"/>
        <v>2.00013384503832-1.48253223092394i</v>
      </c>
      <c r="G3716" t="str">
        <f t="shared" si="1089"/>
        <v>0.687352497830508-0.463572045702358i</v>
      </c>
      <c r="H3716" t="str">
        <f t="shared" si="1090"/>
        <v>0.0009275276864771-7.76492088518181i</v>
      </c>
      <c r="I3716" t="str">
        <f t="shared" si="1091"/>
        <v>-0.0324698801244807-0.0438171417939443i</v>
      </c>
      <c r="K3716" t="str">
        <f t="shared" si="1092"/>
        <v>0.000184601000964058-0.000160021286728076i</v>
      </c>
      <c r="L3716" t="str">
        <f t="shared" si="1093"/>
        <v>0.0001875-0.000189284768562074i</v>
      </c>
      <c r="M3716" t="str">
        <f t="shared" si="1094"/>
        <v>0.0025-0.0000912449653581282i</v>
      </c>
      <c r="N3716">
        <f t="shared" si="1095"/>
        <v>41.410817732828946</v>
      </c>
      <c r="O3716">
        <f t="shared" si="1096"/>
        <v>44.90356624700452</v>
      </c>
      <c r="P3716" s="3">
        <f t="shared" si="1097"/>
        <v>-44.90356624700452</v>
      </c>
      <c r="Q3716" s="3">
        <f t="shared" si="1098"/>
        <v>138.58918226717105</v>
      </c>
      <c r="R3716">
        <f t="shared" si="1099"/>
        <v>-41.410817732828946</v>
      </c>
      <c r="S3716">
        <f t="shared" si="1100"/>
        <v>1118.1153833250214</v>
      </c>
      <c r="T3716">
        <f t="shared" si="1083"/>
        <v>-44.90356624700452</v>
      </c>
    </row>
    <row r="3717" spans="1:20" x14ac:dyDescent="0.25">
      <c r="A3717">
        <f t="shared" si="1084"/>
        <v>7052022.3876025556</v>
      </c>
      <c r="B3717">
        <f t="shared" si="1101"/>
        <v>1122364.2217816566</v>
      </c>
      <c r="C3717" t="str">
        <f t="shared" si="1085"/>
        <v>-0.0042162530977509+0.00373371949096397i</v>
      </c>
      <c r="D3717" t="str">
        <f t="shared" si="1086"/>
        <v>1.02912027580877-1.6017320347123i</v>
      </c>
      <c r="E3717" t="str">
        <f t="shared" si="1087"/>
        <v>-6.68137884398508-10.1253228469418i</v>
      </c>
      <c r="F3717" t="str">
        <f t="shared" si="1088"/>
        <v>1.99538356379806-1.48393665938541i</v>
      </c>
      <c r="G3717" t="str">
        <f t="shared" si="1089"/>
        <v>0.685720048240204-0.464228460654511i</v>
      </c>
      <c r="H3717" t="str">
        <f t="shared" si="1090"/>
        <v>0.000920079322245286-7.73551988204162i</v>
      </c>
      <c r="I3717" t="str">
        <f t="shared" si="1091"/>
        <v>-0.0323776188534989-0.0435475585761518i</v>
      </c>
      <c r="K3717" t="str">
        <f t="shared" si="1092"/>
        <v>0.000184513223866355-0.000159424980361668i</v>
      </c>
      <c r="L3717" t="str">
        <f t="shared" si="1093"/>
        <v>0.0001875-0.000188568209366482i</v>
      </c>
      <c r="M3717" t="str">
        <f t="shared" si="1094"/>
        <v>0.0025-0.0000908995470792268i</v>
      </c>
      <c r="N3717">
        <f t="shared" si="1095"/>
        <v>41.526621612314102</v>
      </c>
      <c r="O3717">
        <f t="shared" si="1096"/>
        <v>44.987017166270455</v>
      </c>
      <c r="P3717" s="3">
        <f t="shared" si="1097"/>
        <v>-44.987017166270455</v>
      </c>
      <c r="Q3717" s="3">
        <f t="shared" si="1098"/>
        <v>138.4733783876859</v>
      </c>
      <c r="R3717">
        <f t="shared" si="1099"/>
        <v>-41.526621612314102</v>
      </c>
      <c r="S3717">
        <f t="shared" si="1100"/>
        <v>1122.3642217816566</v>
      </c>
      <c r="T3717">
        <f t="shared" si="1083"/>
        <v>-44.987017166270455</v>
      </c>
    </row>
    <row r="3718" spans="1:20" x14ac:dyDescent="0.25">
      <c r="A3718">
        <f t="shared" si="1084"/>
        <v>7078820.0726754442</v>
      </c>
      <c r="B3718">
        <f t="shared" si="1101"/>
        <v>1126629.2058244268</v>
      </c>
      <c r="C3718" t="str">
        <f t="shared" si="1085"/>
        <v>-0.00416844065438781+0.00370642347933266i</v>
      </c>
      <c r="D3718" t="str">
        <f t="shared" si="1086"/>
        <v>1.02363212153113-1.59921268753508i</v>
      </c>
      <c r="E3718" t="str">
        <f t="shared" si="1087"/>
        <v>-6.66686056446495-10.0612935771291i</v>
      </c>
      <c r="F3718" t="str">
        <f t="shared" si="1088"/>
        <v>1.99061987937253-1.48532893174135i</v>
      </c>
      <c r="G3718" t="str">
        <f t="shared" si="1089"/>
        <v>0.684082992601703-0.464880040262863i</v>
      </c>
      <c r="H3718" t="str">
        <f t="shared" si="1090"/>
        <v>0.00091269378128764-7.70623024701488i</v>
      </c>
      <c r="I3718" t="str">
        <f t="shared" si="1091"/>
        <v>-0.0322853264807773-0.0432790975473132i</v>
      </c>
      <c r="K3718" t="str">
        <f t="shared" si="1092"/>
        <v>0.000184426094673744-0.000158830825890351i</v>
      </c>
      <c r="L3718" t="str">
        <f t="shared" si="1093"/>
        <v>0.0001875-0.000187854362787888i</v>
      </c>
      <c r="M3718" t="str">
        <f t="shared" si="1094"/>
        <v>0.0025-0.0000905554364208278i</v>
      </c>
      <c r="N3718">
        <f t="shared" si="1095"/>
        <v>41.642313672180222</v>
      </c>
      <c r="O3718">
        <f t="shared" si="1096"/>
        <v>45.070515156590091</v>
      </c>
      <c r="P3718" s="3">
        <f t="shared" si="1097"/>
        <v>-45.070515156590091</v>
      </c>
      <c r="Q3718" s="3">
        <f t="shared" si="1098"/>
        <v>138.35768632781978</v>
      </c>
      <c r="R3718">
        <f t="shared" si="1099"/>
        <v>-41.642313672180222</v>
      </c>
      <c r="S3718">
        <f t="shared" si="1100"/>
        <v>1126.6292058244269</v>
      </c>
      <c r="T3718">
        <f t="shared" si="1083"/>
        <v>-45.070515156590091</v>
      </c>
    </row>
    <row r="3719" spans="1:20" x14ac:dyDescent="0.25">
      <c r="A3719">
        <f t="shared" si="1084"/>
        <v>7105719.5889516119</v>
      </c>
      <c r="B3719">
        <f t="shared" si="1101"/>
        <v>1130910.3968065598</v>
      </c>
      <c r="C3719" t="str">
        <f t="shared" si="1085"/>
        <v>-0.00412112519840881+0.00367926506165506i</v>
      </c>
      <c r="D3719" t="str">
        <f t="shared" si="1086"/>
        <v>1.01816106697541-1.59667845966693i</v>
      </c>
      <c r="E3719" t="str">
        <f t="shared" si="1087"/>
        <v>-6.65226882820106-9.9975414089272i</v>
      </c>
      <c r="F3719" t="str">
        <f t="shared" si="1088"/>
        <v>1.98584287258714-1.48670892675101i</v>
      </c>
      <c r="G3719" t="str">
        <f t="shared" si="1089"/>
        <v>0.682441358690938-0.465526745353051i</v>
      </c>
      <c r="H3719" t="str">
        <f t="shared" si="1090"/>
        <v>0.000905370492104241-7.67705155775688i</v>
      </c>
      <c r="I3719" t="str">
        <f t="shared" si="1091"/>
        <v>-0.032193002939444-0.0430117569231718i</v>
      </c>
      <c r="K3719" t="str">
        <f t="shared" si="1092"/>
        <v>0.000184339608718133-0.000158238816330264i</v>
      </c>
      <c r="L3719" t="str">
        <f t="shared" si="1093"/>
        <v>0.0001875-0.00018714321855737i</v>
      </c>
      <c r="M3719" t="str">
        <f t="shared" si="1094"/>
        <v>0.0025-0.0000902126284327834i</v>
      </c>
      <c r="N3719">
        <f t="shared" si="1095"/>
        <v>41.757893678377997</v>
      </c>
      <c r="O3719">
        <f t="shared" si="1096"/>
        <v>45.154060180153486</v>
      </c>
      <c r="P3719" s="3">
        <f t="shared" si="1097"/>
        <v>-45.154060180153486</v>
      </c>
      <c r="Q3719" s="3">
        <f t="shared" si="1098"/>
        <v>138.242106321622</v>
      </c>
      <c r="R3719">
        <f t="shared" si="1099"/>
        <v>-41.757893678377997</v>
      </c>
      <c r="S3719">
        <f t="shared" si="1100"/>
        <v>1130.9103968065597</v>
      </c>
      <c r="T3719">
        <f t="shared" si="1083"/>
        <v>-45.154060180153486</v>
      </c>
    </row>
    <row r="3720" spans="1:20" x14ac:dyDescent="0.25">
      <c r="A3720">
        <f t="shared" si="1084"/>
        <v>7132721.323389628</v>
      </c>
      <c r="B3720">
        <f t="shared" si="1101"/>
        <v>1135207.8563144247</v>
      </c>
      <c r="C3720" t="str">
        <f t="shared" si="1085"/>
        <v>-0.00407430213295374+0.00365224439002615i</v>
      </c>
      <c r="D3720" t="str">
        <f t="shared" si="1086"/>
        <v>1.01270718901643-1.59412949225328i</v>
      </c>
      <c r="E3720" t="str">
        <f t="shared" si="1087"/>
        <v>-6.63760421000274-9.93406589123853i</v>
      </c>
      <c r="F3720" t="str">
        <f t="shared" si="1088"/>
        <v>1.98105262548881-1.48807652366184i</v>
      </c>
      <c r="G3720" t="str">
        <f t="shared" si="1089"/>
        <v>0.680795174703583-0.466168536909025i</v>
      </c>
      <c r="H3720" t="str">
        <f t="shared" si="1090"/>
        <v>0.000898108888933641-7.64798339352983i</v>
      </c>
      <c r="I3720" t="str">
        <f t="shared" si="1091"/>
        <v>-0.0321006481901946-0.0427455349258728i</v>
      </c>
      <c r="K3720" t="str">
        <f t="shared" si="1092"/>
        <v>0.000184253761363366-0.000157648944711409i</v>
      </c>
      <c r="L3720" t="str">
        <f t="shared" si="1093"/>
        <v>0.0001875-0.000186434766444879i</v>
      </c>
      <c r="M3720" t="str">
        <f t="shared" si="1094"/>
        <v>0.0025-0.0000898711181836854i</v>
      </c>
      <c r="N3720">
        <f t="shared" si="1095"/>
        <v>41.873361396788368</v>
      </c>
      <c r="O3720">
        <f t="shared" si="1096"/>
        <v>45.237652199221884</v>
      </c>
      <c r="P3720" s="3">
        <f t="shared" si="1097"/>
        <v>-45.237652199221884</v>
      </c>
      <c r="Q3720" s="3">
        <f t="shared" si="1098"/>
        <v>138.12663860321163</v>
      </c>
      <c r="R3720">
        <f t="shared" si="1099"/>
        <v>-41.873361396788368</v>
      </c>
      <c r="S3720">
        <f t="shared" si="1100"/>
        <v>1135.2078563144246</v>
      </c>
      <c r="T3720">
        <f t="shared" si="1083"/>
        <v>-45.237652199221884</v>
      </c>
    </row>
    <row r="3721" spans="1:20" x14ac:dyDescent="0.25">
      <c r="A3721">
        <f t="shared" si="1084"/>
        <v>7159825.6644185083</v>
      </c>
      <c r="B3721">
        <f t="shared" si="1101"/>
        <v>1139521.6461684194</v>
      </c>
      <c r="C3721" t="str">
        <f t="shared" si="1085"/>
        <v>-0.00402796689677299+0.00362536160097501i</v>
      </c>
      <c r="D3721" t="str">
        <f t="shared" si="1086"/>
        <v>1.00727056306181-1.59156592673626i</v>
      </c>
      <c r="E3721" t="str">
        <f t="shared" si="1087"/>
        <v>-6.62286728732558-9.87086657388221i</v>
      </c>
      <c r="F3721" t="str">
        <f t="shared" si="1088"/>
        <v>1.97624922134378-1.48943160222441i</v>
      </c>
      <c r="G3721" t="str">
        <f t="shared" si="1089"/>
        <v>0.679144469254364-0.466805376078267i</v>
      </c>
      <c r="H3721" t="str">
        <f t="shared" si="1090"/>
        <v>0.000890908411689009-7.61902533519709i</v>
      </c>
      <c r="I3721" t="str">
        <f t="shared" si="1091"/>
        <v>-0.0320082622211887-0.042480429783687i</v>
      </c>
      <c r="K3721" t="str">
        <f t="shared" si="1092"/>
        <v>0.000184168548005024-0.000157061204077727i</v>
      </c>
      <c r="L3721" t="str">
        <f t="shared" si="1093"/>
        <v>0.0001875-0.000185728996259094i</v>
      </c>
      <c r="M3721" t="str">
        <f t="shared" si="1094"/>
        <v>0.0025-0.000089530900760794i</v>
      </c>
      <c r="N3721">
        <f t="shared" si="1095"/>
        <v>41.988716593176633</v>
      </c>
      <c r="O3721">
        <f t="shared" si="1096"/>
        <v>45.321291176128149</v>
      </c>
      <c r="P3721" s="3">
        <f t="shared" si="1097"/>
        <v>-45.321291176128149</v>
      </c>
      <c r="Q3721" s="3">
        <f t="shared" si="1098"/>
        <v>138.01128340682337</v>
      </c>
      <c r="R3721">
        <f t="shared" si="1099"/>
        <v>-41.988716593176633</v>
      </c>
      <c r="S3721">
        <f t="shared" si="1100"/>
        <v>1139.5216461684195</v>
      </c>
      <c r="T3721">
        <f t="shared" si="1083"/>
        <v>-45.321291176128149</v>
      </c>
    </row>
    <row r="3722" spans="1:20" x14ac:dyDescent="0.25">
      <c r="A3722">
        <f t="shared" si="1084"/>
        <v>7187033.0019432977</v>
      </c>
      <c r="B3722">
        <f t="shared" si="1101"/>
        <v>1143851.8284238593</v>
      </c>
      <c r="C3722" t="str">
        <f t="shared" si="1085"/>
        <v>-0.00398211496403688+0.00359861681570811i</v>
      </c>
      <c r="D3722" t="str">
        <f t="shared" si="1086"/>
        <v>1.00185126305335-1.58898790483753i</v>
      </c>
      <c r="E3722" t="str">
        <f t="shared" si="1087"/>
        <v>-6.60805864026724-9.80794300752304i</v>
      </c>
      <c r="F3722" t="str">
        <f t="shared" si="1088"/>
        <v>1.97143274463551-1.49077404270762i</v>
      </c>
      <c r="G3722" t="str">
        <f t="shared" si="1089"/>
        <v>0.67748927137629-0.467437224177016i</v>
      </c>
      <c r="H3722" t="str">
        <f t="shared" si="1090"/>
        <v>0.000883768505894877-7.59017696521648i</v>
      </c>
      <c r="I3722" t="str">
        <f t="shared" si="1091"/>
        <v>-0.0319158450479459-0.0422164397307348i</v>
      </c>
      <c r="K3722" t="str">
        <f t="shared" si="1092"/>
        <v>0.000184083964070237-0.000156475587487178i</v>
      </c>
      <c r="L3722" t="str">
        <f t="shared" si="1093"/>
        <v>0.0001875-0.000185025897847275i</v>
      </c>
      <c r="M3722" t="str">
        <f t="shared" si="1094"/>
        <v>0.0025-0.0000891919712699687i</v>
      </c>
      <c r="N3722">
        <f t="shared" si="1095"/>
        <v>42.103959033151853</v>
      </c>
      <c r="O3722">
        <f t="shared" si="1096"/>
        <v>45.404977073276214</v>
      </c>
      <c r="P3722" s="3">
        <f t="shared" si="1097"/>
        <v>-45.404977073276214</v>
      </c>
      <c r="Q3722" s="3">
        <f t="shared" si="1098"/>
        <v>137.89604096684815</v>
      </c>
      <c r="R3722">
        <f t="shared" si="1099"/>
        <v>-42.103959033151853</v>
      </c>
      <c r="S3722">
        <f t="shared" si="1100"/>
        <v>1143.8518284238594</v>
      </c>
      <c r="T3722">
        <f t="shared" si="1083"/>
        <v>-45.404977073276214</v>
      </c>
    </row>
    <row r="3723" spans="1:20" x14ac:dyDescent="0.25">
      <c r="A3723">
        <f t="shared" si="1084"/>
        <v>7214343.727350682</v>
      </c>
      <c r="B3723">
        <f t="shared" si="1101"/>
        <v>1148198.46537187</v>
      </c>
      <c r="C3723" t="str">
        <f t="shared" si="1085"/>
        <v>-0.0039367418441451+0.00357201014034991i</v>
      </c>
      <c r="D3723" t="str">
        <f t="shared" si="1086"/>
        <v>0.996449361468561-1.58639556854102i</v>
      </c>
      <c r="E3723" t="str">
        <f t="shared" si="1087"/>
        <v>-6.59317885156233-9.74529474360145i</v>
      </c>
      <c r="F3723" t="str">
        <f t="shared" si="1088"/>
        <v>1.96660328106215-1.49210372591378i</v>
      </c>
      <c r="G3723" t="str">
        <f t="shared" si="1089"/>
        <v>0.675829610519809-0.468064042695497i</v>
      </c>
      <c r="H3723" t="str">
        <f t="shared" si="1090"/>
        <v>0.000876688622624863-7.56143786763465i</v>
      </c>
      <c r="I3723" t="str">
        <f t="shared" si="1091"/>
        <v>-0.0318233967132397-0.0419535630067129i</v>
      </c>
      <c r="K3723" t="str">
        <f t="shared" si="1092"/>
        <v>0.000184000005017492-0.000155892088011813i</v>
      </c>
      <c r="L3723" t="str">
        <f t="shared" si="1093"/>
        <v>0.0001875-0.000184325461095113i</v>
      </c>
      <c r="M3723" t="str">
        <f t="shared" si="1094"/>
        <v>0.0025-0.0000888543248355928i</v>
      </c>
      <c r="N3723">
        <f t="shared" si="1095"/>
        <v>42.219088482122146</v>
      </c>
      <c r="O3723">
        <f t="shared" si="1096"/>
        <v>45.48870985314062</v>
      </c>
      <c r="P3723" s="3">
        <f t="shared" si="1097"/>
        <v>-45.48870985314062</v>
      </c>
      <c r="Q3723" s="3">
        <f t="shared" si="1098"/>
        <v>137.78091151787785</v>
      </c>
      <c r="R3723">
        <f t="shared" si="1099"/>
        <v>-42.219088482122146</v>
      </c>
      <c r="S3723">
        <f t="shared" si="1100"/>
        <v>1148.19846537187</v>
      </c>
      <c r="T3723">
        <f t="shared" si="1083"/>
        <v>-45.48870985314062</v>
      </c>
    </row>
    <row r="3724" spans="1:20" x14ac:dyDescent="0.25">
      <c r="A3724">
        <f t="shared" si="1084"/>
        <v>7241758.2335146144</v>
      </c>
      <c r="B3724">
        <f t="shared" si="1101"/>
        <v>1152561.619540283</v>
      </c>
      <c r="C3724" t="str">
        <f t="shared" si="1085"/>
        <v>-0.00389184308153566+0.0035455416661814i</v>
      </c>
      <c r="D3724" t="str">
        <f t="shared" si="1086"/>
        <v>0.991064929322424-1.58378906007586i</v>
      </c>
      <c r="E3724" t="str">
        <f t="shared" si="1087"/>
        <v>-6.57822850657611-9.6829213342628i</v>
      </c>
      <c r="F3724" t="str">
        <f t="shared" si="1088"/>
        <v>1.96176091753387-1.49342053319373i</v>
      </c>
      <c r="G3724" t="str">
        <f t="shared" si="1089"/>
        <v>0.674165516551888-0.468685793303162i</v>
      </c>
      <c r="H3724" t="str">
        <f t="shared" si="1090"/>
        <v>0.000869668218439945-7.53280762808067i</v>
      </c>
      <c r="I3724" t="str">
        <f t="shared" si="1091"/>
        <v>-0.0317309172869862-0.0416917978566163i</v>
      </c>
      <c r="K3724" t="str">
        <f t="shared" si="1092"/>
        <v>0.000183916666336438-0.000155310698737853i</v>
      </c>
      <c r="L3724" t="str">
        <f t="shared" si="1093"/>
        <v>0.0001875-0.000183627675926592i</v>
      </c>
      <c r="M3724" t="str">
        <f t="shared" si="1094"/>
        <v>0.0025-0.0000885179566005111i</v>
      </c>
      <c r="N3724">
        <f t="shared" si="1095"/>
        <v>42.334104705254845</v>
      </c>
      <c r="O3724">
        <f t="shared" si="1096"/>
        <v>45.57248947826637</v>
      </c>
      <c r="P3724" s="3">
        <f t="shared" si="1097"/>
        <v>-45.57248947826637</v>
      </c>
      <c r="Q3724" s="3">
        <f t="shared" si="1098"/>
        <v>137.66589529474516</v>
      </c>
      <c r="R3724">
        <f t="shared" si="1099"/>
        <v>-42.334104705254845</v>
      </c>
      <c r="S3724">
        <f t="shared" si="1100"/>
        <v>1152.5616195402829</v>
      </c>
      <c r="T3724">
        <f t="shared" si="1083"/>
        <v>-45.57248947826637</v>
      </c>
    </row>
    <row r="3725" spans="1:20" x14ac:dyDescent="0.25">
      <c r="A3725">
        <f t="shared" si="1084"/>
        <v>7269276.9148019692</v>
      </c>
      <c r="B3725">
        <f t="shared" si="1101"/>
        <v>1156941.353694536</v>
      </c>
      <c r="C3725" t="str">
        <f t="shared" si="1085"/>
        <v>-0.00384741425549453+0.00351921146987643i</v>
      </c>
      <c r="D3725" t="str">
        <f t="shared" si="1086"/>
        <v>0.985698036169388-1.58116852189932i</v>
      </c>
      <c r="E3725" t="str">
        <f t="shared" si="1087"/>
        <v>-6.56320819329763-9.62082233228782i</v>
      </c>
      <c r="F3725" t="str">
        <f t="shared" si="1088"/>
        <v>1.95690574217004-1.49472434646202i</v>
      </c>
      <c r="G3725" t="str">
        <f t="shared" si="1089"/>
        <v>0.672497019755028-0.469302437853921i</v>
      </c>
      <c r="H3725" t="str">
        <f t="shared" si="1090"/>
        <v>0.000862706755327658-7.50428583376012i</v>
      </c>
      <c r="I3725" t="str">
        <f t="shared" si="1091"/>
        <v>-0.0316384068661332-0.0414311425304664i</v>
      </c>
      <c r="K3725" t="str">
        <f t="shared" si="1092"/>
        <v>0.000183833943547704-0.000154731412765759i</v>
      </c>
      <c r="L3725" t="str">
        <f t="shared" si="1093"/>
        <v>0.0001875-0.000182932532303838i</v>
      </c>
      <c r="M3725" t="str">
        <f t="shared" si="1094"/>
        <v>0.0025-0.0000881828617259523i</v>
      </c>
      <c r="N3725">
        <f t="shared" si="1095"/>
        <v>42.449007467431898</v>
      </c>
      <c r="O3725">
        <f t="shared" si="1096"/>
        <v>45.656315911267768</v>
      </c>
      <c r="P3725" s="3">
        <f t="shared" si="1097"/>
        <v>-45.656315911267768</v>
      </c>
      <c r="Q3725" s="3">
        <f t="shared" si="1098"/>
        <v>137.5509925325681</v>
      </c>
      <c r="R3725">
        <f t="shared" si="1099"/>
        <v>-42.449007467431898</v>
      </c>
      <c r="S3725">
        <f t="shared" si="1100"/>
        <v>1156.941353694536</v>
      </c>
      <c r="T3725">
        <f t="shared" si="1083"/>
        <v>-45.656315911267768</v>
      </c>
    </row>
    <row r="3726" spans="1:20" x14ac:dyDescent="0.25">
      <c r="A3726">
        <f t="shared" si="1084"/>
        <v>7296900.1670782184</v>
      </c>
      <c r="B3726">
        <f t="shared" si="1101"/>
        <v>1161337.7308385754</v>
      </c>
      <c r="C3726" t="str">
        <f t="shared" si="1085"/>
        <v>-0.00380345097996464+0.00349301961373574i</v>
      </c>
      <c r="D3726" t="str">
        <f t="shared" si="1086"/>
        <v>0.980348750105633-1.57853409667998i</v>
      </c>
      <c r="E3726" t="str">
        <f t="shared" si="1087"/>
        <v>-6.54811850233118-9.55899729102194i</v>
      </c>
      <c r="F3726" t="str">
        <f t="shared" si="1088"/>
        <v>1.95203784429602-1.49601504821202i</v>
      </c>
      <c r="G3726" t="str">
        <f t="shared" si="1089"/>
        <v>0.670824150826186-0.469913938391396i</v>
      </c>
      <c r="H3726" t="str">
        <f t="shared" si="1090"/>
        <v>0.00085580370064184-7.47587207344875i</v>
      </c>
      <c r="I3726" t="str">
        <f t="shared" si="1091"/>
        <v>-0.0315458655745432-0.0411715952830311i</v>
      </c>
      <c r="K3726" t="str">
        <f t="shared" si="1092"/>
        <v>0.000183751832202702-0.000154154223210306i</v>
      </c>
      <c r="L3726" t="str">
        <f t="shared" si="1093"/>
        <v>0.0001875-0.000182240020226975i</v>
      </c>
      <c r="M3726" t="str">
        <f t="shared" si="1094"/>
        <v>0.0025-0.0000878490353914651i</v>
      </c>
      <c r="N3726">
        <f t="shared" si="1095"/>
        <v>42.563796533209626</v>
      </c>
      <c r="O3726">
        <f t="shared" si="1096"/>
        <v>45.740189114827899</v>
      </c>
      <c r="P3726" s="3">
        <f t="shared" si="1097"/>
        <v>-45.740189114827899</v>
      </c>
      <c r="Q3726" s="3">
        <f t="shared" si="1098"/>
        <v>137.43620346679037</v>
      </c>
      <c r="R3726">
        <f t="shared" si="1099"/>
        <v>-42.563796533209626</v>
      </c>
      <c r="S3726">
        <f t="shared" si="1100"/>
        <v>1161.3377308385755</v>
      </c>
      <c r="T3726">
        <f t="shared" si="1083"/>
        <v>-45.740189114827899</v>
      </c>
    </row>
    <row r="3727" spans="1:20" x14ac:dyDescent="0.25">
      <c r="A3727">
        <f t="shared" si="1084"/>
        <v>7324628.3877131157</v>
      </c>
      <c r="B3727">
        <f t="shared" si="1101"/>
        <v>1165750.8142157621</v>
      </c>
      <c r="C3727" t="str">
        <f t="shared" si="1085"/>
        <v>-0.00375994890335569+0.00346696614591893i</v>
      </c>
      <c r="D3727" t="str">
        <f t="shared" si="1086"/>
        <v>0.975017137771496-1.57588592728084i</v>
      </c>
      <c r="E3727" t="str">
        <f t="shared" si="1087"/>
        <v>-6.53296002688788-9.49744576430671i</v>
      </c>
      <c r="F3727" t="str">
        <f t="shared" si="1088"/>
        <v>1.94715731443994-1.49729252153112i</v>
      </c>
      <c r="G3727" t="str">
        <f t="shared" si="1089"/>
        <v>0.669146940875642-0.470520257154155i</v>
      </c>
      <c r="H3727" t="str">
        <f t="shared" si="1090"/>
        <v>0.00084895852704335-7.44756593748698i</v>
      </c>
      <c r="I3727" t="str">
        <f t="shared" si="1091"/>
        <v>-0.031453293562878-0.0409131543735556i</v>
      </c>
      <c r="K3727" t="str">
        <f t="shared" si="1092"/>
        <v>0.000183670327883445-0.000153579123200652i</v>
      </c>
      <c r="L3727" t="str">
        <f t="shared" si="1093"/>
        <v>0.0001875-0.000181550129733986i</v>
      </c>
      <c r="M3727" t="str">
        <f t="shared" si="1094"/>
        <v>0.0025-0.0000875164727948442i</v>
      </c>
      <c r="N3727">
        <f t="shared" si="1095"/>
        <v>42.678471666773788</v>
      </c>
      <c r="O3727">
        <f t="shared" si="1096"/>
        <v>45.824109051696915</v>
      </c>
      <c r="P3727" s="3">
        <f t="shared" si="1097"/>
        <v>-45.824109051696915</v>
      </c>
      <c r="Q3727" s="3">
        <f t="shared" si="1098"/>
        <v>137.32152833322621</v>
      </c>
      <c r="R3727">
        <f t="shared" si="1099"/>
        <v>-42.678471666773788</v>
      </c>
      <c r="S3727">
        <f t="shared" si="1100"/>
        <v>1165.7508142157621</v>
      </c>
      <c r="T3727">
        <f t="shared" si="1083"/>
        <v>-45.824109051696915</v>
      </c>
    </row>
    <row r="3728" spans="1:20" x14ac:dyDescent="0.25">
      <c r="A3728">
        <f t="shared" si="1084"/>
        <v>7352461.9755864255</v>
      </c>
      <c r="B3728">
        <f t="shared" si="1101"/>
        <v>1170180.667309782</v>
      </c>
      <c r="C3728" t="str">
        <f t="shared" si="1085"/>
        <v>-0.00371690370835289+0.00344105110067415i</v>
      </c>
      <c r="D3728" t="str">
        <f t="shared" si="1086"/>
        <v>0.969703264354067-1.57322415674264i</v>
      </c>
      <c r="E3728" t="str">
        <f t="shared" si="1087"/>
        <v>-6.51773336277554-9.43616730640941i</v>
      </c>
      <c r="F3728" t="str">
        <f t="shared" si="1088"/>
        <v>1.94226424432904-1.49855665011588i</v>
      </c>
      <c r="G3728" t="str">
        <f t="shared" si="1089"/>
        <v>0.667465421425768-0.471121356580966i</v>
      </c>
      <c r="H3728" t="str">
        <f t="shared" si="1090"/>
        <v>0.000842170712441254-7.41936701777346i</v>
      </c>
      <c r="I3728" t="str">
        <f t="shared" si="1091"/>
        <v>-0.0313606910084765-0.0406558180654823i</v>
      </c>
      <c r="K3728" t="str">
        <f t="shared" si="1092"/>
        <v>0.000183589426202355-0.000153006105880406i</v>
      </c>
      <c r="L3728" t="str">
        <f t="shared" si="1093"/>
        <v>0.0001875-0.000180862850900564i</v>
      </c>
      <c r="M3728" t="str">
        <f t="shared" si="1094"/>
        <v>0.0025-0.0000871851691520669i</v>
      </c>
      <c r="N3728">
        <f t="shared" si="1095"/>
        <v>42.793032631902804</v>
      </c>
      <c r="O3728">
        <f t="shared" si="1096"/>
        <v>45.908075684691497</v>
      </c>
      <c r="P3728" s="3">
        <f t="shared" si="1097"/>
        <v>-45.908075684691497</v>
      </c>
      <c r="Q3728" s="3">
        <f t="shared" si="1098"/>
        <v>137.2069673680972</v>
      </c>
      <c r="R3728">
        <f t="shared" si="1099"/>
        <v>-42.793032631902804</v>
      </c>
      <c r="S3728">
        <f t="shared" si="1100"/>
        <v>1170.1806673097819</v>
      </c>
      <c r="T3728">
        <f t="shared" si="1083"/>
        <v>-45.908075684691497</v>
      </c>
    </row>
    <row r="3729" spans="1:20" x14ac:dyDescent="0.25">
      <c r="A3729">
        <f t="shared" si="1084"/>
        <v>7380401.331093655</v>
      </c>
      <c r="B3729">
        <f t="shared" si="1101"/>
        <v>1174627.3538455593</v>
      </c>
      <c r="C3729" t="str">
        <f t="shared" si="1085"/>
        <v>-0.0036743111117267+0.00341527449856522i</v>
      </c>
      <c r="D3729" t="str">
        <f t="shared" si="1086"/>
        <v>0.964407193590114-1.57054892826719i</v>
      </c>
      <c r="E3729" t="str">
        <f t="shared" si="1087"/>
        <v>-6.50243910838732-9.37516147195426i</v>
      </c>
      <c r="F3729" t="str">
        <f t="shared" si="1088"/>
        <v>1.93735872688601-1.49980731828719i</v>
      </c>
      <c r="G3729" t="str">
        <f t="shared" si="1089"/>
        <v>0.665779624409743-0.471717199316036i</v>
      </c>
      <c r="H3729" t="str">
        <f t="shared" si="1090"/>
        <v>0.00083543973993484-7.39127490775911i</v>
      </c>
      <c r="I3729" t="str">
        <f t="shared" si="1091"/>
        <v>-0.0312680581152312-0.0403995846261789i</v>
      </c>
      <c r="K3729" t="str">
        <f t="shared" si="1092"/>
        <v>0.000183509122802078-0.000152435164407696i</v>
      </c>
      <c r="L3729" t="str">
        <f t="shared" si="1093"/>
        <v>0.0001875-0.000180178173839972i</v>
      </c>
      <c r="M3729" t="str">
        <f t="shared" si="1094"/>
        <v>0.0025-0.0000868551196972173i</v>
      </c>
      <c r="N3729">
        <f t="shared" si="1095"/>
        <v>42.907479191920572</v>
      </c>
      <c r="O3729">
        <f t="shared" si="1096"/>
        <v>45.992088976693459</v>
      </c>
      <c r="P3729" s="3">
        <f t="shared" si="1097"/>
        <v>-45.992088976693459</v>
      </c>
      <c r="Q3729" s="3">
        <f t="shared" si="1098"/>
        <v>137.09252080807943</v>
      </c>
      <c r="R3729">
        <f t="shared" si="1099"/>
        <v>-42.907479191920572</v>
      </c>
      <c r="S3729">
        <f t="shared" si="1100"/>
        <v>1174.6273538455594</v>
      </c>
      <c r="T3729">
        <f t="shared" si="1083"/>
        <v>-45.992088976693459</v>
      </c>
    </row>
    <row r="3730" spans="1:20" x14ac:dyDescent="0.25">
      <c r="A3730">
        <f t="shared" si="1084"/>
        <v>7408446.8561518108</v>
      </c>
      <c r="B3730">
        <f t="shared" si="1101"/>
        <v>1179090.9377901724</v>
      </c>
      <c r="C3730" t="str">
        <f t="shared" si="1085"/>
        <v>-0.00363216686414229+0.00338963634669718i</v>
      </c>
      <c r="D3730" t="str">
        <f t="shared" si="1086"/>
        <v>0.95912898776912-1.56786038520094i</v>
      </c>
      <c r="E3730" t="str">
        <f t="shared" si="1087"/>
        <v>-6.48707786469025-9.31442781585347i</v>
      </c>
      <c r="F3730" t="str">
        <f t="shared" si="1088"/>
        <v>1.93244085622492-1.50104441100538i</v>
      </c>
      <c r="G3730" t="str">
        <f t="shared" si="1089"/>
        <v>0.664089582170174-0.472307748214252i</v>
      </c>
      <c r="H3730" t="str">
        <f t="shared" si="1090"/>
        <v>0.000828765097756372-7.36328920244135i</v>
      </c>
      <c r="I3730" t="str">
        <f t="shared" si="1091"/>
        <v>-0.0311753951134621-0.0401444523266629i</v>
      </c>
      <c r="K3730" t="str">
        <f t="shared" si="1092"/>
        <v>0.000183429413355301-0.000151866291955231i</v>
      </c>
      <c r="L3730" t="str">
        <f t="shared" si="1093"/>
        <v>0.0001875-0.000179496088702901i</v>
      </c>
      <c r="M3730" t="str">
        <f t="shared" si="1094"/>
        <v>0.0025-0.0000865263196824242i</v>
      </c>
      <c r="N3730">
        <f t="shared" si="1095"/>
        <v>43.021811109657733</v>
      </c>
      <c r="O3730">
        <f t="shared" si="1096"/>
        <v>46.076148890647886</v>
      </c>
      <c r="P3730" s="3">
        <f t="shared" si="1097"/>
        <v>-46.076148890647886</v>
      </c>
      <c r="Q3730" s="3">
        <f t="shared" si="1098"/>
        <v>136.97818889034227</v>
      </c>
      <c r="R3730">
        <f t="shared" si="1099"/>
        <v>-43.021811109657733</v>
      </c>
      <c r="S3730">
        <f t="shared" si="1100"/>
        <v>1179.0909377901723</v>
      </c>
      <c r="T3730">
        <f t="shared" si="1083"/>
        <v>-46.076148890647886</v>
      </c>
    </row>
    <row r="3731" spans="1:20" x14ac:dyDescent="0.25">
      <c r="A3731">
        <f t="shared" si="1084"/>
        <v>7436598.954205187</v>
      </c>
      <c r="B3731">
        <f t="shared" si="1101"/>
        <v>1183571.483353775</v>
      </c>
      <c r="C3731" t="str">
        <f t="shared" si="1085"/>
        <v>-0.00359046674996885+0.00336413663893948i</v>
      </c>
      <c r="D3731" t="str">
        <f t="shared" si="1086"/>
        <v>0.953868707736555-1.56515867101852i</v>
      </c>
      <c r="E3731" t="str">
        <f t="shared" si="1087"/>
        <v>-6.47165023521264-9.25396589323862i</v>
      </c>
      <c r="F3731" t="str">
        <f t="shared" si="1088"/>
        <v>1.92751072764702-1.50226781388546i</v>
      </c>
      <c r="G3731" t="str">
        <f t="shared" si="1089"/>
        <v>0.662395327457648-0.472892966346427i</v>
      </c>
      <c r="H3731" t="str">
        <f t="shared" si="1090"/>
        <v>0.000822146279214447-7.33540949835811i</v>
      </c>
      <c r="I3731" t="str">
        <f t="shared" si="1091"/>
        <v>-0.0310827022597894-0.0398904194413284i</v>
      </c>
      <c r="K3731" t="str">
        <f t="shared" si="1092"/>
        <v>0.000183350293564561-0.000151299481710372i</v>
      </c>
      <c r="L3731" t="str">
        <f t="shared" si="1093"/>
        <v>0.0001875-0.000178816585677327i</v>
      </c>
      <c r="M3731" t="str">
        <f t="shared" si="1094"/>
        <v>0.0025-0.0000861987643777884i</v>
      </c>
      <c r="N3731">
        <f t="shared" si="1095"/>
        <v>43.136028147412873</v>
      </c>
      <c r="O3731">
        <f t="shared" si="1096"/>
        <v>46.160255389561556</v>
      </c>
      <c r="P3731" s="3">
        <f t="shared" si="1097"/>
        <v>-46.160255389561556</v>
      </c>
      <c r="Q3731" s="3">
        <f t="shared" si="1098"/>
        <v>136.86397185258713</v>
      </c>
      <c r="R3731">
        <f t="shared" si="1099"/>
        <v>-43.136028147412873</v>
      </c>
      <c r="S3731">
        <f t="shared" si="1100"/>
        <v>1183.571483353775</v>
      </c>
      <c r="T3731">
        <f t="shared" si="1083"/>
        <v>-46.160255389561556</v>
      </c>
    </row>
    <row r="3732" spans="1:20" x14ac:dyDescent="0.25">
      <c r="A3732">
        <f t="shared" si="1084"/>
        <v>7464858.0302311666</v>
      </c>
      <c r="B3732">
        <f t="shared" si="1101"/>
        <v>1188069.0549905193</v>
      </c>
      <c r="C3732" t="str">
        <f t="shared" si="1085"/>
        <v>-0.00354920658708934+0.00333877535614659i</v>
      </c>
      <c r="D3732" t="str">
        <f t="shared" si="1086"/>
        <v>0.948626412897343-1.56244392930646i</v>
      </c>
      <c r="E3732" t="str">
        <f t="shared" si="1087"/>
        <v>-6.45615682602981-9.19377525939232i</v>
      </c>
      <c r="F3732" t="str">
        <f t="shared" si="1088"/>
        <v>1.92256843763635-1.50347741321217i</v>
      </c>
      <c r="G3732" t="str">
        <f t="shared" si="1089"/>
        <v>0.660696893429209-0.473472817004526i</v>
      </c>
      <c r="H3732" t="str">
        <f t="shared" si="1090"/>
        <v>0.000815582782638081-7.30763539358189i</v>
      </c>
      <c r="I3732" t="str">
        <f t="shared" si="1091"/>
        <v>-0.0309899798369999-0.0396374842476725i</v>
      </c>
      <c r="K3732" t="str">
        <f t="shared" si="1092"/>
        <v>0.000183271759162066-0.000150734726875189i</v>
      </c>
      <c r="L3732" t="str">
        <f t="shared" si="1093"/>
        <v>0.0001875-0.000178139654988371i</v>
      </c>
      <c r="M3732" t="str">
        <f t="shared" si="1094"/>
        <v>0.0025-0.0000858724490713176i</v>
      </c>
      <c r="N3732">
        <f t="shared" si="1095"/>
        <v>43.250130066908298</v>
      </c>
      <c r="O3732">
        <f t="shared" si="1096"/>
        <v>46.244408436501232</v>
      </c>
      <c r="P3732" s="3">
        <f t="shared" si="1097"/>
        <v>-46.244408436501232</v>
      </c>
      <c r="Q3732" s="3">
        <f t="shared" si="1098"/>
        <v>136.7498699330917</v>
      </c>
      <c r="R3732">
        <f t="shared" si="1099"/>
        <v>-43.250130066908298</v>
      </c>
      <c r="S3732">
        <f t="shared" si="1100"/>
        <v>1188.0690549905194</v>
      </c>
      <c r="T3732">
        <f t="shared" si="1083"/>
        <v>-46.244408436501232</v>
      </c>
    </row>
    <row r="3733" spans="1:20" x14ac:dyDescent="0.25">
      <c r="A3733">
        <f t="shared" si="1084"/>
        <v>7493224.4907460455</v>
      </c>
      <c r="B3733">
        <f t="shared" si="1101"/>
        <v>1192583.7173994833</v>
      </c>
      <c r="C3733" t="str">
        <f t="shared" si="1085"/>
        <v>-0.0035083822267101+0.00331355246637684i</v>
      </c>
      <c r="D3733" t="str">
        <f t="shared" si="1086"/>
        <v>0.943402161219595-1.55971630374705i</v>
      </c>
      <c r="E3733" t="str">
        <f t="shared" si="1087"/>
        <v>-6.44059824574961-9.13385546967975i</v>
      </c>
      <c r="F3733" t="str">
        <f t="shared" si="1088"/>
        <v>1.91761408385496-1.50467309595512i</v>
      </c>
      <c r="G3733" t="str">
        <f t="shared" si="1089"/>
        <v>0.65899431364675-0.4740472637069i</v>
      </c>
      <c r="H3733" t="str">
        <f t="shared" si="1090"/>
        <v>0.000809074111321455-7.27996648771383i</v>
      </c>
      <c r="I3733" t="str">
        <f t="shared" si="1091"/>
        <v>-0.030897228153913-0.0393856450260199i</v>
      </c>
      <c r="K3733" t="str">
        <f t="shared" si="1092"/>
        <v>0.00018319380590951-0.000150172020666524i</v>
      </c>
      <c r="L3733" t="str">
        <f t="shared" si="1093"/>
        <v>0.0001875-0.000177465286898158i</v>
      </c>
      <c r="M3733" t="str">
        <f t="shared" si="1094"/>
        <v>0.0025-0.000085547369068856i</v>
      </c>
      <c r="N3733">
        <f t="shared" si="1095"/>
        <v>43.364116629251214</v>
      </c>
      <c r="O3733">
        <f t="shared" si="1096"/>
        <v>46.328607994591621</v>
      </c>
      <c r="P3733" s="3">
        <f t="shared" si="1097"/>
        <v>-46.328607994591621</v>
      </c>
      <c r="Q3733" s="3">
        <f t="shared" si="1098"/>
        <v>136.63588337074879</v>
      </c>
      <c r="R3733">
        <f t="shared" si="1099"/>
        <v>-43.364116629251214</v>
      </c>
      <c r="S3733">
        <f t="shared" si="1100"/>
        <v>1192.5837173994832</v>
      </c>
      <c r="T3733">
        <f t="shared" si="1083"/>
        <v>-46.328607994591621</v>
      </c>
    </row>
    <row r="3734" spans="1:20" x14ac:dyDescent="0.25">
      <c r="A3734">
        <f t="shared" si="1084"/>
        <v>7521698.74381088</v>
      </c>
      <c r="B3734">
        <f t="shared" si="1101"/>
        <v>1197115.5355256014</v>
      </c>
      <c r="C3734" t="str">
        <f t="shared" si="1085"/>
        <v>-0.00346798955317055+0.00328846792510887i</v>
      </c>
      <c r="D3734" t="str">
        <f t="shared" si="1086"/>
        <v>0.938196009238418-1.55697593810223i</v>
      </c>
      <c r="E3734" t="str">
        <f t="shared" si="1087"/>
        <v>-6.42497510549674-9.07420607948147i</v>
      </c>
      <c r="F3734" t="str">
        <f t="shared" si="1088"/>
        <v>1.91264776513814-1.50585474978387i</v>
      </c>
      <c r="G3734" t="str">
        <f t="shared" si="1089"/>
        <v>0.657287622075338-0.474616270203504i</v>
      </c>
      <c r="H3734" t="str">
        <f t="shared" si="1090"/>
        <v>0.000802619773469308-7.25240238187793i</v>
      </c>
      <c r="I3734" t="str">
        <f t="shared" si="1091"/>
        <v>-0.0308044475452428-0.0391349000592531i</v>
      </c>
      <c r="K3734" t="str">
        <f t="shared" si="1092"/>
        <v>0.000183116429597886-0.00014961135631605i</v>
      </c>
      <c r="L3734" t="str">
        <f t="shared" si="1093"/>
        <v>0.0001875-0.000176793471705677i</v>
      </c>
      <c r="M3734" t="str">
        <f t="shared" si="1094"/>
        <v>0.0025-0.0000852235196940183i</v>
      </c>
      <c r="N3734">
        <f t="shared" si="1095"/>
        <v>43.477987594893136</v>
      </c>
      <c r="O3734">
        <f t="shared" si="1096"/>
        <v>46.412854027013481</v>
      </c>
      <c r="P3734" s="3">
        <f t="shared" si="1097"/>
        <v>-46.412854027013481</v>
      </c>
      <c r="Q3734" s="3">
        <f t="shared" si="1098"/>
        <v>136.52201240510686</v>
      </c>
      <c r="R3734">
        <f t="shared" si="1099"/>
        <v>-43.477987594893136</v>
      </c>
      <c r="S3734">
        <f t="shared" si="1100"/>
        <v>1197.1155355256014</v>
      </c>
      <c r="T3734">
        <f t="shared" si="1083"/>
        <v>-46.412854027013481</v>
      </c>
    </row>
    <row r="3735" spans="1:20" x14ac:dyDescent="0.25">
      <c r="A3735">
        <f t="shared" si="1084"/>
        <v>7550281.1990373619</v>
      </c>
      <c r="B3735">
        <f t="shared" si="1101"/>
        <v>1201664.5745605987</v>
      </c>
      <c r="C3735" t="str">
        <f t="shared" si="1085"/>
        <v>-0.00342802448375312+0.00326352167545618i</v>
      </c>
      <c r="D3735" t="str">
        <f t="shared" si="1086"/>
        <v>0.933008012060001-1.55422297619767i</v>
      </c>
      <c r="E3735" t="str">
        <f t="shared" si="1087"/>
        <v>-6.40928801889632-9.01482664412553i</v>
      </c>
      <c r="F3735" t="str">
        <f t="shared" si="1088"/>
        <v>1.90766958148926-1.50702226308306i</v>
      </c>
      <c r="G3735" t="str">
        <f t="shared" si="1089"/>
        <v>0.65557685308145-0.475179800481116i</v>
      </c>
      <c r="H3735" t="str">
        <f t="shared" si="1090"/>
        <v>0.00079621928214303-7.22494267871507i</v>
      </c>
      <c r="I3735" t="str">
        <f t="shared" si="1091"/>
        <v>-0.0307116383714593-0.0388852476325382i</v>
      </c>
      <c r="K3735" t="str">
        <f t="shared" si="1092"/>
        <v>0.000183039626047312-0.000149052727070329i</v>
      </c>
      <c r="L3735" t="str">
        <f t="shared" si="1093"/>
        <v>0.0001875-0.000176124199746639i</v>
      </c>
      <c r="M3735" t="str">
        <f t="shared" si="1094"/>
        <v>0.0025-0.0000849008962881235i</v>
      </c>
      <c r="N3735">
        <f t="shared" si="1095"/>
        <v>43.591742723591466</v>
      </c>
      <c r="O3735">
        <f t="shared" si="1096"/>
        <v>46.497146497001019</v>
      </c>
      <c r="P3735" s="3">
        <f t="shared" si="1097"/>
        <v>-46.497146497001019</v>
      </c>
      <c r="Q3735" s="3">
        <f t="shared" si="1098"/>
        <v>136.40825727640853</v>
      </c>
      <c r="R3735">
        <f t="shared" si="1099"/>
        <v>-43.591742723591466</v>
      </c>
      <c r="S3735">
        <f t="shared" si="1100"/>
        <v>1201.6645745605988</v>
      </c>
      <c r="T3735">
        <f t="shared" si="1083"/>
        <v>-46.497146497001019</v>
      </c>
    </row>
    <row r="3736" spans="1:20" x14ac:dyDescent="0.25">
      <c r="A3736">
        <f t="shared" si="1084"/>
        <v>7578972.2675937042</v>
      </c>
      <c r="B3736">
        <f t="shared" si="1101"/>
        <v>1206230.8999439289</v>
      </c>
      <c r="C3736" t="str">
        <f t="shared" si="1085"/>
        <v>-0.00338848296849346+0.0032387136483794i</v>
      </c>
      <c r="D3736" t="str">
        <f t="shared" si="1086"/>
        <v>0.927838223365923-1.55145756190698i</v>
      </c>
      <c r="E3736" t="str">
        <f t="shared" si="1087"/>
        <v>-6.39353760205617-8.95571671882093i</v>
      </c>
      <c r="F3736" t="str">
        <f t="shared" si="1088"/>
        <v>1.90267963407443-1.5081755249674i</v>
      </c>
      <c r="G3736" t="str">
        <f t="shared" si="1089"/>
        <v>0.653862041431147-0.475737818768531i</v>
      </c>
      <c r="H3736" t="str">
        <f t="shared" si="1090"/>
        <v>0.000789872155207401-7.19758698237749i</v>
      </c>
      <c r="I3736" t="str">
        <f t="shared" si="1091"/>
        <v>-0.0306188010186447-0.0386366860330555i</v>
      </c>
      <c r="K3736" t="str">
        <f t="shared" si="1092"/>
        <v>0.000182963391106844-0.000148496126190877i</v>
      </c>
      <c r="L3736" t="str">
        <f t="shared" si="1093"/>
        <v>0.0001875-0.000175457461393345i</v>
      </c>
      <c r="M3736" t="str">
        <f t="shared" si="1094"/>
        <v>0.0025-0.000084579494210125i</v>
      </c>
      <c r="N3736">
        <f t="shared" si="1095"/>
        <v>43.705381774368618</v>
      </c>
      <c r="O3736">
        <f t="shared" si="1096"/>
        <v>46.58148536783925</v>
      </c>
      <c r="P3736" s="3">
        <f t="shared" si="1097"/>
        <v>-46.58148536783925</v>
      </c>
      <c r="Q3736" s="3">
        <f t="shared" si="1098"/>
        <v>136.29461822563138</v>
      </c>
      <c r="R3736">
        <f t="shared" si="1099"/>
        <v>-43.705381774368618</v>
      </c>
      <c r="S3736">
        <f t="shared" si="1100"/>
        <v>1206.230899943929</v>
      </c>
      <c r="T3736">
        <f t="shared" si="1083"/>
        <v>-46.58148536783925</v>
      </c>
    </row>
    <row r="3737" spans="1:20" x14ac:dyDescent="0.25">
      <c r="A3737">
        <f t="shared" si="1084"/>
        <v>7607772.3622105606</v>
      </c>
      <c r="B3737">
        <f t="shared" si="1101"/>
        <v>1210814.577363716</v>
      </c>
      <c r="C3737" t="str">
        <f t="shared" si="1085"/>
        <v>-0.0033493609899901+0.00321404376289601i</v>
      </c>
      <c r="D3737" t="str">
        <f t="shared" si="1086"/>
        <v>0.922686695417546-1.54867983913596i</v>
      </c>
      <c r="E3737" t="str">
        <f t="shared" si="1087"/>
        <v>-6.37772447354831-8.89687585858993i</v>
      </c>
      <c r="F3737" t="str">
        <f t="shared" si="1088"/>
        <v>1.89767802521687-1.50931442529666i</v>
      </c>
      <c r="G3737" t="str">
        <f t="shared" si="1089"/>
        <v>0.652143222288149-0.476290289541765i</v>
      </c>
      <c r="H3737" t="str">
        <f t="shared" si="1090"/>
        <v>0.000783577915277879-7.17033489852259i</v>
      </c>
      <c r="I3737" t="str">
        <f t="shared" si="1091"/>
        <v>-0.0305259358983459-0.0383892135497243i</v>
      </c>
      <c r="K3737" t="str">
        <f t="shared" si="1092"/>
        <v>0.000182887720654299-0.000147941546954205i</v>
      </c>
      <c r="L3737" t="str">
        <f t="shared" si="1093"/>
        <v>0.0001875-0.000174793247054538i</v>
      </c>
      <c r="M3737" t="str">
        <f t="shared" si="1094"/>
        <v>0.0025-0.0000842593088365461i</v>
      </c>
      <c r="N3737">
        <f t="shared" si="1095"/>
        <v>43.81890450547408</v>
      </c>
      <c r="O3737">
        <f t="shared" si="1096"/>
        <v>46.665870602862398</v>
      </c>
      <c r="P3737" s="3">
        <f t="shared" si="1097"/>
        <v>-46.665870602862398</v>
      </c>
      <c r="Q3737" s="3">
        <f t="shared" si="1098"/>
        <v>136.18109549452592</v>
      </c>
      <c r="R3737">
        <f t="shared" si="1099"/>
        <v>-43.81890450547408</v>
      </c>
      <c r="S3737">
        <f t="shared" si="1100"/>
        <v>1210.8145773637159</v>
      </c>
      <c r="T3737">
        <f t="shared" si="1083"/>
        <v>-46.665870602862398</v>
      </c>
    </row>
    <row r="3738" spans="1:20" x14ac:dyDescent="0.25">
      <c r="A3738">
        <f t="shared" si="1084"/>
        <v>7636681.897186962</v>
      </c>
      <c r="B3738">
        <f t="shared" si="1101"/>
        <v>1215415.6727576982</v>
      </c>
      <c r="C3738" t="str">
        <f t="shared" si="1085"/>
        <v>-0.00331065456321519+0.00318951192628875i</v>
      </c>
      <c r="D3738" t="str">
        <f t="shared" si="1086"/>
        <v>0.917553479060666-1.54588995180709i</v>
      </c>
      <c r="E3738" t="str">
        <f t="shared" si="1087"/>
        <v>-6.36184925438985-8.83830361820287i</v>
      </c>
      <c r="F3738" t="str">
        <f t="shared" si="1088"/>
        <v>1.89266485839126-1.51043885469072i</v>
      </c>
      <c r="G3738" t="str">
        <f t="shared" si="1089"/>
        <v>0.650420431211856-0.476837177529227i</v>
      </c>
      <c r="H3738" t="str">
        <f t="shared" si="1090"/>
        <v>0.00077733608966865-7.14318603430749i</v>
      </c>
      <c r="I3738" t="str">
        <f t="shared" si="1091"/>
        <v>-0.0304330434474283-0.0381428284729384i</v>
      </c>
      <c r="K3738" t="str">
        <f t="shared" si="1092"/>
        <v>0.000182812610596072-0.000147388982651884i</v>
      </c>
      <c r="L3738" t="str">
        <f t="shared" si="1093"/>
        <v>0.0001875-0.000174131547175271i</v>
      </c>
      <c r="M3738" t="str">
        <f t="shared" si="1094"/>
        <v>0.0025-0.0000839403355614127i</v>
      </c>
      <c r="N3738">
        <f t="shared" si="1095"/>
        <v>43.932310674345814</v>
      </c>
      <c r="O3738">
        <f t="shared" si="1096"/>
        <v>46.750302165450101</v>
      </c>
      <c r="P3738" s="3">
        <f t="shared" si="1097"/>
        <v>-46.750302165450101</v>
      </c>
      <c r="Q3738" s="3">
        <f t="shared" si="1098"/>
        <v>136.06768932565419</v>
      </c>
      <c r="R3738">
        <f t="shared" si="1099"/>
        <v>-43.932310674345814</v>
      </c>
      <c r="S3738">
        <f t="shared" si="1100"/>
        <v>1215.4156727576983</v>
      </c>
      <c r="T3738">
        <f t="shared" si="1083"/>
        <v>-46.750302165450101</v>
      </c>
    </row>
    <row r="3739" spans="1:20" x14ac:dyDescent="0.25">
      <c r="A3739">
        <f t="shared" si="1084"/>
        <v>7665701.2883962728</v>
      </c>
      <c r="B3739">
        <f t="shared" si="1101"/>
        <v>1220034.2523141776</v>
      </c>
      <c r="C3739" t="str">
        <f t="shared" si="1085"/>
        <v>-0.00327235973532468+0.00316511803431122i</v>
      </c>
      <c r="D3739" t="str">
        <f t="shared" si="1086"/>
        <v>0.912438623730363-1.54308804384403i</v>
      </c>
      <c r="E3739" t="str">
        <f t="shared" si="1087"/>
        <v>-6.34591256802238-8.77999955211124i</v>
      </c>
      <c r="F3739" t="str">
        <f t="shared" si="1088"/>
        <v>1.88764023821758-1.51154870454446i</v>
      </c>
      <c r="G3739" t="str">
        <f t="shared" si="1089"/>
        <v>0.648693704155268-0.477378447716888i</v>
      </c>
      <c r="H3739" t="str">
        <f t="shared" si="1090"/>
        <v>0.000771146210341209-7.11613999838311i</v>
      </c>
      <c r="I3739" t="str">
        <f t="shared" si="1091"/>
        <v>-0.0303401241279225-0.0378975290942919i</v>
      </c>
      <c r="K3739" t="str">
        <f t="shared" si="1092"/>
        <v>0.000182738056866962-0.000146838426590601i</v>
      </c>
      <c r="L3739" t="str">
        <f t="shared" si="1093"/>
        <v>0.0001875-0.000173472352236772i</v>
      </c>
      <c r="M3739" t="str">
        <f t="shared" si="1094"/>
        <v>0.0025-0.0000836225697961873i</v>
      </c>
      <c r="N3739">
        <f t="shared" si="1095"/>
        <v>44.045600037572939</v>
      </c>
      <c r="O3739">
        <f t="shared" si="1096"/>
        <v>46.834780019025132</v>
      </c>
      <c r="P3739" s="3">
        <f t="shared" si="1097"/>
        <v>-46.834780019025132</v>
      </c>
      <c r="Q3739" s="3">
        <f t="shared" si="1098"/>
        <v>135.95439996242706</v>
      </c>
      <c r="R3739">
        <f t="shared" si="1099"/>
        <v>-44.045600037572939</v>
      </c>
      <c r="S3739">
        <f t="shared" si="1100"/>
        <v>1220.0342523141776</v>
      </c>
      <c r="T3739">
        <f t="shared" si="1083"/>
        <v>-46.834780019025132</v>
      </c>
    </row>
    <row r="3740" spans="1:20" x14ac:dyDescent="0.25">
      <c r="A3740">
        <f t="shared" si="1084"/>
        <v>7694830.9532921789</v>
      </c>
      <c r="B3740">
        <f t="shared" si="1101"/>
        <v>1224670.3824729715</v>
      </c>
      <c r="C3740" t="str">
        <f t="shared" si="1085"/>
        <v>-0.00323447258546903+0.00314086197139141i</v>
      </c>
      <c r="D3740" t="str">
        <f t="shared" si="1086"/>
        <v>0.907342177455978-1.54027425915635i</v>
      </c>
      <c r="E3740" t="str">
        <f t="shared" si="1087"/>
        <v>-6.32991504029087-8.72196321438258i</v>
      </c>
      <c r="F3740" t="str">
        <f t="shared" si="1088"/>
        <v>1.88260427045495-1.51264386704267i</v>
      </c>
      <c r="G3740" t="str">
        <f t="shared" si="1089"/>
        <v>0.646963077462849-0.477914065353436i</v>
      </c>
      <c r="H3740" t="str">
        <f t="shared" si="1090"/>
        <v>0.000765007813853586-7.08919640088845i</v>
      </c>
      <c r="I3740" t="str">
        <f t="shared" si="1091"/>
        <v>-0.0302471784268702-0.037653313706313i</v>
      </c>
      <c r="K3740" t="str">
        <f t="shared" si="1092"/>
        <v>0.00018266405542999-0.000146289872092195i</v>
      </c>
      <c r="L3740" t="str">
        <f t="shared" si="1093"/>
        <v>0.0001875-0.000172815652756298i</v>
      </c>
      <c r="M3740" t="str">
        <f t="shared" si="1094"/>
        <v>0.0025-0.0000833060069697025i</v>
      </c>
      <c r="N3740">
        <f t="shared" si="1095"/>
        <v>44.158772350855486</v>
      </c>
      <c r="O3740">
        <f t="shared" si="1096"/>
        <v>46.919304127050516</v>
      </c>
      <c r="P3740" s="3">
        <f t="shared" si="1097"/>
        <v>-46.919304127050516</v>
      </c>
      <c r="Q3740" s="3">
        <f t="shared" si="1098"/>
        <v>135.84122764914451</v>
      </c>
      <c r="R3740">
        <f t="shared" si="1099"/>
        <v>-44.158772350855486</v>
      </c>
      <c r="S3740">
        <f t="shared" si="1100"/>
        <v>1224.6703824729714</v>
      </c>
      <c r="T3740">
        <f t="shared" si="1083"/>
        <v>-46.919304127050516</v>
      </c>
    </row>
    <row r="3741" spans="1:20" x14ac:dyDescent="0.25">
      <c r="A3741">
        <f t="shared" si="1084"/>
        <v>7724071.3109146897</v>
      </c>
      <c r="B3741">
        <f t="shared" si="1101"/>
        <v>1229324.1299263688</v>
      </c>
      <c r="C3741" t="str">
        <f t="shared" si="1085"/>
        <v>-0.00319698922460411+0.00311674361083368i</v>
      </c>
      <c r="D3741" t="str">
        <f t="shared" si="1086"/>
        <v>0.90226418686631-1.53744874162435i</v>
      </c>
      <c r="E3741" t="str">
        <f t="shared" si="1087"/>
        <v>-6.31385729942154-8.66419415863531i</v>
      </c>
      <c r="F3741" t="str">
        <f t="shared" si="1088"/>
        <v>1.87755706199514-1.51372423517489i</v>
      </c>
      <c r="G3741" t="str">
        <f t="shared" si="1089"/>
        <v>0.645228587868298-0.47844399595541i</v>
      </c>
      <c r="H3741" t="str">
        <f t="shared" si="1090"/>
        <v>0.0007589204413102-7.06235485344499i</v>
      </c>
      <c r="I3741" t="str">
        <f t="shared" si="1091"/>
        <v>-0.0301542068561669-0.0374101806021962i</v>
      </c>
      <c r="K3741" t="str">
        <f t="shared" si="1092"/>
        <v>0.000182590602276226-0.000145743312493726i</v>
      </c>
      <c r="L3741" t="str">
        <f t="shared" si="1093"/>
        <v>0.0001875-0.000172161439287007i</v>
      </c>
      <c r="M3741" t="str">
        <f t="shared" si="1094"/>
        <v>0.0025-0.0000829906425280959i</v>
      </c>
      <c r="N3741">
        <f t="shared" si="1095"/>
        <v>44.271827368970293</v>
      </c>
      <c r="O3741">
        <f t="shared" si="1096"/>
        <v>47.003874453025688</v>
      </c>
      <c r="P3741" s="3">
        <f t="shared" si="1097"/>
        <v>-47.003874453025688</v>
      </c>
      <c r="Q3741" s="3">
        <f t="shared" si="1098"/>
        <v>135.72817263102971</v>
      </c>
      <c r="R3741">
        <f t="shared" si="1099"/>
        <v>-44.271827368970293</v>
      </c>
      <c r="S3741">
        <f t="shared" si="1100"/>
        <v>1229.3241299263689</v>
      </c>
      <c r="T3741">
        <f t="shared" si="1083"/>
        <v>-47.003874453025688</v>
      </c>
    </row>
    <row r="3742" spans="1:20" x14ac:dyDescent="0.25">
      <c r="A3742">
        <f t="shared" si="1084"/>
        <v>7753422.7818961646</v>
      </c>
      <c r="B3742">
        <f t="shared" si="1101"/>
        <v>1233995.561620089</v>
      </c>
      <c r="C3742" t="str">
        <f t="shared" si="1085"/>
        <v>-0.00315990579530186+0.00309276281501791i</v>
      </c>
      <c r="D3742" t="str">
        <f t="shared" si="1086"/>
        <v>0.897204697194952-1.53461163508398i</v>
      </c>
      <c r="E3742" t="str">
        <f t="shared" si="1087"/>
        <v>-6.29773997599876-8.60669193797361i</v>
      </c>
      <c r="F3742" t="str">
        <f t="shared" si="1088"/>
        <v>1.87249872085582-1.51478970275022i</v>
      </c>
      <c r="G3742" t="str">
        <f t="shared" si="1089"/>
        <v>0.643490272492247-0.478968205312316i</v>
      </c>
      <c r="H3742" t="str">
        <f t="shared" si="1090"/>
        <v>0.000752883638312263-7.03561496915089i</v>
      </c>
      <c r="I3742" t="str">
        <f t="shared" si="1091"/>
        <v>-0.0300612099524015-0.0371681280755337i</v>
      </c>
      <c r="K3742" t="str">
        <f t="shared" si="1092"/>
        <v>0.000182517693424608-0.000145198741147513i</v>
      </c>
      <c r="L3742" t="str">
        <f t="shared" si="1093"/>
        <v>0.0001875-0.000171509702417819i</v>
      </c>
      <c r="M3742" t="str">
        <f t="shared" si="1094"/>
        <v>0.0025-0.0000826764719347439i</v>
      </c>
      <c r="N3742">
        <f t="shared" si="1095"/>
        <v>44.384764845734139</v>
      </c>
      <c r="O3742">
        <f t="shared" si="1096"/>
        <v>47.088490960484172</v>
      </c>
      <c r="P3742" s="3">
        <f t="shared" si="1097"/>
        <v>-47.088490960484172</v>
      </c>
      <c r="Q3742" s="3">
        <f t="shared" si="1098"/>
        <v>135.61523515426586</v>
      </c>
      <c r="R3742">
        <f t="shared" si="1099"/>
        <v>-44.384764845734139</v>
      </c>
      <c r="S3742">
        <f t="shared" si="1100"/>
        <v>1233.9955616200889</v>
      </c>
      <c r="T3742">
        <f t="shared" si="1083"/>
        <v>-47.088490960484172</v>
      </c>
    </row>
    <row r="3743" spans="1:20" x14ac:dyDescent="0.25">
      <c r="A3743">
        <f t="shared" si="1084"/>
        <v>7782885.78846737</v>
      </c>
      <c r="B3743">
        <f t="shared" si="1101"/>
        <v>1238684.7447542453</v>
      </c>
      <c r="C3743" t="str">
        <f t="shared" si="1085"/>
        <v>-0.00312321847156178+0.00306891943559697i</v>
      </c>
      <c r="D3743" t="str">
        <f t="shared" si="1086"/>
        <v>0.892163752285823-1.53176308331197i</v>
      </c>
      <c r="E3743" t="str">
        <f t="shared" si="1087"/>
        <v>-6.28156370294094-8.54945610492352i</v>
      </c>
      <c r="F3743" t="str">
        <f t="shared" si="1088"/>
        <v>1.86742935617371-1.51584016441204i</v>
      </c>
      <c r="G3743" t="str">
        <f t="shared" si="1089"/>
        <v>0.641748168839882-0.479486659491732i</v>
      </c>
      <c r="H3743" t="str">
        <f t="shared" si="1090"/>
        <v>0.000746896954908831-7.00897636257538i</v>
      </c>
      <c r="I3743" t="str">
        <f t="shared" si="1091"/>
        <v>-0.0299681882766928-0.0369271544200517i</v>
      </c>
      <c r="K3743" t="str">
        <f t="shared" si="1092"/>
        <v>0.000182445324921772-0.000144656151421186i</v>
      </c>
      <c r="L3743" t="str">
        <f t="shared" si="1093"/>
        <v>0.0001875-0.000170860432773281i</v>
      </c>
      <c r="M3743" t="str">
        <f t="shared" si="1094"/>
        <v>0.0025-0.000082363490670197i</v>
      </c>
      <c r="N3743">
        <f t="shared" si="1095"/>
        <v>44.497584533966148</v>
      </c>
      <c r="O3743">
        <f t="shared" si="1096"/>
        <v>47.173153612989537</v>
      </c>
      <c r="P3743" s="3">
        <f t="shared" si="1097"/>
        <v>-47.173153612989537</v>
      </c>
      <c r="Q3743" s="3">
        <f t="shared" si="1098"/>
        <v>135.50241546603385</v>
      </c>
      <c r="R3743">
        <f t="shared" si="1099"/>
        <v>-44.497584533966148</v>
      </c>
      <c r="S3743">
        <f t="shared" si="1100"/>
        <v>1238.6847447542452</v>
      </c>
      <c r="T3743">
        <f t="shared" si="1083"/>
        <v>-47.173153612989537</v>
      </c>
    </row>
    <row r="3744" spans="1:20" x14ac:dyDescent="0.25">
      <c r="A3744">
        <f t="shared" si="1084"/>
        <v>7812460.7544635469</v>
      </c>
      <c r="B3744">
        <f t="shared" si="1101"/>
        <v>1243391.7467843115</v>
      </c>
      <c r="C3744" t="str">
        <f t="shared" si="1085"/>
        <v>-0.00308692345862228+0.00304521331369204i</v>
      </c>
      <c r="D3744" t="str">
        <f t="shared" si="1086"/>
        <v>0.887141394598877-1.52890323001103i</v>
      </c>
      <c r="E3744" t="str">
        <f t="shared" si="1087"/>
        <v>-6.26532911547598-8.49248621136904i</v>
      </c>
      <c r="F3744" t="str">
        <f t="shared" si="1088"/>
        <v>1.86234907819741-1.51687551565275i</v>
      </c>
      <c r="G3744" t="str">
        <f t="shared" si="1089"/>
        <v>0.640002314798487-0.479999324844385i</v>
      </c>
      <c r="H3744" t="str">
        <f t="shared" si="1090"/>
        <v>0.000740959945548397-6.98243864975311i</v>
      </c>
      <c r="I3744" t="str">
        <f t="shared" si="1091"/>
        <v>-0.0298751424145247-0.036687257929345i</v>
      </c>
      <c r="K3744" t="str">
        <f t="shared" si="1092"/>
        <v>0.000182373492841872-0.000144115536697729i</v>
      </c>
      <c r="L3744" t="str">
        <f t="shared" si="1093"/>
        <v>0.0001875-0.00017021362101343i</v>
      </c>
      <c r="M3744" t="str">
        <f t="shared" si="1094"/>
        <v>0.0025-0.0000820516942321152i</v>
      </c>
      <c r="N3744">
        <f t="shared" si="1095"/>
        <v>44.610286185453049</v>
      </c>
      <c r="O3744">
        <f t="shared" si="1096"/>
        <v>47.257862374132017</v>
      </c>
      <c r="P3744" s="3">
        <f t="shared" si="1097"/>
        <v>-47.257862374132017</v>
      </c>
      <c r="Q3744" s="3">
        <f t="shared" si="1098"/>
        <v>135.38971381454695</v>
      </c>
      <c r="R3744">
        <f t="shared" si="1099"/>
        <v>-44.610286185453049</v>
      </c>
      <c r="S3744">
        <f t="shared" si="1100"/>
        <v>1243.3917467843114</v>
      </c>
      <c r="T3744">
        <f t="shared" si="1083"/>
        <v>-47.257862374132017</v>
      </c>
    </row>
    <row r="3745" spans="1:20" x14ac:dyDescent="0.25">
      <c r="A3745">
        <f t="shared" si="1084"/>
        <v>7842148.1053305082</v>
      </c>
      <c r="B3745">
        <f t="shared" si="1101"/>
        <v>1248116.6354220919</v>
      </c>
      <c r="C3745" t="str">
        <f t="shared" si="1085"/>
        <v>-0.00305101699277223+0.00302164428008579i</v>
      </c>
      <c r="D3745" t="str">
        <f t="shared" si="1086"/>
        <v>0.882137665215949-1.52603221879526i</v>
      </c>
      <c r="E3745" t="str">
        <f t="shared" si="1087"/>
        <v>-6.24903685111505-8.43578180848834i</v>
      </c>
      <c r="F3745" t="str">
        <f t="shared" si="1088"/>
        <v>1.85725799827996-1.51789565282832i</v>
      </c>
      <c r="G3745" t="str">
        <f t="shared" si="1089"/>
        <v>0.638252748634909-0.480506168009207i</v>
      </c>
      <c r="H3745" t="str">
        <f t="shared" si="1090"/>
        <v>0.000735072169031099-6.95600144817856i</v>
      </c>
      <c r="I3745" t="str">
        <f t="shared" si="1091"/>
        <v>-0.0297820729755756-0.036448436896612i</v>
      </c>
      <c r="K3745" t="str">
        <f t="shared" si="1092"/>
        <v>0.000182302193286413-0.00014357689037553i</v>
      </c>
      <c r="L3745" t="str">
        <f t="shared" si="1093"/>
        <v>0.0001875-0.000169569257833662i</v>
      </c>
      <c r="M3745" t="str">
        <f t="shared" si="1094"/>
        <v>0.0025-0.0000817410781352011i</v>
      </c>
      <c r="N3745">
        <f t="shared" si="1095"/>
        <v>44.722869550914851</v>
      </c>
      <c r="O3745">
        <f t="shared" si="1096"/>
        <v>47.34261720752491</v>
      </c>
      <c r="P3745" s="3">
        <f t="shared" si="1097"/>
        <v>-47.34261720752491</v>
      </c>
      <c r="Q3745" s="3">
        <f t="shared" si="1098"/>
        <v>135.27713044908515</v>
      </c>
      <c r="R3745">
        <f t="shared" si="1099"/>
        <v>-44.722869550914851</v>
      </c>
      <c r="S3745">
        <f t="shared" si="1100"/>
        <v>1248.116635422092</v>
      </c>
      <c r="T3745">
        <f t="shared" si="1083"/>
        <v>-47.34261720752491</v>
      </c>
    </row>
    <row r="3746" spans="1:20" x14ac:dyDescent="0.25">
      <c r="A3746">
        <f t="shared" si="1084"/>
        <v>7871948.2681307653</v>
      </c>
      <c r="B3746">
        <f t="shared" si="1101"/>
        <v>1252859.478636696</v>
      </c>
      <c r="C3746" t="str">
        <f t="shared" si="1085"/>
        <v>-0.0030154953411629+0.00299821215541352i</v>
      </c>
      <c r="D3746" t="str">
        <f t="shared" si="1086"/>
        <v>0.877152603846793-1.52315019317561i</v>
      </c>
      <c r="E3746" t="str">
        <f t="shared" si="1087"/>
        <v>-6.23268754962635-8.37934244669144i</v>
      </c>
      <c r="F3746" t="str">
        <f t="shared" si="1088"/>
        <v>1.85215622887136-1.51890047317293i</v>
      </c>
      <c r="G3746" t="str">
        <f t="shared" si="1089"/>
        <v>0.636499508992944-0.481007155918377i</v>
      </c>
      <c r="H3746" t="str">
        <f t="shared" si="1090"/>
        <v>0.000729233188461442-6.92966437680037i</v>
      </c>
      <c r="I3746" t="str">
        <f t="shared" si="1091"/>
        <v>-0.0296889805935481-0.0362106896143943i</v>
      </c>
      <c r="K3746" t="str">
        <f t="shared" si="1092"/>
        <v>0.00018223142238407-0.000143040205868423i</v>
      </c>
      <c r="L3746" t="str">
        <f t="shared" si="1093"/>
        <v>0.0001875-0.000168927333964596i</v>
      </c>
      <c r="M3746" t="str">
        <f t="shared" si="1094"/>
        <v>0.0025-0.0000814316379111388i</v>
      </c>
      <c r="N3746">
        <f t="shared" si="1095"/>
        <v>44.83533437997005</v>
      </c>
      <c r="O3746">
        <f t="shared" si="1096"/>
        <v>47.42741807680072</v>
      </c>
      <c r="P3746" s="3">
        <f t="shared" si="1097"/>
        <v>-47.42741807680072</v>
      </c>
      <c r="Q3746" s="3">
        <f t="shared" si="1098"/>
        <v>135.16466562002995</v>
      </c>
      <c r="R3746">
        <f t="shared" si="1099"/>
        <v>-44.83533437997005</v>
      </c>
      <c r="S3746">
        <f t="shared" si="1100"/>
        <v>1252.8594786366959</v>
      </c>
      <c r="T3746">
        <f t="shared" si="1083"/>
        <v>-47.42741807680072</v>
      </c>
    </row>
    <row r="3747" spans="1:20" x14ac:dyDescent="0.25">
      <c r="A3747">
        <f t="shared" si="1084"/>
        <v>7901861.671549662</v>
      </c>
      <c r="B3747">
        <f t="shared" si="1101"/>
        <v>1257620.3446555154</v>
      </c>
      <c r="C3747" t="str">
        <f t="shared" si="1085"/>
        <v>-0.00298035480162023+0.0029749167503523i</v>
      </c>
      <c r="D3747" t="str">
        <f t="shared" si="1086"/>
        <v>0.872186248835273-1.52025729654559i</v>
      </c>
      <c r="E3747" t="str">
        <f t="shared" si="1087"/>
        <v>-6.2162818530073-8.32316767555755i</v>
      </c>
      <c r="F3747" t="str">
        <f t="shared" si="1088"/>
        <v>1.84704388351063-1.51988987481339i</v>
      </c>
      <c r="G3747" t="str">
        <f t="shared" si="1089"/>
        <v>0.634742634890649-0.481502255802323i</v>
      </c>
      <c r="H3747" t="str">
        <f t="shared" si="1090"/>
        <v>0.000723442571201681-6.90342705601594i</v>
      </c>
      <c r="I3747" t="str">
        <f t="shared" si="1091"/>
        <v>-0.0295958659259938-0.0359740143743145i</v>
      </c>
      <c r="K3747" t="str">
        <f t="shared" si="1092"/>
        <v>0.000182161176290524-0.000142505476605732i</v>
      </c>
      <c r="L3747" t="str">
        <f t="shared" si="1093"/>
        <v>0.0001875-0.000168287840171943i</v>
      </c>
      <c r="M3747" t="str">
        <f t="shared" si="1094"/>
        <v>0.0025-0.0000811233691085263i</v>
      </c>
      <c r="N3747">
        <f t="shared" si="1095"/>
        <v>44.947680421101381</v>
      </c>
      <c r="O3747">
        <f t="shared" si="1096"/>
        <v>47.512264945606944</v>
      </c>
      <c r="P3747" s="3">
        <f t="shared" si="1097"/>
        <v>-47.512264945606944</v>
      </c>
      <c r="Q3747" s="3">
        <f t="shared" si="1098"/>
        <v>135.05231957889862</v>
      </c>
      <c r="R3747">
        <f t="shared" si="1099"/>
        <v>-44.947680421101381</v>
      </c>
      <c r="S3747">
        <f t="shared" si="1100"/>
        <v>1257.6203446555153</v>
      </c>
      <c r="T3747">
        <f t="shared" si="1083"/>
        <v>-47.512264945606944</v>
      </c>
    </row>
    <row r="3748" spans="1:20" x14ac:dyDescent="0.25">
      <c r="A3748">
        <f t="shared" si="1084"/>
        <v>7931888.7459015502</v>
      </c>
      <c r="B3748">
        <f t="shared" si="1101"/>
        <v>1262399.3019652064</v>
      </c>
      <c r="C3748" t="str">
        <f t="shared" si="1085"/>
        <v>-0.00294559170245699+0.00295175786580778i</v>
      </c>
      <c r="D3748" t="str">
        <f t="shared" si="1086"/>
        <v>0.867238637165695-1.51735367216702i</v>
      </c>
      <c r="E3748" t="str">
        <f t="shared" si="1087"/>
        <v>-6.19982040545611-8.26725704377295i</v>
      </c>
      <c r="F3748" t="str">
        <f t="shared" si="1088"/>
        <v>1.84192107681782-1.52086375678357i</v>
      </c>
      <c r="G3748" t="str">
        <f t="shared" si="1089"/>
        <v>0.632982165717576-0.481991435194717i</v>
      </c>
      <c r="H3748" t="str">
        <f t="shared" si="1090"/>
        <v>0.000717699888825632-6.87728910766565i</v>
      </c>
      <c r="I3748" t="str">
        <f t="shared" si="1091"/>
        <v>-0.029502729654135-0.0357384094668153i</v>
      </c>
      <c r="K3748" t="str">
        <f t="shared" si="1092"/>
        <v>0.000182091451188285-0.00014197269603231i</v>
      </c>
      <c r="L3748" t="str">
        <f t="shared" si="1093"/>
        <v>0.0001875-0.000167650767256369i</v>
      </c>
      <c r="M3748" t="str">
        <f t="shared" si="1094"/>
        <v>0.0025-0.0000808162672928139i</v>
      </c>
      <c r="N3748">
        <f t="shared" si="1095"/>
        <v>45.059907421622768</v>
      </c>
      <c r="O3748">
        <f t="shared" si="1096"/>
        <v>47.597157777602632</v>
      </c>
      <c r="P3748" s="3">
        <f t="shared" si="1097"/>
        <v>-47.597157777602632</v>
      </c>
      <c r="Q3748" s="3">
        <f t="shared" si="1098"/>
        <v>134.94009257837723</v>
      </c>
      <c r="R3748">
        <f t="shared" si="1099"/>
        <v>-45.059907421622768</v>
      </c>
      <c r="S3748">
        <f t="shared" si="1100"/>
        <v>1262.3993019652064</v>
      </c>
      <c r="T3748">
        <f t="shared" si="1083"/>
        <v>-47.597157777602632</v>
      </c>
    </row>
    <row r="3749" spans="1:20" x14ac:dyDescent="0.25">
      <c r="A3749">
        <f t="shared" si="1084"/>
        <v>7962029.9231359772</v>
      </c>
      <c r="B3749">
        <f t="shared" si="1101"/>
        <v>1267196.4193126743</v>
      </c>
      <c r="C3749" t="str">
        <f t="shared" si="1085"/>
        <v>-0.00291120240228551+0.00292873529309935i</v>
      </c>
      <c r="D3749" t="str">
        <f t="shared" si="1086"/>
        <v>0.862309804469275-1.51443946315601i</v>
      </c>
      <c r="E3749" t="str">
        <f t="shared" si="1087"/>
        <v>-6.18330385334257-8.21161009906991i</v>
      </c>
      <c r="F3749" t="str">
        <f t="shared" si="1088"/>
        <v>1.8367879244857-1.52182201903877i</v>
      </c>
      <c r="G3749" t="str">
        <f t="shared" si="1089"/>
        <v>0.63121814123193-0.48247466193743i</v>
      </c>
      <c r="H3749" t="str">
        <f t="shared" si="1090"/>
        <v>0.000712004717073141-6.85125015502753i</v>
      </c>
      <c r="I3749" t="str">
        <f t="shared" si="1091"/>
        <v>-0.0294095724826858-0.0355038731809021i</v>
      </c>
      <c r="K3749" t="str">
        <f t="shared" si="1092"/>
        <v>0.000182022243286524-0.000141441857608581i</v>
      </c>
      <c r="L3749" t="str">
        <f t="shared" si="1093"/>
        <v>0.0001875-0.000167016106053366i</v>
      </c>
      <c r="M3749" t="str">
        <f t="shared" si="1094"/>
        <v>0.0025-0.0000805103280462382i</v>
      </c>
      <c r="N3749">
        <f t="shared" si="1095"/>
        <v>45.172015127648393</v>
      </c>
      <c r="O3749">
        <f t="shared" si="1096"/>
        <v>47.682096536453891</v>
      </c>
      <c r="P3749" s="3">
        <f t="shared" si="1097"/>
        <v>-47.682096536453891</v>
      </c>
      <c r="Q3749" s="3">
        <f t="shared" si="1098"/>
        <v>134.82798487235161</v>
      </c>
      <c r="R3749">
        <f t="shared" si="1099"/>
        <v>-45.172015127648393</v>
      </c>
      <c r="S3749">
        <f t="shared" si="1100"/>
        <v>1267.1964193126744</v>
      </c>
      <c r="T3749">
        <f t="shared" si="1083"/>
        <v>-47.682096536453891</v>
      </c>
    </row>
    <row r="3750" spans="1:20" x14ac:dyDescent="0.25">
      <c r="A3750">
        <f t="shared" si="1084"/>
        <v>7992285.6368438946</v>
      </c>
      <c r="B3750">
        <f t="shared" si="1101"/>
        <v>1272011.7657060625</v>
      </c>
      <c r="C3750" t="str">
        <f t="shared" si="1085"/>
        <v>-0.00287718328983085+0.00290584881414306i</v>
      </c>
      <c r="D3750" t="str">
        <f t="shared" si="1086"/>
        <v>0.857399785030868-1.51151481246905i</v>
      </c>
      <c r="E3750" t="str">
        <f t="shared" si="1087"/>
        <v>-6.16673284517776-8.15622638816573i</v>
      </c>
      <c r="F3750" t="str">
        <f t="shared" si="1088"/>
        <v>1.83164454327134-1.52276456246996i</v>
      </c>
      <c r="G3750" t="str">
        <f t="shared" si="1089"/>
        <v>0.629450601557643-0.482951904185463i</v>
      </c>
      <c r="H3750" t="str">
        <f t="shared" si="1090"/>
        <v>0.000706356635805007-6.82530982281151i</v>
      </c>
      <c r="I3750" t="str">
        <f t="shared" si="1091"/>
        <v>-0.0293163951396676-0.0352704038038851i</v>
      </c>
      <c r="K3750" t="str">
        <f t="shared" si="1092"/>
        <v>0.000181953548820903-0.000140912954810585i</v>
      </c>
      <c r="L3750" t="str">
        <f t="shared" si="1093"/>
        <v>0.0001875-0.00016638384743312i</v>
      </c>
      <c r="M3750" t="str">
        <f t="shared" si="1094"/>
        <v>0.0025-0.0000802055469677604i</v>
      </c>
      <c r="N3750">
        <f t="shared" si="1095"/>
        <v>45.284003284058599</v>
      </c>
      <c r="O3750">
        <f t="shared" si="1096"/>
        <v>47.767081185829255</v>
      </c>
      <c r="P3750" s="3">
        <f t="shared" si="1097"/>
        <v>-47.767081185829255</v>
      </c>
      <c r="Q3750" s="3">
        <f t="shared" si="1098"/>
        <v>134.7159967159414</v>
      </c>
      <c r="R3750">
        <f t="shared" si="1099"/>
        <v>-45.284003284058599</v>
      </c>
      <c r="S3750">
        <f t="shared" si="1100"/>
        <v>1272.0117657060625</v>
      </c>
      <c r="T3750">
        <f t="shared" si="1083"/>
        <v>-47.767081185829255</v>
      </c>
    </row>
    <row r="3751" spans="1:20" x14ac:dyDescent="0.25">
      <c r="A3751">
        <f t="shared" si="1084"/>
        <v>8022656.3222639011</v>
      </c>
      <c r="B3751">
        <f t="shared" si="1101"/>
        <v>1276845.4104157456</v>
      </c>
      <c r="C3751" t="str">
        <f t="shared" si="1085"/>
        <v>-0.00284353078374383+0.00288309820163249i</v>
      </c>
      <c r="D3751" t="str">
        <f t="shared" si="1086"/>
        <v>0.852508611795659-1.50857986288924i</v>
      </c>
      <c r="E3751" t="str">
        <f t="shared" si="1087"/>
        <v>-6.15010803158323-8.10110545670264i</v>
      </c>
      <c r="F3751" t="str">
        <f t="shared" si="1088"/>
        <v>1.82649105098728-1.52369128891793i</v>
      </c>
      <c r="G3751" t="str">
        <f t="shared" si="1089"/>
        <v>0.627679587181387-0.483423130411848i</v>
      </c>
      <c r="H3751" t="str">
        <f t="shared" si="1090"/>
        <v>0.000700755228958562-6.79946773715432i</v>
      </c>
      <c r="I3751" t="str">
        <f t="shared" si="1091"/>
        <v>-0.0292231983762242-0.035037999621124i</v>
      </c>
      <c r="K3751" t="str">
        <f t="shared" si="1092"/>
        <v>0.000181885364053407-0.000140385981130006i</v>
      </c>
      <c r="L3751" t="str">
        <f t="shared" si="1093"/>
        <v>0.0001875-0.000165753982300379i</v>
      </c>
      <c r="M3751" t="str">
        <f t="shared" si="1094"/>
        <v>0.0025-0.0000799019196730031i</v>
      </c>
      <c r="N3751">
        <f t="shared" si="1095"/>
        <v>45.395871634470552</v>
      </c>
      <c r="O3751">
        <f t="shared" si="1096"/>
        <v>47.852111689395748</v>
      </c>
      <c r="P3751" s="3">
        <f t="shared" si="1097"/>
        <v>-47.852111689395748</v>
      </c>
      <c r="Q3751" s="3">
        <f t="shared" si="1098"/>
        <v>134.60412836552945</v>
      </c>
      <c r="R3751">
        <f t="shared" si="1099"/>
        <v>-45.395871634470552</v>
      </c>
      <c r="S3751">
        <f t="shared" si="1100"/>
        <v>1276.8454104157456</v>
      </c>
      <c r="T3751">
        <f t="shared" si="1083"/>
        <v>-47.852111689395748</v>
      </c>
    </row>
    <row r="3752" spans="1:20" x14ac:dyDescent="0.25">
      <c r="A3752">
        <f t="shared" si="1084"/>
        <v>8053142.4162885044</v>
      </c>
      <c r="B3752">
        <f t="shared" si="1101"/>
        <v>1281697.4229753255</v>
      </c>
      <c r="C3752" t="str">
        <f t="shared" si="1085"/>
        <v>-0.00281024133241471+0.00286048321921755i</v>
      </c>
      <c r="D3752" t="str">
        <f t="shared" si="1086"/>
        <v>0.847636316376209-1.50563475701272i</v>
      </c>
      <c r="E3752" t="str">
        <f t="shared" si="1087"/>
        <v>-6.13343006525873-8.04624684918764i</v>
      </c>
      <c r="F3752" t="str">
        <f t="shared" si="1088"/>
        <v>1.82132756649267-1.52460210118739i</v>
      </c>
      <c r="G3752" t="str">
        <f t="shared" si="1089"/>
        <v>0.625905138949493-0.483888309412522i</v>
      </c>
      <c r="H3752" t="str">
        <f t="shared" si="1090"/>
        <v>0.000695200084503609-6.77372352561361i</v>
      </c>
      <c r="I3752" t="str">
        <f t="shared" si="1091"/>
        <v>-0.0291299829664314-0.0348066589157725i</v>
      </c>
      <c r="K3752" t="str">
        <f t="shared" si="1092"/>
        <v>0.000181817685272174-0.000139860930074216i</v>
      </c>
      <c r="L3752" t="str">
        <f t="shared" si="1093"/>
        <v>0.0001875-0.00016512650159432i</v>
      </c>
      <c r="M3752" t="str">
        <f t="shared" si="1094"/>
        <v>0.0025-0.000079599441794185i</v>
      </c>
      <c r="N3752">
        <f t="shared" si="1095"/>
        <v>45.507619921205986</v>
      </c>
      <c r="O3752">
        <f t="shared" si="1096"/>
        <v>47.937188010814218</v>
      </c>
      <c r="P3752" s="3">
        <f t="shared" si="1097"/>
        <v>-47.937188010814218</v>
      </c>
      <c r="Q3752" s="3">
        <f t="shared" si="1098"/>
        <v>134.49238007879401</v>
      </c>
      <c r="R3752">
        <f t="shared" si="1099"/>
        <v>-45.507619921205986</v>
      </c>
      <c r="S3752">
        <f t="shared" si="1100"/>
        <v>1281.6974229753255</v>
      </c>
      <c r="T3752">
        <f t="shared" si="1083"/>
        <v>-47.937188010814218</v>
      </c>
    </row>
    <row r="3753" spans="1:20" x14ac:dyDescent="0.25">
      <c r="A3753">
        <f t="shared" si="1084"/>
        <v>8083744.3574704016</v>
      </c>
      <c r="B3753">
        <f t="shared" si="1101"/>
        <v>1286567.8731826318</v>
      </c>
      <c r="C3753" t="str">
        <f t="shared" si="1085"/>
        <v>-0.00277731141378707+0.00283800362168153i</v>
      </c>
      <c r="D3753" t="str">
        <f t="shared" si="1086"/>
        <v>0.842782929059448-1.50267963723516i</v>
      </c>
      <c r="E3753" t="str">
        <f t="shared" si="1087"/>
        <v>-6.11669960094987-7.99165010893386i</v>
      </c>
      <c r="F3753" t="str">
        <f t="shared" si="1088"/>
        <v>1.81615420968407-1.52549690306095i</v>
      </c>
      <c r="G3753" t="str">
        <f t="shared" si="1089"/>
        <v>0.624127298064806-0.484347410311164i</v>
      </c>
      <c r="H3753" t="str">
        <f t="shared" si="1090"/>
        <v>0.000689690794399047-6.74807681716281i</v>
      </c>
      <c r="I3753" t="str">
        <f t="shared" si="1091"/>
        <v>-0.0290367497071064-0.0345763799685266i</v>
      </c>
      <c r="K3753" t="str">
        <f t="shared" si="1092"/>
        <v>0.000181750508791331-0.000139337795166311i</v>
      </c>
      <c r="L3753" t="str">
        <f t="shared" si="1093"/>
        <v>0.0001875-0.000164501396288424i</v>
      </c>
      <c r="M3753" t="str">
        <f t="shared" si="1094"/>
        <v>0.0025-0.0000792981089800612i</v>
      </c>
      <c r="N3753">
        <f t="shared" si="1095"/>
        <v>45.61924788526315</v>
      </c>
      <c r="O3753">
        <f t="shared" si="1096"/>
        <v>48.022310113734591</v>
      </c>
      <c r="P3753" s="3">
        <f t="shared" si="1097"/>
        <v>-48.022310113734591</v>
      </c>
      <c r="Q3753" s="3">
        <f t="shared" si="1098"/>
        <v>134.38075211473685</v>
      </c>
      <c r="R3753">
        <f t="shared" si="1099"/>
        <v>-45.61924788526315</v>
      </c>
      <c r="S3753">
        <f t="shared" si="1100"/>
        <v>1286.5678731826317</v>
      </c>
      <c r="T3753">
        <f t="shared" si="1083"/>
        <v>-48.022310113734591</v>
      </c>
    </row>
    <row r="3754" spans="1:20" x14ac:dyDescent="0.25">
      <c r="A3754">
        <f t="shared" si="1084"/>
        <v>8114462.5860287892</v>
      </c>
      <c r="B3754">
        <f t="shared" si="1101"/>
        <v>1291456.8311007258</v>
      </c>
      <c r="C3754" t="str">
        <f t="shared" si="1085"/>
        <v>-0.00274473753517204+0.00281565915511598i</v>
      </c>
      <c r="D3754" t="str">
        <f t="shared" si="1086"/>
        <v>0.837948478813961-1.49971464573854i</v>
      </c>
      <c r="E3754" t="str">
        <f t="shared" si="1087"/>
        <v>-6.09991729541436-7.93731477800161i</v>
      </c>
      <c r="F3754" t="str">
        <f t="shared" si="1088"/>
        <v>1.81097110148611-1.52637559931304i</v>
      </c>
      <c r="G3754" t="str">
        <f t="shared" si="1089"/>
        <v>0.622346106083464-0.484800402563997i</v>
      </c>
      <c r="H3754" t="str">
        <f t="shared" si="1090"/>
        <v>0.000684226954549885-6.72252724218552i</v>
      </c>
      <c r="I3754" t="str">
        <f t="shared" si="1091"/>
        <v>-0.0289434994176133-0.0343471610573734i</v>
      </c>
      <c r="K3754" t="str">
        <f t="shared" si="1092"/>
        <v>0.000181683830950824-0.000138816569945146i</v>
      </c>
      <c r="L3754" t="str">
        <f t="shared" si="1093"/>
        <v>0.0001875-0.000163878657390341i</v>
      </c>
      <c r="M3754" t="str">
        <f t="shared" si="1094"/>
        <v>0.0025-0.0000789979168958568i</v>
      </c>
      <c r="N3754">
        <f t="shared" si="1095"/>
        <v>45.730755266287559</v>
      </c>
      <c r="O3754">
        <f t="shared" si="1096"/>
        <v>48.107477961791034</v>
      </c>
      <c r="P3754" s="3">
        <f t="shared" si="1097"/>
        <v>-48.107477961791034</v>
      </c>
      <c r="Q3754" s="3">
        <f t="shared" si="1098"/>
        <v>134.26924473371244</v>
      </c>
      <c r="R3754">
        <f t="shared" si="1099"/>
        <v>-45.730755266287559</v>
      </c>
      <c r="S3754">
        <f t="shared" si="1100"/>
        <v>1291.4568311007258</v>
      </c>
      <c r="T3754">
        <f t="shared" si="1083"/>
        <v>-48.107477961791034</v>
      </c>
    </row>
    <row r="3755" spans="1:20" x14ac:dyDescent="0.25">
      <c r="A3755">
        <f t="shared" si="1084"/>
        <v>8145297.5438556978</v>
      </c>
      <c r="B3755">
        <f t="shared" si="1101"/>
        <v>1296364.3670589086</v>
      </c>
      <c r="C3755" t="str">
        <f t="shared" si="1085"/>
        <v>-0.0027125162330629+0.00279344955709338i</v>
      </c>
      <c r="D3755" t="str">
        <f t="shared" si="1086"/>
        <v>0.833132993297306-1.49673992447794i</v>
      </c>
      <c r="E3755" t="str">
        <f t="shared" si="1087"/>
        <v>-6.08308380738748-7.88324039714068i</v>
      </c>
      <c r="F3755" t="str">
        <f t="shared" si="1088"/>
        <v>1.80577836384185-1.52723809572366i</v>
      </c>
      <c r="G3755" t="str">
        <f t="shared" si="1089"/>
        <v>0.620561604911594-0.485247255964566i</v>
      </c>
      <c r="H3755" t="str">
        <f t="shared" si="1090"/>
        <v>0.000678808164764848-6.69707443247015i</v>
      </c>
      <c r="I3755" t="str">
        <f t="shared" si="1091"/>
        <v>-0.0288502329396645-0.0341190004573405i</v>
      </c>
      <c r="K3755" t="str">
        <f t="shared" si="1092"/>
        <v>0.000181617648116256-0.000138297247965363i</v>
      </c>
      <c r="L3755" t="str">
        <f t="shared" si="1093"/>
        <v>0.0001875-0.000163258275941763i</v>
      </c>
      <c r="M3755" t="str">
        <f t="shared" si="1094"/>
        <v>0.0025-0.0000786988612232085i</v>
      </c>
      <c r="N3755">
        <f t="shared" si="1095"/>
        <v>45.842141802541107</v>
      </c>
      <c r="O3755">
        <f t="shared" si="1096"/>
        <v>48.192691518597456</v>
      </c>
      <c r="P3755" s="3">
        <f t="shared" si="1097"/>
        <v>-48.192691518597456</v>
      </c>
      <c r="Q3755" s="3">
        <f t="shared" si="1098"/>
        <v>134.15785819745889</v>
      </c>
      <c r="R3755">
        <f t="shared" si="1099"/>
        <v>-45.842141802541107</v>
      </c>
      <c r="S3755">
        <f t="shared" si="1100"/>
        <v>1296.3643670589086</v>
      </c>
      <c r="T3755">
        <f t="shared" si="1083"/>
        <v>-48.192691518597456</v>
      </c>
    </row>
    <row r="3756" spans="1:20" x14ac:dyDescent="0.25">
      <c r="A3756">
        <f t="shared" si="1084"/>
        <v>8176249.6745223505</v>
      </c>
      <c r="B3756">
        <f t="shared" si="1101"/>
        <v>1301290.5516537325</v>
      </c>
      <c r="C3756" t="str">
        <f t="shared" si="1085"/>
        <v>-0.00268064407294998+0.00277137455683831i</v>
      </c>
      <c r="D3756" t="str">
        <f t="shared" si="1086"/>
        <v>0.828336498863538-1.49375561516859i</v>
      </c>
      <c r="E3756" t="str">
        <f t="shared" si="1087"/>
        <v>-6.06619979754706-7.82942650573275i</v>
      </c>
      <c r="F3756" t="str">
        <f t="shared" si="1088"/>
        <v>1.80057611970295-1.52808429909208i</v>
      </c>
      <c r="G3756" t="str">
        <f t="shared" si="1089"/>
        <v>0.618773836801942-0.485687940648464i</v>
      </c>
      <c r="H3756" t="str">
        <f t="shared" si="1090"/>
        <v>0.00067343402871445-6.67171802120464i</v>
      </c>
      <c r="I3756" t="str">
        <f t="shared" si="1091"/>
        <v>-0.0287569511371217-0.0338918964402491i</v>
      </c>
      <c r="K3756" t="str">
        <f t="shared" si="1092"/>
        <v>0.000181551956678722-0.000137779822797431i</v>
      </c>
      <c r="L3756" t="str">
        <f t="shared" si="1093"/>
        <v>0.0001875-0.000162640243018293i</v>
      </c>
      <c r="M3756" t="str">
        <f t="shared" si="1094"/>
        <v>0.0025-0.0000784009376600999i</v>
      </c>
      <c r="N3756">
        <f t="shared" si="1095"/>
        <v>45.953407230877332</v>
      </c>
      <c r="O3756">
        <f t="shared" si="1096"/>
        <v>48.277950747742182</v>
      </c>
      <c r="P3756" s="3">
        <f t="shared" si="1097"/>
        <v>-48.277950747742182</v>
      </c>
      <c r="Q3756" s="3">
        <f t="shared" si="1098"/>
        <v>134.04659276912267</v>
      </c>
      <c r="R3756">
        <f t="shared" si="1099"/>
        <v>-45.953407230877332</v>
      </c>
      <c r="S3756">
        <f t="shared" si="1100"/>
        <v>1301.2905516537326</v>
      </c>
      <c r="T3756">
        <f t="shared" ref="T3756:T3819" si="1102">P3756</f>
        <v>-48.277950747742182</v>
      </c>
    </row>
    <row r="3757" spans="1:20" x14ac:dyDescent="0.25">
      <c r="A3757">
        <f t="shared" ref="A3757:A3820" si="1103">2*PI()*B3757</f>
        <v>8207319.4232855355</v>
      </c>
      <c r="B3757">
        <f t="shared" si="1101"/>
        <v>1306235.4557500167</v>
      </c>
      <c r="C3757" t="str">
        <f t="shared" ref="C3757:C3820" si="1104">IMPRODUCT(D3757,E3757,$C$40,,K3757,$C$41)</f>
        <v>-0.00264911764913601+0.00274943387539645i</v>
      </c>
      <c r="D3757" t="str">
        <f t="shared" ref="D3757:D3820" si="1105">IMDIV(IMPRODUCT($C$37,$C$38,COMPLEX(1,A3757/$C$38)),IMSUM(-1*A3757*A3757/$C$39,COMPLEX(0,1*A3757)))</f>
        <v>0.823559020570796-1.49076185927305i</v>
      </c>
      <c r="E3757" t="str">
        <f t="shared" ref="E3757:E3820" si="1106">IMDIV(IMPRODUCT(IMSUM(F3757,G3757),$C$29,H3757),IMSUM(1,I3757))</f>
        <v>-6.04926592847745-7.77587264173507i</v>
      </c>
      <c r="F3757" t="str">
        <f t="shared" ref="F3757:F3820" si="1107">IMDIV(IMPRODUCT($C$14,$C$15,COMPLEX(1,A3757/$C$15)),IMSUM(-1*A3757*A3757/$C$16,COMPLEX(0,A3757)))</f>
        <v>1.7953644930197-1.52891411725041i</v>
      </c>
      <c r="G3757" t="str">
        <f t="shared" ref="G3757:G3820" si="1108">IMDIV(1,COMPLEX(1,A3757*$C$9*$C$10))</f>
        <v>0.616982844350425-0.486122427098035i</v>
      </c>
      <c r="H3757" t="str">
        <f t="shared" ref="H3757:H3820" si="1109">IMDIV($C$3,IMSUM(K3757,COMPLEX(0,$C$28*A3757)))</f>
        <v>0.000668104153889568-6.64645764297106i</v>
      </c>
      <c r="I3757" t="str">
        <f t="shared" ref="I3757:I3820" si="1110">IMPRODUCT(F3757,$C$29,H3757,$C$31)</f>
        <v>-0.0286636548957927-0.0336658472744685i</v>
      </c>
      <c r="K3757" t="str">
        <f t="shared" ref="K3757:K3820" si="1111">IF($C$26&lt;=0,IMDIV(1,IMSUM(IMDIV(1,L3757),1/$C$18)),IMDIV(1,IMSUM(IMDIV(1,L3757),1/$C$18,IMDIV(1,M3757))))</f>
        <v>0.000181486753054641-0.000137264288027676i</v>
      </c>
      <c r="L3757" t="str">
        <f t="shared" ref="L3757:L3820" si="1112">IMSUM($C$21/$C$22,IMDIV(1,COMPLEX(0,$C$20*$C$22*A3757)))</f>
        <v>0.0001875-0.000162024549729322i</v>
      </c>
      <c r="M3757" t="str">
        <f t="shared" ref="M3757:M3820" si="1113">IMSUM($C$25/$C$26,IMDIV(1,COMPLEX(0,$C$24*$C$26*A3757)))</f>
        <v>0.0025-0.0000781041419208013i</v>
      </c>
      <c r="N3757">
        <f t="shared" ref="N3757:N3820" si="1114">ABS(R3757)</f>
        <v>46.064551286714419</v>
      </c>
      <c r="O3757">
        <f t="shared" ref="O3757:O3820" si="1115">ABS(P3757)</f>
        <v>48.36325561278273</v>
      </c>
      <c r="P3757" s="3">
        <f t="shared" ref="P3757:P3820" si="1116">20*LOG10(IMABS(C3757))</f>
        <v>-48.36325561278273</v>
      </c>
      <c r="Q3757" s="3">
        <f t="shared" ref="Q3757:Q3820" si="1117">IMARGUMENT(C3757)*180/PI()</f>
        <v>133.93544871328558</v>
      </c>
      <c r="R3757">
        <f t="shared" ref="R3757:R3820" si="1118">IF(Q3757&lt;0,Q3757+180,Q3757-180)</f>
        <v>-46.064551286714419</v>
      </c>
      <c r="S3757">
        <f t="shared" ref="S3757:S3820" si="1119">B3757/1000</f>
        <v>1306.2354557500166</v>
      </c>
      <c r="T3757">
        <f t="shared" si="1102"/>
        <v>-48.36325561278273</v>
      </c>
    </row>
    <row r="3758" spans="1:20" x14ac:dyDescent="0.25">
      <c r="A3758">
        <f t="shared" si="1103"/>
        <v>8238507.2370940214</v>
      </c>
      <c r="B3758">
        <f t="shared" ref="B3758:B3821" si="1120">B3757*(1+B$42)</f>
        <v>1311199.1504818669</v>
      </c>
      <c r="C3758" t="str">
        <f t="shared" si="1104"/>
        <v>-0.00261793358455171+0.00272762722580132i</v>
      </c>
      <c r="D3758" t="str">
        <f t="shared" si="1105"/>
        <v>0.818800582189076-1.48775879798849i</v>
      </c>
      <c r="E3758" t="str">
        <f t="shared" si="1106"/>
        <v>-6.03228286463262-7.72257834162394i</v>
      </c>
      <c r="F3758" t="str">
        <f t="shared" si="1107"/>
        <v>1.79014360873073-1.52972745907711i</v>
      </c>
      <c r="G3758" t="str">
        <f t="shared" si="1108"/>
        <v>0.615188670492604-0.486550686147031i</v>
      </c>
      <c r="H3758" t="str">
        <f t="shared" si="1109"/>
        <v>0.000662818151560493-6.6212929337402i</v>
      </c>
      <c r="I3758" t="str">
        <f t="shared" si="1110"/>
        <v>-0.0285703451232256-0.033440851224671i</v>
      </c>
      <c r="K3758" t="str">
        <f t="shared" si="1111"/>
        <v>0.000181422033685599-0.000136750637258308i</v>
      </c>
      <c r="L3758" t="str">
        <f t="shared" si="1112"/>
        <v>0.0001875-0.000161411187217894i</v>
      </c>
      <c r="M3758" t="str">
        <f t="shared" si="1113"/>
        <v>0.0025-0.0000778084697358049i</v>
      </c>
      <c r="N3758">
        <f t="shared" si="1114"/>
        <v>46.17557370400732</v>
      </c>
      <c r="O3758">
        <f t="shared" si="1115"/>
        <v>48.448606077241216</v>
      </c>
      <c r="P3758" s="3">
        <f t="shared" si="1116"/>
        <v>-48.448606077241216</v>
      </c>
      <c r="Q3758" s="3">
        <f t="shared" si="1117"/>
        <v>133.82442629599268</v>
      </c>
      <c r="R3758">
        <f t="shared" si="1118"/>
        <v>-46.17557370400732</v>
      </c>
      <c r="S3758">
        <f t="shared" si="1119"/>
        <v>1311.1991504818668</v>
      </c>
      <c r="T3758">
        <f t="shared" si="1102"/>
        <v>-48.448606077241216</v>
      </c>
    </row>
    <row r="3759" spans="1:20" x14ac:dyDescent="0.25">
      <c r="A3759">
        <f t="shared" si="1103"/>
        <v>8269813.5645949785</v>
      </c>
      <c r="B3759">
        <f t="shared" si="1120"/>
        <v>1316181.707253698</v>
      </c>
      <c r="C3759" t="str">
        <f t="shared" si="1104"/>
        <v>-0.00258708853057193+0.00270595431323953i</v>
      </c>
      <c r="D3759" t="str">
        <f t="shared" si="1105"/>
        <v>0.814061206208094-1.48474657223425i</v>
      </c>
      <c r="E3759" t="str">
        <f t="shared" si="1106"/>
        <v>-6.0152512722983-7.66954314033956i</v>
      </c>
      <c r="F3759" t="str">
        <f t="shared" si="1107"/>
        <v>1.78491359275253-1.53052423451027i</v>
      </c>
      <c r="G3759" t="str">
        <f t="shared" si="1108"/>
        <v>0.613391358500097-0.486972688985227i</v>
      </c>
      <c r="H3759" t="str">
        <f t="shared" si="1109"/>
        <v>0.000657575636736457-6.59622353086622i</v>
      </c>
      <c r="I3759" t="str">
        <f t="shared" si="1110"/>
        <v>-0.0284770227484998-0.0332169065515893i</v>
      </c>
      <c r="K3759" t="str">
        <f t="shared" si="1111"/>
        <v>0.000181357795038181-0.000136238864107455i</v>
      </c>
      <c r="L3759" t="str">
        <f t="shared" si="1112"/>
        <v>0.0001875-0.000160800146660583i</v>
      </c>
      <c r="M3759" t="str">
        <f t="shared" si="1113"/>
        <v>0.0025-0.0000775139168517681i</v>
      </c>
      <c r="N3759">
        <f t="shared" si="1114"/>
        <v>46.286474215223706</v>
      </c>
      <c r="O3759">
        <f t="shared" si="1115"/>
        <v>48.534002104598606</v>
      </c>
      <c r="P3759" s="3">
        <f t="shared" si="1116"/>
        <v>-48.534002104598606</v>
      </c>
      <c r="Q3759" s="3">
        <f t="shared" si="1117"/>
        <v>133.71352578477629</v>
      </c>
      <c r="R3759">
        <f t="shared" si="1118"/>
        <v>-46.286474215223706</v>
      </c>
      <c r="S3759">
        <f t="shared" si="1119"/>
        <v>1316.1817072536981</v>
      </c>
      <c r="T3759">
        <f t="shared" si="1102"/>
        <v>-48.534002104598606</v>
      </c>
    </row>
    <row r="3760" spans="1:20" x14ac:dyDescent="0.25">
      <c r="A3760">
        <f t="shared" si="1103"/>
        <v>8301238.8561404403</v>
      </c>
      <c r="B3760">
        <f t="shared" si="1120"/>
        <v>1321183.1977412621</v>
      </c>
      <c r="C3760" t="str">
        <f t="shared" si="1104"/>
        <v>-0.0025565791668322+0.00268441483521391i</v>
      </c>
      <c r="D3760" t="str">
        <f t="shared" si="1105"/>
        <v>0.809340913845278-1.48172532263942i</v>
      </c>
      <c r="E3760" t="str">
        <f t="shared" si="1106"/>
        <v>-5.99817181955407-7.61676657123138i</v>
      </c>
      <c r="F3760" t="str">
        <f t="shared" si="1107"/>
        <v>1.77967457196884-1.53130435456091i</v>
      </c>
      <c r="G3760" t="str">
        <f t="shared" si="1108"/>
        <v>0.611590951976905-0.487388407163002i</v>
      </c>
      <c r="H3760" t="str">
        <f t="shared" si="1109"/>
        <v>0.000652376228125723-6.57124907308159i</v>
      </c>
      <c r="I3760" t="str">
        <f t="shared" si="1110"/>
        <v>-0.0283836887220163-0.032994011511778i</v>
      </c>
      <c r="K3760" t="str">
        <f t="shared" si="1111"/>
        <v>0.000181294033603816-0.000135728962209188i</v>
      </c>
      <c r="L3760" t="str">
        <f t="shared" si="1112"/>
        <v>0.0001875-0.000160191419267367i</v>
      </c>
      <c r="M3760" t="str">
        <f t="shared" si="1113"/>
        <v>0.0025-0.0000772204790314487i</v>
      </c>
      <c r="N3760">
        <f t="shared" si="1114"/>
        <v>46.397252551318445</v>
      </c>
      <c r="O3760">
        <f t="shared" si="1115"/>
        <v>48.619443658289264</v>
      </c>
      <c r="P3760" s="3">
        <f t="shared" si="1116"/>
        <v>-48.619443658289264</v>
      </c>
      <c r="Q3760" s="3">
        <f t="shared" si="1117"/>
        <v>133.60274744868155</v>
      </c>
      <c r="R3760">
        <f t="shared" si="1118"/>
        <v>-46.397252551318445</v>
      </c>
      <c r="S3760">
        <f t="shared" si="1119"/>
        <v>1321.1831977412621</v>
      </c>
      <c r="T3760">
        <f t="shared" si="1102"/>
        <v>-48.619443658289264</v>
      </c>
    </row>
    <row r="3761" spans="1:20" x14ac:dyDescent="0.25">
      <c r="A3761">
        <f t="shared" si="1103"/>
        <v>8332783.5637937738</v>
      </c>
      <c r="B3761">
        <f t="shared" si="1120"/>
        <v>1326203.6938926789</v>
      </c>
      <c r="C3761" t="str">
        <f t="shared" si="1104"/>
        <v>-0.0025264022010453+0.00266300848170463i</v>
      </c>
      <c r="D3761" t="str">
        <f t="shared" si="1105"/>
        <v>0.804639725053861-1.4786951895307i</v>
      </c>
      <c r="E3761" t="str">
        <f t="shared" si="1106"/>
        <v>-5.98104517623358-7.56424816600352i</v>
      </c>
      <c r="F3761" t="str">
        <f t="shared" si="1107"/>
        <v>1.77442667421965-1.53206773132598i</v>
      </c>
      <c r="G3761" t="str">
        <f t="shared" si="1108"/>
        <v>0.609787494855671-0.48779781259587i</v>
      </c>
      <c r="H3761" t="str">
        <f t="shared" si="1109"/>
        <v>0.000647219548095996-6.54636920049154i</v>
      </c>
      <c r="I3761" t="str">
        <f t="shared" si="1110"/>
        <v>-0.0282903440152814-0.0327721643573726i</v>
      </c>
      <c r="K3761" t="str">
        <f t="shared" si="1111"/>
        <v>0.00018123074589861-0.000135220925213554i</v>
      </c>
      <c r="L3761" t="str">
        <f t="shared" si="1112"/>
        <v>0.0001875-0.000159584996281497i</v>
      </c>
      <c r="M3761" t="str">
        <f t="shared" si="1113"/>
        <v>0.0025-0.0000769281520536449i</v>
      </c>
      <c r="N3761">
        <f t="shared" si="1114"/>
        <v>46.507908441712829</v>
      </c>
      <c r="O3761">
        <f t="shared" si="1115"/>
        <v>48.704930701696057</v>
      </c>
      <c r="P3761" s="3">
        <f t="shared" si="1116"/>
        <v>-48.704930701696057</v>
      </c>
      <c r="Q3761" s="3">
        <f t="shared" si="1117"/>
        <v>133.49209155828717</v>
      </c>
      <c r="R3761">
        <f t="shared" si="1118"/>
        <v>-46.507908441712829</v>
      </c>
      <c r="S3761">
        <f t="shared" si="1119"/>
        <v>1326.203693892679</v>
      </c>
      <c r="T3761">
        <f t="shared" si="1102"/>
        <v>-48.704930701696057</v>
      </c>
    </row>
    <row r="3762" spans="1:20" x14ac:dyDescent="0.25">
      <c r="A3762">
        <f t="shared" si="1103"/>
        <v>8364448.1413361905</v>
      </c>
      <c r="B3762">
        <f t="shared" si="1120"/>
        <v>1331243.2679294711</v>
      </c>
      <c r="C3762" t="str">
        <f t="shared" si="1104"/>
        <v>-0.00249655436881905+0.00264173493532854i</v>
      </c>
      <c r="D3762" t="str">
        <f t="shared" si="1105"/>
        <v>0.79995765853114-1.47565631292035i</v>
      </c>
      <c r="E3762" t="str">
        <f t="shared" si="1106"/>
        <v>-5.96387201388509-7.51198745466229i</v>
      </c>
      <c r="F3762" t="str">
        <f t="shared" si="1107"/>
        <v>1.76917002829027-1.53281427800146i</v>
      </c>
      <c r="G3762" t="str">
        <f t="shared" si="1108"/>
        <v>0.607981031393873-0.488200877568973i</v>
      </c>
      <c r="H3762" t="str">
        <f t="shared" si="1109"/>
        <v>0.00064210522263545-6.52158355456902i</v>
      </c>
      <c r="I3762" t="str">
        <f t="shared" si="1110"/>
        <v>-0.0281969896206927-0.0325513633358567i</v>
      </c>
      <c r="K3762" t="str">
        <f t="shared" si="1111"/>
        <v>0.000181167928463193-0.000134714746786594i</v>
      </c>
      <c r="L3762" t="str">
        <f t="shared" si="1112"/>
        <v>0.0001875-0.000158980868979376i</v>
      </c>
      <c r="M3762" t="str">
        <f t="shared" si="1113"/>
        <v>0.0025-0.0000766369317131348i</v>
      </c>
      <c r="N3762">
        <f t="shared" si="1114"/>
        <v>46.618441614266345</v>
      </c>
      <c r="O3762">
        <f t="shared" si="1115"/>
        <v>48.790463198143961</v>
      </c>
      <c r="P3762" s="3">
        <f t="shared" si="1116"/>
        <v>-48.790463198143961</v>
      </c>
      <c r="Q3762" s="3">
        <f t="shared" si="1117"/>
        <v>133.38155838573365</v>
      </c>
      <c r="R3762">
        <f t="shared" si="1118"/>
        <v>-46.618441614266345</v>
      </c>
      <c r="S3762">
        <f t="shared" si="1119"/>
        <v>1331.2432679294711</v>
      </c>
      <c r="T3762">
        <f t="shared" si="1102"/>
        <v>-48.790463198143961</v>
      </c>
    </row>
    <row r="3763" spans="1:20" x14ac:dyDescent="0.25">
      <c r="A3763">
        <f t="shared" si="1103"/>
        <v>8396233.0442732684</v>
      </c>
      <c r="B3763">
        <f t="shared" si="1120"/>
        <v>1336301.9923476032</v>
      </c>
      <c r="C3763" t="str">
        <f t="shared" si="1104"/>
        <v>-0.00246703243347353+0.00262059387149652i</v>
      </c>
      <c r="D3763" t="str">
        <f t="shared" si="1105"/>
        <v>0.795294731726783-1.47260883249433i</v>
      </c>
      <c r="E3763" t="str">
        <f t="shared" si="1106"/>
        <v>-5.94665300573041-7.45998396546249i</v>
      </c>
      <c r="F3763" t="str">
        <f t="shared" si="1107"/>
        <v>1.76390476389989-1.53354390889515i</v>
      </c>
      <c r="G3763" t="str">
        <f t="shared" si="1108"/>
        <v>0.606171606169932-0.488597574741522i</v>
      </c>
      <c r="H3763" t="str">
        <f t="shared" si="1109"/>
        <v>0.000637032881314073-6.49689177814919i</v>
      </c>
      <c r="I3763" t="str">
        <f t="shared" si="1110"/>
        <v>-0.0281036265513181-0.032331606689824i</v>
      </c>
      <c r="K3763" t="str">
        <f t="shared" si="1111"/>
        <v>0.000181105577862553-0.000134210420610376i</v>
      </c>
      <c r="L3763" t="str">
        <f t="shared" si="1112"/>
        <v>0.0001875-0.000158379028670428i</v>
      </c>
      <c r="M3763" t="str">
        <f t="shared" si="1113"/>
        <v>0.0025-0.0000763468138206167i</v>
      </c>
      <c r="N3763">
        <f t="shared" si="1114"/>
        <v>46.728851795260312</v>
      </c>
      <c r="O3763">
        <f t="shared" si="1115"/>
        <v>48.876041110895301</v>
      </c>
      <c r="P3763" s="3">
        <f t="shared" si="1116"/>
        <v>-48.876041110895301</v>
      </c>
      <c r="Q3763" s="3">
        <f t="shared" si="1117"/>
        <v>133.27114820473969</v>
      </c>
      <c r="R3763">
        <f t="shared" si="1118"/>
        <v>-46.728851795260312</v>
      </c>
      <c r="S3763">
        <f t="shared" si="1119"/>
        <v>1336.3019923476031</v>
      </c>
      <c r="T3763">
        <f t="shared" si="1102"/>
        <v>-48.876041110895301</v>
      </c>
    </row>
    <row r="3764" spans="1:20" x14ac:dyDescent="0.25">
      <c r="A3764">
        <f t="shared" si="1103"/>
        <v>8428138.7298415061</v>
      </c>
      <c r="B3764">
        <f t="shared" si="1120"/>
        <v>1341379.9399185241</v>
      </c>
      <c r="C3764" t="str">
        <f t="shared" si="1104"/>
        <v>-0.00243783318585964+0.00259958495856912i</v>
      </c>
      <c r="D3764" t="str">
        <f t="shared" si="1105"/>
        <v>0.790650960851284-1.4695528876006i</v>
      </c>
      <c r="E3764" t="str">
        <f t="shared" si="1106"/>
        <v>-5.92938882662368-7.40823722485631i</v>
      </c>
      <c r="F3764" t="str">
        <f t="shared" si="1107"/>
        <v>1.75863101169011-1.53425653943934i</v>
      </c>
      <c r="G3764" t="str">
        <f t="shared" si="1108"/>
        <v>0.604359264079265-0.488987877151197i</v>
      </c>
      <c r="H3764" t="str">
        <f t="shared" si="1109"/>
        <v>0.00063200215724562-6.47229351542461i</v>
      </c>
      <c r="I3764" t="str">
        <f t="shared" si="1110"/>
        <v>-0.0280102558406747-0.0321128926567496i</v>
      </c>
      <c r="K3764" t="str">
        <f t="shared" si="1111"/>
        <v>0.000181043690685883-0.000133707940383018i</v>
      </c>
      <c r="L3764" t="str">
        <f t="shared" si="1112"/>
        <v>0.0001875-0.00015777946669698i</v>
      </c>
      <c r="M3764" t="str">
        <f t="shared" si="1113"/>
        <v>0.0025-0.0000760577942026469i</v>
      </c>
      <c r="N3764">
        <f t="shared" si="1114"/>
        <v>46.839138709373657</v>
      </c>
      <c r="O3764">
        <f t="shared" si="1115"/>
        <v>48.961664403143132</v>
      </c>
      <c r="P3764" s="3">
        <f t="shared" si="1116"/>
        <v>-48.961664403143132</v>
      </c>
      <c r="Q3764" s="3">
        <f t="shared" si="1117"/>
        <v>133.16086129062634</v>
      </c>
      <c r="R3764">
        <f t="shared" si="1118"/>
        <v>-46.839138709373657</v>
      </c>
      <c r="S3764">
        <f t="shared" si="1119"/>
        <v>1341.3799399185241</v>
      </c>
      <c r="T3764">
        <f t="shared" si="1102"/>
        <v>-48.961664403143132</v>
      </c>
    </row>
    <row r="3765" spans="1:20" x14ac:dyDescent="0.25">
      <c r="A3765">
        <f t="shared" si="1103"/>
        <v>8460165.6570149045</v>
      </c>
      <c r="B3765">
        <f t="shared" si="1120"/>
        <v>1346477.1836902145</v>
      </c>
      <c r="C3765" t="str">
        <f t="shared" si="1104"/>
        <v>-0.0024089534441775+0.00257870785800989i</v>
      </c>
      <c r="D3765" t="str">
        <f t="shared" si="1105"/>
        <v>0.786026360884499-1.46648861723757i</v>
      </c>
      <c r="E3765" t="str">
        <f t="shared" si="1106"/>
        <v>-5.9120801530089-7.35674675744159i</v>
      </c>
      <c r="F3765" t="str">
        <f t="shared" si="1107"/>
        <v>1.75334890321327-1.53495208620344i</v>
      </c>
      <c r="G3765" t="str">
        <f t="shared" si="1108"/>
        <v>0.602544050330257-0.4893717582185i</v>
      </c>
      <c r="H3765" t="str">
        <f t="shared" si="1109"/>
        <v>0.000627012687049871-6.44778841193969i</v>
      </c>
      <c r="I3765" t="str">
        <f t="shared" si="1110"/>
        <v>-0.0279168785425037-0.0318952194687585i</v>
      </c>
      <c r="K3765" t="str">
        <f t="shared" si="1111"/>
        <v>0.000180982263546422-0.000133207299818708i</v>
      </c>
      <c r="L3765" t="str">
        <f t="shared" si="1112"/>
        <v>0.0001875-0.00015718217443413i</v>
      </c>
      <c r="M3765" t="str">
        <f t="shared" si="1113"/>
        <v>0.0025-0.0000757698687015804i</v>
      </c>
      <c r="N3765">
        <f t="shared" si="1114"/>
        <v>46.94930207966226</v>
      </c>
      <c r="O3765">
        <f t="shared" si="1115"/>
        <v>49.047333038006343</v>
      </c>
      <c r="P3765" s="3">
        <f t="shared" si="1116"/>
        <v>-49.047333038006343</v>
      </c>
      <c r="Q3765" s="3">
        <f t="shared" si="1117"/>
        <v>133.05069792033774</v>
      </c>
      <c r="R3765">
        <f t="shared" si="1118"/>
        <v>-46.94930207966226</v>
      </c>
      <c r="S3765">
        <f t="shared" si="1119"/>
        <v>1346.4771836902146</v>
      </c>
      <c r="T3765">
        <f t="shared" si="1102"/>
        <v>-49.047333038006343</v>
      </c>
    </row>
    <row r="3766" spans="1:20" x14ac:dyDescent="0.25">
      <c r="A3766">
        <f t="shared" si="1103"/>
        <v>8492314.2865115609</v>
      </c>
      <c r="B3766">
        <f t="shared" si="1120"/>
        <v>1351593.7969882374</v>
      </c>
      <c r="C3766" t="str">
        <f t="shared" si="1104"/>
        <v>-0.0023803900537957+0.0025579622245375i</v>
      </c>
      <c r="D3766" t="str">
        <f t="shared" si="1105"/>
        <v>0.781420945584334-1.46341616004277i</v>
      </c>
      <c r="E3766" t="str">
        <f t="shared" si="1106"/>
        <v>-5.89472766287735-7.30551208591152i</v>
      </c>
      <c r="F3766" t="str">
        <f t="shared" si="1107"/>
        <v>1.74805857092048-1.5356304669064i</v>
      </c>
      <c r="G3766" t="str">
        <f t="shared" si="1108"/>
        <v>0.600726010440166-0.489749191751051i</v>
      </c>
      <c r="H3766" t="str">
        <f t="shared" si="1109"/>
        <v>0.000622064110815419-6.42337611458567i</v>
      </c>
      <c r="I3766" t="str">
        <f t="shared" si="1110"/>
        <v>-0.0278234957305442-0.0316785853523983i</v>
      </c>
      <c r="K3766" t="str">
        <f t="shared" si="1111"/>
        <v>0.0001809212930813-0.00013270849264773i</v>
      </c>
      <c r="L3766" t="str">
        <f t="shared" si="1112"/>
        <v>0.0001875-0.00015658714328963i</v>
      </c>
      <c r="M3766" t="str">
        <f t="shared" si="1113"/>
        <v>0.0025-0.0000754830331755139i</v>
      </c>
      <c r="N3766">
        <f t="shared" si="1114"/>
        <v>47.059341627541357</v>
      </c>
      <c r="O3766">
        <f t="shared" si="1115"/>
        <v>49.133046978522863</v>
      </c>
      <c r="P3766" s="3">
        <f t="shared" si="1116"/>
        <v>-49.133046978522863</v>
      </c>
      <c r="Q3766" s="3">
        <f t="shared" si="1117"/>
        <v>132.94065837245864</v>
      </c>
      <c r="R3766">
        <f t="shared" si="1118"/>
        <v>-47.059341627541357</v>
      </c>
      <c r="S3766">
        <f t="shared" si="1119"/>
        <v>1351.5937969882375</v>
      </c>
      <c r="T3766">
        <f t="shared" si="1102"/>
        <v>-49.133046978522863</v>
      </c>
    </row>
    <row r="3767" spans="1:20" x14ac:dyDescent="0.25">
      <c r="A3767">
        <f t="shared" si="1103"/>
        <v>8524585.0808003061</v>
      </c>
      <c r="B3767">
        <f t="shared" si="1120"/>
        <v>1356729.8534167928</v>
      </c>
      <c r="C3767" t="str">
        <f t="shared" si="1104"/>
        <v>-0.00235213988707071+0.00253734770627531i</v>
      </c>
      <c r="D3767" t="str">
        <f t="shared" si="1105"/>
        <v>0.776834727495453-1.46033565428157i</v>
      </c>
      <c r="E3767" t="str">
        <f t="shared" si="1106"/>
        <v>-5.87733203572364-7.2545327310049i</v>
      </c>
      <c r="F3767" t="str">
        <f t="shared" si="1107"/>
        <v>1.74276014814955-1.53629160042896i</v>
      </c>
      <c r="G3767" t="str">
        <f t="shared" si="1108"/>
        <v>0.59890519023096-0.490120151947844i</v>
      </c>
      <c r="H3767" t="str">
        <f t="shared" si="1109"/>
        <v>0.000617156072062845-6.39905627159542i</v>
      </c>
      <c r="I3767" t="str">
        <f t="shared" si="1110"/>
        <v>-0.0277301084983021-0.0314629885284149i</v>
      </c>
      <c r="K3767" t="str">
        <f t="shared" si="1111"/>
        <v>0.000180860775951379-0.000132211512616485i</v>
      </c>
      <c r="L3767" t="str">
        <f t="shared" si="1112"/>
        <v>0.0001875-0.000155994364703755i</v>
      </c>
      <c r="M3767" t="str">
        <f t="shared" si="1113"/>
        <v>0.0025-0.0000751972834982203i</v>
      </c>
      <c r="N3767">
        <f t="shared" si="1114"/>
        <v>47.16925707276539</v>
      </c>
      <c r="O3767">
        <f t="shared" si="1115"/>
        <v>49.218806187644475</v>
      </c>
      <c r="P3767" s="3">
        <f t="shared" si="1116"/>
        <v>-49.218806187644475</v>
      </c>
      <c r="Q3767" s="3">
        <f t="shared" si="1117"/>
        <v>132.83074292723461</v>
      </c>
      <c r="R3767">
        <f t="shared" si="1118"/>
        <v>-47.16925707276539</v>
      </c>
      <c r="S3767">
        <f t="shared" si="1119"/>
        <v>1356.7298534167928</v>
      </c>
      <c r="T3767">
        <f t="shared" si="1102"/>
        <v>-49.218806187644475</v>
      </c>
    </row>
    <row r="3768" spans="1:20" x14ac:dyDescent="0.25">
      <c r="A3768">
        <f t="shared" si="1103"/>
        <v>8556978.5041073486</v>
      </c>
      <c r="B3768">
        <f t="shared" si="1120"/>
        <v>1361885.4268597767</v>
      </c>
      <c r="C3768" t="str">
        <f t="shared" si="1104"/>
        <v>-0.00232419984316707+0.00251686394489968i</v>
      </c>
      <c r="D3768" t="str">
        <f t="shared" si="1105"/>
        <v>0.772267717958145-1.4572472378362i</v>
      </c>
      <c r="E3768" t="str">
        <f t="shared" si="1106"/>
        <v>-5.85989395250161-7.20380821145724i</v>
      </c>
      <c r="F3768" t="str">
        <f t="shared" si="1107"/>
        <v>1.73745376911265-1.53693540682582i</v>
      </c>
      <c r="G3768" t="str">
        <f t="shared" si="1108"/>
        <v>0.597081635825088-0.490484613403443i</v>
      </c>
      <c r="H3768" t="str">
        <f t="shared" si="1109"/>
        <v>0.000612288217708386-6.37482853253839i</v>
      </c>
      <c r="I3768" t="str">
        <f t="shared" si="1110"/>
        <v>-0.0276367179588194-0.0312484272115289i</v>
      </c>
      <c r="K3768" t="str">
        <f t="shared" si="1111"/>
        <v>0.000180800708841103-0.000131716353487513i</v>
      </c>
      <c r="L3768" t="str">
        <f t="shared" si="1112"/>
        <v>0.0001875-0.000155403830149188i</v>
      </c>
      <c r="M3768" t="str">
        <f t="shared" si="1113"/>
        <v>0.0025-0.0000749126155590957i</v>
      </c>
      <c r="N3768">
        <f t="shared" si="1114"/>
        <v>47.279048133411322</v>
      </c>
      <c r="O3768">
        <f t="shared" si="1115"/>
        <v>49.304610628230144</v>
      </c>
      <c r="P3768" s="3">
        <f t="shared" si="1116"/>
        <v>-49.304610628230144</v>
      </c>
      <c r="Q3768" s="3">
        <f t="shared" si="1117"/>
        <v>132.72095186658868</v>
      </c>
      <c r="R3768">
        <f t="shared" si="1118"/>
        <v>-47.279048133411322</v>
      </c>
      <c r="S3768">
        <f t="shared" si="1119"/>
        <v>1361.8854268597768</v>
      </c>
      <c r="T3768">
        <f t="shared" si="1102"/>
        <v>-49.304610628230144</v>
      </c>
    </row>
    <row r="3769" spans="1:20" x14ac:dyDescent="0.25">
      <c r="A3769">
        <f t="shared" si="1103"/>
        <v>8589495.0224229563</v>
      </c>
      <c r="B3769">
        <f t="shared" si="1120"/>
        <v>1367060.591481844</v>
      </c>
      <c r="C3769" t="str">
        <f t="shared" si="1104"/>
        <v>-0.00229656684787789+0.00249651057578606i</v>
      </c>
      <c r="D3769" t="str">
        <f t="shared" si="1105"/>
        <v>0.767719927117296-1.45415104819487i</v>
      </c>
      <c r="E3769" t="str">
        <f t="shared" si="1106"/>
        <v>-5.8424140955792-7.15333804395238i</v>
      </c>
      <c r="F3769" t="str">
        <f t="shared" si="1107"/>
        <v>1.7321395688838-1.53756180733758i</v>
      </c>
      <c r="G3769" t="str">
        <f t="shared" si="1108"/>
        <v>0.595255393641182-0.49084255111213i</v>
      </c>
      <c r="H3769" t="str">
        <f t="shared" si="1109"/>
        <v>0.00060746019802795-6.35069254831543i</v>
      </c>
      <c r="I3769" t="str">
        <f t="shared" si="1110"/>
        <v>-0.0275433252444382-0.0310348996102156i</v>
      </c>
      <c r="K3769" t="str">
        <f t="shared" si="1111"/>
        <v>0.000180741088458339-0.000131223009039509i</v>
      </c>
      <c r="L3769" t="str">
        <f t="shared" si="1112"/>
        <v>0.0001875-0.000154815531130891i</v>
      </c>
      <c r="M3769" t="str">
        <f t="shared" si="1113"/>
        <v>0.0025-0.0000746290252630962i</v>
      </c>
      <c r="N3769">
        <f t="shared" si="1114"/>
        <v>47.38871452586082</v>
      </c>
      <c r="O3769">
        <f t="shared" si="1115"/>
        <v>49.390460263040204</v>
      </c>
      <c r="P3769" s="3">
        <f t="shared" si="1116"/>
        <v>-49.390460263040204</v>
      </c>
      <c r="Q3769" s="3">
        <f t="shared" si="1117"/>
        <v>132.61128547413918</v>
      </c>
      <c r="R3769">
        <f t="shared" si="1118"/>
        <v>-47.38871452586082</v>
      </c>
      <c r="S3769">
        <f t="shared" si="1119"/>
        <v>1367.0605914818439</v>
      </c>
      <c r="T3769">
        <f t="shared" si="1102"/>
        <v>-49.390460263040204</v>
      </c>
    </row>
    <row r="3770" spans="1:20" x14ac:dyDescent="0.25">
      <c r="A3770">
        <f t="shared" si="1103"/>
        <v>8622135.1035081651</v>
      </c>
      <c r="B3770">
        <f t="shared" si="1120"/>
        <v>1372255.421729475</v>
      </c>
      <c r="C3770" t="str">
        <f t="shared" si="1104"/>
        <v>-0.00226923785344582+0.00247628722815337i</v>
      </c>
      <c r="D3770" t="str">
        <f t="shared" si="1105"/>
        <v>0.763191363931348-1.45104722244101i</v>
      </c>
      <c r="E3770" t="str">
        <f t="shared" si="1106"/>
        <v>-5.82489314869268-7.1031217430753i</v>
      </c>
      <c r="F3770" t="str">
        <f t="shared" si="1107"/>
        <v>1.72681768338621-1.53817072440261i</v>
      </c>
      <c r="G3770" t="str">
        <f t="shared" si="1108"/>
        <v>0.593426510389688-0.491193940471995i</v>
      </c>
      <c r="H3770" t="str">
        <f t="shared" si="1109"/>
        <v>0.000602671666621608-6.32664797115365i</v>
      </c>
      <c r="I3770" t="str">
        <f t="shared" si="1110"/>
        <v>-0.0274499315065642-0.0308224039264874i</v>
      </c>
      <c r="K3770" t="str">
        <f t="shared" si="1111"/>
        <v>0.000180681911534229-0.000130731473067347i</v>
      </c>
      <c r="L3770" t="str">
        <f t="shared" si="1112"/>
        <v>0.0001875-0.000154229459185984i</v>
      </c>
      <c r="M3770" t="str">
        <f t="shared" si="1113"/>
        <v>0.0025-0.0000743465085306797i</v>
      </c>
      <c r="N3770">
        <f t="shared" si="1114"/>
        <v>47.498255964784988</v>
      </c>
      <c r="O3770">
        <f t="shared" si="1115"/>
        <v>49.476355054730341</v>
      </c>
      <c r="P3770" s="3">
        <f t="shared" si="1116"/>
        <v>-49.476355054730341</v>
      </c>
      <c r="Q3770" s="3">
        <f t="shared" si="1117"/>
        <v>132.50174403521501</v>
      </c>
      <c r="R3770">
        <f t="shared" si="1118"/>
        <v>-47.498255964784988</v>
      </c>
      <c r="S3770">
        <f t="shared" si="1119"/>
        <v>1372.2554217294751</v>
      </c>
      <c r="T3770">
        <f t="shared" si="1102"/>
        <v>-49.476355054730341</v>
      </c>
    </row>
    <row r="3771" spans="1:20" x14ac:dyDescent="0.25">
      <c r="A3771">
        <f t="shared" si="1103"/>
        <v>8654899.2169014961</v>
      </c>
      <c r="B3771">
        <f t="shared" si="1120"/>
        <v>1377469.9923320471</v>
      </c>
      <c r="C3771" t="str">
        <f t="shared" si="1104"/>
        <v>-0.00224220983838469+0.00245619352520673i</v>
      </c>
      <c r="D3771" t="str">
        <f t="shared" si="1105"/>
        <v>0.758682036181494-1.4479358972428i</v>
      </c>
      <c r="E3771" t="str">
        <f t="shared" si="1106"/>
        <v>-5.80733179690057-7.05315882126531i</v>
      </c>
      <c r="F3771" t="str">
        <f t="shared" si="1107"/>
        <v>1.72148824937933-1.53876208166868i</v>
      </c>
      <c r="G3771" t="str">
        <f t="shared" si="1108"/>
        <v>0.591595033068438-0.491538757288977i</v>
      </c>
      <c r="H3771" t="str">
        <f t="shared" si="1109"/>
        <v>0.00059792228037848-6.30269445460147i</v>
      </c>
      <c r="I3771" t="str">
        <f t="shared" si="1110"/>
        <v>-0.027356537915427-0.0306109383556783i</v>
      </c>
      <c r="K3771" t="str">
        <f t="shared" si="1111"/>
        <v>0.000180623174823032-0.000130241739382091i</v>
      </c>
      <c r="L3771" t="str">
        <f t="shared" si="1112"/>
        <v>0.0001875-0.000153645605883626i</v>
      </c>
      <c r="M3771" t="str">
        <f t="shared" si="1113"/>
        <v>0.0025-0.0000740650612977483i</v>
      </c>
      <c r="N3771">
        <f t="shared" si="1114"/>
        <v>47.607672163129877</v>
      </c>
      <c r="O3771">
        <f t="shared" si="1115"/>
        <v>49.562294965844949</v>
      </c>
      <c r="P3771" s="3">
        <f t="shared" si="1116"/>
        <v>-49.562294965844949</v>
      </c>
      <c r="Q3771" s="3">
        <f t="shared" si="1117"/>
        <v>132.39232783687012</v>
      </c>
      <c r="R3771">
        <f t="shared" si="1118"/>
        <v>-47.607672163129877</v>
      </c>
      <c r="S3771">
        <f t="shared" si="1119"/>
        <v>1377.469992332047</v>
      </c>
      <c r="T3771">
        <f t="shared" si="1102"/>
        <v>-49.562294965844949</v>
      </c>
    </row>
    <row r="3772" spans="1:20" x14ac:dyDescent="0.25">
      <c r="A3772">
        <f t="shared" si="1103"/>
        <v>8687787.8339257222</v>
      </c>
      <c r="B3772">
        <f t="shared" si="1120"/>
        <v>1382704.378302909</v>
      </c>
      <c r="C3772" t="str">
        <f t="shared" si="1104"/>
        <v>-0.00221547980730156+0.00243622908427815i</v>
      </c>
      <c r="D3772" t="str">
        <f t="shared" si="1105"/>
        <v>0.754191950480847-1.44481720884273i</v>
      </c>
      <c r="E3772" t="str">
        <f t="shared" si="1106"/>
        <v>-5.78973072653623-7.00344878877037i</v>
      </c>
      <c r="F3772" t="str">
        <f t="shared" si="1107"/>
        <v>1.7161514044458-1.53933580400445i</v>
      </c>
      <c r="G3772" t="str">
        <f t="shared" si="1108"/>
        <v>0.589761008958156-0.491876977780841i</v>
      </c>
      <c r="H3772" t="str">
        <f t="shared" si="1109"/>
        <v>0.000593211699442041-6.27883165352347i</v>
      </c>
      <c r="I3772" t="str">
        <f t="shared" si="1110"/>
        <v>-0.0272631456598374-0.0304005010862313i</v>
      </c>
      <c r="K3772" t="str">
        <f t="shared" si="1111"/>
        <v>0.000180564875101978-0.000129753801811023i</v>
      </c>
      <c r="L3772" t="str">
        <f t="shared" si="1112"/>
        <v>0.0001875-0.000153063962824892i</v>
      </c>
      <c r="M3772" t="str">
        <f t="shared" si="1113"/>
        <v>0.0025-0.000073784679515589i</v>
      </c>
      <c r="N3772">
        <f t="shared" si="1114"/>
        <v>47.716962832101473</v>
      </c>
      <c r="O3772">
        <f t="shared" si="1115"/>
        <v>49.648279958811116</v>
      </c>
      <c r="P3772" s="3">
        <f t="shared" si="1116"/>
        <v>-49.648279958811116</v>
      </c>
      <c r="Q3772" s="3">
        <f t="shared" si="1117"/>
        <v>132.28303716789853</v>
      </c>
      <c r="R3772">
        <f t="shared" si="1118"/>
        <v>-47.716962832101473</v>
      </c>
      <c r="S3772">
        <f t="shared" si="1119"/>
        <v>1382.7043783029089</v>
      </c>
      <c r="T3772">
        <f t="shared" si="1102"/>
        <v>-49.648279958811116</v>
      </c>
    </row>
    <row r="3773" spans="1:20" x14ac:dyDescent="0.25">
      <c r="A3773">
        <f t="shared" si="1103"/>
        <v>8720801.4276946411</v>
      </c>
      <c r="B3773">
        <f t="shared" si="1120"/>
        <v>1387958.6549404601</v>
      </c>
      <c r="C3773" t="str">
        <f t="shared" si="1104"/>
        <v>-0.00218904479071933+0.00241639351696561i</v>
      </c>
      <c r="D3773" t="str">
        <f t="shared" si="1105"/>
        <v>0.749721112283722-1.44169129304743i</v>
      </c>
      <c r="E3773" t="str">
        <f t="shared" si="1106"/>
        <v>-5.77209062516059-6.95399115360212i</v>
      </c>
      <c r="F3773" t="str">
        <f t="shared" si="1107"/>
        <v>1.71080728697819-1.53989181751084i</v>
      </c>
      <c r="G3773" t="str">
        <f t="shared" si="1108"/>
        <v>0.587924485617892-0.492208578581102i</v>
      </c>
      <c r="H3773" t="str">
        <f t="shared" si="1109"/>
        <v>0.000588539587175814-6.25505922409541i</v>
      </c>
      <c r="I3773" t="str">
        <f t="shared" si="1110"/>
        <v>-0.0271697559469436-0.0301910902994883i</v>
      </c>
      <c r="K3773" t="str">
        <f t="shared" si="1111"/>
        <v>0.000180507009171113-0.000129267654197647i</v>
      </c>
      <c r="L3773" t="str">
        <f t="shared" si="1112"/>
        <v>0.0001875-0.00015248452164265i</v>
      </c>
      <c r="M3773" t="str">
        <f t="shared" si="1113"/>
        <v>0.0025-0.0000735053591508159i</v>
      </c>
      <c r="N3773">
        <f t="shared" si="1114"/>
        <v>47.826127681153253</v>
      </c>
      <c r="O3773">
        <f t="shared" si="1115"/>
        <v>49.734309995932129</v>
      </c>
      <c r="P3773" s="3">
        <f t="shared" si="1116"/>
        <v>-49.734309995932129</v>
      </c>
      <c r="Q3773" s="3">
        <f t="shared" si="1117"/>
        <v>132.17387231884675</v>
      </c>
      <c r="R3773">
        <f t="shared" si="1118"/>
        <v>-47.826127681153253</v>
      </c>
      <c r="S3773">
        <f t="shared" si="1119"/>
        <v>1387.9586549404601</v>
      </c>
      <c r="T3773">
        <f t="shared" si="1102"/>
        <v>-49.734309995932129</v>
      </c>
    </row>
    <row r="3774" spans="1:20" x14ac:dyDescent="0.25">
      <c r="A3774">
        <f t="shared" si="1103"/>
        <v>8753940.473119881</v>
      </c>
      <c r="B3774">
        <f t="shared" si="1120"/>
        <v>1393232.8978292339</v>
      </c>
      <c r="C3774" t="str">
        <f t="shared" si="1104"/>
        <v>-0.00216290184489989+0.00239668642927022i</v>
      </c>
      <c r="D3774" t="str">
        <f t="shared" si="1105"/>
        <v>0.745269525895021-1.43855828521763i</v>
      </c>
      <c r="E3774" t="str">
        <f t="shared" si="1106"/>
        <v>-5.75441218151349-6.90478542149149i</v>
      </c>
      <c r="F3774" t="str">
        <f t="shared" si="1107"/>
        <v>1.70545603616549-1.54043004953213i</v>
      </c>
      <c r="G3774" t="str">
        <f t="shared" si="1108"/>
        <v>0.586085510880403-0.49253353674289i</v>
      </c>
      <c r="H3774" t="str">
        <f t="shared" si="1109"/>
        <v>0.000583905610129478-6.23137682379912i</v>
      </c>
      <c r="I3774" t="str">
        <f t="shared" si="1110"/>
        <v>-0.0270763700019835-0.0299827041694824i</v>
      </c>
      <c r="K3774" t="str">
        <f t="shared" si="1111"/>
        <v>0.000180449573853153-0.000128783290401712i</v>
      </c>
      <c r="L3774" t="str">
        <f t="shared" si="1112"/>
        <v>0.0001875-0.000151907274001444i</v>
      </c>
      <c r="M3774" t="str">
        <f t="shared" si="1113"/>
        <v>0.0025-0.0000732270961853116i</v>
      </c>
      <c r="N3774">
        <f t="shared" si="1114"/>
        <v>47.935166417972823</v>
      </c>
      <c r="O3774">
        <f t="shared" si="1115"/>
        <v>49.820385039381222</v>
      </c>
      <c r="P3774" s="3">
        <f t="shared" si="1116"/>
        <v>-49.820385039381222</v>
      </c>
      <c r="Q3774" s="3">
        <f t="shared" si="1117"/>
        <v>132.06483358202718</v>
      </c>
      <c r="R3774">
        <f t="shared" si="1118"/>
        <v>-47.935166417972823</v>
      </c>
      <c r="S3774">
        <f t="shared" si="1119"/>
        <v>1393.2328978292339</v>
      </c>
      <c r="T3774">
        <f t="shared" si="1102"/>
        <v>-49.820385039381222</v>
      </c>
    </row>
    <row r="3775" spans="1:20" x14ac:dyDescent="0.25">
      <c r="A3775">
        <f t="shared" si="1103"/>
        <v>8787205.446917735</v>
      </c>
      <c r="B3775">
        <f t="shared" si="1120"/>
        <v>1398527.182840985</v>
      </c>
      <c r="C3775" t="str">
        <f t="shared" si="1104"/>
        <v>-0.00213704805166783+0.00237710742173181i</v>
      </c>
      <c r="D3775" t="str">
        <f t="shared" si="1105"/>
        <v>0.740837194479654-1.43541832025825i</v>
      </c>
      <c r="E3775" t="str">
        <f t="shared" si="1106"/>
        <v>-5.73669608546508-6.85583109584586i</v>
      </c>
      <c r="F3775" t="str">
        <f t="shared" si="1107"/>
        <v>1.70009779197957-1.54095042866699i</v>
      </c>
      <c r="G3775" t="str">
        <f t="shared" si="1108"/>
        <v>0.584244132847467-0.492851829742752i</v>
      </c>
      <c r="H3775" t="str">
        <f t="shared" si="1109"/>
        <v>0.000579309438005368-6.20778411141768i</v>
      </c>
      <c r="I3775" t="str">
        <f t="shared" si="1110"/>
        <v>-0.0269829890680362-0.0297753408627347i</v>
      </c>
      <c r="K3775" t="str">
        <f t="shared" si="1111"/>
        <v>0.000180392565993329-0.000128300704299225i</v>
      </c>
      <c r="L3775" t="str">
        <f t="shared" si="1112"/>
        <v>0.0001875-0.000151332211597374i</v>
      </c>
      <c r="M3775" t="str">
        <f t="shared" si="1113"/>
        <v>0.0025-0.0000729498866161699i</v>
      </c>
      <c r="N3775">
        <f t="shared" si="1114"/>
        <v>48.044078748471918</v>
      </c>
      <c r="O3775">
        <f t="shared" si="1115"/>
        <v>49.906505051194927</v>
      </c>
      <c r="P3775" s="3">
        <f t="shared" si="1116"/>
        <v>-49.906505051194927</v>
      </c>
      <c r="Q3775" s="3">
        <f t="shared" si="1117"/>
        <v>131.95592125152808</v>
      </c>
      <c r="R3775">
        <f t="shared" si="1118"/>
        <v>-48.044078748471918</v>
      </c>
      <c r="S3775">
        <f t="shared" si="1119"/>
        <v>1398.527182840985</v>
      </c>
      <c r="T3775">
        <f t="shared" si="1102"/>
        <v>-49.906505051194927</v>
      </c>
    </row>
    <row r="3776" spans="1:20" x14ac:dyDescent="0.25">
      <c r="A3776">
        <f t="shared" si="1103"/>
        <v>8820596.8276160248</v>
      </c>
      <c r="B3776">
        <f t="shared" si="1120"/>
        <v>1403841.5861357809</v>
      </c>
      <c r="C3776" t="str">
        <f t="shared" si="1104"/>
        <v>-0.00211148051823461+0.00235765608956269i</v>
      </c>
      <c r="D3776" t="str">
        <f t="shared" si="1105"/>
        <v>0.736424120072066-1.43227153260874i</v>
      </c>
      <c r="E3776" t="str">
        <f t="shared" si="1106"/>
        <v>-5.71894302796623-6.80712767770586i</v>
      </c>
      <c r="F3776" t="str">
        <f t="shared" si="1107"/>
        <v>1.69473269516124-1.54145288477929i</v>
      </c>
      <c r="G3776" t="str">
        <f t="shared" si="1108"/>
        <v>0.582400399885133-0.493163435484394i</v>
      </c>
      <c r="H3776" t="str">
        <f t="shared" si="1109"/>
        <v>0.000574750743625363-6.18428074703024i</v>
      </c>
      <c r="I3776" t="str">
        <f t="shared" si="1110"/>
        <v>-0.0268896144057705-0.0295689985380501i</v>
      </c>
      <c r="K3776" t="str">
        <f t="shared" si="1111"/>
        <v>0.000180335982459247-0.000127819889782467i</v>
      </c>
      <c r="L3776" t="str">
        <f t="shared" si="1112"/>
        <v>0.0001875-0.000150759326157974i</v>
      </c>
      <c r="M3776" t="str">
        <f t="shared" si="1113"/>
        <v>0.0025-0.0000726737264556386i</v>
      </c>
      <c r="N3776">
        <f t="shared" si="1114"/>
        <v>48.152864376777217</v>
      </c>
      <c r="O3776">
        <f t="shared" si="1115"/>
        <v>49.99266999326661</v>
      </c>
      <c r="P3776" s="3">
        <f t="shared" si="1116"/>
        <v>-49.99266999326661</v>
      </c>
      <c r="Q3776" s="3">
        <f t="shared" si="1117"/>
        <v>131.84713562322278</v>
      </c>
      <c r="R3776">
        <f t="shared" si="1118"/>
        <v>-48.152864376777217</v>
      </c>
      <c r="S3776">
        <f t="shared" si="1119"/>
        <v>1403.841586135781</v>
      </c>
      <c r="T3776">
        <f t="shared" si="1102"/>
        <v>-49.99266999326661</v>
      </c>
    </row>
    <row r="3777" spans="1:20" x14ac:dyDescent="0.25">
      <c r="A3777">
        <f t="shared" si="1103"/>
        <v>8854115.0955609642</v>
      </c>
      <c r="B3777">
        <f t="shared" si="1120"/>
        <v>1409176.1841630968</v>
      </c>
      <c r="C3777" t="str">
        <f t="shared" si="1104"/>
        <v>-0.00208619637702363+0.00233833202277954i</v>
      </c>
      <c r="D3777" t="str">
        <f t="shared" si="1105"/>
        <v>0.732030303585838-1.42911805623355i</v>
      </c>
      <c r="E3777" t="str">
        <f t="shared" si="1106"/>
        <v>-5.70115370099838-6.75867466570459i</v>
      </c>
      <c r="F3777" t="str">
        <f t="shared" si="1107"/>
        <v>1.68936088720638-1.54193734900866i</v>
      </c>
      <c r="G3777" t="str">
        <f t="shared" si="1108"/>
        <v>0.580554360618911-0.493468332302366i</v>
      </c>
      <c r="H3777" t="str">
        <f t="shared" si="1109"/>
        <v>0.000570229202898173-6.16086639200732i</v>
      </c>
      <c r="I3777" t="str">
        <f t="shared" si="1110"/>
        <v>-0.0267962472931906-0.0293636753463211i</v>
      </c>
      <c r="K3777" t="str">
        <f t="shared" si="1111"/>
        <v>0.000180279820140733-0.000127340840759996i</v>
      </c>
      <c r="L3777" t="str">
        <f t="shared" si="1112"/>
        <v>0.0001875-0.000150188609442094i</v>
      </c>
      <c r="M3777" t="str">
        <f t="shared" si="1113"/>
        <v>0.0025-0.0000723986117310606i</v>
      </c>
      <c r="N3777">
        <f t="shared" si="1114"/>
        <v>48.261523005216276</v>
      </c>
      <c r="O3777">
        <f t="shared" si="1115"/>
        <v>50.078879827339776</v>
      </c>
      <c r="P3777" s="3">
        <f t="shared" si="1116"/>
        <v>-50.078879827339776</v>
      </c>
      <c r="Q3777" s="3">
        <f t="shared" si="1117"/>
        <v>131.73847699478372</v>
      </c>
      <c r="R3777">
        <f t="shared" si="1118"/>
        <v>-48.261523005216276</v>
      </c>
      <c r="S3777">
        <f t="shared" si="1119"/>
        <v>1409.1761841630969</v>
      </c>
      <c r="T3777">
        <f t="shared" si="1102"/>
        <v>-50.078879827339776</v>
      </c>
    </row>
    <row r="3778" spans="1:20" x14ac:dyDescent="0.25">
      <c r="A3778">
        <f t="shared" si="1103"/>
        <v>8887760.7329240963</v>
      </c>
      <c r="B3778">
        <f t="shared" si="1120"/>
        <v>1414531.0536629166</v>
      </c>
      <c r="C3778" t="str">
        <f t="shared" si="1104"/>
        <v>-0.00206119278549526+0.00231913480633379i</v>
      </c>
      <c r="D3778" t="str">
        <f t="shared" si="1105"/>
        <v>0.727655744823294-1.42595802461269i</v>
      </c>
      <c r="E3778" t="str">
        <f t="shared" si="1106"/>
        <v>-5.68332879752286-6.71047155602613i</v>
      </c>
      <c r="F3778" t="str">
        <f t="shared" si="1107"/>
        <v>1.68398251035169-1.54240375378104i</v>
      </c>
      <c r="G3778" t="str">
        <f t="shared" si="1108"/>
        <v>0.57870606392891-0.493766498965673i</v>
      </c>
      <c r="H3778" t="str">
        <f t="shared" si="1109"/>
        <v>0.000565744494786942-6.13754070900554i</v>
      </c>
      <c r="I3778" t="str">
        <f t="shared" si="1110"/>
        <v>-0.0267028890253807-0.0291593694303294i</v>
      </c>
      <c r="K3778" t="str">
        <f t="shared" si="1111"/>
        <v>0.000180224075949689-0.000126863551156675i</v>
      </c>
      <c r="L3778" t="str">
        <f t="shared" si="1112"/>
        <v>0.0001875-0.000149620053239783i</v>
      </c>
      <c r="M3778" t="str">
        <f t="shared" si="1113"/>
        <v>0.0025-0.0000721245384848183i</v>
      </c>
      <c r="N3778">
        <f t="shared" si="1114"/>
        <v>48.370054334315284</v>
      </c>
      <c r="O3778">
        <f t="shared" si="1115"/>
        <v>50.165134515001952</v>
      </c>
      <c r="P3778" s="3">
        <f t="shared" si="1116"/>
        <v>-50.165134515001952</v>
      </c>
      <c r="Q3778" s="3">
        <f t="shared" si="1117"/>
        <v>131.62994566568472</v>
      </c>
      <c r="R3778">
        <f t="shared" si="1118"/>
        <v>-48.370054334315284</v>
      </c>
      <c r="S3778">
        <f t="shared" si="1119"/>
        <v>1414.5310536629167</v>
      </c>
      <c r="T3778">
        <f t="shared" si="1102"/>
        <v>-50.165134515001952</v>
      </c>
    </row>
    <row r="3779" spans="1:20" x14ac:dyDescent="0.25">
      <c r="A3779">
        <f t="shared" si="1103"/>
        <v>8921534.2237092089</v>
      </c>
      <c r="B3779">
        <f t="shared" si="1120"/>
        <v>1419906.2716668358</v>
      </c>
      <c r="C3779" t="str">
        <f t="shared" si="1104"/>
        <v>-0.00203646692597317+0.00230006402024018i</v>
      </c>
      <c r="D3779" t="str">
        <f t="shared" si="1105"/>
        <v>0.723300442485266-1.42279157073261i</v>
      </c>
      <c r="E3779" t="str">
        <f t="shared" si="1106"/>
        <v>-5.66546901142981-6.66251784236609i</v>
      </c>
      <c r="F3779" t="str">
        <f t="shared" si="1107"/>
        <v>1.6785977075604-1.54285203281883i</v>
      </c>
      <c r="G3779" t="str">
        <f t="shared" si="1108"/>
        <v>0.576855558944905-0.494057914681332i</v>
      </c>
      <c r="H3779" t="str">
        <f t="shared" si="1109"/>
        <v>0.000561296301277332-6.11430336196295i</v>
      </c>
      <c r="I3779" t="str">
        <f t="shared" si="1110"/>
        <v>-0.0266095409142463-0.0289560789245539i</v>
      </c>
      <c r="K3779" t="str">
        <f t="shared" si="1111"/>
        <v>0.00018016874681995-0.000126388014913667i</v>
      </c>
      <c r="L3779" t="str">
        <f t="shared" si="1112"/>
        <v>0.0001875-0.000149053649372169i</v>
      </c>
      <c r="M3779" t="str">
        <f t="shared" si="1113"/>
        <v>0.0025-0.0000718515027742759i</v>
      </c>
      <c r="N3779">
        <f t="shared" si="1114"/>
        <v>48.478458062786501</v>
      </c>
      <c r="O3779">
        <f t="shared" si="1115"/>
        <v>50.251434017677411</v>
      </c>
      <c r="P3779" s="3">
        <f t="shared" si="1116"/>
        <v>-50.251434017677411</v>
      </c>
      <c r="Q3779" s="3">
        <f t="shared" si="1117"/>
        <v>131.5215419372135</v>
      </c>
      <c r="R3779">
        <f t="shared" si="1118"/>
        <v>-48.478458062786501</v>
      </c>
      <c r="S3779">
        <f t="shared" si="1119"/>
        <v>1419.9062716668357</v>
      </c>
      <c r="T3779">
        <f t="shared" si="1102"/>
        <v>-50.251434017677411</v>
      </c>
    </row>
    <row r="3780" spans="1:20" x14ac:dyDescent="0.25">
      <c r="A3780">
        <f t="shared" si="1103"/>
        <v>8955436.0537593048</v>
      </c>
      <c r="B3780">
        <f t="shared" si="1120"/>
        <v>1425301.9154991698</v>
      </c>
      <c r="C3780" t="str">
        <f t="shared" si="1104"/>
        <v>-0.00201201600547068+0.00228111923970369i</v>
      </c>
      <c r="D3780" t="str">
        <f t="shared" si="1105"/>
        <v>0.718964394180845-1.41961882707712i</v>
      </c>
      <c r="E3780" t="str">
        <f t="shared" si="1106"/>
        <v>-5.64757503748635-6.61481301589252i</v>
      </c>
      <c r="F3780" t="str">
        <f t="shared" si="1107"/>
        <v>1.67320662250772-1.54328212115101i</v>
      </c>
      <c r="G3780" t="str">
        <f t="shared" si="1108"/>
        <v>0.575002895041354-0.494342559097854i</v>
      </c>
      <c r="H3780" t="str">
        <f t="shared" si="1109"/>
        <v>0.000556884307345911-6.09115401609418i</v>
      </c>
      <c r="I3780" t="str">
        <f t="shared" si="1110"/>
        <v>-0.026516204288255-0.0287538019549807i</v>
      </c>
      <c r="K3780" t="str">
        <f t="shared" si="1111"/>
        <v>0.000180113829707134-0.000125914225988458i</v>
      </c>
      <c r="L3780" t="str">
        <f t="shared" si="1112"/>
        <v>0.0001875-0.000148489389691341i</v>
      </c>
      <c r="M3780" t="str">
        <f t="shared" si="1113"/>
        <v>0.0025-0.0000715795006717236i</v>
      </c>
      <c r="N3780">
        <f t="shared" si="1114"/>
        <v>48.586733887525355</v>
      </c>
      <c r="O3780">
        <f t="shared" si="1115"/>
        <v>50.33777829662084</v>
      </c>
      <c r="P3780" s="3">
        <f t="shared" si="1116"/>
        <v>-50.33777829662084</v>
      </c>
      <c r="Q3780" s="3">
        <f t="shared" si="1117"/>
        <v>131.41326611247464</v>
      </c>
      <c r="R3780">
        <f t="shared" si="1118"/>
        <v>-48.586733887525355</v>
      </c>
      <c r="S3780">
        <f t="shared" si="1119"/>
        <v>1425.3019154991698</v>
      </c>
      <c r="T3780">
        <f t="shared" si="1102"/>
        <v>-50.33777829662084</v>
      </c>
    </row>
    <row r="3781" spans="1:20" x14ac:dyDescent="0.25">
      <c r="A3781">
        <f t="shared" si="1103"/>
        <v>8989466.7107635885</v>
      </c>
      <c r="B3781">
        <f t="shared" si="1120"/>
        <v>1430718.0627780666</v>
      </c>
      <c r="C3781" t="str">
        <f t="shared" si="1104"/>
        <v>-0.00198783725551802+0.00226230003524462i</v>
      </c>
      <c r="D3781" t="str">
        <f t="shared" si="1105"/>
        <v>0.714647596437219-1.41643992561852i</v>
      </c>
      <c r="E3781" t="str">
        <f t="shared" si="1106"/>
        <v>-5.62964757128414-6.56735656520778i</v>
      </c>
      <c r="F3781" t="str">
        <f t="shared" si="1107"/>
        <v>1.66780939956622-1.54369395512299i</v>
      </c>
      <c r="G3781" t="str">
        <f t="shared" si="1108"/>
        <v>0.573148121832357-0.49462041230867i</v>
      </c>
      <c r="H3781" t="str">
        <f t="shared" si="1109"/>
        <v>0.000552508200928871-6.06809233788527i</v>
      </c>
      <c r="I3781" t="str">
        <f t="shared" si="1110"/>
        <v>-0.0264228804921726-0.0285525366389151i</v>
      </c>
      <c r="K3781" t="str">
        <f t="shared" si="1111"/>
        <v>0.000180059321588499-0.000125442178354858i</v>
      </c>
      <c r="L3781" t="str">
        <f t="shared" si="1112"/>
        <v>0.0001875-0.000147927266080236i</v>
      </c>
      <c r="M3781" t="str">
        <f t="shared" si="1113"/>
        <v>0.0025-0.0000713085282643191i</v>
      </c>
      <c r="N3781">
        <f t="shared" si="1114"/>
        <v>48.694881503602488</v>
      </c>
      <c r="O3781">
        <f t="shared" si="1115"/>
        <v>50.424167312910768</v>
      </c>
      <c r="P3781" s="3">
        <f t="shared" si="1116"/>
        <v>-50.424167312910768</v>
      </c>
      <c r="Q3781" s="3">
        <f t="shared" si="1117"/>
        <v>131.30511849639751</v>
      </c>
      <c r="R3781">
        <f t="shared" si="1118"/>
        <v>-48.694881503602488</v>
      </c>
      <c r="S3781">
        <f t="shared" si="1119"/>
        <v>1430.7180627780667</v>
      </c>
      <c r="T3781">
        <f t="shared" si="1102"/>
        <v>-50.424167312910768</v>
      </c>
    </row>
    <row r="3782" spans="1:20" x14ac:dyDescent="0.25">
      <c r="A3782">
        <f t="shared" si="1103"/>
        <v>9023626.6842644922</v>
      </c>
      <c r="B3782">
        <f t="shared" si="1120"/>
        <v>1436154.7914166234</v>
      </c>
      <c r="C3782" t="str">
        <f t="shared" si="1104"/>
        <v>-0.00196392793199018+0.00224360597282236i</v>
      </c>
      <c r="D3782" t="str">
        <f t="shared" si="1105"/>
        <v>0.710350044709591-1.41325499780895i</v>
      </c>
      <c r="E3782" t="str">
        <f t="shared" si="1106"/>
        <v>-5.61168730918675-6.52014797631131i</v>
      </c>
      <c r="F3782" t="str">
        <f t="shared" si="1107"/>
        <v>1.66240618379097-1.5440874724063i</v>
      </c>
      <c r="G3782" t="str">
        <f t="shared" si="1108"/>
        <v>0.571291289166558-0.494891454855477i</v>
      </c>
      <c r="H3782" t="str">
        <f t="shared" si="1109"/>
        <v>0.000548167672891225-6.04511799508911i</v>
      </c>
      <c r="I3782" t="str">
        <f t="shared" si="1110"/>
        <v>-0.0263295708868002-0.0283522810847985i</v>
      </c>
      <c r="K3782" t="str">
        <f t="shared" si="1111"/>
        <v>0.000180005219462806-0.000124971866003018i</v>
      </c>
      <c r="L3782" t="str">
        <f t="shared" si="1112"/>
        <v>0.0001875-0.000147367270452517i</v>
      </c>
      <c r="M3782" t="str">
        <f t="shared" si="1113"/>
        <v>0.0025-0.0000710385816540338i</v>
      </c>
      <c r="N3782">
        <f t="shared" si="1114"/>
        <v>48.802900604260799</v>
      </c>
      <c r="O3782">
        <f t="shared" si="1115"/>
        <v>50.510601027442171</v>
      </c>
      <c r="P3782" s="3">
        <f t="shared" si="1116"/>
        <v>-50.510601027442171</v>
      </c>
      <c r="Q3782" s="3">
        <f t="shared" si="1117"/>
        <v>131.1970993957392</v>
      </c>
      <c r="R3782">
        <f t="shared" si="1118"/>
        <v>-48.802900604260799</v>
      </c>
      <c r="S3782">
        <f t="shared" si="1119"/>
        <v>1436.1547914166233</v>
      </c>
      <c r="T3782">
        <f t="shared" si="1102"/>
        <v>-50.510601027442171</v>
      </c>
    </row>
    <row r="3783" spans="1:20" x14ac:dyDescent="0.25">
      <c r="A3783">
        <f t="shared" si="1103"/>
        <v>9057916.4656646959</v>
      </c>
      <c r="B3783">
        <f t="shared" si="1120"/>
        <v>1441612.1796240066</v>
      </c>
      <c r="C3783" t="str">
        <f t="shared" si="1104"/>
        <v>-0.00194028531493513+0.00222503661395696i</v>
      </c>
      <c r="D3783" t="str">
        <f t="shared" si="1105"/>
        <v>0.706071733391098-1.4100641745718i</v>
      </c>
      <c r="E3783" t="str">
        <f t="shared" si="1106"/>
        <v>-5.5936949482762-6.47318673256343i</v>
      </c>
      <c r="F3783" t="str">
        <f t="shared" si="1107"/>
        <v>1.65699712090454-1.54446261200803i</v>
      </c>
      <c r="G3783" t="str">
        <f t="shared" si="1108"/>
        <v>0.569432447121993-0.495155667731524i</v>
      </c>
      <c r="H3783" t="str">
        <f t="shared" si="1109"/>
        <v>0.000543862416996223-6.02223065672044i</v>
      </c>
      <c r="I3783" t="str">
        <f t="shared" si="1110"/>
        <v>-0.0262362768487067-0.0281530333920267i</v>
      </c>
      <c r="K3783" t="str">
        <f t="shared" si="1111"/>
        <v>0.000179951520350162-0.000124503282939428i</v>
      </c>
      <c r="L3783" t="str">
        <f t="shared" si="1112"/>
        <v>0.0001875-0.000146809394752458i</v>
      </c>
      <c r="M3783" t="str">
        <f t="shared" si="1113"/>
        <v>0.0025-0.000070769656957595i</v>
      </c>
      <c r="N3783">
        <f t="shared" si="1114"/>
        <v>48.910790880910895</v>
      </c>
      <c r="O3783">
        <f t="shared" si="1115"/>
        <v>50.59707940092072</v>
      </c>
      <c r="P3783" s="3">
        <f t="shared" si="1116"/>
        <v>-50.59707940092072</v>
      </c>
      <c r="Q3783" s="3">
        <f t="shared" si="1117"/>
        <v>131.08920911908911</v>
      </c>
      <c r="R3783">
        <f t="shared" si="1118"/>
        <v>-48.910790880910895</v>
      </c>
      <c r="S3783">
        <f t="shared" si="1119"/>
        <v>1441.6121796240066</v>
      </c>
      <c r="T3783">
        <f t="shared" si="1102"/>
        <v>-50.59707940092072</v>
      </c>
    </row>
    <row r="3784" spans="1:20" x14ac:dyDescent="0.25">
      <c r="A3784">
        <f t="shared" si="1103"/>
        <v>9092336.5482342243</v>
      </c>
      <c r="B3784">
        <f t="shared" si="1120"/>
        <v>1447090.305906578</v>
      </c>
      <c r="C3784" t="str">
        <f t="shared" si="1104"/>
        <v>-0.00191690670840303+0.00220659151584965i</v>
      </c>
      <c r="D3784" t="str">
        <f t="shared" si="1105"/>
        <v>0.701812655822829-1.40686758629338i</v>
      </c>
      <c r="E3784" t="str">
        <f t="shared" si="1106"/>
        <v>-5.57567118629922-6.42647231464979i</v>
      </c>
      <c r="F3784" t="str">
        <f t="shared" si="1107"/>
        <v>1.65158235728185-1.54481931428013i</v>
      </c>
      <c r="G3784" t="str">
        <f t="shared" si="1108"/>
        <v>0.567571646000884-0.495413032384829i</v>
      </c>
      <c r="H3784" t="str">
        <f t="shared" si="1109"/>
        <v>0.000539592129875225-5.999429993051i</v>
      </c>
      <c r="I3784" t="str">
        <f t="shared" si="1110"/>
        <v>-0.0261429997699607-0.0279547916507719i</v>
      </c>
      <c r="K3784" t="str">
        <f t="shared" si="1111"/>
        <v>0.000179898221291895-0.000124036423186932i</v>
      </c>
      <c r="L3784" t="str">
        <f t="shared" si="1112"/>
        <v>0.0001875-0.000146253630954829i</v>
      </c>
      <c r="M3784" t="str">
        <f t="shared" si="1113"/>
        <v>0.0025-0.0000705017503064304i</v>
      </c>
      <c r="N3784">
        <f t="shared" si="1114"/>
        <v>49.018552023129104</v>
      </c>
      <c r="O3784">
        <f t="shared" si="1115"/>
        <v>50.683602393855054</v>
      </c>
      <c r="P3784" s="3">
        <f t="shared" si="1116"/>
        <v>-50.683602393855054</v>
      </c>
      <c r="Q3784" s="3">
        <f t="shared" si="1117"/>
        <v>130.9814479768709</v>
      </c>
      <c r="R3784">
        <f t="shared" si="1118"/>
        <v>-49.018552023129104</v>
      </c>
      <c r="S3784">
        <f t="shared" si="1119"/>
        <v>1447.0903059065779</v>
      </c>
      <c r="T3784">
        <f t="shared" si="1102"/>
        <v>-50.683602393855054</v>
      </c>
    </row>
    <row r="3785" spans="1:20" x14ac:dyDescent="0.25">
      <c r="A3785">
        <f t="shared" si="1103"/>
        <v>9126887.4271175135</v>
      </c>
      <c r="B3785">
        <f t="shared" si="1120"/>
        <v>1452589.2490690229</v>
      </c>
      <c r="C3785" t="str">
        <f t="shared" si="1104"/>
        <v>-0.00189378944027578+0.00218827023150125i</v>
      </c>
      <c r="D3785" t="str">
        <f t="shared" si="1105"/>
        <v>0.697572804303857-1.40366536281469i</v>
      </c>
      <c r="E3785" t="str">
        <f t="shared" si="1106"/>
        <v>-5.55761672161289-6.38000420054721i</v>
      </c>
      <c r="F3785" t="str">
        <f t="shared" si="1107"/>
        <v>1.64616203993491-1.54515752092846i</v>
      </c>
      <c r="G3785" t="str">
        <f t="shared" si="1108"/>
        <v>0.565708936324381-0.495663530721313i</v>
      </c>
      <c r="H3785" t="str">
        <f t="shared" si="1109"/>
        <v>0.000535356510997878-5.97671567560488i</v>
      </c>
      <c r="I3785" t="str">
        <f t="shared" si="1110"/>
        <v>-0.0260497410578607-0.0277575539418094i</v>
      </c>
      <c r="K3785" t="str">
        <f t="shared" si="1111"/>
        <v>0.000179845319350401-0.000123571280784734i</v>
      </c>
      <c r="L3785" t="str">
        <f t="shared" si="1112"/>
        <v>0.0001875-0.000145699971064783i</v>
      </c>
      <c r="M3785" t="str">
        <f t="shared" si="1113"/>
        <v>0.0025-0.0000702348578466134i</v>
      </c>
      <c r="N3785">
        <f t="shared" si="1114"/>
        <v>49.12618371865517</v>
      </c>
      <c r="O3785">
        <f t="shared" si="1115"/>
        <v>50.770169966550569</v>
      </c>
      <c r="P3785" s="3">
        <f t="shared" si="1116"/>
        <v>-50.770169966550569</v>
      </c>
      <c r="Q3785" s="3">
        <f t="shared" si="1117"/>
        <v>130.87381628134483</v>
      </c>
      <c r="R3785">
        <f t="shared" si="1118"/>
        <v>-49.12618371865517</v>
      </c>
      <c r="S3785">
        <f t="shared" si="1119"/>
        <v>1452.589249069023</v>
      </c>
      <c r="T3785">
        <f t="shared" si="1102"/>
        <v>-50.770169966550569</v>
      </c>
    </row>
    <row r="3786" spans="1:20" x14ac:dyDescent="0.25">
      <c r="A3786">
        <f t="shared" si="1103"/>
        <v>9161569.5993405599</v>
      </c>
      <c r="B3786">
        <f t="shared" si="1120"/>
        <v>1458109.0882154852</v>
      </c>
      <c r="C3786" t="str">
        <f t="shared" si="1104"/>
        <v>-0.00187093086209737+0.00217007230982932i</v>
      </c>
      <c r="D3786" t="str">
        <f t="shared" si="1105"/>
        <v>0.693352170101362-1.40045763342344i</v>
      </c>
      <c r="E3786" t="str">
        <f t="shared" si="1106"/>
        <v>-5.53953225313005-6.33378186548991i</v>
      </c>
      <c r="F3786" t="str">
        <f t="shared" si="1107"/>
        <v>1.64073631649732-1.54547717502164i</v>
      </c>
      <c r="G3786" t="str">
        <f t="shared" si="1108"/>
        <v>0.56384436882725-0.495907145107882i</v>
      </c>
      <c r="H3786" t="str">
        <f t="shared" si="1109"/>
        <v>0.000531155262642638-5.95408737715363i</v>
      </c>
      <c r="I3786" t="str">
        <f t="shared" si="1110"/>
        <v>-0.0259565021346622-0.0275613183363452i</v>
      </c>
      <c r="K3786" t="str">
        <f t="shared" si="1111"/>
        <v>0.000179792811609007-0.0001231078497884i</v>
      </c>
      <c r="L3786" t="str">
        <f t="shared" si="1112"/>
        <v>0.0001875-0.000145148407117736i</v>
      </c>
      <c r="M3786" t="str">
        <f t="shared" si="1113"/>
        <v>0.0025-0.0000699689757388057i</v>
      </c>
      <c r="N3786">
        <f t="shared" si="1114"/>
        <v>49.233685653392627</v>
      </c>
      <c r="O3786">
        <f t="shared" si="1115"/>
        <v>50.856782079102132</v>
      </c>
      <c r="P3786" s="3">
        <f t="shared" si="1116"/>
        <v>-50.856782079102132</v>
      </c>
      <c r="Q3786" s="3">
        <f t="shared" si="1117"/>
        <v>130.76631434660737</v>
      </c>
      <c r="R3786">
        <f t="shared" si="1118"/>
        <v>-49.233685653392627</v>
      </c>
      <c r="S3786">
        <f t="shared" si="1119"/>
        <v>1458.1090882154851</v>
      </c>
      <c r="T3786">
        <f t="shared" si="1102"/>
        <v>-50.856782079102132</v>
      </c>
    </row>
    <row r="3787" spans="1:20" x14ac:dyDescent="0.25">
      <c r="A3787">
        <f t="shared" si="1103"/>
        <v>9196383.5638180543</v>
      </c>
      <c r="B3787">
        <f t="shared" si="1120"/>
        <v>1463649.9027507042</v>
      </c>
      <c r="C3787" t="str">
        <f t="shared" si="1104"/>
        <v>-0.00184832834890473+0.00215199729578342i</v>
      </c>
      <c r="D3787" t="str">
        <f t="shared" si="1105"/>
        <v>0.689150743460724-1.39724452684613i</v>
      </c>
      <c r="E3787" t="str">
        <f t="shared" si="1106"/>
        <v>-5.5214184802639-6.28780478193695i</v>
      </c>
      <c r="F3787" t="str">
        <f t="shared" si="1107"/>
        <v>1.63530533520868-1.54577822099971i</v>
      </c>
      <c r="G3787" t="str">
        <f t="shared" si="1108"/>
        <v>0.561977994452518-0.496143858375415i</v>
      </c>
      <c r="H3787" t="str">
        <f t="shared" si="1109"/>
        <v>0.000526988089867624-5.93154477171145i</v>
      </c>
      <c r="I3787" t="str">
        <f t="shared" si="1110"/>
        <v>-0.0258632844373039-0.0273660828958474i</v>
      </c>
      <c r="K3787" t="str">
        <f t="shared" si="1111"/>
        <v>0.000179740695171833-0.000122646124269865i</v>
      </c>
      <c r="L3787" t="str">
        <f t="shared" si="1112"/>
        <v>0.0001875-0.000144598931179254i</v>
      </c>
      <c r="M3787" t="str">
        <f t="shared" si="1113"/>
        <v>0.0025-0.0000697041001582045i</v>
      </c>
      <c r="N3787">
        <f t="shared" si="1114"/>
        <v>49.341057511408934</v>
      </c>
      <c r="O3787">
        <f t="shared" si="1115"/>
        <v>50.943438691387769</v>
      </c>
      <c r="P3787" s="3">
        <f t="shared" si="1116"/>
        <v>-50.943438691387769</v>
      </c>
      <c r="Q3787" s="3">
        <f t="shared" si="1117"/>
        <v>130.65894248859107</v>
      </c>
      <c r="R3787">
        <f t="shared" si="1118"/>
        <v>-49.341057511408934</v>
      </c>
      <c r="S3787">
        <f t="shared" si="1119"/>
        <v>1463.6499027507043</v>
      </c>
      <c r="T3787">
        <f t="shared" si="1102"/>
        <v>-50.943438691387769</v>
      </c>
    </row>
    <row r="3788" spans="1:20" x14ac:dyDescent="0.25">
      <c r="A3788">
        <f t="shared" si="1103"/>
        <v>9231329.8213605639</v>
      </c>
      <c r="B3788">
        <f t="shared" si="1120"/>
        <v>1469211.7723811569</v>
      </c>
      <c r="C3788" t="str">
        <f t="shared" si="1104"/>
        <v>-0.00182597929905946+0.00213404473045895i</v>
      </c>
      <c r="D3788" t="str">
        <f t="shared" si="1105"/>
        <v>0.684968513615724-1.39402617124035i</v>
      </c>
      <c r="E3788" t="str">
        <f t="shared" si="1106"/>
        <v>-5.50327610287243-6.24207241954081i</v>
      </c>
      <c r="F3788" t="str">
        <f t="shared" si="1107"/>
        <v>1.62986924489889-1.54606060468253i</v>
      </c>
      <c r="G3788" t="str">
        <f t="shared" si="1108"/>
        <v>0.560109864346057-0.496373653821694i</v>
      </c>
      <c r="H3788" t="str">
        <f t="shared" si="1109"/>
        <v>0.000522854700481849-5.90908753453059i</v>
      </c>
      <c r="I3788" t="str">
        <f t="shared" si="1110"/>
        <v>-0.0257700894171321-0.0271718456718832i</v>
      </c>
      <c r="K3788" t="str">
        <f t="shared" si="1111"/>
        <v>0.000179688967163653-0.000122186098317441i</v>
      </c>
      <c r="L3788" t="str">
        <f t="shared" si="1112"/>
        <v>0.0001875-0.000144051535344944i</v>
      </c>
      <c r="M3788" t="str">
        <f t="shared" si="1113"/>
        <v>0.0025-0.0000694402272944855i</v>
      </c>
      <c r="N3788">
        <f t="shared" si="1114"/>
        <v>49.448298974935398</v>
      </c>
      <c r="O3788">
        <f t="shared" si="1115"/>
        <v>51.030139763061378</v>
      </c>
      <c r="P3788" s="3">
        <f t="shared" si="1116"/>
        <v>-51.030139763061378</v>
      </c>
      <c r="Q3788" s="3">
        <f t="shared" si="1117"/>
        <v>130.5517010250646</v>
      </c>
      <c r="R3788">
        <f t="shared" si="1118"/>
        <v>-49.448298974935398</v>
      </c>
      <c r="S3788">
        <f t="shared" si="1119"/>
        <v>1469.2117723811568</v>
      </c>
      <c r="T3788">
        <f t="shared" si="1102"/>
        <v>-51.030139763061378</v>
      </c>
    </row>
    <row r="3789" spans="1:20" x14ac:dyDescent="0.25">
      <c r="A3789">
        <f t="shared" si="1103"/>
        <v>9266408.8746817335</v>
      </c>
      <c r="B3789">
        <f t="shared" si="1120"/>
        <v>1474794.7771162053</v>
      </c>
      <c r="C3789" t="str">
        <f t="shared" si="1104"/>
        <v>-0.00180388113407996+0.00211621415120938i</v>
      </c>
      <c r="D3789" t="str">
        <f t="shared" si="1105"/>
        <v>0.680805468798774-1.3908026941873i</v>
      </c>
      <c r="E3789" t="str">
        <f t="shared" si="1106"/>
        <v>-5.48510582120254-6.19658424511638i</v>
      </c>
      <c r="F3789" t="str">
        <f t="shared" si="1107"/>
        <v>1.62442819497221-1.54632427327804i</v>
      </c>
      <c r="G3789" t="str">
        <f t="shared" si="1108"/>
        <v>0.558240029851132-0.496596515214252i</v>
      </c>
      <c r="H3789" t="str">
        <f t="shared" si="1109"/>
        <v>0.000518754805016708-5.88671534209643i</v>
      </c>
      <c r="I3789" t="str">
        <f t="shared" si="1110"/>
        <v>-0.0256769185396231-0.0269786047059556i</v>
      </c>
      <c r="K3789" t="str">
        <f t="shared" si="1111"/>
        <v>0.000179637624729753-0.000121727766035812i</v>
      </c>
      <c r="L3789" t="str">
        <f t="shared" si="1112"/>
        <v>0.0001875-0.00014350621174033i</v>
      </c>
      <c r="M3789" t="str">
        <f t="shared" si="1113"/>
        <v>0.0025-0.000069177353351749i</v>
      </c>
      <c r="N3789">
        <f t="shared" si="1114"/>
        <v>49.555409724371174</v>
      </c>
      <c r="O3789">
        <f t="shared" si="1115"/>
        <v>51.116885253546144</v>
      </c>
      <c r="P3789" s="3">
        <f t="shared" si="1116"/>
        <v>-51.116885253546144</v>
      </c>
      <c r="Q3789" s="3">
        <f t="shared" si="1117"/>
        <v>130.44459027562883</v>
      </c>
      <c r="R3789">
        <f t="shared" si="1118"/>
        <v>-49.555409724371174</v>
      </c>
      <c r="S3789">
        <f t="shared" si="1119"/>
        <v>1474.7947771162053</v>
      </c>
      <c r="T3789">
        <f t="shared" si="1102"/>
        <v>-51.116885253546144</v>
      </c>
    </row>
    <row r="3790" spans="1:20" x14ac:dyDescent="0.25">
      <c r="A3790">
        <f t="shared" si="1103"/>
        <v>9301621.228405524</v>
      </c>
      <c r="B3790">
        <f t="shared" si="1120"/>
        <v>1480398.997269247</v>
      </c>
      <c r="C3790" t="str">
        <f t="shared" si="1104"/>
        <v>-0.00178203129847447+0.002098505091757i</v>
      </c>
      <c r="D3790" t="str">
        <f t="shared" si="1105"/>
        <v>0.676661596251126-1.38757422268436i</v>
      </c>
      <c r="E3790" t="str">
        <f t="shared" si="1106"/>
        <v>-5.46690833583345-6.15133972261166i</v>
      </c>
      <c r="F3790" t="str">
        <f t="shared" si="1107"/>
        <v>1.61898233539131-1.54656917539021i</v>
      </c>
      <c r="G3790" t="str">
        <f t="shared" si="1108"/>
        <v>0.556368542502896-0.49681242679315i</v>
      </c>
      <c r="H3790" t="str">
        <f t="shared" si="1109"/>
        <v>0.000514688116697882-5.86442787212292i</v>
      </c>
      <c r="I3790" t="str">
        <f t="shared" si="1110"/>
        <v>-0.0255837732841039-0.026786358029347i</v>
      </c>
      <c r="K3790" t="str">
        <f t="shared" si="1111"/>
        <v>0.000179586665035802-0.000121271121546049i</v>
      </c>
      <c r="L3790" t="str">
        <f t="shared" si="1112"/>
        <v>0.0001875-0.000142962952520752i</v>
      </c>
      <c r="M3790" t="str">
        <f t="shared" si="1113"/>
        <v>0.0025-0.0000689154745484649i</v>
      </c>
      <c r="N3790">
        <f t="shared" si="1114"/>
        <v>49.662389438286368</v>
      </c>
      <c r="O3790">
        <f t="shared" si="1115"/>
        <v>51.203675122027178</v>
      </c>
      <c r="P3790" s="3">
        <f t="shared" si="1116"/>
        <v>-51.203675122027178</v>
      </c>
      <c r="Q3790" s="3">
        <f t="shared" si="1117"/>
        <v>130.33761056171363</v>
      </c>
      <c r="R3790">
        <f t="shared" si="1118"/>
        <v>-49.662389438286368</v>
      </c>
      <c r="S3790">
        <f t="shared" si="1119"/>
        <v>1480.398997269247</v>
      </c>
      <c r="T3790">
        <f t="shared" si="1102"/>
        <v>-51.203675122027178</v>
      </c>
    </row>
    <row r="3791" spans="1:20" x14ac:dyDescent="0.25">
      <c r="A3791">
        <f t="shared" si="1103"/>
        <v>9336967.3890734669</v>
      </c>
      <c r="B3791">
        <f t="shared" si="1120"/>
        <v>1486024.5134588701</v>
      </c>
      <c r="C3791" t="str">
        <f t="shared" si="1104"/>
        <v>-0.00176042725957452+0.0020809170823018i</v>
      </c>
      <c r="D3791" t="str">
        <f t="shared" si="1105"/>
        <v>0.672536882233185-1.3843408831379i</v>
      </c>
      <c r="E3791" t="str">
        <f t="shared" si="1106"/>
        <v>-5.44868434761992-6.10633831307854i</v>
      </c>
      <c r="F3791" t="str">
        <f t="shared" si="1107"/>
        <v>1.61353181666105-1.54679526102681i</v>
      </c>
      <c r="G3791" t="str">
        <f t="shared" si="1108"/>
        <v>0.554495454022838-0.49702137327367i</v>
      </c>
      <c r="H3791" t="str">
        <f t="shared" si="1109"/>
        <v>0.000510654351417493-5.84222480354791i</v>
      </c>
      <c r="I3791" t="str">
        <f t="shared" si="1110"/>
        <v>-0.0254906551434712-0.0265951036629635i</v>
      </c>
      <c r="K3791" t="str">
        <f t="shared" si="1111"/>
        <v>0.000179536085267705-0.000120816158985597i</v>
      </c>
      <c r="L3791" t="str">
        <f t="shared" si="1112"/>
        <v>0.0001875-0.000142421749871241i</v>
      </c>
      <c r="M3791" t="str">
        <f t="shared" si="1113"/>
        <v>0.0025-0.0000686545871174187i</v>
      </c>
      <c r="N3791">
        <f t="shared" si="1114"/>
        <v>49.769237793425106</v>
      </c>
      <c r="O3791">
        <f t="shared" si="1115"/>
        <v>51.290509327445548</v>
      </c>
      <c r="P3791" s="3">
        <f t="shared" si="1116"/>
        <v>-51.290509327445548</v>
      </c>
      <c r="Q3791" s="3">
        <f t="shared" si="1117"/>
        <v>130.23076220657489</v>
      </c>
      <c r="R3791">
        <f t="shared" si="1118"/>
        <v>-49.769237793425106</v>
      </c>
      <c r="S3791">
        <f t="shared" si="1119"/>
        <v>1486.0245134588702</v>
      </c>
      <c r="T3791">
        <f t="shared" si="1102"/>
        <v>-51.290509327445548</v>
      </c>
    </row>
    <row r="3792" spans="1:20" x14ac:dyDescent="0.25">
      <c r="A3792">
        <f t="shared" si="1103"/>
        <v>9372447.8651519455</v>
      </c>
      <c r="B3792">
        <f t="shared" si="1120"/>
        <v>1491671.4066100139</v>
      </c>
      <c r="C3792" t="str">
        <f t="shared" si="1104"/>
        <v>-0.00173906650736931+0.00206344964962922i</v>
      </c>
      <c r="D3792" t="str">
        <f t="shared" si="1105"/>
        <v>0.668431312034812-1.38110280135623i</v>
      </c>
      <c r="E3792" t="str">
        <f t="shared" si="1106"/>
        <v>-5.43043455763501-6.0615794746453i</v>
      </c>
      <c r="F3792" t="str">
        <f t="shared" si="1107"/>
        <v>1.60807678981226-1.54700248160699i</v>
      </c>
      <c r="G3792" t="str">
        <f t="shared" si="1108"/>
        <v>0.552620816313193-0.497223339848939i</v>
      </c>
      <c r="H3792" t="str">
        <f t="shared" si="1109"/>
        <v>0.000506653227706589-5.82010581652824i</v>
      </c>
      <c r="I3792" t="str">
        <f t="shared" si="1110"/>
        <v>-0.0253975656239088-0.0264048396171842i</v>
      </c>
      <c r="K3792" t="str">
        <f t="shared" si="1111"/>
        <v>0.000179485882631476-0.000120362872508292i</v>
      </c>
      <c r="L3792" t="str">
        <f t="shared" si="1112"/>
        <v>0.0001875-0.000141882596006416i</v>
      </c>
      <c r="M3792" t="str">
        <f t="shared" si="1113"/>
        <v>0.0025-0.0000683946873056573i</v>
      </c>
      <c r="N3792">
        <f t="shared" si="1114"/>
        <v>49.875954464711725</v>
      </c>
      <c r="O3792">
        <f t="shared" si="1115"/>
        <v>51.377387828490733</v>
      </c>
      <c r="P3792" s="3">
        <f t="shared" si="1116"/>
        <v>-51.377387828490733</v>
      </c>
      <c r="Q3792" s="3">
        <f t="shared" si="1117"/>
        <v>130.12404553528827</v>
      </c>
      <c r="R3792">
        <f t="shared" si="1118"/>
        <v>-49.875954464711725</v>
      </c>
      <c r="S3792">
        <f t="shared" si="1119"/>
        <v>1491.6714066100139</v>
      </c>
      <c r="T3792">
        <f t="shared" si="1102"/>
        <v>-51.377387828490733</v>
      </c>
    </row>
    <row r="3793" spans="1:20" x14ac:dyDescent="0.25">
      <c r="A3793">
        <f t="shared" si="1103"/>
        <v>9408063.1670395229</v>
      </c>
      <c r="B3793">
        <f t="shared" si="1120"/>
        <v>1497339.7579551321</v>
      </c>
      <c r="C3793" t="str">
        <f t="shared" si="1104"/>
        <v>-0.00171794655434064+0.00204610231721624i</v>
      </c>
      <c r="D3793" t="str">
        <f t="shared" si="1105"/>
        <v>0.664344869985659-1.37786010254273i</v>
      </c>
      <c r="E3793" t="str">
        <f t="shared" si="1106"/>
        <v>-5.41215966711279-6.01706266248984i</v>
      </c>
      <c r="F3793" t="str">
        <f t="shared" si="1107"/>
        <v>1.60261740638531-1.54719078996859i</v>
      </c>
      <c r="G3793" t="str">
        <f t="shared" si="1108"/>
        <v>0.550744681451301-0.49741831219247i</v>
      </c>
      <c r="H3793" t="str">
        <f t="shared" si="1109"/>
        <v>0.000502684466708003-5.79807059243541i</v>
      </c>
      <c r="I3793" t="str">
        <f t="shared" si="1110"/>
        <v>-0.025304506244605-0.0262155638917139i</v>
      </c>
      <c r="K3793" t="str">
        <f t="shared" si="1111"/>
        <v>0.000179436054353099-0.000119911256284354i</v>
      </c>
      <c r="L3793" t="str">
        <f t="shared" si="1112"/>
        <v>0.0001875-0.000141345483170369i</v>
      </c>
      <c r="M3793" t="str">
        <f t="shared" si="1113"/>
        <v>0.0025-0.0000681357713744341i</v>
      </c>
      <c r="N3793">
        <f t="shared" si="1114"/>
        <v>49.982539125257972</v>
      </c>
      <c r="O3793">
        <f t="shared" si="1115"/>
        <v>51.464310583593729</v>
      </c>
      <c r="P3793" s="3">
        <f t="shared" si="1116"/>
        <v>-51.464310583593729</v>
      </c>
      <c r="Q3793" s="3">
        <f t="shared" si="1117"/>
        <v>130.01746087474203</v>
      </c>
      <c r="R3793">
        <f t="shared" si="1118"/>
        <v>-49.982539125257972</v>
      </c>
      <c r="S3793">
        <f t="shared" si="1119"/>
        <v>1497.339757955132</v>
      </c>
      <c r="T3793">
        <f t="shared" si="1102"/>
        <v>-51.464310583593729</v>
      </c>
    </row>
    <row r="3794" spans="1:20" x14ac:dyDescent="0.25">
      <c r="A3794">
        <f t="shared" si="1103"/>
        <v>9443813.8070742749</v>
      </c>
      <c r="B3794">
        <f t="shared" si="1120"/>
        <v>1503029.6490353616</v>
      </c>
      <c r="C3794" t="str">
        <f t="shared" si="1104"/>
        <v>-0.00169706493529857+0.00202887460533572i</v>
      </c>
      <c r="D3794" t="str">
        <f t="shared" si="1105"/>
        <v>0.66027753946555-1.37461291128911i</v>
      </c>
      <c r="E3794" t="str">
        <f t="shared" si="1106"/>
        <v>-5.39386037739012-5.97278732881361i</v>
      </c>
      <c r="F3794" t="str">
        <f t="shared" si="1107"/>
        <v>1.5971538184136-1.54736014037519i</v>
      </c>
      <c r="G3794" t="str">
        <f t="shared" si="1108"/>
        <v>0.548867101683932-0.497606276460629i</v>
      </c>
      <c r="H3794" t="str">
        <f t="shared" si="1109"/>
        <v>0.00049874779214944-5.77611881385067i</v>
      </c>
      <c r="I3794" t="str">
        <f t="shared" si="1110"/>
        <v>-0.0252114785374647-0.0260272744754387i</v>
      </c>
      <c r="K3794" t="str">
        <f t="shared" si="1111"/>
        <v>0.000179386597678396-0.000119461304500385i</v>
      </c>
      <c r="L3794" t="str">
        <f t="shared" si="1112"/>
        <v>0.0001875-0.00014081040363655i</v>
      </c>
      <c r="M3794" t="str">
        <f t="shared" si="1113"/>
        <v>0.0025-0.0000678778355991573i</v>
      </c>
      <c r="N3794">
        <f t="shared" si="1114"/>
        <v>50.088991446367231</v>
      </c>
      <c r="O3794">
        <f t="shared" si="1115"/>
        <v>51.551277550920688</v>
      </c>
      <c r="P3794" s="3">
        <f t="shared" si="1116"/>
        <v>-51.551277550920688</v>
      </c>
      <c r="Q3794" s="3">
        <f t="shared" si="1117"/>
        <v>129.91100855363277</v>
      </c>
      <c r="R3794">
        <f t="shared" si="1118"/>
        <v>-50.088991446367231</v>
      </c>
      <c r="S3794">
        <f t="shared" si="1119"/>
        <v>1503.0296490353617</v>
      </c>
      <c r="T3794">
        <f t="shared" si="1102"/>
        <v>-51.551277550920688</v>
      </c>
    </row>
    <row r="3795" spans="1:20" x14ac:dyDescent="0.25">
      <c r="A3795">
        <f t="shared" si="1103"/>
        <v>9479700.2995411567</v>
      </c>
      <c r="B3795">
        <f t="shared" si="1120"/>
        <v>1508741.161701696</v>
      </c>
      <c r="C3795" t="str">
        <f t="shared" si="1104"/>
        <v>-0.00167641920721773+0.00201176603115962i</v>
      </c>
      <c r="D3795" t="str">
        <f t="shared" si="1105"/>
        <v>0.656229302914842-1.37136135156885i</v>
      </c>
      <c r="E3795" t="str">
        <f t="shared" si="1106"/>
        <v>-5.37553738984876-5.928752922817i</v>
      </c>
      <c r="F3795" t="str">
        <f t="shared" si="1107"/>
        <v>1.5916861784069-1.54751048852303i</v>
      </c>
      <c r="G3795" t="str">
        <f t="shared" si="1108"/>
        <v>0.546988129421564-0.497787219295014i</v>
      </c>
      <c r="H3795" t="str">
        <f t="shared" si="1109"/>
        <v>0.000494842930316924-5.75425016456058i</v>
      </c>
      <c r="I3795" t="str">
        <f t="shared" si="1110"/>
        <v>-0.025118484046825-0.0258399693462855i</v>
      </c>
      <c r="K3795" t="str">
        <f t="shared" si="1111"/>
        <v>0.000179337509872891-0.000119013011359376i</v>
      </c>
      <c r="L3795" t="str">
        <f t="shared" si="1112"/>
        <v>0.0001875-0.000140277349707661i</v>
      </c>
      <c r="M3795" t="str">
        <f t="shared" si="1113"/>
        <v>0.0025-0.000067620876269334i</v>
      </c>
      <c r="N3795">
        <f t="shared" si="1114"/>
        <v>50.195311097545982</v>
      </c>
      <c r="O3795">
        <f t="shared" si="1115"/>
        <v>51.638288688365741</v>
      </c>
      <c r="P3795" s="3">
        <f t="shared" si="1116"/>
        <v>-51.638288688365741</v>
      </c>
      <c r="Q3795" s="3">
        <f t="shared" si="1117"/>
        <v>129.80468890245402</v>
      </c>
      <c r="R3795">
        <f t="shared" si="1118"/>
        <v>-50.195311097545982</v>
      </c>
      <c r="S3795">
        <f t="shared" si="1119"/>
        <v>1508.741161701696</v>
      </c>
      <c r="T3795">
        <f t="shared" si="1102"/>
        <v>-51.638288688365741</v>
      </c>
    </row>
    <row r="3796" spans="1:20" x14ac:dyDescent="0.25">
      <c r="A3796">
        <f t="shared" si="1103"/>
        <v>9515723.160679413</v>
      </c>
      <c r="B3796">
        <f t="shared" si="1120"/>
        <v>1514474.3781161625</v>
      </c>
      <c r="C3796" t="str">
        <f t="shared" si="1104"/>
        <v>-0.00165600694907442+0.00199477610886048i</v>
      </c>
      <c r="D3796" t="str">
        <f t="shared" si="1105"/>
        <v>0.652200141844871-1.36810554673083i</v>
      </c>
      <c r="E3796" t="str">
        <f t="shared" si="1106"/>
        <v>-5.3571914058567-5.88495889067524i</v>
      </c>
      <c r="F3796" t="str">
        <f t="shared" si="1107"/>
        <v>1.58621463933459-1.54764179154759i</v>
      </c>
      <c r="G3796" t="str">
        <f t="shared" si="1108"/>
        <v>0.545107817232628-0.497961127824761i</v>
      </c>
      <c r="H3796" t="str">
        <f t="shared" si="1109"/>
        <v>0.000490969610028526-5.73246432955225i</v>
      </c>
      <c r="I3796" t="str">
        <f t="shared" si="1110"/>
        <v>-0.0250255243291649-0.0256536464710851i</v>
      </c>
      <c r="K3796" t="str">
        <f t="shared" si="1111"/>
        <v>0.00017928878822168-0.000118566371080698i</v>
      </c>
      <c r="L3796" t="str">
        <f t="shared" si="1112"/>
        <v>0.0001875-0.000139746313715542i</v>
      </c>
      <c r="M3796" t="str">
        <f t="shared" si="1113"/>
        <v>0.0025-0.0000673648896885176i</v>
      </c>
      <c r="N3796">
        <f t="shared" si="1114"/>
        <v>50.301497746510677</v>
      </c>
      <c r="O3796">
        <f t="shared" si="1115"/>
        <v>51.725343953544218</v>
      </c>
      <c r="P3796" s="3">
        <f t="shared" si="1116"/>
        <v>-51.725343953544218</v>
      </c>
      <c r="Q3796" s="3">
        <f t="shared" si="1117"/>
        <v>129.69850225348932</v>
      </c>
      <c r="R3796">
        <f t="shared" si="1118"/>
        <v>-50.301497746510677</v>
      </c>
      <c r="S3796">
        <f t="shared" si="1119"/>
        <v>1514.4743781161626</v>
      </c>
      <c r="T3796">
        <f t="shared" si="1102"/>
        <v>-51.725343953544218</v>
      </c>
    </row>
    <row r="3797" spans="1:20" x14ac:dyDescent="0.25">
      <c r="A3797">
        <f t="shared" si="1103"/>
        <v>9551882.9086899962</v>
      </c>
      <c r="B3797">
        <f t="shared" si="1120"/>
        <v>1520229.380753004</v>
      </c>
      <c r="C3797" t="str">
        <f t="shared" si="1104"/>
        <v>-0.00163582576168433+0.00197790434971154i</v>
      </c>
      <c r="D3797" t="str">
        <f t="shared" si="1105"/>
        <v>0.648190036848348-1.36484561949306i</v>
      </c>
      <c r="E3797" t="str">
        <f t="shared" si="1106"/>
        <v>-5.33882312670947-5.84140467551579i</v>
      </c>
      <c r="F3797" t="str">
        <f t="shared" si="1107"/>
        <v>1.58073935460883-1.54775400802998i</v>
      </c>
      <c r="G3797" t="str">
        <f t="shared" si="1108"/>
        <v>0.543226217837709-0.498127989668767i</v>
      </c>
      <c r="H3797" t="str">
        <f t="shared" si="1109"/>
        <v>0.000487127562608415-5.71076099500892i</v>
      </c>
      <c r="I3797" t="str">
        <f t="shared" si="1110"/>
        <v>-0.0249326009528168-0.0254683038054394i</v>
      </c>
      <c r="K3797" t="str">
        <f t="shared" si="1111"/>
        <v>0.000179240430029298-0.000118121377900107i</v>
      </c>
      <c r="L3797" t="str">
        <f t="shared" si="1112"/>
        <v>0.0001875-0.000139217288021062i</v>
      </c>
      <c r="M3797" t="str">
        <f t="shared" si="1113"/>
        <v>0.0025-0.0000671098721742554i</v>
      </c>
      <c r="N3797">
        <f t="shared" si="1114"/>
        <v>50.40755105919925</v>
      </c>
      <c r="O3797">
        <f t="shared" si="1115"/>
        <v>51.812443303785969</v>
      </c>
      <c r="P3797" s="3">
        <f t="shared" si="1116"/>
        <v>-51.812443303785969</v>
      </c>
      <c r="Q3797" s="3">
        <f t="shared" si="1117"/>
        <v>129.59244894080075</v>
      </c>
      <c r="R3797">
        <f t="shared" si="1118"/>
        <v>-50.40755105919925</v>
      </c>
      <c r="S3797">
        <f t="shared" si="1119"/>
        <v>1520.2293807530041</v>
      </c>
      <c r="T3797">
        <f t="shared" si="1102"/>
        <v>-51.812443303785969</v>
      </c>
    </row>
    <row r="3798" spans="1:20" x14ac:dyDescent="0.25">
      <c r="A3798">
        <f t="shared" si="1103"/>
        <v>9588180.0637430176</v>
      </c>
      <c r="B3798">
        <f t="shared" si="1120"/>
        <v>1526006.2523998655</v>
      </c>
      <c r="C3798" t="str">
        <f t="shared" si="1104"/>
        <v>-0.00161587326754106+0.00196115026218537i</v>
      </c>
      <c r="D3798" t="str">
        <f t="shared" si="1105"/>
        <v>0.644198967609802-1.36158169193658i</v>
      </c>
      <c r="E3798" t="str">
        <f t="shared" si="1106"/>
        <v>-5.32043325357117-5.7980897173964i</v>
      </c>
      <c r="F3798" t="str">
        <f t="shared" si="1107"/>
        <v>1.57526047806756-1.54784709800315i</v>
      </c>
      <c r="G3798" t="str">
        <f t="shared" si="1108"/>
        <v>0.541343384103712-0.498287792937829i</v>
      </c>
      <c r="H3798" t="str">
        <f t="shared" si="1109"/>
        <v>0.000483316521861175-5.68913984830532i</v>
      </c>
      <c r="I3798" t="str">
        <f t="shared" si="1110"/>
        <v>-0.0248397154976765-0.0252839392935918i</v>
      </c>
      <c r="K3798" t="str">
        <f t="shared" si="1111"/>
        <v>0.000179192432619588-0.000117678026069738i</v>
      </c>
      <c r="L3798" t="str">
        <f t="shared" si="1112"/>
        <v>0.0001875-0.000138690265014009i</v>
      </c>
      <c r="M3798" t="str">
        <f t="shared" si="1113"/>
        <v>0.0025-0.000066855820058035i</v>
      </c>
      <c r="N3798">
        <f t="shared" si="1114"/>
        <v>50.513470699781152</v>
      </c>
      <c r="O3798">
        <f t="shared" si="1115"/>
        <v>51.899586696128409</v>
      </c>
      <c r="P3798" s="3">
        <f t="shared" si="1116"/>
        <v>-51.899586696128409</v>
      </c>
      <c r="Q3798" s="3">
        <f t="shared" si="1117"/>
        <v>129.48652930021885</v>
      </c>
      <c r="R3798">
        <f t="shared" si="1118"/>
        <v>-50.513470699781152</v>
      </c>
      <c r="S3798">
        <f t="shared" si="1119"/>
        <v>1526.0062523998656</v>
      </c>
      <c r="T3798">
        <f t="shared" si="1102"/>
        <v>-51.899586696128409</v>
      </c>
    </row>
    <row r="3799" spans="1:20" x14ac:dyDescent="0.25">
      <c r="A3799">
        <f t="shared" si="1103"/>
        <v>9624615.1479852423</v>
      </c>
      <c r="B3799">
        <f t="shared" si="1120"/>
        <v>1531805.076158985</v>
      </c>
      <c r="C3799" t="str">
        <f t="shared" si="1104"/>
        <v>-0.00159614711065529+0.00194451335205105i</v>
      </c>
      <c r="D3799" t="str">
        <f t="shared" si="1105"/>
        <v>0.64022691291606-1.35831388549959i</v>
      </c>
      <c r="E3799" t="str">
        <f t="shared" si="1106"/>
        <v>-5.30202248741498-5.75501345328413i</v>
      </c>
      <c r="F3799" t="str">
        <f t="shared" si="1107"/>
        <v>1.56977816395742-1.54792102295771i</v>
      </c>
      <c r="G3799" t="str">
        <f t="shared" si="1108"/>
        <v>0.539459369037998-0.498440526236705i</v>
      </c>
      <c r="H3799" t="str">
        <f t="shared" si="1109"/>
        <v>0.000479536224046426-5.66760057800303i</v>
      </c>
      <c r="I3799" t="str">
        <f t="shared" si="1110"/>
        <v>-0.0247468695549085-0.0251005508683004i</v>
      </c>
      <c r="K3799" t="str">
        <f t="shared" si="1111"/>
        <v>0.000179144793335572-0.000117236309858101i</v>
      </c>
      <c r="L3799" t="str">
        <f t="shared" si="1112"/>
        <v>0.0001875-0.000138165237112979i</v>
      </c>
      <c r="M3799" t="str">
        <f t="shared" si="1113"/>
        <v>0.0025-0.0000666027296852309i</v>
      </c>
      <c r="N3799">
        <f t="shared" si="1114"/>
        <v>50.619256330669515</v>
      </c>
      <c r="O3799">
        <f t="shared" si="1115"/>
        <v>51.986774087309897</v>
      </c>
      <c r="P3799" s="3">
        <f t="shared" si="1116"/>
        <v>-51.986774087309897</v>
      </c>
      <c r="Q3799" s="3">
        <f t="shared" si="1117"/>
        <v>129.38074366933049</v>
      </c>
      <c r="R3799">
        <f t="shared" si="1118"/>
        <v>-50.619256330669515</v>
      </c>
      <c r="S3799">
        <f t="shared" si="1119"/>
        <v>1531.805076158985</v>
      </c>
      <c r="T3799">
        <f t="shared" si="1102"/>
        <v>-51.986774087309897</v>
      </c>
    </row>
    <row r="3800" spans="1:20" x14ac:dyDescent="0.25">
      <c r="A3800">
        <f t="shared" si="1103"/>
        <v>9661188.6855475865</v>
      </c>
      <c r="B3800">
        <f t="shared" si="1120"/>
        <v>1537625.9354483893</v>
      </c>
      <c r="C3800" t="str">
        <f t="shared" si="1104"/>
        <v>-0.00157664495639464+0.00192799312246995i</v>
      </c>
      <c r="D3800" t="str">
        <f t="shared" si="1105"/>
        <v>0.636273850666704-1.35504232097164i</v>
      </c>
      <c r="E3800" t="str">
        <f t="shared" si="1106"/>
        <v>-5.28359152896379-5.71217531703553i</v>
      </c>
      <c r="F3800" t="str">
        <f t="shared" si="1107"/>
        <v>1.56429256691658-1.54797574584766i</v>
      </c>
      <c r="G3800" t="str">
        <f t="shared" si="1108"/>
        <v>0.53757422578248-0.498586178666083i</v>
      </c>
      <c r="H3800" t="str">
        <f t="shared" si="1109"/>
        <v>0.00047578640785374-5.64614287384608i</v>
      </c>
      <c r="I3800" t="str">
        <f t="shared" si="1110"/>
        <v>-0.0246540647266553-0.0249181364507169i</v>
      </c>
      <c r="K3800" t="str">
        <f t="shared" si="1111"/>
        <v>0.000179097509539318-0.000116796223550084i</v>
      </c>
      <c r="L3800" t="str">
        <f t="shared" si="1112"/>
        <v>0.0001875-0.000137642196765271i</v>
      </c>
      <c r="M3800" t="str">
        <f t="shared" si="1113"/>
        <v>0.0025-0.000066350597415054i</v>
      </c>
      <c r="N3800">
        <f t="shared" si="1114"/>
        <v>50.724907612535503</v>
      </c>
      <c r="O3800">
        <f t="shared" si="1115"/>
        <v>52.074005433763126</v>
      </c>
      <c r="P3800" s="3">
        <f t="shared" si="1116"/>
        <v>-52.074005433763126</v>
      </c>
      <c r="Q3800" s="3">
        <f t="shared" si="1117"/>
        <v>129.2750923874645</v>
      </c>
      <c r="R3800">
        <f t="shared" si="1118"/>
        <v>-50.724907612535503</v>
      </c>
      <c r="S3800">
        <f t="shared" si="1119"/>
        <v>1537.6259354483893</v>
      </c>
      <c r="T3800">
        <f t="shared" si="1102"/>
        <v>-52.074005433763126</v>
      </c>
    </row>
    <row r="3801" spans="1:20" x14ac:dyDescent="0.25">
      <c r="A3801">
        <f t="shared" si="1103"/>
        <v>9697901.2025526688</v>
      </c>
      <c r="B3801">
        <f t="shared" si="1120"/>
        <v>1543468.9140030933</v>
      </c>
      <c r="C3801" t="str">
        <f t="shared" si="1104"/>
        <v>-0.00155736449132448+0.00191158907409014i</v>
      </c>
      <c r="D3801" t="str">
        <f t="shared" si="1105"/>
        <v>0.632339757884532-1.35176711848805i</v>
      </c>
      <c r="E3801" t="str">
        <f t="shared" si="1106"/>
        <v>-5.26514107863055-5.66957473937809i</v>
      </c>
      <c r="F3801" t="str">
        <f t="shared" si="1107"/>
        <v>1.55880384195751-1.54801123109583i</v>
      </c>
      <c r="G3801" t="str">
        <f t="shared" si="1108"/>
        <v>0.535688007607689-0.498724739824478i</v>
      </c>
      <c r="H3801" t="str">
        <f t="shared" si="1109"/>
        <v>0.000472066814377847-5.62476642675645i</v>
      </c>
      <c r="I3801" t="str">
        <f t="shared" si="1110"/>
        <v>-0.0245613026257425-0.0247366939502684i</v>
      </c>
      <c r="K3801" t="str">
        <f t="shared" si="1111"/>
        <v>0.000179050578611815-0.000116357761446938i</v>
      </c>
      <c r="L3801" t="str">
        <f t="shared" si="1112"/>
        <v>0.0001875-0.000137121136446773i</v>
      </c>
      <c r="M3801" t="str">
        <f t="shared" si="1113"/>
        <v>0.0025-0.0000660994196204958i</v>
      </c>
      <c r="N3801">
        <f t="shared" si="1114"/>
        <v>50.830424204320053</v>
      </c>
      <c r="O3801">
        <f t="shared" si="1115"/>
        <v>52.161280691607885</v>
      </c>
      <c r="P3801" s="3">
        <f t="shared" si="1116"/>
        <v>-52.161280691607885</v>
      </c>
      <c r="Q3801" s="3">
        <f t="shared" si="1117"/>
        <v>129.16957579567995</v>
      </c>
      <c r="R3801">
        <f t="shared" si="1118"/>
        <v>-50.830424204320053</v>
      </c>
      <c r="S3801">
        <f t="shared" si="1119"/>
        <v>1543.4689140030932</v>
      </c>
      <c r="T3801">
        <f t="shared" si="1102"/>
        <v>-52.161280691607885</v>
      </c>
    </row>
    <row r="3802" spans="1:20" x14ac:dyDescent="0.25">
      <c r="A3802">
        <f t="shared" si="1103"/>
        <v>9734753.2271223683</v>
      </c>
      <c r="B3802">
        <f t="shared" si="1120"/>
        <v>1549334.0958763051</v>
      </c>
      <c r="C3802" t="str">
        <f t="shared" si="1104"/>
        <v>-0.00153830342304914+0.0018953007051392i</v>
      </c>
      <c r="D3802" t="str">
        <f t="shared" si="1105"/>
        <v>0.62842461072608-1.34848839752442i</v>
      </c>
      <c r="E3802" t="str">
        <f t="shared" si="1106"/>
        <v>-5.24667183645791-5.62721114789186i</v>
      </c>
      <c r="F3802" t="str">
        <f t="shared" si="1107"/>
        <v>1.55331214444954-1.54802744459898i</v>
      </c>
      <c r="G3802" t="str">
        <f t="shared" si="1108"/>
        <v>0.533800767906809-0.498856199810035i</v>
      </c>
      <c r="H3802" t="str">
        <f t="shared" si="1109"/>
        <v>0.000468377187094094-5.60347092882945i</v>
      </c>
      <c r="I3802" t="str">
        <f t="shared" si="1110"/>
        <v>-0.0244685848753822-0.0245562212645413i</v>
      </c>
      <c r="K3802" t="str">
        <f t="shared" si="1111"/>
        <v>0.000179003997952843-0.000115920917866285i</v>
      </c>
      <c r="L3802" t="str">
        <f t="shared" si="1112"/>
        <v>0.0001875-0.000136602048661858i</v>
      </c>
      <c r="M3802" t="str">
        <f t="shared" si="1113"/>
        <v>0.0025-0.0000658491926882805i</v>
      </c>
      <c r="N3802">
        <f t="shared" si="1114"/>
        <v>50.935805763249874</v>
      </c>
      <c r="O3802">
        <f t="shared" si="1115"/>
        <v>52.248599816645161</v>
      </c>
      <c r="P3802" s="3">
        <f t="shared" si="1116"/>
        <v>-52.248599816645161</v>
      </c>
      <c r="Q3802" s="3">
        <f t="shared" si="1117"/>
        <v>129.06419423675013</v>
      </c>
      <c r="R3802">
        <f t="shared" si="1118"/>
        <v>-50.935805763249874</v>
      </c>
      <c r="S3802">
        <f t="shared" si="1119"/>
        <v>1549.3340958763051</v>
      </c>
      <c r="T3802">
        <f t="shared" si="1102"/>
        <v>-52.248599816645161</v>
      </c>
    </row>
    <row r="3803" spans="1:20" x14ac:dyDescent="0.25">
      <c r="A3803">
        <f t="shared" si="1103"/>
        <v>9771745.2893854342</v>
      </c>
      <c r="B3803">
        <f t="shared" si="1120"/>
        <v>1555221.5654406352</v>
      </c>
      <c r="C3803" t="str">
        <f t="shared" si="1104"/>
        <v>-0.00151945948005414+0.00187912751151594i</v>
      </c>
      <c r="D3803" t="str">
        <f t="shared" si="1105"/>
        <v>0.624528384492051-1.34520627689137i</v>
      </c>
      <c r="E3803" t="str">
        <f t="shared" si="1106"/>
        <v>-5.22818450205859-5.58508396699304i</v>
      </c>
      <c r="F3803" t="str">
        <f t="shared" si="1107"/>
        <v>1.5478176301015-1.54802435373283i</v>
      </c>
      <c r="G3803" t="str">
        <f t="shared" si="1108"/>
        <v>0.53191256018968-0.498980549222252i</v>
      </c>
      <c r="H3803" t="str">
        <f t="shared" si="1109"/>
        <v>0.000464717271834208-5.58225607332925i</v>
      </c>
      <c r="I3803" t="str">
        <f t="shared" si="1110"/>
        <v>-0.0243759131088781-0.0243767162791717i</v>
      </c>
      <c r="K3803" t="str">
        <f t="shared" si="1111"/>
        <v>0.000178957764980849-0.0001154856871421i</v>
      </c>
      <c r="L3803" t="str">
        <f t="shared" si="1112"/>
        <v>0.0001875-0.000136084925943274i</v>
      </c>
      <c r="M3803" t="str">
        <f t="shared" si="1113"/>
        <v>0.0025-0.0000655999130188089i</v>
      </c>
      <c r="N3803">
        <f t="shared" si="1114"/>
        <v>51.041051944853507</v>
      </c>
      <c r="O3803">
        <f t="shared" si="1115"/>
        <v>52.335962764349873</v>
      </c>
      <c r="P3803" s="3">
        <f t="shared" si="1116"/>
        <v>-52.335962764349873</v>
      </c>
      <c r="Q3803" s="3">
        <f t="shared" si="1117"/>
        <v>128.95894805514649</v>
      </c>
      <c r="R3803">
        <f t="shared" si="1118"/>
        <v>-51.041051944853507</v>
      </c>
      <c r="S3803">
        <f t="shared" si="1119"/>
        <v>1555.2215654406352</v>
      </c>
      <c r="T3803">
        <f t="shared" si="1102"/>
        <v>-52.335962764349873</v>
      </c>
    </row>
    <row r="3804" spans="1:20" x14ac:dyDescent="0.25">
      <c r="A3804">
        <f t="shared" si="1103"/>
        <v>9808877.9214850999</v>
      </c>
      <c r="B3804">
        <f t="shared" si="1120"/>
        <v>1561131.4073893097</v>
      </c>
      <c r="C3804" t="str">
        <f t="shared" si="1104"/>
        <v>-0.00150083041154899+0.00186306898688045i</v>
      </c>
      <c r="D3804" t="str">
        <f t="shared" si="1105"/>
        <v>0.620651053637867-1.34192087472934i</v>
      </c>
      <c r="E3804" t="str">
        <f t="shared" si="1106"/>
        <v>-5.20967977455474-5.54319261791812i</v>
      </c>
      <c r="F3804" t="str">
        <f t="shared" si="1107"/>
        <v>1.54232045494414-1.54800192735666i</v>
      </c>
      <c r="G3804" t="str">
        <f t="shared" si="1108"/>
        <v>0.53002343807678-0.499097779163612i</v>
      </c>
      <c r="H3804" t="str">
        <f t="shared" si="1109"/>
        <v>0.000461086816762337-5.56112155468463i</v>
      </c>
      <c r="I3804" t="str">
        <f t="shared" si="1110"/>
        <v>-0.0242832889693279-0.0241981768677386i</v>
      </c>
      <c r="K3804" t="str">
        <f t="shared" si="1111"/>
        <v>0.000178911877132812-0.000115052063624715i</v>
      </c>
      <c r="L3804" t="str">
        <f t="shared" si="1112"/>
        <v>0.0001875-0.000135569760852036i</v>
      </c>
      <c r="M3804" t="str">
        <f t="shared" si="1113"/>
        <v>0.0025-0.0000653515770261096i</v>
      </c>
      <c r="N3804">
        <f t="shared" si="1114"/>
        <v>51.146162402977097</v>
      </c>
      <c r="O3804">
        <f t="shared" si="1115"/>
        <v>52.423369489864797</v>
      </c>
      <c r="P3804" s="3">
        <f t="shared" si="1116"/>
        <v>-52.423369489864797</v>
      </c>
      <c r="Q3804" s="3">
        <f t="shared" si="1117"/>
        <v>128.8538375970229</v>
      </c>
      <c r="R3804">
        <f t="shared" si="1118"/>
        <v>-51.146162402977097</v>
      </c>
      <c r="S3804">
        <f t="shared" si="1119"/>
        <v>1561.1314073893097</v>
      </c>
      <c r="T3804">
        <f t="shared" si="1102"/>
        <v>-52.423369489864797</v>
      </c>
    </row>
    <row r="3805" spans="1:20" x14ac:dyDescent="0.25">
      <c r="A3805">
        <f t="shared" si="1103"/>
        <v>9846151.6575867422</v>
      </c>
      <c r="B3805">
        <f t="shared" si="1120"/>
        <v>1567063.7067373891</v>
      </c>
      <c r="C3805" t="str">
        <f t="shared" si="1104"/>
        <v>-0.00148241398731088+0.00184712462274311i</v>
      </c>
      <c r="D3805" t="str">
        <f t="shared" si="1105"/>
        <v>0.616792591784129-1.33863230850367i</v>
      </c>
      <c r="E3805" t="str">
        <f t="shared" si="1106"/>
        <v>-5.19115835251766-5.50153651870892i</v>
      </c>
      <c r="F3805" t="str">
        <f t="shared" si="1107"/>
        <v>1.53682077531256-1.54796013581782i</v>
      </c>
      <c r="G3805" t="str">
        <f t="shared" si="1108"/>
        <v>0.528133455293171-0.499207881241139i</v>
      </c>
      <c r="H3805" t="str">
        <f t="shared" si="1109"/>
        <v>0.000457485572351337-5.54006706848425i</v>
      </c>
      <c r="I3805" t="str">
        <f t="shared" si="1110"/>
        <v>-0.0241907141093247-0.0240206008916597i</v>
      </c>
      <c r="K3805" t="str">
        <f t="shared" si="1111"/>
        <v>0.000178866331864129-0.000114620041680808i</v>
      </c>
      <c r="L3805" t="str">
        <f t="shared" si="1112"/>
        <v>0.0001875-0.000135056545977322i</v>
      </c>
      <c r="M3805" t="str">
        <f t="shared" si="1113"/>
        <v>0.0025-0.0000651041811377863i</v>
      </c>
      <c r="N3805">
        <f t="shared" si="1114"/>
        <v>51.251136789803354</v>
      </c>
      <c r="O3805">
        <f t="shared" si="1115"/>
        <v>52.51081994799334</v>
      </c>
      <c r="P3805" s="3">
        <f t="shared" si="1116"/>
        <v>-52.51081994799334</v>
      </c>
      <c r="Q3805" s="3">
        <f t="shared" si="1117"/>
        <v>128.74886321019665</v>
      </c>
      <c r="R3805">
        <f t="shared" si="1118"/>
        <v>-51.251136789803354</v>
      </c>
      <c r="S3805">
        <f t="shared" si="1119"/>
        <v>1567.0637067373891</v>
      </c>
      <c r="T3805">
        <f t="shared" si="1102"/>
        <v>-52.51081994799334</v>
      </c>
    </row>
    <row r="3806" spans="1:20" x14ac:dyDescent="0.25">
      <c r="A3806">
        <f t="shared" si="1103"/>
        <v>9883567.033885574</v>
      </c>
      <c r="B3806">
        <f t="shared" si="1120"/>
        <v>1573018.5488229913</v>
      </c>
      <c r="C3806" t="str">
        <f t="shared" si="1104"/>
        <v>-0.00146420799752895+0.00183129390855186i</v>
      </c>
      <c r="D3806" t="str">
        <f t="shared" si="1105"/>
        <v>0.612952971727101-1.33534069499968i</v>
      </c>
      <c r="E3806" t="str">
        <f t="shared" si="1106"/>
        <v>-5.17262093390704-5.46011508419886i</v>
      </c>
      <c r="F3806" t="str">
        <f t="shared" si="1107"/>
        <v>1.53131874782848-1.54789895095585i</v>
      </c>
      <c r="G3806" t="str">
        <f t="shared" si="1108"/>
        <v>0.52624266566242-0.499310847567856i</v>
      </c>
      <c r="H3806" t="str">
        <f t="shared" si="1109"/>
        <v>0.000453913291359333-5.51909231147236i</v>
      </c>
      <c r="I3806" t="str">
        <f t="shared" si="1110"/>
        <v>-0.0240981901906585-0.0238439862000924i</v>
      </c>
      <c r="K3806" t="str">
        <f t="shared" si="1111"/>
        <v>0.000178821126648481-0.000114189615693396i</v>
      </c>
      <c r="L3806" t="str">
        <f t="shared" si="1112"/>
        <v>0.0001875-0.000134545273936364i</v>
      </c>
      <c r="M3806" t="str">
        <f t="shared" si="1113"/>
        <v>0.0025-0.0000648577217949653i</v>
      </c>
      <c r="N3806">
        <f t="shared" si="1114"/>
        <v>51.35597475586863</v>
      </c>
      <c r="O3806">
        <f t="shared" si="1115"/>
        <v>52.598314093193878</v>
      </c>
      <c r="P3806" s="3">
        <f t="shared" si="1116"/>
        <v>-52.598314093193878</v>
      </c>
      <c r="Q3806" s="3">
        <f t="shared" si="1117"/>
        <v>128.64402524413137</v>
      </c>
      <c r="R3806">
        <f t="shared" si="1118"/>
        <v>-51.35597475586863</v>
      </c>
      <c r="S3806">
        <f t="shared" si="1119"/>
        <v>1573.0185488229913</v>
      </c>
      <c r="T3806">
        <f t="shared" si="1102"/>
        <v>-52.598314093193878</v>
      </c>
    </row>
    <row r="3807" spans="1:20" x14ac:dyDescent="0.25">
      <c r="A3807">
        <f t="shared" si="1103"/>
        <v>9921124.588614339</v>
      </c>
      <c r="B3807">
        <f t="shared" si="1120"/>
        <v>1578996.0193085186</v>
      </c>
      <c r="C3807" t="str">
        <f t="shared" si="1104"/>
        <v>-0.00144621025264951+0.00181557633177854i</v>
      </c>
      <c r="D3807" t="str">
        <f t="shared" si="1105"/>
        <v>0.609132165449221-1.33204615031803i</v>
      </c>
      <c r="E3807" t="str">
        <f t="shared" si="1106"/>
        <v>-5.15406821601044-5.41892772600044i</v>
      </c>
      <c r="F3807" t="str">
        <f t="shared" si="1107"/>
        <v>1.52581452938257-1.54781834610643i</v>
      </c>
      <c r="G3807" t="str">
        <f t="shared" si="1108"/>
        <v>0.52435112310051-0.499406670764162i</v>
      </c>
      <c r="H3807" t="str">
        <f t="shared" si="1109"/>
        <v>0.000450369728806587-5.49819698154449i</v>
      </c>
      <c r="I3807" t="str">
        <f t="shared" si="1110"/>
        <v>-0.0240057188840167-0.0236683306298399i</v>
      </c>
      <c r="K3807" t="str">
        <f t="shared" si="1111"/>
        <v>0.000178776258977711-0.000113760780061829i</v>
      </c>
      <c r="L3807" t="str">
        <f t="shared" si="1112"/>
        <v>0.0001875-0.000134035937374342i</v>
      </c>
      <c r="M3807" t="str">
        <f t="shared" si="1113"/>
        <v>0.0025-0.0000646121954522466i</v>
      </c>
      <c r="N3807">
        <f t="shared" si="1114"/>
        <v>51.460675950083157</v>
      </c>
      <c r="O3807">
        <f t="shared" si="1115"/>
        <v>52.685851879572496</v>
      </c>
      <c r="P3807" s="3">
        <f t="shared" si="1116"/>
        <v>-52.685851879572496</v>
      </c>
      <c r="Q3807" s="3">
        <f t="shared" si="1117"/>
        <v>128.53932404991684</v>
      </c>
      <c r="R3807">
        <f t="shared" si="1118"/>
        <v>-51.460675950083157</v>
      </c>
      <c r="S3807">
        <f t="shared" si="1119"/>
        <v>1578.9960193085187</v>
      </c>
      <c r="T3807">
        <f t="shared" si="1102"/>
        <v>-52.685851879572496</v>
      </c>
    </row>
    <row r="3808" spans="1:20" x14ac:dyDescent="0.25">
      <c r="A3808">
        <f t="shared" si="1103"/>
        <v>9958824.8620510735</v>
      </c>
      <c r="B3808">
        <f t="shared" si="1120"/>
        <v>1584996.2041818909</v>
      </c>
      <c r="C3808" t="str">
        <f t="shared" si="1104"/>
        <v>-0.00142841858322182+0.00179997137800355i</v>
      </c>
      <c r="D3808" t="str">
        <f t="shared" si="1105"/>
        <v>0.605330144129564-1.32874878987015i</v>
      </c>
      <c r="E3808" t="str">
        <f t="shared" si="1106"/>
        <v>-5.13550089538237-5.37797385249303i</v>
      </c>
      <c r="F3808" t="str">
        <f t="shared" si="1107"/>
        <v>1.52030827711654-1.54771829610509i</v>
      </c>
      <c r="G3808" t="str">
        <f t="shared" si="1108"/>
        <v>0.52245888160971-0.499495343959121i</v>
      </c>
      <c r="H3808" t="str">
        <f t="shared" si="1109"/>
        <v>0.000446854641952544-5.47738077774278i</v>
      </c>
      <c r="I3808" t="str">
        <f t="shared" si="1110"/>
        <v>-0.0239133018686831-0.0234936320052567i</v>
      </c>
      <c r="K3808" t="str">
        <f t="shared" si="1111"/>
        <v>0.000178731726361703-0.000113333529201778i</v>
      </c>
      <c r="L3808" t="str">
        <f t="shared" si="1112"/>
        <v>0.0001875-0.000133528528964277i</v>
      </c>
      <c r="M3808" t="str">
        <f t="shared" si="1113"/>
        <v>0.0025-0.0000643675985776516i</v>
      </c>
      <c r="N3808">
        <f t="shared" si="1114"/>
        <v>51.565240019750917</v>
      </c>
      <c r="O3808">
        <f t="shared" si="1115"/>
        <v>52.773433260877368</v>
      </c>
      <c r="P3808" s="3">
        <f t="shared" si="1116"/>
        <v>-52.773433260877368</v>
      </c>
      <c r="Q3808" s="3">
        <f t="shared" si="1117"/>
        <v>128.43475998024908</v>
      </c>
      <c r="R3808">
        <f t="shared" si="1118"/>
        <v>-51.565240019750917</v>
      </c>
      <c r="S3808">
        <f t="shared" si="1119"/>
        <v>1584.996204181891</v>
      </c>
      <c r="T3808">
        <f t="shared" si="1102"/>
        <v>-52.773433260877368</v>
      </c>
    </row>
    <row r="3809" spans="1:20" x14ac:dyDescent="0.25">
      <c r="A3809">
        <f t="shared" si="1103"/>
        <v>9996668.3965268675</v>
      </c>
      <c r="B3809">
        <f t="shared" si="1120"/>
        <v>1591019.1897577823</v>
      </c>
      <c r="C3809" t="str">
        <f t="shared" si="1104"/>
        <v>-0.00141083083974485+0.00178447853099961i</v>
      </c>
      <c r="D3809" t="str">
        <f t="shared" si="1105"/>
        <v>0.60154687815431-1.32544872837386i</v>
      </c>
      <c r="E3809" t="str">
        <f t="shared" si="1106"/>
        <v>-5.11691966778344-5.33725286881278i</v>
      </c>
      <c r="F3809" t="str">
        <f t="shared" si="1107"/>
        <v>1.51480014840537-1.54759877729055i</v>
      </c>
      <c r="G3809" t="str">
        <f t="shared" si="1108"/>
        <v>0.520565995272435-0.499576860791665i</v>
      </c>
      <c r="H3809" t="str">
        <f t="shared" si="1109"/>
        <v>0.00044336779027324-5.45664340025196i</v>
      </c>
      <c r="I3809" t="str">
        <f t="shared" si="1110"/>
        <v>-0.0238209408322378-0.0233198881381646i</v>
      </c>
      <c r="K3809" t="str">
        <f t="shared" si="1111"/>
        <v>0.000178687526328257-0.000112907857545236i</v>
      </c>
      <c r="L3809" t="str">
        <f t="shared" si="1112"/>
        <v>0.0001875-0.000133023041406931i</v>
      </c>
      <c r="M3809" t="str">
        <f t="shared" si="1113"/>
        <v>0.0025-0.000064123927652572i</v>
      </c>
      <c r="N3809">
        <f t="shared" si="1114"/>
        <v>51.669666610592031</v>
      </c>
      <c r="O3809">
        <f t="shared" si="1115"/>
        <v>52.861058190491363</v>
      </c>
      <c r="P3809" s="3">
        <f t="shared" si="1116"/>
        <v>-52.861058190491363</v>
      </c>
      <c r="Q3809" s="3">
        <f t="shared" si="1117"/>
        <v>128.33033338940797</v>
      </c>
      <c r="R3809">
        <f t="shared" si="1118"/>
        <v>-51.669666610592031</v>
      </c>
      <c r="S3809">
        <f t="shared" si="1119"/>
        <v>1591.0191897577822</v>
      </c>
      <c r="T3809">
        <f t="shared" si="1102"/>
        <v>-52.861058190491363</v>
      </c>
    </row>
    <row r="3810" spans="1:20" x14ac:dyDescent="0.25">
      <c r="A3810">
        <f t="shared" si="1103"/>
        <v>10034655.73643367</v>
      </c>
      <c r="B3810">
        <f t="shared" si="1120"/>
        <v>1597065.0626788619</v>
      </c>
      <c r="C3810" t="str">
        <f t="shared" si="1104"/>
        <v>-0.00139344489251455+0.00176909727281372i</v>
      </c>
      <c r="D3810" t="str">
        <f t="shared" si="1105"/>
        <v>0.597782337127222-1.32214607984912i</v>
      </c>
      <c r="E3810" t="str">
        <f t="shared" si="1106"/>
        <v>-5.09832522811931-5.29676417684231i</v>
      </c>
      <c r="F3810" t="str">
        <f t="shared" si="1107"/>
        <v>1.5092903008393-1.54745976750795i</v>
      </c>
      <c r="G3810" t="str">
        <f t="shared" si="1108"/>
        <v>0.518672518245083-0.499651215411698i</v>
      </c>
      <c r="H3810" t="str">
        <f t="shared" si="1109"/>
        <v>0.000439908935438841-5.43598455039462i</v>
      </c>
      <c r="I3810" t="str">
        <f t="shared" si="1110"/>
        <v>-0.0237286374702543-0.0231470968277658i</v>
      </c>
      <c r="K3810" t="str">
        <f t="shared" si="1111"/>
        <v>0.000178643656422965-0.000112483759540495i</v>
      </c>
      <c r="L3810" t="str">
        <f t="shared" si="1112"/>
        <v>0.0001875-0.000132519467430694i</v>
      </c>
      <c r="M3810" t="str">
        <f t="shared" si="1113"/>
        <v>0.0025-0.0000638811791717195i</v>
      </c>
      <c r="N3810">
        <f t="shared" si="1114"/>
        <v>51.773955366763374</v>
      </c>
      <c r="O3810">
        <f t="shared" si="1115"/>
        <v>52.948726621426935</v>
      </c>
      <c r="P3810" s="3">
        <f t="shared" si="1116"/>
        <v>-52.948726621426935</v>
      </c>
      <c r="Q3810" s="3">
        <f t="shared" si="1117"/>
        <v>128.22604463323663</v>
      </c>
      <c r="R3810">
        <f t="shared" si="1118"/>
        <v>-51.773955366763374</v>
      </c>
      <c r="S3810">
        <f t="shared" si="1119"/>
        <v>1597.065062678862</v>
      </c>
      <c r="T3810">
        <f t="shared" si="1102"/>
        <v>-52.948726621426935</v>
      </c>
    </row>
    <row r="3811" spans="1:20" x14ac:dyDescent="0.25">
      <c r="A3811">
        <f t="shared" si="1103"/>
        <v>10072787.428232118</v>
      </c>
      <c r="B3811">
        <f t="shared" si="1120"/>
        <v>1603133.9099170417</v>
      </c>
      <c r="C3811" t="str">
        <f t="shared" si="1104"/>
        <v>-0.00137625863147213+0.00175382708384831i</v>
      </c>
      <c r="D3811" t="str">
        <f t="shared" si="1105"/>
        <v>0.594036489880086-1.31884095761391i</v>
      </c>
      <c r="E3811" t="str">
        <f t="shared" si="1106"/>
        <v>-5.07971827037987-5.25650717520244i</v>
      </c>
      <c r="F3811" t="str">
        <f t="shared" si="1107"/>
        <v>1.50377889220585-1.54730124611175i</v>
      </c>
      <c r="G3811" t="str">
        <f t="shared" si="1108"/>
        <v>0.516778504751857-0.499718402481129i</v>
      </c>
      <c r="H3811" t="str">
        <f t="shared" si="1109"/>
        <v>0.000436477841291573-5.4154039306272i</v>
      </c>
      <c r="I3811" t="str">
        <f t="shared" si="1110"/>
        <v>-0.0236363934859998-0.0229752558605652i</v>
      </c>
      <c r="K3811" t="str">
        <f t="shared" si="1111"/>
        <v>0.000178600114209094-0.000112061229652147i</v>
      </c>
      <c r="L3811" t="str">
        <f t="shared" si="1112"/>
        <v>0.0001875-0.000132017799791487i</v>
      </c>
      <c r="M3811" t="str">
        <f t="shared" si="1113"/>
        <v>0.0025-0.0000636393496430757i</v>
      </c>
      <c r="N3811">
        <f t="shared" si="1114"/>
        <v>51.878105930882498</v>
      </c>
      <c r="O3811">
        <f t="shared" si="1115"/>
        <v>53.03643850631903</v>
      </c>
      <c r="P3811" s="3">
        <f t="shared" si="1116"/>
        <v>-53.03643850631903</v>
      </c>
      <c r="Q3811" s="3">
        <f t="shared" si="1117"/>
        <v>128.1218940691175</v>
      </c>
      <c r="R3811">
        <f t="shared" si="1118"/>
        <v>-51.878105930882498</v>
      </c>
      <c r="S3811">
        <f t="shared" si="1119"/>
        <v>1603.1339099170416</v>
      </c>
      <c r="T3811">
        <f t="shared" si="1102"/>
        <v>-53.03643850631903</v>
      </c>
    </row>
    <row r="3812" spans="1:20" x14ac:dyDescent="0.25">
      <c r="A3812">
        <f t="shared" si="1103"/>
        <v>10111064.0204594</v>
      </c>
      <c r="B3812">
        <f t="shared" si="1120"/>
        <v>1609225.8187747265</v>
      </c>
      <c r="C3812" t="str">
        <f t="shared" si="1104"/>
        <v>-0.00135926996605301+0.00173866744294084i</v>
      </c>
      <c r="D3812" t="str">
        <f t="shared" si="1105"/>
        <v>0.590309304483168-1.3155334742803i</v>
      </c>
      <c r="E3812" t="str">
        <f t="shared" si="1106"/>
        <v>-5.06109948757804-5.21648125924439i</v>
      </c>
      <c r="F3812" t="str">
        <f t="shared" si="1107"/>
        <v>1.49826608047186-1.54712319396833i</v>
      </c>
      <c r="G3812" t="str">
        <f t="shared" si="1108"/>
        <v>0.514884009078565-0.499778417174801i</v>
      </c>
      <c r="H3812" t="str">
        <f t="shared" si="1109"/>
        <v>0.000433074273823786-5.39490124453547i</v>
      </c>
      <c r="I3812" t="str">
        <f t="shared" si="1110"/>
        <v>-0.0235442105901303-0.0228043630102945i</v>
      </c>
      <c r="K3812" t="str">
        <f t="shared" si="1111"/>
        <v>0.000178556897267463-0.000111640262361068i</v>
      </c>
      <c r="L3812" t="str">
        <f t="shared" si="1112"/>
        <v>0.0001875-0.000131518031272651i</v>
      </c>
      <c r="M3812" t="str">
        <f t="shared" si="1113"/>
        <v>0.0025-0.0000633984355878418i</v>
      </c>
      <c r="N3812">
        <f t="shared" si="1114"/>
        <v>51.982117944050259</v>
      </c>
      <c r="O3812">
        <f t="shared" si="1115"/>
        <v>53.12419379741921</v>
      </c>
      <c r="P3812" s="3">
        <f t="shared" si="1116"/>
        <v>-53.12419379741921</v>
      </c>
      <c r="Q3812" s="3">
        <f t="shared" si="1117"/>
        <v>128.01788205594974</v>
      </c>
      <c r="R3812">
        <f t="shared" si="1118"/>
        <v>-51.982117944050259</v>
      </c>
      <c r="S3812">
        <f t="shared" si="1119"/>
        <v>1609.2258187747266</v>
      </c>
      <c r="T3812">
        <f t="shared" si="1102"/>
        <v>-53.12419379741921</v>
      </c>
    </row>
    <row r="3813" spans="1:20" x14ac:dyDescent="0.25">
      <c r="A3813">
        <f t="shared" si="1103"/>
        <v>10149486.063737147</v>
      </c>
      <c r="B3813">
        <f t="shared" si="1120"/>
        <v>1615340.8768860705</v>
      </c>
      <c r="C3813" t="str">
        <f t="shared" si="1104"/>
        <v>-0.00134247682503648+0.00172361782744231i</v>
      </c>
      <c r="D3813" t="str">
        <f t="shared" si="1105"/>
        <v>0.586600748255603-1.31222374175062i</v>
      </c>
      <c r="E3813" t="str">
        <f t="shared" si="1106"/>
        <v>-5.04246957168876-5.17668582104318i</v>
      </c>
      <c r="F3813" t="str">
        <f t="shared" si="1107"/>
        <v>1.49275202376532-1.54692559345842i</v>
      </c>
      <c r="G3813" t="str">
        <f t="shared" si="1108"/>
        <v>0.512989085566413-0.499831255181335i</v>
      </c>
      <c r="H3813" t="str">
        <f t="shared" si="1109"/>
        <v>0.000429698001156314-5.37447619683024i</v>
      </c>
      <c r="I3813" t="str">
        <f t="shared" si="1110"/>
        <v>-0.0234520905003892-0.0226344160378396i</v>
      </c>
      <c r="K3813" t="str">
        <f t="shared" si="1111"/>
        <v>0.000178514003196323-0.000111220852164412i</v>
      </c>
      <c r="L3813" t="str">
        <f t="shared" si="1112"/>
        <v>0.0001875-0.000131020154684848i</v>
      </c>
      <c r="M3813" t="str">
        <f t="shared" si="1113"/>
        <v>0.0025-0.0000631584335403886i</v>
      </c>
      <c r="N3813">
        <f t="shared" si="1114"/>
        <v>52.085991045877805</v>
      </c>
      <c r="O3813">
        <f t="shared" si="1115"/>
        <v>53.211992446589406</v>
      </c>
      <c r="P3813" s="3">
        <f t="shared" si="1116"/>
        <v>-53.211992446589406</v>
      </c>
      <c r="Q3813" s="3">
        <f t="shared" si="1117"/>
        <v>127.9140089541222</v>
      </c>
      <c r="R3813">
        <f t="shared" si="1118"/>
        <v>-52.085991045877805</v>
      </c>
      <c r="S3813">
        <f t="shared" si="1119"/>
        <v>1615.3408768860704</v>
      </c>
      <c r="T3813">
        <f t="shared" si="1102"/>
        <v>-53.211992446589406</v>
      </c>
    </row>
    <row r="3814" spans="1:20" x14ac:dyDescent="0.25">
      <c r="A3814">
        <f t="shared" si="1103"/>
        <v>10188054.110779349</v>
      </c>
      <c r="B3814">
        <f t="shared" si="1120"/>
        <v>1621479.1722182375</v>
      </c>
      <c r="C3814" t="str">
        <f t="shared" si="1104"/>
        <v>-0.00132587715639627+0.00170867771329436i</v>
      </c>
      <c r="D3814" t="str">
        <f t="shared" si="1105"/>
        <v>0.582910787775838-1.3089118712138i</v>
      </c>
      <c r="E3814" t="str">
        <f t="shared" si="1106"/>
        <v>-5.02382921358788-5.13712024939197i</v>
      </c>
      <c r="F3814" t="str">
        <f t="shared" si="1107"/>
        <v>1.48723688035734-1.54670842847919i</v>
      </c>
      <c r="G3814" t="str">
        <f t="shared" si="1108"/>
        <v>0.511093788605772-0.499876912703888i</v>
      </c>
      <c r="H3814" t="str">
        <f t="shared" si="1109"/>
        <v>0.000426348793517074-5.35412849334313i</v>
      </c>
      <c r="I3814" t="str">
        <f t="shared" si="1110"/>
        <v>-0.0233600349413036-0.0224654126911737i</v>
      </c>
      <c r="K3814" t="str">
        <f t="shared" si="1111"/>
        <v>0.000178471429611237-0.000110802993575595i</v>
      </c>
      <c r="L3814" t="str">
        <f t="shared" si="1112"/>
        <v>0.0001875-0.000130524162865958i</v>
      </c>
      <c r="M3814" t="str">
        <f t="shared" si="1113"/>
        <v>0.0025-0.0000629193400482052i</v>
      </c>
      <c r="N3814">
        <f t="shared" si="1114"/>
        <v>52.189724874509324</v>
      </c>
      <c r="O3814">
        <f t="shared" si="1115"/>
        <v>53.299834405296053</v>
      </c>
      <c r="P3814" s="3">
        <f t="shared" si="1116"/>
        <v>-53.299834405296053</v>
      </c>
      <c r="Q3814" s="3">
        <f t="shared" si="1117"/>
        <v>127.81027512549068</v>
      </c>
      <c r="R3814">
        <f t="shared" si="1118"/>
        <v>-52.189724874509324</v>
      </c>
      <c r="S3814">
        <f t="shared" si="1119"/>
        <v>1621.4791722182376</v>
      </c>
      <c r="T3814">
        <f t="shared" si="1102"/>
        <v>-53.299834405296053</v>
      </c>
    </row>
    <row r="3815" spans="1:20" x14ac:dyDescent="0.25">
      <c r="A3815">
        <f t="shared" si="1103"/>
        <v>10226768.71640031</v>
      </c>
      <c r="B3815">
        <f t="shared" si="1120"/>
        <v>1627640.793072667</v>
      </c>
      <c r="C3815" t="str">
        <f t="shared" si="1104"/>
        <v>-0.00130946892715178+0.00169384657510528i</v>
      </c>
      <c r="D3815" t="str">
        <f t="shared" si="1105"/>
        <v>0.579239388891989-1.30559797314181i</v>
      </c>
      <c r="E3815" t="str">
        <f t="shared" si="1106"/>
        <v>-5.00517910299119-5.09778392979746i</v>
      </c>
      <c r="F3815" t="str">
        <f t="shared" si="1107"/>
        <v>1.48172080864392-1.54647168444613i</v>
      </c>
      <c r="G3815" t="str">
        <f t="shared" si="1108"/>
        <v>0.509198172629951-0.499915386460819i</v>
      </c>
      <c r="H3815" t="str">
        <f t="shared" si="1109"/>
        <v>0.000423026423219901-5.33385784102223i</v>
      </c>
      <c r="I3815" t="str">
        <f t="shared" si="1110"/>
        <v>-0.0232680456438809-0.0222973507052927i</v>
      </c>
      <c r="K3815" t="str">
        <f t="shared" si="1111"/>
        <v>0.000178429174144964-0.000110386681124286i</v>
      </c>
      <c r="L3815" t="str">
        <f t="shared" si="1112"/>
        <v>0.0001875-0.00013003004868097i</v>
      </c>
      <c r="M3815" t="str">
        <f t="shared" si="1113"/>
        <v>0.0025-0.0000626811516718521i</v>
      </c>
      <c r="N3815">
        <f t="shared" si="1114"/>
        <v>52.293319066650014</v>
      </c>
      <c r="O3815">
        <f t="shared" si="1115"/>
        <v>53.387719624604138</v>
      </c>
      <c r="P3815" s="3">
        <f t="shared" si="1116"/>
        <v>-53.387719624604138</v>
      </c>
      <c r="Q3815" s="3">
        <f t="shared" si="1117"/>
        <v>127.70668093334999</v>
      </c>
      <c r="R3815">
        <f t="shared" si="1118"/>
        <v>-52.293319066650014</v>
      </c>
      <c r="S3815">
        <f t="shared" si="1119"/>
        <v>1627.6407930726671</v>
      </c>
      <c r="T3815">
        <f t="shared" si="1102"/>
        <v>-53.387719624604138</v>
      </c>
    </row>
    <row r="3816" spans="1:20" x14ac:dyDescent="0.25">
      <c r="A3816">
        <f t="shared" si="1103"/>
        <v>10265630.437522631</v>
      </c>
      <c r="B3816">
        <f t="shared" si="1120"/>
        <v>1633825.8280863431</v>
      </c>
      <c r="C3816" t="str">
        <f t="shared" si="1104"/>
        <v>-0.00129325012322022+0.00167912388622487i</v>
      </c>
      <c r="D3816" t="str">
        <f t="shared" si="1105"/>
        <v>0.575586516732228-1.30228215728634i</v>
      </c>
      <c r="E3816" t="str">
        <f t="shared" si="1106"/>
        <v>-4.98651992839354-5.05867624447639i</v>
      </c>
      <c r="F3816" t="str">
        <f t="shared" si="1107"/>
        <v>1.47620396712783-1.54621534829469i</v>
      </c>
      <c r="G3816" t="str">
        <f t="shared" si="1108"/>
        <v>0.507302292108941-0.49994667368626i</v>
      </c>
      <c r="H3816" t="str">
        <f t="shared" si="1109"/>
        <v>0.000419730664643635-5.31366394792794i</v>
      </c>
      <c r="I3816" t="str">
        <f t="shared" si="1110"/>
        <v>-0.0231761243453062-0.0221302278021565i</v>
      </c>
      <c r="K3816" t="str">
        <f t="shared" si="1111"/>
        <v>0.00017838723444734-0.000109971909356393i</v>
      </c>
      <c r="L3816" t="str">
        <f t="shared" si="1112"/>
        <v>0.0001875-0.000129537805021887i</v>
      </c>
      <c r="M3816" t="str">
        <f t="shared" si="1113"/>
        <v>0.0025-0.0000624438649849096i</v>
      </c>
      <c r="N3816">
        <f t="shared" si="1114"/>
        <v>52.396773257593566</v>
      </c>
      <c r="O3816">
        <f t="shared" si="1115"/>
        <v>53.475648055170765</v>
      </c>
      <c r="P3816" s="3">
        <f t="shared" si="1116"/>
        <v>-53.475648055170765</v>
      </c>
      <c r="Q3816" s="3">
        <f t="shared" si="1117"/>
        <v>127.60322674240643</v>
      </c>
      <c r="R3816">
        <f t="shared" si="1118"/>
        <v>-52.396773257593566</v>
      </c>
      <c r="S3816">
        <f t="shared" si="1119"/>
        <v>1633.8258280863431</v>
      </c>
      <c r="T3816">
        <f t="shared" si="1102"/>
        <v>-53.475648055170765</v>
      </c>
    </row>
    <row r="3817" spans="1:20" x14ac:dyDescent="0.25">
      <c r="A3817">
        <f t="shared" si="1103"/>
        <v>10304639.833185218</v>
      </c>
      <c r="B3817">
        <f t="shared" si="1120"/>
        <v>1640034.3662330713</v>
      </c>
      <c r="C3817" t="str">
        <f t="shared" si="1104"/>
        <v>-0.00127721874926934+0.00166450911881783i</v>
      </c>
      <c r="D3817" t="str">
        <f t="shared" si="1105"/>
        <v>0.571952135715116-1.29896453267546i</v>
      </c>
      <c r="E3817" t="str">
        <f t="shared" si="1106"/>
        <v>-4.96785237700754-5.01979657235278i</v>
      </c>
      <c r="F3817" t="str">
        <f t="shared" si="1107"/>
        <v>1.47068651440036-1.54593940848152i</v>
      </c>
      <c r="G3817" t="str">
        <f t="shared" si="1108"/>
        <v>0.50540620154316-0.499970772130606i</v>
      </c>
      <c r="H3817" t="str">
        <f t="shared" si="1109"/>
        <v>0.000416461294211381-5.29354652322855i</v>
      </c>
      <c r="I3817" t="str">
        <f t="shared" si="1110"/>
        <v>-0.0230842727886364-0.0219640416906319i</v>
      </c>
      <c r="K3817" t="str">
        <f t="shared" si="1111"/>
        <v>0.000178345608185158-0.000109558672834055i</v>
      </c>
      <c r="L3817" t="str">
        <f t="shared" si="1112"/>
        <v>0.0001875-0.000129047424807618i</v>
      </c>
      <c r="M3817" t="str">
        <f t="shared" si="1113"/>
        <v>0.0025-0.0000622074765739288i</v>
      </c>
      <c r="N3817">
        <f t="shared" si="1114"/>
        <v>52.500087081249816</v>
      </c>
      <c r="O3817">
        <f t="shared" si="1115"/>
        <v>53.563619647240159</v>
      </c>
      <c r="P3817" s="3">
        <f t="shared" si="1116"/>
        <v>-53.563619647240159</v>
      </c>
      <c r="Q3817" s="3">
        <f t="shared" si="1117"/>
        <v>127.49991291875018</v>
      </c>
      <c r="R3817">
        <f t="shared" si="1118"/>
        <v>-52.500087081249816</v>
      </c>
      <c r="S3817">
        <f t="shared" si="1119"/>
        <v>1640.0343662330713</v>
      </c>
      <c r="T3817">
        <f t="shared" si="1102"/>
        <v>-53.563619647240159</v>
      </c>
    </row>
    <row r="3818" spans="1:20" x14ac:dyDescent="0.25">
      <c r="A3818">
        <f t="shared" si="1103"/>
        <v>10343797.464551322</v>
      </c>
      <c r="B3818">
        <f t="shared" si="1120"/>
        <v>1646266.496824757</v>
      </c>
      <c r="C3818" t="str">
        <f t="shared" si="1104"/>
        <v>-0.00126137282857128+0.00165000174393626i</v>
      </c>
      <c r="D3818" t="str">
        <f t="shared" si="1105"/>
        <v>0.568336209559924-1.29564520761057i</v>
      </c>
      <c r="E3818" t="str">
        <f t="shared" si="1106"/>
        <v>-4.94917713470309-4.98114428905676i</v>
      </c>
      <c r="F3818" t="str">
        <f t="shared" si="1107"/>
        <v>1.46516860912318-1.54564385498568i</v>
      </c>
      <c r="G3818" t="str">
        <f t="shared" si="1108"/>
        <v>0.503509955457192-0.499987680060908i</v>
      </c>
      <c r="H3818" t="str">
        <f t="shared" si="1109"/>
        <v>0.000413218090370111-5.27350527719627i</v>
      </c>
      <c r="I3818" t="str">
        <f t="shared" si="1110"/>
        <v>-0.0229924927224996-0.0217987900664433i</v>
      </c>
      <c r="K3818" t="str">
        <f t="shared" si="1111"/>
        <v>0.000178304293042058-0.00010914696613562i</v>
      </c>
      <c r="L3818" t="str">
        <f t="shared" si="1112"/>
        <v>0.0001875-0.000128558900983879i</v>
      </c>
      <c r="M3818" t="str">
        <f t="shared" si="1113"/>
        <v>0.0025-0.0000619719830383826i</v>
      </c>
      <c r="N3818">
        <f t="shared" si="1114"/>
        <v>52.603260170171311</v>
      </c>
      <c r="O3818">
        <f t="shared" si="1115"/>
        <v>53.651634350637011</v>
      </c>
      <c r="P3818" s="3">
        <f t="shared" si="1116"/>
        <v>-53.651634350637011</v>
      </c>
      <c r="Q3818" s="3">
        <f t="shared" si="1117"/>
        <v>127.39673982982869</v>
      </c>
      <c r="R3818">
        <f t="shared" si="1118"/>
        <v>-52.603260170171311</v>
      </c>
      <c r="S3818">
        <f t="shared" si="1119"/>
        <v>1646.266496824757</v>
      </c>
      <c r="T3818">
        <f t="shared" si="1102"/>
        <v>-53.651634350637011</v>
      </c>
    </row>
    <row r="3819" spans="1:20" x14ac:dyDescent="0.25">
      <c r="A3819">
        <f t="shared" si="1103"/>
        <v>10383103.894916618</v>
      </c>
      <c r="B3819">
        <f t="shared" si="1120"/>
        <v>1652522.3095126911</v>
      </c>
      <c r="C3819" t="str">
        <f t="shared" si="1104"/>
        <v>-0.00124571040285679+0.00163560123159083i</v>
      </c>
      <c r="D3819" t="str">
        <f t="shared" si="1105"/>
        <v>0.564738701296936-1.29232428966343i</v>
      </c>
      <c r="E3819" t="str">
        <f t="shared" si="1106"/>
        <v>-4.9304948859462-4.9427187669235i</v>
      </c>
      <c r="F3819" t="str">
        <f t="shared" si="1107"/>
        <v>1.45965041000996-1.54532867930932i</v>
      </c>
      <c r="G3819" t="str">
        <f t="shared" si="1108"/>
        <v>0.501613608393515-0.499997396261173i</v>
      </c>
      <c r="H3819" t="str">
        <f t="shared" si="1109"/>
        <v>0.000410000833570363-5.25353992120273i</v>
      </c>
      <c r="I3819" t="str">
        <f t="shared" si="1110"/>
        <v>-0.0229007859007882-0.0216344706121219i</v>
      </c>
      <c r="K3819" t="str">
        <f t="shared" si="1111"/>
        <v>0.000178263286718405-0.000108736783855641i</v>
      </c>
      <c r="L3819" t="str">
        <f t="shared" si="1112"/>
        <v>0.0001875-0.000128072226523091i</v>
      </c>
      <c r="M3819" t="str">
        <f t="shared" si="1113"/>
        <v>0.0025-0.0000617373809906185i</v>
      </c>
      <c r="N3819">
        <f t="shared" si="1114"/>
        <v>52.70629215558678</v>
      </c>
      <c r="O3819">
        <f t="shared" si="1115"/>
        <v>53.739692114761411</v>
      </c>
      <c r="P3819" s="3">
        <f t="shared" si="1116"/>
        <v>-53.739692114761411</v>
      </c>
      <c r="Q3819" s="3">
        <f t="shared" si="1117"/>
        <v>127.29370784441322</v>
      </c>
      <c r="R3819">
        <f t="shared" si="1118"/>
        <v>-52.70629215558678</v>
      </c>
      <c r="S3819">
        <f t="shared" si="1119"/>
        <v>1652.5223095126912</v>
      </c>
      <c r="T3819">
        <f t="shared" si="1102"/>
        <v>-53.739692114761411</v>
      </c>
    </row>
    <row r="3820" spans="1:20" x14ac:dyDescent="0.25">
      <c r="A3820">
        <f t="shared" si="1103"/>
        <v>10422559.6897173</v>
      </c>
      <c r="B3820">
        <f t="shared" si="1120"/>
        <v>1658801.8942888393</v>
      </c>
      <c r="C3820" t="str">
        <f t="shared" si="1104"/>
        <v>-0.00123022953217058+0.00162130705082083i</v>
      </c>
      <c r="D3820" t="str">
        <f t="shared" si="1105"/>
        <v>0.5611595732777-1.28900188567326i</v>
      </c>
      <c r="E3820" t="str">
        <f t="shared" si="1106"/>
        <v>-4.91180631373862-4.904519374994i</v>
      </c>
      <c r="F3820" t="str">
        <f t="shared" si="1107"/>
        <v>1.45413207580821-1.54499387447832i</v>
      </c>
      <c r="G3820" t="str">
        <f t="shared" si="1108"/>
        <v>0.499717214906226-0.499999920032584i</v>
      </c>
      <c r="H3820" t="str">
        <f t="shared" si="1109"/>
        <v>0.000406809306246286-5.23365016771504i</v>
      </c>
      <c r="I3820" t="str">
        <f t="shared" si="1110"/>
        <v>-0.0228091540823573-0.0214710809969644i</v>
      </c>
      <c r="K3820" t="str">
        <f t="shared" si="1111"/>
        <v>0.00017822258693118-0.000108328120604857i</v>
      </c>
      <c r="L3820" t="str">
        <f t="shared" si="1112"/>
        <v>0.0001875-0.000127587394424279i</v>
      </c>
      <c r="M3820" t="str">
        <f t="shared" si="1113"/>
        <v>0.0025-0.0000615036670558063i</v>
      </c>
      <c r="N3820">
        <f t="shared" si="1114"/>
        <v>52.809182667428942</v>
      </c>
      <c r="O3820">
        <f t="shared" si="1115"/>
        <v>53.827792888582891</v>
      </c>
      <c r="P3820" s="3">
        <f t="shared" si="1116"/>
        <v>-53.827792888582891</v>
      </c>
      <c r="Q3820" s="3">
        <f t="shared" si="1117"/>
        <v>127.19081733257106</v>
      </c>
      <c r="R3820">
        <f t="shared" si="1118"/>
        <v>-52.809182667428942</v>
      </c>
      <c r="S3820">
        <f t="shared" si="1119"/>
        <v>1658.8018942888393</v>
      </c>
      <c r="T3820">
        <f t="shared" ref="T3820:T3845" si="1121">P3820</f>
        <v>-53.827792888582891</v>
      </c>
    </row>
    <row r="3821" spans="1:20" x14ac:dyDescent="0.25">
      <c r="A3821">
        <f t="shared" ref="A3821:A3845" si="1122">2*PI()*B3821</f>
        <v>10462165.416538225</v>
      </c>
      <c r="B3821">
        <f t="shared" si="1120"/>
        <v>1665105.3414871369</v>
      </c>
      <c r="C3821" t="str">
        <f t="shared" ref="C3821:C3845" si="1123">IMPRODUCT(D3821,E3821,$C$40,,K3821,$C$41)</f>
        <v>-0.00121492829472726+0.00160711866976299i</v>
      </c>
      <c r="D3821" t="str">
        <f t="shared" ref="D3821:D3845" si="1124">IMDIV(IMPRODUCT($C$37,$C$38,COMPLEX(1,A3821/$C$38)),IMSUM(-1*A3821*A3821/$C$39,COMPLEX(0,1*A3821)))</f>
        <v>0.55759878718527-1.28567810174407i</v>
      </c>
      <c r="E3821" t="str">
        <f t="shared" ref="E3821:E3845" si="1125">IMDIV(IMPRODUCT(IMSUM(F3821,G3821),$C$29,H3821),IMSUM(1,I3821))</f>
        <v>-4.89311209955707-4.86654547901642i</v>
      </c>
      <c r="F3821" t="str">
        <f t="shared" ref="F3821:F3845" si="1126">IMDIV(IMPRODUCT($C$14,$C$15,COMPLEX(1,A3821/$C$15)),IMSUM(-1*A3821*A3821/$C$16,COMPLEX(0,A3821)))</f>
        <v>1.44861376528098-1.54463943504254i</v>
      </c>
      <c r="G3821" t="str">
        <f t="shared" ref="G3821:G3845" si="1127">IMDIV(1,COMPLEX(1,A3821*$C$9*$C$10))</f>
        <v>0.497820829554762-0.499995251193619i</v>
      </c>
      <c r="H3821" t="str">
        <f t="shared" ref="H3821:H3845" si="1128">IMDIV($C$3,IMSUM(K3821,COMPLEX(0,$C$28*A3821)))</f>
        <v>0.000403643292795812-5.21383573029146i</v>
      </c>
      <c r="I3821" t="str">
        <f t="shared" ref="I3821:I3845" si="1129">IMPRODUCT(F3821,$C$29,H3821,$C$31)</f>
        <v>-0.0227175990307203-0.0213086188769922i</v>
      </c>
      <c r="K3821" t="str">
        <f t="shared" ref="K3821:K3845" si="1130">IF($C$26&lt;=0,IMDIV(1,IMSUM(IMDIV(1,L3821),1/$C$18)),IMDIV(1,IMSUM(IMDIV(1,L3821),1/$C$18,IMDIV(1,M3821))))</f>
        <v>0.000178182191413859-0.000107920971010175i</v>
      </c>
      <c r="L3821" t="str">
        <f t="shared" ref="L3821:L3845" si="1131">IMSUM($C$21/$C$22,IMDIV(1,COMPLEX(0,$C$20*$C$22*A3821)))</f>
        <v>0.0001875-0.00012710439771297i</v>
      </c>
      <c r="M3821" t="str">
        <f t="shared" ref="M3821:M3845" si="1132">IMSUM($C$25/$C$26,IMDIV(1,COMPLEX(0,$C$24*$C$26*A3821)))</f>
        <v>0.0025-0.0000612708378718933i</v>
      </c>
      <c r="N3821">
        <f t="shared" ref="N3821:N3845" si="1133">ABS(R3821)</f>
        <v>52.911931334366017</v>
      </c>
      <c r="O3821">
        <f t="shared" ref="O3821:O3845" si="1134">ABS(P3821)</f>
        <v>53.915936620635392</v>
      </c>
      <c r="P3821" s="3">
        <f t="shared" ref="P3821:P3845" si="1135">20*LOG10(IMABS(C3821))</f>
        <v>-53.915936620635392</v>
      </c>
      <c r="Q3821" s="3">
        <f t="shared" ref="Q3821:Q3845" si="1136">IMARGUMENT(C3821)*180/PI()</f>
        <v>127.08806866563398</v>
      </c>
      <c r="R3821">
        <f t="shared" ref="R3821:R3845" si="1137">IF(Q3821&lt;0,Q3821+180,Q3821-180)</f>
        <v>-52.911931334366017</v>
      </c>
      <c r="S3821">
        <f t="shared" ref="S3821:S3845" si="1138">B3821/1000</f>
        <v>1665.1053414871369</v>
      </c>
      <c r="T3821">
        <f t="shared" si="1121"/>
        <v>-53.915936620635392</v>
      </c>
    </row>
    <row r="3822" spans="1:20" x14ac:dyDescent="0.25">
      <c r="A3822">
        <f t="shared" si="1122"/>
        <v>10501921.645121071</v>
      </c>
      <c r="B3822">
        <f t="shared" ref="B3822:B3845" si="1139">B3821*(1+B$42)</f>
        <v>1671432.741784788</v>
      </c>
      <c r="C3822" t="str">
        <f t="shared" si="1123"/>
        <v>-0.00119980478676828+0.00159303555571936i</v>
      </c>
      <c r="D3822" t="str">
        <f t="shared" si="1124"/>
        <v>0.554056304044439-1.28235304324211i</v>
      </c>
      <c r="E3822" t="str">
        <f t="shared" si="1125"/>
        <v>-4.87441292329278-4.82879644144863i</v>
      </c>
      <c r="F3822" t="str">
        <f t="shared" si="1126"/>
        <v>1.44309563718859-1.54426535707584i</v>
      </c>
      <c r="G3822" t="str">
        <f t="shared" si="1127"/>
        <v>0.49592450689763-0.499983390080083i</v>
      </c>
      <c r="H3822" t="str">
        <f t="shared" si="1128"/>
        <v>0.000400502579561105-5.19409632357727i</v>
      </c>
      <c r="I3822" t="str">
        <f t="shared" si="1129"/>
        <v>-0.0226261225137455-0.0211470818949163i</v>
      </c>
      <c r="K3822" t="str">
        <f t="shared" si="1130"/>
        <v>0.000178142097916305-0.000107515329714663i</v>
      </c>
      <c r="L3822" t="str">
        <f t="shared" si="1131"/>
        <v>0.0001875-0.000126623229441094i</v>
      </c>
      <c r="M3822" t="str">
        <f t="shared" si="1132"/>
        <v>0.0025-0.0000610388900895527i</v>
      </c>
      <c r="N3822">
        <f t="shared" si="1133"/>
        <v>53.014537783832779</v>
      </c>
      <c r="O3822">
        <f t="shared" si="1134"/>
        <v>54.004123259011045</v>
      </c>
      <c r="P3822" s="3">
        <f t="shared" si="1135"/>
        <v>-54.004123259011045</v>
      </c>
      <c r="Q3822" s="3">
        <f t="shared" si="1136"/>
        <v>126.98546221616722</v>
      </c>
      <c r="R3822">
        <f t="shared" si="1137"/>
        <v>-53.014537783832779</v>
      </c>
      <c r="S3822">
        <f t="shared" si="1138"/>
        <v>1671.432741784788</v>
      </c>
      <c r="T3822">
        <f t="shared" si="1121"/>
        <v>-54.004123259011045</v>
      </c>
    </row>
    <row r="3823" spans="1:20" x14ac:dyDescent="0.25">
      <c r="A3823">
        <f t="shared" si="1122"/>
        <v>10541828.947372532</v>
      </c>
      <c r="B3823">
        <f t="shared" si="1139"/>
        <v>1677784.1862035701</v>
      </c>
      <c r="C3823" t="str">
        <f t="shared" si="1123"/>
        <v>-0.00118485712241942+0.00157905717522392i</v>
      </c>
      <c r="D3823" t="str">
        <f t="shared" si="1124"/>
        <v>0.550532084231868-1.27902681479336i</v>
      </c>
      <c r="E3823" t="str">
        <f t="shared" si="1125"/>
        <v>-4.85570946319152-4.79127162146162i</v>
      </c>
      <c r="F3823" t="str">
        <f t="shared" si="1126"/>
        <v>1.4375778502704-1.54387163817589i</v>
      </c>
      <c r="G3823" t="str">
        <f t="shared" si="1127"/>
        <v>0.494028301486114-0.499964337545049i</v>
      </c>
      <c r="H3823" t="str">
        <f t="shared" si="1128"/>
        <v>0.000397386954809227-5.17443166330073i</v>
      </c>
      <c r="I3823" t="str">
        <f t="shared" si="1129"/>
        <v>-0.0225347263033544-0.0209864676801065i</v>
      </c>
      <c r="K3823" t="str">
        <f t="shared" si="1130"/>
        <v>0.000178102304204654-0.000107111191377529i</v>
      </c>
      <c r="L3823" t="str">
        <f t="shared" si="1131"/>
        <v>0.0001875-0.000126143882686884i</v>
      </c>
      <c r="M3823" t="str">
        <f t="shared" si="1132"/>
        <v>0.0025-0.0000608078203721389i</v>
      </c>
      <c r="N3823">
        <f t="shared" si="1133"/>
        <v>53.11700164206519</v>
      </c>
      <c r="O3823">
        <f t="shared" si="1134"/>
        <v>54.092352751355264</v>
      </c>
      <c r="P3823" s="3">
        <f t="shared" si="1135"/>
        <v>-54.092352751355264</v>
      </c>
      <c r="Q3823" s="3">
        <f t="shared" si="1136"/>
        <v>126.88299835793481</v>
      </c>
      <c r="R3823">
        <f t="shared" si="1137"/>
        <v>-53.11700164206519</v>
      </c>
      <c r="S3823">
        <f t="shared" si="1138"/>
        <v>1677.78418620357</v>
      </c>
      <c r="T3823">
        <f t="shared" si="1121"/>
        <v>-54.092352751355264</v>
      </c>
    </row>
    <row r="3824" spans="1:20" x14ac:dyDescent="0.25">
      <c r="A3824">
        <f t="shared" si="1122"/>
        <v>10581887.897372546</v>
      </c>
      <c r="B3824">
        <f t="shared" si="1139"/>
        <v>1684159.7661111436</v>
      </c>
      <c r="C3824" t="str">
        <f t="shared" si="1123"/>
        <v>-0.00117008343354921+0.00156518299410803i</v>
      </c>
      <c r="D3824" t="str">
        <f t="shared" si="1124"/>
        <v>0.547026087486268-1.27569952028129i</v>
      </c>
      <c r="E3824" t="str">
        <f t="shared" si="1125"/>
        <v>-4.83700239579289-4.75397037494377i</v>
      </c>
      <c r="F3824" t="str">
        <f t="shared" si="1126"/>
        <v>1.43206056322647-1.54345827746355i</v>
      </c>
      <c r="G3824" t="str">
        <f t="shared" si="1127"/>
        <v>0.492132267858015-0.499938094958708i</v>
      </c>
      <c r="H3824" t="str">
        <f t="shared" si="1128"/>
        <v>0.000394296208712955-5.15484146626873i</v>
      </c>
      <c r="I3824" t="str">
        <f t="shared" si="1129"/>
        <v>-0.0224434121752161-0.020826773848562i</v>
      </c>
      <c r="K3824" t="str">
        <f t="shared" si="1130"/>
        <v>0.0001780628080612-0.000106708550674106i</v>
      </c>
      <c r="L3824" t="str">
        <f t="shared" si="1131"/>
        <v>0.0001875-0.000125666350554775i</v>
      </c>
      <c r="M3824" t="str">
        <f t="shared" si="1132"/>
        <v>0.0025-0.0000605776253956352i</v>
      </c>
      <c r="N3824">
        <f t="shared" si="1133"/>
        <v>53.219322534132189</v>
      </c>
      <c r="O3824">
        <f t="shared" si="1134"/>
        <v>54.180625044861742</v>
      </c>
      <c r="P3824" s="3">
        <f t="shared" si="1135"/>
        <v>-54.180625044861742</v>
      </c>
      <c r="Q3824" s="3">
        <f t="shared" si="1136"/>
        <v>126.78067746586781</v>
      </c>
      <c r="R3824">
        <f t="shared" si="1137"/>
        <v>-53.219322534132189</v>
      </c>
      <c r="S3824">
        <f t="shared" si="1138"/>
        <v>1684.1597661111437</v>
      </c>
      <c r="T3824">
        <f t="shared" si="1121"/>
        <v>-54.180625044861742</v>
      </c>
    </row>
    <row r="3825" spans="1:20" x14ac:dyDescent="0.25">
      <c r="A3825">
        <f t="shared" si="1122"/>
        <v>10622099.071382562</v>
      </c>
      <c r="B3825">
        <f t="shared" si="1139"/>
        <v>1690559.5732223659</v>
      </c>
      <c r="C3825" t="str">
        <f t="shared" si="1123"/>
        <v>-0.00115548186962821+0.00155141247756495i</v>
      </c>
      <c r="D3825" t="str">
        <f t="shared" si="1124"/>
        <v>0.543538272918497-1.2723712628446i</v>
      </c>
      <c r="E3825" t="str">
        <f t="shared" si="1125"/>
        <v>-4.81829239587094-4.71689205450651i</v>
      </c>
      <c r="F3825" t="str">
        <f t="shared" si="1126"/>
        <v>1.42654393469936-1.54302527558221i</v>
      </c>
      <c r="G3825" t="str">
        <f t="shared" si="1127"/>
        <v>0.490236460531358-0.499904664208131i</v>
      </c>
      <c r="H3825" t="str">
        <f t="shared" si="1128"/>
        <v>0.000391230133331912-5.13532545036293i</v>
      </c>
      <c r="I3825" t="str">
        <f t="shared" si="1129"/>
        <v>-0.0223521819084478-0.0206679980028896i</v>
      </c>
      <c r="K3825" t="str">
        <f t="shared" si="1130"/>
        <v>0.000178023607284287-0.000106307402295839i</v>
      </c>
      <c r="L3825" t="str">
        <f t="shared" si="1131"/>
        <v>0.0001875-0.000125190626175309i</v>
      </c>
      <c r="M3825" t="str">
        <f t="shared" si="1132"/>
        <v>0.0025-0.0000603483018486106i</v>
      </c>
      <c r="N3825">
        <f t="shared" si="1133"/>
        <v>53.321500083969212</v>
      </c>
      <c r="O3825">
        <f t="shared" si="1134"/>
        <v>54.268940086266788</v>
      </c>
      <c r="P3825" s="3">
        <f t="shared" si="1135"/>
        <v>-54.268940086266788</v>
      </c>
      <c r="Q3825" s="3">
        <f t="shared" si="1136"/>
        <v>126.67849991603079</v>
      </c>
      <c r="R3825">
        <f t="shared" si="1137"/>
        <v>-53.321500083969212</v>
      </c>
      <c r="S3825">
        <f t="shared" si="1138"/>
        <v>1690.559573222366</v>
      </c>
      <c r="T3825">
        <f t="shared" si="1121"/>
        <v>-54.268940086266788</v>
      </c>
    </row>
    <row r="3826" spans="1:20" x14ac:dyDescent="0.25">
      <c r="A3826">
        <f t="shared" si="1122"/>
        <v>10662463.047853814</v>
      </c>
      <c r="B3826">
        <f t="shared" si="1139"/>
        <v>1696983.6996006109</v>
      </c>
      <c r="C3826" t="str">
        <f t="shared" si="1123"/>
        <v>-0.00114105059758894+0.00153774509021322i</v>
      </c>
      <c r="D3826" t="str">
        <f t="shared" si="1124"/>
        <v>0.5400685990216-1.26904214487523i</v>
      </c>
      <c r="E3826" t="str">
        <f t="shared" si="1125"/>
        <v>-4.79958013637423-4.68003600949053i</v>
      </c>
      <c r="F3826" t="str">
        <f t="shared" si="1126"/>
        <v>1.4210281232559-1.54257263469674i</v>
      </c>
      <c r="G3826" t="str">
        <f t="shared" si="1127"/>
        <v>0.488340933998153-0.499864047696936i</v>
      </c>
      <c r="H3826" t="str">
        <f t="shared" si="1128"/>
        <v>0.000388188522593802-5.11588333453541i</v>
      </c>
      <c r="I3826" t="str">
        <f t="shared" si="1129"/>
        <v>-0.0222610372853115-0.0205101377322834i</v>
      </c>
      <c r="K3826" t="str">
        <f t="shared" si="1130"/>
        <v>0.000177984699688196-0.000105907740950264i</v>
      </c>
      <c r="L3826" t="str">
        <f t="shared" si="1131"/>
        <v>0.0001875-0.00012471670270503i</v>
      </c>
      <c r="M3826" t="str">
        <f t="shared" si="1132"/>
        <v>0.0025-0.0000601198464321682i</v>
      </c>
      <c r="N3826">
        <f t="shared" si="1133"/>
        <v>53.42353391441533</v>
      </c>
      <c r="O3826">
        <f t="shared" si="1134"/>
        <v>54.357297821844369</v>
      </c>
      <c r="P3826" s="3">
        <f t="shared" si="1135"/>
        <v>-54.357297821844369</v>
      </c>
      <c r="Q3826" s="3">
        <f t="shared" si="1136"/>
        <v>126.57646608558467</v>
      </c>
      <c r="R3826">
        <f t="shared" si="1137"/>
        <v>-53.42353391441533</v>
      </c>
      <c r="S3826">
        <f t="shared" si="1138"/>
        <v>1696.9836996006109</v>
      </c>
      <c r="T3826">
        <f t="shared" si="1121"/>
        <v>-54.357297821844369</v>
      </c>
    </row>
    <row r="3827" spans="1:20" x14ac:dyDescent="0.25">
      <c r="A3827">
        <f t="shared" si="1122"/>
        <v>10702980.407435659</v>
      </c>
      <c r="B3827">
        <f t="shared" si="1139"/>
        <v>1703432.2376590932</v>
      </c>
      <c r="C3827" t="str">
        <f t="shared" si="1123"/>
        <v>-0.00112678780168676+0.00152418029615885i</v>
      </c>
      <c r="D3827" t="str">
        <f t="shared" si="1124"/>
        <v>0.536617023680896-1.26571226801637i</v>
      </c>
      <c r="E3827" t="str">
        <f t="shared" si="1125"/>
        <v>-4.78086628836619-4.6434015859733i</v>
      </c>
      <c r="F3827" t="str">
        <f t="shared" si="1126"/>
        <v>1.41551328736889-1.54210035849212i</v>
      </c>
      <c r="G3827" t="str">
        <f t="shared" si="1127"/>
        <v>0.486445742718105-0.499816248344865i</v>
      </c>
      <c r="H3827" t="str">
        <f t="shared" si="1128"/>
        <v>0.000385171172275946-5.09651483880486i</v>
      </c>
      <c r="I3827" t="str">
        <f t="shared" si="1129"/>
        <v>-0.0221699800909127-0.0203531906125096i</v>
      </c>
      <c r="K3827" t="str">
        <f t="shared" si="1130"/>
        <v>0.000177946083103037-0.000105509561360991i</v>
      </c>
      <c r="L3827" t="str">
        <f t="shared" si="1131"/>
        <v>0.0001875-0.00012424457332639i</v>
      </c>
      <c r="M3827" t="str">
        <f t="shared" si="1132"/>
        <v>0.0025-0.0000598922558599008i</v>
      </c>
      <c r="N3827">
        <f t="shared" si="1133"/>
        <v>53.525423647245191</v>
      </c>
      <c r="O3827">
        <f t="shared" si="1134"/>
        <v>54.445698197401249</v>
      </c>
      <c r="P3827" s="3">
        <f t="shared" si="1135"/>
        <v>-54.445698197401249</v>
      </c>
      <c r="Q3827" s="3">
        <f t="shared" si="1136"/>
        <v>126.47457635275481</v>
      </c>
      <c r="R3827">
        <f t="shared" si="1137"/>
        <v>-53.525423647245191</v>
      </c>
      <c r="S3827">
        <f t="shared" si="1138"/>
        <v>1703.4322376590933</v>
      </c>
      <c r="T3827">
        <f t="shared" si="1121"/>
        <v>-54.445698197401249</v>
      </c>
    </row>
    <row r="3828" spans="1:20" x14ac:dyDescent="0.25">
      <c r="A3828">
        <f t="shared" si="1122"/>
        <v>10743651.732983915</v>
      </c>
      <c r="B3828">
        <f t="shared" si="1139"/>
        <v>1709905.2801621978</v>
      </c>
      <c r="C3828" t="str">
        <f t="shared" si="1123"/>
        <v>-0.00111269168336144+0.00151071755905668i</v>
      </c>
      <c r="D3828" t="str">
        <f t="shared" si="1124"/>
        <v>0.533183504183919-1.2623817331607i</v>
      </c>
      <c r="E3828" t="str">
        <f t="shared" si="1125"/>
        <v>-4.76215152096611-4.60698812677736i</v>
      </c>
      <c r="F3828" t="str">
        <f t="shared" si="1126"/>
        <v>1.40999958539904-1.54160845217198i</v>
      </c>
      <c r="G3828" t="str">
        <f t="shared" si="1127"/>
        <v>0.484550941112358-0.499761269587276i</v>
      </c>
      <c r="H3828" t="str">
        <f t="shared" si="1128"/>
        <v>0.000382177879986955-5.07721968425233i</v>
      </c>
      <c r="I3828" t="str">
        <f t="shared" si="1129"/>
        <v>-0.0220790121129002-0.0201971542058962i</v>
      </c>
      <c r="K3828" t="str">
        <f t="shared" si="1130"/>
        <v>0.000177907755374638-0.00010511285826769i</v>
      </c>
      <c r="L3828" t="str">
        <f t="shared" si="1131"/>
        <v>0.0001875-0.000123774231247649i</v>
      </c>
      <c r="M3828" t="str">
        <f t="shared" si="1132"/>
        <v>0.0025-0.000059665526857841i</v>
      </c>
      <c r="N3828">
        <f t="shared" si="1133"/>
        <v>53.627168903208258</v>
      </c>
      <c r="O3828">
        <f t="shared" si="1134"/>
        <v>54.534141158271794</v>
      </c>
      <c r="P3828" s="3">
        <f t="shared" si="1135"/>
        <v>-54.534141158271794</v>
      </c>
      <c r="Q3828" s="3">
        <f t="shared" si="1136"/>
        <v>126.37283109679174</v>
      </c>
      <c r="R3828">
        <f t="shared" si="1137"/>
        <v>-53.627168903208258</v>
      </c>
      <c r="S3828">
        <f t="shared" si="1138"/>
        <v>1709.9052801621979</v>
      </c>
      <c r="T3828">
        <f t="shared" si="1121"/>
        <v>-54.534141158271794</v>
      </c>
    </row>
    <row r="3829" spans="1:20" x14ac:dyDescent="0.25">
      <c r="A3829">
        <f t="shared" si="1122"/>
        <v>10784477.609569255</v>
      </c>
      <c r="B3829">
        <f t="shared" si="1139"/>
        <v>1716402.9202268142</v>
      </c>
      <c r="C3829" t="str">
        <f t="shared" si="1123"/>
        <v>-0.00109876046109956+0.00149735634217038i</v>
      </c>
      <c r="D3829" t="str">
        <f t="shared" si="1124"/>
        <v>0.529767997230417-1.25905064044866i</v>
      </c>
      <c r="E3829" t="str">
        <f t="shared" si="1125"/>
        <v>-4.74343650128974-4.57079497147947i</v>
      </c>
      <c r="F3829" t="str">
        <f t="shared" si="1126"/>
        <v>1.40448717557661-1.54109692245669i</v>
      </c>
      <c r="G3829" t="str">
        <f t="shared" si="1127"/>
        <v>0.482656583557287-0.499699115374537i</v>
      </c>
      <c r="H3829" t="str">
        <f t="shared" si="1128"/>
        <v>0.000379208445148617-5.05799759301715i</v>
      </c>
      <c r="I3829" t="str">
        <f t="shared" si="1129"/>
        <v>-0.0219881351411645-0.0200420260613225i</v>
      </c>
      <c r="K3829" t="str">
        <f t="shared" si="1130"/>
        <v>0.000177869714364436-0.000104717626426071i</v>
      </c>
      <c r="L3829" t="str">
        <f t="shared" si="1131"/>
        <v>0.0001875-0.000123305669702778i</v>
      </c>
      <c r="M3829" t="str">
        <f t="shared" si="1132"/>
        <v>0.0025-0.0000594396561644163i</v>
      </c>
      <c r="N3829">
        <f t="shared" si="1133"/>
        <v>53.728769302062759</v>
      </c>
      <c r="O3829">
        <f t="shared" si="1134"/>
        <v>54.622626649313808</v>
      </c>
      <c r="P3829" s="3">
        <f t="shared" si="1135"/>
        <v>-54.622626649313808</v>
      </c>
      <c r="Q3829" s="3">
        <f t="shared" si="1136"/>
        <v>126.27123069793724</v>
      </c>
      <c r="R3829">
        <f t="shared" si="1137"/>
        <v>-53.728769302062759</v>
      </c>
      <c r="S3829">
        <f t="shared" si="1138"/>
        <v>1716.4029202268143</v>
      </c>
      <c r="T3829">
        <f t="shared" si="1121"/>
        <v>-54.622626649313808</v>
      </c>
    </row>
    <row r="3830" spans="1:20" x14ac:dyDescent="0.25">
      <c r="A3830">
        <f t="shared" si="1122"/>
        <v>10825458.624485618</v>
      </c>
      <c r="B3830">
        <f t="shared" si="1139"/>
        <v>1722925.2513236762</v>
      </c>
      <c r="C3830" t="str">
        <f t="shared" si="1123"/>
        <v>-0.00108499237029777+0.00148409610843181i</v>
      </c>
      <c r="D3830" t="str">
        <f t="shared" si="1124"/>
        <v>0.526370458942215-1.2557190892669i</v>
      </c>
      <c r="E3830" t="str">
        <f t="shared" si="1125"/>
        <v>-4.72472189439091-4.53482145642124i</v>
      </c>
      <c r="F3830" t="str">
        <f t="shared" si="1126"/>
        <v>1.39897621598347-1.54056577758136i</v>
      </c>
      <c r="G3830" t="str">
        <f t="shared" si="1127"/>
        <v>0.480762724378219-0.499629790171334i</v>
      </c>
      <c r="H3830" t="str">
        <f t="shared" si="1128"/>
        <v>0.000376262668978018-5.03884828829308i</v>
      </c>
      <c r="I3830" t="str">
        <f t="shared" si="1129"/>
        <v>-0.0218973509675406-0.0198878037142199i</v>
      </c>
      <c r="K3830" t="str">
        <f t="shared" si="1130"/>
        <v>0.000177831957949369-0.000104323860607866i</v>
      </c>
      <c r="L3830" t="str">
        <f t="shared" si="1131"/>
        <v>0.0001875-0.000122838881951363i</v>
      </c>
      <c r="M3830" t="str">
        <f t="shared" si="1132"/>
        <v>0.0025-0.0000592146405304005i</v>
      </c>
      <c r="N3830">
        <f t="shared" si="1133"/>
        <v>53.830224462615476</v>
      </c>
      <c r="O3830">
        <f t="shared" si="1134"/>
        <v>54.711154614903002</v>
      </c>
      <c r="P3830" s="3">
        <f t="shared" si="1135"/>
        <v>-54.711154614903002</v>
      </c>
      <c r="Q3830" s="3">
        <f t="shared" si="1136"/>
        <v>126.16977553738452</v>
      </c>
      <c r="R3830">
        <f t="shared" si="1137"/>
        <v>-53.830224462615476</v>
      </c>
      <c r="S3830">
        <f t="shared" si="1138"/>
        <v>1722.9252513236761</v>
      </c>
      <c r="T3830">
        <f t="shared" si="1121"/>
        <v>-54.711154614903002</v>
      </c>
    </row>
    <row r="3831" spans="1:20" x14ac:dyDescent="0.25">
      <c r="A3831">
        <f t="shared" si="1122"/>
        <v>10866595.367258664</v>
      </c>
      <c r="B3831">
        <f t="shared" si="1139"/>
        <v>1729472.3672787063</v>
      </c>
      <c r="C3831" t="str">
        <f t="shared" si="1123"/>
        <v>-0.00107138566312676+0.00147093632049901i</v>
      </c>
      <c r="D3831" t="str">
        <f t="shared" si="1124"/>
        <v>0.522990844873123-1.25238717824685i</v>
      </c>
      <c r="E3831" t="str">
        <f t="shared" si="1125"/>
        <v>-4.70600836320276-4.49906691471993i</v>
      </c>
      <c r="F3831" t="str">
        <f t="shared" si="1126"/>
        <v>1.39346686453484-1.54001502729342i</v>
      </c>
      <c r="G3831" t="str">
        <f t="shared" si="1127"/>
        <v>0.478869417843243-0.499553298955894i</v>
      </c>
      <c r="H3831" t="str">
        <f t="shared" si="1128"/>
        <v>0.000373340354469827-5.01977149432411i</v>
      </c>
      <c r="I3831" t="str">
        <f t="shared" si="1129"/>
        <v>-0.021806661385507-0.0197344846865688i</v>
      </c>
      <c r="K3831" t="str">
        <f t="shared" si="1130"/>
        <v>0.000177794484021771-0.00010393155560081i</v>
      </c>
      <c r="L3831" t="str">
        <f t="shared" si="1131"/>
        <v>0.0001875-0.000122373861278505i</v>
      </c>
      <c r="M3831" t="str">
        <f t="shared" si="1132"/>
        <v>0.0025-0.000058990476718869i</v>
      </c>
      <c r="N3831">
        <f t="shared" si="1133"/>
        <v>53.931534002758582</v>
      </c>
      <c r="O3831">
        <f t="shared" si="1134"/>
        <v>54.799724998929065</v>
      </c>
      <c r="P3831" s="3">
        <f t="shared" si="1135"/>
        <v>-54.799724998929065</v>
      </c>
      <c r="Q3831" s="3">
        <f t="shared" si="1136"/>
        <v>126.06846599724142</v>
      </c>
      <c r="R3831">
        <f t="shared" si="1137"/>
        <v>-53.931534002758582</v>
      </c>
      <c r="S3831">
        <f t="shared" si="1138"/>
        <v>1729.4723672787063</v>
      </c>
      <c r="T3831">
        <f t="shared" si="1121"/>
        <v>-54.799724998929065</v>
      </c>
    </row>
    <row r="3832" spans="1:20" x14ac:dyDescent="0.25">
      <c r="A3832">
        <f t="shared" si="1122"/>
        <v>10907888.429654248</v>
      </c>
      <c r="B3832">
        <f t="shared" si="1139"/>
        <v>1736044.3622743655</v>
      </c>
      <c r="C3832" t="str">
        <f t="shared" si="1123"/>
        <v>-0.00105793860839616+0.00145787644081342i</v>
      </c>
      <c r="D3832" t="str">
        <f t="shared" si="1124"/>
        <v>0.519629110018742-1.2490550052634i</v>
      </c>
      <c r="E3832" t="str">
        <f t="shared" si="1125"/>
        <v>-4.68729656847968-4.46353067628095i</v>
      </c>
      <c r="F3832" t="str">
        <f t="shared" si="1126"/>
        <v>1.3879592789613-1.53944468285007i</v>
      </c>
      <c r="G3832" t="str">
        <f t="shared" si="1127"/>
        <v>0.476976718156982-0.499469647219105i</v>
      </c>
      <c r="H3832" t="str">
        <f t="shared" si="1128"/>
        <v>0.000370441306378784-5.0007669364006i</v>
      </c>
      <c r="I3832" t="str">
        <f t="shared" si="1129"/>
        <v>-0.0217160681898897-0.0195820664869055i</v>
      </c>
      <c r="K3832" t="str">
        <f t="shared" si="1130"/>
        <v>0.000177757290489262-0.000103540706208621i</v>
      </c>
      <c r="L3832" t="str">
        <f t="shared" si="1131"/>
        <v>0.0001875-0.000121910600994725i</v>
      </c>
      <c r="M3832" t="str">
        <f t="shared" si="1132"/>
        <v>0.0025-0.0000587671615051494i</v>
      </c>
      <c r="N3832">
        <f t="shared" si="1133"/>
        <v>54.032697539507922</v>
      </c>
      <c r="O3832">
        <f t="shared" si="1134"/>
        <v>54.888337744790583</v>
      </c>
      <c r="P3832" s="3">
        <f t="shared" si="1135"/>
        <v>-54.888337744790583</v>
      </c>
      <c r="Q3832" s="3">
        <f t="shared" si="1136"/>
        <v>125.96730246049208</v>
      </c>
      <c r="R3832">
        <f t="shared" si="1137"/>
        <v>-54.032697539507922</v>
      </c>
      <c r="S3832">
        <f t="shared" si="1138"/>
        <v>1736.0443622743655</v>
      </c>
      <c r="T3832">
        <f t="shared" si="1121"/>
        <v>-54.888337744790583</v>
      </c>
    </row>
    <row r="3833" spans="1:20" x14ac:dyDescent="0.25">
      <c r="A3833">
        <f t="shared" si="1122"/>
        <v>10949338.405686935</v>
      </c>
      <c r="B3833">
        <f t="shared" si="1139"/>
        <v>1742641.3308510082</v>
      </c>
      <c r="C3833" t="str">
        <f t="shared" si="1123"/>
        <v>-0.0010446494914201+0.00144491593165581i</v>
      </c>
      <c r="D3833" t="str">
        <f t="shared" si="1124"/>
        <v>0.516285208826247-1.24572266743362i</v>
      </c>
      <c r="E3833" t="str">
        <f t="shared" si="1125"/>
        <v>-4.66858716873921-4.42821206781077i</v>
      </c>
      <c r="F3833" t="str">
        <f t="shared" si="1126"/>
        <v>1.3824536167908-1.53885475701538i</v>
      </c>
      <c r="G3833" t="str">
        <f t="shared" si="1127"/>
        <v>0.475084679454421-0.499378840963562i</v>
      </c>
      <c r="H3833" t="str">
        <f t="shared" si="1128"/>
        <v>0.000367565331202369-4.98183434085511i</v>
      </c>
      <c r="I3833" t="str">
        <f t="shared" si="1129"/>
        <v>-0.0216255731765635-0.0194305466103298i</v>
      </c>
      <c r="K3833" t="str">
        <f t="shared" si="1130"/>
        <v>0.000177720375274644-0.000103151307250982i</v>
      </c>
      <c r="L3833" t="str">
        <f t="shared" si="1131"/>
        <v>0.0001875-0.000121449094435868i</v>
      </c>
      <c r="M3833" t="str">
        <f t="shared" si="1132"/>
        <v>0.0025-0.0000585446916767776i</v>
      </c>
      <c r="N3833">
        <f t="shared" si="1133"/>
        <v>54.133714689040218</v>
      </c>
      <c r="O3833">
        <f t="shared" si="1134"/>
        <v>54.976992795391588</v>
      </c>
      <c r="P3833" s="3">
        <f t="shared" si="1135"/>
        <v>-54.976992795391588</v>
      </c>
      <c r="Q3833" s="3">
        <f t="shared" si="1136"/>
        <v>125.86628531095978</v>
      </c>
      <c r="R3833">
        <f t="shared" si="1137"/>
        <v>-54.133714689040218</v>
      </c>
      <c r="S3833">
        <f t="shared" si="1138"/>
        <v>1742.6413308510082</v>
      </c>
      <c r="T3833">
        <f t="shared" si="1121"/>
        <v>-54.976992795391588</v>
      </c>
    </row>
    <row r="3834" spans="1:20" x14ac:dyDescent="0.25">
      <c r="A3834">
        <f t="shared" si="1122"/>
        <v>10990945.891628547</v>
      </c>
      <c r="B3834">
        <f t="shared" si="1139"/>
        <v>1749263.3679082422</v>
      </c>
      <c r="C3834" t="str">
        <f t="shared" si="1123"/>
        <v>-0.00103151661388365+0.0014320542552018i</v>
      </c>
      <c r="D3834" t="str">
        <f t="shared" si="1124"/>
        <v>0.512959095204111-1.24239026111578i</v>
      </c>
      <c r="E3834" t="str">
        <f t="shared" si="1125"/>
        <v>-4.64988082020492-4.39311041283099i</v>
      </c>
      <c r="F3834" t="str">
        <f t="shared" si="1126"/>
        <v>1.37695003533058-1.5382452640572i</v>
      </c>
      <c r="G3834" t="str">
        <f t="shared" si="1127"/>
        <v>0.473193355794718-0.499280886702517i</v>
      </c>
      <c r="H3834" t="str">
        <f t="shared" si="1128"/>
        <v>0.000364712237163706-4.96297343505869i</v>
      </c>
      <c r="I3834" t="str">
        <f t="shared" si="1129"/>
        <v>-0.0215351781421581-0.0192799225385173i</v>
      </c>
      <c r="K3834" t="str">
        <f t="shared" si="1130"/>
        <v>0.000177683736315795-0.000102763353563524i</v>
      </c>
      <c r="L3834" t="str">
        <f t="shared" si="1131"/>
        <v>0.0001875-0.000120989334963009i</v>
      </c>
      <c r="M3834" t="str">
        <f t="shared" si="1132"/>
        <v>0.0025-0.0000583230640334506i</v>
      </c>
      <c r="N3834">
        <f t="shared" si="1133"/>
        <v>54.234585066739612</v>
      </c>
      <c r="O3834">
        <f t="shared" si="1134"/>
        <v>55.065690093135856</v>
      </c>
      <c r="P3834" s="3">
        <f t="shared" si="1135"/>
        <v>-55.065690093135856</v>
      </c>
      <c r="Q3834" s="3">
        <f t="shared" si="1136"/>
        <v>125.76541493326039</v>
      </c>
      <c r="R3834">
        <f t="shared" si="1137"/>
        <v>-54.234585066739612</v>
      </c>
      <c r="S3834">
        <f t="shared" si="1138"/>
        <v>1749.2633679082421</v>
      </c>
      <c r="T3834">
        <f t="shared" si="1121"/>
        <v>-55.065690093135856</v>
      </c>
    </row>
    <row r="3835" spans="1:20" x14ac:dyDescent="0.25">
      <c r="A3835">
        <f t="shared" si="1122"/>
        <v>11032711.486016735</v>
      </c>
      <c r="B3835">
        <f t="shared" si="1139"/>
        <v>1755910.5687062936</v>
      </c>
      <c r="C3835" t="str">
        <f t="shared" si="1123"/>
        <v>-0.00101853829371008+0.00141929087357563i</v>
      </c>
      <c r="D3835" t="str">
        <f t="shared" si="1124"/>
        <v>0.509650722531795-1.23905788190827i</v>
      </c>
      <c r="E3835" t="str">
        <f t="shared" si="1125"/>
        <v>-4.63117817674868-4.3582250316933i</v>
      </c>
      <c r="F3835" t="str">
        <f t="shared" si="1126"/>
        <v>1.37144869164937-1.53761621974375i</v>
      </c>
      <c r="G3835" t="str">
        <f t="shared" si="1127"/>
        <v>0.471302801155045-0.499175791458734i</v>
      </c>
      <c r="H3835" t="str">
        <f t="shared" si="1128"/>
        <v>0.000361881834194586-4.94418394741667i</v>
      </c>
      <c r="I3835" t="str">
        <f t="shared" si="1129"/>
        <v>-0.0214448848837614-0.0191301917397364i</v>
      </c>
      <c r="K3835" t="str">
        <f t="shared" si="1130"/>
        <v>0.000177647371565565-0.000102376839997799i</v>
      </c>
      <c r="L3835" t="str">
        <f t="shared" si="1131"/>
        <v>0.0001875-0.000120531315962352i</v>
      </c>
      <c r="M3835" t="str">
        <f t="shared" si="1132"/>
        <v>0.0025-0.00005810227538698i</v>
      </c>
      <c r="N3835">
        <f t="shared" si="1133"/>
        <v>54.335308287229708</v>
      </c>
      <c r="O3835">
        <f t="shared" si="1134"/>
        <v>55.154429579924184</v>
      </c>
      <c r="P3835" s="3">
        <f t="shared" si="1135"/>
        <v>-55.154429579924184</v>
      </c>
      <c r="Q3835" s="3">
        <f t="shared" si="1136"/>
        <v>125.66469171277029</v>
      </c>
      <c r="R3835">
        <f t="shared" si="1137"/>
        <v>-54.335308287229708</v>
      </c>
      <c r="S3835">
        <f t="shared" si="1138"/>
        <v>1755.9105687062936</v>
      </c>
      <c r="T3835">
        <f t="shared" si="1121"/>
        <v>-55.154429579924184</v>
      </c>
    </row>
    <row r="3836" spans="1:20" x14ac:dyDescent="0.25">
      <c r="A3836">
        <f t="shared" si="1122"/>
        <v>11074635.7896636</v>
      </c>
      <c r="B3836">
        <f t="shared" si="1139"/>
        <v>1762583.0288673777</v>
      </c>
      <c r="C3836" t="str">
        <f t="shared" si="1123"/>
        <v>-0.0010057128649289+0.00140662524890364i</v>
      </c>
      <c r="D3836" t="str">
        <f t="shared" si="1124"/>
        <v>0.50636004366938-1.2357256246488i</v>
      </c>
      <c r="E3836" t="str">
        <f t="shared" si="1125"/>
        <v>-4.61247988983414-4.32355524159538i</v>
      </c>
      <c r="F3836" t="str">
        <f t="shared" si="1126"/>
        <v>1.36594974255949-1.53696764133999i</v>
      </c>
      <c r="G3836" t="str">
        <f t="shared" si="1127"/>
        <v>0.469413069424466-0.499063562763269i</v>
      </c>
      <c r="H3836" t="str">
        <f t="shared" si="1128"/>
        <v>0.000359073933918721-4.92546560736483i</v>
      </c>
      <c r="I3836" t="str">
        <f t="shared" si="1129"/>
        <v>-0.0213546951986259-0.0189813516688683i</v>
      </c>
      <c r="K3836" t="str">
        <f t="shared" si="1130"/>
        <v>0.000177611278991669-0.000101991761421263i</v>
      </c>
      <c r="L3836" t="str">
        <f t="shared" si="1131"/>
        <v>0.0001875-0.00012007503084514i</v>
      </c>
      <c r="M3836" t="str">
        <f t="shared" si="1132"/>
        <v>0.0025-0.0000578823225612472i</v>
      </c>
      <c r="N3836">
        <f t="shared" si="1133"/>
        <v>54.435883964419389</v>
      </c>
      <c r="O3836">
        <f t="shared" si="1134"/>
        <v>55.243211197149343</v>
      </c>
      <c r="P3836" s="3">
        <f t="shared" si="1135"/>
        <v>-55.243211197149343</v>
      </c>
      <c r="Q3836" s="3">
        <f t="shared" si="1136"/>
        <v>125.56411603558061</v>
      </c>
      <c r="R3836">
        <f t="shared" si="1137"/>
        <v>-54.435883964419389</v>
      </c>
      <c r="S3836">
        <f t="shared" si="1138"/>
        <v>1762.5830288673776</v>
      </c>
      <c r="T3836">
        <f t="shared" si="1121"/>
        <v>-55.243211197149343</v>
      </c>
    </row>
    <row r="3837" spans="1:20" x14ac:dyDescent="0.25">
      <c r="A3837">
        <f t="shared" si="1122"/>
        <v>11116719.405664321</v>
      </c>
      <c r="B3837">
        <f t="shared" si="1139"/>
        <v>1769280.8443770737</v>
      </c>
      <c r="C3837" t="str">
        <f t="shared" si="1123"/>
        <v>-0.000993038677544647+0.00139405684336643i</v>
      </c>
      <c r="D3837" t="str">
        <f t="shared" si="1124"/>
        <v>0.503087010967152-1.2323935834136i</v>
      </c>
      <c r="E3837" t="str">
        <f t="shared" si="1125"/>
        <v>-4.59378660846011-4.28910035659762i</v>
      </c>
      <c r="F3837" t="str">
        <f t="shared" si="1126"/>
        <v>1.36045334459903-1.53629954760376i</v>
      </c>
      <c r="G3837" t="str">
        <f t="shared" si="1127"/>
        <v>0.467524214397813-0.498944208654155i</v>
      </c>
      <c r="H3837" t="str">
        <f t="shared" si="1128"/>
        <v>0.00035628834963519-4.90681814536552i</v>
      </c>
      <c r="I3837" t="str">
        <f t="shared" si="1129"/>
        <v>-0.0212646108838771-0.0188333997674311i</v>
      </c>
      <c r="K3837" t="str">
        <f t="shared" si="1130"/>
        <v>0.000177575456576588-0.000101608112717259i</v>
      </c>
      <c r="L3837" t="str">
        <f t="shared" si="1131"/>
        <v>0.0001875-0.00011962047304756i</v>
      </c>
      <c r="M3837" t="str">
        <f t="shared" si="1132"/>
        <v>0.0025-0.0000576632023921571i</v>
      </c>
      <c r="N3837">
        <f t="shared" si="1133"/>
        <v>54.536311711543661</v>
      </c>
      <c r="O3837">
        <f t="shared" si="1134"/>
        <v>55.332034885692671</v>
      </c>
      <c r="P3837" s="3">
        <f t="shared" si="1135"/>
        <v>-55.332034885692671</v>
      </c>
      <c r="Q3837" s="3">
        <f t="shared" si="1136"/>
        <v>125.46368828845634</v>
      </c>
      <c r="R3837">
        <f t="shared" si="1137"/>
        <v>-54.536311711543661</v>
      </c>
      <c r="S3837">
        <f t="shared" si="1138"/>
        <v>1769.2808443770737</v>
      </c>
      <c r="T3837">
        <f t="shared" si="1121"/>
        <v>-55.332034885692671</v>
      </c>
    </row>
    <row r="3838" spans="1:20" x14ac:dyDescent="0.25">
      <c r="A3838">
        <f t="shared" si="1122"/>
        <v>11158962.939405847</v>
      </c>
      <c r="B3838">
        <f t="shared" si="1139"/>
        <v>1776004.1115857067</v>
      </c>
      <c r="C3838" t="str">
        <f t="shared" si="1123"/>
        <v>-0.000980514097406646+0.00138158511925023i</v>
      </c>
      <c r="D3838" t="str">
        <f t="shared" si="1124"/>
        <v>0.499831576275142-1.22906185151681i</v>
      </c>
      <c r="E3838" t="str">
        <f t="shared" si="1125"/>
        <v>-4.5750989791045-4.25485968764093i</v>
      </c>
      <c r="F3838" t="str">
        <f t="shared" si="1126"/>
        <v>1.35495965401418-1.5356119587816i</v>
      </c>
      <c r="G3838" t="str">
        <f t="shared" si="1127"/>
        <v>0.465636289769581-0.498817737674995i</v>
      </c>
      <c r="H3838" t="str">
        <f t="shared" si="1128"/>
        <v>0.00035352489630202-4.88824129290364i</v>
      </c>
      <c r="I3838" t="str">
        <f t="shared" si="1129"/>
        <v>-0.0211746337362209-0.0186863334636086i</v>
      </c>
      <c r="K3838" t="str">
        <f t="shared" si="1130"/>
        <v>0.000177539902317463-0.000101225888784988i</v>
      </c>
      <c r="L3838" t="str">
        <f t="shared" si="1131"/>
        <v>0.0001875-0.000119167636030643i</v>
      </c>
      <c r="M3838" t="str">
        <f t="shared" si="1132"/>
        <v>0.0025-0.0000574449117275922i</v>
      </c>
      <c r="N3838">
        <f t="shared" si="1133"/>
        <v>54.636591141203127</v>
      </c>
      <c r="O3838">
        <f t="shared" si="1134"/>
        <v>55.420900585919739</v>
      </c>
      <c r="P3838" s="3">
        <f t="shared" si="1135"/>
        <v>-55.420900585919739</v>
      </c>
      <c r="Q3838" s="3">
        <f t="shared" si="1136"/>
        <v>125.36340885879687</v>
      </c>
      <c r="R3838">
        <f t="shared" si="1137"/>
        <v>-54.636591141203127</v>
      </c>
      <c r="S3838">
        <f t="shared" si="1138"/>
        <v>1776.0041115857066</v>
      </c>
      <c r="T3838">
        <f t="shared" si="1121"/>
        <v>-55.420900585919739</v>
      </c>
    </row>
    <row r="3839" spans="1:20" x14ac:dyDescent="0.25">
      <c r="A3839">
        <f t="shared" si="1122"/>
        <v>11201366.998575589</v>
      </c>
      <c r="B3839">
        <f t="shared" si="1139"/>
        <v>1782752.9272097324</v>
      </c>
      <c r="C3839" t="str">
        <f t="shared" si="1123"/>
        <v>-0.000968137506079325+0.00136920953899731i</v>
      </c>
      <c r="D3839" t="str">
        <f t="shared" si="1124"/>
        <v>0.496593690952589-1.22573052150993i</v>
      </c>
      <c r="E3839" t="str">
        <f t="shared" si="1125"/>
        <v>-4.55641764566852-4.22083254256512i</v>
      </c>
      <c r="F3839" t="str">
        <f t="shared" si="1126"/>
        <v>1.34946882674152-1.53490489660433i</v>
      </c>
      <c r="G3839" t="str">
        <f t="shared" si="1127"/>
        <v>0.463749349127889-0.498684158873478i</v>
      </c>
      <c r="H3839" t="str">
        <f t="shared" si="1128"/>
        <v>0.000350783390519989-4.86973478248283i</v>
      </c>
      <c r="I3839" t="str">
        <f t="shared" si="1129"/>
        <v>-0.0210847655516534-0.0185401501722813i</v>
      </c>
      <c r="K3839" t="str">
        <f t="shared" si="1130"/>
        <v>0.000177504614225994-0.000100845084539495i</v>
      </c>
      <c r="L3839" t="str">
        <f t="shared" si="1131"/>
        <v>0.0001875-0.000118716513280179i</v>
      </c>
      <c r="M3839" t="str">
        <f t="shared" si="1132"/>
        <v>0.0025-0.0000572274474273682i</v>
      </c>
      <c r="N3839">
        <f t="shared" si="1133"/>
        <v>54.73672186540999</v>
      </c>
      <c r="O3839">
        <f t="shared" si="1134"/>
        <v>55.509808237677014</v>
      </c>
      <c r="P3839" s="3">
        <f t="shared" si="1135"/>
        <v>-55.509808237677014</v>
      </c>
      <c r="Q3839" s="3">
        <f t="shared" si="1136"/>
        <v>125.26327813459001</v>
      </c>
      <c r="R3839">
        <f t="shared" si="1137"/>
        <v>-54.73672186540999</v>
      </c>
      <c r="S3839">
        <f t="shared" si="1138"/>
        <v>1782.7529272097324</v>
      </c>
      <c r="T3839">
        <f t="shared" si="1121"/>
        <v>-55.509808237677014</v>
      </c>
    </row>
    <row r="3840" spans="1:20" x14ac:dyDescent="0.25">
      <c r="A3840">
        <f t="shared" si="1122"/>
        <v>11243932.193170177</v>
      </c>
      <c r="B3840">
        <f t="shared" si="1139"/>
        <v>1789527.3883331295</v>
      </c>
      <c r="C3840" t="str">
        <f t="shared" si="1123"/>
        <v>-0.000955907300713551+0.0013569295652554i</v>
      </c>
      <c r="D3840" t="str">
        <f t="shared" si="1124"/>
        <v>0.493373305877387-1.22239968518137i</v>
      </c>
      <c r="E3840" t="str">
        <f t="shared" si="1125"/>
        <v>-4.53774324942147-4.18701822612851i</v>
      </c>
      <c r="F3840" t="str">
        <f t="shared" si="1126"/>
        <v>1.34398101839045-1.53417838428247i</v>
      </c>
      <c r="G3840" t="str">
        <f t="shared" si="1127"/>
        <v>0.461863445948418-0.498543481799803i</v>
      </c>
      <c r="H3840" t="str">
        <f t="shared" si="1128"/>
        <v>0.000348063650516583-4.85129834762157i</v>
      </c>
      <c r="I3840" t="str">
        <f t="shared" si="1129"/>
        <v>-0.0209950081251727-0.018394847295063i</v>
      </c>
      <c r="K3840" t="str">
        <f t="shared" si="1130"/>
        <v>0.000177469590328338-0.000100465694911641i</v>
      </c>
      <c r="L3840" t="str">
        <f t="shared" si="1131"/>
        <v>0.0001875-0.000118267098306614i</v>
      </c>
      <c r="M3840" t="str">
        <f t="shared" si="1132"/>
        <v>0.0025-0.0000570108063631879i</v>
      </c>
      <c r="N3840">
        <f t="shared" si="1133"/>
        <v>54.836703495627049</v>
      </c>
      <c r="O3840">
        <f t="shared" si="1134"/>
        <v>55.59875778028831</v>
      </c>
      <c r="P3840" s="3">
        <f t="shared" si="1135"/>
        <v>-55.59875778028831</v>
      </c>
      <c r="Q3840" s="3">
        <f t="shared" si="1136"/>
        <v>125.16329650437295</v>
      </c>
      <c r="R3840">
        <f t="shared" si="1137"/>
        <v>-54.836703495627049</v>
      </c>
      <c r="S3840">
        <f t="shared" si="1138"/>
        <v>1789.5273883331295</v>
      </c>
      <c r="T3840">
        <f t="shared" si="1121"/>
        <v>-55.59875778028831</v>
      </c>
    </row>
    <row r="3841" spans="1:20" x14ac:dyDescent="0.25">
      <c r="A3841">
        <f t="shared" si="1122"/>
        <v>11286659.135504223</v>
      </c>
      <c r="B3841">
        <f t="shared" si="1139"/>
        <v>1796327.5924087954</v>
      </c>
      <c r="C3841" t="str">
        <f t="shared" si="1123"/>
        <v>-0.000943821893918646+0.00134474466092647i</v>
      </c>
      <c r="D3841" t="str">
        <f t="shared" si="1124"/>
        <v>0.490170371455449-1.21906943355618i</v>
      </c>
      <c r="E3841" t="str">
        <f t="shared" si="1125"/>
        <v>-4.51907642894596-4.15341604002811i</v>
      </c>
      <c r="F3841" t="str">
        <f t="shared" si="1126"/>
        <v>1.3384963842257-1.53343244650129i</v>
      </c>
      <c r="G3841" t="str">
        <f t="shared" si="1127"/>
        <v>0.459978633588397-0.498395716505016i</v>
      </c>
      <c r="H3841" t="str">
        <f t="shared" si="1128"/>
        <v>0.000345365496130144-4.83293172284928i</v>
      </c>
      <c r="I3841" t="str">
        <f t="shared" si="1129"/>
        <v>-0.0209053632504908-0.01825042222034i</v>
      </c>
      <c r="K3841" t="str">
        <f t="shared" si="1130"/>
        <v>0.000177434828665011-0.000100087714848085i</v>
      </c>
      <c r="L3841" t="str">
        <f t="shared" si="1131"/>
        <v>0.0001875-0.000117819384644963i</v>
      </c>
      <c r="M3841" t="str">
        <f t="shared" si="1132"/>
        <v>0.0025-0.0000567949854185973i</v>
      </c>
      <c r="N3841">
        <f t="shared" si="1133"/>
        <v>54.936535642815613</v>
      </c>
      <c r="O3841">
        <f t="shared" si="1134"/>
        <v>55.687749152550595</v>
      </c>
      <c r="P3841" s="3">
        <f t="shared" si="1135"/>
        <v>-55.687749152550595</v>
      </c>
      <c r="Q3841" s="3">
        <f t="shared" si="1136"/>
        <v>125.06346435718439</v>
      </c>
      <c r="R3841">
        <f t="shared" si="1137"/>
        <v>-54.936535642815613</v>
      </c>
      <c r="S3841">
        <f t="shared" si="1138"/>
        <v>1796.3275924087955</v>
      </c>
      <c r="T3841">
        <f t="shared" si="1121"/>
        <v>-55.687749152550595</v>
      </c>
    </row>
    <row r="3842" spans="1:20" x14ac:dyDescent="0.25">
      <c r="A3842">
        <f t="shared" si="1122"/>
        <v>11329548.44021914</v>
      </c>
      <c r="B3842">
        <f t="shared" si="1139"/>
        <v>1803153.6372599488</v>
      </c>
      <c r="C3842" t="str">
        <f t="shared" si="1123"/>
        <v>-0.00093187971363523+0.00133265428921416i</v>
      </c>
      <c r="D3842" t="str">
        <f t="shared" si="1124"/>
        <v>0.486984837630027-1.21573985689576i</v>
      </c>
      <c r="E3842" t="str">
        <f t="shared" si="1125"/>
        <v>-4.5004178200831-4.12002528292098i</v>
      </c>
      <c r="F3842" t="str">
        <f t="shared" si="1126"/>
        <v>1.33301507914992-1.53266710941563i</v>
      </c>
      <c r="G3842" t="str">
        <f t="shared" si="1127"/>
        <v>0.458094965280622-0.498240873539263i</v>
      </c>
      <c r="H3842" t="str">
        <f t="shared" si="1128"/>
        <v>0.000342688748794156-4.81463464370248i</v>
      </c>
      <c r="I3842" t="str">
        <f t="shared" si="1129"/>
        <v>-0.0208158327197472-0.0181068723233147i</v>
      </c>
      <c r="K3842" t="str">
        <f t="shared" si="1130"/>
        <v>0.000177400327290781-0.0000997111393112596i</v>
      </c>
      <c r="L3842" t="str">
        <f t="shared" si="1131"/>
        <v>0.0001875-0.000117373365854715i</v>
      </c>
      <c r="M3842" t="str">
        <f t="shared" si="1132"/>
        <v>0.0025-0.0000565799814889393i</v>
      </c>
      <c r="N3842">
        <f t="shared" si="1133"/>
        <v>55.036217917474048</v>
      </c>
      <c r="O3842">
        <f t="shared" si="1134"/>
        <v>55.776782292731809</v>
      </c>
      <c r="P3842" s="3">
        <f t="shared" si="1135"/>
        <v>-55.776782292731809</v>
      </c>
      <c r="Q3842" s="3">
        <f t="shared" si="1136"/>
        <v>124.96378208252595</v>
      </c>
      <c r="R3842">
        <f t="shared" si="1137"/>
        <v>-55.036217917474048</v>
      </c>
      <c r="S3842">
        <f t="shared" si="1138"/>
        <v>1803.1536372599487</v>
      </c>
      <c r="T3842">
        <f t="shared" si="1121"/>
        <v>-55.776782292731809</v>
      </c>
    </row>
    <row r="3843" spans="1:20" x14ac:dyDescent="0.25">
      <c r="A3843">
        <f t="shared" si="1122"/>
        <v>11372600.724291973</v>
      </c>
      <c r="B3843">
        <f t="shared" si="1139"/>
        <v>1810005.6210815366</v>
      </c>
      <c r="C3843" t="str">
        <f t="shared" si="1123"/>
        <v>-0.000920079203008902+0.00132065791367088i</v>
      </c>
      <c r="D3843" t="str">
        <f t="shared" si="1124"/>
        <v>0.483816653890974-1.2124110446978i</v>
      </c>
      <c r="E3843" t="str">
        <f t="shared" si="1125"/>
        <v>-4.48176805587909-4.08684525044617i</v>
      </c>
      <c r="F3843" t="str">
        <f t="shared" si="1126"/>
        <v>1.32753725768631-1.53188240064459i</v>
      </c>
      <c r="G3843" t="str">
        <f t="shared" si="1127"/>
        <v>0.456212494127496-0.49807896394996i</v>
      </c>
      <c r="H3843" t="str">
        <f t="shared" si="1128"/>
        <v>0.000340033231521754-4.79640684672102i</v>
      </c>
      <c r="I3843" t="str">
        <f t="shared" si="1129"/>
        <v>-0.0207264183232254-0.017964194966053i</v>
      </c>
      <c r="K3843" t="str">
        <f t="shared" si="1130"/>
        <v>0.000177366084274577-0.0000993359632793492i</v>
      </c>
      <c r="L3843" t="str">
        <f t="shared" si="1131"/>
        <v>0.0001875-0.00011692903551974i</v>
      </c>
      <c r="M3843" t="str">
        <f t="shared" si="1132"/>
        <v>0.0025-0.0000563657914813103i</v>
      </c>
      <c r="N3843">
        <f t="shared" si="1133"/>
        <v>55.135749929686412</v>
      </c>
      <c r="O3843">
        <f t="shared" si="1134"/>
        <v>55.865857138566341</v>
      </c>
      <c r="P3843" s="3">
        <f t="shared" si="1135"/>
        <v>-55.865857138566341</v>
      </c>
      <c r="Q3843" s="3">
        <f t="shared" si="1136"/>
        <v>124.86425007031359</v>
      </c>
      <c r="R3843">
        <f t="shared" si="1137"/>
        <v>-55.135749929686412</v>
      </c>
      <c r="S3843">
        <f t="shared" si="1138"/>
        <v>1810.0056210815367</v>
      </c>
      <c r="T3843">
        <f t="shared" si="1121"/>
        <v>-55.865857138566341</v>
      </c>
    </row>
    <row r="3844" spans="1:20" x14ac:dyDescent="0.25">
      <c r="A3844">
        <f t="shared" si="1122"/>
        <v>11415816.607044281</v>
      </c>
      <c r="B3844">
        <f t="shared" si="1139"/>
        <v>1816883.6424416464</v>
      </c>
      <c r="C3844" t="str">
        <f t="shared" si="1123"/>
        <v>-0.000908418820264664+0.00130875499824365i</v>
      </c>
      <c r="D3844" t="str">
        <f t="shared" si="1124"/>
        <v>0.480665769283951-1.20908308569625i</v>
      </c>
      <c r="E3844" t="str">
        <f t="shared" si="1125"/>
        <v>-4.46312776653131-4.05387523524765i</v>
      </c>
      <c r="F3844" t="str">
        <f t="shared" si="1126"/>
        <v>1.32206307396145-1.53107834926585i</v>
      </c>
      <c r="G3844" t="str">
        <f t="shared" si="1127"/>
        <v>0.454331273095109-0.497909999279876i</v>
      </c>
      <c r="H3844" t="str">
        <f t="shared" si="1128"/>
        <v>0.000337398768890352-4.77824806944413i</v>
      </c>
      <c r="I3844" t="str">
        <f t="shared" si="1129"/>
        <v>-0.0206371218490693-0.0178223874975351i</v>
      </c>
      <c r="K3844" t="str">
        <f t="shared" si="1130"/>
        <v>0.000177332097699384-0.0000989621817462647i</v>
      </c>
      <c r="L3844" t="str">
        <f t="shared" si="1131"/>
        <v>0.0001875-0.000116486387248197i</v>
      </c>
      <c r="M3844" t="str">
        <f t="shared" si="1132"/>
        <v>0.0025-0.0000561524123145152i</v>
      </c>
      <c r="N3844">
        <f t="shared" si="1133"/>
        <v>55.235131289165381</v>
      </c>
      <c r="O3844">
        <f t="shared" si="1134"/>
        <v>55.954973627252436</v>
      </c>
      <c r="P3844" s="3">
        <f t="shared" si="1135"/>
        <v>-55.954973627252436</v>
      </c>
      <c r="Q3844" s="3">
        <f t="shared" si="1136"/>
        <v>124.76486871083462</v>
      </c>
      <c r="R3844">
        <f t="shared" si="1137"/>
        <v>-55.235131289165381</v>
      </c>
      <c r="S3844">
        <f t="shared" si="1138"/>
        <v>1816.8836424416463</v>
      </c>
      <c r="T3844">
        <f t="shared" si="1121"/>
        <v>-55.954973627252436</v>
      </c>
    </row>
    <row r="3845" spans="1:20" x14ac:dyDescent="0.25">
      <c r="A3845">
        <f t="shared" si="1122"/>
        <v>11459196.71015105</v>
      </c>
      <c r="B3845">
        <f t="shared" si="1139"/>
        <v>1823787.8002829247</v>
      </c>
      <c r="C3845" t="str">
        <f t="shared" si="1123"/>
        <v>-0.000896897038582129+0.00129694500731912i</v>
      </c>
      <c r="D3845" t="str">
        <f t="shared" si="1124"/>
        <v>0.47753213241958-1.20575606786139i</v>
      </c>
      <c r="E3845" t="str">
        <f t="shared" si="1125"/>
        <v>-4.44449757933528-4.02111452699789i</v>
      </c>
      <c r="F3845" t="str">
        <f t="shared" si="1126"/>
        <v>1.31659268168803-1.53025498580972i</v>
      </c>
      <c r="G3845" t="str">
        <f t="shared" si="1127"/>
        <v>0.45245135500734-0.497733991565135i</v>
      </c>
      <c r="H3845" t="str">
        <f t="shared" si="1128"/>
        <v>0.000334785187026464-4.76015805040673i</v>
      </c>
      <c r="I3845" t="str">
        <f t="shared" si="1129"/>
        <v>-0.0205479450830011-0.0176814472537095i</v>
      </c>
      <c r="K3845" t="str">
        <f t="shared" si="1130"/>
        <v>0.000177298365662146-0.0000985897897216225i</v>
      </c>
      <c r="L3845" t="str">
        <f t="shared" si="1131"/>
        <v>0.0001875-0.000116045414672441i</v>
      </c>
      <c r="M3845" t="str">
        <f t="shared" si="1132"/>
        <v>0.0025-0.0000559398409190231i</v>
      </c>
      <c r="N3845">
        <f t="shared" si="1133"/>
        <v>55.33436160529655</v>
      </c>
      <c r="O3845">
        <f t="shared" si="1134"/>
        <v>56.0441316954497</v>
      </c>
      <c r="P3845" s="3">
        <f t="shared" si="1135"/>
        <v>-56.0441316954497</v>
      </c>
      <c r="Q3845" s="3">
        <f t="shared" si="1136"/>
        <v>124.66563839470345</v>
      </c>
      <c r="R3845">
        <f t="shared" si="1137"/>
        <v>-55.33436160529655</v>
      </c>
      <c r="S3845">
        <f t="shared" si="1138"/>
        <v>1823.7878002829248</v>
      </c>
      <c r="T3845">
        <f t="shared" si="1121"/>
        <v>-56.0441316954497</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B1:T57"/>
  <sheetViews>
    <sheetView tabSelected="1" topLeftCell="A4" zoomScale="85" zoomScaleNormal="85" workbookViewId="0">
      <selection activeCell="L21" sqref="L21"/>
    </sheetView>
  </sheetViews>
  <sheetFormatPr defaultColWidth="9.140625" defaultRowHeight="14.25" x14ac:dyDescent="0.2"/>
  <cols>
    <col min="1" max="1" width="1.42578125" style="37" customWidth="1"/>
    <col min="2" max="2" width="10" style="37" customWidth="1"/>
    <col min="3" max="3" width="28.42578125" style="37" bestFit="1" customWidth="1"/>
    <col min="4" max="4" width="20.5703125" style="37" bestFit="1" customWidth="1"/>
    <col min="5" max="5" width="12" style="37" customWidth="1"/>
    <col min="6" max="6" width="15.5703125" style="37" customWidth="1"/>
    <col min="7" max="7" width="18.140625" style="37" customWidth="1"/>
    <col min="8" max="8" width="18.42578125" style="37" customWidth="1"/>
    <col min="9" max="9" width="19.42578125" style="37" bestFit="1" customWidth="1"/>
    <col min="10" max="10" width="26" style="37" customWidth="1"/>
    <col min="11" max="11" width="9.5703125" style="54" customWidth="1"/>
    <col min="12" max="12" width="24.85546875" style="54" bestFit="1" customWidth="1"/>
    <col min="13" max="13" width="14.5703125" style="54" bestFit="1" customWidth="1"/>
    <col min="14" max="14" width="6.42578125" style="37" bestFit="1" customWidth="1"/>
    <col min="15" max="15" width="9.140625" style="37"/>
    <col min="16" max="17" width="13.28515625" style="54" customWidth="1"/>
    <col min="18" max="18" width="14.42578125" style="54" customWidth="1"/>
    <col min="19" max="19" width="9.5703125" style="54" customWidth="1"/>
    <col min="20" max="20" width="35.85546875" style="37" bestFit="1" customWidth="1"/>
    <col min="21" max="16384" width="9.140625" style="37"/>
  </cols>
  <sheetData>
    <row r="1" spans="2:20" ht="7.5" customHeight="1" thickBot="1" x14ac:dyDescent="0.25"/>
    <row r="2" spans="2:20" ht="32.25" thickBot="1" x14ac:dyDescent="0.3">
      <c r="B2" s="265" t="s">
        <v>207</v>
      </c>
      <c r="C2" s="353" t="str">
        <f>'Device Calculator'!C3</f>
        <v>TPS546D24A</v>
      </c>
      <c r="D2" s="353"/>
      <c r="E2" s="353"/>
      <c r="F2" s="353"/>
      <c r="G2" s="353"/>
      <c r="H2" s="353"/>
      <c r="I2" s="353"/>
      <c r="J2" s="354"/>
      <c r="L2" s="336" t="s">
        <v>352</v>
      </c>
      <c r="M2" s="337"/>
      <c r="N2" s="338"/>
      <c r="P2" s="350" t="s">
        <v>159</v>
      </c>
      <c r="Q2" s="351"/>
      <c r="R2" s="352"/>
      <c r="T2" s="141" t="s">
        <v>16</v>
      </c>
    </row>
    <row r="3" spans="2:20" ht="16.5" thickBot="1" x14ac:dyDescent="0.3">
      <c r="B3" s="347" t="s">
        <v>206</v>
      </c>
      <c r="C3" s="348"/>
      <c r="D3" s="348"/>
      <c r="E3" s="348"/>
      <c r="F3" s="348"/>
      <c r="G3" s="348"/>
      <c r="H3" s="348"/>
      <c r="I3" s="348"/>
      <c r="J3" s="349"/>
      <c r="L3" s="215" t="s">
        <v>308</v>
      </c>
      <c r="M3" s="216" t="s">
        <v>21</v>
      </c>
      <c r="N3" s="217" t="s">
        <v>210</v>
      </c>
      <c r="P3" s="218" t="s">
        <v>156</v>
      </c>
      <c r="Q3" s="219" t="s">
        <v>157</v>
      </c>
      <c r="R3" s="220" t="s">
        <v>158</v>
      </c>
      <c r="T3" s="31" t="s">
        <v>546</v>
      </c>
    </row>
    <row r="4" spans="2:20" ht="43.5" thickBot="1" x14ac:dyDescent="0.25">
      <c r="B4" s="221" t="s">
        <v>208</v>
      </c>
      <c r="C4" s="221" t="s">
        <v>209</v>
      </c>
      <c r="D4" s="221" t="s">
        <v>552</v>
      </c>
      <c r="E4" s="221" t="s">
        <v>210</v>
      </c>
      <c r="F4" s="278" t="s">
        <v>698</v>
      </c>
      <c r="G4" s="278" t="s">
        <v>696</v>
      </c>
      <c r="H4" s="278" t="s">
        <v>697</v>
      </c>
      <c r="I4" s="221" t="s">
        <v>213</v>
      </c>
      <c r="J4" s="221" t="s">
        <v>683</v>
      </c>
      <c r="L4" s="222" t="s">
        <v>192</v>
      </c>
      <c r="M4" s="223" t="str">
        <f>'Device Calculator'!C3</f>
        <v>TPS546D24A</v>
      </c>
      <c r="N4" s="224"/>
      <c r="P4" s="64">
        <v>0</v>
      </c>
      <c r="Q4" s="225" t="s">
        <v>38</v>
      </c>
      <c r="R4" s="226" t="s">
        <v>38</v>
      </c>
      <c r="T4" s="32" t="s">
        <v>547</v>
      </c>
    </row>
    <row r="5" spans="2:20" ht="15.75" thickBot="1" x14ac:dyDescent="0.25">
      <c r="B5" s="339" t="s">
        <v>215</v>
      </c>
      <c r="C5" s="227" t="s">
        <v>123</v>
      </c>
      <c r="D5" s="209">
        <v>8</v>
      </c>
      <c r="E5" s="99"/>
      <c r="F5" s="101">
        <f>IF(AND(D6=550,OR(D5=7,D5=8,D5=9,D5=10,D5=12,D5=13,D5=14,D5=15,D5=17,D5=18,D5=19,D5=20,D5=22,D5=23,D5=24,D5=25)),VLOOKUP(D5,'Resistor References'!I2:J17,2,FALSE),VLOOKUP(D5,'Resistor References'!G2:H35,2,FALSE))</f>
        <v>8</v>
      </c>
      <c r="G5" s="102" t="str">
        <f>'Resistor References'!G3</f>
        <v>SHORT</v>
      </c>
      <c r="H5" s="228" t="str">
        <f>'Resistor References'!G2</f>
        <v>EEPROM</v>
      </c>
      <c r="I5" s="67"/>
      <c r="J5" s="340" t="str">
        <f>IF(AND(D5=G5,D6=G6),"SHORT",IF(AND(H5=D5,H6=D6),"FLOAT","Resistor"))</f>
        <v>Resistor</v>
      </c>
      <c r="L5" s="68" t="s">
        <v>347</v>
      </c>
      <c r="M5" s="108">
        <f>ILOOP_trgt</f>
        <v>3.9046602436981179</v>
      </c>
      <c r="N5" s="69"/>
      <c r="P5" s="70">
        <v>1</v>
      </c>
      <c r="Q5" s="71">
        <v>2</v>
      </c>
      <c r="R5" s="72">
        <v>0.5</v>
      </c>
      <c r="T5" s="33" t="s">
        <v>548</v>
      </c>
    </row>
    <row r="6" spans="2:20" ht="15.75" thickBot="1" x14ac:dyDescent="0.25">
      <c r="B6" s="339"/>
      <c r="C6" s="229" t="s">
        <v>36</v>
      </c>
      <c r="D6" s="210">
        <v>450</v>
      </c>
      <c r="E6" s="100" t="s">
        <v>11</v>
      </c>
      <c r="F6" s="104">
        <f>IF(AND(D6=550,OR(D5=7,D5=8,D5=9,D5=10,D5=12, D5=13, D5=14, D5=15, D5=17, D5=18, D5=19, D5=20, D5=22, D5=23, D5=24, D5=25)),"Open",VLOOKUP(D6,'Resistor References'!K3:L10,2,FALSE))</f>
        <v>2</v>
      </c>
      <c r="G6" s="105">
        <v>550</v>
      </c>
      <c r="H6" s="230" t="s">
        <v>38</v>
      </c>
      <c r="I6" s="74">
        <v>450</v>
      </c>
      <c r="J6" s="341"/>
      <c r="L6" s="68" t="s">
        <v>348</v>
      </c>
      <c r="M6" s="108">
        <f>VLOOP_trgt</f>
        <v>3.1314067233251546</v>
      </c>
      <c r="N6" s="69"/>
      <c r="P6" s="64">
        <v>2</v>
      </c>
      <c r="Q6" s="75">
        <v>2</v>
      </c>
      <c r="R6" s="76">
        <v>1</v>
      </c>
      <c r="T6" s="34" t="s">
        <v>17</v>
      </c>
    </row>
    <row r="7" spans="2:20" ht="15.75" thickBot="1" x14ac:dyDescent="0.25">
      <c r="B7" s="339" t="s">
        <v>216</v>
      </c>
      <c r="C7" s="227" t="s">
        <v>217</v>
      </c>
      <c r="D7" s="209">
        <v>5</v>
      </c>
      <c r="E7" s="99" t="s">
        <v>218</v>
      </c>
      <c r="F7" s="101">
        <f>VLOOKUP(D7,'Resistor References'!M3:N10,2,FALSE)</f>
        <v>3</v>
      </c>
      <c r="G7" s="102">
        <v>3</v>
      </c>
      <c r="H7" s="228">
        <v>3</v>
      </c>
      <c r="I7" s="67">
        <v>3</v>
      </c>
      <c r="J7" s="340" t="str">
        <f>IF(AND(D7=G7,D8=G8,G9=D9),"SHORT",IF(AND(H7=D7,H8=D8,H9=D9),"FLOAT","Resistor"))</f>
        <v>Resistor</v>
      </c>
      <c r="L7" s="231" t="s">
        <v>351</v>
      </c>
      <c r="M7" s="223">
        <f>Comp_Code</f>
        <v>8</v>
      </c>
      <c r="N7" s="232"/>
      <c r="P7" s="70">
        <v>3</v>
      </c>
      <c r="Q7" s="71">
        <v>2</v>
      </c>
      <c r="R7" s="72">
        <v>2</v>
      </c>
      <c r="T7" s="35" t="s">
        <v>18</v>
      </c>
    </row>
    <row r="8" spans="2:20" ht="15.75" thickBot="1" x14ac:dyDescent="0.25">
      <c r="B8" s="339"/>
      <c r="C8" s="233" t="s">
        <v>219</v>
      </c>
      <c r="D8" s="38" t="s">
        <v>220</v>
      </c>
      <c r="E8" s="234" t="s">
        <v>26</v>
      </c>
      <c r="F8" s="107">
        <f>VLOOKUP(D8,'Resistor References'!O3:P6,2,FALSE)</f>
        <v>0</v>
      </c>
      <c r="G8" s="143" t="str">
        <f>'Resistor References'!O3</f>
        <v>40/52</v>
      </c>
      <c r="H8" s="142" t="str">
        <f>'Resistor References'!O3</f>
        <v>40/52</v>
      </c>
      <c r="I8" s="272" t="s">
        <v>221</v>
      </c>
      <c r="J8" s="346"/>
      <c r="L8" s="231" t="s">
        <v>37</v>
      </c>
      <c r="M8" s="223">
        <f>fsw</f>
        <v>450</v>
      </c>
      <c r="N8" s="232" t="s">
        <v>11</v>
      </c>
      <c r="P8" s="64">
        <v>4</v>
      </c>
      <c r="Q8" s="75">
        <v>2</v>
      </c>
      <c r="R8" s="76">
        <v>4</v>
      </c>
      <c r="T8" s="36" t="s">
        <v>19</v>
      </c>
    </row>
    <row r="9" spans="2:20" ht="15" thickBot="1" x14ac:dyDescent="0.25">
      <c r="B9" s="339"/>
      <c r="C9" s="235" t="s">
        <v>222</v>
      </c>
      <c r="D9" s="211">
        <v>2</v>
      </c>
      <c r="E9" s="236"/>
      <c r="F9" s="268">
        <f>VLOOKUP(D9,'Resistor References'!Q3:R6,2,FALSE)</f>
        <v>1</v>
      </c>
      <c r="G9" s="270">
        <v>1</v>
      </c>
      <c r="H9" s="237">
        <v>2</v>
      </c>
      <c r="I9" s="273" t="s">
        <v>221</v>
      </c>
      <c r="J9" s="346"/>
      <c r="L9" s="231" t="s">
        <v>353</v>
      </c>
      <c r="M9" s="223">
        <f>Phases</f>
        <v>2</v>
      </c>
      <c r="N9" s="232"/>
      <c r="P9" s="70">
        <v>5</v>
      </c>
      <c r="Q9" s="71">
        <v>2</v>
      </c>
      <c r="R9" s="72">
        <v>8</v>
      </c>
    </row>
    <row r="10" spans="2:20" ht="15" thickBot="1" x14ac:dyDescent="0.25">
      <c r="B10" s="339" t="s">
        <v>223</v>
      </c>
      <c r="C10" s="227" t="s">
        <v>224</v>
      </c>
      <c r="D10" s="209" t="s">
        <v>283</v>
      </c>
      <c r="E10" s="99" t="s">
        <v>22</v>
      </c>
      <c r="F10" s="101">
        <f>VLOOKUP(D10,'Resistor References'!S2:T17,2,FALSE)</f>
        <v>2</v>
      </c>
      <c r="G10" s="102" t="s">
        <v>38</v>
      </c>
      <c r="H10" s="238">
        <v>1</v>
      </c>
      <c r="I10" s="67" t="s">
        <v>226</v>
      </c>
      <c r="J10" s="340" t="str">
        <f>IF(AND(D10=G10,D11=G11),"SHORT",IF(AND(H10=D10,H11=D11),"FLOAT","Resistor"))</f>
        <v>Resistor</v>
      </c>
      <c r="L10" s="231" t="s">
        <v>309</v>
      </c>
      <c r="M10" s="223">
        <f>Iphase</f>
        <v>25</v>
      </c>
      <c r="N10" s="232" t="s">
        <v>26</v>
      </c>
      <c r="P10" s="64">
        <v>6</v>
      </c>
      <c r="Q10" s="75">
        <v>3</v>
      </c>
      <c r="R10" s="76">
        <v>0.5</v>
      </c>
    </row>
    <row r="11" spans="2:20" ht="15" thickBot="1" x14ac:dyDescent="0.25">
      <c r="B11" s="339"/>
      <c r="C11" s="233" t="s">
        <v>227</v>
      </c>
      <c r="D11" s="212">
        <v>0.96</v>
      </c>
      <c r="E11" s="234" t="s">
        <v>22</v>
      </c>
      <c r="F11" s="107">
        <f>IF(D10='Resistor References'!S2,'Resistor References'!S2,VLOOKUP(D11,'Resistor References'!X3:Y18,2,FALSE))</f>
        <v>6</v>
      </c>
      <c r="G11" s="143" t="s">
        <v>38</v>
      </c>
      <c r="H11" s="153">
        <v>1</v>
      </c>
      <c r="I11" s="274">
        <v>0.8</v>
      </c>
      <c r="J11" s="346"/>
      <c r="L11" s="231" t="s">
        <v>227</v>
      </c>
      <c r="M11" s="223">
        <f>Vout</f>
        <v>0.96</v>
      </c>
      <c r="N11" s="232" t="s">
        <v>22</v>
      </c>
      <c r="P11" s="70">
        <v>7</v>
      </c>
      <c r="Q11" s="71">
        <v>3</v>
      </c>
      <c r="R11" s="72">
        <v>1</v>
      </c>
    </row>
    <row r="12" spans="2:20" ht="15" thickBot="1" x14ac:dyDescent="0.25">
      <c r="B12" s="339"/>
      <c r="C12" s="229" t="s">
        <v>228</v>
      </c>
      <c r="D12" s="213">
        <f>VLOOKUP(D10,'Resistor References'!S2:U17,3,FALSE)</f>
        <v>0.5</v>
      </c>
      <c r="E12" s="100"/>
      <c r="F12" s="104" t="s">
        <v>221</v>
      </c>
      <c r="G12" s="105" t="s">
        <v>38</v>
      </c>
      <c r="H12" s="239">
        <v>0.5</v>
      </c>
      <c r="I12" s="275">
        <v>0.5</v>
      </c>
      <c r="J12" s="341"/>
      <c r="L12" s="240" t="s">
        <v>228</v>
      </c>
      <c r="M12" s="241">
        <f>VOSL</f>
        <v>0.5</v>
      </c>
      <c r="N12" s="242" t="s">
        <v>22</v>
      </c>
      <c r="P12" s="64">
        <v>8</v>
      </c>
      <c r="Q12" s="75">
        <v>3</v>
      </c>
      <c r="R12" s="76">
        <v>2</v>
      </c>
    </row>
    <row r="13" spans="2:20" ht="15" thickBot="1" x14ac:dyDescent="0.25">
      <c r="B13" s="339" t="s">
        <v>229</v>
      </c>
      <c r="C13" s="243" t="s">
        <v>230</v>
      </c>
      <c r="D13" s="214">
        <v>20</v>
      </c>
      <c r="E13" s="113" t="s">
        <v>231</v>
      </c>
      <c r="F13" s="269">
        <f>VLOOKUP(D13,'Resistor References'!Z2:AA34,2,FALSE)</f>
        <v>4</v>
      </c>
      <c r="G13" s="271" t="s">
        <v>232</v>
      </c>
      <c r="H13" s="244" t="s">
        <v>38</v>
      </c>
      <c r="I13" s="276">
        <v>36</v>
      </c>
      <c r="J13" s="346" t="str">
        <f>IF(AND(D13=G13,D14=G14),"SHORT",IF(AND(H13=D13,H14=D14),"FLOAT","Resistor"))</f>
        <v>Resistor</v>
      </c>
      <c r="P13" s="70">
        <v>9</v>
      </c>
      <c r="Q13" s="71">
        <v>3</v>
      </c>
      <c r="R13" s="72">
        <v>4</v>
      </c>
    </row>
    <row r="14" spans="2:20" ht="15" thickBot="1" x14ac:dyDescent="0.25">
      <c r="B14" s="339"/>
      <c r="C14" s="229" t="str">
        <f>IF(D9=1,"INTERLEAVE","SYNC_CONFIG")</f>
        <v>SYNC_CONFIG</v>
      </c>
      <c r="D14" s="210" t="s">
        <v>800</v>
      </c>
      <c r="E14" s="100"/>
      <c r="F14" s="104">
        <f>VLOOKUP(D14,'Resistor References'!AB2:AC11,2,FALSE)</f>
        <v>0</v>
      </c>
      <c r="G14" s="105" t="str">
        <f>'Resistor References'!AB3</f>
        <v>Auto-Detect</v>
      </c>
      <c r="H14" s="230" t="str">
        <f>'Resistor References'!AB3</f>
        <v>Auto-Detect</v>
      </c>
      <c r="I14" s="74" t="s">
        <v>233</v>
      </c>
      <c r="J14" s="341"/>
      <c r="P14" s="64">
        <v>10</v>
      </c>
      <c r="Q14" s="75">
        <v>3</v>
      </c>
      <c r="R14" s="76">
        <v>8</v>
      </c>
    </row>
    <row r="15" spans="2:20" ht="15" thickBot="1" x14ac:dyDescent="0.25">
      <c r="P15" s="70">
        <v>11</v>
      </c>
      <c r="Q15" s="71">
        <v>4</v>
      </c>
      <c r="R15" s="72">
        <v>0.5</v>
      </c>
    </row>
    <row r="16" spans="2:20" ht="15.75" customHeight="1" thickBot="1" x14ac:dyDescent="0.3">
      <c r="B16" s="347" t="s">
        <v>679</v>
      </c>
      <c r="C16" s="348"/>
      <c r="D16" s="348"/>
      <c r="E16" s="348"/>
      <c r="F16" s="348"/>
      <c r="G16" s="348"/>
      <c r="H16" s="348"/>
      <c r="I16" s="348"/>
      <c r="J16" s="349"/>
      <c r="P16" s="64">
        <v>12</v>
      </c>
      <c r="Q16" s="75">
        <v>4</v>
      </c>
      <c r="R16" s="76">
        <v>1</v>
      </c>
    </row>
    <row r="17" spans="2:18" ht="15" thickBot="1" x14ac:dyDescent="0.25">
      <c r="B17" s="221" t="s">
        <v>208</v>
      </c>
      <c r="C17" s="221" t="s">
        <v>21</v>
      </c>
      <c r="D17" s="221" t="s">
        <v>304</v>
      </c>
      <c r="E17" s="221" t="s">
        <v>305</v>
      </c>
      <c r="F17" s="221"/>
      <c r="G17" s="221" t="s">
        <v>684</v>
      </c>
      <c r="H17" s="221" t="s">
        <v>685</v>
      </c>
      <c r="I17" s="330" t="s">
        <v>238</v>
      </c>
      <c r="J17" s="331"/>
      <c r="P17" s="70">
        <v>13</v>
      </c>
      <c r="Q17" s="71">
        <v>4</v>
      </c>
      <c r="R17" s="72">
        <v>2</v>
      </c>
    </row>
    <row r="18" spans="2:18" ht="15" thickBot="1" x14ac:dyDescent="0.25">
      <c r="B18" s="245" t="str">
        <f>B$5</f>
        <v>MSEL1</v>
      </c>
      <c r="C18" s="227" t="s">
        <v>239</v>
      </c>
      <c r="D18" s="228">
        <f>IF(OR(J5="SHORT",J5="FLOAT"),J5,IF(F5&lt;16,F5,F5-16))</f>
        <v>8</v>
      </c>
      <c r="E18" s="228">
        <f>IF(OR(J5="SHORT",J5="FLOAT", F6="Open"),"Open",IF(F5&lt;16,2*F6,2*F6+1))</f>
        <v>4</v>
      </c>
      <c r="F18" s="48"/>
      <c r="G18" s="102">
        <f>IF(OR(D18="FLOAT",D18="SHORT"),D18,HLOOKUP(D18,'Resistor Selection'!C$13:R$14,2,FALSE))</f>
        <v>21500</v>
      </c>
      <c r="H18" s="246">
        <f>IF(E18="Open","Open",VLOOKUP(E18,'Resistor Selection'!B$15:R$30,'Pin Detect Programming'!D18+2,FALSE))</f>
        <v>33200</v>
      </c>
      <c r="I18" s="332"/>
      <c r="J18" s="333"/>
      <c r="P18" s="64">
        <v>14</v>
      </c>
      <c r="Q18" s="75">
        <v>4</v>
      </c>
      <c r="R18" s="76">
        <v>4</v>
      </c>
    </row>
    <row r="19" spans="2:18" ht="15" thickBot="1" x14ac:dyDescent="0.25">
      <c r="B19" s="245" t="str">
        <f>B$7</f>
        <v>MSEL2</v>
      </c>
      <c r="C19" s="233" t="s">
        <v>240</v>
      </c>
      <c r="D19" s="142">
        <f>IF(OR(J7="SHORT",J7="FLOAT"),J7,F9+4*F8)</f>
        <v>1</v>
      </c>
      <c r="E19" s="142">
        <f>IF(OR(D7=3,J7="FLOAT",J7="SHORT"),"Open",F7)</f>
        <v>3</v>
      </c>
      <c r="F19" s="40"/>
      <c r="G19" s="143">
        <f>IF(OR(D19="FLOAT",D19="SHORT"),D19,HLOOKUP(D19,'Resistor Selection'!C$13:R$14,2,FALSE))</f>
        <v>5620</v>
      </c>
      <c r="H19" s="247">
        <f>IF(E19="Open","Open",VLOOKUP(E19,'Resistor Selection'!B$15:R$30,'Pin Detect Programming'!D19+2,FALSE))</f>
        <v>11000</v>
      </c>
      <c r="I19" s="332"/>
      <c r="J19" s="333"/>
      <c r="P19" s="70">
        <v>15</v>
      </c>
      <c r="Q19" s="71">
        <v>4</v>
      </c>
      <c r="R19" s="72">
        <v>8</v>
      </c>
    </row>
    <row r="20" spans="2:18" ht="15" thickBot="1" x14ac:dyDescent="0.25">
      <c r="B20" s="245" t="str">
        <f>B$10</f>
        <v>VSEL</v>
      </c>
      <c r="C20" s="233" t="s">
        <v>241</v>
      </c>
      <c r="D20" s="142">
        <f>IF(OR(J10="SHORT",J10="FLOAT"),J10,F11)</f>
        <v>6</v>
      </c>
      <c r="E20" s="142">
        <f>IF(OR(F10="Float",F10="Short"),"Open",F10)</f>
        <v>2</v>
      </c>
      <c r="F20" s="40"/>
      <c r="G20" s="143">
        <f>IF(OR(D20="FLOAT",D20="SHORT"),D20,HLOOKUP(D20,'Resistor Selection'!C$13:R$14,2,FALSE))</f>
        <v>14700</v>
      </c>
      <c r="H20" s="247">
        <f>IF(E20="Open","Open",VLOOKUP(E20,'Resistor Selection'!B$15:R$30,'Pin Detect Programming'!D20+2,FALSE))</f>
        <v>36500</v>
      </c>
      <c r="I20" s="332"/>
      <c r="J20" s="333"/>
      <c r="P20" s="64">
        <v>16</v>
      </c>
      <c r="Q20" s="75">
        <v>5</v>
      </c>
      <c r="R20" s="76">
        <v>0.5</v>
      </c>
    </row>
    <row r="21" spans="2:18" ht="15" thickBot="1" x14ac:dyDescent="0.25">
      <c r="B21" s="245" t="str">
        <f>B$13</f>
        <v>ADRSEL</v>
      </c>
      <c r="C21" s="229" t="s">
        <v>242</v>
      </c>
      <c r="D21" s="230">
        <f>IF(OR(J13="SHORT",J13="FLOAT"),J13,IF(AND(D14='Resistor References'!AB3,'Pin Detect Programming'!D13&gt;31),'Resistor References'!AM1,IF(F13='Resistor References'!T3,'Resistor References'!T3,IF(F13&lt;16,F13,F13-16))))</f>
        <v>4</v>
      </c>
      <c r="E21" s="230">
        <f>IF(OR(F13="Float",F13="Short"),"Open",IF(AND(F14='Resistor References'!AC3,F13&lt;16),F14,IF(F13&lt;16,2*F14,2*F14+1)))</f>
        <v>0</v>
      </c>
      <c r="F21" s="53"/>
      <c r="G21" s="105">
        <f>IF(OR(D21="FLOAT",D21="SHORT"),D21,HLOOKUP(D21,'Resistor Selection'!C$13:R$14,2,FALSE))</f>
        <v>10000</v>
      </c>
      <c r="H21" s="248">
        <f>IF(E21="Open","Open",VLOOKUP(E21,'Resistor Selection'!B$15:R$30,'Pin Detect Programming'!D21+2,FALSE))</f>
        <v>46400</v>
      </c>
      <c r="I21" s="334"/>
      <c r="J21" s="335"/>
      <c r="P21" s="70">
        <v>17</v>
      </c>
      <c r="Q21" s="71">
        <v>5</v>
      </c>
      <c r="R21" s="72">
        <v>1</v>
      </c>
    </row>
    <row r="22" spans="2:18" ht="15" thickBot="1" x14ac:dyDescent="0.25">
      <c r="P22" s="64">
        <v>18</v>
      </c>
      <c r="Q22" s="75">
        <v>5</v>
      </c>
      <c r="R22" s="76">
        <v>2</v>
      </c>
    </row>
    <row r="23" spans="2:18" ht="15.75" thickBot="1" x14ac:dyDescent="0.3">
      <c r="B23" s="342" t="s">
        <v>243</v>
      </c>
      <c r="C23" s="343"/>
      <c r="D23" s="343"/>
      <c r="E23" s="343"/>
      <c r="F23" s="343"/>
      <c r="G23" s="343"/>
      <c r="H23" s="343"/>
      <c r="I23" s="343"/>
      <c r="J23" s="344"/>
      <c r="P23" s="70">
        <v>19</v>
      </c>
      <c r="Q23" s="71">
        <v>5</v>
      </c>
      <c r="R23" s="72">
        <v>4</v>
      </c>
    </row>
    <row r="24" spans="2:18" ht="43.5" thickBot="1" x14ac:dyDescent="0.25">
      <c r="B24" s="221" t="s">
        <v>208</v>
      </c>
      <c r="C24" s="221" t="s">
        <v>209</v>
      </c>
      <c r="D24" s="221" t="s">
        <v>552</v>
      </c>
      <c r="E24" s="221" t="s">
        <v>210</v>
      </c>
      <c r="F24" s="278" t="s">
        <v>698</v>
      </c>
      <c r="G24" s="278" t="s">
        <v>696</v>
      </c>
      <c r="H24" s="278" t="s">
        <v>697</v>
      </c>
      <c r="I24" s="221" t="s">
        <v>213</v>
      </c>
      <c r="J24" s="221" t="s">
        <v>214</v>
      </c>
      <c r="P24" s="64">
        <v>20</v>
      </c>
      <c r="Q24" s="75">
        <v>5</v>
      </c>
      <c r="R24" s="76">
        <v>8</v>
      </c>
    </row>
    <row r="25" spans="2:18" ht="43.5" thickBot="1" x14ac:dyDescent="0.25">
      <c r="B25" s="339" t="str">
        <f>B7</f>
        <v>MSEL2</v>
      </c>
      <c r="C25" s="266" t="s">
        <v>678</v>
      </c>
      <c r="D25" s="267" t="s">
        <v>686</v>
      </c>
      <c r="E25" s="99"/>
      <c r="F25" s="101" t="str">
        <f>IF(AND(D25=G25,D26=G26),"SHORT",IF(AND(D25=H25,D26=H26),"FLOAT",VLOOKUP(D25,'Resistor References'!AF$4:AG$11,2,FALSE)))</f>
        <v>SHORT</v>
      </c>
      <c r="G25" s="102" t="str">
        <f>'Resistor References'!AF$2</f>
        <v>180°, 2</v>
      </c>
      <c r="H25" s="228" t="str">
        <f>'Resistor References'!AF$3</f>
        <v>180°, 2</v>
      </c>
      <c r="I25" s="67" t="s">
        <v>221</v>
      </c>
      <c r="J25" s="340" t="str">
        <f>IF(AND(D25=G25,D26=G26),"SHORT",IF(AND(H25=D25,H26=D26),"FLOAT","Resistor"))</f>
        <v>SHORT</v>
      </c>
      <c r="P25" s="70">
        <v>21</v>
      </c>
      <c r="Q25" s="71">
        <v>6</v>
      </c>
      <c r="R25" s="72">
        <v>0.5</v>
      </c>
    </row>
    <row r="26" spans="2:18" ht="15" thickBot="1" x14ac:dyDescent="0.25">
      <c r="B26" s="339"/>
      <c r="C26" s="229" t="s">
        <v>219</v>
      </c>
      <c r="D26" s="210" t="str">
        <f>D8</f>
        <v>40/52</v>
      </c>
      <c r="E26" s="100" t="s">
        <v>26</v>
      </c>
      <c r="F26" s="104">
        <f>VLOOKUP(D26,'Resistor References'!O$3:P$6,2,FALSE)</f>
        <v>0</v>
      </c>
      <c r="G26" s="105" t="str">
        <f>'Resistor References'!O$3</f>
        <v>40/52</v>
      </c>
      <c r="H26" s="230" t="str">
        <f>'Resistor References'!O$4</f>
        <v>30/39</v>
      </c>
      <c r="I26" s="74">
        <v>52</v>
      </c>
      <c r="J26" s="341"/>
      <c r="P26" s="64">
        <v>22</v>
      </c>
      <c r="Q26" s="75">
        <v>6</v>
      </c>
      <c r="R26" s="76">
        <v>1</v>
      </c>
    </row>
    <row r="27" spans="2:18" ht="15" thickBot="1" x14ac:dyDescent="0.25">
      <c r="P27" s="70">
        <v>23</v>
      </c>
      <c r="Q27" s="71">
        <v>6</v>
      </c>
      <c r="R27" s="72">
        <v>2</v>
      </c>
    </row>
    <row r="28" spans="2:18" ht="16.5" thickBot="1" x14ac:dyDescent="0.3">
      <c r="B28" s="347" t="s">
        <v>680</v>
      </c>
      <c r="C28" s="348"/>
      <c r="D28" s="348"/>
      <c r="E28" s="348"/>
      <c r="F28" s="348"/>
      <c r="G28" s="348"/>
      <c r="H28" s="348"/>
      <c r="I28" s="348"/>
      <c r="J28" s="349"/>
      <c r="P28" s="64">
        <v>24</v>
      </c>
      <c r="Q28" s="75">
        <v>6</v>
      </c>
      <c r="R28" s="76">
        <v>4</v>
      </c>
    </row>
    <row r="29" spans="2:18" ht="15" customHeight="1" thickBot="1" x14ac:dyDescent="0.25">
      <c r="B29" s="221" t="s">
        <v>208</v>
      </c>
      <c r="C29" s="221" t="s">
        <v>21</v>
      </c>
      <c r="D29" s="221" t="s">
        <v>304</v>
      </c>
      <c r="E29" s="221" t="s">
        <v>305</v>
      </c>
      <c r="F29" s="221"/>
      <c r="G29" s="221" t="s">
        <v>684</v>
      </c>
      <c r="H29" s="221" t="s">
        <v>237</v>
      </c>
      <c r="I29" s="345" t="s">
        <v>246</v>
      </c>
      <c r="J29" s="331"/>
      <c r="P29" s="70">
        <v>25</v>
      </c>
      <c r="Q29" s="71">
        <v>6</v>
      </c>
      <c r="R29" s="72">
        <v>8</v>
      </c>
    </row>
    <row r="30" spans="2:18" ht="15" thickBot="1" x14ac:dyDescent="0.25">
      <c r="B30" s="245" t="str">
        <f>B$5</f>
        <v>MSEL1</v>
      </c>
      <c r="C30" s="227" t="s">
        <v>221</v>
      </c>
      <c r="D30" s="228" t="s">
        <v>211</v>
      </c>
      <c r="E30" s="228" t="s">
        <v>247</v>
      </c>
      <c r="F30" s="48"/>
      <c r="G30" s="102" t="s">
        <v>248</v>
      </c>
      <c r="H30" s="246" t="s">
        <v>248</v>
      </c>
      <c r="I30" s="332"/>
      <c r="J30" s="333"/>
      <c r="P30" s="64">
        <v>26</v>
      </c>
      <c r="Q30" s="75">
        <v>7</v>
      </c>
      <c r="R30" s="76">
        <v>0.5</v>
      </c>
    </row>
    <row r="31" spans="2:18" ht="15" thickBot="1" x14ac:dyDescent="0.25">
      <c r="B31" s="245" t="str">
        <f>B$7</f>
        <v>MSEL2</v>
      </c>
      <c r="C31" s="233" t="s">
        <v>249</v>
      </c>
      <c r="D31" s="142" t="str">
        <f>IF(D9&lt;2,"N/A",IF(OR(J25="SHORT",J25="FLOAT"),J25,2*F25+MOD(F26,2)))</f>
        <v>SHORT</v>
      </c>
      <c r="E31" s="142" t="str">
        <f>IF(OR(J25='Resistor References'!AG$2,J25='Resistor References'!AG$3,'Pin Detect Programming'!F26&lt;2),"OPEN",1)</f>
        <v>OPEN</v>
      </c>
      <c r="F31" s="40"/>
      <c r="G31" s="143" t="str">
        <f>IF(OR(D31="FLOAT",D31="SHORT"),D31,HLOOKUP(D31,'Resistor Selection'!C13:R14,2,FALSE))</f>
        <v>SHORT</v>
      </c>
      <c r="H31" s="247" t="str">
        <f>IF(E31="Open","Open",VLOOKUP(E31,'Resistor Selection'!B$13:AH$30,'Pin Detect Programming'!D31+2,FALSE))</f>
        <v>Open</v>
      </c>
      <c r="I31" s="332"/>
      <c r="J31" s="333"/>
      <c r="P31" s="70">
        <v>27</v>
      </c>
      <c r="Q31" s="71">
        <v>7</v>
      </c>
      <c r="R31" s="72">
        <v>1</v>
      </c>
    </row>
    <row r="32" spans="2:18" ht="15" thickBot="1" x14ac:dyDescent="0.25">
      <c r="B32" s="245" t="str">
        <f>B$10</f>
        <v>VSEL</v>
      </c>
      <c r="C32" s="233" t="s">
        <v>221</v>
      </c>
      <c r="D32" s="142" t="s">
        <v>211</v>
      </c>
      <c r="E32" s="142" t="s">
        <v>247</v>
      </c>
      <c r="F32" s="40"/>
      <c r="G32" s="143" t="s">
        <v>248</v>
      </c>
      <c r="H32" s="247" t="s">
        <v>248</v>
      </c>
      <c r="I32" s="332"/>
      <c r="J32" s="333"/>
      <c r="P32" s="64">
        <v>28</v>
      </c>
      <c r="Q32" s="75">
        <v>7</v>
      </c>
      <c r="R32" s="76">
        <v>2</v>
      </c>
    </row>
    <row r="33" spans="2:18" ht="15" thickBot="1" x14ac:dyDescent="0.25">
      <c r="B33" s="245" t="str">
        <f>B$13</f>
        <v>ADRSEL</v>
      </c>
      <c r="C33" s="229" t="s">
        <v>221</v>
      </c>
      <c r="D33" s="230" t="s">
        <v>211</v>
      </c>
      <c r="E33" s="230" t="s">
        <v>247</v>
      </c>
      <c r="F33" s="53"/>
      <c r="G33" s="105" t="s">
        <v>248</v>
      </c>
      <c r="H33" s="248" t="s">
        <v>248</v>
      </c>
      <c r="I33" s="334"/>
      <c r="J33" s="335"/>
      <c r="P33" s="70">
        <v>29</v>
      </c>
      <c r="Q33" s="71">
        <v>7</v>
      </c>
      <c r="R33" s="72">
        <v>4</v>
      </c>
    </row>
    <row r="34" spans="2:18" ht="15" thickBot="1" x14ac:dyDescent="0.25">
      <c r="L34" s="137"/>
      <c r="P34" s="64">
        <v>30</v>
      </c>
      <c r="Q34" s="75">
        <v>7</v>
      </c>
      <c r="R34" s="76">
        <v>8</v>
      </c>
    </row>
    <row r="35" spans="2:18" ht="15.75" thickBot="1" x14ac:dyDescent="0.3">
      <c r="B35" s="342" t="s">
        <v>250</v>
      </c>
      <c r="C35" s="343"/>
      <c r="D35" s="343"/>
      <c r="E35" s="343"/>
      <c r="F35" s="343"/>
      <c r="G35" s="343"/>
      <c r="H35" s="343"/>
      <c r="I35" s="343"/>
      <c r="J35" s="344"/>
      <c r="P35" s="94">
        <v>31</v>
      </c>
      <c r="Q35" s="95">
        <v>10</v>
      </c>
      <c r="R35" s="96">
        <v>2</v>
      </c>
    </row>
    <row r="36" spans="2:18" ht="43.5" thickBot="1" x14ac:dyDescent="0.25">
      <c r="B36" s="221" t="s">
        <v>208</v>
      </c>
      <c r="C36" s="221" t="s">
        <v>209</v>
      </c>
      <c r="D36" s="221" t="s">
        <v>552</v>
      </c>
      <c r="E36" s="221" t="s">
        <v>210</v>
      </c>
      <c r="F36" s="278" t="s">
        <v>698</v>
      </c>
      <c r="G36" s="278" t="s">
        <v>696</v>
      </c>
      <c r="H36" s="278" t="s">
        <v>697</v>
      </c>
      <c r="I36" s="221" t="s">
        <v>213</v>
      </c>
      <c r="J36" s="221" t="s">
        <v>214</v>
      </c>
    </row>
    <row r="37" spans="2:18" ht="43.5" thickBot="1" x14ac:dyDescent="0.25">
      <c r="B37" s="339" t="str">
        <f>B7</f>
        <v>MSEL2</v>
      </c>
      <c r="C37" s="266" t="s">
        <v>678</v>
      </c>
      <c r="D37" s="209" t="s">
        <v>690</v>
      </c>
      <c r="E37" s="99"/>
      <c r="F37" s="101">
        <f>IF(AND(D37=G37,D38=G38),"SHORT",IF(AND(D37=H37,D38=H38),"FLOAT",VLOOKUP(D37,'Resistor References'!AF$4:AG$11,2,FALSE)))</f>
        <v>7</v>
      </c>
      <c r="G37" s="102" t="s">
        <v>221</v>
      </c>
      <c r="H37" s="228" t="s">
        <v>221</v>
      </c>
      <c r="I37" s="67" t="s">
        <v>221</v>
      </c>
      <c r="J37" s="340" t="str">
        <f>IF(AND(D37=G37,D38=G38),"SHORT",IF(AND(H37=D37,H38=D38),"FLOAT","Resistor"))</f>
        <v>Resistor</v>
      </c>
    </row>
    <row r="38" spans="2:18" ht="15.75" customHeight="1" thickBot="1" x14ac:dyDescent="0.25">
      <c r="B38" s="339"/>
      <c r="C38" s="229" t="s">
        <v>219</v>
      </c>
      <c r="D38" s="210" t="str">
        <f>D8</f>
        <v>40/52</v>
      </c>
      <c r="E38" s="100" t="s">
        <v>26</v>
      </c>
      <c r="F38" s="104">
        <f>VLOOKUP(D38,'Resistor References'!O$3:P$6,2,FALSE)</f>
        <v>0</v>
      </c>
      <c r="G38" s="105" t="s">
        <v>221</v>
      </c>
      <c r="H38" s="230" t="s">
        <v>221</v>
      </c>
      <c r="I38" s="74">
        <v>52</v>
      </c>
      <c r="J38" s="341"/>
    </row>
    <row r="39" spans="2:18" ht="15" thickBot="1" x14ac:dyDescent="0.25"/>
    <row r="40" spans="2:18" ht="16.5" thickBot="1" x14ac:dyDescent="0.3">
      <c r="B40" s="347" t="s">
        <v>682</v>
      </c>
      <c r="C40" s="348"/>
      <c r="D40" s="348"/>
      <c r="E40" s="348"/>
      <c r="F40" s="348"/>
      <c r="G40" s="348"/>
      <c r="H40" s="348"/>
      <c r="I40" s="348"/>
      <c r="J40" s="349"/>
    </row>
    <row r="41" spans="2:18" ht="15" thickBot="1" x14ac:dyDescent="0.25">
      <c r="B41" s="221" t="s">
        <v>208</v>
      </c>
      <c r="C41" s="221" t="s">
        <v>21</v>
      </c>
      <c r="D41" s="221" t="s">
        <v>304</v>
      </c>
      <c r="E41" s="221" t="s">
        <v>305</v>
      </c>
      <c r="F41" s="221"/>
      <c r="G41" s="221" t="s">
        <v>684</v>
      </c>
      <c r="H41" s="221" t="s">
        <v>237</v>
      </c>
      <c r="I41" s="330" t="s">
        <v>246</v>
      </c>
      <c r="J41" s="331"/>
    </row>
    <row r="42" spans="2:18" ht="15" thickBot="1" x14ac:dyDescent="0.25">
      <c r="B42" s="245" t="str">
        <f>B$5</f>
        <v>MSEL1</v>
      </c>
      <c r="C42" s="227" t="s">
        <v>221</v>
      </c>
      <c r="D42" s="228" t="s">
        <v>211</v>
      </c>
      <c r="E42" s="228" t="s">
        <v>247</v>
      </c>
      <c r="F42" s="48"/>
      <c r="G42" s="102" t="s">
        <v>248</v>
      </c>
      <c r="H42" s="246" t="s">
        <v>248</v>
      </c>
      <c r="I42" s="332"/>
      <c r="J42" s="333"/>
    </row>
    <row r="43" spans="2:18" ht="15" thickBot="1" x14ac:dyDescent="0.25">
      <c r="B43" s="245" t="str">
        <f>B$7</f>
        <v>MSEL2</v>
      </c>
      <c r="C43" s="233" t="s">
        <v>249</v>
      </c>
      <c r="D43" s="142" t="str">
        <f>IF(D9&lt;3,"N/A",IF(OR(J37="SHORT",J37="FLOAT"),J37,2*F37+MOD(F38,2)))</f>
        <v>N/A</v>
      </c>
      <c r="E43" s="142" t="str">
        <f>IF(OR(J37='Resistor References'!AG$2,J37='Resistor References'!AG$3,'Pin Detect Programming'!F38&lt;2),"OPEN",1)</f>
        <v>OPEN</v>
      </c>
      <c r="F43" s="40"/>
      <c r="G43" s="143" t="e">
        <f>IF(OR(D43="FLOAT",D43="SHORT"),D43,HLOOKUP(D43,'Resistor Selection'!C13:R14,2,FALSE))</f>
        <v>#N/A</v>
      </c>
      <c r="H43" s="247" t="str">
        <f>IF(E43="Open","Open",VLOOKUP(E43,'Resistor Selection'!B$13:AH$30,'Pin Detect Programming'!D43+2,FALSE))</f>
        <v>Open</v>
      </c>
      <c r="I43" s="332"/>
      <c r="J43" s="333"/>
    </row>
    <row r="44" spans="2:18" ht="15" thickBot="1" x14ac:dyDescent="0.25">
      <c r="B44" s="245" t="str">
        <f>B$10</f>
        <v>VSEL</v>
      </c>
      <c r="C44" s="233" t="s">
        <v>221</v>
      </c>
      <c r="D44" s="142" t="s">
        <v>211</v>
      </c>
      <c r="E44" s="142" t="s">
        <v>247</v>
      </c>
      <c r="F44" s="40"/>
      <c r="G44" s="143" t="s">
        <v>248</v>
      </c>
      <c r="H44" s="247" t="s">
        <v>248</v>
      </c>
      <c r="I44" s="332"/>
      <c r="J44" s="333"/>
    </row>
    <row r="45" spans="2:18" ht="15" thickBot="1" x14ac:dyDescent="0.25">
      <c r="B45" s="245" t="str">
        <f>B$13</f>
        <v>ADRSEL</v>
      </c>
      <c r="C45" s="229" t="s">
        <v>221</v>
      </c>
      <c r="D45" s="230" t="s">
        <v>211</v>
      </c>
      <c r="E45" s="230" t="s">
        <v>247</v>
      </c>
      <c r="F45" s="53"/>
      <c r="G45" s="105" t="s">
        <v>248</v>
      </c>
      <c r="H45" s="248" t="s">
        <v>248</v>
      </c>
      <c r="I45" s="334"/>
      <c r="J45" s="335"/>
    </row>
    <row r="46" spans="2:18" ht="15" thickBot="1" x14ac:dyDescent="0.25"/>
    <row r="47" spans="2:18" ht="15.75" thickBot="1" x14ac:dyDescent="0.3">
      <c r="B47" s="342" t="s">
        <v>251</v>
      </c>
      <c r="C47" s="343"/>
      <c r="D47" s="343"/>
      <c r="E47" s="343"/>
      <c r="F47" s="343"/>
      <c r="G47" s="343"/>
      <c r="H47" s="343"/>
      <c r="I47" s="343"/>
      <c r="J47" s="344"/>
    </row>
    <row r="48" spans="2:18" ht="43.5" thickBot="1" x14ac:dyDescent="0.25">
      <c r="B48" s="221" t="s">
        <v>208</v>
      </c>
      <c r="C48" s="221" t="s">
        <v>209</v>
      </c>
      <c r="D48" s="221" t="s">
        <v>552</v>
      </c>
      <c r="E48" s="221" t="s">
        <v>210</v>
      </c>
      <c r="F48" s="278" t="s">
        <v>698</v>
      </c>
      <c r="G48" s="278" t="s">
        <v>696</v>
      </c>
      <c r="H48" s="278" t="s">
        <v>697</v>
      </c>
      <c r="I48" s="221" t="s">
        <v>213</v>
      </c>
      <c r="J48" s="221" t="s">
        <v>214</v>
      </c>
    </row>
    <row r="49" spans="2:10" ht="43.5" thickBot="1" x14ac:dyDescent="0.25">
      <c r="B49" s="339" t="str">
        <f>B7</f>
        <v>MSEL2</v>
      </c>
      <c r="C49" s="266" t="s">
        <v>678</v>
      </c>
      <c r="D49" s="209" t="s">
        <v>691</v>
      </c>
      <c r="E49" s="99"/>
      <c r="F49" s="101">
        <f>IF(AND(D49=G49,D50=G50),"SHORT",IF(AND(D49=H49,D50=H50),"FLOAT",VLOOKUP(D49,'Resistor References'!AF$4:AG$11,2,FALSE)))</f>
        <v>5</v>
      </c>
      <c r="G49" s="102" t="s">
        <v>221</v>
      </c>
      <c r="H49" s="228" t="s">
        <v>221</v>
      </c>
      <c r="I49" s="67" t="s">
        <v>221</v>
      </c>
      <c r="J49" s="340" t="str">
        <f>IF(AND(D49=G49,D50=G50),"SHORT",IF(AND(H49=D49,H50=D50),"FLOAT","Resistor"))</f>
        <v>Resistor</v>
      </c>
    </row>
    <row r="50" spans="2:10" ht="15" thickBot="1" x14ac:dyDescent="0.25">
      <c r="B50" s="339"/>
      <c r="C50" s="229" t="s">
        <v>219</v>
      </c>
      <c r="D50" s="210" t="str">
        <f>D8</f>
        <v>40/52</v>
      </c>
      <c r="E50" s="100" t="s">
        <v>26</v>
      </c>
      <c r="F50" s="104">
        <f>VLOOKUP(D50,'Resistor References'!O$3:P$6,2,FALSE)</f>
        <v>0</v>
      </c>
      <c r="G50" s="105" t="s">
        <v>221</v>
      </c>
      <c r="H50" s="230" t="s">
        <v>221</v>
      </c>
      <c r="I50" s="74">
        <v>52</v>
      </c>
      <c r="J50" s="341"/>
    </row>
    <row r="51" spans="2:10" ht="15" thickBot="1" x14ac:dyDescent="0.25"/>
    <row r="52" spans="2:10" ht="16.5" thickBot="1" x14ac:dyDescent="0.3">
      <c r="B52" s="347" t="s">
        <v>681</v>
      </c>
      <c r="C52" s="348"/>
      <c r="D52" s="348"/>
      <c r="E52" s="348"/>
      <c r="F52" s="348"/>
      <c r="G52" s="348"/>
      <c r="H52" s="348"/>
      <c r="I52" s="348"/>
      <c r="J52" s="349"/>
    </row>
    <row r="53" spans="2:10" ht="15" thickBot="1" x14ac:dyDescent="0.25">
      <c r="B53" s="221" t="s">
        <v>208</v>
      </c>
      <c r="C53" s="221" t="s">
        <v>21</v>
      </c>
      <c r="D53" s="221" t="s">
        <v>304</v>
      </c>
      <c r="E53" s="221" t="s">
        <v>305</v>
      </c>
      <c r="F53" s="221"/>
      <c r="G53" s="221" t="s">
        <v>684</v>
      </c>
      <c r="H53" s="221" t="s">
        <v>237</v>
      </c>
      <c r="I53" s="330" t="s">
        <v>246</v>
      </c>
      <c r="J53" s="331"/>
    </row>
    <row r="54" spans="2:10" ht="15" thickBot="1" x14ac:dyDescent="0.25">
      <c r="B54" s="245" t="str">
        <f>B$5</f>
        <v>MSEL1</v>
      </c>
      <c r="C54" s="227" t="s">
        <v>221</v>
      </c>
      <c r="D54" s="228" t="s">
        <v>211</v>
      </c>
      <c r="E54" s="228" t="s">
        <v>247</v>
      </c>
      <c r="F54" s="48"/>
      <c r="G54" s="102" t="s">
        <v>248</v>
      </c>
      <c r="H54" s="246" t="s">
        <v>248</v>
      </c>
      <c r="I54" s="332"/>
      <c r="J54" s="333"/>
    </row>
    <row r="55" spans="2:10" ht="15" thickBot="1" x14ac:dyDescent="0.25">
      <c r="B55" s="245" t="str">
        <f>B$7</f>
        <v>MSEL2</v>
      </c>
      <c r="C55" s="233" t="s">
        <v>249</v>
      </c>
      <c r="D55" s="142" t="str">
        <f>IF(D9&lt;4,"N/A",IF(OR(J49="SHORT",J49="FLOAT"),J49,2*F49+MOD(F50,2)))</f>
        <v>N/A</v>
      </c>
      <c r="E55" s="142" t="str">
        <f>IF(OR(J49='Resistor References'!AG$2,J49='Resistor References'!AG$3,'Pin Detect Programming'!F50&lt;2),"OPEN",1)</f>
        <v>OPEN</v>
      </c>
      <c r="F55" s="40"/>
      <c r="G55" s="143" t="e">
        <f>IF(OR(D55="FLOAT",D55="SHORT"),D55,HLOOKUP(D55,'Resistor Selection'!C13:R14,2,FALSE))</f>
        <v>#N/A</v>
      </c>
      <c r="H55" s="247" t="str">
        <f>IF(E55="Open","Open",VLOOKUP(E55,'Resistor Selection'!B$13:AH$30,'Pin Detect Programming'!D55+2,FALSE))</f>
        <v>Open</v>
      </c>
      <c r="I55" s="332"/>
      <c r="J55" s="333"/>
    </row>
    <row r="56" spans="2:10" ht="15" thickBot="1" x14ac:dyDescent="0.25">
      <c r="B56" s="245" t="str">
        <f>B$10</f>
        <v>VSEL</v>
      </c>
      <c r="C56" s="233" t="s">
        <v>221</v>
      </c>
      <c r="D56" s="142" t="s">
        <v>211</v>
      </c>
      <c r="E56" s="142" t="s">
        <v>247</v>
      </c>
      <c r="F56" s="40"/>
      <c r="G56" s="143" t="s">
        <v>248</v>
      </c>
      <c r="H56" s="247" t="s">
        <v>248</v>
      </c>
      <c r="I56" s="332"/>
      <c r="J56" s="333"/>
    </row>
    <row r="57" spans="2:10" ht="15" thickBot="1" x14ac:dyDescent="0.25">
      <c r="B57" s="245" t="str">
        <f>B$13</f>
        <v>ADRSEL</v>
      </c>
      <c r="C57" s="229" t="s">
        <v>221</v>
      </c>
      <c r="D57" s="230" t="s">
        <v>211</v>
      </c>
      <c r="E57" s="230" t="s">
        <v>247</v>
      </c>
      <c r="F57" s="53"/>
      <c r="G57" s="105" t="s">
        <v>248</v>
      </c>
      <c r="H57" s="248" t="s">
        <v>248</v>
      </c>
      <c r="I57" s="334"/>
      <c r="J57" s="335"/>
    </row>
  </sheetData>
  <dataConsolidate/>
  <mergeCells count="29">
    <mergeCell ref="B40:J40"/>
    <mergeCell ref="B28:J28"/>
    <mergeCell ref="B52:J52"/>
    <mergeCell ref="P2:R2"/>
    <mergeCell ref="B5:B6"/>
    <mergeCell ref="J5:J6"/>
    <mergeCell ref="B16:J16"/>
    <mergeCell ref="B10:B12"/>
    <mergeCell ref="J10:J12"/>
    <mergeCell ref="B13:B14"/>
    <mergeCell ref="J13:J14"/>
    <mergeCell ref="B3:J3"/>
    <mergeCell ref="C2:J2"/>
    <mergeCell ref="I53:J57"/>
    <mergeCell ref="L2:N2"/>
    <mergeCell ref="B37:B38"/>
    <mergeCell ref="J37:J38"/>
    <mergeCell ref="I41:J45"/>
    <mergeCell ref="B47:J47"/>
    <mergeCell ref="B49:B50"/>
    <mergeCell ref="J49:J50"/>
    <mergeCell ref="I17:J21"/>
    <mergeCell ref="B23:J23"/>
    <mergeCell ref="B25:B26"/>
    <mergeCell ref="J25:J26"/>
    <mergeCell ref="I29:J33"/>
    <mergeCell ref="B35:J35"/>
    <mergeCell ref="B7:B9"/>
    <mergeCell ref="J7:J9"/>
  </mergeCells>
  <conditionalFormatting sqref="B23:J23 B24:E24 I24:J24 B25:J27 B29:C29 F29 H29:J29 B30:J33">
    <cfRule type="expression" dxfId="65" priority="5">
      <formula>$D$9&lt;2</formula>
    </cfRule>
  </conditionalFormatting>
  <conditionalFormatting sqref="B35:J35 B36:C36 E36 I36:J36 B37 D37:J37 B38:J39 B41:C41 F41 H41:J41 B42:J45">
    <cfRule type="expression" dxfId="64" priority="6">
      <formula>$D$9&lt;3</formula>
    </cfRule>
  </conditionalFormatting>
  <conditionalFormatting sqref="B47:J47 B48:C48 E48 I48:J48 B49 D49:J49 B50:J51 B53:C53 F53 H53:J53 B54:J57">
    <cfRule type="expression" dxfId="63" priority="7">
      <formula>$D$9&lt;&gt;4</formula>
    </cfRule>
  </conditionalFormatting>
  <conditionalFormatting sqref="C37">
    <cfRule type="expression" dxfId="62" priority="4">
      <formula>$D$9&lt;2</formula>
    </cfRule>
  </conditionalFormatting>
  <conditionalFormatting sqref="C49">
    <cfRule type="expression" dxfId="61" priority="3">
      <formula>$D$9&lt;2</formula>
    </cfRule>
  </conditionalFormatting>
  <conditionalFormatting sqref="D6">
    <cfRule type="cellIs" dxfId="60" priority="17" operator="notEqual">
      <formula>fsw</formula>
    </cfRule>
  </conditionalFormatting>
  <conditionalFormatting sqref="D11">
    <cfRule type="cellIs" dxfId="59" priority="16" operator="notEqual">
      <formula>Vout</formula>
    </cfRule>
  </conditionalFormatting>
  <conditionalFormatting sqref="D12">
    <cfRule type="cellIs" dxfId="56" priority="15" operator="notEqual">
      <formula>VOSL</formula>
    </cfRule>
  </conditionalFormatting>
  <conditionalFormatting sqref="D18:D21">
    <cfRule type="cellIs" dxfId="55" priority="38" stopIfTrue="1" operator="equal">
      <formula>$H$4</formula>
    </cfRule>
    <cfRule type="cellIs" dxfId="54" priority="39" stopIfTrue="1" operator="equal">
      <formula>$G$4</formula>
    </cfRule>
    <cfRule type="cellIs" dxfId="53" priority="40" operator="greaterThan">
      <formula>29.5</formula>
    </cfRule>
  </conditionalFormatting>
  <conditionalFormatting sqref="D25">
    <cfRule type="expression" dxfId="52" priority="11">
      <formula>NOT(AND(ISNUMBER(FIND($D$9,$D$25)),IF(ISNUMBER(FIND($D$9,$D$25)),FIND($D$9,$D$25)&gt;3,0)))</formula>
    </cfRule>
  </conditionalFormatting>
  <conditionalFormatting sqref="D26">
    <cfRule type="cellIs" dxfId="51" priority="10" operator="notEqual">
      <formula>$D$8</formula>
    </cfRule>
  </conditionalFormatting>
  <conditionalFormatting sqref="D31">
    <cfRule type="cellIs" dxfId="50" priority="35" stopIfTrue="1" operator="equal">
      <formula>$H$4</formula>
    </cfRule>
    <cfRule type="cellIs" dxfId="49" priority="36" stopIfTrue="1" operator="equal">
      <formula>$G$4</formula>
    </cfRule>
    <cfRule type="cellIs" dxfId="48" priority="37" operator="greaterThan">
      <formula>29.5</formula>
    </cfRule>
  </conditionalFormatting>
  <conditionalFormatting sqref="D36">
    <cfRule type="expression" dxfId="47" priority="2">
      <formula>$D$9&lt;2</formula>
    </cfRule>
  </conditionalFormatting>
  <conditionalFormatting sqref="D37">
    <cfRule type="expression" dxfId="46" priority="13">
      <formula>NOT(AND(ISNUMBER(FIND($D$9,$D$37)),IF(ISNUMBER(FIND($D$9,$D$37)),FIND($D$9,$D$37)&gt;3,0)))</formula>
    </cfRule>
  </conditionalFormatting>
  <conditionalFormatting sqref="D38">
    <cfRule type="cellIs" dxfId="45" priority="9" operator="notEqual">
      <formula>$D$8</formula>
    </cfRule>
  </conditionalFormatting>
  <conditionalFormatting sqref="D43">
    <cfRule type="cellIs" dxfId="44" priority="32" stopIfTrue="1" operator="equal">
      <formula>$H$4</formula>
    </cfRule>
    <cfRule type="cellIs" dxfId="43" priority="33" stopIfTrue="1" operator="equal">
      <formula>$G$4</formula>
    </cfRule>
    <cfRule type="cellIs" dxfId="42" priority="34" operator="greaterThan">
      <formula>29.5</formula>
    </cfRule>
  </conditionalFormatting>
  <conditionalFormatting sqref="D48">
    <cfRule type="expression" dxfId="41" priority="1">
      <formula>$D$9&lt;2</formula>
    </cfRule>
  </conditionalFormatting>
  <conditionalFormatting sqref="D49">
    <cfRule type="expression" dxfId="40" priority="12">
      <formula>NOT(AND(ISNUMBER(FIND($D$9,$D$49)),IF(ISNUMBER(FIND($D$9,$D$49)),FIND($D$9,$D$49)&gt;3,0)))</formula>
    </cfRule>
  </conditionalFormatting>
  <conditionalFormatting sqref="D50">
    <cfRule type="cellIs" dxfId="39" priority="8" operator="notEqual">
      <formula>$D$8</formula>
    </cfRule>
  </conditionalFormatting>
  <conditionalFormatting sqref="D55">
    <cfRule type="cellIs" dxfId="38" priority="29" stopIfTrue="1" operator="equal">
      <formula>$H$4</formula>
    </cfRule>
    <cfRule type="cellIs" dxfId="37" priority="30" stopIfTrue="1" operator="equal">
      <formula>$G$4</formula>
    </cfRule>
    <cfRule type="cellIs" dxfId="36" priority="31" operator="greaterThan">
      <formula>29.5</formula>
    </cfRule>
  </conditionalFormatting>
  <conditionalFormatting sqref="P4:P35">
    <cfRule type="cellIs" dxfId="35" priority="14" operator="equal">
      <formula>$D$5</formula>
    </cfRule>
  </conditionalFormatting>
  <conditionalFormatting sqref="Q5:Q35">
    <cfRule type="cellIs" dxfId="34" priority="19" operator="greaterThan">
      <formula>ILOOP_trgt</formula>
    </cfRule>
  </conditionalFormatting>
  <conditionalFormatting sqref="Q4:R4">
    <cfRule type="expression" dxfId="33" priority="21">
      <formula>"K3=$C$4"</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27" operator="greaterThan" id="{456142BB-AD7D-493F-88C2-9F6F4383311F}">
            <xm:f>'Resistor References'!$X$18</xm:f>
            <x14:dxf>
              <font>
                <color rgb="FF9C0006"/>
              </font>
              <fill>
                <patternFill>
                  <bgColor rgb="FFFFC7CE"/>
                </patternFill>
              </fill>
            </x14:dxf>
          </x14:cfRule>
          <x14:cfRule type="cellIs" priority="28" operator="lessThan" id="{691D62A3-AD42-4D4C-B5B2-A86356ADB033}">
            <xm:f>'Resistor References'!$X$3</xm:f>
            <x14:dxf>
              <font>
                <color rgb="FF9C0006"/>
              </font>
              <fill>
                <patternFill>
                  <bgColor rgb="FFFFC7CE"/>
                </patternFill>
              </fill>
            </x14:dxf>
          </x14:cfRule>
          <xm:sqref>D11</xm:sqref>
        </x14:conditionalFormatting>
        <x14:conditionalFormatting xmlns:xm="http://schemas.microsoft.com/office/excel/2006/main">
          <x14:cfRule type="cellIs" priority="57" operator="greaterThan" id="{962165AF-371E-429A-9EEB-1504A04499E3}">
            <xm:f>'Device Calculator'!$M80</xm:f>
            <x14:dxf>
              <font>
                <color rgb="FF9C0006"/>
              </font>
              <fill>
                <patternFill>
                  <bgColor rgb="FFFFC7CE"/>
                </patternFill>
              </fill>
            </x14:dxf>
          </x14:cfRule>
          <xm:sqref>R5:R20</xm:sqref>
        </x14:conditionalFormatting>
        <x14:conditionalFormatting xmlns:xm="http://schemas.microsoft.com/office/excel/2006/main">
          <x14:cfRule type="cellIs" priority="63" operator="greaterThan" id="{962165AF-371E-429A-9EEB-1504A04499E3}">
            <xm:f>'Device Calculator'!$M97</xm:f>
            <x14:dxf>
              <font>
                <color rgb="FF9C0006"/>
              </font>
              <fill>
                <patternFill>
                  <bgColor rgb="FFFFC7CE"/>
                </patternFill>
              </fill>
            </x14:dxf>
          </x14:cfRule>
          <xm:sqref>R21:R33</xm:sqref>
        </x14:conditionalFormatting>
        <x14:conditionalFormatting xmlns:xm="http://schemas.microsoft.com/office/excel/2006/main">
          <x14:cfRule type="cellIs" priority="56" operator="greaterThan" id="{4A4205D8-AD0D-4981-A583-BB20AE834379}">
            <xm:f>'Device Calculator'!#REF!</xm:f>
            <x14:dxf>
              <font>
                <color rgb="FF9C0006"/>
              </font>
              <fill>
                <patternFill>
                  <bgColor rgb="FFFFC7CE"/>
                </patternFill>
              </fill>
            </x14:dxf>
          </x14:cfRule>
          <xm:sqref>R34:R35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200-000000000000}">
          <x14:formula1>
            <xm:f>'Resistor References'!$O$3:$O$6</xm:f>
          </x14:formula1>
          <xm:sqref>D50 D38 D26 D8</xm:sqref>
        </x14:dataValidation>
        <x14:dataValidation type="list" allowBlank="1" showInputMessage="1" showErrorMessage="1" xr:uid="{00000000-0002-0000-0200-000001000000}">
          <x14:formula1>
            <xm:f>'Resistor References'!$G$2:$G$35</xm:f>
          </x14:formula1>
          <xm:sqref>D5</xm:sqref>
        </x14:dataValidation>
        <x14:dataValidation type="list" allowBlank="1" showInputMessage="1" showErrorMessage="1" xr:uid="{00000000-0002-0000-0200-000002000000}">
          <x14:formula1>
            <xm:f>'Resistor References'!$AB$3:$AB$11</xm:f>
          </x14:formula1>
          <xm:sqref>D14</xm:sqref>
        </x14:dataValidation>
        <x14:dataValidation type="list" allowBlank="1" showInputMessage="1" showErrorMessage="1" xr:uid="{00000000-0002-0000-0200-000003000000}">
          <x14:formula1>
            <xm:f>'Resistor References'!$Z$2:$Z$32</xm:f>
          </x14:formula1>
          <xm:sqref>D13</xm:sqref>
        </x14:dataValidation>
        <x14:dataValidation type="list" allowBlank="1" showInputMessage="1" showErrorMessage="1" xr:uid="{00000000-0002-0000-0200-000004000000}">
          <x14:formula1>
            <xm:f>'Resistor References'!$S$2:$S$17</xm:f>
          </x14:formula1>
          <xm:sqref>D10</xm:sqref>
        </x14:dataValidation>
        <x14:dataValidation type="list" allowBlank="1" showInputMessage="1" showErrorMessage="1" xr:uid="{00000000-0002-0000-0200-000005000000}">
          <x14:formula1>
            <xm:f>'Resistor References'!$X$3:$X$19</xm:f>
          </x14:formula1>
          <xm:sqref>D11</xm:sqref>
        </x14:dataValidation>
        <x14:dataValidation type="list" allowBlank="1" showInputMessage="1" showErrorMessage="1" xr:uid="{00000000-0002-0000-0200-000006000000}">
          <x14:formula1>
            <xm:f>'Resistor References'!$Q$3:$Q$6</xm:f>
          </x14:formula1>
          <xm:sqref>D9</xm:sqref>
        </x14:dataValidation>
        <x14:dataValidation type="list" allowBlank="1" showInputMessage="1" showErrorMessage="1" xr:uid="{00000000-0002-0000-0200-000007000000}">
          <x14:formula1>
            <xm:f>'Resistor References'!$M$3:$M$10</xm:f>
          </x14:formula1>
          <xm:sqref>D7</xm:sqref>
        </x14:dataValidation>
        <x14:dataValidation type="list" allowBlank="1" showInputMessage="1" showErrorMessage="1" xr:uid="{00000000-0002-0000-0200-000008000000}">
          <x14:formula1>
            <xm:f>'Resistor References'!$K$3:$K$10</xm:f>
          </x14:formula1>
          <xm:sqref>D6</xm:sqref>
        </x14:dataValidation>
        <x14:dataValidation type="list" allowBlank="1" showInputMessage="1" showErrorMessage="1" xr:uid="{00000000-0002-0000-0200-000009000000}">
          <x14:formula1>
            <xm:f>'Resistor References'!$AE$5:$AE$6</xm:f>
          </x14:formula1>
          <xm:sqref>D37</xm:sqref>
        </x14:dataValidation>
        <x14:dataValidation type="list" allowBlank="1" showInputMessage="1" showErrorMessage="1" xr:uid="{00000000-0002-0000-0200-00000A000000}">
          <x14:formula1>
            <xm:f>'Resistor References'!$AE$7</xm:f>
          </x14:formula1>
          <xm:sqref>D49</xm:sqref>
        </x14:dataValidation>
        <x14:dataValidation type="list" allowBlank="1" showInputMessage="1" showErrorMessage="1" xr:uid="{00000000-0002-0000-0200-00000B000000}">
          <x14:formula1>
            <xm:f>'Resistor References'!$AE$2:$AE$4</xm:f>
          </x14:formula1>
          <xm:sqref>D25</xm:sqref>
        </x14:dataValidation>
        <x14:dataValidation type="list" allowBlank="1" showInputMessage="1" showErrorMessage="1" xr:uid="{00000000-0002-0000-0200-00000C000000}">
          <x14:formula1>
            <xm:f>'Resistor References'!$A$2:$A$4</xm:f>
          </x14:formula1>
          <xm:sqref>C2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M60"/>
  <sheetViews>
    <sheetView zoomScale="85" zoomScaleNormal="85" workbookViewId="0">
      <pane ySplit="1" topLeftCell="A32" activePane="bottomLeft" state="frozen"/>
      <selection pane="bottomLeft" activeCell="I42" sqref="I42"/>
    </sheetView>
  </sheetViews>
  <sheetFormatPr defaultColWidth="9.140625" defaultRowHeight="15" x14ac:dyDescent="0.25"/>
  <cols>
    <col min="1" max="1" width="15.28515625" style="18" customWidth="1"/>
    <col min="2" max="2" width="15.28515625" style="18" bestFit="1" customWidth="1"/>
    <col min="3" max="3" width="20.28515625" style="18" customWidth="1"/>
    <col min="4" max="4" width="50" style="18" customWidth="1"/>
    <col min="5" max="5" width="38.85546875" style="18" customWidth="1"/>
    <col min="6" max="6" width="24.42578125" style="21" customWidth="1"/>
    <col min="7" max="7" width="16.42578125" style="21" customWidth="1"/>
    <col min="8" max="8" width="14" style="20" customWidth="1"/>
    <col min="9" max="9" width="27.5703125" style="12" bestFit="1" customWidth="1"/>
  </cols>
  <sheetData>
    <row r="1" spans="1:9" ht="45.75" thickBot="1" x14ac:dyDescent="0.3">
      <c r="A1" s="249" t="s">
        <v>208</v>
      </c>
      <c r="B1" s="249" t="s">
        <v>308</v>
      </c>
      <c r="C1" s="249" t="s">
        <v>382</v>
      </c>
      <c r="D1" s="249" t="s">
        <v>383</v>
      </c>
      <c r="E1" s="249" t="s">
        <v>384</v>
      </c>
      <c r="F1" s="250" t="s">
        <v>385</v>
      </c>
      <c r="G1" s="250" t="s">
        <v>386</v>
      </c>
      <c r="H1" s="251" t="s">
        <v>387</v>
      </c>
      <c r="I1" s="12" t="s">
        <v>388</v>
      </c>
    </row>
    <row r="2" spans="1:9" ht="13.9" customHeight="1" x14ac:dyDescent="0.25">
      <c r="A2" s="356" t="s">
        <v>389</v>
      </c>
      <c r="B2" s="357"/>
      <c r="C2" s="357"/>
      <c r="D2" s="357"/>
      <c r="E2" s="357"/>
      <c r="F2" s="357"/>
      <c r="G2" s="357"/>
      <c r="H2" s="358"/>
    </row>
    <row r="3" spans="1:9" ht="120" x14ac:dyDescent="0.25">
      <c r="A3" s="13">
        <v>30</v>
      </c>
      <c r="B3" s="13" t="s">
        <v>223</v>
      </c>
      <c r="C3" s="14" t="s">
        <v>390</v>
      </c>
      <c r="D3" s="15" t="s">
        <v>391</v>
      </c>
      <c r="E3" s="15"/>
      <c r="F3" s="132" t="str">
        <f>CONCATENATE(Concatenation!$B$6, Concatenation!$B$7)</f>
        <v>Top Resistor: 36500
Bottom Resistor: 14700</v>
      </c>
      <c r="G3" s="132" t="s">
        <v>666</v>
      </c>
      <c r="H3" s="16" t="s">
        <v>543</v>
      </c>
      <c r="I3" s="10"/>
    </row>
    <row r="4" spans="1:9" ht="45" x14ac:dyDescent="0.25">
      <c r="A4" s="17">
        <v>33</v>
      </c>
      <c r="B4" s="13" t="s">
        <v>392</v>
      </c>
      <c r="C4" s="14" t="s">
        <v>393</v>
      </c>
      <c r="D4" s="15" t="s">
        <v>394</v>
      </c>
      <c r="E4" s="15" t="s">
        <v>394</v>
      </c>
      <c r="F4" s="132"/>
      <c r="G4" s="132"/>
      <c r="H4" s="16" t="s">
        <v>543</v>
      </c>
      <c r="I4" s="10"/>
    </row>
    <row r="5" spans="1:9" ht="75" x14ac:dyDescent="0.25">
      <c r="A5" s="13">
        <v>33</v>
      </c>
      <c r="B5" s="13" t="s">
        <v>392</v>
      </c>
      <c r="C5" s="14" t="s">
        <v>393</v>
      </c>
      <c r="D5" s="15" t="s">
        <v>395</v>
      </c>
      <c r="E5" s="15" t="s">
        <v>396</v>
      </c>
      <c r="F5" s="132"/>
      <c r="G5" s="132"/>
      <c r="H5" s="16" t="s">
        <v>543</v>
      </c>
      <c r="I5" s="10"/>
    </row>
    <row r="6" spans="1:9" x14ac:dyDescent="0.25">
      <c r="C6" s="19"/>
      <c r="D6" s="19"/>
      <c r="E6" s="19"/>
      <c r="F6" s="20"/>
      <c r="G6" s="20"/>
      <c r="H6" s="21"/>
    </row>
    <row r="7" spans="1:9" x14ac:dyDescent="0.25">
      <c r="C7" s="19"/>
      <c r="D7" s="19"/>
      <c r="E7" s="19"/>
      <c r="F7" s="20"/>
      <c r="G7" s="20"/>
      <c r="H7" s="21"/>
    </row>
    <row r="8" spans="1:9" x14ac:dyDescent="0.25">
      <c r="A8" s="355" t="s">
        <v>397</v>
      </c>
      <c r="B8" s="355"/>
      <c r="C8" s="355"/>
      <c r="D8" s="355"/>
      <c r="E8" s="355"/>
      <c r="F8" s="355"/>
      <c r="G8" s="355"/>
      <c r="H8" s="355"/>
    </row>
    <row r="9" spans="1:9" ht="135" x14ac:dyDescent="0.25">
      <c r="A9" s="13">
        <v>32</v>
      </c>
      <c r="B9" s="13" t="s">
        <v>215</v>
      </c>
      <c r="C9" s="15" t="s">
        <v>398</v>
      </c>
      <c r="D9" s="15" t="s">
        <v>399</v>
      </c>
      <c r="E9" s="15"/>
      <c r="F9" s="132" t="str">
        <f>CONCATENATE(Concatenation!$F$6, Concatenation!$F$7)</f>
        <v>Top Resistor: 33200
Bottom Resistor: 21500</v>
      </c>
      <c r="G9" s="132" t="s">
        <v>666</v>
      </c>
      <c r="H9" s="16" t="s">
        <v>248</v>
      </c>
      <c r="I9" s="10"/>
    </row>
    <row r="10" spans="1:9" ht="120" x14ac:dyDescent="0.25">
      <c r="A10" s="13">
        <v>29</v>
      </c>
      <c r="B10" s="13" t="s">
        <v>216</v>
      </c>
      <c r="C10" s="15" t="s">
        <v>400</v>
      </c>
      <c r="D10" s="15" t="s">
        <v>401</v>
      </c>
      <c r="E10" s="15"/>
      <c r="F10" s="132" t="str">
        <f>CONCATENATE(Concatenation!$J$6, Concatenation!$J$7)</f>
        <v>Top Resistor: 11000
Bottom Resistor: 5620</v>
      </c>
      <c r="G10" s="132" t="s">
        <v>666</v>
      </c>
      <c r="H10" s="16" t="s">
        <v>543</v>
      </c>
      <c r="I10" s="22"/>
    </row>
    <row r="11" spans="1:9" ht="180" x14ac:dyDescent="0.25">
      <c r="A11" s="13">
        <v>31</v>
      </c>
      <c r="B11" s="13" t="s">
        <v>229</v>
      </c>
      <c r="C11" s="15" t="s">
        <v>402</v>
      </c>
      <c r="D11" s="15" t="s">
        <v>403</v>
      </c>
      <c r="E11" s="15"/>
      <c r="F11" s="132" t="str">
        <f>CONCATENATE(Concatenation!$N$6, Concatenation!$N$7)</f>
        <v>Top Resistor: 46400
Bottom Resistor: 10000</v>
      </c>
      <c r="G11" s="132" t="s">
        <v>666</v>
      </c>
      <c r="H11" s="16" t="s">
        <v>543</v>
      </c>
      <c r="I11" s="22"/>
    </row>
    <row r="12" spans="1:9" ht="60" x14ac:dyDescent="0.25">
      <c r="A12" s="13" t="s">
        <v>404</v>
      </c>
      <c r="B12" s="15" t="s">
        <v>405</v>
      </c>
      <c r="C12" s="23"/>
      <c r="D12" s="15" t="s">
        <v>406</v>
      </c>
      <c r="E12" s="15" t="s">
        <v>407</v>
      </c>
      <c r="F12" s="132"/>
      <c r="G12" s="132"/>
      <c r="H12" s="16" t="s">
        <v>543</v>
      </c>
      <c r="I12" s="22"/>
    </row>
    <row r="13" spans="1:9" ht="105" x14ac:dyDescent="0.25">
      <c r="A13" s="13">
        <v>34</v>
      </c>
      <c r="B13" s="15" t="s">
        <v>408</v>
      </c>
      <c r="C13" s="15" t="s">
        <v>409</v>
      </c>
      <c r="D13" s="15" t="s">
        <v>410</v>
      </c>
      <c r="E13" s="15" t="s">
        <v>411</v>
      </c>
      <c r="F13" s="132"/>
      <c r="G13" s="132"/>
      <c r="H13" s="16" t="s">
        <v>543</v>
      </c>
      <c r="I13" s="10"/>
    </row>
    <row r="14" spans="1:9" ht="105" x14ac:dyDescent="0.25">
      <c r="A14" s="13">
        <v>34</v>
      </c>
      <c r="B14" s="13" t="s">
        <v>408</v>
      </c>
      <c r="C14" s="15" t="s">
        <v>409</v>
      </c>
      <c r="D14" s="15" t="s">
        <v>412</v>
      </c>
      <c r="E14" s="15"/>
      <c r="F14" s="133"/>
      <c r="G14" s="133"/>
      <c r="H14" s="16" t="s">
        <v>543</v>
      </c>
      <c r="I14" s="10"/>
    </row>
    <row r="15" spans="1:9" ht="30" customHeight="1" x14ac:dyDescent="0.25">
      <c r="A15" s="13">
        <v>35</v>
      </c>
      <c r="B15" s="15" t="s">
        <v>413</v>
      </c>
      <c r="C15" s="15" t="s">
        <v>414</v>
      </c>
      <c r="D15" s="15" t="s">
        <v>415</v>
      </c>
      <c r="E15" s="15"/>
      <c r="F15" s="132"/>
      <c r="G15" s="132"/>
      <c r="H15" s="16" t="s">
        <v>544</v>
      </c>
      <c r="I15" s="10"/>
    </row>
    <row r="16" spans="1:9" ht="60" x14ac:dyDescent="0.25">
      <c r="A16" s="13">
        <v>35</v>
      </c>
      <c r="B16" s="15" t="s">
        <v>413</v>
      </c>
      <c r="C16" s="15" t="s">
        <v>414</v>
      </c>
      <c r="D16" s="15" t="s">
        <v>416</v>
      </c>
      <c r="E16" s="15" t="s">
        <v>417</v>
      </c>
      <c r="F16" s="132"/>
      <c r="G16" s="132"/>
      <c r="H16" s="16" t="s">
        <v>543</v>
      </c>
      <c r="I16" s="10"/>
    </row>
    <row r="17" spans="1:13" ht="45" x14ac:dyDescent="0.25">
      <c r="A17" s="13">
        <v>27</v>
      </c>
      <c r="B17" s="15" t="s">
        <v>418</v>
      </c>
      <c r="C17" s="15" t="s">
        <v>419</v>
      </c>
      <c r="D17" s="15" t="s">
        <v>420</v>
      </c>
      <c r="E17" s="15"/>
      <c r="F17" s="132"/>
      <c r="G17" s="132"/>
      <c r="H17" s="16" t="s">
        <v>248</v>
      </c>
      <c r="I17" s="10"/>
    </row>
    <row r="18" spans="1:13" ht="60" x14ac:dyDescent="0.25">
      <c r="A18" s="13">
        <v>27</v>
      </c>
      <c r="B18" s="15" t="s">
        <v>418</v>
      </c>
      <c r="C18" s="15" t="s">
        <v>419</v>
      </c>
      <c r="D18" s="15" t="s">
        <v>421</v>
      </c>
      <c r="E18" s="15"/>
      <c r="F18" s="132"/>
      <c r="G18" s="132"/>
      <c r="H18" s="16" t="s">
        <v>543</v>
      </c>
      <c r="I18" s="10"/>
    </row>
    <row r="19" spans="1:13" ht="30" x14ac:dyDescent="0.25">
      <c r="A19" s="13">
        <v>1</v>
      </c>
      <c r="B19" s="15" t="s">
        <v>422</v>
      </c>
      <c r="C19" s="15" t="s">
        <v>423</v>
      </c>
      <c r="D19" s="15" t="s">
        <v>424</v>
      </c>
      <c r="E19" s="15" t="s">
        <v>425</v>
      </c>
      <c r="F19" s="132"/>
      <c r="G19" s="132"/>
      <c r="H19" s="16" t="s">
        <v>543</v>
      </c>
      <c r="I19" s="10"/>
    </row>
    <row r="20" spans="1:13" ht="45" x14ac:dyDescent="0.25">
      <c r="A20" s="13">
        <v>38</v>
      </c>
      <c r="B20" s="15" t="s">
        <v>426</v>
      </c>
      <c r="C20" s="15" t="s">
        <v>427</v>
      </c>
      <c r="D20" s="15" t="s">
        <v>428</v>
      </c>
      <c r="E20" s="15"/>
      <c r="F20" s="132"/>
      <c r="G20" s="132"/>
      <c r="H20" s="16" t="s">
        <v>543</v>
      </c>
      <c r="I20" s="10"/>
    </row>
    <row r="21" spans="1:13" ht="75" x14ac:dyDescent="0.25">
      <c r="A21" s="13" t="s">
        <v>429</v>
      </c>
      <c r="B21" s="15" t="s">
        <v>430</v>
      </c>
      <c r="C21" s="15" t="s">
        <v>431</v>
      </c>
      <c r="D21" s="15" t="s">
        <v>676</v>
      </c>
      <c r="E21" s="15"/>
      <c r="F21" s="132"/>
      <c r="G21" s="132"/>
      <c r="H21" s="16" t="s">
        <v>543</v>
      </c>
      <c r="I21" s="10"/>
    </row>
    <row r="22" spans="1:13" x14ac:dyDescent="0.25">
      <c r="C22" s="19"/>
      <c r="D22" s="19"/>
      <c r="E22" s="19"/>
      <c r="F22" s="20"/>
      <c r="G22" s="20"/>
      <c r="H22" s="21"/>
      <c r="M22" s="24"/>
    </row>
    <row r="23" spans="1:13" x14ac:dyDescent="0.25">
      <c r="C23" s="19"/>
      <c r="D23" s="19"/>
      <c r="E23" s="19"/>
      <c r="F23" s="20"/>
      <c r="G23" s="20"/>
      <c r="H23" s="25"/>
      <c r="M23" s="24"/>
    </row>
    <row r="24" spans="1:13" x14ac:dyDescent="0.25">
      <c r="A24" s="355" t="s">
        <v>432</v>
      </c>
      <c r="B24" s="355"/>
      <c r="C24" s="355"/>
      <c r="D24" s="355"/>
      <c r="E24" s="355"/>
      <c r="F24" s="355"/>
      <c r="G24" s="355"/>
      <c r="H24" s="355"/>
    </row>
    <row r="25" spans="1:13" ht="45" x14ac:dyDescent="0.25">
      <c r="A25" s="15">
        <v>7</v>
      </c>
      <c r="B25" s="15" t="s">
        <v>433</v>
      </c>
      <c r="C25" s="14" t="s">
        <v>434</v>
      </c>
      <c r="D25" s="15" t="s">
        <v>435</v>
      </c>
      <c r="E25" s="15"/>
      <c r="F25" s="132"/>
      <c r="G25" s="132"/>
      <c r="H25" s="16" t="s">
        <v>543</v>
      </c>
      <c r="I25" s="10"/>
    </row>
    <row r="26" spans="1:13" ht="45" x14ac:dyDescent="0.25">
      <c r="A26" s="15">
        <v>7</v>
      </c>
      <c r="B26" s="15" t="s">
        <v>433</v>
      </c>
      <c r="C26" s="14" t="s">
        <v>434</v>
      </c>
      <c r="D26" s="15" t="s">
        <v>436</v>
      </c>
      <c r="E26" s="15" t="s">
        <v>437</v>
      </c>
      <c r="F26" s="132"/>
      <c r="G26" s="132"/>
      <c r="H26" s="16" t="s">
        <v>543</v>
      </c>
      <c r="I26" s="10"/>
    </row>
    <row r="27" spans="1:13" ht="60" x14ac:dyDescent="0.25">
      <c r="A27" s="15" t="s">
        <v>438</v>
      </c>
      <c r="B27" s="15" t="s">
        <v>439</v>
      </c>
      <c r="C27" s="15" t="s">
        <v>440</v>
      </c>
      <c r="D27" s="15" t="s">
        <v>441</v>
      </c>
      <c r="E27" s="15" t="s">
        <v>442</v>
      </c>
      <c r="F27" s="3"/>
      <c r="G27" s="3"/>
      <c r="H27" s="16" t="s">
        <v>543</v>
      </c>
      <c r="I27" s="10"/>
    </row>
    <row r="28" spans="1:13" ht="180" x14ac:dyDescent="0.25">
      <c r="A28" s="15" t="s">
        <v>443</v>
      </c>
      <c r="B28" s="15" t="s">
        <v>444</v>
      </c>
      <c r="C28" s="15" t="s">
        <v>445</v>
      </c>
      <c r="D28" s="15" t="s">
        <v>446</v>
      </c>
      <c r="E28" s="15" t="s">
        <v>447</v>
      </c>
      <c r="F28" s="21">
        <f>ROUND('Device Calculator'!D60, 3)</f>
        <v>35.555999999999997</v>
      </c>
      <c r="G28" s="132" t="s">
        <v>40</v>
      </c>
      <c r="H28" s="16" t="s">
        <v>543</v>
      </c>
      <c r="I28" s="10"/>
    </row>
    <row r="29" spans="1:13" ht="60" x14ac:dyDescent="0.25">
      <c r="A29" s="15" t="s">
        <v>443</v>
      </c>
      <c r="B29" s="15" t="s">
        <v>444</v>
      </c>
      <c r="C29" s="15" t="s">
        <v>445</v>
      </c>
      <c r="D29" s="15" t="s">
        <v>448</v>
      </c>
      <c r="E29" s="15" t="s">
        <v>449</v>
      </c>
      <c r="F29" s="132"/>
      <c r="G29" s="132"/>
      <c r="H29" s="16" t="s">
        <v>543</v>
      </c>
      <c r="I29" s="10"/>
    </row>
    <row r="30" spans="1:13" ht="60" x14ac:dyDescent="0.25">
      <c r="A30" s="15">
        <v>26</v>
      </c>
      <c r="B30" s="15" t="s">
        <v>450</v>
      </c>
      <c r="C30" s="15" t="s">
        <v>451</v>
      </c>
      <c r="D30" s="15" t="s">
        <v>452</v>
      </c>
      <c r="E30" s="15" t="s">
        <v>453</v>
      </c>
      <c r="F30" s="132"/>
      <c r="G30" s="132"/>
      <c r="H30" s="16" t="s">
        <v>543</v>
      </c>
      <c r="I30" s="10"/>
    </row>
    <row r="31" spans="1:13" ht="45" x14ac:dyDescent="0.25">
      <c r="A31" s="15">
        <v>26</v>
      </c>
      <c r="B31" s="15" t="s">
        <v>450</v>
      </c>
      <c r="C31" s="15" t="s">
        <v>451</v>
      </c>
      <c r="D31" s="15" t="s">
        <v>454</v>
      </c>
      <c r="E31" s="15" t="s">
        <v>455</v>
      </c>
      <c r="F31" s="132"/>
      <c r="G31" s="132"/>
      <c r="H31" s="16" t="s">
        <v>543</v>
      </c>
      <c r="I31" s="10"/>
    </row>
    <row r="32" spans="1:13" ht="60" x14ac:dyDescent="0.25">
      <c r="A32" s="15" t="s">
        <v>221</v>
      </c>
      <c r="B32" s="15" t="s">
        <v>456</v>
      </c>
      <c r="C32" s="15" t="s">
        <v>457</v>
      </c>
      <c r="D32" s="15" t="s">
        <v>458</v>
      </c>
      <c r="E32" s="15"/>
      <c r="F32" s="134" t="str">
        <f>CONCATENATE(Concatenation!$R$7, Concatenation!$R$6)</f>
        <v>Minimum: 0.196
Maximum: 0.785</v>
      </c>
      <c r="G32" s="132" t="s">
        <v>41</v>
      </c>
      <c r="H32" s="16" t="s">
        <v>543</v>
      </c>
      <c r="I32" s="10"/>
    </row>
    <row r="33" spans="1:9" ht="45" x14ac:dyDescent="0.25">
      <c r="A33" s="13" t="s">
        <v>221</v>
      </c>
      <c r="B33" s="15" t="s">
        <v>459</v>
      </c>
      <c r="C33" s="15" t="s">
        <v>460</v>
      </c>
      <c r="D33" s="15" t="s">
        <v>461</v>
      </c>
      <c r="E33" s="15"/>
      <c r="F33" s="133">
        <f>MAX('Device Calculator'!D33:D35)</f>
        <v>460.51777515016011</v>
      </c>
      <c r="G33" s="132" t="s">
        <v>40</v>
      </c>
      <c r="H33" s="16" t="s">
        <v>543</v>
      </c>
      <c r="I33" s="10"/>
    </row>
    <row r="34" spans="1:9" ht="30" x14ac:dyDescent="0.25">
      <c r="A34" s="13">
        <v>37</v>
      </c>
      <c r="B34" s="15" t="s">
        <v>462</v>
      </c>
      <c r="C34" s="15" t="s">
        <v>463</v>
      </c>
      <c r="D34" s="15" t="s">
        <v>464</v>
      </c>
      <c r="E34" s="15" t="s">
        <v>465</v>
      </c>
      <c r="F34" s="132"/>
      <c r="G34" s="132"/>
      <c r="H34" s="16" t="s">
        <v>543</v>
      </c>
      <c r="I34" s="10"/>
    </row>
    <row r="35" spans="1:9" ht="30" x14ac:dyDescent="0.25">
      <c r="A35" s="15" t="s">
        <v>466</v>
      </c>
      <c r="B35" s="15" t="s">
        <v>467</v>
      </c>
      <c r="C35" s="15" t="s">
        <v>468</v>
      </c>
      <c r="D35" s="3"/>
      <c r="E35" s="15"/>
      <c r="F35" s="132"/>
      <c r="G35" s="132"/>
      <c r="H35" s="16" t="s">
        <v>543</v>
      </c>
      <c r="I35" s="10"/>
    </row>
    <row r="36" spans="1:9" x14ac:dyDescent="0.25">
      <c r="C36" s="19"/>
      <c r="D36" s="19"/>
      <c r="E36" s="19"/>
      <c r="G36" s="20"/>
      <c r="H36" s="21"/>
    </row>
    <row r="37" spans="1:9" x14ac:dyDescent="0.25">
      <c r="C37" s="19"/>
      <c r="D37" s="19"/>
      <c r="E37" s="19"/>
      <c r="F37" s="20"/>
      <c r="G37" s="20"/>
    </row>
    <row r="38" spans="1:9" x14ac:dyDescent="0.25">
      <c r="A38" s="355" t="s">
        <v>469</v>
      </c>
      <c r="B38" s="355"/>
      <c r="C38" s="355"/>
      <c r="D38" s="355"/>
      <c r="E38" s="355"/>
      <c r="F38" s="355"/>
      <c r="G38" s="355"/>
      <c r="H38" s="355"/>
    </row>
    <row r="39" spans="1:9" ht="30" x14ac:dyDescent="0.25">
      <c r="A39" s="15">
        <v>4</v>
      </c>
      <c r="B39" s="15" t="s">
        <v>470</v>
      </c>
      <c r="C39" s="14" t="s">
        <v>471</v>
      </c>
      <c r="D39" s="15" t="s">
        <v>472</v>
      </c>
      <c r="E39" s="15" t="s">
        <v>473</v>
      </c>
      <c r="F39" s="132"/>
      <c r="G39" s="132"/>
      <c r="H39" s="16" t="s">
        <v>543</v>
      </c>
      <c r="I39" s="10"/>
    </row>
    <row r="40" spans="1:9" ht="60" x14ac:dyDescent="0.25">
      <c r="A40" s="15">
        <v>5</v>
      </c>
      <c r="B40" s="15" t="s">
        <v>474</v>
      </c>
      <c r="C40" s="26" t="s">
        <v>475</v>
      </c>
      <c r="D40" s="15" t="s">
        <v>476</v>
      </c>
      <c r="E40" s="15" t="s">
        <v>477</v>
      </c>
      <c r="F40" s="132"/>
      <c r="G40" s="132"/>
      <c r="H40" s="16" t="s">
        <v>543</v>
      </c>
      <c r="I40" s="10"/>
    </row>
    <row r="41" spans="1:9" ht="45" x14ac:dyDescent="0.25">
      <c r="A41" s="15">
        <v>28</v>
      </c>
      <c r="B41" s="15" t="s">
        <v>478</v>
      </c>
      <c r="C41" s="26" t="s">
        <v>479</v>
      </c>
      <c r="D41" s="15" t="s">
        <v>480</v>
      </c>
      <c r="E41" s="15" t="s">
        <v>481</v>
      </c>
      <c r="F41" s="132"/>
      <c r="G41" s="132"/>
      <c r="H41" s="16" t="s">
        <v>543</v>
      </c>
      <c r="I41" s="10"/>
    </row>
    <row r="42" spans="1:9" x14ac:dyDescent="0.25">
      <c r="H42" s="21"/>
    </row>
    <row r="43" spans="1:9" x14ac:dyDescent="0.25">
      <c r="H43" s="21"/>
    </row>
    <row r="44" spans="1:9" x14ac:dyDescent="0.25">
      <c r="A44" s="355" t="s">
        <v>482</v>
      </c>
      <c r="B44" s="355"/>
      <c r="C44" s="355"/>
      <c r="D44" s="355"/>
      <c r="E44" s="355"/>
      <c r="F44" s="355"/>
      <c r="G44" s="355"/>
      <c r="H44" s="355"/>
    </row>
    <row r="45" spans="1:9" ht="30" x14ac:dyDescent="0.25">
      <c r="A45" s="15">
        <v>3</v>
      </c>
      <c r="B45" s="13" t="s">
        <v>483</v>
      </c>
      <c r="C45" s="15" t="s">
        <v>484</v>
      </c>
      <c r="D45" s="252" t="s">
        <v>485</v>
      </c>
      <c r="E45" s="15"/>
      <c r="F45" s="132"/>
      <c r="G45" s="132"/>
      <c r="H45" s="16" t="s">
        <v>248</v>
      </c>
      <c r="I45" s="11"/>
    </row>
    <row r="46" spans="1:9" ht="30" x14ac:dyDescent="0.25">
      <c r="A46" s="15">
        <v>2</v>
      </c>
      <c r="B46" s="13" t="s">
        <v>486</v>
      </c>
      <c r="C46" s="15" t="s">
        <v>487</v>
      </c>
      <c r="D46" s="252" t="s">
        <v>485</v>
      </c>
      <c r="E46" s="15"/>
      <c r="F46" s="132"/>
      <c r="G46" s="132"/>
      <c r="H46" s="16" t="s">
        <v>248</v>
      </c>
      <c r="I46" s="11"/>
    </row>
    <row r="47" spans="1:9" ht="30" x14ac:dyDescent="0.25">
      <c r="A47" s="15">
        <v>6</v>
      </c>
      <c r="B47" s="13" t="s">
        <v>488</v>
      </c>
      <c r="C47" s="15" t="s">
        <v>489</v>
      </c>
      <c r="D47" s="252" t="s">
        <v>485</v>
      </c>
      <c r="E47" s="15"/>
      <c r="F47" s="132"/>
      <c r="G47" s="132"/>
      <c r="H47" s="16" t="s">
        <v>248</v>
      </c>
      <c r="I47" s="11"/>
    </row>
    <row r="48" spans="1:9" ht="12.75" customHeight="1" x14ac:dyDescent="0.25">
      <c r="A48"/>
      <c r="B48"/>
      <c r="C48"/>
      <c r="D48"/>
      <c r="E48"/>
      <c r="F48"/>
      <c r="G48"/>
      <c r="H48"/>
      <c r="I48"/>
    </row>
    <row r="49" spans="1:9" ht="12.75" customHeight="1" x14ac:dyDescent="0.25">
      <c r="A49"/>
      <c r="B49"/>
      <c r="C49"/>
      <c r="D49"/>
      <c r="E49"/>
      <c r="F49"/>
      <c r="G49"/>
      <c r="H49"/>
      <c r="I49"/>
    </row>
    <row r="50" spans="1:9" ht="12.75" customHeight="1" x14ac:dyDescent="0.25">
      <c r="A50" s="355" t="s">
        <v>490</v>
      </c>
      <c r="B50" s="355"/>
      <c r="C50" s="355"/>
      <c r="D50" s="355"/>
      <c r="E50" s="355"/>
      <c r="F50" s="355"/>
      <c r="G50" s="355"/>
      <c r="H50" s="355"/>
      <c r="I50"/>
    </row>
    <row r="51" spans="1:9" ht="30" x14ac:dyDescent="0.25">
      <c r="A51" s="15">
        <v>36</v>
      </c>
      <c r="B51" s="15" t="s">
        <v>491</v>
      </c>
      <c r="C51" s="15" t="s">
        <v>492</v>
      </c>
      <c r="D51" s="15" t="s">
        <v>493</v>
      </c>
      <c r="E51" s="15"/>
      <c r="F51" s="132"/>
      <c r="G51" s="132"/>
      <c r="H51" s="16" t="s">
        <v>543</v>
      </c>
      <c r="I51" s="11"/>
    </row>
    <row r="52" spans="1:9" x14ac:dyDescent="0.25">
      <c r="I52"/>
    </row>
    <row r="53" spans="1:9" x14ac:dyDescent="0.25">
      <c r="I53"/>
    </row>
    <row r="54" spans="1:9" x14ac:dyDescent="0.25">
      <c r="I54"/>
    </row>
    <row r="55" spans="1:9" x14ac:dyDescent="0.25">
      <c r="I55"/>
    </row>
    <row r="56" spans="1:9" x14ac:dyDescent="0.25">
      <c r="I56"/>
    </row>
    <row r="57" spans="1:9" x14ac:dyDescent="0.25">
      <c r="I57"/>
    </row>
    <row r="58" spans="1:9" x14ac:dyDescent="0.25">
      <c r="I58"/>
    </row>
    <row r="59" spans="1:9" x14ac:dyDescent="0.25">
      <c r="I59"/>
    </row>
    <row r="60" spans="1:9" x14ac:dyDescent="0.25">
      <c r="I60"/>
    </row>
  </sheetData>
  <autoFilter ref="A1:O60" xr:uid="{00000000-0009-0000-0000-000003000000}"/>
  <mergeCells count="6">
    <mergeCell ref="A50:H50"/>
    <mergeCell ref="A2:H2"/>
    <mergeCell ref="A8:H8"/>
    <mergeCell ref="A24:H24"/>
    <mergeCell ref="A38:H38"/>
    <mergeCell ref="A44:H44"/>
  </mergeCells>
  <hyperlinks>
    <hyperlink ref="D45" r:id="rId1" xr:uid="{00000000-0004-0000-0300-000000000000}"/>
    <hyperlink ref="D46" r:id="rId2" xr:uid="{00000000-0004-0000-0300-000001000000}"/>
    <hyperlink ref="D47" r:id="rId3" xr:uid="{00000000-0004-0000-0300-000002000000}"/>
  </hyperlinks>
  <pageMargins left="0.7" right="0.7" top="0.75" bottom="0.75" header="0.3" footer="0.3"/>
  <pageSetup scale="55" fitToHeight="0" orientation="landscape" r:id="rId4"/>
  <legacyDrawing r:id="rId5"/>
  <extLst>
    <ext xmlns:x14="http://schemas.microsoft.com/office/spreadsheetml/2009/9/main" uri="{78C0D931-6437-407d-A8EE-F0AAD7539E65}">
      <x14:conditionalFormattings>
        <x14:conditionalFormatting xmlns:xm="http://schemas.microsoft.com/office/excel/2006/main">
          <x14:cfRule type="cellIs" priority="21" operator="equal" id="{07D99C51-85E7-4AFC-842B-33DAFB341887}">
            <xm:f>Extra!$B$5</xm:f>
            <x14:dxf>
              <fill>
                <patternFill>
                  <bgColor theme="0" tint="-0.14996795556505021"/>
                </patternFill>
              </fill>
            </x14:dxf>
          </x14:cfRule>
          <x14:cfRule type="cellIs" priority="22" operator="equal" id="{9EA88FD4-FE65-4F84-99AB-61610925DCF2}">
            <xm:f>Extra!$B$4</xm:f>
            <x14:dxf>
              <fill>
                <patternFill>
                  <bgColor theme="6"/>
                </patternFill>
              </fill>
            </x14:dxf>
          </x14:cfRule>
          <xm:sqref>H1:H1048576</xm:sqref>
        </x14:conditionalFormatting>
        <x14:conditionalFormatting xmlns:xm="http://schemas.microsoft.com/office/excel/2006/main">
          <x14:cfRule type="cellIs" priority="13" operator="equal" id="{C75E5A23-7931-40D1-8D7D-37C345CFB6A7}">
            <xm:f>'\Users\a0270547\AppData\Local\Microsoft\Windows\INetCache\Content.MSO\[TPS546x24A_Calculator_Checklist.xlsx]Extra'!#REF!</xm:f>
            <x14:dxf>
              <fill>
                <patternFill>
                  <bgColor theme="0" tint="-0.14996795556505021"/>
                </patternFill>
              </fill>
            </x14:dxf>
          </x14:cfRule>
          <x14:cfRule type="cellIs" priority="14" operator="equal" id="{C5C3F024-AF9A-4185-855A-A135FB9A061C}">
            <xm:f>'\Users\a0270547\AppData\Local\Microsoft\Windows\INetCache\Content.MSO\[TPS546x24A_Calculator_Checklist.xlsx]Extra'!#REF!</xm:f>
            <x14:dxf>
              <fill>
                <patternFill>
                  <bgColor theme="6"/>
                </patternFill>
              </fill>
            </x14:dxf>
          </x14:cfRule>
          <xm:sqref>H50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'D:\catfish\[TPS546x24A_Calculator_Checklist.xlsx]Extra'!#REF!</xm:f>
          </x14:formula1>
          <xm:sqref>H23 H44 H7:H8 H37:H38 H50</xm:sqref>
        </x14:dataValidation>
        <x14:dataValidation type="list" allowBlank="1" showInputMessage="1" showErrorMessage="1" xr:uid="{00000000-0002-0000-0300-000001000000}">
          <x14:formula1>
            <xm:f>Extra!$B$3:$B$5</xm:f>
          </x14:formula1>
          <xm:sqref>H3:H5 H9:H21 H25:H35 H39:H41 H45:H47 H51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J32"/>
  <sheetViews>
    <sheetView zoomScale="80" zoomScaleNormal="80" workbookViewId="0">
      <pane ySplit="1" topLeftCell="A2" activePane="bottomLeft" state="frozen"/>
      <selection pane="bottomLeft" activeCell="J4" sqref="J4"/>
    </sheetView>
  </sheetViews>
  <sheetFormatPr defaultColWidth="9.140625" defaultRowHeight="15" x14ac:dyDescent="0.25"/>
  <cols>
    <col min="1" max="1" width="15.28515625" style="18" customWidth="1"/>
    <col min="2" max="2" width="12.5703125" style="18" bestFit="1" customWidth="1"/>
    <col min="3" max="4" width="19.28515625" style="18" customWidth="1"/>
    <col min="5" max="5" width="57.140625" style="18" customWidth="1"/>
    <col min="6" max="6" width="44" style="18" customWidth="1"/>
    <col min="7" max="7" width="14" style="20" bestFit="1" customWidth="1"/>
    <col min="8" max="8" width="24.28515625" style="12" customWidth="1"/>
    <col min="10" max="10" width="18.5703125" customWidth="1"/>
  </cols>
  <sheetData>
    <row r="1" spans="1:10" ht="28.5" customHeight="1" x14ac:dyDescent="0.25">
      <c r="A1" s="251" t="s">
        <v>208</v>
      </c>
      <c r="B1" s="251" t="s">
        <v>308</v>
      </c>
      <c r="C1" s="251" t="s">
        <v>382</v>
      </c>
      <c r="D1" s="251" t="s">
        <v>494</v>
      </c>
      <c r="E1" s="251" t="s">
        <v>495</v>
      </c>
      <c r="F1" s="251" t="s">
        <v>384</v>
      </c>
      <c r="G1" s="251" t="s">
        <v>387</v>
      </c>
      <c r="H1" s="30" t="s">
        <v>388</v>
      </c>
    </row>
    <row r="2" spans="1:10" x14ac:dyDescent="0.25">
      <c r="A2" s="359" t="s">
        <v>397</v>
      </c>
      <c r="B2" s="360"/>
      <c r="C2" s="360"/>
      <c r="D2" s="360"/>
      <c r="E2" s="360"/>
      <c r="F2" s="360"/>
      <c r="G2" s="361"/>
      <c r="H2"/>
    </row>
    <row r="3" spans="1:10" ht="150" x14ac:dyDescent="0.25">
      <c r="A3" s="15" t="s">
        <v>496</v>
      </c>
      <c r="B3" s="15" t="s">
        <v>497</v>
      </c>
      <c r="C3" s="15"/>
      <c r="D3" s="15" t="s">
        <v>498</v>
      </c>
      <c r="E3" s="15" t="s">
        <v>499</v>
      </c>
      <c r="F3" s="15"/>
      <c r="G3" s="16" t="s">
        <v>248</v>
      </c>
      <c r="H3" s="10"/>
      <c r="I3" s="27"/>
      <c r="J3" s="27"/>
    </row>
    <row r="4" spans="1:10" ht="75" x14ac:dyDescent="0.25">
      <c r="A4" s="13" t="s">
        <v>500</v>
      </c>
      <c r="B4" s="15" t="s">
        <v>501</v>
      </c>
      <c r="C4" s="15"/>
      <c r="D4" s="15" t="s">
        <v>502</v>
      </c>
      <c r="E4" s="15" t="s">
        <v>503</v>
      </c>
      <c r="F4" s="15"/>
      <c r="G4" s="16" t="s">
        <v>248</v>
      </c>
      <c r="H4" s="10"/>
    </row>
    <row r="5" spans="1:10" ht="105" x14ac:dyDescent="0.25">
      <c r="A5" s="13" t="s">
        <v>504</v>
      </c>
      <c r="B5" s="15" t="s">
        <v>505</v>
      </c>
      <c r="C5" s="15"/>
      <c r="D5" s="15" t="s">
        <v>502</v>
      </c>
      <c r="E5" s="15" t="s">
        <v>506</v>
      </c>
      <c r="F5" s="15"/>
      <c r="G5" s="16" t="s">
        <v>248</v>
      </c>
      <c r="H5" s="10"/>
    </row>
    <row r="6" spans="1:10" s="27" customFormat="1" x14ac:dyDescent="0.25">
      <c r="A6" s="28"/>
      <c r="B6" s="28"/>
      <c r="C6" s="29"/>
      <c r="D6" s="29"/>
      <c r="E6" s="28"/>
      <c r="F6" s="29"/>
      <c r="G6" s="25"/>
      <c r="H6" s="30"/>
      <c r="I6"/>
      <c r="J6"/>
    </row>
    <row r="8" spans="1:10" x14ac:dyDescent="0.25">
      <c r="A8" s="362" t="s">
        <v>432</v>
      </c>
      <c r="B8" s="362"/>
      <c r="C8" s="362"/>
      <c r="D8" s="362"/>
      <c r="E8" s="362"/>
      <c r="F8" s="362"/>
      <c r="G8" s="362"/>
    </row>
    <row r="9" spans="1:10" ht="45" x14ac:dyDescent="0.25">
      <c r="A9" s="15" t="s">
        <v>507</v>
      </c>
      <c r="B9" s="15" t="s">
        <v>508</v>
      </c>
      <c r="C9" s="14"/>
      <c r="D9" s="15" t="s">
        <v>502</v>
      </c>
      <c r="E9" s="15" t="s">
        <v>509</v>
      </c>
      <c r="F9" s="13"/>
      <c r="G9" s="16" t="s">
        <v>248</v>
      </c>
      <c r="H9" s="10"/>
    </row>
    <row r="10" spans="1:10" ht="60" x14ac:dyDescent="0.25">
      <c r="A10" s="15" t="s">
        <v>507</v>
      </c>
      <c r="B10" s="15" t="s">
        <v>508</v>
      </c>
      <c r="C10" s="14"/>
      <c r="D10" s="15" t="s">
        <v>502</v>
      </c>
      <c r="E10" s="15" t="s">
        <v>510</v>
      </c>
      <c r="F10" s="13"/>
      <c r="G10" s="16" t="s">
        <v>248</v>
      </c>
      <c r="H10" s="10"/>
    </row>
    <row r="11" spans="1:10" ht="60" x14ac:dyDescent="0.25">
      <c r="A11" s="15" t="s">
        <v>438</v>
      </c>
      <c r="B11" s="15" t="s">
        <v>439</v>
      </c>
      <c r="C11" s="23" t="s">
        <v>440</v>
      </c>
      <c r="D11" s="15" t="s">
        <v>498</v>
      </c>
      <c r="E11" s="15" t="s">
        <v>511</v>
      </c>
      <c r="F11" s="13"/>
      <c r="G11" s="16" t="s">
        <v>248</v>
      </c>
      <c r="H11" s="10"/>
    </row>
    <row r="12" spans="1:10" ht="294" customHeight="1" x14ac:dyDescent="0.25">
      <c r="A12" s="15" t="s">
        <v>438</v>
      </c>
      <c r="B12" s="15" t="s">
        <v>512</v>
      </c>
      <c r="C12" s="3"/>
      <c r="D12" s="15" t="s">
        <v>498</v>
      </c>
      <c r="E12" s="15" t="s">
        <v>513</v>
      </c>
      <c r="F12" s="13"/>
      <c r="G12" s="16" t="s">
        <v>248</v>
      </c>
      <c r="H12" s="10"/>
    </row>
    <row r="13" spans="1:10" ht="75" x14ac:dyDescent="0.25">
      <c r="A13" s="15" t="s">
        <v>514</v>
      </c>
      <c r="B13" s="15" t="s">
        <v>515</v>
      </c>
      <c r="C13" s="15"/>
      <c r="D13" s="15" t="s">
        <v>498</v>
      </c>
      <c r="E13" s="15" t="s">
        <v>516</v>
      </c>
      <c r="F13" s="13"/>
      <c r="G13" s="16" t="s">
        <v>248</v>
      </c>
      <c r="H13" s="10"/>
    </row>
    <row r="14" spans="1:10" ht="105" x14ac:dyDescent="0.25">
      <c r="A14" s="15" t="s">
        <v>517</v>
      </c>
      <c r="B14" s="15" t="s">
        <v>518</v>
      </c>
      <c r="C14" s="15"/>
      <c r="D14" s="15" t="s">
        <v>502</v>
      </c>
      <c r="E14" s="15" t="s">
        <v>506</v>
      </c>
      <c r="F14" s="13"/>
      <c r="G14" s="16" t="s">
        <v>248</v>
      </c>
      <c r="H14" s="10"/>
    </row>
    <row r="15" spans="1:10" ht="45" x14ac:dyDescent="0.25">
      <c r="A15" s="15" t="s">
        <v>466</v>
      </c>
      <c r="B15" s="15" t="s">
        <v>467</v>
      </c>
      <c r="C15" s="15" t="s">
        <v>468</v>
      </c>
      <c r="D15" s="15" t="s">
        <v>502</v>
      </c>
      <c r="E15" s="15" t="s">
        <v>519</v>
      </c>
      <c r="F15" s="13"/>
      <c r="G15" s="16" t="s">
        <v>248</v>
      </c>
      <c r="H15" s="10"/>
    </row>
    <row r="16" spans="1:10" ht="44.25" customHeight="1" x14ac:dyDescent="0.25">
      <c r="A16" s="15" t="s">
        <v>520</v>
      </c>
      <c r="B16" s="13" t="s">
        <v>521</v>
      </c>
      <c r="C16" s="15"/>
      <c r="D16" s="15" t="s">
        <v>502</v>
      </c>
      <c r="E16" s="15" t="s">
        <v>522</v>
      </c>
      <c r="F16" s="13"/>
      <c r="G16" s="16" t="s">
        <v>248</v>
      </c>
      <c r="H16" s="10"/>
    </row>
    <row r="17" spans="1:8" ht="15.75" thickBot="1" x14ac:dyDescent="0.3">
      <c r="C17" s="19"/>
      <c r="D17" s="19"/>
      <c r="E17" s="19"/>
      <c r="F17" s="19"/>
      <c r="G17" s="21"/>
    </row>
    <row r="18" spans="1:8" x14ac:dyDescent="0.25">
      <c r="A18" s="363" t="s">
        <v>469</v>
      </c>
      <c r="B18" s="364"/>
      <c r="C18" s="364"/>
      <c r="D18" s="364"/>
      <c r="E18" s="364"/>
      <c r="F18" s="364"/>
      <c r="G18" s="365"/>
    </row>
    <row r="19" spans="1:8" ht="30" x14ac:dyDescent="0.25">
      <c r="A19" s="15" t="s">
        <v>523</v>
      </c>
      <c r="B19" s="15" t="s">
        <v>524</v>
      </c>
      <c r="C19" s="13"/>
      <c r="D19" s="15" t="s">
        <v>498</v>
      </c>
      <c r="E19" s="15" t="s">
        <v>525</v>
      </c>
      <c r="F19" s="15"/>
      <c r="G19" s="16" t="s">
        <v>248</v>
      </c>
      <c r="H19" s="10"/>
    </row>
    <row r="20" spans="1:8" ht="60" x14ac:dyDescent="0.25">
      <c r="A20" s="15">
        <v>5</v>
      </c>
      <c r="B20" s="15" t="s">
        <v>474</v>
      </c>
      <c r="C20" s="15" t="s">
        <v>475</v>
      </c>
      <c r="D20" s="15" t="s">
        <v>502</v>
      </c>
      <c r="E20" s="15" t="s">
        <v>526</v>
      </c>
      <c r="F20" s="15"/>
      <c r="G20" s="16" t="s">
        <v>248</v>
      </c>
      <c r="H20" s="10"/>
    </row>
    <row r="21" spans="1:8" ht="105" x14ac:dyDescent="0.25">
      <c r="A21" s="15">
        <v>28</v>
      </c>
      <c r="B21" s="15" t="s">
        <v>478</v>
      </c>
      <c r="C21" s="14" t="s">
        <v>527</v>
      </c>
      <c r="D21" s="15" t="s">
        <v>498</v>
      </c>
      <c r="E21" s="15" t="s">
        <v>528</v>
      </c>
      <c r="F21" s="15"/>
      <c r="G21" s="16" t="s">
        <v>248</v>
      </c>
      <c r="H21" s="10"/>
    </row>
    <row r="22" spans="1:8" x14ac:dyDescent="0.25">
      <c r="A22" s="19"/>
      <c r="G22" s="21"/>
      <c r="H22"/>
    </row>
    <row r="24" spans="1:8" x14ac:dyDescent="0.25">
      <c r="A24" s="366" t="s">
        <v>482</v>
      </c>
      <c r="B24" s="367"/>
      <c r="C24" s="367"/>
      <c r="D24" s="367"/>
      <c r="E24" s="367"/>
      <c r="F24" s="367"/>
      <c r="G24" s="368"/>
      <c r="H24"/>
    </row>
    <row r="25" spans="1:8" ht="45" x14ac:dyDescent="0.25">
      <c r="A25" s="15" t="s">
        <v>529</v>
      </c>
      <c r="B25" s="15" t="s">
        <v>530</v>
      </c>
      <c r="C25" s="15"/>
      <c r="D25" s="253" t="s">
        <v>498</v>
      </c>
      <c r="E25" s="253" t="s">
        <v>531</v>
      </c>
      <c r="F25" s="132"/>
      <c r="G25" s="16" t="s">
        <v>248</v>
      </c>
      <c r="H25" s="11"/>
    </row>
    <row r="28" spans="1:8" x14ac:dyDescent="0.25">
      <c r="A28" s="366" t="s">
        <v>490</v>
      </c>
      <c r="B28" s="367"/>
      <c r="C28" s="367"/>
      <c r="D28" s="367"/>
      <c r="E28" s="367"/>
      <c r="F28" s="367"/>
      <c r="G28" s="368"/>
      <c r="H28"/>
    </row>
    <row r="29" spans="1:8" ht="312" customHeight="1" x14ac:dyDescent="0.25">
      <c r="A29" s="15" t="s">
        <v>221</v>
      </c>
      <c r="B29" s="15" t="s">
        <v>532</v>
      </c>
      <c r="C29" s="15"/>
      <c r="D29" s="15" t="s">
        <v>502</v>
      </c>
      <c r="E29" s="15" t="s">
        <v>533</v>
      </c>
      <c r="F29" s="15" t="s">
        <v>534</v>
      </c>
      <c r="G29" s="16" t="s">
        <v>248</v>
      </c>
      <c r="H29" s="11"/>
    </row>
    <row r="30" spans="1:8" ht="409.5" x14ac:dyDescent="0.25">
      <c r="A30" s="15" t="s">
        <v>221</v>
      </c>
      <c r="B30" s="15" t="s">
        <v>535</v>
      </c>
      <c r="C30" s="15"/>
      <c r="D30" s="15" t="s">
        <v>502</v>
      </c>
      <c r="E30" s="15" t="s">
        <v>536</v>
      </c>
      <c r="F30" s="254" t="s">
        <v>537</v>
      </c>
      <c r="G30" s="16" t="s">
        <v>248</v>
      </c>
      <c r="H30" s="10"/>
    </row>
    <row r="31" spans="1:8" ht="135" x14ac:dyDescent="0.25">
      <c r="A31" s="15" t="s">
        <v>221</v>
      </c>
      <c r="B31" s="15" t="s">
        <v>538</v>
      </c>
      <c r="C31" s="15"/>
      <c r="D31" s="15" t="s">
        <v>498</v>
      </c>
      <c r="E31" s="15"/>
      <c r="F31" s="15" t="s">
        <v>539</v>
      </c>
      <c r="G31" s="16" t="s">
        <v>248</v>
      </c>
      <c r="H31" s="10"/>
    </row>
    <row r="32" spans="1:8" ht="243" customHeight="1" x14ac:dyDescent="0.25">
      <c r="A32" s="15" t="s">
        <v>221</v>
      </c>
      <c r="B32" s="15" t="s">
        <v>540</v>
      </c>
      <c r="C32" s="15"/>
      <c r="D32" s="15"/>
      <c r="E32" s="15" t="s">
        <v>541</v>
      </c>
      <c r="F32" s="15"/>
      <c r="G32" s="16" t="s">
        <v>248</v>
      </c>
      <c r="H32" s="10"/>
    </row>
  </sheetData>
  <autoFilter ref="A1:R25" xr:uid="{00000000-0009-0000-0000-000004000000}"/>
  <mergeCells count="5">
    <mergeCell ref="A2:G2"/>
    <mergeCell ref="A8:G8"/>
    <mergeCell ref="A18:G18"/>
    <mergeCell ref="A24:G24"/>
    <mergeCell ref="A28:G28"/>
  </mergeCells>
  <pageMargins left="0.7" right="0.7" top="0.75" bottom="0.75" header="0.3" footer="0.3"/>
  <pageSetup scale="59"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15" operator="equal" id="{E7657B69-BF42-4A6F-B3FA-2C9991AE2BDF}">
            <xm:f>Extra!$B$5</xm:f>
            <x14:dxf>
              <fill>
                <patternFill>
                  <bgColor theme="0" tint="-0.14996795556505021"/>
                </patternFill>
              </fill>
            </x14:dxf>
          </x14:cfRule>
          <x14:cfRule type="cellIs" priority="116" operator="equal" id="{129FBF6F-4E75-48DD-A25B-546B3198BCED}">
            <xm:f>Extra!$B$4</xm:f>
            <x14:dxf>
              <fill>
                <patternFill>
                  <bgColor theme="6"/>
                </patternFill>
              </fill>
            </x14:dxf>
          </x14:cfRule>
          <xm:sqref>G1:G1048576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'D:\catfish\[TPS546x24A_Calculator_Checklist.xlsx]Extra'!#REF!</xm:f>
          </x14:formula1>
          <xm:sqref>G6 G31</xm:sqref>
        </x14:dataValidation>
        <x14:dataValidation type="list" allowBlank="1" showInputMessage="1" showErrorMessage="1" xr:uid="{00000000-0002-0000-0400-000001000000}">
          <x14:formula1>
            <xm:f>Extra!$B$3:$B$5</xm:f>
          </x14:formula1>
          <xm:sqref>G25 G3:G5 G9:G16 G19:G21 G29:G30 G32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B2:B5"/>
  <sheetViews>
    <sheetView workbookViewId="0">
      <selection activeCell="B3" sqref="B3:B5"/>
    </sheetView>
  </sheetViews>
  <sheetFormatPr defaultRowHeight="15" x14ac:dyDescent="0.25"/>
  <cols>
    <col min="2" max="2" width="20.42578125" bestFit="1" customWidth="1"/>
  </cols>
  <sheetData>
    <row r="2" spans="2:2" x14ac:dyDescent="0.25">
      <c r="B2" t="s">
        <v>542</v>
      </c>
    </row>
    <row r="3" spans="2:2" x14ac:dyDescent="0.25">
      <c r="B3" t="s">
        <v>248</v>
      </c>
    </row>
    <row r="4" spans="2:2" x14ac:dyDescent="0.25">
      <c r="B4" t="s">
        <v>543</v>
      </c>
    </row>
    <row r="5" spans="2:2" x14ac:dyDescent="0.25">
      <c r="B5" t="s">
        <v>544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B1:S54"/>
  <sheetViews>
    <sheetView zoomScale="80" zoomScaleNormal="80" workbookViewId="0">
      <selection activeCell="D13" sqref="D13"/>
    </sheetView>
  </sheetViews>
  <sheetFormatPr defaultColWidth="9.140625" defaultRowHeight="14.25" x14ac:dyDescent="0.2"/>
  <cols>
    <col min="1" max="1" width="1.42578125" style="37" customWidth="1"/>
    <col min="2" max="2" width="9.140625" style="37"/>
    <col min="3" max="3" width="28.28515625" style="37" customWidth="1"/>
    <col min="4" max="4" width="75.5703125" style="37" bestFit="1" customWidth="1"/>
    <col min="5" max="5" width="9.140625" style="37"/>
    <col min="6" max="6" width="7.5703125" style="37" bestFit="1" customWidth="1"/>
    <col min="7" max="8" width="10.140625" style="37" bestFit="1" customWidth="1"/>
    <col min="9" max="9" width="31.28515625" style="37" bestFit="1" customWidth="1"/>
    <col min="10" max="10" width="16.42578125" style="37" bestFit="1" customWidth="1"/>
    <col min="11" max="11" width="9.5703125" style="54" customWidth="1"/>
    <col min="12" max="12" width="24" style="54" bestFit="1" customWidth="1"/>
    <col min="13" max="13" width="13.85546875" style="54" bestFit="1" customWidth="1"/>
    <col min="14" max="15" width="9.140625" style="37"/>
    <col min="16" max="17" width="13.28515625" style="54" customWidth="1"/>
    <col min="18" max="18" width="14.42578125" style="54" customWidth="1"/>
    <col min="19" max="19" width="9.5703125" style="54" customWidth="1"/>
    <col min="20" max="16384" width="9.140625" style="37"/>
  </cols>
  <sheetData>
    <row r="1" spans="2:18" ht="7.5" customHeight="1" thickBot="1" x14ac:dyDescent="0.25"/>
    <row r="2" spans="2:18" ht="16.5" thickBot="1" x14ac:dyDescent="0.3">
      <c r="B2" s="378" t="s">
        <v>206</v>
      </c>
      <c r="C2" s="379"/>
      <c r="D2" s="379"/>
      <c r="E2" s="379"/>
      <c r="F2" s="379"/>
      <c r="G2" s="379"/>
      <c r="H2" s="379"/>
      <c r="I2" s="379"/>
      <c r="J2" s="380"/>
      <c r="L2" s="381" t="s">
        <v>352</v>
      </c>
      <c r="M2" s="382"/>
      <c r="N2" s="383"/>
      <c r="P2" s="384" t="s">
        <v>159</v>
      </c>
      <c r="Q2" s="385"/>
      <c r="R2" s="386"/>
    </row>
    <row r="3" spans="2:18" ht="16.5" thickBot="1" x14ac:dyDescent="0.3">
      <c r="B3" s="387" t="s">
        <v>207</v>
      </c>
      <c r="C3" s="388"/>
      <c r="D3" s="389" t="str">
        <f>'Device Calculator'!C3</f>
        <v>TPS546D24A</v>
      </c>
      <c r="E3" s="390"/>
      <c r="F3" s="390"/>
      <c r="G3" s="390"/>
      <c r="H3" s="390"/>
      <c r="I3" s="390"/>
      <c r="J3" s="391"/>
      <c r="L3" s="55" t="s">
        <v>308</v>
      </c>
      <c r="M3" s="56" t="s">
        <v>21</v>
      </c>
      <c r="N3" s="57" t="s">
        <v>210</v>
      </c>
      <c r="P3" s="58" t="s">
        <v>156</v>
      </c>
      <c r="Q3" s="59" t="s">
        <v>157</v>
      </c>
      <c r="R3" s="60" t="s">
        <v>158</v>
      </c>
    </row>
    <row r="4" spans="2:18" s="54" customFormat="1" ht="15.75" customHeight="1" x14ac:dyDescent="0.2">
      <c r="B4" s="406" t="s">
        <v>208</v>
      </c>
      <c r="C4" s="408" t="s">
        <v>209</v>
      </c>
      <c r="D4" s="408" t="s">
        <v>556</v>
      </c>
      <c r="E4" s="410" t="s">
        <v>557</v>
      </c>
      <c r="F4" s="410"/>
      <c r="G4" s="410" t="s">
        <v>558</v>
      </c>
      <c r="H4" s="410"/>
      <c r="I4" s="408" t="s">
        <v>559</v>
      </c>
      <c r="J4" s="110"/>
      <c r="L4" s="61" t="s">
        <v>192</v>
      </c>
      <c r="M4" s="62" t="str">
        <f>'Device Calculator'!C3</f>
        <v>TPS546D24A</v>
      </c>
      <c r="N4" s="63"/>
      <c r="O4" s="37"/>
      <c r="P4" s="64">
        <v>0</v>
      </c>
      <c r="Q4" s="65" t="s">
        <v>38</v>
      </c>
      <c r="R4" s="66" t="s">
        <v>38</v>
      </c>
    </row>
    <row r="5" spans="2:18" s="54" customFormat="1" ht="15.75" customHeight="1" thickBot="1" x14ac:dyDescent="0.25">
      <c r="B5" s="407"/>
      <c r="C5" s="409"/>
      <c r="D5" s="409"/>
      <c r="E5" s="111" t="s">
        <v>14</v>
      </c>
      <c r="F5" s="111" t="s">
        <v>560</v>
      </c>
      <c r="G5" s="111" t="s">
        <v>14</v>
      </c>
      <c r="H5" s="111" t="s">
        <v>560</v>
      </c>
      <c r="I5" s="409"/>
      <c r="J5" s="112"/>
      <c r="L5" s="61"/>
      <c r="M5" s="62"/>
      <c r="N5" s="63"/>
      <c r="O5" s="37"/>
      <c r="P5" s="64"/>
      <c r="Q5" s="65"/>
      <c r="R5" s="66"/>
    </row>
    <row r="6" spans="2:18" s="54" customFormat="1" x14ac:dyDescent="0.2">
      <c r="B6" s="372" t="s">
        <v>215</v>
      </c>
      <c r="C6" s="82" t="s">
        <v>123</v>
      </c>
      <c r="D6" s="49" t="s">
        <v>562</v>
      </c>
      <c r="E6" s="376"/>
      <c r="F6" s="376"/>
      <c r="G6" s="376"/>
      <c r="H6" s="376"/>
      <c r="I6" s="114" t="s">
        <v>647</v>
      </c>
      <c r="J6" s="374"/>
      <c r="L6" s="68" t="s">
        <v>347</v>
      </c>
      <c r="M6" s="108">
        <f>ILOOP_trgt</f>
        <v>3.9046602436981179</v>
      </c>
      <c r="N6" s="69"/>
      <c r="O6" s="37"/>
      <c r="P6" s="70">
        <v>1</v>
      </c>
      <c r="Q6" s="71">
        <v>2</v>
      </c>
      <c r="R6" s="72">
        <v>0.5</v>
      </c>
    </row>
    <row r="7" spans="2:18" s="54" customFormat="1" ht="15.75" customHeight="1" thickBot="1" x14ac:dyDescent="0.25">
      <c r="B7" s="373"/>
      <c r="C7" s="73" t="s">
        <v>36</v>
      </c>
      <c r="D7" s="115">
        <v>275</v>
      </c>
      <c r="E7" s="377"/>
      <c r="F7" s="377"/>
      <c r="G7" s="377"/>
      <c r="H7" s="377"/>
      <c r="I7" s="53" t="s">
        <v>648</v>
      </c>
      <c r="J7" s="375"/>
      <c r="L7" s="68" t="s">
        <v>348</v>
      </c>
      <c r="M7" s="108">
        <f>VLOOP_trgt</f>
        <v>3.1314067233251546</v>
      </c>
      <c r="N7" s="69"/>
      <c r="O7" s="37"/>
      <c r="P7" s="64">
        <v>2</v>
      </c>
      <c r="Q7" s="75">
        <v>2</v>
      </c>
      <c r="R7" s="76">
        <v>1</v>
      </c>
    </row>
    <row r="8" spans="2:18" s="54" customFormat="1" x14ac:dyDescent="0.2">
      <c r="B8" s="400" t="s">
        <v>216</v>
      </c>
      <c r="C8" s="44" t="s">
        <v>217</v>
      </c>
      <c r="D8" s="116">
        <v>3</v>
      </c>
      <c r="E8" s="376"/>
      <c r="F8" s="376"/>
      <c r="G8" s="376"/>
      <c r="H8" s="376"/>
      <c r="I8" s="48" t="s">
        <v>649</v>
      </c>
      <c r="J8" s="392"/>
      <c r="L8" s="77" t="s">
        <v>351</v>
      </c>
      <c r="M8" s="62">
        <f>Comp_Code</f>
        <v>8</v>
      </c>
      <c r="N8" s="78"/>
      <c r="O8" s="37"/>
      <c r="P8" s="70">
        <v>3</v>
      </c>
      <c r="Q8" s="71">
        <v>2</v>
      </c>
      <c r="R8" s="72">
        <v>2</v>
      </c>
    </row>
    <row r="9" spans="2:18" s="54" customFormat="1" x14ac:dyDescent="0.2">
      <c r="B9" s="401"/>
      <c r="C9" s="45" t="s">
        <v>219</v>
      </c>
      <c r="D9" s="39" t="s">
        <v>599</v>
      </c>
      <c r="E9" s="405"/>
      <c r="F9" s="405"/>
      <c r="G9" s="405"/>
      <c r="H9" s="405"/>
      <c r="I9" s="40" t="s">
        <v>650</v>
      </c>
      <c r="J9" s="374"/>
      <c r="L9" s="77" t="s">
        <v>37</v>
      </c>
      <c r="M9" s="62">
        <f>fsw</f>
        <v>450</v>
      </c>
      <c r="N9" s="78" t="s">
        <v>11</v>
      </c>
      <c r="O9" s="37"/>
      <c r="P9" s="64">
        <v>4</v>
      </c>
      <c r="Q9" s="75">
        <v>2</v>
      </c>
      <c r="R9" s="76">
        <v>4</v>
      </c>
    </row>
    <row r="10" spans="2:18" s="54" customFormat="1" ht="15" thickBot="1" x14ac:dyDescent="0.25">
      <c r="B10" s="373"/>
      <c r="C10" s="79" t="s">
        <v>222</v>
      </c>
      <c r="D10" s="117" t="s">
        <v>603</v>
      </c>
      <c r="E10" s="377"/>
      <c r="F10" s="377"/>
      <c r="G10" s="377"/>
      <c r="H10" s="377"/>
      <c r="I10" s="118" t="s">
        <v>651</v>
      </c>
      <c r="J10" s="374"/>
      <c r="L10" s="77" t="s">
        <v>353</v>
      </c>
      <c r="M10" s="62">
        <f>Phases</f>
        <v>2</v>
      </c>
      <c r="N10" s="78"/>
      <c r="O10" s="37"/>
      <c r="P10" s="70">
        <v>5</v>
      </c>
      <c r="Q10" s="71">
        <v>2</v>
      </c>
      <c r="R10" s="72">
        <v>8</v>
      </c>
    </row>
    <row r="11" spans="2:18" s="54" customFormat="1" x14ac:dyDescent="0.2">
      <c r="B11" s="402" t="s">
        <v>223</v>
      </c>
      <c r="C11" s="44" t="s">
        <v>224</v>
      </c>
      <c r="D11" s="116" t="s">
        <v>638</v>
      </c>
      <c r="E11" s="376"/>
      <c r="F11" s="376"/>
      <c r="G11" s="376"/>
      <c r="H11" s="369"/>
      <c r="I11" s="48" t="s">
        <v>652</v>
      </c>
      <c r="J11" s="392"/>
      <c r="L11" s="77" t="s">
        <v>309</v>
      </c>
      <c r="M11" s="62">
        <f>Iphase</f>
        <v>25</v>
      </c>
      <c r="N11" s="78" t="s">
        <v>26</v>
      </c>
      <c r="O11" s="37"/>
      <c r="P11" s="64">
        <v>6</v>
      </c>
      <c r="Q11" s="75">
        <v>3</v>
      </c>
      <c r="R11" s="76">
        <v>0.5</v>
      </c>
    </row>
    <row r="12" spans="2:18" s="54" customFormat="1" ht="15" customHeight="1" x14ac:dyDescent="0.2">
      <c r="B12" s="403"/>
      <c r="C12" s="45" t="s">
        <v>227</v>
      </c>
      <c r="D12" s="119">
        <v>0.53</v>
      </c>
      <c r="E12" s="405"/>
      <c r="F12" s="405"/>
      <c r="G12" s="405"/>
      <c r="H12" s="370"/>
      <c r="I12" s="47" t="s">
        <v>653</v>
      </c>
      <c r="J12" s="374"/>
      <c r="L12" s="77" t="s">
        <v>227</v>
      </c>
      <c r="M12" s="62">
        <f>Vout</f>
        <v>0.96</v>
      </c>
      <c r="N12" s="78" t="s">
        <v>22</v>
      </c>
      <c r="O12" s="37"/>
      <c r="P12" s="70">
        <v>7</v>
      </c>
      <c r="Q12" s="71">
        <v>3</v>
      </c>
      <c r="R12" s="72">
        <v>1</v>
      </c>
    </row>
    <row r="13" spans="2:18" s="54" customFormat="1" ht="15.75" customHeight="1" thickBot="1" x14ac:dyDescent="0.25">
      <c r="B13" s="404"/>
      <c r="C13" s="73" t="s">
        <v>228</v>
      </c>
      <c r="D13" s="53"/>
      <c r="E13" s="377"/>
      <c r="F13" s="377"/>
      <c r="G13" s="377"/>
      <c r="H13" s="371"/>
      <c r="I13" s="121">
        <v>0.5</v>
      </c>
      <c r="J13" s="375"/>
      <c r="L13" s="80" t="s">
        <v>228</v>
      </c>
      <c r="M13" s="109">
        <f>VOSL</f>
        <v>0.5</v>
      </c>
      <c r="N13" s="81" t="s">
        <v>22</v>
      </c>
      <c r="O13" s="37"/>
      <c r="P13" s="64">
        <v>8</v>
      </c>
      <c r="Q13" s="75">
        <v>3</v>
      </c>
      <c r="R13" s="76">
        <v>2</v>
      </c>
    </row>
    <row r="14" spans="2:18" s="54" customFormat="1" x14ac:dyDescent="0.2">
      <c r="B14" s="400" t="s">
        <v>229</v>
      </c>
      <c r="C14" s="82" t="s">
        <v>230</v>
      </c>
      <c r="D14" s="49" t="s">
        <v>628</v>
      </c>
      <c r="E14" s="113"/>
      <c r="F14" s="114"/>
      <c r="G14" s="114"/>
      <c r="H14" s="114"/>
      <c r="I14" s="114" t="s">
        <v>654</v>
      </c>
      <c r="J14" s="374"/>
      <c r="N14" s="37"/>
      <c r="O14" s="37"/>
      <c r="P14" s="70">
        <v>9</v>
      </c>
      <c r="Q14" s="71">
        <v>3</v>
      </c>
      <c r="R14" s="72">
        <v>4</v>
      </c>
    </row>
    <row r="15" spans="2:18" s="54" customFormat="1" ht="15" thickBot="1" x14ac:dyDescent="0.25">
      <c r="B15" s="373"/>
      <c r="C15" s="73" t="str">
        <f>IF(D10=1,"INTERLEAVE","SYNC_CONFIG")</f>
        <v>SYNC_CONFIG</v>
      </c>
      <c r="D15" s="115"/>
      <c r="E15" s="100"/>
      <c r="F15" s="53"/>
      <c r="G15" s="53"/>
      <c r="H15" s="53"/>
      <c r="I15" s="53" t="s">
        <v>655</v>
      </c>
      <c r="J15" s="375"/>
      <c r="N15" s="37"/>
      <c r="O15" s="37"/>
      <c r="P15" s="64">
        <v>10</v>
      </c>
      <c r="Q15" s="75">
        <v>3</v>
      </c>
      <c r="R15" s="76">
        <v>8</v>
      </c>
    </row>
    <row r="16" spans="2:18" s="54" customFormat="1" ht="15" thickBot="1" x14ac:dyDescent="0.25">
      <c r="B16" s="37"/>
      <c r="C16" s="37"/>
      <c r="D16" s="37"/>
      <c r="E16" s="37"/>
      <c r="F16" s="37"/>
      <c r="G16" s="37"/>
      <c r="H16" s="37"/>
      <c r="I16" s="37"/>
      <c r="J16" s="37"/>
      <c r="N16" s="37"/>
      <c r="O16" s="37"/>
      <c r="P16" s="70">
        <v>11</v>
      </c>
      <c r="Q16" s="71">
        <v>4</v>
      </c>
      <c r="R16" s="72">
        <v>0.5</v>
      </c>
    </row>
    <row r="17" spans="2:18" s="54" customFormat="1" ht="15.75" customHeight="1" thickBot="1" x14ac:dyDescent="0.25">
      <c r="B17" s="83" t="s">
        <v>208</v>
      </c>
      <c r="C17" s="59" t="s">
        <v>21</v>
      </c>
      <c r="D17" s="84" t="s">
        <v>234</v>
      </c>
      <c r="E17" s="59" t="s">
        <v>235</v>
      </c>
      <c r="F17" s="59"/>
      <c r="G17" s="59" t="s">
        <v>236</v>
      </c>
      <c r="H17" s="60" t="s">
        <v>237</v>
      </c>
      <c r="I17" s="393" t="s">
        <v>238</v>
      </c>
      <c r="J17" s="394"/>
      <c r="N17" s="37"/>
      <c r="O17" s="37"/>
      <c r="P17" s="64">
        <v>12</v>
      </c>
      <c r="Q17" s="75">
        <v>4</v>
      </c>
      <c r="R17" s="76">
        <v>1</v>
      </c>
    </row>
    <row r="18" spans="2:18" s="54" customFormat="1" x14ac:dyDescent="0.2">
      <c r="B18" s="85" t="str">
        <f>B$6</f>
        <v>MSEL1</v>
      </c>
      <c r="C18" s="42" t="s">
        <v>239</v>
      </c>
      <c r="D18" s="101">
        <f>IF(OR(J6="SHORT",J6="FLOAT"),J6,IF(F6&lt;16,F6,F6-16))</f>
        <v>0</v>
      </c>
      <c r="E18" s="101">
        <f>IF(OR(J6="SHORT",J6="FLOAT", F7="Open"),"Open",IF(F6&lt;16,2*F7,2*F7+1))</f>
        <v>0</v>
      </c>
      <c r="F18" s="48"/>
      <c r="G18" s="86">
        <f>IF(OR(D18="FLOAT",D18="SHORT"),D18,HLOOKUP(D18,'Resistor Selection'!C$13:R$14,2,FALSE))</f>
        <v>4640</v>
      </c>
      <c r="H18" s="87">
        <f>IF(E18="Open","Open",VLOOKUP(E18,'Resistor Selection'!B$15:R$30,'Pin Detect Programming (2)'!D18+2,FALSE))</f>
        <v>21500</v>
      </c>
      <c r="I18" s="395"/>
      <c r="J18" s="396"/>
      <c r="N18" s="37"/>
      <c r="O18" s="37"/>
      <c r="P18" s="70">
        <v>13</v>
      </c>
      <c r="Q18" s="71">
        <v>4</v>
      </c>
      <c r="R18" s="72">
        <v>2</v>
      </c>
    </row>
    <row r="19" spans="2:18" s="54" customFormat="1" x14ac:dyDescent="0.2">
      <c r="B19" s="88" t="str">
        <f>B$8</f>
        <v>MSEL2</v>
      </c>
      <c r="C19" s="41" t="s">
        <v>240</v>
      </c>
      <c r="D19" s="107">
        <f>IF(OR(J8="SHORT",J8="FLOAT"),J8,F10+4*F9)</f>
        <v>0</v>
      </c>
      <c r="E19" s="107" t="str">
        <f>IF(OR(D8=3,J8="FLOAT",J8="SHORT"),"Open",F8)</f>
        <v>Open</v>
      </c>
      <c r="F19" s="40"/>
      <c r="G19" s="46">
        <f>IF(OR(D19="FLOAT",D19="SHORT"),D19,HLOOKUP(D19,'Resistor Selection'!C$13:R$14,2,FALSE))</f>
        <v>4640</v>
      </c>
      <c r="H19" s="89" t="str">
        <f>IF(E19="Open","Open",VLOOKUP(E19,'Resistor Selection'!B$15:R$30,'Pin Detect Programming (2)'!D19+2,FALSE))</f>
        <v>Open</v>
      </c>
      <c r="I19" s="395"/>
      <c r="J19" s="396"/>
      <c r="N19" s="37"/>
      <c r="O19" s="37"/>
      <c r="P19" s="64">
        <v>14</v>
      </c>
      <c r="Q19" s="75">
        <v>4</v>
      </c>
      <c r="R19" s="76">
        <v>4</v>
      </c>
    </row>
    <row r="20" spans="2:18" s="54" customFormat="1" x14ac:dyDescent="0.2">
      <c r="B20" s="88" t="str">
        <f>B$11</f>
        <v>VSEL</v>
      </c>
      <c r="C20" s="41" t="s">
        <v>241</v>
      </c>
      <c r="D20" s="107">
        <f>IF(OR(J11="SHORT",J11="FLOAT"),J11,F12)</f>
        <v>0</v>
      </c>
      <c r="E20" s="107">
        <f>IF(OR(F11="Float",F11="Short"),"Open",F11)</f>
        <v>0</v>
      </c>
      <c r="F20" s="40"/>
      <c r="G20" s="46">
        <f>IF(OR(D20="FLOAT",D20="SHORT"),D20,HLOOKUP(D20,'Resistor Selection'!C$13:R$14,2,FALSE))</f>
        <v>4640</v>
      </c>
      <c r="H20" s="89">
        <f>IF(E20="Open","Open",VLOOKUP(E20,'Resistor Selection'!B$15:R$30,'Pin Detect Programming (2)'!D20+2,FALSE))</f>
        <v>21500</v>
      </c>
      <c r="I20" s="395"/>
      <c r="J20" s="396"/>
      <c r="N20" s="37"/>
      <c r="O20" s="37"/>
      <c r="P20" s="70">
        <v>15</v>
      </c>
      <c r="Q20" s="71">
        <v>4</v>
      </c>
      <c r="R20" s="72">
        <v>8</v>
      </c>
    </row>
    <row r="21" spans="2:18" s="54" customFormat="1" ht="15" thickBot="1" x14ac:dyDescent="0.25">
      <c r="B21" s="90" t="str">
        <f>B$14</f>
        <v>ADRSEL</v>
      </c>
      <c r="C21" s="43" t="s">
        <v>242</v>
      </c>
      <c r="D21" s="104">
        <f>IF(OR(J14="SHORT",J14="FLOAT"),J14,IF(AND(D15='Resistor References'!AB3,'Pin Detect Programming (2)'!D14&gt;31),'Resistor References'!AM1,IF(F14='Resistor References'!T3,'Resistor References'!T3,IF(F14&lt;16,F14,F14-16))))</f>
        <v>0</v>
      </c>
      <c r="E21" s="104">
        <f>IF(OR(F14="Float",F14="Short"),"Open",IF(AND(F15='Resistor References'!AC3,F14&lt;16),F15,IF(F14&lt;16,2*F15,2*F15+1)))</f>
        <v>0</v>
      </c>
      <c r="F21" s="53"/>
      <c r="G21" s="91">
        <f>IF(OR(D21="FLOAT",D21="SHORT"),D21,HLOOKUP(D21,'Resistor Selection'!C$13:R$14,2,FALSE))</f>
        <v>4640</v>
      </c>
      <c r="H21" s="92">
        <f>IF(E21="Open","Open",VLOOKUP(E21,'Resistor Selection'!B$15:R$30,'Pin Detect Programming (2)'!D21+2,FALSE))</f>
        <v>21500</v>
      </c>
      <c r="I21" s="397"/>
      <c r="J21" s="398"/>
      <c r="N21" s="37"/>
      <c r="O21" s="37"/>
      <c r="P21" s="64">
        <v>16</v>
      </c>
      <c r="Q21" s="75">
        <v>5</v>
      </c>
      <c r="R21" s="76">
        <v>0.5</v>
      </c>
    </row>
    <row r="22" spans="2:18" s="54" customFormat="1" ht="15" thickBot="1" x14ac:dyDescent="0.25">
      <c r="B22" s="37"/>
      <c r="C22" s="37"/>
      <c r="D22" s="37"/>
      <c r="E22" s="37"/>
      <c r="F22" s="37"/>
      <c r="G22" s="37"/>
      <c r="H22" s="37"/>
      <c r="I22" s="37"/>
      <c r="J22" s="37"/>
      <c r="N22" s="37"/>
      <c r="O22" s="37"/>
      <c r="P22" s="70">
        <v>17</v>
      </c>
      <c r="Q22" s="71">
        <v>5</v>
      </c>
      <c r="R22" s="72">
        <v>1</v>
      </c>
    </row>
    <row r="23" spans="2:18" s="54" customFormat="1" ht="15.75" thickBot="1" x14ac:dyDescent="0.3">
      <c r="B23" s="399" t="s">
        <v>243</v>
      </c>
      <c r="C23" s="311"/>
      <c r="D23" s="311"/>
      <c r="E23" s="311"/>
      <c r="F23" s="311"/>
      <c r="G23" s="311"/>
      <c r="H23" s="311"/>
      <c r="I23" s="311"/>
      <c r="J23" s="312"/>
      <c r="N23" s="37"/>
      <c r="O23" s="37"/>
      <c r="P23" s="64">
        <v>18</v>
      </c>
      <c r="Q23" s="75">
        <v>5</v>
      </c>
      <c r="R23" s="76">
        <v>2</v>
      </c>
    </row>
    <row r="24" spans="2:18" s="54" customFormat="1" ht="15" thickBot="1" x14ac:dyDescent="0.25">
      <c r="B24" s="58" t="s">
        <v>208</v>
      </c>
      <c r="C24" s="59" t="s">
        <v>209</v>
      </c>
      <c r="D24" s="59" t="s">
        <v>21</v>
      </c>
      <c r="E24" s="59" t="s">
        <v>210</v>
      </c>
      <c r="F24" s="59" t="s">
        <v>14</v>
      </c>
      <c r="G24" s="59" t="s">
        <v>211</v>
      </c>
      <c r="H24" s="59" t="s">
        <v>212</v>
      </c>
      <c r="I24" s="59" t="s">
        <v>213</v>
      </c>
      <c r="J24" s="60" t="s">
        <v>214</v>
      </c>
      <c r="N24" s="37"/>
      <c r="O24" s="37"/>
      <c r="P24" s="70">
        <v>19</v>
      </c>
      <c r="Q24" s="71">
        <v>5</v>
      </c>
      <c r="R24" s="72">
        <v>4</v>
      </c>
    </row>
    <row r="25" spans="2:18" s="54" customFormat="1" x14ac:dyDescent="0.2">
      <c r="B25" s="400" t="str">
        <f>B8</f>
        <v>MSEL2</v>
      </c>
      <c r="C25" s="44" t="s">
        <v>244</v>
      </c>
      <c r="D25" s="97" t="s">
        <v>221</v>
      </c>
      <c r="E25" s="99"/>
      <c r="F25" s="101" t="str">
        <f>IF(AND(D25=G25,D26=G26),"SHORT",IF(AND(D25=H25,D26=H26),"FLOAT",VLOOKUP(D25,'Resistor References'!AF$4:AG$11,2,FALSE)))</f>
        <v>N/A</v>
      </c>
      <c r="G25" s="102" t="str">
        <f>'Resistor References'!AF$2</f>
        <v>180°, 2</v>
      </c>
      <c r="H25" s="103" t="str">
        <f>'Resistor References'!AF$3</f>
        <v>180°, 2</v>
      </c>
      <c r="I25" s="67" t="s">
        <v>221</v>
      </c>
      <c r="J25" s="392" t="str">
        <f>IF(AND(D25=G25,D26=G26),"SHORT",IF(AND(H25=D25,H26=D26),"FLOAT","Resistor"))</f>
        <v>Resistor</v>
      </c>
      <c r="N25" s="37"/>
      <c r="O25" s="37"/>
      <c r="P25" s="64">
        <v>20</v>
      </c>
      <c r="Q25" s="75">
        <v>5</v>
      </c>
      <c r="R25" s="76">
        <v>8</v>
      </c>
    </row>
    <row r="26" spans="2:18" s="54" customFormat="1" ht="15" thickBot="1" x14ac:dyDescent="0.25">
      <c r="B26" s="373"/>
      <c r="C26" s="73" t="s">
        <v>219</v>
      </c>
      <c r="D26" s="98" t="str">
        <f>D9</f>
        <v>OCF = 26, OCW = 20</v>
      </c>
      <c r="E26" s="100" t="s">
        <v>26</v>
      </c>
      <c r="F26" s="104" t="e">
        <f>VLOOKUP(D26,'Resistor References'!O$3:P$6,2,FALSE)</f>
        <v>#N/A</v>
      </c>
      <c r="G26" s="105" t="str">
        <f>'Resistor References'!O$3</f>
        <v>40/52</v>
      </c>
      <c r="H26" s="106" t="str">
        <f>'Resistor References'!O$4</f>
        <v>30/39</v>
      </c>
      <c r="I26" s="74">
        <v>52</v>
      </c>
      <c r="J26" s="375"/>
      <c r="N26" s="37"/>
      <c r="O26" s="37"/>
      <c r="P26" s="70">
        <v>21</v>
      </c>
      <c r="Q26" s="71">
        <v>6</v>
      </c>
      <c r="R26" s="72">
        <v>0.5</v>
      </c>
    </row>
    <row r="27" spans="2:18" s="54" customFormat="1" ht="15" thickBot="1" x14ac:dyDescent="0.25">
      <c r="B27" s="37"/>
      <c r="C27" s="37"/>
      <c r="D27" s="37"/>
      <c r="E27" s="37"/>
      <c r="F27" s="37"/>
      <c r="G27" s="37"/>
      <c r="H27" s="37"/>
      <c r="I27" s="37"/>
      <c r="J27" s="37"/>
      <c r="N27" s="37"/>
      <c r="O27" s="37"/>
      <c r="P27" s="64">
        <v>22</v>
      </c>
      <c r="Q27" s="75">
        <v>6</v>
      </c>
      <c r="R27" s="76">
        <v>1</v>
      </c>
    </row>
    <row r="28" spans="2:18" s="54" customFormat="1" ht="15" thickBot="1" x14ac:dyDescent="0.25">
      <c r="B28" s="93" t="s">
        <v>208</v>
      </c>
      <c r="C28" s="59" t="s">
        <v>21</v>
      </c>
      <c r="D28" s="84" t="s">
        <v>234</v>
      </c>
      <c r="E28" s="59" t="s">
        <v>235</v>
      </c>
      <c r="F28" s="59"/>
      <c r="G28" s="59" t="s">
        <v>236</v>
      </c>
      <c r="H28" s="60" t="s">
        <v>237</v>
      </c>
      <c r="I28" s="393" t="s">
        <v>246</v>
      </c>
      <c r="J28" s="394"/>
      <c r="N28" s="37"/>
      <c r="O28" s="37"/>
      <c r="P28" s="70">
        <v>23</v>
      </c>
      <c r="Q28" s="71">
        <v>6</v>
      </c>
      <c r="R28" s="72">
        <v>2</v>
      </c>
    </row>
    <row r="29" spans="2:18" s="54" customFormat="1" x14ac:dyDescent="0.2">
      <c r="B29" s="85" t="str">
        <f>B$6</f>
        <v>MSEL1</v>
      </c>
      <c r="C29" s="44" t="s">
        <v>221</v>
      </c>
      <c r="D29" s="101" t="s">
        <v>211</v>
      </c>
      <c r="E29" s="101" t="s">
        <v>247</v>
      </c>
      <c r="F29" s="48"/>
      <c r="G29" s="86" t="s">
        <v>248</v>
      </c>
      <c r="H29" s="87" t="s">
        <v>248</v>
      </c>
      <c r="I29" s="395"/>
      <c r="J29" s="396"/>
      <c r="N29" s="37"/>
      <c r="O29" s="37"/>
      <c r="P29" s="64">
        <v>24</v>
      </c>
      <c r="Q29" s="75">
        <v>6</v>
      </c>
      <c r="R29" s="76">
        <v>4</v>
      </c>
    </row>
    <row r="30" spans="2:18" s="54" customFormat="1" x14ac:dyDescent="0.2">
      <c r="B30" s="88" t="str">
        <f>B$8</f>
        <v>MSEL2</v>
      </c>
      <c r="C30" s="45" t="s">
        <v>249</v>
      </c>
      <c r="D30" s="107" t="e">
        <f>IF(D10&lt;2,"N/A",IF(OR(J25="SHORT",J25="FLOAT"),J25,2*F25+MOD(F26,2)))</f>
        <v>#VALUE!</v>
      </c>
      <c r="E30" s="107" t="e">
        <f>IF(OR(J25='Resistor References'!AG$2,J25='Resistor References'!AG$3,'Pin Detect Programming (2)'!F26&lt;2),"OPEN",1)</f>
        <v>#N/A</v>
      </c>
      <c r="F30" s="40"/>
      <c r="G30" s="46" t="e">
        <f>IF(OR(D30="FLOAT",D30="SHORT"),D30,HLOOKUP(D30,'Resistor Selection'!C13:R14,2,FALSE))</f>
        <v>#VALUE!</v>
      </c>
      <c r="H30" s="89" t="e">
        <f>IF(E30="Open","Open",VLOOKUP(E30,'Resistor Selection'!B$13:AH$30,'Pin Detect Programming (2)'!D30+2,FALSE))</f>
        <v>#N/A</v>
      </c>
      <c r="I30" s="395"/>
      <c r="J30" s="396"/>
      <c r="N30" s="37"/>
      <c r="O30" s="37"/>
      <c r="P30" s="70">
        <v>25</v>
      </c>
      <c r="Q30" s="71">
        <v>6</v>
      </c>
      <c r="R30" s="72">
        <v>8</v>
      </c>
    </row>
    <row r="31" spans="2:18" s="54" customFormat="1" x14ac:dyDescent="0.2">
      <c r="B31" s="88" t="str">
        <f>B$11</f>
        <v>VSEL</v>
      </c>
      <c r="C31" s="45" t="s">
        <v>221</v>
      </c>
      <c r="D31" s="107" t="s">
        <v>211</v>
      </c>
      <c r="E31" s="107" t="s">
        <v>247</v>
      </c>
      <c r="F31" s="40"/>
      <c r="G31" s="46" t="s">
        <v>248</v>
      </c>
      <c r="H31" s="89" t="s">
        <v>248</v>
      </c>
      <c r="I31" s="395"/>
      <c r="J31" s="396"/>
      <c r="N31" s="37"/>
      <c r="O31" s="37"/>
      <c r="P31" s="64">
        <v>26</v>
      </c>
      <c r="Q31" s="75">
        <v>7</v>
      </c>
      <c r="R31" s="76">
        <v>0.5</v>
      </c>
    </row>
    <row r="32" spans="2:18" s="54" customFormat="1" ht="15" thickBot="1" x14ac:dyDescent="0.25">
      <c r="B32" s="90" t="str">
        <f>B$14</f>
        <v>ADRSEL</v>
      </c>
      <c r="C32" s="73" t="s">
        <v>221</v>
      </c>
      <c r="D32" s="104" t="s">
        <v>211</v>
      </c>
      <c r="E32" s="104" t="s">
        <v>247</v>
      </c>
      <c r="F32" s="53"/>
      <c r="G32" s="91" t="s">
        <v>248</v>
      </c>
      <c r="H32" s="92" t="s">
        <v>248</v>
      </c>
      <c r="I32" s="397"/>
      <c r="J32" s="398"/>
      <c r="N32" s="37"/>
      <c r="O32" s="37"/>
      <c r="P32" s="70">
        <v>27</v>
      </c>
      <c r="Q32" s="71">
        <v>7</v>
      </c>
      <c r="R32" s="72">
        <v>1</v>
      </c>
    </row>
    <row r="33" spans="2:18" s="54" customFormat="1" ht="15" thickBot="1" x14ac:dyDescent="0.25">
      <c r="B33" s="37"/>
      <c r="C33" s="37"/>
      <c r="D33" s="37"/>
      <c r="E33" s="37"/>
      <c r="F33" s="37"/>
      <c r="G33" s="37"/>
      <c r="H33" s="37"/>
      <c r="I33" s="37"/>
      <c r="J33" s="37"/>
      <c r="N33" s="37"/>
      <c r="O33" s="37"/>
      <c r="P33" s="64">
        <v>28</v>
      </c>
      <c r="Q33" s="75">
        <v>7</v>
      </c>
      <c r="R33" s="76">
        <v>2</v>
      </c>
    </row>
    <row r="34" spans="2:18" s="54" customFormat="1" ht="15.75" thickBot="1" x14ac:dyDescent="0.3">
      <c r="B34" s="399" t="s">
        <v>250</v>
      </c>
      <c r="C34" s="311"/>
      <c r="D34" s="311"/>
      <c r="E34" s="311"/>
      <c r="F34" s="311"/>
      <c r="G34" s="311"/>
      <c r="H34" s="311"/>
      <c r="I34" s="311"/>
      <c r="J34" s="312"/>
      <c r="N34" s="37"/>
      <c r="O34" s="37"/>
      <c r="P34" s="70">
        <v>29</v>
      </c>
      <c r="Q34" s="71">
        <v>7</v>
      </c>
      <c r="R34" s="72">
        <v>4</v>
      </c>
    </row>
    <row r="35" spans="2:18" s="54" customFormat="1" ht="15" thickBot="1" x14ac:dyDescent="0.25">
      <c r="B35" s="58" t="s">
        <v>208</v>
      </c>
      <c r="C35" s="59" t="s">
        <v>209</v>
      </c>
      <c r="D35" s="59" t="s">
        <v>21</v>
      </c>
      <c r="E35" s="59" t="s">
        <v>210</v>
      </c>
      <c r="F35" s="59" t="s">
        <v>14</v>
      </c>
      <c r="G35" s="59" t="s">
        <v>211</v>
      </c>
      <c r="H35" s="59" t="s">
        <v>212</v>
      </c>
      <c r="I35" s="59" t="s">
        <v>213</v>
      </c>
      <c r="J35" s="60" t="s">
        <v>214</v>
      </c>
      <c r="N35" s="37"/>
      <c r="O35" s="37"/>
      <c r="P35" s="64">
        <v>30</v>
      </c>
      <c r="Q35" s="75">
        <v>7</v>
      </c>
      <c r="R35" s="76">
        <v>8</v>
      </c>
    </row>
    <row r="36" spans="2:18" s="54" customFormat="1" ht="15" thickBot="1" x14ac:dyDescent="0.25">
      <c r="B36" s="400" t="str">
        <f>B8</f>
        <v>MSEL2</v>
      </c>
      <c r="C36" s="44" t="s">
        <v>244</v>
      </c>
      <c r="D36" s="97" t="s">
        <v>221</v>
      </c>
      <c r="E36" s="99"/>
      <c r="F36" s="101" t="str">
        <f>IF(AND(D36=G36,D37=G37),"SHORT",IF(AND(D36=H36,D37=H37),"FLOAT",VLOOKUP(D36,'Resistor References'!AF$4:AG$11,2,FALSE)))</f>
        <v>N/A</v>
      </c>
      <c r="G36" s="102" t="s">
        <v>221</v>
      </c>
      <c r="H36" s="103" t="s">
        <v>221</v>
      </c>
      <c r="I36" s="67" t="s">
        <v>221</v>
      </c>
      <c r="J36" s="392" t="str">
        <f>IF(AND(D36=G36,D37=G37),"SHORT",IF(AND(H36=D36,H37=D37),"FLOAT","Resistor"))</f>
        <v>Resistor</v>
      </c>
      <c r="N36" s="37"/>
      <c r="O36" s="37"/>
      <c r="P36" s="94">
        <v>31</v>
      </c>
      <c r="Q36" s="95">
        <v>10</v>
      </c>
      <c r="R36" s="96">
        <v>2</v>
      </c>
    </row>
    <row r="37" spans="2:18" s="54" customFormat="1" ht="15" thickBot="1" x14ac:dyDescent="0.25">
      <c r="B37" s="373"/>
      <c r="C37" s="73" t="s">
        <v>219</v>
      </c>
      <c r="D37" s="98" t="str">
        <f>D9</f>
        <v>OCF = 26, OCW = 20</v>
      </c>
      <c r="E37" s="100" t="s">
        <v>26</v>
      </c>
      <c r="F37" s="104" t="e">
        <f>VLOOKUP(D37,'Resistor References'!O$3:P$6,2,FALSE)</f>
        <v>#N/A</v>
      </c>
      <c r="G37" s="105" t="s">
        <v>221</v>
      </c>
      <c r="H37" s="106" t="s">
        <v>221</v>
      </c>
      <c r="I37" s="74">
        <v>52</v>
      </c>
      <c r="J37" s="375"/>
      <c r="N37" s="37"/>
      <c r="O37" s="37"/>
    </row>
    <row r="38" spans="2:18" s="54" customFormat="1" ht="15" thickBot="1" x14ac:dyDescent="0.25">
      <c r="B38" s="37"/>
      <c r="C38" s="37"/>
      <c r="D38" s="37"/>
      <c r="E38" s="37"/>
      <c r="F38" s="37"/>
      <c r="G38" s="37"/>
      <c r="H38" s="37"/>
      <c r="I38" s="37"/>
      <c r="J38" s="37"/>
      <c r="N38" s="37"/>
      <c r="O38" s="37"/>
    </row>
    <row r="39" spans="2:18" s="54" customFormat="1" ht="15.75" customHeight="1" thickBot="1" x14ac:dyDescent="0.25">
      <c r="B39" s="93" t="s">
        <v>208</v>
      </c>
      <c r="C39" s="59" t="s">
        <v>21</v>
      </c>
      <c r="D39" s="84" t="s">
        <v>234</v>
      </c>
      <c r="E39" s="59" t="s">
        <v>235</v>
      </c>
      <c r="F39" s="59"/>
      <c r="G39" s="59" t="s">
        <v>236</v>
      </c>
      <c r="H39" s="60" t="s">
        <v>237</v>
      </c>
      <c r="I39" s="393" t="s">
        <v>246</v>
      </c>
      <c r="J39" s="394"/>
      <c r="N39" s="37"/>
      <c r="O39" s="37"/>
    </row>
    <row r="40" spans="2:18" s="54" customFormat="1" x14ac:dyDescent="0.2">
      <c r="B40" s="85" t="str">
        <f>B$6</f>
        <v>MSEL1</v>
      </c>
      <c r="C40" s="44" t="s">
        <v>221</v>
      </c>
      <c r="D40" s="101" t="s">
        <v>211</v>
      </c>
      <c r="E40" s="101" t="s">
        <v>247</v>
      </c>
      <c r="F40" s="48"/>
      <c r="G40" s="86" t="s">
        <v>248</v>
      </c>
      <c r="H40" s="87" t="s">
        <v>248</v>
      </c>
      <c r="I40" s="395"/>
      <c r="J40" s="396"/>
      <c r="N40" s="37"/>
      <c r="O40" s="37"/>
    </row>
    <row r="41" spans="2:18" s="54" customFormat="1" x14ac:dyDescent="0.2">
      <c r="B41" s="88" t="str">
        <f>B$8</f>
        <v>MSEL2</v>
      </c>
      <c r="C41" s="45" t="s">
        <v>249</v>
      </c>
      <c r="D41" s="107" t="e">
        <f>IF(D10&lt;3,"N/A",IF(OR(J36="SHORT",J36="FLOAT"),J36,2*F36+MOD(F37,2)))</f>
        <v>#VALUE!</v>
      </c>
      <c r="E41" s="107" t="e">
        <f>IF(OR(J36='Resistor References'!AG$2,J36='Resistor References'!AG$3,'Pin Detect Programming (2)'!F37&lt;2),"OPEN",1)</f>
        <v>#N/A</v>
      </c>
      <c r="F41" s="40"/>
      <c r="G41" s="46" t="e">
        <f>IF(OR(D41="FLOAT",D41="SHORT"),D41,HLOOKUP(D41,'Resistor Selection'!C13:R14,2,FALSE))</f>
        <v>#VALUE!</v>
      </c>
      <c r="H41" s="89" t="e">
        <f>IF(E41="Open","Open",VLOOKUP(E41,'Resistor Selection'!B$13:AH$30,'Pin Detect Programming (2)'!D41+2,FALSE))</f>
        <v>#N/A</v>
      </c>
      <c r="I41" s="395"/>
      <c r="J41" s="396"/>
      <c r="N41" s="37"/>
      <c r="O41" s="37"/>
    </row>
    <row r="42" spans="2:18" s="54" customFormat="1" x14ac:dyDescent="0.2">
      <c r="B42" s="88" t="str">
        <f>B$11</f>
        <v>VSEL</v>
      </c>
      <c r="C42" s="45" t="s">
        <v>221</v>
      </c>
      <c r="D42" s="107" t="s">
        <v>211</v>
      </c>
      <c r="E42" s="107" t="s">
        <v>247</v>
      </c>
      <c r="F42" s="40"/>
      <c r="G42" s="46" t="s">
        <v>248</v>
      </c>
      <c r="H42" s="89" t="s">
        <v>248</v>
      </c>
      <c r="I42" s="395"/>
      <c r="J42" s="396"/>
      <c r="N42" s="37"/>
      <c r="O42" s="37"/>
    </row>
    <row r="43" spans="2:18" s="54" customFormat="1" ht="15" thickBot="1" x14ac:dyDescent="0.25">
      <c r="B43" s="90" t="str">
        <f>B$14</f>
        <v>ADRSEL</v>
      </c>
      <c r="C43" s="73" t="s">
        <v>221</v>
      </c>
      <c r="D43" s="104" t="s">
        <v>211</v>
      </c>
      <c r="E43" s="104" t="s">
        <v>247</v>
      </c>
      <c r="F43" s="53"/>
      <c r="G43" s="91" t="s">
        <v>248</v>
      </c>
      <c r="H43" s="92" t="s">
        <v>248</v>
      </c>
      <c r="I43" s="397"/>
      <c r="J43" s="398"/>
      <c r="N43" s="37"/>
      <c r="O43" s="37"/>
    </row>
    <row r="44" spans="2:18" s="54" customFormat="1" ht="15" thickBot="1" x14ac:dyDescent="0.25">
      <c r="B44" s="37"/>
      <c r="C44" s="37"/>
      <c r="D44" s="37"/>
      <c r="E44" s="37"/>
      <c r="F44" s="37"/>
      <c r="G44" s="37"/>
      <c r="H44" s="37"/>
      <c r="I44" s="37"/>
      <c r="J44" s="37"/>
      <c r="N44" s="37"/>
      <c r="O44" s="37"/>
    </row>
    <row r="45" spans="2:18" s="54" customFormat="1" ht="15.75" thickBot="1" x14ac:dyDescent="0.3">
      <c r="B45" s="399" t="s">
        <v>251</v>
      </c>
      <c r="C45" s="311"/>
      <c r="D45" s="311"/>
      <c r="E45" s="311"/>
      <c r="F45" s="311"/>
      <c r="G45" s="311"/>
      <c r="H45" s="311"/>
      <c r="I45" s="311"/>
      <c r="J45" s="312"/>
      <c r="N45" s="37"/>
      <c r="O45" s="37"/>
    </row>
    <row r="46" spans="2:18" s="54" customFormat="1" ht="15" thickBot="1" x14ac:dyDescent="0.25">
      <c r="B46" s="58" t="s">
        <v>208</v>
      </c>
      <c r="C46" s="59" t="s">
        <v>209</v>
      </c>
      <c r="D46" s="59" t="s">
        <v>21</v>
      </c>
      <c r="E46" s="59" t="s">
        <v>210</v>
      </c>
      <c r="F46" s="59" t="s">
        <v>14</v>
      </c>
      <c r="G46" s="59" t="s">
        <v>211</v>
      </c>
      <c r="H46" s="59" t="s">
        <v>212</v>
      </c>
      <c r="I46" s="59" t="s">
        <v>213</v>
      </c>
      <c r="J46" s="60" t="s">
        <v>214</v>
      </c>
      <c r="N46" s="37"/>
      <c r="O46" s="37"/>
    </row>
    <row r="47" spans="2:18" s="54" customFormat="1" x14ac:dyDescent="0.2">
      <c r="B47" s="400" t="str">
        <f>B8</f>
        <v>MSEL2</v>
      </c>
      <c r="C47" s="44" t="s">
        <v>244</v>
      </c>
      <c r="D47" s="97" t="s">
        <v>221</v>
      </c>
      <c r="E47" s="99"/>
      <c r="F47" s="101" t="str">
        <f>IF(AND(D47=G47,D48=G48),"SHORT",IF(AND(D47=H47,D48=H48),"FLOAT",VLOOKUP(D47,'Resistor References'!AF$4:AG$11,2,FALSE)))</f>
        <v>N/A</v>
      </c>
      <c r="G47" s="102" t="s">
        <v>221</v>
      </c>
      <c r="H47" s="103" t="s">
        <v>221</v>
      </c>
      <c r="I47" s="67" t="s">
        <v>221</v>
      </c>
      <c r="J47" s="392" t="str">
        <f>IF(AND(D47=G47,D48=G48),"SHORT",IF(AND(H47=D47,H48=D48),"FLOAT","Resistor"))</f>
        <v>Resistor</v>
      </c>
      <c r="N47" s="37"/>
      <c r="O47" s="37"/>
    </row>
    <row r="48" spans="2:18" s="54" customFormat="1" ht="15" thickBot="1" x14ac:dyDescent="0.25">
      <c r="B48" s="373"/>
      <c r="C48" s="73" t="s">
        <v>219</v>
      </c>
      <c r="D48" s="98" t="str">
        <f>D9</f>
        <v>OCF = 26, OCW = 20</v>
      </c>
      <c r="E48" s="100" t="s">
        <v>26</v>
      </c>
      <c r="F48" s="104" t="e">
        <f>VLOOKUP(D48,'Resistor References'!O$3:P$6,2,FALSE)</f>
        <v>#N/A</v>
      </c>
      <c r="G48" s="105" t="s">
        <v>221</v>
      </c>
      <c r="H48" s="106" t="s">
        <v>221</v>
      </c>
      <c r="I48" s="74">
        <v>52</v>
      </c>
      <c r="J48" s="375"/>
      <c r="N48" s="37"/>
      <c r="O48" s="37"/>
    </row>
    <row r="49" spans="2:15" s="54" customFormat="1" ht="15" thickBot="1" x14ac:dyDescent="0.25">
      <c r="B49" s="37"/>
      <c r="C49" s="37"/>
      <c r="D49" s="37"/>
      <c r="E49" s="37"/>
      <c r="F49" s="37"/>
      <c r="G49" s="37"/>
      <c r="H49" s="37"/>
      <c r="I49" s="37"/>
      <c r="J49" s="37"/>
      <c r="N49" s="37"/>
      <c r="O49" s="37"/>
    </row>
    <row r="50" spans="2:15" s="54" customFormat="1" ht="15.75" customHeight="1" thickBot="1" x14ac:dyDescent="0.25">
      <c r="B50" s="93" t="s">
        <v>208</v>
      </c>
      <c r="C50" s="59" t="s">
        <v>21</v>
      </c>
      <c r="D50" s="84" t="s">
        <v>234</v>
      </c>
      <c r="E50" s="59" t="s">
        <v>235</v>
      </c>
      <c r="F50" s="59"/>
      <c r="G50" s="59" t="s">
        <v>236</v>
      </c>
      <c r="H50" s="60" t="s">
        <v>237</v>
      </c>
      <c r="I50" s="393" t="s">
        <v>246</v>
      </c>
      <c r="J50" s="394"/>
      <c r="N50" s="37"/>
      <c r="O50" s="37"/>
    </row>
    <row r="51" spans="2:15" s="54" customFormat="1" x14ac:dyDescent="0.2">
      <c r="B51" s="85" t="str">
        <f>B$6</f>
        <v>MSEL1</v>
      </c>
      <c r="C51" s="44" t="s">
        <v>221</v>
      </c>
      <c r="D51" s="101" t="s">
        <v>211</v>
      </c>
      <c r="E51" s="101" t="s">
        <v>247</v>
      </c>
      <c r="F51" s="48"/>
      <c r="G51" s="86" t="s">
        <v>248</v>
      </c>
      <c r="H51" s="87" t="s">
        <v>248</v>
      </c>
      <c r="I51" s="395"/>
      <c r="J51" s="396"/>
      <c r="N51" s="37"/>
      <c r="O51" s="37"/>
    </row>
    <row r="52" spans="2:15" s="54" customFormat="1" x14ac:dyDescent="0.2">
      <c r="B52" s="88" t="str">
        <f>B$8</f>
        <v>MSEL2</v>
      </c>
      <c r="C52" s="45" t="s">
        <v>249</v>
      </c>
      <c r="D52" s="107" t="e">
        <f>IF(D10&lt;4,"N/A",IF(OR(J47="SHORT",J47="FLOAT"),J47,2*F47+MOD(F48,2)))</f>
        <v>#VALUE!</v>
      </c>
      <c r="E52" s="107" t="e">
        <f>IF(OR(J47='Resistor References'!AG$2,J47='Resistor References'!AG$3,'Pin Detect Programming (2)'!F48&lt;2),"OPEN",1)</f>
        <v>#N/A</v>
      </c>
      <c r="F52" s="40"/>
      <c r="G52" s="46" t="e">
        <f>IF(OR(D52="FLOAT",D52="SHORT"),D52,HLOOKUP(D52,'Resistor Selection'!C13:R14,2,FALSE))</f>
        <v>#VALUE!</v>
      </c>
      <c r="H52" s="89" t="e">
        <f>IF(E52="Open","Open",VLOOKUP(E52,'Resistor Selection'!B$13:AH$30,'Pin Detect Programming (2)'!D52+2,FALSE))</f>
        <v>#N/A</v>
      </c>
      <c r="I52" s="395"/>
      <c r="J52" s="396"/>
      <c r="N52" s="37"/>
      <c r="O52" s="37"/>
    </row>
    <row r="53" spans="2:15" s="54" customFormat="1" x14ac:dyDescent="0.2">
      <c r="B53" s="88" t="str">
        <f>B$11</f>
        <v>VSEL</v>
      </c>
      <c r="C53" s="45" t="s">
        <v>221</v>
      </c>
      <c r="D53" s="107" t="s">
        <v>211</v>
      </c>
      <c r="E53" s="107" t="s">
        <v>247</v>
      </c>
      <c r="F53" s="40"/>
      <c r="G53" s="46" t="s">
        <v>248</v>
      </c>
      <c r="H53" s="89" t="s">
        <v>248</v>
      </c>
      <c r="I53" s="395"/>
      <c r="J53" s="396"/>
      <c r="N53" s="37"/>
      <c r="O53" s="37"/>
    </row>
    <row r="54" spans="2:15" s="54" customFormat="1" ht="15" thickBot="1" x14ac:dyDescent="0.25">
      <c r="B54" s="90" t="str">
        <f>B$14</f>
        <v>ADRSEL</v>
      </c>
      <c r="C54" s="73" t="s">
        <v>221</v>
      </c>
      <c r="D54" s="104" t="s">
        <v>211</v>
      </c>
      <c r="E54" s="104" t="s">
        <v>247</v>
      </c>
      <c r="F54" s="53"/>
      <c r="G54" s="91" t="s">
        <v>248</v>
      </c>
      <c r="H54" s="92" t="s">
        <v>248</v>
      </c>
      <c r="I54" s="397"/>
      <c r="J54" s="398"/>
      <c r="N54" s="37"/>
      <c r="O54" s="37"/>
    </row>
  </sheetData>
  <dataConsolidate/>
  <mergeCells count="44">
    <mergeCell ref="I50:J54"/>
    <mergeCell ref="B4:B5"/>
    <mergeCell ref="C4:C5"/>
    <mergeCell ref="D4:D5"/>
    <mergeCell ref="E4:F4"/>
    <mergeCell ref="G4:H4"/>
    <mergeCell ref="I4:I5"/>
    <mergeCell ref="B36:B37"/>
    <mergeCell ref="J36:J37"/>
    <mergeCell ref="I39:J43"/>
    <mergeCell ref="B45:J45"/>
    <mergeCell ref="B47:B48"/>
    <mergeCell ref="J47:J48"/>
    <mergeCell ref="I17:J21"/>
    <mergeCell ref="B23:J23"/>
    <mergeCell ref="B25:B26"/>
    <mergeCell ref="J25:J26"/>
    <mergeCell ref="I28:J32"/>
    <mergeCell ref="B34:J34"/>
    <mergeCell ref="B8:B10"/>
    <mergeCell ref="J8:J10"/>
    <mergeCell ref="B11:B13"/>
    <mergeCell ref="J11:J13"/>
    <mergeCell ref="B14:B15"/>
    <mergeCell ref="J14:J15"/>
    <mergeCell ref="E8:E10"/>
    <mergeCell ref="F8:F10"/>
    <mergeCell ref="G8:G10"/>
    <mergeCell ref="H8:H10"/>
    <mergeCell ref="E11:E13"/>
    <mergeCell ref="F11:F13"/>
    <mergeCell ref="G11:G13"/>
    <mergeCell ref="B2:J2"/>
    <mergeCell ref="L2:N2"/>
    <mergeCell ref="P2:R2"/>
    <mergeCell ref="B3:C3"/>
    <mergeCell ref="D3:J3"/>
    <mergeCell ref="H11:H13"/>
    <mergeCell ref="B6:B7"/>
    <mergeCell ref="J6:J7"/>
    <mergeCell ref="E6:E7"/>
    <mergeCell ref="F6:F7"/>
    <mergeCell ref="G6:G7"/>
    <mergeCell ref="H6:H7"/>
  </mergeCells>
  <conditionalFormatting sqref="D18:D21">
    <cfRule type="cellIs" dxfId="23" priority="25" stopIfTrue="1" operator="equal">
      <formula>$H$4</formula>
    </cfRule>
    <cfRule type="cellIs" dxfId="22" priority="26" stopIfTrue="1" operator="equal">
      <formula>$G$4</formula>
    </cfRule>
    <cfRule type="cellIs" dxfId="21" priority="27" operator="greaterThan">
      <formula>29.5</formula>
    </cfRule>
  </conditionalFormatting>
  <conditionalFormatting sqref="D25">
    <cfRule type="expression" dxfId="20" priority="4">
      <formula>NOT(AND(ISNUMBER(FIND($D$10,$D$25)),IF(ISNUMBER(FIND($D$10,$D$25)),FIND($D$10,$D$25)&gt;3,0)))</formula>
    </cfRule>
  </conditionalFormatting>
  <conditionalFormatting sqref="D26">
    <cfRule type="cellIs" dxfId="19" priority="3" operator="notEqual">
      <formula>$D$9</formula>
    </cfRule>
  </conditionalFormatting>
  <conditionalFormatting sqref="D30">
    <cfRule type="cellIs" dxfId="18" priority="22" stopIfTrue="1" operator="equal">
      <formula>$H$4</formula>
    </cfRule>
    <cfRule type="cellIs" dxfId="17" priority="23" stopIfTrue="1" operator="equal">
      <formula>$G$4</formula>
    </cfRule>
    <cfRule type="cellIs" dxfId="16" priority="24" operator="greaterThan">
      <formula>29.5</formula>
    </cfRule>
  </conditionalFormatting>
  <conditionalFormatting sqref="D36">
    <cfRule type="expression" dxfId="15" priority="6">
      <formula>NOT(AND(ISNUMBER(FIND($D$10,$D$36)),IF(ISNUMBER(FIND($D$10,$D$36)),FIND($D$10,$D$36)&gt;3,0)))</formula>
    </cfRule>
  </conditionalFormatting>
  <conditionalFormatting sqref="D37">
    <cfRule type="cellIs" dxfId="14" priority="2" operator="notEqual">
      <formula>$D$9</formula>
    </cfRule>
  </conditionalFormatting>
  <conditionalFormatting sqref="D41">
    <cfRule type="cellIs" dxfId="13" priority="19" stopIfTrue="1" operator="equal">
      <formula>$H$4</formula>
    </cfRule>
    <cfRule type="cellIs" dxfId="12" priority="20" stopIfTrue="1" operator="equal">
      <formula>$G$4</formula>
    </cfRule>
    <cfRule type="cellIs" dxfId="11" priority="21" operator="greaterThan">
      <formula>29.5</formula>
    </cfRule>
  </conditionalFormatting>
  <conditionalFormatting sqref="D47">
    <cfRule type="expression" dxfId="10" priority="5">
      <formula>NOT(AND(ISNUMBER(FIND($D$10,$D$47)),IF(ISNUMBER(FIND($D$10,$D$47)),FIND($D$10,$D$47)&gt;3,0)))</formula>
    </cfRule>
  </conditionalFormatting>
  <conditionalFormatting sqref="D48">
    <cfRule type="cellIs" dxfId="9" priority="1" operator="notEqual">
      <formula>$D$9</formula>
    </cfRule>
  </conditionalFormatting>
  <conditionalFormatting sqref="D52">
    <cfRule type="cellIs" dxfId="8" priority="16" stopIfTrue="1" operator="equal">
      <formula>$H$4</formula>
    </cfRule>
    <cfRule type="cellIs" dxfId="7" priority="17" stopIfTrue="1" operator="equal">
      <formula>$G$4</formula>
    </cfRule>
    <cfRule type="cellIs" dxfId="6" priority="18" operator="greaterThan">
      <formula>29.5</formula>
    </cfRule>
  </conditionalFormatting>
  <conditionalFormatting sqref="P4:P36">
    <cfRule type="cellIs" dxfId="5" priority="7" operator="equal">
      <formula>$D$6</formula>
    </cfRule>
  </conditionalFormatting>
  <conditionalFormatting sqref="Q6:Q36">
    <cfRule type="cellIs" dxfId="4" priority="11" operator="greaterThan">
      <formula>ILOOP_trgt</formula>
    </cfRule>
  </conditionalFormatting>
  <conditionalFormatting sqref="Q4:R5">
    <cfRule type="expression" dxfId="3" priority="12">
      <formula>"K3=$C$4"</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38" operator="greaterThan" id="{8683456C-14C1-448B-A2C6-E930737A0632}">
            <xm:f>'Device Calculator'!$M80</xm:f>
            <x14:dxf>
              <font>
                <color rgb="FF9C0006"/>
              </font>
              <fill>
                <patternFill>
                  <bgColor rgb="FFFFC7CE"/>
                </patternFill>
              </fill>
            </x14:dxf>
          </x14:cfRule>
          <xm:sqref>R6:R21</xm:sqref>
        </x14:conditionalFormatting>
        <x14:conditionalFormatting xmlns:xm="http://schemas.microsoft.com/office/excel/2006/main">
          <x14:cfRule type="cellIs" priority="61" operator="greaterThan" id="{8683456C-14C1-448B-A2C6-E930737A0632}">
            <xm:f>'Device Calculator'!$M97</xm:f>
            <x14:dxf>
              <font>
                <color rgb="FF9C0006"/>
              </font>
              <fill>
                <patternFill>
                  <bgColor rgb="FFFFC7CE"/>
                </patternFill>
              </fill>
            </x14:dxf>
          </x14:cfRule>
          <xm:sqref>R22:R34</xm:sqref>
        </x14:conditionalFormatting>
        <x14:conditionalFormatting xmlns:xm="http://schemas.microsoft.com/office/excel/2006/main">
          <x14:cfRule type="cellIs" priority="37" operator="greaterThan" id="{903DF5AA-9130-49F5-BF20-990F43965E3F}">
            <xm:f>'Device Calculator'!#REF!</xm:f>
            <x14:dxf>
              <font>
                <color rgb="FF9C0006"/>
              </font>
              <fill>
                <patternFill>
                  <bgColor rgb="FFFFC7CE"/>
                </patternFill>
              </fill>
            </x14:dxf>
          </x14:cfRule>
          <xm:sqref>R35:R36</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00000000-0002-0000-0600-000000000000}">
          <x14:formula1>
            <xm:f>'Resistor References'!$AE$2:$AE$4</xm:f>
          </x14:formula1>
          <xm:sqref>D25</xm:sqref>
        </x14:dataValidation>
        <x14:dataValidation type="list" allowBlank="1" showInputMessage="1" showErrorMessage="1" xr:uid="{00000000-0002-0000-0600-000001000000}">
          <x14:formula1>
            <xm:f>'Resistor References'!$AE$7</xm:f>
          </x14:formula1>
          <xm:sqref>D47</xm:sqref>
        </x14:dataValidation>
        <x14:dataValidation type="list" allowBlank="1" showInputMessage="1" showErrorMessage="1" xr:uid="{00000000-0002-0000-0600-000002000000}">
          <x14:formula1>
            <xm:f>'Resistor References'!$AE$5:$AE$6</xm:f>
          </x14:formula1>
          <xm:sqref>D36</xm:sqref>
        </x14:dataValidation>
        <x14:dataValidation type="list" allowBlank="1" showInputMessage="1" showErrorMessage="1" xr:uid="{00000000-0002-0000-0600-000003000000}">
          <x14:formula1>
            <xm:f>'Resistor References'!$O$3:$O$6</xm:f>
          </x14:formula1>
          <xm:sqref>D48 D37 D26</xm:sqref>
        </x14:dataValidation>
        <x14:dataValidation type="list" allowBlank="1" showInputMessage="1" showErrorMessage="1" xr:uid="{00000000-0002-0000-0600-000004000000}">
          <x14:formula1>
            <xm:f>'Resistor References'!$A$2:$A$4</xm:f>
          </x14:formula1>
          <xm:sqref>D3:J3</xm:sqref>
        </x14:dataValidation>
        <x14:dataValidation type="list" allowBlank="1" showInputMessage="1" showErrorMessage="1" xr:uid="{00000000-0002-0000-0600-000005000000}">
          <x14:formula1>
            <xm:f>Sheet2!$C$5:$C$37</xm:f>
          </x14:formula1>
          <xm:sqref>D6</xm:sqref>
        </x14:dataValidation>
        <x14:dataValidation type="list" allowBlank="1" showInputMessage="1" showErrorMessage="1" xr:uid="{00000000-0002-0000-0600-000006000000}">
          <x14:formula1>
            <xm:f>Sheet2!$Q$5:$Q$12</xm:f>
          </x14:formula1>
          <xm:sqref>D8</xm:sqref>
        </x14:dataValidation>
        <x14:dataValidation type="list" allowBlank="1" showInputMessage="1" showErrorMessage="1" xr:uid="{00000000-0002-0000-0600-000007000000}">
          <x14:formula1>
            <xm:f>Sheet2!$M$5:$M$8</xm:f>
          </x14:formula1>
          <xm:sqref>D9</xm:sqref>
        </x14:dataValidation>
        <x14:dataValidation type="list" allowBlank="1" showInputMessage="1" showErrorMessage="1" xr:uid="{00000000-0002-0000-0600-000008000000}">
          <x14:formula1>
            <xm:f>Sheet2!$T$5:$T$8</xm:f>
          </x14:formula1>
          <xm:sqref>D10</xm:sqref>
        </x14:dataValidation>
        <x14:dataValidation type="list" allowBlank="1" showInputMessage="1" showErrorMessage="1" xr:uid="{00000000-0002-0000-0600-000009000000}">
          <x14:formula1>
            <xm:f>Sheet2!$G$5:$G$12</xm:f>
          </x14:formula1>
          <xm:sqref>D7</xm:sqref>
        </x14:dataValidation>
        <x14:dataValidation type="list" allowBlank="1" showInputMessage="1" showErrorMessage="1" xr:uid="{00000000-0002-0000-0600-00000A000000}">
          <x14:formula1>
            <xm:f>Sheet2!$AJ$5:$AJ$21</xm:f>
          </x14:formula1>
          <xm:sqref>D14</xm:sqref>
        </x14:dataValidation>
        <x14:dataValidation type="list" allowBlank="1" showInputMessage="1" showErrorMessage="1" xr:uid="{00000000-0002-0000-0600-00000B000000}">
          <x14:formula1>
            <xm:f>Sheet2!$AN$5:$AN$13</xm:f>
          </x14:formula1>
          <xm:sqref>D15</xm:sqref>
        </x14:dataValidation>
        <x14:dataValidation type="list" allowBlank="1" showInputMessage="1" showErrorMessage="1" xr:uid="{00000000-0002-0000-0600-00000C000000}">
          <x14:formula1>
            <xm:f>Sheet2!$AB$5:$AB$226</xm:f>
          </x14:formula1>
          <xm:sqref>D12</xm:sqref>
        </x14:dataValidation>
        <x14:dataValidation type="list" allowBlank="1" showInputMessage="1" showErrorMessage="1" xr:uid="{00000000-0002-0000-0600-00000D000000}">
          <x14:formula1>
            <xm:f>Sheet2!$W$5:$W$14</xm:f>
          </x14:formula1>
          <xm:sqref>D11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L46"/>
  <sheetViews>
    <sheetView workbookViewId="0">
      <selection activeCell="M30" sqref="M30"/>
    </sheetView>
  </sheetViews>
  <sheetFormatPr defaultRowHeight="15" x14ac:dyDescent="0.25"/>
  <cols>
    <col min="11" max="11" width="12.85546875" customWidth="1"/>
    <col min="12" max="12" width="12.5703125" customWidth="1"/>
  </cols>
  <sheetData>
    <row r="1" spans="1:12" x14ac:dyDescent="0.25">
      <c r="A1" s="416" t="s">
        <v>144</v>
      </c>
      <c r="B1" s="416"/>
      <c r="C1" s="416" t="s">
        <v>145</v>
      </c>
      <c r="D1" s="416"/>
      <c r="E1" s="416" t="s">
        <v>146</v>
      </c>
      <c r="F1" s="416"/>
      <c r="G1" s="416" t="s">
        <v>147</v>
      </c>
      <c r="H1" s="416"/>
      <c r="I1" s="416" t="s">
        <v>148</v>
      </c>
      <c r="J1" s="416"/>
      <c r="K1" s="3" t="s">
        <v>184</v>
      </c>
      <c r="L1" s="3" t="s">
        <v>185</v>
      </c>
    </row>
    <row r="2" spans="1:12" x14ac:dyDescent="0.25">
      <c r="A2" s="4" t="str">
        <f>DEC2HEX(MOD(L2-MOD(L2,16^9),16^10)/16^9)</f>
        <v>2</v>
      </c>
      <c r="B2" s="4" t="str">
        <f>DEC2HEX(MOD(L2-MOD(L2,16^8),16^9)/16^8)</f>
        <v>2</v>
      </c>
      <c r="C2" s="4" t="str">
        <f>DEC2HEX(MOD(L2-MOD(L2,16^7),16^8)/16^7)</f>
        <v>1</v>
      </c>
      <c r="D2" s="4" t="str">
        <f>DEC2HEX(MOD(L2-MOD(L2,16^6),16^7)/16^6)</f>
        <v>C</v>
      </c>
      <c r="E2" s="4" t="str">
        <f>DEC2HEX(MOD(L2-MOD(L2,16^5),16^6)/16^5)</f>
        <v>8</v>
      </c>
      <c r="F2" s="4" t="str">
        <f>DEC2HEX(MOD(L2-MOD(L2,16^4),16^5)/16^4)</f>
        <v>2</v>
      </c>
      <c r="G2" s="4" t="str">
        <f>DEC2HEX(MOD(L2-MOD(L2,16^3),16^4)/16^3)</f>
        <v>1</v>
      </c>
      <c r="H2" s="4" t="str">
        <f>DEC2HEX(MOD(L2-MOD(L2,16^2),16^3)/16^2)</f>
        <v>9</v>
      </c>
      <c r="I2" s="4" t="str">
        <f>DEC2HEX(MOD(L2-MOD(L2,16),16^2)/16)</f>
        <v>0</v>
      </c>
      <c r="J2" s="4" t="str">
        <f>DEC2HEX(MOD(L2,16))</f>
        <v>2</v>
      </c>
      <c r="K2" s="5" t="str">
        <f>'Device Calculator'!F133</f>
        <v>221C821902</v>
      </c>
      <c r="L2" s="3">
        <f>HEX2DEC(K2)</f>
        <v>146507176194</v>
      </c>
    </row>
    <row r="3" spans="1:12" x14ac:dyDescent="0.25">
      <c r="A3" s="1">
        <f>HEX2DEC(A2)</f>
        <v>2</v>
      </c>
      <c r="B3" s="1">
        <f t="shared" ref="B3:J3" si="0">HEX2DEC(B2)</f>
        <v>2</v>
      </c>
      <c r="C3" s="1">
        <f t="shared" si="0"/>
        <v>1</v>
      </c>
      <c r="D3" s="1">
        <f t="shared" si="0"/>
        <v>12</v>
      </c>
      <c r="E3" s="1">
        <f t="shared" si="0"/>
        <v>8</v>
      </c>
      <c r="F3" s="1">
        <f t="shared" si="0"/>
        <v>2</v>
      </c>
      <c r="G3" s="1">
        <f t="shared" si="0"/>
        <v>1</v>
      </c>
      <c r="H3" s="1">
        <f t="shared" si="0"/>
        <v>9</v>
      </c>
      <c r="I3" s="1">
        <f t="shared" si="0"/>
        <v>0</v>
      </c>
      <c r="J3" s="1">
        <f t="shared" si="0"/>
        <v>2</v>
      </c>
      <c r="K3" s="411" t="s">
        <v>187</v>
      </c>
      <c r="L3" s="412"/>
    </row>
    <row r="4" spans="1:12" x14ac:dyDescent="0.25">
      <c r="A4" s="1" t="str">
        <f>HEX2BIN(A2,4)</f>
        <v>0010</v>
      </c>
      <c r="B4" s="1" t="str">
        <f t="shared" ref="B4:J4" si="1">HEX2BIN(B2,4)</f>
        <v>0010</v>
      </c>
      <c r="C4" s="1" t="str">
        <f t="shared" si="1"/>
        <v>0001</v>
      </c>
      <c r="D4" s="1" t="str">
        <f t="shared" si="1"/>
        <v>1100</v>
      </c>
      <c r="E4" s="1" t="str">
        <f t="shared" si="1"/>
        <v>1000</v>
      </c>
      <c r="F4" s="1" t="str">
        <f t="shared" si="1"/>
        <v>0010</v>
      </c>
      <c r="G4" s="1" t="str">
        <f t="shared" si="1"/>
        <v>0001</v>
      </c>
      <c r="H4" s="1" t="str">
        <f t="shared" si="1"/>
        <v>1001</v>
      </c>
      <c r="I4" s="1" t="str">
        <f t="shared" si="1"/>
        <v>0000</v>
      </c>
      <c r="J4" s="1" t="str">
        <f t="shared" si="1"/>
        <v>0010</v>
      </c>
      <c r="K4" s="413"/>
      <c r="L4" s="414"/>
    </row>
    <row r="6" spans="1:12" x14ac:dyDescent="0.25">
      <c r="A6" t="s">
        <v>0</v>
      </c>
      <c r="B6">
        <f>MOD(A3,4)</f>
        <v>2</v>
      </c>
      <c r="C6">
        <f>2^B6*25</f>
        <v>100</v>
      </c>
      <c r="D6" t="s">
        <v>9</v>
      </c>
      <c r="E6" t="s">
        <v>139</v>
      </c>
      <c r="F6">
        <f>C6*C8*10^-3</f>
        <v>3.5</v>
      </c>
      <c r="G6" t="s">
        <v>142</v>
      </c>
    </row>
    <row r="7" spans="1:12" x14ac:dyDescent="0.25">
      <c r="A7" t="s">
        <v>1</v>
      </c>
      <c r="B7">
        <f>MOD(B3,4)</f>
        <v>2</v>
      </c>
      <c r="C7">
        <f>2^B7*25</f>
        <v>100</v>
      </c>
      <c r="D7" t="s">
        <v>9</v>
      </c>
      <c r="E7" t="s">
        <v>140</v>
      </c>
      <c r="F7">
        <f>1/(2*PI()*C8*10^3*C9*10^-12*4*10^6*C6*10^-6)/1000</f>
        <v>4.5472840883398664</v>
      </c>
      <c r="G7" t="s">
        <v>11</v>
      </c>
    </row>
    <row r="8" spans="1:12" x14ac:dyDescent="0.25">
      <c r="A8" t="s">
        <v>2</v>
      </c>
      <c r="B8">
        <f>4*C3+(D3-MOD(D3,4))/4</f>
        <v>7</v>
      </c>
      <c r="C8">
        <f>B8*5</f>
        <v>35</v>
      </c>
      <c r="D8" t="s">
        <v>94</v>
      </c>
      <c r="E8" t="s">
        <v>141</v>
      </c>
      <c r="F8">
        <f>1/(2*PI()*C8*10^3*C10*10^-12)/1000</f>
        <v>727.56545413437868</v>
      </c>
      <c r="G8" t="s">
        <v>11</v>
      </c>
    </row>
    <row r="9" spans="1:12" x14ac:dyDescent="0.25">
      <c r="A9" t="s">
        <v>3</v>
      </c>
      <c r="B9">
        <f>4*MOD(D3,4)+(E3-MOD(E3,4))/4</f>
        <v>2</v>
      </c>
      <c r="C9">
        <f>B9*1.25</f>
        <v>2.5</v>
      </c>
      <c r="D9" t="s">
        <v>10</v>
      </c>
      <c r="E9" t="s">
        <v>113</v>
      </c>
      <c r="F9">
        <f>C9*C6*4</f>
        <v>1000</v>
      </c>
      <c r="G9" t="s">
        <v>10</v>
      </c>
    </row>
    <row r="10" spans="1:12" x14ac:dyDescent="0.25">
      <c r="A10" t="s">
        <v>4</v>
      </c>
      <c r="B10">
        <f>8*MOD(E3,4)+(F3-MOD(F3,2))/2</f>
        <v>1</v>
      </c>
      <c r="C10">
        <f>B10*'Compensation References'!H$3</f>
        <v>6.25</v>
      </c>
      <c r="D10" t="s">
        <v>10</v>
      </c>
    </row>
    <row r="11" spans="1:12" x14ac:dyDescent="0.25">
      <c r="A11" t="s">
        <v>5</v>
      </c>
      <c r="B11">
        <f>4*G3+(H3-MOD(H3,4))/4</f>
        <v>6</v>
      </c>
      <c r="C11">
        <f>B11*5</f>
        <v>30</v>
      </c>
      <c r="D11" t="s">
        <v>94</v>
      </c>
      <c r="E11" t="s">
        <v>143</v>
      </c>
      <c r="F11">
        <f>C7*C11*10^-3</f>
        <v>3</v>
      </c>
      <c r="G11" t="s">
        <v>142</v>
      </c>
    </row>
    <row r="12" spans="1:12" x14ac:dyDescent="0.25">
      <c r="A12" t="s">
        <v>6</v>
      </c>
      <c r="B12">
        <f>4*MOD(H3,4)+(I3-MOD(I3,4))/4</f>
        <v>4</v>
      </c>
      <c r="C12">
        <f>B12*'Compensation References'!J$3</f>
        <v>1.3320000000000001</v>
      </c>
      <c r="D12" t="s">
        <v>10</v>
      </c>
      <c r="E12" t="s">
        <v>149</v>
      </c>
      <c r="F12">
        <f>1/(2*PI()*C7*C14*10^-3*C12*C11*10^-12*10^3)/1000</f>
        <v>49.785705421638923</v>
      </c>
      <c r="G12" t="s">
        <v>11</v>
      </c>
    </row>
    <row r="13" spans="1:12" x14ac:dyDescent="0.25">
      <c r="A13" t="s">
        <v>7</v>
      </c>
      <c r="B13">
        <f>8*MOD(I3,4)+(J3-MOD(J3,2))/2</f>
        <v>1</v>
      </c>
      <c r="C13">
        <f>B13*3.2</f>
        <v>3.2</v>
      </c>
      <c r="D13" t="s">
        <v>10</v>
      </c>
      <c r="E13" t="s">
        <v>150</v>
      </c>
      <c r="F13">
        <f>1/(2*PI()*C11*10^3*C13*10^-12)/1000</f>
        <v>1657.8639905405767</v>
      </c>
      <c r="G13" t="s">
        <v>11</v>
      </c>
    </row>
    <row r="14" spans="1:12" x14ac:dyDescent="0.25">
      <c r="A14" t="s">
        <v>117</v>
      </c>
      <c r="B14">
        <f>MOD(J3,2)</f>
        <v>0</v>
      </c>
      <c r="C14">
        <f>(B14+1)*800</f>
        <v>800</v>
      </c>
      <c r="D14" t="s">
        <v>94</v>
      </c>
      <c r="E14" t="s">
        <v>112</v>
      </c>
      <c r="F14">
        <f>C12*C14*C7/1000</f>
        <v>106.56000000000002</v>
      </c>
      <c r="G14" t="s">
        <v>10</v>
      </c>
    </row>
    <row r="17" spans="1:12" x14ac:dyDescent="0.25">
      <c r="A17" s="416" t="s">
        <v>144</v>
      </c>
      <c r="B17" s="416"/>
      <c r="C17" s="416" t="s">
        <v>145</v>
      </c>
      <c r="D17" s="416"/>
      <c r="E17" s="416" t="s">
        <v>146</v>
      </c>
      <c r="F17" s="416"/>
      <c r="G17" s="416" t="s">
        <v>147</v>
      </c>
      <c r="H17" s="416"/>
      <c r="I17" s="416" t="s">
        <v>148</v>
      </c>
      <c r="J17" s="416"/>
      <c r="K17" s="3" t="s">
        <v>184</v>
      </c>
      <c r="L17" s="3" t="s">
        <v>185</v>
      </c>
    </row>
    <row r="18" spans="1:12" x14ac:dyDescent="0.25">
      <c r="A18" s="4" t="str">
        <f>DEC2HEX(MOD(L18-MOD(L18,16^9),16^10)/16^9)</f>
        <v>1</v>
      </c>
      <c r="B18" s="4" t="str">
        <f>DEC2HEX(MOD(L18-MOD(L18,16^8),16^9)/16^8)</f>
        <v>1</v>
      </c>
      <c r="C18" s="4" t="str">
        <f>DEC2HEX(MOD(L18-MOD(L18,16^7),16^8)/16^7)</f>
        <v>1</v>
      </c>
      <c r="D18" s="4" t="str">
        <f>DEC2HEX(MOD(L18-MOD(L18,16^6),16^7)/16^6)</f>
        <v>C</v>
      </c>
      <c r="E18" s="4" t="str">
        <f>DEC2HEX(MOD(L18-MOD(L18,16^5),16^6)/16^5)</f>
        <v>C</v>
      </c>
      <c r="F18" s="4" t="str">
        <f>DEC2HEX(MOD(L18-MOD(L18,16^4),16^5)/16^4)</f>
        <v>C</v>
      </c>
      <c r="G18" s="4" t="str">
        <f>DEC2HEX(MOD(L18-MOD(L18,16^3),16^4)/16^3)</f>
        <v>1</v>
      </c>
      <c r="H18" s="4" t="str">
        <f>DEC2HEX(MOD(L18-MOD(L18,16^2),16^3)/16^2)</f>
        <v>7</v>
      </c>
      <c r="I18" s="4" t="str">
        <f>DEC2HEX(MOD(L18-MOD(L18,16),16^2)/16)</f>
        <v>C</v>
      </c>
      <c r="J18" s="4" t="str">
        <f>DEC2HEX(MOD(L18,16))</f>
        <v>C</v>
      </c>
      <c r="K18" s="5" t="s">
        <v>155</v>
      </c>
      <c r="L18" s="3">
        <f>HEX2DEC(K18)</f>
        <v>73497581516</v>
      </c>
    </row>
    <row r="19" spans="1:12" x14ac:dyDescent="0.25">
      <c r="A19" s="1">
        <f>HEX2DEC(A18)</f>
        <v>1</v>
      </c>
      <c r="B19" s="1">
        <f t="shared" ref="B19" si="2">HEX2DEC(B18)</f>
        <v>1</v>
      </c>
      <c r="C19" s="1">
        <f t="shared" ref="C19" si="3">HEX2DEC(C18)</f>
        <v>1</v>
      </c>
      <c r="D19" s="1">
        <f t="shared" ref="D19" si="4">HEX2DEC(D18)</f>
        <v>12</v>
      </c>
      <c r="E19" s="1">
        <f t="shared" ref="E19" si="5">HEX2DEC(E18)</f>
        <v>12</v>
      </c>
      <c r="F19" s="1">
        <f t="shared" ref="F19" si="6">HEX2DEC(F18)</f>
        <v>12</v>
      </c>
      <c r="G19" s="1">
        <f t="shared" ref="G19" si="7">HEX2DEC(G18)</f>
        <v>1</v>
      </c>
      <c r="H19" s="1">
        <f t="shared" ref="H19" si="8">HEX2DEC(H18)</f>
        <v>7</v>
      </c>
      <c r="I19" s="1">
        <f t="shared" ref="I19" si="9">HEX2DEC(I18)</f>
        <v>12</v>
      </c>
      <c r="J19" s="1">
        <f t="shared" ref="J19" si="10">HEX2DEC(J18)</f>
        <v>12</v>
      </c>
      <c r="K19" s="415" t="s">
        <v>188</v>
      </c>
      <c r="L19" s="415"/>
    </row>
    <row r="20" spans="1:12" x14ac:dyDescent="0.25">
      <c r="A20" s="1" t="str">
        <f>HEX2BIN(A18,4)</f>
        <v>0001</v>
      </c>
      <c r="B20" s="1" t="str">
        <f t="shared" ref="B20:J20" si="11">HEX2BIN(B18,4)</f>
        <v>0001</v>
      </c>
      <c r="C20" s="1" t="str">
        <f t="shared" si="11"/>
        <v>0001</v>
      </c>
      <c r="D20" s="1" t="str">
        <f t="shared" si="11"/>
        <v>1100</v>
      </c>
      <c r="E20" s="1" t="str">
        <f t="shared" si="11"/>
        <v>1100</v>
      </c>
      <c r="F20" s="1" t="str">
        <f t="shared" si="11"/>
        <v>1100</v>
      </c>
      <c r="G20" s="1" t="str">
        <f t="shared" si="11"/>
        <v>0001</v>
      </c>
      <c r="H20" s="1" t="str">
        <f t="shared" si="11"/>
        <v>0111</v>
      </c>
      <c r="I20" s="1" t="str">
        <f t="shared" si="11"/>
        <v>1100</v>
      </c>
      <c r="J20" s="1" t="str">
        <f t="shared" si="11"/>
        <v>1100</v>
      </c>
      <c r="K20" s="415"/>
      <c r="L20" s="415"/>
    </row>
    <row r="22" spans="1:12" x14ac:dyDescent="0.25">
      <c r="A22" t="s">
        <v>0</v>
      </c>
      <c r="B22">
        <f>MOD(A19,4)</f>
        <v>1</v>
      </c>
      <c r="C22">
        <f>2^B22*25</f>
        <v>50</v>
      </c>
      <c r="D22" t="s">
        <v>9</v>
      </c>
      <c r="E22" t="s">
        <v>139</v>
      </c>
      <c r="F22">
        <f>C22*C24*10^-3</f>
        <v>1.75</v>
      </c>
      <c r="G22" t="s">
        <v>142</v>
      </c>
    </row>
    <row r="23" spans="1:12" x14ac:dyDescent="0.25">
      <c r="A23" t="s">
        <v>1</v>
      </c>
      <c r="B23">
        <f>MOD(B19,4)</f>
        <v>1</v>
      </c>
      <c r="C23">
        <f>2^B23*25</f>
        <v>50</v>
      </c>
      <c r="D23" t="s">
        <v>9</v>
      </c>
      <c r="E23" t="s">
        <v>140</v>
      </c>
      <c r="F23">
        <f>1/(2*PI()*C24*10^3*C25*10^-12*4*10^6*C22*10^-6)/1000</f>
        <v>6.0630454511198231</v>
      </c>
      <c r="G23" t="s">
        <v>11</v>
      </c>
    </row>
    <row r="24" spans="1:12" x14ac:dyDescent="0.25">
      <c r="A24" t="s">
        <v>2</v>
      </c>
      <c r="B24">
        <f>4*C19+(D19-MOD(D19,4))/4</f>
        <v>7</v>
      </c>
      <c r="C24">
        <f>B24*5</f>
        <v>35</v>
      </c>
      <c r="D24" t="s">
        <v>94</v>
      </c>
      <c r="E24" t="s">
        <v>141</v>
      </c>
      <c r="F24">
        <f>1/(2*PI()*C24*10^3*C26*10^-12)/1000</f>
        <v>121.26090902239646</v>
      </c>
      <c r="G24" t="s">
        <v>11</v>
      </c>
    </row>
    <row r="25" spans="1:12" x14ac:dyDescent="0.25">
      <c r="A25" t="s">
        <v>3</v>
      </c>
      <c r="B25">
        <f>4*MOD(D19,4)+(E19-MOD(E19,4))/4</f>
        <v>3</v>
      </c>
      <c r="C25">
        <f>B25*1.25</f>
        <v>3.75</v>
      </c>
      <c r="D25" t="s">
        <v>10</v>
      </c>
      <c r="E25" t="s">
        <v>113</v>
      </c>
      <c r="F25">
        <f>C25*C22*4</f>
        <v>750</v>
      </c>
      <c r="G25" t="s">
        <v>10</v>
      </c>
    </row>
    <row r="26" spans="1:12" x14ac:dyDescent="0.25">
      <c r="A26" t="s">
        <v>4</v>
      </c>
      <c r="B26">
        <f>8*MOD(E19,4)+(F19-MOD(F19,2))/2</f>
        <v>6</v>
      </c>
      <c r="C26">
        <f>B26*'Compensation References'!H$3</f>
        <v>37.5</v>
      </c>
      <c r="D26" t="s">
        <v>10</v>
      </c>
    </row>
    <row r="27" spans="1:12" x14ac:dyDescent="0.25">
      <c r="A27" t="s">
        <v>5</v>
      </c>
      <c r="B27">
        <f>4*G19+(H19-MOD(H19,4))/4</f>
        <v>5</v>
      </c>
      <c r="C27">
        <f>B27*5</f>
        <v>25</v>
      </c>
      <c r="D27" t="s">
        <v>94</v>
      </c>
      <c r="E27" t="s">
        <v>143</v>
      </c>
      <c r="F27">
        <f>C23*C27*10^-3</f>
        <v>1.25</v>
      </c>
      <c r="G27" t="s">
        <v>142</v>
      </c>
    </row>
    <row r="28" spans="1:12" x14ac:dyDescent="0.25">
      <c r="A28" t="s">
        <v>6</v>
      </c>
      <c r="B28">
        <f>4*MOD(H19,4)+(I19-MOD(I19,4))/4</f>
        <v>15</v>
      </c>
      <c r="C28">
        <f>B28*'Compensation References'!J$3</f>
        <v>4.9950000000000001</v>
      </c>
      <c r="D28" t="s">
        <v>10</v>
      </c>
      <c r="E28" t="s">
        <v>149</v>
      </c>
      <c r="F28">
        <f>1/(2*PI()*C23*C30*10^-3*C28*C27*10^-12*10^3)/1000</f>
        <v>31.862851469848916</v>
      </c>
      <c r="G28" t="s">
        <v>11</v>
      </c>
    </row>
    <row r="29" spans="1:12" x14ac:dyDescent="0.25">
      <c r="A29" t="s">
        <v>7</v>
      </c>
      <c r="B29">
        <f>8*MOD(I19,4)+(J19-MOD(J19,2))/2</f>
        <v>6</v>
      </c>
      <c r="C29">
        <f>B29*3.2</f>
        <v>19.200000000000003</v>
      </c>
      <c r="D29" t="s">
        <v>10</v>
      </c>
      <c r="E29" t="s">
        <v>150</v>
      </c>
      <c r="F29">
        <f>1/(2*PI()*C27*10^3*C29*10^-12)/1000</f>
        <v>331.57279810811519</v>
      </c>
      <c r="G29" t="s">
        <v>11</v>
      </c>
    </row>
    <row r="30" spans="1:12" x14ac:dyDescent="0.25">
      <c r="A30" t="s">
        <v>117</v>
      </c>
      <c r="B30">
        <f>MOD(J19,2)</f>
        <v>0</v>
      </c>
      <c r="C30">
        <f>(B30+1)*800</f>
        <v>800</v>
      </c>
      <c r="D30" t="s">
        <v>94</v>
      </c>
      <c r="E30" t="s">
        <v>112</v>
      </c>
      <c r="F30">
        <f>C28*C30*C23/1000</f>
        <v>199.8</v>
      </c>
      <c r="G30" t="s">
        <v>10</v>
      </c>
    </row>
    <row r="33" spans="1:12" x14ac:dyDescent="0.25">
      <c r="A33" s="416" t="s">
        <v>144</v>
      </c>
      <c r="B33" s="416"/>
      <c r="C33" s="416" t="s">
        <v>145</v>
      </c>
      <c r="D33" s="416"/>
      <c r="E33" s="416" t="s">
        <v>146</v>
      </c>
      <c r="F33" s="416"/>
      <c r="G33" s="416" t="s">
        <v>147</v>
      </c>
      <c r="H33" s="416"/>
      <c r="I33" s="416" t="s">
        <v>148</v>
      </c>
      <c r="J33" s="416"/>
      <c r="K33" s="3" t="s">
        <v>186</v>
      </c>
      <c r="L33" s="3" t="s">
        <v>185</v>
      </c>
    </row>
    <row r="34" spans="1:12" x14ac:dyDescent="0.25">
      <c r="A34" s="4" t="str">
        <f>DEC2HEX(MOD(L34-MOD(L34,16^9),16^10)/16^9)</f>
        <v>0</v>
      </c>
      <c r="B34" s="4" t="str">
        <f>DEC2HEX(MOD(L34-MOD(L34,16^8),16^9)/16^8)</f>
        <v>1</v>
      </c>
      <c r="C34" s="4" t="str">
        <f>DEC2HEX(MOD(L34-MOD(L34,16^7),16^8)/16^7)</f>
        <v>3</v>
      </c>
      <c r="D34" s="4" t="str">
        <f>DEC2HEX(MOD(L34-MOD(L34,16^6),16^7)/16^6)</f>
        <v>D</v>
      </c>
      <c r="E34" s="4" t="str">
        <f>DEC2HEX(MOD(L34-MOD(L34,16^5),16^6)/16^5)</f>
        <v>0</v>
      </c>
      <c r="F34" s="4" t="str">
        <f>DEC2HEX(MOD(L34-MOD(L34,16^4),16^5)/16^4)</f>
        <v>4</v>
      </c>
      <c r="G34" s="4" t="str">
        <f>DEC2HEX(MOD(L34-MOD(L34,16^3),16^4)/16^3)</f>
        <v>4</v>
      </c>
      <c r="H34" s="4" t="str">
        <f>DEC2HEX(MOD(L34-MOD(L34,16^2),16^3)/16^2)</f>
        <v>9</v>
      </c>
      <c r="I34" s="4" t="str">
        <f>DEC2HEX(MOD(L34-MOD(L34,16),16^2)/16)</f>
        <v>4</v>
      </c>
      <c r="J34" s="4" t="str">
        <f>DEC2HEX(MOD(L34,16))</f>
        <v>2</v>
      </c>
      <c r="K34" s="5" t="s">
        <v>183</v>
      </c>
      <c r="L34" s="3">
        <f>HEX2DEC(K34)</f>
        <v>5318658370</v>
      </c>
    </row>
    <row r="35" spans="1:12" x14ac:dyDescent="0.25">
      <c r="A35" s="1">
        <f>HEX2DEC(A34)</f>
        <v>0</v>
      </c>
      <c r="B35" s="1">
        <f t="shared" ref="B35:J35" si="12">HEX2DEC(B34)</f>
        <v>1</v>
      </c>
      <c r="C35" s="1">
        <f t="shared" si="12"/>
        <v>3</v>
      </c>
      <c r="D35" s="1">
        <f t="shared" si="12"/>
        <v>13</v>
      </c>
      <c r="E35" s="1">
        <f t="shared" si="12"/>
        <v>0</v>
      </c>
      <c r="F35" s="1">
        <f t="shared" si="12"/>
        <v>4</v>
      </c>
      <c r="G35" s="1">
        <f t="shared" si="12"/>
        <v>4</v>
      </c>
      <c r="H35" s="1">
        <f t="shared" si="12"/>
        <v>9</v>
      </c>
      <c r="I35" s="1">
        <f t="shared" si="12"/>
        <v>4</v>
      </c>
      <c r="J35" s="1">
        <f t="shared" si="12"/>
        <v>2</v>
      </c>
      <c r="K35" s="415" t="s">
        <v>188</v>
      </c>
      <c r="L35" s="415"/>
    </row>
    <row r="36" spans="1:12" x14ac:dyDescent="0.25">
      <c r="A36" s="1" t="str">
        <f>HEX2BIN(A34,4)</f>
        <v>0000</v>
      </c>
      <c r="B36" s="1" t="str">
        <f t="shared" ref="B36:J36" si="13">HEX2BIN(B34,4)</f>
        <v>0001</v>
      </c>
      <c r="C36" s="1" t="str">
        <f t="shared" si="13"/>
        <v>0011</v>
      </c>
      <c r="D36" s="1" t="str">
        <f t="shared" si="13"/>
        <v>1101</v>
      </c>
      <c r="E36" s="1" t="str">
        <f t="shared" si="13"/>
        <v>0000</v>
      </c>
      <c r="F36" s="1" t="str">
        <f t="shared" si="13"/>
        <v>0100</v>
      </c>
      <c r="G36" s="1" t="str">
        <f t="shared" si="13"/>
        <v>0100</v>
      </c>
      <c r="H36" s="1" t="str">
        <f t="shared" si="13"/>
        <v>1001</v>
      </c>
      <c r="I36" s="1" t="str">
        <f t="shared" si="13"/>
        <v>0100</v>
      </c>
      <c r="J36" s="1" t="str">
        <f t="shared" si="13"/>
        <v>0010</v>
      </c>
      <c r="K36" s="415"/>
      <c r="L36" s="415"/>
    </row>
    <row r="38" spans="1:12" x14ac:dyDescent="0.25">
      <c r="A38" t="s">
        <v>0</v>
      </c>
      <c r="B38">
        <f>MOD(A35,4)</f>
        <v>0</v>
      </c>
      <c r="C38">
        <f>2^B38*25</f>
        <v>25</v>
      </c>
      <c r="D38" t="s">
        <v>9</v>
      </c>
      <c r="E38" t="s">
        <v>139</v>
      </c>
      <c r="F38">
        <f>C38*C40*10^-3</f>
        <v>1.875</v>
      </c>
      <c r="G38" t="s">
        <v>142</v>
      </c>
    </row>
    <row r="39" spans="1:12" x14ac:dyDescent="0.25">
      <c r="A39" t="s">
        <v>1</v>
      </c>
      <c r="B39">
        <f>MOD(B35,4)</f>
        <v>1</v>
      </c>
      <c r="C39">
        <f>2^B39*25</f>
        <v>50</v>
      </c>
      <c r="D39" t="s">
        <v>9</v>
      </c>
      <c r="E39" t="s">
        <v>140</v>
      </c>
      <c r="F39">
        <f>1/(2*PI()*C40*10^3*C41*10^-12*4*10^6*C38*10^-6)/1000</f>
        <v>4.2441318157838763</v>
      </c>
      <c r="G39" t="s">
        <v>11</v>
      </c>
    </row>
    <row r="40" spans="1:12" x14ac:dyDescent="0.25">
      <c r="A40" t="s">
        <v>2</v>
      </c>
      <c r="B40">
        <f>4*C35+(D35-MOD(D35,4))/4</f>
        <v>15</v>
      </c>
      <c r="C40">
        <f>B40*5</f>
        <v>75</v>
      </c>
      <c r="D40" t="s">
        <v>94</v>
      </c>
      <c r="E40" t="s">
        <v>141</v>
      </c>
      <c r="F40">
        <f>1/(2*PI()*C40*10^3*C42*10^-12)/1000</f>
        <v>169.76527263135503</v>
      </c>
      <c r="G40" t="s">
        <v>11</v>
      </c>
    </row>
    <row r="41" spans="1:12" x14ac:dyDescent="0.25">
      <c r="A41" t="s">
        <v>3</v>
      </c>
      <c r="B41">
        <f>4*MOD(D35,4)+(E35-MOD(E35,4))/4</f>
        <v>4</v>
      </c>
      <c r="C41">
        <f>B41*1.25</f>
        <v>5</v>
      </c>
      <c r="D41" t="s">
        <v>10</v>
      </c>
      <c r="E41" t="s">
        <v>113</v>
      </c>
      <c r="F41">
        <f>C41*C38*4</f>
        <v>500</v>
      </c>
      <c r="G41" t="s">
        <v>10</v>
      </c>
    </row>
    <row r="42" spans="1:12" x14ac:dyDescent="0.25">
      <c r="A42" t="s">
        <v>4</v>
      </c>
      <c r="B42">
        <f>8*MOD(E35,4)+(F35-MOD(F35,2))/2</f>
        <v>2</v>
      </c>
      <c r="C42">
        <f>B42*'Compensation References'!H$3</f>
        <v>12.5</v>
      </c>
      <c r="D42" t="s">
        <v>10</v>
      </c>
    </row>
    <row r="43" spans="1:12" x14ac:dyDescent="0.25">
      <c r="A43" t="s">
        <v>5</v>
      </c>
      <c r="B43">
        <f>4*G35+(H35-MOD(H35,4))/4</f>
        <v>18</v>
      </c>
      <c r="C43">
        <f>B43*5</f>
        <v>90</v>
      </c>
      <c r="D43" t="s">
        <v>94</v>
      </c>
      <c r="E43" t="s">
        <v>143</v>
      </c>
      <c r="F43">
        <f>C39*C43*10^-3</f>
        <v>4.5</v>
      </c>
      <c r="G43" t="s">
        <v>142</v>
      </c>
    </row>
    <row r="44" spans="1:12" x14ac:dyDescent="0.25">
      <c r="A44" t="s">
        <v>6</v>
      </c>
      <c r="B44">
        <f>4*MOD(H35,4)+(I35-MOD(I35,4))/4</f>
        <v>5</v>
      </c>
      <c r="C44">
        <f>B44*'Compensation References'!J$3</f>
        <v>1.665</v>
      </c>
      <c r="D44" t="s">
        <v>10</v>
      </c>
      <c r="E44" t="s">
        <v>149</v>
      </c>
      <c r="F44">
        <f>1/(2*PI()*C39*C46*10^-3*C44*C43*10^-12*10^3)/1000</f>
        <v>26.552376224874095</v>
      </c>
      <c r="G44" t="s">
        <v>11</v>
      </c>
    </row>
    <row r="45" spans="1:12" x14ac:dyDescent="0.25">
      <c r="A45" t="s">
        <v>7</v>
      </c>
      <c r="B45">
        <f>8*MOD(I35,4)+(J35-MOD(J35,2))/2</f>
        <v>1</v>
      </c>
      <c r="C45">
        <f>B45*3.2</f>
        <v>3.2</v>
      </c>
      <c r="D45" t="s">
        <v>10</v>
      </c>
      <c r="E45" t="s">
        <v>150</v>
      </c>
      <c r="F45">
        <f>1/(2*PI()*C43*10^3*C45*10^-12)/1000</f>
        <v>552.62133018019199</v>
      </c>
      <c r="G45" t="s">
        <v>11</v>
      </c>
    </row>
    <row r="46" spans="1:12" x14ac:dyDescent="0.25">
      <c r="A46" t="s">
        <v>117</v>
      </c>
      <c r="B46">
        <f>MOD(J35,2)</f>
        <v>0</v>
      </c>
      <c r="C46">
        <f>(B46+1)*800</f>
        <v>800</v>
      </c>
      <c r="D46" t="s">
        <v>94</v>
      </c>
      <c r="E46" t="s">
        <v>112</v>
      </c>
      <c r="F46">
        <f>C44*C46*C39/1000</f>
        <v>66.599999999999994</v>
      </c>
      <c r="G46" t="s">
        <v>10</v>
      </c>
    </row>
  </sheetData>
  <mergeCells count="18">
    <mergeCell ref="A1:B1"/>
    <mergeCell ref="C1:D1"/>
    <mergeCell ref="E1:F1"/>
    <mergeCell ref="G1:H1"/>
    <mergeCell ref="I1:J1"/>
    <mergeCell ref="K3:L4"/>
    <mergeCell ref="K19:L20"/>
    <mergeCell ref="K35:L36"/>
    <mergeCell ref="A33:B33"/>
    <mergeCell ref="C33:D33"/>
    <mergeCell ref="E33:F33"/>
    <mergeCell ref="G33:H33"/>
    <mergeCell ref="I33:J33"/>
    <mergeCell ref="A17:B17"/>
    <mergeCell ref="C17:D17"/>
    <mergeCell ref="E17:F17"/>
    <mergeCell ref="G17:H17"/>
    <mergeCell ref="I17:J1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F19"/>
  <sheetViews>
    <sheetView workbookViewId="0">
      <selection activeCell="B12" sqref="B12"/>
    </sheetView>
  </sheetViews>
  <sheetFormatPr defaultRowHeight="15" x14ac:dyDescent="0.25"/>
  <cols>
    <col min="1" max="1" width="13.5703125" customWidth="1"/>
    <col min="2" max="2" width="23.85546875" bestFit="1" customWidth="1"/>
    <col min="3" max="6" width="13.5703125" customWidth="1"/>
  </cols>
  <sheetData>
    <row r="1" spans="1:6" x14ac:dyDescent="0.25">
      <c r="A1" s="419" t="s">
        <v>301</v>
      </c>
      <c r="B1" s="419"/>
      <c r="C1" s="419"/>
      <c r="D1" s="419"/>
      <c r="E1" s="419"/>
      <c r="F1" s="419"/>
    </row>
    <row r="2" spans="1:6" x14ac:dyDescent="0.25">
      <c r="A2" s="3" t="s">
        <v>208</v>
      </c>
      <c r="B2" s="3" t="s">
        <v>21</v>
      </c>
      <c r="C2" s="3" t="s">
        <v>302</v>
      </c>
      <c r="D2" s="3" t="s">
        <v>303</v>
      </c>
      <c r="E2" s="3" t="s">
        <v>304</v>
      </c>
      <c r="F2" s="3" t="s">
        <v>305</v>
      </c>
    </row>
    <row r="3" spans="1:6" x14ac:dyDescent="0.25">
      <c r="A3" s="3" t="s">
        <v>215</v>
      </c>
      <c r="B3" s="3" t="s">
        <v>239</v>
      </c>
      <c r="C3" s="3" t="s">
        <v>248</v>
      </c>
      <c r="D3" s="3" t="s">
        <v>248</v>
      </c>
      <c r="E3" s="3" t="str">
        <f>VLOOKUP('Pinstrap Reverse Lookup'!C3,'Resistor Selection'!AL$3:AR$20,6,FALSE)</f>
        <v>FLOAT</v>
      </c>
      <c r="F3" s="3">
        <f>VLOOKUP(D3,'Resistor Selection'!AM$5:AQ$20,5,FALSE)</f>
        <v>0</v>
      </c>
    </row>
    <row r="4" spans="1:6" x14ac:dyDescent="0.25">
      <c r="A4" s="3" t="s">
        <v>216</v>
      </c>
      <c r="B4" s="3" t="s">
        <v>240</v>
      </c>
      <c r="C4" s="3">
        <v>12100</v>
      </c>
      <c r="D4" s="3">
        <v>18700</v>
      </c>
      <c r="E4" s="3">
        <f>VLOOKUP('Pinstrap Reverse Lookup'!C4,'Resistor Selection'!AL$3:AR$20,6,FALSE)</f>
        <v>5</v>
      </c>
      <c r="F4" s="3">
        <f>VLOOKUP(D4,'Resistor Selection'!AN$5:AQ$20,4,FALSE)</f>
        <v>4</v>
      </c>
    </row>
    <row r="5" spans="1:6" x14ac:dyDescent="0.25">
      <c r="A5" s="3" t="s">
        <v>223</v>
      </c>
      <c r="B5" s="3" t="s">
        <v>241</v>
      </c>
      <c r="C5" s="3">
        <v>4640</v>
      </c>
      <c r="D5" s="3">
        <v>9090</v>
      </c>
      <c r="E5" s="3">
        <f>VLOOKUP('Pinstrap Reverse Lookup'!C5,'Resistor Selection'!AL$3:AR$20,6,FALSE)</f>
        <v>0</v>
      </c>
      <c r="F5" s="3">
        <f>VLOOKUP(D5,'Resistor Selection'!AO$5:AQ$20,3,FALSE)</f>
        <v>3</v>
      </c>
    </row>
    <row r="6" spans="1:6" x14ac:dyDescent="0.25">
      <c r="A6" s="3" t="s">
        <v>229</v>
      </c>
      <c r="B6" s="3" t="s">
        <v>242</v>
      </c>
      <c r="C6" s="3">
        <v>5620</v>
      </c>
      <c r="D6" s="3">
        <v>18700</v>
      </c>
      <c r="E6" s="3">
        <f>VLOOKUP('Pinstrap Reverse Lookup'!C6,'Resistor Selection'!AL$3:AR$20,6,FALSE)</f>
        <v>1</v>
      </c>
      <c r="F6" s="3">
        <f>VLOOKUP(D6,'Resistor Selection'!AP$5:AQ$20,2,FALSE)</f>
        <v>1</v>
      </c>
    </row>
    <row r="8" spans="1:6" x14ac:dyDescent="0.25">
      <c r="A8" s="420" t="s">
        <v>306</v>
      </c>
      <c r="B8" s="420"/>
      <c r="C8" s="420" t="s">
        <v>193</v>
      </c>
      <c r="D8" s="420"/>
      <c r="E8" s="420"/>
    </row>
    <row r="9" spans="1:6" x14ac:dyDescent="0.25">
      <c r="A9" s="3" t="s">
        <v>208</v>
      </c>
      <c r="B9" s="3" t="s">
        <v>209</v>
      </c>
      <c r="C9" s="3" t="s">
        <v>21</v>
      </c>
      <c r="D9" s="3" t="s">
        <v>210</v>
      </c>
      <c r="E9" s="3" t="s">
        <v>14</v>
      </c>
    </row>
    <row r="10" spans="1:6" x14ac:dyDescent="0.25">
      <c r="A10" s="417" t="s">
        <v>215</v>
      </c>
      <c r="B10" s="3" t="s">
        <v>123</v>
      </c>
      <c r="C10" s="3"/>
      <c r="D10" s="3"/>
      <c r="E10" s="3" t="str">
        <f>IF(OR(F3='Resistor Selection'!AL4,MOD('Pinstrap Reverse Lookup'!F3,2)=0),'Pinstrap Reverse Lookup'!E3,'Pinstrap Reverse Lookup'!E3+16)</f>
        <v>FLOAT</v>
      </c>
    </row>
    <row r="11" spans="1:6" x14ac:dyDescent="0.25">
      <c r="A11" s="418"/>
      <c r="B11" s="3" t="s">
        <v>36</v>
      </c>
      <c r="C11" s="3"/>
      <c r="D11" s="3" t="s">
        <v>11</v>
      </c>
      <c r="E11" s="3">
        <f>(F3-MOD(F3,2))/2</f>
        <v>0</v>
      </c>
    </row>
    <row r="12" spans="1:6" x14ac:dyDescent="0.25">
      <c r="A12" s="417" t="s">
        <v>216</v>
      </c>
      <c r="B12" s="3" t="s">
        <v>217</v>
      </c>
      <c r="C12" s="3"/>
      <c r="D12" s="3" t="s">
        <v>218</v>
      </c>
      <c r="E12" s="3"/>
    </row>
    <row r="13" spans="1:6" x14ac:dyDescent="0.25">
      <c r="A13" s="421"/>
      <c r="B13" s="3" t="s">
        <v>219</v>
      </c>
      <c r="C13" s="3"/>
      <c r="D13" s="3" t="s">
        <v>26</v>
      </c>
      <c r="E13" s="3"/>
    </row>
    <row r="14" spans="1:6" x14ac:dyDescent="0.25">
      <c r="A14" s="418"/>
      <c r="B14" s="3" t="s">
        <v>222</v>
      </c>
      <c r="C14" s="3"/>
      <c r="D14" s="3"/>
      <c r="E14" s="3"/>
    </row>
    <row r="15" spans="1:6" x14ac:dyDescent="0.25">
      <c r="A15" s="417" t="s">
        <v>223</v>
      </c>
      <c r="B15" s="3" t="s">
        <v>224</v>
      </c>
      <c r="C15" s="3"/>
      <c r="D15" s="3" t="s">
        <v>22</v>
      </c>
      <c r="E15" s="3"/>
    </row>
    <row r="16" spans="1:6" x14ac:dyDescent="0.25">
      <c r="A16" s="421"/>
      <c r="B16" s="3" t="s">
        <v>227</v>
      </c>
      <c r="C16" s="3"/>
      <c r="D16" s="3" t="s">
        <v>22</v>
      </c>
      <c r="E16" s="3"/>
    </row>
    <row r="17" spans="1:5" x14ac:dyDescent="0.25">
      <c r="A17" s="418"/>
      <c r="B17" s="3" t="s">
        <v>228</v>
      </c>
      <c r="C17" s="3"/>
      <c r="D17" s="3"/>
      <c r="E17" s="3"/>
    </row>
    <row r="18" spans="1:5" x14ac:dyDescent="0.25">
      <c r="A18" s="417" t="s">
        <v>229</v>
      </c>
      <c r="B18" s="3" t="s">
        <v>230</v>
      </c>
      <c r="C18" s="3"/>
      <c r="D18" s="3" t="s">
        <v>231</v>
      </c>
      <c r="E18" s="3"/>
    </row>
    <row r="19" spans="1:5" x14ac:dyDescent="0.25">
      <c r="A19" s="418"/>
      <c r="B19" s="3" t="s">
        <v>307</v>
      </c>
      <c r="C19" s="3"/>
      <c r="D19" s="3"/>
      <c r="E19" s="3"/>
    </row>
  </sheetData>
  <mergeCells count="7">
    <mergeCell ref="A18:A19"/>
    <mergeCell ref="A1:F1"/>
    <mergeCell ref="A8:B8"/>
    <mergeCell ref="C8:E8"/>
    <mergeCell ref="A10:A11"/>
    <mergeCell ref="A12:A14"/>
    <mergeCell ref="A15:A17"/>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'Resistor References'!$A$2:$A$4</xm:f>
          </x14:formula1>
          <xm:sqref>C8:E8</xm:sqref>
        </x14:dataValidation>
        <x14:dataValidation type="list" allowBlank="1" showInputMessage="1" showErrorMessage="1" xr:uid="{00000000-0002-0000-0800-000001000000}">
          <x14:formula1>
            <xm:f>'Resistor Selection'!$AP$4:$AP$20</xm:f>
          </x14:formula1>
          <xm:sqref>D6</xm:sqref>
        </x14:dataValidation>
        <x14:dataValidation type="list" allowBlank="1" showInputMessage="1" showErrorMessage="1" xr:uid="{00000000-0002-0000-0800-000002000000}">
          <x14:formula1>
            <xm:f>'Resistor Selection'!$AO$4:$AO$20</xm:f>
          </x14:formula1>
          <xm:sqref>D5</xm:sqref>
        </x14:dataValidation>
        <x14:dataValidation type="list" allowBlank="1" showInputMessage="1" showErrorMessage="1" xr:uid="{00000000-0002-0000-0800-000003000000}">
          <x14:formula1>
            <xm:f>'Resistor Selection'!$AN$4:$AN$20</xm:f>
          </x14:formula1>
          <xm:sqref>D4</xm:sqref>
        </x14:dataValidation>
        <x14:dataValidation type="list" allowBlank="1" showInputMessage="1" showErrorMessage="1" xr:uid="{00000000-0002-0000-0800-000004000000}">
          <x14:formula1>
            <xm:f>'Resistor Selection'!$AM$4:$AM$20</xm:f>
          </x14:formula1>
          <xm:sqref>D3</xm:sqref>
        </x14:dataValidation>
        <x14:dataValidation type="list" allowBlank="1" showInputMessage="1" showErrorMessage="1" xr:uid="{00000000-0002-0000-0800-000005000000}">
          <x14:formula1>
            <xm:f>'Resistor Selection'!$AL$3:$AL$20</xm:f>
          </x14:formula1>
          <xm:sqref>C3:C6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Ver_x002e_ xmlns="3c78f53b-1e1a-4bd0-bde5-8f4af4b526cf">1</Ver_x002e_>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5B57CC44EE9C9449C2A26F40A8282C4" ma:contentTypeVersion="1" ma:contentTypeDescription="Create a new document." ma:contentTypeScope="" ma:versionID="b6ef5f7a1601679a84dbf06269006c08">
  <xsd:schema xmlns:xsd="http://www.w3.org/2001/XMLSchema" xmlns:xs="http://www.w3.org/2001/XMLSchema" xmlns:p="http://schemas.microsoft.com/office/2006/metadata/properties" xmlns:ns2="3c78f53b-1e1a-4bd0-bde5-8f4af4b526cf" targetNamespace="http://schemas.microsoft.com/office/2006/metadata/properties" ma:root="true" ma:fieldsID="02ecee3fe3ac56addc47ae9c7087b6a0" ns2:_="">
    <xsd:import namespace="3c78f53b-1e1a-4bd0-bde5-8f4af4b526cf"/>
    <xsd:element name="properties">
      <xsd:complexType>
        <xsd:sequence>
          <xsd:element name="documentManagement">
            <xsd:complexType>
              <xsd:all>
                <xsd:element ref="ns2:Ver_x002e_"/>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78f53b-1e1a-4bd0-bde5-8f4af4b526cf" elementFormDefault="qualified">
    <xsd:import namespace="http://schemas.microsoft.com/office/2006/documentManagement/types"/>
    <xsd:import namespace="http://schemas.microsoft.com/office/infopath/2007/PartnerControls"/>
    <xsd:element name="Ver_x002e_" ma:index="8" ma:displayName="Ver." ma:description="Document version" ma:list="{3c78f53b-1e1a-4bd0-bde5-8f4af4b526cf}" ma:internalName="Ver_x002e_" ma:showField="_UIVersionString">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4B62997-24DA-40E7-8841-8284CD6E7114}">
  <ds:schemaRefs>
    <ds:schemaRef ds:uri="http://schemas.microsoft.com/office/2006/metadata/properties"/>
    <ds:schemaRef ds:uri="http://schemas.microsoft.com/office/2006/documentManagement/types"/>
    <ds:schemaRef ds:uri="3c78f53b-1e1a-4bd0-bde5-8f4af4b526cf"/>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www.w3.org/XML/1998/namespace"/>
  </ds:schemaRefs>
</ds:datastoreItem>
</file>

<file path=customXml/itemProps2.xml><?xml version="1.0" encoding="utf-8"?>
<ds:datastoreItem xmlns:ds="http://schemas.openxmlformats.org/officeDocument/2006/customXml" ds:itemID="{48285369-BA58-4D2A-9658-B4FC5C66DE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78f53b-1e1a-4bd0-bde5-8f4af4b526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C96E7A8-5D77-46DF-BE6D-4ED3D887F47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59</vt:i4>
      </vt:variant>
    </vt:vector>
  </HeadingPairs>
  <TitlesOfParts>
    <vt:vector size="73" baseType="lpstr">
      <vt:lpstr>Device Calculator</vt:lpstr>
      <vt:lpstr>Bode Plot</vt:lpstr>
      <vt:lpstr>Pin Detect Programming</vt:lpstr>
      <vt:lpstr>Schematic Checklist</vt:lpstr>
      <vt:lpstr>Layout Checklist</vt:lpstr>
      <vt:lpstr>Extra</vt:lpstr>
      <vt:lpstr>Pin Detect Programming (2)</vt:lpstr>
      <vt:lpstr>COMP_DECODE</vt:lpstr>
      <vt:lpstr>Pinstrap Reverse Lookup</vt:lpstr>
      <vt:lpstr>Compensation References</vt:lpstr>
      <vt:lpstr>Resistor References</vt:lpstr>
      <vt:lpstr>Resistor Selection</vt:lpstr>
      <vt:lpstr>Sheet2</vt:lpstr>
      <vt:lpstr>Concatenation</vt:lpstr>
      <vt:lpstr>'Bode Plot'!Cin_cer</vt:lpstr>
      <vt:lpstr>Cin_cer</vt:lpstr>
      <vt:lpstr>'Bode Plot'!Comp_Code</vt:lpstr>
      <vt:lpstr>Comp_Code</vt:lpstr>
      <vt:lpstr>'Bode Plot'!Cout_bulk</vt:lpstr>
      <vt:lpstr>Cout_bulk</vt:lpstr>
      <vt:lpstr>'Bode Plot'!Cout_cer</vt:lpstr>
      <vt:lpstr>Cout_cer</vt:lpstr>
      <vt:lpstr>'Bode Plot'!Cout_max</vt:lpstr>
      <vt:lpstr>Cout_max</vt:lpstr>
      <vt:lpstr>'Bode Plot'!Cout_total</vt:lpstr>
      <vt:lpstr>Cout_total</vt:lpstr>
      <vt:lpstr>'Bode Plot'!CSA</vt:lpstr>
      <vt:lpstr>CSA</vt:lpstr>
      <vt:lpstr>'Bode Plot'!ESR_bulk</vt:lpstr>
      <vt:lpstr>ESR_bulk</vt:lpstr>
      <vt:lpstr>'Bode Plot'!ESR_cer</vt:lpstr>
      <vt:lpstr>ESR_cer</vt:lpstr>
      <vt:lpstr>'Bode Plot'!fcoi_trgt</vt:lpstr>
      <vt:lpstr>fcoi_trgt</vt:lpstr>
      <vt:lpstr>'Bode Plot'!fcov_trgt</vt:lpstr>
      <vt:lpstr>fcov_trgt</vt:lpstr>
      <vt:lpstr>'Bode Plot'!fpi_trgt</vt:lpstr>
      <vt:lpstr>fpi_trgt</vt:lpstr>
      <vt:lpstr>'Bode Plot'!fsw</vt:lpstr>
      <vt:lpstr>fsw</vt:lpstr>
      <vt:lpstr>'Bode Plot'!fzi_trgt</vt:lpstr>
      <vt:lpstr>fzi_trgt</vt:lpstr>
      <vt:lpstr>'Bode Plot'!GM_PS</vt:lpstr>
      <vt:lpstr>GM_PS</vt:lpstr>
      <vt:lpstr>'Bode Plot'!ILOOP</vt:lpstr>
      <vt:lpstr>ILOOP</vt:lpstr>
      <vt:lpstr>'Bode Plot'!ILOOP_trgt</vt:lpstr>
      <vt:lpstr>ILOOP_trgt</vt:lpstr>
      <vt:lpstr>'Bode Plot'!Iout</vt:lpstr>
      <vt:lpstr>Iout</vt:lpstr>
      <vt:lpstr>'Bode Plot'!Iphase</vt:lpstr>
      <vt:lpstr>Iphase</vt:lpstr>
      <vt:lpstr>'Bode Plot'!Iripple</vt:lpstr>
      <vt:lpstr>Iripple</vt:lpstr>
      <vt:lpstr>'Bode Plot'!Lout</vt:lpstr>
      <vt:lpstr>Lout</vt:lpstr>
      <vt:lpstr>'Bode Plot'!Mod_ratio</vt:lpstr>
      <vt:lpstr>Mod_ratio</vt:lpstr>
      <vt:lpstr>'Bode Plot'!Phases</vt:lpstr>
      <vt:lpstr>Phases</vt:lpstr>
      <vt:lpstr>'Bode Plot'!Pvin</vt:lpstr>
      <vt:lpstr>Pvin</vt:lpstr>
      <vt:lpstr>'Bode Plot'!VLOOP</vt:lpstr>
      <vt:lpstr>VLOOP</vt:lpstr>
      <vt:lpstr>'Bode Plot'!VLOOP_trgt</vt:lpstr>
      <vt:lpstr>VLOOP_trgt</vt:lpstr>
      <vt:lpstr>'Bode Plot'!VOSL</vt:lpstr>
      <vt:lpstr>VOSL</vt:lpstr>
      <vt:lpstr>'Bode Plot'!Vout</vt:lpstr>
      <vt:lpstr>Vout</vt:lpstr>
      <vt:lpstr>Vref</vt:lpstr>
      <vt:lpstr>'Bode Plot'!Zout_fco_trgt</vt:lpstr>
      <vt:lpstr>Zout_fco_trgt</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Miller, Peter</dc:creator>
  <cp:lastModifiedBy>Jones, Britton</cp:lastModifiedBy>
  <dcterms:created xsi:type="dcterms:W3CDTF">2017-09-08T18:35:14Z</dcterms:created>
  <dcterms:modified xsi:type="dcterms:W3CDTF">2026-02-27T18:48:05Z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0x01010015B57CC44EE9C9449C2A26F40A8282C4</vt:lpwstr>
  </property>
</Properties>
</file>